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C:\Users\aborbon.AGRICULTURA\Desktop\TRABAJOS DE LA OFICINA\Estadisticas al 2022\Estadistica actualizadas año 2022 anual\"/>
    </mc:Choice>
  </mc:AlternateContent>
  <xr:revisionPtr revIDLastSave="0" documentId="13_ncr:1_{49C63021-8B7E-441F-84A4-7E0445906E4D}" xr6:coauthVersionLast="47" xr6:coauthVersionMax="47" xr10:uidLastSave="{00000000-0000-0000-0000-000000000000}"/>
  <bookViews>
    <workbookView xWindow="-120" yWindow="-120" windowWidth="20730" windowHeight="11160" tabRatio="911" firstSheet="18" activeTab="22" xr2:uid="{00000000-000D-0000-FFFF-FFFF00000000}"/>
  </bookViews>
  <sheets>
    <sheet name="Consolidados Reg. Millar 2000 " sheetId="21" r:id="rId1"/>
    <sheet name="Consolidados Reg. 2001" sheetId="22" r:id="rId2"/>
    <sheet name="Consolidados Reg. 2002" sheetId="23" r:id="rId3"/>
    <sheet name="Consolidados Reg. 2003" sheetId="24" r:id="rId4"/>
    <sheet name="Consolidados Reg. 2004" sheetId="25" r:id="rId5"/>
    <sheet name="Consolidados Reg. 2005" sheetId="26" r:id="rId6"/>
    <sheet name="Consolidados Reg. 2006" sheetId="27" r:id="rId7"/>
    <sheet name="Consolidados Reg. 2007" sheetId="28" r:id="rId8"/>
    <sheet name="Consolidados Reg. 2008" sheetId="29" r:id="rId9"/>
    <sheet name="Consolidados Reg. Millar 2009" sheetId="15" r:id="rId10"/>
    <sheet name="Consolidados Reg. 2010" sheetId="16" r:id="rId11"/>
    <sheet name="Consolidados Reg. 2011" sheetId="17" r:id="rId12"/>
    <sheet name="Consolidados Reg. 2012" sheetId="18" r:id="rId13"/>
    <sheet name="Consolidados Reg. 2013" sheetId="19" r:id="rId14"/>
    <sheet name="Consolidados Reg. 2014" sheetId="20" r:id="rId15"/>
    <sheet name="Consolidado Reg. MILLAR 2015" sheetId="5" r:id="rId16"/>
    <sheet name="Consolidado Reg. MILLAR 2016" sheetId="6" r:id="rId17"/>
    <sheet name="Consolidado Reg. MILLAR 2017" sheetId="8" r:id="rId18"/>
    <sheet name="Consolidado Reg. MILLAR 2018" sheetId="9" r:id="rId19"/>
    <sheet name="Consolidado Reg. MILLAR 2019" sheetId="11" r:id="rId20"/>
    <sheet name=" Consolidado Reg. Millar 2020" sheetId="13" r:id="rId21"/>
    <sheet name="Consolidados Reg. Millar 2021" sheetId="14" r:id="rId22"/>
    <sheet name="Consolidados Reg. Millar 2022" sheetId="30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Print_Area" localSheetId="20">' Consolidado Reg. Millar 2020'!#REF!</definedName>
    <definedName name="_xlnm.Print_Area" localSheetId="15">'Consolidado Reg. MILLAR 2015'!$A$1:$J$246</definedName>
    <definedName name="_xlnm.Print_Area" localSheetId="16">'Consolidado Reg. MILLAR 2016'!$A$1:$J$228</definedName>
    <definedName name="_xlnm.Print_Area" localSheetId="17">'Consolidado Reg. MILLAR 2017'!$A$3:$J$58,'Consolidado Reg. MILLAR 2017'!$A$61:$J$116,'Consolidado Reg. MILLAR 2017'!$A$121:$J$178,'Consolidado Reg. MILLAR 2017'!$A$182:$J$235</definedName>
    <definedName name="_xlnm.Print_Area" localSheetId="18">'Consolidado Reg. MILLAR 2018'!$A$1:$J$73,'Consolidado Reg. MILLAR 2018'!$A$75:$J$149,'Consolidado Reg. MILLAR 2018'!$A$151:$J$225,'Consolidado Reg. MILLAR 2018'!$A$227:$J$302</definedName>
    <definedName name="_xlnm.Print_Area" localSheetId="19">'Consolidado Reg. MILLAR 2019'!$A$1:$J$315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98" i="30" l="1"/>
  <c r="I298" i="30"/>
  <c r="H298" i="30"/>
  <c r="G298" i="30"/>
  <c r="F298" i="30"/>
  <c r="E298" i="30"/>
  <c r="D298" i="30"/>
  <c r="C298" i="30"/>
  <c r="B298" i="30"/>
  <c r="J222" i="30"/>
  <c r="I222" i="30"/>
  <c r="H222" i="30"/>
  <c r="G222" i="30"/>
  <c r="F222" i="30"/>
  <c r="E222" i="30"/>
  <c r="D222" i="30"/>
  <c r="C222" i="30"/>
  <c r="B222" i="30"/>
  <c r="J148" i="30"/>
  <c r="I148" i="30"/>
  <c r="H148" i="30"/>
  <c r="G148" i="30"/>
  <c r="F148" i="30"/>
  <c r="E148" i="30"/>
  <c r="D148" i="30"/>
  <c r="C148" i="30"/>
  <c r="B148" i="30"/>
  <c r="J74" i="30"/>
  <c r="I74" i="30"/>
  <c r="H74" i="30"/>
  <c r="G74" i="30"/>
  <c r="F74" i="30"/>
  <c r="E74" i="30"/>
  <c r="D74" i="30"/>
  <c r="C74" i="30"/>
  <c r="B74" i="30"/>
  <c r="G222" i="14"/>
  <c r="F222" i="14"/>
  <c r="G148" i="14" l="1"/>
  <c r="C74" i="14"/>
  <c r="G74" i="14"/>
  <c r="D148" i="14"/>
  <c r="H148" i="14"/>
  <c r="C298" i="14"/>
  <c r="C222" i="14"/>
  <c r="G298" i="14"/>
  <c r="F298" i="14"/>
  <c r="C148" i="14"/>
  <c r="H74" i="14"/>
  <c r="E74" i="14"/>
  <c r="D298" i="14"/>
  <c r="H298" i="14"/>
  <c r="I298" i="14"/>
  <c r="E298" i="14"/>
  <c r="D74" i="14"/>
  <c r="I74" i="14"/>
  <c r="B74" i="14"/>
  <c r="F74" i="14"/>
  <c r="B148" i="14"/>
  <c r="F148" i="14"/>
  <c r="E148" i="14"/>
  <c r="I148" i="14"/>
  <c r="E222" i="14"/>
  <c r="I222" i="14"/>
  <c r="B222" i="14"/>
  <c r="D222" i="14"/>
  <c r="H222" i="14"/>
  <c r="J222" i="14" l="1"/>
  <c r="B298" i="14"/>
  <c r="J74" i="14"/>
  <c r="J148" i="14"/>
  <c r="J298" i="14"/>
  <c r="H290" i="13" l="1"/>
  <c r="C287" i="13"/>
  <c r="I281" i="13"/>
  <c r="H274" i="13"/>
  <c r="C271" i="13"/>
  <c r="I265" i="13"/>
  <c r="H258" i="13"/>
  <c r="I257" i="13"/>
  <c r="C255" i="13"/>
  <c r="E253" i="13"/>
  <c r="E252" i="13"/>
  <c r="G251" i="13"/>
  <c r="I249" i="13"/>
  <c r="C247" i="13"/>
  <c r="E245" i="13"/>
  <c r="G243" i="13"/>
  <c r="I241" i="13"/>
  <c r="C239" i="13"/>
  <c r="D238" i="13"/>
  <c r="C235" i="13"/>
  <c r="D234" i="13"/>
  <c r="I219" i="13"/>
  <c r="I294" i="13" s="1"/>
  <c r="H219" i="13"/>
  <c r="H294" i="13" s="1"/>
  <c r="G219" i="13"/>
  <c r="G294" i="13" s="1"/>
  <c r="F219" i="13"/>
  <c r="F294" i="13" s="1"/>
  <c r="E219" i="13"/>
  <c r="E294" i="13" s="1"/>
  <c r="D219" i="13"/>
  <c r="D294" i="13" s="1"/>
  <c r="C219" i="13"/>
  <c r="C294" i="13" s="1"/>
  <c r="B219" i="13"/>
  <c r="B294" i="13" s="1"/>
  <c r="I218" i="13"/>
  <c r="I293" i="13" s="1"/>
  <c r="H218" i="13"/>
  <c r="H293" i="13" s="1"/>
  <c r="G218" i="13"/>
  <c r="G293" i="13" s="1"/>
  <c r="F218" i="13"/>
  <c r="F293" i="13" s="1"/>
  <c r="E218" i="13"/>
  <c r="E293" i="13" s="1"/>
  <c r="D218" i="13"/>
  <c r="D293" i="13" s="1"/>
  <c r="C218" i="13"/>
  <c r="C293" i="13" s="1"/>
  <c r="B218" i="13"/>
  <c r="B293" i="13" s="1"/>
  <c r="I217" i="13"/>
  <c r="I292" i="13" s="1"/>
  <c r="H217" i="13"/>
  <c r="H292" i="13" s="1"/>
  <c r="G217" i="13"/>
  <c r="G292" i="13" s="1"/>
  <c r="F217" i="13"/>
  <c r="F292" i="13" s="1"/>
  <c r="E217" i="13"/>
  <c r="E292" i="13" s="1"/>
  <c r="D217" i="13"/>
  <c r="D292" i="13" s="1"/>
  <c r="C217" i="13"/>
  <c r="C292" i="13" s="1"/>
  <c r="B217" i="13"/>
  <c r="B292" i="13" s="1"/>
  <c r="I216" i="13"/>
  <c r="I291" i="13" s="1"/>
  <c r="H216" i="13"/>
  <c r="H291" i="13" s="1"/>
  <c r="G216" i="13"/>
  <c r="G291" i="13" s="1"/>
  <c r="F216" i="13"/>
  <c r="F291" i="13" s="1"/>
  <c r="E216" i="13"/>
  <c r="E291" i="13" s="1"/>
  <c r="D216" i="13"/>
  <c r="D291" i="13" s="1"/>
  <c r="C216" i="13"/>
  <c r="C291" i="13" s="1"/>
  <c r="B216" i="13"/>
  <c r="J216" i="13" s="1"/>
  <c r="I215" i="13"/>
  <c r="I290" i="13" s="1"/>
  <c r="H215" i="13"/>
  <c r="G215" i="13"/>
  <c r="G290" i="13" s="1"/>
  <c r="F215" i="13"/>
  <c r="F290" i="13" s="1"/>
  <c r="E215" i="13"/>
  <c r="E290" i="13" s="1"/>
  <c r="D215" i="13"/>
  <c r="D290" i="13" s="1"/>
  <c r="C215" i="13"/>
  <c r="C290" i="13" s="1"/>
  <c r="B215" i="13"/>
  <c r="B290" i="13" s="1"/>
  <c r="I214" i="13"/>
  <c r="I289" i="13" s="1"/>
  <c r="H214" i="13"/>
  <c r="H289" i="13" s="1"/>
  <c r="G214" i="13"/>
  <c r="G289" i="13" s="1"/>
  <c r="F214" i="13"/>
  <c r="F289" i="13" s="1"/>
  <c r="E214" i="13"/>
  <c r="E289" i="13" s="1"/>
  <c r="D214" i="13"/>
  <c r="D289" i="13" s="1"/>
  <c r="C214" i="13"/>
  <c r="C289" i="13" s="1"/>
  <c r="B214" i="13"/>
  <c r="B289" i="13" s="1"/>
  <c r="I213" i="13"/>
  <c r="I288" i="13" s="1"/>
  <c r="H213" i="13"/>
  <c r="H288" i="13" s="1"/>
  <c r="G213" i="13"/>
  <c r="G288" i="13" s="1"/>
  <c r="F213" i="13"/>
  <c r="F288" i="13" s="1"/>
  <c r="E213" i="13"/>
  <c r="E288" i="13" s="1"/>
  <c r="D213" i="13"/>
  <c r="D288" i="13" s="1"/>
  <c r="C213" i="13"/>
  <c r="C288" i="13" s="1"/>
  <c r="B213" i="13"/>
  <c r="B288" i="13" s="1"/>
  <c r="J288" i="13" s="1"/>
  <c r="I212" i="13"/>
  <c r="I287" i="13" s="1"/>
  <c r="H212" i="13"/>
  <c r="H287" i="13" s="1"/>
  <c r="G212" i="13"/>
  <c r="G287" i="13" s="1"/>
  <c r="F212" i="13"/>
  <c r="F287" i="13" s="1"/>
  <c r="E212" i="13"/>
  <c r="E287" i="13" s="1"/>
  <c r="D212" i="13"/>
  <c r="D287" i="13" s="1"/>
  <c r="C212" i="13"/>
  <c r="B212" i="13"/>
  <c r="B287" i="13" s="1"/>
  <c r="I211" i="13"/>
  <c r="I286" i="13" s="1"/>
  <c r="H211" i="13"/>
  <c r="H286" i="13" s="1"/>
  <c r="G211" i="13"/>
  <c r="G286" i="13" s="1"/>
  <c r="F211" i="13"/>
  <c r="F286" i="13" s="1"/>
  <c r="E211" i="13"/>
  <c r="E286" i="13" s="1"/>
  <c r="D211" i="13"/>
  <c r="D286" i="13" s="1"/>
  <c r="C211" i="13"/>
  <c r="C286" i="13" s="1"/>
  <c r="B211" i="13"/>
  <c r="B286" i="13" s="1"/>
  <c r="I210" i="13"/>
  <c r="I285" i="13" s="1"/>
  <c r="H210" i="13"/>
  <c r="H285" i="13" s="1"/>
  <c r="G210" i="13"/>
  <c r="G285" i="13" s="1"/>
  <c r="F210" i="13"/>
  <c r="F285" i="13" s="1"/>
  <c r="E210" i="13"/>
  <c r="E285" i="13" s="1"/>
  <c r="D210" i="13"/>
  <c r="D285" i="13" s="1"/>
  <c r="C210" i="13"/>
  <c r="C285" i="13" s="1"/>
  <c r="B210" i="13"/>
  <c r="B285" i="13" s="1"/>
  <c r="I209" i="13"/>
  <c r="I284" i="13" s="1"/>
  <c r="H209" i="13"/>
  <c r="H284" i="13" s="1"/>
  <c r="G209" i="13"/>
  <c r="G284" i="13" s="1"/>
  <c r="F209" i="13"/>
  <c r="F284" i="13" s="1"/>
  <c r="E209" i="13"/>
  <c r="E284" i="13" s="1"/>
  <c r="D209" i="13"/>
  <c r="D284" i="13" s="1"/>
  <c r="C209" i="13"/>
  <c r="C284" i="13" s="1"/>
  <c r="B209" i="13"/>
  <c r="B284" i="13" s="1"/>
  <c r="I208" i="13"/>
  <c r="I283" i="13" s="1"/>
  <c r="H208" i="13"/>
  <c r="H283" i="13" s="1"/>
  <c r="G208" i="13"/>
  <c r="G283" i="13" s="1"/>
  <c r="F208" i="13"/>
  <c r="F283" i="13" s="1"/>
  <c r="E208" i="13"/>
  <c r="E283" i="13" s="1"/>
  <c r="D208" i="13"/>
  <c r="D283" i="13" s="1"/>
  <c r="C208" i="13"/>
  <c r="C283" i="13" s="1"/>
  <c r="B208" i="13"/>
  <c r="B283" i="13" s="1"/>
  <c r="I207" i="13"/>
  <c r="I282" i="13" s="1"/>
  <c r="H207" i="13"/>
  <c r="H282" i="13" s="1"/>
  <c r="G207" i="13"/>
  <c r="G282" i="13" s="1"/>
  <c r="F207" i="13"/>
  <c r="F282" i="13" s="1"/>
  <c r="E207" i="13"/>
  <c r="E282" i="13" s="1"/>
  <c r="D207" i="13"/>
  <c r="D282" i="13" s="1"/>
  <c r="C207" i="13"/>
  <c r="C282" i="13" s="1"/>
  <c r="B207" i="13"/>
  <c r="B282" i="13" s="1"/>
  <c r="I206" i="13"/>
  <c r="H206" i="13"/>
  <c r="H281" i="13" s="1"/>
  <c r="G206" i="13"/>
  <c r="G281" i="13" s="1"/>
  <c r="F206" i="13"/>
  <c r="F281" i="13" s="1"/>
  <c r="E206" i="13"/>
  <c r="E281" i="13" s="1"/>
  <c r="D206" i="13"/>
  <c r="D281" i="13" s="1"/>
  <c r="C206" i="13"/>
  <c r="C281" i="13" s="1"/>
  <c r="B206" i="13"/>
  <c r="B281" i="13" s="1"/>
  <c r="I205" i="13"/>
  <c r="I280" i="13" s="1"/>
  <c r="H205" i="13"/>
  <c r="H280" i="13" s="1"/>
  <c r="G205" i="13"/>
  <c r="G280" i="13" s="1"/>
  <c r="F205" i="13"/>
  <c r="F280" i="13" s="1"/>
  <c r="E205" i="13"/>
  <c r="E280" i="13" s="1"/>
  <c r="D205" i="13"/>
  <c r="D280" i="13" s="1"/>
  <c r="C205" i="13"/>
  <c r="C280" i="13" s="1"/>
  <c r="B205" i="13"/>
  <c r="J205" i="13" s="1"/>
  <c r="I204" i="13"/>
  <c r="I279" i="13" s="1"/>
  <c r="H204" i="13"/>
  <c r="H279" i="13" s="1"/>
  <c r="G204" i="13"/>
  <c r="G279" i="13" s="1"/>
  <c r="F204" i="13"/>
  <c r="F279" i="13" s="1"/>
  <c r="E204" i="13"/>
  <c r="E279" i="13" s="1"/>
  <c r="D204" i="13"/>
  <c r="D279" i="13" s="1"/>
  <c r="C204" i="13"/>
  <c r="C279" i="13" s="1"/>
  <c r="B204" i="13"/>
  <c r="B279" i="13" s="1"/>
  <c r="I203" i="13"/>
  <c r="I278" i="13" s="1"/>
  <c r="H203" i="13"/>
  <c r="H278" i="13" s="1"/>
  <c r="G203" i="13"/>
  <c r="G278" i="13" s="1"/>
  <c r="F203" i="13"/>
  <c r="F278" i="13" s="1"/>
  <c r="E203" i="13"/>
  <c r="E278" i="13" s="1"/>
  <c r="D203" i="13"/>
  <c r="D278" i="13" s="1"/>
  <c r="C203" i="13"/>
  <c r="C278" i="13" s="1"/>
  <c r="B203" i="13"/>
  <c r="B278" i="13" s="1"/>
  <c r="I202" i="13"/>
  <c r="I277" i="13" s="1"/>
  <c r="H202" i="13"/>
  <c r="H277" i="13" s="1"/>
  <c r="G202" i="13"/>
  <c r="G277" i="13" s="1"/>
  <c r="F202" i="13"/>
  <c r="F277" i="13" s="1"/>
  <c r="E202" i="13"/>
  <c r="E277" i="13" s="1"/>
  <c r="D202" i="13"/>
  <c r="D277" i="13" s="1"/>
  <c r="C202" i="13"/>
  <c r="C277" i="13" s="1"/>
  <c r="B202" i="13"/>
  <c r="B277" i="13" s="1"/>
  <c r="I201" i="13"/>
  <c r="I276" i="13" s="1"/>
  <c r="H201" i="13"/>
  <c r="H276" i="13" s="1"/>
  <c r="G201" i="13"/>
  <c r="G276" i="13" s="1"/>
  <c r="F201" i="13"/>
  <c r="F276" i="13" s="1"/>
  <c r="E201" i="13"/>
  <c r="E276" i="13" s="1"/>
  <c r="D201" i="13"/>
  <c r="D276" i="13" s="1"/>
  <c r="C201" i="13"/>
  <c r="C276" i="13" s="1"/>
  <c r="B201" i="13"/>
  <c r="B276" i="13" s="1"/>
  <c r="I200" i="13"/>
  <c r="I275" i="13" s="1"/>
  <c r="H200" i="13"/>
  <c r="H275" i="13" s="1"/>
  <c r="G200" i="13"/>
  <c r="G275" i="13" s="1"/>
  <c r="F200" i="13"/>
  <c r="F275" i="13" s="1"/>
  <c r="E200" i="13"/>
  <c r="E275" i="13" s="1"/>
  <c r="D200" i="13"/>
  <c r="D275" i="13" s="1"/>
  <c r="C200" i="13"/>
  <c r="C275" i="13" s="1"/>
  <c r="B200" i="13"/>
  <c r="J200" i="13" s="1"/>
  <c r="I199" i="13"/>
  <c r="I274" i="13" s="1"/>
  <c r="H199" i="13"/>
  <c r="G199" i="13"/>
  <c r="G274" i="13" s="1"/>
  <c r="F199" i="13"/>
  <c r="F274" i="13" s="1"/>
  <c r="E199" i="13"/>
  <c r="E274" i="13" s="1"/>
  <c r="D199" i="13"/>
  <c r="D274" i="13" s="1"/>
  <c r="C199" i="13"/>
  <c r="C274" i="13" s="1"/>
  <c r="B199" i="13"/>
  <c r="B274" i="13" s="1"/>
  <c r="I198" i="13"/>
  <c r="I273" i="13" s="1"/>
  <c r="H198" i="13"/>
  <c r="H273" i="13" s="1"/>
  <c r="G198" i="13"/>
  <c r="G273" i="13" s="1"/>
  <c r="F198" i="13"/>
  <c r="F273" i="13" s="1"/>
  <c r="E198" i="13"/>
  <c r="E273" i="13" s="1"/>
  <c r="D198" i="13"/>
  <c r="D273" i="13" s="1"/>
  <c r="C198" i="13"/>
  <c r="C273" i="13" s="1"/>
  <c r="B198" i="13"/>
  <c r="B273" i="13" s="1"/>
  <c r="I197" i="13"/>
  <c r="I272" i="13" s="1"/>
  <c r="H197" i="13"/>
  <c r="H272" i="13" s="1"/>
  <c r="G197" i="13"/>
  <c r="G272" i="13" s="1"/>
  <c r="F197" i="13"/>
  <c r="F272" i="13" s="1"/>
  <c r="E197" i="13"/>
  <c r="E272" i="13" s="1"/>
  <c r="D197" i="13"/>
  <c r="D272" i="13" s="1"/>
  <c r="C197" i="13"/>
  <c r="C272" i="13" s="1"/>
  <c r="B197" i="13"/>
  <c r="B272" i="13" s="1"/>
  <c r="J272" i="13" s="1"/>
  <c r="I196" i="13"/>
  <c r="I271" i="13" s="1"/>
  <c r="H196" i="13"/>
  <c r="H271" i="13" s="1"/>
  <c r="G196" i="13"/>
  <c r="G271" i="13" s="1"/>
  <c r="F196" i="13"/>
  <c r="F271" i="13" s="1"/>
  <c r="E196" i="13"/>
  <c r="E271" i="13" s="1"/>
  <c r="D196" i="13"/>
  <c r="D271" i="13" s="1"/>
  <c r="C196" i="13"/>
  <c r="B196" i="13"/>
  <c r="B271" i="13" s="1"/>
  <c r="I195" i="13"/>
  <c r="I270" i="13" s="1"/>
  <c r="H195" i="13"/>
  <c r="H270" i="13" s="1"/>
  <c r="G195" i="13"/>
  <c r="G270" i="13" s="1"/>
  <c r="F195" i="13"/>
  <c r="F270" i="13" s="1"/>
  <c r="E195" i="13"/>
  <c r="E270" i="13" s="1"/>
  <c r="D195" i="13"/>
  <c r="D270" i="13" s="1"/>
  <c r="C195" i="13"/>
  <c r="C270" i="13" s="1"/>
  <c r="B195" i="13"/>
  <c r="B270" i="13" s="1"/>
  <c r="I194" i="13"/>
  <c r="I269" i="13" s="1"/>
  <c r="H194" i="13"/>
  <c r="H269" i="13" s="1"/>
  <c r="G194" i="13"/>
  <c r="G269" i="13" s="1"/>
  <c r="F194" i="13"/>
  <c r="F269" i="13" s="1"/>
  <c r="E194" i="13"/>
  <c r="E269" i="13" s="1"/>
  <c r="D194" i="13"/>
  <c r="D269" i="13" s="1"/>
  <c r="C194" i="13"/>
  <c r="C269" i="13" s="1"/>
  <c r="B194" i="13"/>
  <c r="B269" i="13" s="1"/>
  <c r="I193" i="13"/>
  <c r="I268" i="13" s="1"/>
  <c r="H193" i="13"/>
  <c r="H268" i="13" s="1"/>
  <c r="G193" i="13"/>
  <c r="G268" i="13" s="1"/>
  <c r="F193" i="13"/>
  <c r="F268" i="13" s="1"/>
  <c r="E193" i="13"/>
  <c r="E268" i="13" s="1"/>
  <c r="D193" i="13"/>
  <c r="D268" i="13" s="1"/>
  <c r="C193" i="13"/>
  <c r="C268" i="13" s="1"/>
  <c r="B193" i="13"/>
  <c r="B268" i="13" s="1"/>
  <c r="I192" i="13"/>
  <c r="I267" i="13" s="1"/>
  <c r="H192" i="13"/>
  <c r="H267" i="13" s="1"/>
  <c r="G192" i="13"/>
  <c r="G267" i="13" s="1"/>
  <c r="F192" i="13"/>
  <c r="F267" i="13" s="1"/>
  <c r="E192" i="13"/>
  <c r="E267" i="13" s="1"/>
  <c r="D192" i="13"/>
  <c r="D267" i="13" s="1"/>
  <c r="C192" i="13"/>
  <c r="C267" i="13" s="1"/>
  <c r="B192" i="13"/>
  <c r="B267" i="13" s="1"/>
  <c r="I191" i="13"/>
  <c r="I266" i="13" s="1"/>
  <c r="H191" i="13"/>
  <c r="H266" i="13" s="1"/>
  <c r="G191" i="13"/>
  <c r="G266" i="13" s="1"/>
  <c r="F191" i="13"/>
  <c r="F266" i="13" s="1"/>
  <c r="E191" i="13"/>
  <c r="E266" i="13" s="1"/>
  <c r="D191" i="13"/>
  <c r="D266" i="13" s="1"/>
  <c r="C191" i="13"/>
  <c r="C266" i="13" s="1"/>
  <c r="B191" i="13"/>
  <c r="B266" i="13" s="1"/>
  <c r="I190" i="13"/>
  <c r="H190" i="13"/>
  <c r="H265" i="13" s="1"/>
  <c r="G190" i="13"/>
  <c r="G265" i="13" s="1"/>
  <c r="F190" i="13"/>
  <c r="F265" i="13" s="1"/>
  <c r="E190" i="13"/>
  <c r="E265" i="13" s="1"/>
  <c r="D190" i="13"/>
  <c r="D265" i="13" s="1"/>
  <c r="C190" i="13"/>
  <c r="C265" i="13" s="1"/>
  <c r="B190" i="13"/>
  <c r="B265" i="13" s="1"/>
  <c r="I189" i="13"/>
  <c r="I264" i="13" s="1"/>
  <c r="H189" i="13"/>
  <c r="H264" i="13" s="1"/>
  <c r="G189" i="13"/>
  <c r="G264" i="13" s="1"/>
  <c r="F189" i="13"/>
  <c r="F264" i="13" s="1"/>
  <c r="E189" i="13"/>
  <c r="E264" i="13" s="1"/>
  <c r="D189" i="13"/>
  <c r="D264" i="13" s="1"/>
  <c r="C189" i="13"/>
  <c r="C264" i="13" s="1"/>
  <c r="B189" i="13"/>
  <c r="J189" i="13" s="1"/>
  <c r="I188" i="13"/>
  <c r="I263" i="13" s="1"/>
  <c r="H188" i="13"/>
  <c r="H263" i="13" s="1"/>
  <c r="G188" i="13"/>
  <c r="G263" i="13" s="1"/>
  <c r="F188" i="13"/>
  <c r="F263" i="13" s="1"/>
  <c r="E188" i="13"/>
  <c r="E263" i="13" s="1"/>
  <c r="D188" i="13"/>
  <c r="D263" i="13" s="1"/>
  <c r="C188" i="13"/>
  <c r="C263" i="13" s="1"/>
  <c r="B188" i="13"/>
  <c r="B263" i="13" s="1"/>
  <c r="I187" i="13"/>
  <c r="I262" i="13" s="1"/>
  <c r="H187" i="13"/>
  <c r="H262" i="13" s="1"/>
  <c r="G187" i="13"/>
  <c r="G262" i="13" s="1"/>
  <c r="F187" i="13"/>
  <c r="F262" i="13" s="1"/>
  <c r="E187" i="13"/>
  <c r="E262" i="13" s="1"/>
  <c r="D187" i="13"/>
  <c r="D262" i="13" s="1"/>
  <c r="C187" i="13"/>
  <c r="C262" i="13" s="1"/>
  <c r="B187" i="13"/>
  <c r="B262" i="13" s="1"/>
  <c r="I186" i="13"/>
  <c r="I261" i="13" s="1"/>
  <c r="H186" i="13"/>
  <c r="H261" i="13" s="1"/>
  <c r="G186" i="13"/>
  <c r="G261" i="13" s="1"/>
  <c r="F186" i="13"/>
  <c r="F261" i="13" s="1"/>
  <c r="E186" i="13"/>
  <c r="E261" i="13" s="1"/>
  <c r="D186" i="13"/>
  <c r="D261" i="13" s="1"/>
  <c r="C186" i="13"/>
  <c r="C261" i="13" s="1"/>
  <c r="B186" i="13"/>
  <c r="B261" i="13" s="1"/>
  <c r="I185" i="13"/>
  <c r="I260" i="13" s="1"/>
  <c r="H185" i="13"/>
  <c r="H260" i="13" s="1"/>
  <c r="G185" i="13"/>
  <c r="G260" i="13" s="1"/>
  <c r="F185" i="13"/>
  <c r="F260" i="13" s="1"/>
  <c r="E185" i="13"/>
  <c r="E260" i="13" s="1"/>
  <c r="D185" i="13"/>
  <c r="D260" i="13" s="1"/>
  <c r="C185" i="13"/>
  <c r="C260" i="13" s="1"/>
  <c r="B185" i="13"/>
  <c r="B260" i="13" s="1"/>
  <c r="I184" i="13"/>
  <c r="I259" i="13" s="1"/>
  <c r="H184" i="13"/>
  <c r="H259" i="13" s="1"/>
  <c r="G184" i="13"/>
  <c r="G259" i="13" s="1"/>
  <c r="F184" i="13"/>
  <c r="F259" i="13" s="1"/>
  <c r="E184" i="13"/>
  <c r="E259" i="13" s="1"/>
  <c r="D184" i="13"/>
  <c r="D259" i="13" s="1"/>
  <c r="C184" i="13"/>
  <c r="C259" i="13" s="1"/>
  <c r="B184" i="13"/>
  <c r="B259" i="13" s="1"/>
  <c r="I183" i="13"/>
  <c r="I258" i="13" s="1"/>
  <c r="H183" i="13"/>
  <c r="G183" i="13"/>
  <c r="G258" i="13" s="1"/>
  <c r="F183" i="13"/>
  <c r="F258" i="13" s="1"/>
  <c r="E183" i="13"/>
  <c r="E258" i="13" s="1"/>
  <c r="D183" i="13"/>
  <c r="D258" i="13" s="1"/>
  <c r="C183" i="13"/>
  <c r="C258" i="13" s="1"/>
  <c r="B183" i="13"/>
  <c r="B258" i="13" s="1"/>
  <c r="J258" i="13" s="1"/>
  <c r="I182" i="13"/>
  <c r="H182" i="13"/>
  <c r="H257" i="13" s="1"/>
  <c r="G182" i="13"/>
  <c r="G257" i="13" s="1"/>
  <c r="F182" i="13"/>
  <c r="F257" i="13" s="1"/>
  <c r="E182" i="13"/>
  <c r="E257" i="13" s="1"/>
  <c r="D182" i="13"/>
  <c r="D257" i="13" s="1"/>
  <c r="C182" i="13"/>
  <c r="C257" i="13" s="1"/>
  <c r="B182" i="13"/>
  <c r="B257" i="13" s="1"/>
  <c r="I181" i="13"/>
  <c r="I256" i="13" s="1"/>
  <c r="H181" i="13"/>
  <c r="H256" i="13" s="1"/>
  <c r="G181" i="13"/>
  <c r="G256" i="13" s="1"/>
  <c r="F181" i="13"/>
  <c r="F256" i="13" s="1"/>
  <c r="E181" i="13"/>
  <c r="E256" i="13" s="1"/>
  <c r="D181" i="13"/>
  <c r="D256" i="13" s="1"/>
  <c r="C181" i="13"/>
  <c r="C256" i="13" s="1"/>
  <c r="B181" i="13"/>
  <c r="J181" i="13" s="1"/>
  <c r="I180" i="13"/>
  <c r="I255" i="13" s="1"/>
  <c r="H180" i="13"/>
  <c r="H255" i="13" s="1"/>
  <c r="G180" i="13"/>
  <c r="G255" i="13" s="1"/>
  <c r="F180" i="13"/>
  <c r="F255" i="13" s="1"/>
  <c r="E180" i="13"/>
  <c r="E255" i="13" s="1"/>
  <c r="D180" i="13"/>
  <c r="D255" i="13" s="1"/>
  <c r="C180" i="13"/>
  <c r="B180" i="13"/>
  <c r="J180" i="13" s="1"/>
  <c r="I179" i="13"/>
  <c r="I254" i="13" s="1"/>
  <c r="H179" i="13"/>
  <c r="H254" i="13" s="1"/>
  <c r="G179" i="13"/>
  <c r="G254" i="13" s="1"/>
  <c r="F179" i="13"/>
  <c r="F254" i="13" s="1"/>
  <c r="E179" i="13"/>
  <c r="E254" i="13" s="1"/>
  <c r="D179" i="13"/>
  <c r="D254" i="13" s="1"/>
  <c r="C179" i="13"/>
  <c r="C254" i="13" s="1"/>
  <c r="B179" i="13"/>
  <c r="B254" i="13" s="1"/>
  <c r="I178" i="13"/>
  <c r="I253" i="13" s="1"/>
  <c r="H178" i="13"/>
  <c r="H253" i="13" s="1"/>
  <c r="G178" i="13"/>
  <c r="G253" i="13" s="1"/>
  <c r="F178" i="13"/>
  <c r="F253" i="13" s="1"/>
  <c r="E178" i="13"/>
  <c r="D178" i="13"/>
  <c r="D253" i="13" s="1"/>
  <c r="C178" i="13"/>
  <c r="C253" i="13" s="1"/>
  <c r="B178" i="13"/>
  <c r="B253" i="13" s="1"/>
  <c r="I177" i="13"/>
  <c r="I252" i="13" s="1"/>
  <c r="H177" i="13"/>
  <c r="H252" i="13" s="1"/>
  <c r="G177" i="13"/>
  <c r="G252" i="13" s="1"/>
  <c r="F177" i="13"/>
  <c r="F252" i="13" s="1"/>
  <c r="E177" i="13"/>
  <c r="D177" i="13"/>
  <c r="D252" i="13" s="1"/>
  <c r="C177" i="13"/>
  <c r="C252" i="13" s="1"/>
  <c r="B177" i="13"/>
  <c r="B252" i="13" s="1"/>
  <c r="I176" i="13"/>
  <c r="I251" i="13" s="1"/>
  <c r="H176" i="13"/>
  <c r="H251" i="13" s="1"/>
  <c r="G176" i="13"/>
  <c r="F176" i="13"/>
  <c r="F251" i="13" s="1"/>
  <c r="E176" i="13"/>
  <c r="E251" i="13" s="1"/>
  <c r="D176" i="13"/>
  <c r="D251" i="13" s="1"/>
  <c r="C176" i="13"/>
  <c r="C251" i="13" s="1"/>
  <c r="B176" i="13"/>
  <c r="J176" i="13" s="1"/>
  <c r="I175" i="13"/>
  <c r="I250" i="13" s="1"/>
  <c r="H175" i="13"/>
  <c r="H250" i="13" s="1"/>
  <c r="G175" i="13"/>
  <c r="G250" i="13" s="1"/>
  <c r="F175" i="13"/>
  <c r="F250" i="13" s="1"/>
  <c r="E175" i="13"/>
  <c r="E250" i="13" s="1"/>
  <c r="D175" i="13"/>
  <c r="D250" i="13" s="1"/>
  <c r="C175" i="13"/>
  <c r="C250" i="13" s="1"/>
  <c r="B175" i="13"/>
  <c r="B250" i="13" s="1"/>
  <c r="I174" i="13"/>
  <c r="H174" i="13"/>
  <c r="H249" i="13" s="1"/>
  <c r="G174" i="13"/>
  <c r="G249" i="13" s="1"/>
  <c r="F174" i="13"/>
  <c r="F249" i="13" s="1"/>
  <c r="E174" i="13"/>
  <c r="E249" i="13" s="1"/>
  <c r="D174" i="13"/>
  <c r="D249" i="13" s="1"/>
  <c r="C174" i="13"/>
  <c r="C249" i="13" s="1"/>
  <c r="B174" i="13"/>
  <c r="B249" i="13" s="1"/>
  <c r="I173" i="13"/>
  <c r="I248" i="13" s="1"/>
  <c r="H173" i="13"/>
  <c r="H248" i="13" s="1"/>
  <c r="G173" i="13"/>
  <c r="G248" i="13" s="1"/>
  <c r="F173" i="13"/>
  <c r="F248" i="13" s="1"/>
  <c r="E173" i="13"/>
  <c r="E248" i="13" s="1"/>
  <c r="D173" i="13"/>
  <c r="D248" i="13" s="1"/>
  <c r="C173" i="13"/>
  <c r="C248" i="13" s="1"/>
  <c r="B173" i="13"/>
  <c r="J173" i="13" s="1"/>
  <c r="I172" i="13"/>
  <c r="I247" i="13" s="1"/>
  <c r="H172" i="13"/>
  <c r="H247" i="13" s="1"/>
  <c r="G172" i="13"/>
  <c r="G247" i="13" s="1"/>
  <c r="F172" i="13"/>
  <c r="F247" i="13" s="1"/>
  <c r="E172" i="13"/>
  <c r="E247" i="13" s="1"/>
  <c r="D172" i="13"/>
  <c r="D247" i="13" s="1"/>
  <c r="C172" i="13"/>
  <c r="B172" i="13"/>
  <c r="J172" i="13" s="1"/>
  <c r="I171" i="13"/>
  <c r="I246" i="13" s="1"/>
  <c r="H171" i="13"/>
  <c r="H246" i="13" s="1"/>
  <c r="G171" i="13"/>
  <c r="G246" i="13" s="1"/>
  <c r="F171" i="13"/>
  <c r="F246" i="13" s="1"/>
  <c r="E171" i="13"/>
  <c r="E246" i="13" s="1"/>
  <c r="D171" i="13"/>
  <c r="D246" i="13" s="1"/>
  <c r="C171" i="13"/>
  <c r="C246" i="13" s="1"/>
  <c r="B171" i="13"/>
  <c r="B246" i="13" s="1"/>
  <c r="I170" i="13"/>
  <c r="I245" i="13" s="1"/>
  <c r="H170" i="13"/>
  <c r="H245" i="13" s="1"/>
  <c r="G170" i="13"/>
  <c r="G245" i="13" s="1"/>
  <c r="F170" i="13"/>
  <c r="F245" i="13" s="1"/>
  <c r="E170" i="13"/>
  <c r="D170" i="13"/>
  <c r="D245" i="13" s="1"/>
  <c r="C170" i="13"/>
  <c r="C245" i="13" s="1"/>
  <c r="B170" i="13"/>
  <c r="B245" i="13" s="1"/>
  <c r="I169" i="13"/>
  <c r="I244" i="13" s="1"/>
  <c r="H169" i="13"/>
  <c r="H244" i="13" s="1"/>
  <c r="G169" i="13"/>
  <c r="G244" i="13" s="1"/>
  <c r="F169" i="13"/>
  <c r="F244" i="13" s="1"/>
  <c r="E169" i="13"/>
  <c r="E244" i="13" s="1"/>
  <c r="D169" i="13"/>
  <c r="D244" i="13" s="1"/>
  <c r="C169" i="13"/>
  <c r="C244" i="13" s="1"/>
  <c r="B169" i="13"/>
  <c r="B244" i="13" s="1"/>
  <c r="I168" i="13"/>
  <c r="I243" i="13" s="1"/>
  <c r="H168" i="13"/>
  <c r="H243" i="13" s="1"/>
  <c r="G168" i="13"/>
  <c r="F168" i="13"/>
  <c r="F243" i="13" s="1"/>
  <c r="E168" i="13"/>
  <c r="E243" i="13" s="1"/>
  <c r="D168" i="13"/>
  <c r="D243" i="13" s="1"/>
  <c r="C168" i="13"/>
  <c r="C243" i="13" s="1"/>
  <c r="B168" i="13"/>
  <c r="J168" i="13" s="1"/>
  <c r="I167" i="13"/>
  <c r="I242" i="13" s="1"/>
  <c r="H167" i="13"/>
  <c r="H242" i="13" s="1"/>
  <c r="G167" i="13"/>
  <c r="G242" i="13" s="1"/>
  <c r="F167" i="13"/>
  <c r="F242" i="13" s="1"/>
  <c r="E167" i="13"/>
  <c r="E242" i="13" s="1"/>
  <c r="D167" i="13"/>
  <c r="D242" i="13" s="1"/>
  <c r="C167" i="13"/>
  <c r="C242" i="13" s="1"/>
  <c r="B167" i="13"/>
  <c r="B242" i="13" s="1"/>
  <c r="I166" i="13"/>
  <c r="H166" i="13"/>
  <c r="H241" i="13" s="1"/>
  <c r="G166" i="13"/>
  <c r="G241" i="13" s="1"/>
  <c r="F166" i="13"/>
  <c r="F241" i="13" s="1"/>
  <c r="E166" i="13"/>
  <c r="E241" i="13" s="1"/>
  <c r="D166" i="13"/>
  <c r="D241" i="13" s="1"/>
  <c r="C166" i="13"/>
  <c r="C241" i="13" s="1"/>
  <c r="B166" i="13"/>
  <c r="B241" i="13" s="1"/>
  <c r="I165" i="13"/>
  <c r="I240" i="13" s="1"/>
  <c r="H165" i="13"/>
  <c r="H240" i="13" s="1"/>
  <c r="G165" i="13"/>
  <c r="G240" i="13" s="1"/>
  <c r="F165" i="13"/>
  <c r="F240" i="13" s="1"/>
  <c r="E165" i="13"/>
  <c r="E240" i="13" s="1"/>
  <c r="D165" i="13"/>
  <c r="D240" i="13" s="1"/>
  <c r="C165" i="13"/>
  <c r="C240" i="13" s="1"/>
  <c r="B165" i="13"/>
  <c r="J165" i="13" s="1"/>
  <c r="I164" i="13"/>
  <c r="I239" i="13" s="1"/>
  <c r="H164" i="13"/>
  <c r="H239" i="13" s="1"/>
  <c r="G164" i="13"/>
  <c r="G239" i="13" s="1"/>
  <c r="F164" i="13"/>
  <c r="F239" i="13" s="1"/>
  <c r="E164" i="13"/>
  <c r="E239" i="13" s="1"/>
  <c r="D164" i="13"/>
  <c r="D239" i="13" s="1"/>
  <c r="C164" i="13"/>
  <c r="B164" i="13"/>
  <c r="B239" i="13" s="1"/>
  <c r="J239" i="13" s="1"/>
  <c r="I163" i="13"/>
  <c r="I238" i="13" s="1"/>
  <c r="H163" i="13"/>
  <c r="H238" i="13" s="1"/>
  <c r="G163" i="13"/>
  <c r="G238" i="13" s="1"/>
  <c r="F163" i="13"/>
  <c r="F238" i="13" s="1"/>
  <c r="E163" i="13"/>
  <c r="E238" i="13" s="1"/>
  <c r="D163" i="13"/>
  <c r="C163" i="13"/>
  <c r="C238" i="13" s="1"/>
  <c r="B163" i="13"/>
  <c r="B238" i="13" s="1"/>
  <c r="I162" i="13"/>
  <c r="I237" i="13" s="1"/>
  <c r="H162" i="13"/>
  <c r="H237" i="13" s="1"/>
  <c r="G162" i="13"/>
  <c r="G237" i="13" s="1"/>
  <c r="F162" i="13"/>
  <c r="F237" i="13" s="1"/>
  <c r="E162" i="13"/>
  <c r="E237" i="13" s="1"/>
  <c r="D162" i="13"/>
  <c r="D237" i="13" s="1"/>
  <c r="C162" i="13"/>
  <c r="C237" i="13" s="1"/>
  <c r="B162" i="13"/>
  <c r="J162" i="13" s="1"/>
  <c r="I161" i="13"/>
  <c r="I236" i="13" s="1"/>
  <c r="H161" i="13"/>
  <c r="H236" i="13" s="1"/>
  <c r="G161" i="13"/>
  <c r="G236" i="13" s="1"/>
  <c r="F161" i="13"/>
  <c r="F236" i="13" s="1"/>
  <c r="E161" i="13"/>
  <c r="E236" i="13" s="1"/>
  <c r="D161" i="13"/>
  <c r="D236" i="13" s="1"/>
  <c r="C161" i="13"/>
  <c r="C236" i="13" s="1"/>
  <c r="B161" i="13"/>
  <c r="J161" i="13" s="1"/>
  <c r="I160" i="13"/>
  <c r="I235" i="13" s="1"/>
  <c r="H160" i="13"/>
  <c r="H235" i="13" s="1"/>
  <c r="G160" i="13"/>
  <c r="G235" i="13" s="1"/>
  <c r="F160" i="13"/>
  <c r="F235" i="13" s="1"/>
  <c r="E160" i="13"/>
  <c r="E235" i="13" s="1"/>
  <c r="D160" i="13"/>
  <c r="D235" i="13" s="1"/>
  <c r="C160" i="13"/>
  <c r="B160" i="13"/>
  <c r="B235" i="13" s="1"/>
  <c r="I159" i="13"/>
  <c r="I234" i="13" s="1"/>
  <c r="H159" i="13"/>
  <c r="H234" i="13" s="1"/>
  <c r="G159" i="13"/>
  <c r="G234" i="13" s="1"/>
  <c r="F159" i="13"/>
  <c r="E159" i="13"/>
  <c r="E234" i="13" s="1"/>
  <c r="D159" i="13"/>
  <c r="C159" i="13"/>
  <c r="C234" i="13" s="1"/>
  <c r="B159" i="13"/>
  <c r="B234" i="13" s="1"/>
  <c r="I158" i="13"/>
  <c r="I220" i="13" s="1"/>
  <c r="H158" i="13"/>
  <c r="H233" i="13" s="1"/>
  <c r="G158" i="13"/>
  <c r="G233" i="13" s="1"/>
  <c r="F158" i="13"/>
  <c r="F233" i="13" s="1"/>
  <c r="E158" i="13"/>
  <c r="E220" i="13" s="1"/>
  <c r="D158" i="13"/>
  <c r="D233" i="13" s="1"/>
  <c r="C158" i="13"/>
  <c r="C233" i="13" s="1"/>
  <c r="B158" i="13"/>
  <c r="J158" i="13" s="1"/>
  <c r="I145" i="13"/>
  <c r="H145" i="13"/>
  <c r="G145" i="13"/>
  <c r="F145" i="13"/>
  <c r="E145" i="13"/>
  <c r="D145" i="13"/>
  <c r="I143" i="13"/>
  <c r="H143" i="13"/>
  <c r="G143" i="13"/>
  <c r="F143" i="13"/>
  <c r="E143" i="13"/>
  <c r="D143" i="13"/>
  <c r="C143" i="13"/>
  <c r="B143" i="13"/>
  <c r="I142" i="13"/>
  <c r="H142" i="13"/>
  <c r="G142" i="13"/>
  <c r="F142" i="13"/>
  <c r="E142" i="13"/>
  <c r="D142" i="13"/>
  <c r="C142" i="13"/>
  <c r="B142" i="13"/>
  <c r="I141" i="13"/>
  <c r="H141" i="13"/>
  <c r="G141" i="13"/>
  <c r="F141" i="13"/>
  <c r="E141" i="13"/>
  <c r="D141" i="13"/>
  <c r="C141" i="13"/>
  <c r="B141" i="13"/>
  <c r="I140" i="13"/>
  <c r="H140" i="13"/>
  <c r="G140" i="13"/>
  <c r="F140" i="13"/>
  <c r="E140" i="13"/>
  <c r="D140" i="13"/>
  <c r="C140" i="13"/>
  <c r="B140" i="13"/>
  <c r="I139" i="13"/>
  <c r="H139" i="13"/>
  <c r="G139" i="13"/>
  <c r="F139" i="13"/>
  <c r="E139" i="13"/>
  <c r="D139" i="13"/>
  <c r="C139" i="13"/>
  <c r="B139" i="13"/>
  <c r="I138" i="13"/>
  <c r="H138" i="13"/>
  <c r="G138" i="13"/>
  <c r="F138" i="13"/>
  <c r="E138" i="13"/>
  <c r="D138" i="13"/>
  <c r="C138" i="13"/>
  <c r="B138" i="13"/>
  <c r="I137" i="13"/>
  <c r="H137" i="13"/>
  <c r="G137" i="13"/>
  <c r="F137" i="13"/>
  <c r="E137" i="13"/>
  <c r="D137" i="13"/>
  <c r="C137" i="13"/>
  <c r="B137" i="13"/>
  <c r="I136" i="13"/>
  <c r="H136" i="13"/>
  <c r="G136" i="13"/>
  <c r="F136" i="13"/>
  <c r="E136" i="13"/>
  <c r="D136" i="13"/>
  <c r="C136" i="13"/>
  <c r="B136" i="13"/>
  <c r="I135" i="13"/>
  <c r="H135" i="13"/>
  <c r="G135" i="13"/>
  <c r="F135" i="13"/>
  <c r="E135" i="13"/>
  <c r="D135" i="13"/>
  <c r="C135" i="13"/>
  <c r="B135" i="13"/>
  <c r="I134" i="13"/>
  <c r="H134" i="13"/>
  <c r="G134" i="13"/>
  <c r="F134" i="13"/>
  <c r="E134" i="13"/>
  <c r="D134" i="13"/>
  <c r="C134" i="13"/>
  <c r="B134" i="13"/>
  <c r="I133" i="13"/>
  <c r="H133" i="13"/>
  <c r="G133" i="13"/>
  <c r="F133" i="13"/>
  <c r="E133" i="13"/>
  <c r="D133" i="13"/>
  <c r="C133" i="13"/>
  <c r="B133" i="13"/>
  <c r="I132" i="13"/>
  <c r="H132" i="13"/>
  <c r="G132" i="13"/>
  <c r="F132" i="13"/>
  <c r="E132" i="13"/>
  <c r="D132" i="13"/>
  <c r="C132" i="13"/>
  <c r="B132" i="13"/>
  <c r="I131" i="13"/>
  <c r="H131" i="13"/>
  <c r="G131" i="13"/>
  <c r="F131" i="13"/>
  <c r="E131" i="13"/>
  <c r="D131" i="13"/>
  <c r="C131" i="13"/>
  <c r="B131" i="13"/>
  <c r="I130" i="13"/>
  <c r="H130" i="13"/>
  <c r="G130" i="13"/>
  <c r="F130" i="13"/>
  <c r="E130" i="13"/>
  <c r="D130" i="13"/>
  <c r="C130" i="13"/>
  <c r="B130" i="13"/>
  <c r="I129" i="13"/>
  <c r="H129" i="13"/>
  <c r="G129" i="13"/>
  <c r="F129" i="13"/>
  <c r="E129" i="13"/>
  <c r="D129" i="13"/>
  <c r="C129" i="13"/>
  <c r="B129" i="13"/>
  <c r="I128" i="13"/>
  <c r="H128" i="13"/>
  <c r="G128" i="13"/>
  <c r="F128" i="13"/>
  <c r="E128" i="13"/>
  <c r="D128" i="13"/>
  <c r="C128" i="13"/>
  <c r="B128" i="13"/>
  <c r="I127" i="13"/>
  <c r="H127" i="13"/>
  <c r="G127" i="13"/>
  <c r="F127" i="13"/>
  <c r="E127" i="13"/>
  <c r="D127" i="13"/>
  <c r="C127" i="13"/>
  <c r="B127" i="13"/>
  <c r="I126" i="13"/>
  <c r="H126" i="13"/>
  <c r="G126" i="13"/>
  <c r="F126" i="13"/>
  <c r="E126" i="13"/>
  <c r="D126" i="13"/>
  <c r="C126" i="13"/>
  <c r="B126" i="13"/>
  <c r="I125" i="13"/>
  <c r="H125" i="13"/>
  <c r="G125" i="13"/>
  <c r="F125" i="13"/>
  <c r="E125" i="13"/>
  <c r="D125" i="13"/>
  <c r="C125" i="13"/>
  <c r="B125" i="13"/>
  <c r="I124" i="13"/>
  <c r="H124" i="13"/>
  <c r="G124" i="13"/>
  <c r="F124" i="13"/>
  <c r="E124" i="13"/>
  <c r="D124" i="13"/>
  <c r="C124" i="13"/>
  <c r="B124" i="13"/>
  <c r="I123" i="13"/>
  <c r="H123" i="13"/>
  <c r="G123" i="13"/>
  <c r="F123" i="13"/>
  <c r="E123" i="13"/>
  <c r="D123" i="13"/>
  <c r="C123" i="13"/>
  <c r="B123" i="13"/>
  <c r="I122" i="13"/>
  <c r="H122" i="13"/>
  <c r="G122" i="13"/>
  <c r="F122" i="13"/>
  <c r="E122" i="13"/>
  <c r="D122" i="13"/>
  <c r="C122" i="13"/>
  <c r="B122" i="13"/>
  <c r="I121" i="13"/>
  <c r="H121" i="13"/>
  <c r="G121" i="13"/>
  <c r="F121" i="13"/>
  <c r="E121" i="13"/>
  <c r="D121" i="13"/>
  <c r="C121" i="13"/>
  <c r="B121" i="13"/>
  <c r="I120" i="13"/>
  <c r="H120" i="13"/>
  <c r="G120" i="13"/>
  <c r="F120" i="13"/>
  <c r="E120" i="13"/>
  <c r="D120" i="13"/>
  <c r="C120" i="13"/>
  <c r="B120" i="13"/>
  <c r="I119" i="13"/>
  <c r="H119" i="13"/>
  <c r="G119" i="13"/>
  <c r="F119" i="13"/>
  <c r="E119" i="13"/>
  <c r="D119" i="13"/>
  <c r="C119" i="13"/>
  <c r="B119" i="13"/>
  <c r="I118" i="13"/>
  <c r="H118" i="13"/>
  <c r="G118" i="13"/>
  <c r="F118" i="13"/>
  <c r="E118" i="13"/>
  <c r="D118" i="13"/>
  <c r="C118" i="13"/>
  <c r="B118" i="13"/>
  <c r="I117" i="13"/>
  <c r="H117" i="13"/>
  <c r="G117" i="13"/>
  <c r="F117" i="13"/>
  <c r="E117" i="13"/>
  <c r="D117" i="13"/>
  <c r="C117" i="13"/>
  <c r="B117" i="13"/>
  <c r="I116" i="13"/>
  <c r="H116" i="13"/>
  <c r="G116" i="13"/>
  <c r="F116" i="13"/>
  <c r="E116" i="13"/>
  <c r="D116" i="13"/>
  <c r="C116" i="13"/>
  <c r="B116" i="13"/>
  <c r="I115" i="13"/>
  <c r="H115" i="13"/>
  <c r="G115" i="13"/>
  <c r="F115" i="13"/>
  <c r="E115" i="13"/>
  <c r="D115" i="13"/>
  <c r="C115" i="13"/>
  <c r="B115" i="13"/>
  <c r="I114" i="13"/>
  <c r="H114" i="13"/>
  <c r="G114" i="13"/>
  <c r="F114" i="13"/>
  <c r="E114" i="13"/>
  <c r="D114" i="13"/>
  <c r="C114" i="13"/>
  <c r="B114" i="13"/>
  <c r="I113" i="13"/>
  <c r="H113" i="13"/>
  <c r="G113" i="13"/>
  <c r="F113" i="13"/>
  <c r="E113" i="13"/>
  <c r="D113" i="13"/>
  <c r="C113" i="13"/>
  <c r="B113" i="13"/>
  <c r="I112" i="13"/>
  <c r="H112" i="13"/>
  <c r="G112" i="13"/>
  <c r="F112" i="13"/>
  <c r="E112" i="13"/>
  <c r="D112" i="13"/>
  <c r="C112" i="13"/>
  <c r="B112" i="13"/>
  <c r="I111" i="13"/>
  <c r="H111" i="13"/>
  <c r="G111" i="13"/>
  <c r="F111" i="13"/>
  <c r="E111" i="13"/>
  <c r="D111" i="13"/>
  <c r="C111" i="13"/>
  <c r="B111" i="13"/>
  <c r="D110" i="13"/>
  <c r="C110" i="13"/>
  <c r="I109" i="13"/>
  <c r="H109" i="13"/>
  <c r="G109" i="13"/>
  <c r="F109" i="13"/>
  <c r="E109" i="13"/>
  <c r="D109" i="13"/>
  <c r="C109" i="13"/>
  <c r="B109" i="13"/>
  <c r="J109" i="13" s="1"/>
  <c r="I108" i="13"/>
  <c r="H108" i="13"/>
  <c r="G108" i="13"/>
  <c r="F108" i="13"/>
  <c r="E108" i="13"/>
  <c r="D108" i="13"/>
  <c r="C108" i="13"/>
  <c r="B108" i="13"/>
  <c r="J108" i="13" s="1"/>
  <c r="I107" i="13"/>
  <c r="H107" i="13"/>
  <c r="G107" i="13"/>
  <c r="F107" i="13"/>
  <c r="E107" i="13"/>
  <c r="D107" i="13"/>
  <c r="C107" i="13"/>
  <c r="B107" i="13"/>
  <c r="J107" i="13" s="1"/>
  <c r="I106" i="13"/>
  <c r="H106" i="13"/>
  <c r="G106" i="13"/>
  <c r="F106" i="13"/>
  <c r="E106" i="13"/>
  <c r="D106" i="13"/>
  <c r="C106" i="13"/>
  <c r="B106" i="13"/>
  <c r="J106" i="13" s="1"/>
  <c r="I105" i="13"/>
  <c r="H105" i="13"/>
  <c r="G105" i="13"/>
  <c r="F105" i="13"/>
  <c r="E105" i="13"/>
  <c r="D105" i="13"/>
  <c r="C105" i="13"/>
  <c r="B105" i="13"/>
  <c r="J105" i="13" s="1"/>
  <c r="I104" i="13"/>
  <c r="H104" i="13"/>
  <c r="G104" i="13"/>
  <c r="F104" i="13"/>
  <c r="E104" i="13"/>
  <c r="D104" i="13"/>
  <c r="C104" i="13"/>
  <c r="B104" i="13"/>
  <c r="J104" i="13" s="1"/>
  <c r="I103" i="13"/>
  <c r="H103" i="13"/>
  <c r="G103" i="13"/>
  <c r="F103" i="13"/>
  <c r="E103" i="13"/>
  <c r="D103" i="13"/>
  <c r="C103" i="13"/>
  <c r="B103" i="13"/>
  <c r="J103" i="13" s="1"/>
  <c r="I102" i="13"/>
  <c r="H102" i="13"/>
  <c r="G102" i="13"/>
  <c r="F102" i="13"/>
  <c r="E102" i="13"/>
  <c r="D102" i="13"/>
  <c r="C102" i="13"/>
  <c r="B102" i="13"/>
  <c r="J102" i="13" s="1"/>
  <c r="I101" i="13"/>
  <c r="H101" i="13"/>
  <c r="G101" i="13"/>
  <c r="F101" i="13"/>
  <c r="E101" i="13"/>
  <c r="D101" i="13"/>
  <c r="C101" i="13"/>
  <c r="B101" i="13"/>
  <c r="J101" i="13" s="1"/>
  <c r="I100" i="13"/>
  <c r="H100" i="13"/>
  <c r="G100" i="13"/>
  <c r="F100" i="13"/>
  <c r="E100" i="13"/>
  <c r="D100" i="13"/>
  <c r="C100" i="13"/>
  <c r="B100" i="13"/>
  <c r="J100" i="13" s="1"/>
  <c r="I99" i="13"/>
  <c r="H99" i="13"/>
  <c r="G99" i="13"/>
  <c r="F99" i="13"/>
  <c r="E99" i="13"/>
  <c r="D99" i="13"/>
  <c r="C99" i="13"/>
  <c r="B99" i="13"/>
  <c r="J99" i="13" s="1"/>
  <c r="I98" i="13"/>
  <c r="H98" i="13"/>
  <c r="G98" i="13"/>
  <c r="F98" i="13"/>
  <c r="E98" i="13"/>
  <c r="D98" i="13"/>
  <c r="C98" i="13"/>
  <c r="B98" i="13"/>
  <c r="J98" i="13" s="1"/>
  <c r="I97" i="13"/>
  <c r="H97" i="13"/>
  <c r="G97" i="13"/>
  <c r="F97" i="13"/>
  <c r="E97" i="13"/>
  <c r="D97" i="13"/>
  <c r="C97" i="13"/>
  <c r="B97" i="13"/>
  <c r="J97" i="13" s="1"/>
  <c r="I96" i="13"/>
  <c r="H96" i="13"/>
  <c r="G96" i="13"/>
  <c r="F96" i="13"/>
  <c r="E96" i="13"/>
  <c r="D96" i="13"/>
  <c r="C96" i="13"/>
  <c r="B96" i="13"/>
  <c r="J96" i="13" s="1"/>
  <c r="I95" i="13"/>
  <c r="H95" i="13"/>
  <c r="G95" i="13"/>
  <c r="F95" i="13"/>
  <c r="E95" i="13"/>
  <c r="D95" i="13"/>
  <c r="C95" i="13"/>
  <c r="B95" i="13"/>
  <c r="J95" i="13" s="1"/>
  <c r="I94" i="13"/>
  <c r="H94" i="13"/>
  <c r="G94" i="13"/>
  <c r="F94" i="13"/>
  <c r="E94" i="13"/>
  <c r="D94" i="13"/>
  <c r="C94" i="13"/>
  <c r="B94" i="13"/>
  <c r="J94" i="13" s="1"/>
  <c r="I93" i="13"/>
  <c r="H93" i="13"/>
  <c r="G93" i="13"/>
  <c r="F93" i="13"/>
  <c r="E93" i="13"/>
  <c r="D93" i="13"/>
  <c r="C93" i="13"/>
  <c r="B93" i="13"/>
  <c r="J93" i="13" s="1"/>
  <c r="I92" i="13"/>
  <c r="H92" i="13"/>
  <c r="G92" i="13"/>
  <c r="F92" i="13"/>
  <c r="E92" i="13"/>
  <c r="D92" i="13"/>
  <c r="C92" i="13"/>
  <c r="B92" i="13"/>
  <c r="J92" i="13" s="1"/>
  <c r="I91" i="13"/>
  <c r="H91" i="13"/>
  <c r="G91" i="13"/>
  <c r="F91" i="13"/>
  <c r="E91" i="13"/>
  <c r="D91" i="13"/>
  <c r="C91" i="13"/>
  <c r="B91" i="13"/>
  <c r="J91" i="13" s="1"/>
  <c r="I90" i="13"/>
  <c r="H90" i="13"/>
  <c r="G90" i="13"/>
  <c r="F90" i="13"/>
  <c r="E90" i="13"/>
  <c r="D90" i="13"/>
  <c r="C90" i="13"/>
  <c r="B90" i="13"/>
  <c r="J90" i="13" s="1"/>
  <c r="I89" i="13"/>
  <c r="H89" i="13"/>
  <c r="G89" i="13"/>
  <c r="F89" i="13"/>
  <c r="E89" i="13"/>
  <c r="D89" i="13"/>
  <c r="C89" i="13"/>
  <c r="B89" i="13"/>
  <c r="J89" i="13" s="1"/>
  <c r="I88" i="13"/>
  <c r="H88" i="13"/>
  <c r="G88" i="13"/>
  <c r="F88" i="13"/>
  <c r="E88" i="13"/>
  <c r="D88" i="13"/>
  <c r="C88" i="13"/>
  <c r="B88" i="13"/>
  <c r="J88" i="13" s="1"/>
  <c r="I87" i="13"/>
  <c r="H87" i="13"/>
  <c r="G87" i="13"/>
  <c r="F87" i="13"/>
  <c r="E87" i="13"/>
  <c r="D87" i="13"/>
  <c r="C87" i="13"/>
  <c r="B87" i="13"/>
  <c r="I86" i="13"/>
  <c r="H86" i="13"/>
  <c r="G86" i="13"/>
  <c r="F86" i="13"/>
  <c r="E86" i="13"/>
  <c r="D86" i="13"/>
  <c r="C86" i="13"/>
  <c r="B86" i="13"/>
  <c r="J86" i="13" s="1"/>
  <c r="I85" i="13"/>
  <c r="H85" i="13"/>
  <c r="G85" i="13"/>
  <c r="F85" i="13"/>
  <c r="E85" i="13"/>
  <c r="D85" i="13"/>
  <c r="C85" i="13"/>
  <c r="B85" i="13"/>
  <c r="J85" i="13" s="1"/>
  <c r="I84" i="13"/>
  <c r="H84" i="13"/>
  <c r="G84" i="13"/>
  <c r="G146" i="13" s="1"/>
  <c r="F84" i="13"/>
  <c r="F146" i="13" s="1"/>
  <c r="E84" i="13"/>
  <c r="D84" i="13"/>
  <c r="C84" i="13"/>
  <c r="B84" i="13"/>
  <c r="B146" i="13" s="1"/>
  <c r="I71" i="13"/>
  <c r="H71" i="13"/>
  <c r="G71" i="13"/>
  <c r="F71" i="13"/>
  <c r="E71" i="13"/>
  <c r="D71" i="13"/>
  <c r="C71" i="13"/>
  <c r="B71" i="13"/>
  <c r="J71" i="13" s="1"/>
  <c r="I70" i="13"/>
  <c r="H70" i="13"/>
  <c r="G70" i="13"/>
  <c r="F70" i="13"/>
  <c r="E70" i="13"/>
  <c r="D70" i="13"/>
  <c r="C70" i="13"/>
  <c r="B70" i="13"/>
  <c r="J70" i="13" s="1"/>
  <c r="I69" i="13"/>
  <c r="H69" i="13"/>
  <c r="G69" i="13"/>
  <c r="F69" i="13"/>
  <c r="E69" i="13"/>
  <c r="D69" i="13"/>
  <c r="C69" i="13"/>
  <c r="B69" i="13"/>
  <c r="J69" i="13" s="1"/>
  <c r="I68" i="13"/>
  <c r="H68" i="13"/>
  <c r="G68" i="13"/>
  <c r="F68" i="13"/>
  <c r="E68" i="13"/>
  <c r="D68" i="13"/>
  <c r="C68" i="13"/>
  <c r="B68" i="13"/>
  <c r="J68" i="13" s="1"/>
  <c r="I67" i="13"/>
  <c r="H67" i="13"/>
  <c r="G67" i="13"/>
  <c r="F67" i="13"/>
  <c r="E67" i="13"/>
  <c r="D67" i="13"/>
  <c r="C67" i="13"/>
  <c r="B67" i="13"/>
  <c r="J67" i="13" s="1"/>
  <c r="I66" i="13"/>
  <c r="H66" i="13"/>
  <c r="G66" i="13"/>
  <c r="F66" i="13"/>
  <c r="E66" i="13"/>
  <c r="D66" i="13"/>
  <c r="C66" i="13"/>
  <c r="B66" i="13"/>
  <c r="J66" i="13" s="1"/>
  <c r="I65" i="13"/>
  <c r="H65" i="13"/>
  <c r="G65" i="13"/>
  <c r="F65" i="13"/>
  <c r="J65" i="13" s="1"/>
  <c r="E65" i="13"/>
  <c r="D65" i="13"/>
  <c r="C65" i="13"/>
  <c r="I64" i="13"/>
  <c r="H64" i="13"/>
  <c r="G64" i="13"/>
  <c r="F64" i="13"/>
  <c r="E64" i="13"/>
  <c r="D64" i="13"/>
  <c r="C64" i="13"/>
  <c r="B64" i="13"/>
  <c r="I63" i="13"/>
  <c r="H63" i="13"/>
  <c r="G63" i="13"/>
  <c r="F63" i="13"/>
  <c r="E63" i="13"/>
  <c r="D63" i="13"/>
  <c r="C63" i="13"/>
  <c r="B63" i="13"/>
  <c r="I62" i="13"/>
  <c r="H62" i="13"/>
  <c r="G62" i="13"/>
  <c r="F62" i="13"/>
  <c r="E62" i="13"/>
  <c r="D62" i="13"/>
  <c r="C62" i="13"/>
  <c r="B62" i="13"/>
  <c r="I61" i="13"/>
  <c r="H61" i="13"/>
  <c r="G61" i="13"/>
  <c r="F61" i="13"/>
  <c r="E61" i="13"/>
  <c r="D61" i="13"/>
  <c r="C61" i="13"/>
  <c r="B61" i="13"/>
  <c r="I60" i="13"/>
  <c r="H60" i="13"/>
  <c r="G60" i="13"/>
  <c r="F60" i="13"/>
  <c r="E60" i="13"/>
  <c r="D60" i="13"/>
  <c r="C60" i="13"/>
  <c r="B60" i="13"/>
  <c r="I59" i="13"/>
  <c r="H59" i="13"/>
  <c r="G59" i="13"/>
  <c r="F59" i="13"/>
  <c r="E59" i="13"/>
  <c r="D59" i="13"/>
  <c r="C59" i="13"/>
  <c r="B59" i="13"/>
  <c r="I58" i="13"/>
  <c r="H58" i="13"/>
  <c r="G58" i="13"/>
  <c r="F58" i="13"/>
  <c r="E58" i="13"/>
  <c r="D58" i="13"/>
  <c r="C58" i="13"/>
  <c r="B58" i="13"/>
  <c r="I57" i="13"/>
  <c r="H57" i="13"/>
  <c r="G57" i="13"/>
  <c r="F57" i="13"/>
  <c r="E57" i="13"/>
  <c r="D57" i="13"/>
  <c r="C57" i="13"/>
  <c r="B57" i="13"/>
  <c r="I56" i="13"/>
  <c r="H56" i="13"/>
  <c r="G56" i="13"/>
  <c r="F56" i="13"/>
  <c r="E56" i="13"/>
  <c r="D56" i="13"/>
  <c r="C56" i="13"/>
  <c r="B56" i="13"/>
  <c r="I55" i="13"/>
  <c r="H55" i="13"/>
  <c r="G55" i="13"/>
  <c r="F55" i="13"/>
  <c r="E55" i="13"/>
  <c r="D55" i="13"/>
  <c r="C55" i="13"/>
  <c r="B55" i="13"/>
  <c r="I54" i="13"/>
  <c r="H54" i="13"/>
  <c r="G54" i="13"/>
  <c r="F54" i="13"/>
  <c r="E54" i="13"/>
  <c r="D54" i="13"/>
  <c r="C54" i="13"/>
  <c r="B54" i="13"/>
  <c r="I53" i="13"/>
  <c r="H53" i="13"/>
  <c r="G53" i="13"/>
  <c r="F53" i="13"/>
  <c r="E53" i="13"/>
  <c r="D53" i="13"/>
  <c r="C53" i="13"/>
  <c r="B53" i="13"/>
  <c r="I52" i="13"/>
  <c r="H52" i="13"/>
  <c r="G52" i="13"/>
  <c r="F52" i="13"/>
  <c r="E52" i="13"/>
  <c r="D52" i="13"/>
  <c r="C52" i="13"/>
  <c r="B52" i="13"/>
  <c r="I51" i="13"/>
  <c r="H51" i="13"/>
  <c r="G51" i="13"/>
  <c r="F51" i="13"/>
  <c r="E51" i="13"/>
  <c r="D51" i="13"/>
  <c r="C51" i="13"/>
  <c r="B51" i="13"/>
  <c r="I50" i="13"/>
  <c r="H50" i="13"/>
  <c r="G50" i="13"/>
  <c r="F50" i="13"/>
  <c r="E50" i="13"/>
  <c r="D50" i="13"/>
  <c r="C50" i="13"/>
  <c r="B50" i="13"/>
  <c r="I49" i="13"/>
  <c r="H49" i="13"/>
  <c r="G49" i="13"/>
  <c r="F49" i="13"/>
  <c r="E49" i="13"/>
  <c r="D49" i="13"/>
  <c r="C49" i="13"/>
  <c r="B49" i="13"/>
  <c r="I48" i="13"/>
  <c r="H48" i="13"/>
  <c r="G48" i="13"/>
  <c r="F48" i="13"/>
  <c r="E48" i="13"/>
  <c r="D48" i="13"/>
  <c r="C48" i="13"/>
  <c r="B48" i="13"/>
  <c r="I47" i="13"/>
  <c r="H47" i="13"/>
  <c r="G47" i="13"/>
  <c r="F47" i="13"/>
  <c r="E47" i="13"/>
  <c r="D47" i="13"/>
  <c r="C47" i="13"/>
  <c r="B47" i="13"/>
  <c r="I46" i="13"/>
  <c r="H46" i="13"/>
  <c r="G46" i="13"/>
  <c r="F46" i="13"/>
  <c r="E46" i="13"/>
  <c r="D46" i="13"/>
  <c r="C46" i="13"/>
  <c r="B46" i="13"/>
  <c r="I45" i="13"/>
  <c r="H45" i="13"/>
  <c r="G45" i="13"/>
  <c r="F45" i="13"/>
  <c r="E45" i="13"/>
  <c r="D45" i="13"/>
  <c r="C45" i="13"/>
  <c r="B45" i="13"/>
  <c r="I44" i="13"/>
  <c r="H44" i="13"/>
  <c r="G44" i="13"/>
  <c r="F44" i="13"/>
  <c r="E44" i="13"/>
  <c r="D44" i="13"/>
  <c r="C44" i="13"/>
  <c r="I43" i="13"/>
  <c r="H43" i="13"/>
  <c r="G43" i="13"/>
  <c r="F43" i="13"/>
  <c r="E43" i="13"/>
  <c r="D43" i="13"/>
  <c r="C43" i="13"/>
  <c r="B43" i="13"/>
  <c r="I42" i="13"/>
  <c r="H42" i="13"/>
  <c r="G42" i="13"/>
  <c r="F42" i="13"/>
  <c r="E42" i="13"/>
  <c r="D42" i="13"/>
  <c r="C42" i="13"/>
  <c r="B42" i="13"/>
  <c r="I41" i="13"/>
  <c r="H41" i="13"/>
  <c r="G41" i="13"/>
  <c r="F41" i="13"/>
  <c r="E41" i="13"/>
  <c r="D41" i="13"/>
  <c r="C41" i="13"/>
  <c r="B41" i="13"/>
  <c r="I40" i="13"/>
  <c r="H40" i="13"/>
  <c r="G40" i="13"/>
  <c r="F40" i="13"/>
  <c r="E40" i="13"/>
  <c r="D40" i="13"/>
  <c r="C40" i="13"/>
  <c r="B40" i="13"/>
  <c r="I39" i="13"/>
  <c r="H39" i="13"/>
  <c r="G39" i="13"/>
  <c r="F39" i="13"/>
  <c r="E39" i="13"/>
  <c r="D39" i="13"/>
  <c r="C39" i="13"/>
  <c r="B39" i="13"/>
  <c r="I38" i="13"/>
  <c r="H38" i="13"/>
  <c r="G38" i="13"/>
  <c r="F38" i="13"/>
  <c r="E38" i="13"/>
  <c r="D38" i="13"/>
  <c r="C38" i="13"/>
  <c r="B38" i="13"/>
  <c r="I37" i="13"/>
  <c r="H37" i="13"/>
  <c r="G37" i="13"/>
  <c r="F37" i="13"/>
  <c r="E37" i="13"/>
  <c r="D37" i="13"/>
  <c r="C37" i="13"/>
  <c r="B37" i="13"/>
  <c r="I36" i="13"/>
  <c r="H36" i="13"/>
  <c r="G36" i="13"/>
  <c r="F36" i="13"/>
  <c r="E36" i="13"/>
  <c r="D36" i="13"/>
  <c r="C36" i="13"/>
  <c r="B36" i="13"/>
  <c r="I35" i="13"/>
  <c r="H35" i="13"/>
  <c r="G35" i="13"/>
  <c r="F35" i="13"/>
  <c r="E35" i="13"/>
  <c r="D35" i="13"/>
  <c r="C35" i="13"/>
  <c r="B35" i="13"/>
  <c r="I34" i="13"/>
  <c r="H34" i="13"/>
  <c r="G34" i="13"/>
  <c r="F34" i="13"/>
  <c r="E34" i="13"/>
  <c r="D34" i="13"/>
  <c r="C34" i="13"/>
  <c r="B34" i="13"/>
  <c r="I33" i="13"/>
  <c r="H33" i="13"/>
  <c r="G33" i="13"/>
  <c r="F33" i="13"/>
  <c r="E33" i="13"/>
  <c r="D33" i="13"/>
  <c r="C33" i="13"/>
  <c r="B33" i="13"/>
  <c r="I32" i="13"/>
  <c r="H32" i="13"/>
  <c r="G32" i="13"/>
  <c r="F32" i="13"/>
  <c r="E32" i="13"/>
  <c r="D32" i="13"/>
  <c r="C32" i="13"/>
  <c r="B32" i="13"/>
  <c r="I31" i="13"/>
  <c r="H31" i="13"/>
  <c r="G31" i="13"/>
  <c r="F31" i="13"/>
  <c r="E31" i="13"/>
  <c r="D31" i="13"/>
  <c r="C31" i="13"/>
  <c r="B31" i="13"/>
  <c r="I30" i="13"/>
  <c r="H30" i="13"/>
  <c r="G30" i="13"/>
  <c r="F30" i="13"/>
  <c r="E30" i="13"/>
  <c r="D30" i="13"/>
  <c r="C30" i="13"/>
  <c r="B30" i="13"/>
  <c r="I29" i="13"/>
  <c r="H29" i="13"/>
  <c r="G29" i="13"/>
  <c r="F29" i="13"/>
  <c r="E29" i="13"/>
  <c r="D29" i="13"/>
  <c r="C29" i="13"/>
  <c r="B29" i="13"/>
  <c r="I28" i="13"/>
  <c r="H28" i="13"/>
  <c r="G28" i="13"/>
  <c r="F28" i="13"/>
  <c r="E28" i="13"/>
  <c r="D28" i="13"/>
  <c r="C28" i="13"/>
  <c r="B28" i="13"/>
  <c r="I27" i="13"/>
  <c r="H27" i="13"/>
  <c r="G27" i="13"/>
  <c r="D27" i="13"/>
  <c r="C27" i="13"/>
  <c r="B27" i="13"/>
  <c r="I26" i="13"/>
  <c r="H26" i="13"/>
  <c r="G26" i="13"/>
  <c r="F26" i="13"/>
  <c r="E26" i="13"/>
  <c r="D26" i="13"/>
  <c r="C26" i="13"/>
  <c r="B26" i="13"/>
  <c r="I25" i="13"/>
  <c r="H25" i="13"/>
  <c r="G25" i="13"/>
  <c r="F25" i="13"/>
  <c r="E25" i="13"/>
  <c r="D25" i="13"/>
  <c r="C25" i="13"/>
  <c r="B25" i="13"/>
  <c r="J25" i="13" s="1"/>
  <c r="I24" i="13"/>
  <c r="H24" i="13"/>
  <c r="G24" i="13"/>
  <c r="F24" i="13"/>
  <c r="E24" i="13"/>
  <c r="D24" i="13"/>
  <c r="C24" i="13"/>
  <c r="B24" i="13"/>
  <c r="J24" i="13" s="1"/>
  <c r="I23" i="13"/>
  <c r="H23" i="13"/>
  <c r="G23" i="13"/>
  <c r="F23" i="13"/>
  <c r="E23" i="13"/>
  <c r="D23" i="13"/>
  <c r="C23" i="13"/>
  <c r="B23" i="13"/>
  <c r="I22" i="13"/>
  <c r="H22" i="13"/>
  <c r="G22" i="13"/>
  <c r="F22" i="13"/>
  <c r="E22" i="13"/>
  <c r="D22" i="13"/>
  <c r="C22" i="13"/>
  <c r="B22" i="13"/>
  <c r="I21" i="13"/>
  <c r="H21" i="13"/>
  <c r="G21" i="13"/>
  <c r="F21" i="13"/>
  <c r="E21" i="13"/>
  <c r="D21" i="13"/>
  <c r="C21" i="13"/>
  <c r="B21" i="13"/>
  <c r="J21" i="13" s="1"/>
  <c r="I20" i="13"/>
  <c r="H20" i="13"/>
  <c r="G20" i="13"/>
  <c r="F20" i="13"/>
  <c r="E20" i="13"/>
  <c r="D20" i="13"/>
  <c r="C20" i="13"/>
  <c r="B20" i="13"/>
  <c r="J20" i="13" s="1"/>
  <c r="I19" i="13"/>
  <c r="H19" i="13"/>
  <c r="G19" i="13"/>
  <c r="F19" i="13"/>
  <c r="E19" i="13"/>
  <c r="D19" i="13"/>
  <c r="C19" i="13"/>
  <c r="B19" i="13"/>
  <c r="J19" i="13" s="1"/>
  <c r="I18" i="13"/>
  <c r="H18" i="13"/>
  <c r="G18" i="13"/>
  <c r="F18" i="13"/>
  <c r="E18" i="13"/>
  <c r="D18" i="13"/>
  <c r="C18" i="13"/>
  <c r="B18" i="13"/>
  <c r="I17" i="13"/>
  <c r="H17" i="13"/>
  <c r="G17" i="13"/>
  <c r="F17" i="13"/>
  <c r="E17" i="13"/>
  <c r="D17" i="13"/>
  <c r="C17" i="13"/>
  <c r="B17" i="13"/>
  <c r="J17" i="13" s="1"/>
  <c r="I16" i="13"/>
  <c r="H16" i="13"/>
  <c r="G16" i="13"/>
  <c r="F16" i="13"/>
  <c r="E16" i="13"/>
  <c r="D16" i="13"/>
  <c r="C16" i="13"/>
  <c r="B16" i="13"/>
  <c r="J16" i="13" s="1"/>
  <c r="I15" i="13"/>
  <c r="H15" i="13"/>
  <c r="G15" i="13"/>
  <c r="F15" i="13"/>
  <c r="E15" i="13"/>
  <c r="D15" i="13"/>
  <c r="C15" i="13"/>
  <c r="B15" i="13"/>
  <c r="J15" i="13" s="1"/>
  <c r="I14" i="13"/>
  <c r="H14" i="13"/>
  <c r="G14" i="13"/>
  <c r="F14" i="13"/>
  <c r="E14" i="13"/>
  <c r="D14" i="13"/>
  <c r="C14" i="13"/>
  <c r="B14" i="13"/>
  <c r="J14" i="13" s="1"/>
  <c r="I13" i="13"/>
  <c r="H13" i="13"/>
  <c r="G13" i="13"/>
  <c r="F13" i="13"/>
  <c r="E13" i="13"/>
  <c r="D13" i="13"/>
  <c r="C13" i="13"/>
  <c r="B13" i="13"/>
  <c r="J13" i="13" s="1"/>
  <c r="I12" i="13"/>
  <c r="H12" i="13"/>
  <c r="G12" i="13"/>
  <c r="F12" i="13"/>
  <c r="E12" i="13"/>
  <c r="D12" i="13"/>
  <c r="C12" i="13"/>
  <c r="B12" i="13"/>
  <c r="I11" i="13"/>
  <c r="H11" i="13"/>
  <c r="G11" i="13"/>
  <c r="F11" i="13"/>
  <c r="E11" i="13"/>
  <c r="D11" i="13"/>
  <c r="C11" i="13"/>
  <c r="B11" i="13"/>
  <c r="I10" i="13"/>
  <c r="H10" i="13"/>
  <c r="G10" i="13"/>
  <c r="G72" i="13" s="1"/>
  <c r="F10" i="13"/>
  <c r="E10" i="13"/>
  <c r="D10" i="13"/>
  <c r="C10" i="13"/>
  <c r="C72" i="13" s="1"/>
  <c r="B10" i="13"/>
  <c r="J235" i="13" l="1"/>
  <c r="J244" i="13"/>
  <c r="J267" i="13"/>
  <c r="B237" i="13"/>
  <c r="J237" i="13" s="1"/>
  <c r="B264" i="13"/>
  <c r="J264" i="13" s="1"/>
  <c r="B280" i="13"/>
  <c r="J280" i="13" s="1"/>
  <c r="J44" i="13"/>
  <c r="J45" i="13"/>
  <c r="J46" i="13"/>
  <c r="J47" i="13"/>
  <c r="J48" i="13"/>
  <c r="J49" i="13"/>
  <c r="J50" i="13"/>
  <c r="J51" i="13"/>
  <c r="J52" i="13"/>
  <c r="J53" i="13"/>
  <c r="J54" i="13"/>
  <c r="J55" i="13"/>
  <c r="J56" i="13"/>
  <c r="J57" i="13"/>
  <c r="J58" i="13"/>
  <c r="J59" i="13"/>
  <c r="J60" i="13"/>
  <c r="J61" i="13"/>
  <c r="J62" i="13"/>
  <c r="J63" i="13"/>
  <c r="J64" i="13"/>
  <c r="C146" i="13"/>
  <c r="C295" i="13"/>
  <c r="G295" i="13"/>
  <c r="E233" i="13"/>
  <c r="B240" i="13"/>
  <c r="J240" i="13" s="1"/>
  <c r="B248" i="13"/>
  <c r="B256" i="13"/>
  <c r="F220" i="13"/>
  <c r="J238" i="13"/>
  <c r="J252" i="13"/>
  <c r="J283" i="13"/>
  <c r="B233" i="13"/>
  <c r="B236" i="13"/>
  <c r="J236" i="13" s="1"/>
  <c r="J27" i="13"/>
  <c r="J30" i="13"/>
  <c r="J31" i="13"/>
  <c r="J32" i="13"/>
  <c r="J33" i="13"/>
  <c r="J34" i="13"/>
  <c r="J35" i="13"/>
  <c r="J36" i="13"/>
  <c r="J37" i="13"/>
  <c r="J38" i="13"/>
  <c r="J39" i="13"/>
  <c r="J40" i="13"/>
  <c r="J41" i="13"/>
  <c r="J42" i="13"/>
  <c r="J43" i="13"/>
  <c r="D146" i="13"/>
  <c r="H146" i="13"/>
  <c r="J111" i="13"/>
  <c r="J112" i="13"/>
  <c r="J113" i="13"/>
  <c r="J114" i="13"/>
  <c r="J115" i="13"/>
  <c r="J116" i="13"/>
  <c r="J117" i="13"/>
  <c r="J118" i="13"/>
  <c r="J119" i="13"/>
  <c r="J120" i="13"/>
  <c r="J121" i="13"/>
  <c r="J122" i="13"/>
  <c r="J123" i="13"/>
  <c r="J124" i="13"/>
  <c r="J125" i="13"/>
  <c r="J126" i="13"/>
  <c r="J127" i="13"/>
  <c r="J128" i="13"/>
  <c r="J129" i="13"/>
  <c r="J130" i="13"/>
  <c r="J131" i="13"/>
  <c r="J132" i="13"/>
  <c r="J133" i="13"/>
  <c r="J134" i="13"/>
  <c r="J135" i="13"/>
  <c r="J136" i="13"/>
  <c r="J137" i="13"/>
  <c r="J138" i="13"/>
  <c r="J139" i="13"/>
  <c r="J140" i="13"/>
  <c r="J141" i="13"/>
  <c r="J142" i="13"/>
  <c r="J143" i="13"/>
  <c r="D295" i="13"/>
  <c r="H295" i="13"/>
  <c r="E146" i="13"/>
  <c r="I146" i="13"/>
  <c r="I233" i="13"/>
  <c r="B247" i="13"/>
  <c r="J247" i="13" s="1"/>
  <c r="B255" i="13"/>
  <c r="D72" i="13"/>
  <c r="H72" i="13"/>
  <c r="J18" i="13"/>
  <c r="J248" i="13"/>
  <c r="E72" i="13"/>
  <c r="J28" i="13"/>
  <c r="J29" i="13"/>
  <c r="J256" i="13"/>
  <c r="I72" i="13"/>
  <c r="J22" i="13"/>
  <c r="J23" i="13"/>
  <c r="B72" i="13"/>
  <c r="F72" i="13"/>
  <c r="J11" i="13"/>
  <c r="J26" i="13"/>
  <c r="J255" i="13"/>
  <c r="J197" i="13"/>
  <c r="J276" i="13"/>
  <c r="J201" i="13"/>
  <c r="J284" i="13"/>
  <c r="J209" i="13"/>
  <c r="J213" i="13"/>
  <c r="J292" i="13"/>
  <c r="J217" i="13"/>
  <c r="C220" i="13"/>
  <c r="G220" i="13"/>
  <c r="J233" i="13"/>
  <c r="B275" i="13"/>
  <c r="J275" i="13" s="1"/>
  <c r="B291" i="13"/>
  <c r="J291" i="13" s="1"/>
  <c r="J84" i="13"/>
  <c r="J159" i="13"/>
  <c r="J163" i="13"/>
  <c r="J167" i="13"/>
  <c r="J250" i="13"/>
  <c r="J175" i="13"/>
  <c r="J263" i="13"/>
  <c r="J188" i="13"/>
  <c r="J192" i="13"/>
  <c r="J279" i="13"/>
  <c r="J204" i="13"/>
  <c r="J287" i="13"/>
  <c r="B220" i="13"/>
  <c r="E295" i="13"/>
  <c r="J160" i="13"/>
  <c r="J260" i="13"/>
  <c r="J169" i="13"/>
  <c r="J177" i="13"/>
  <c r="J261" i="13"/>
  <c r="J186" i="13"/>
  <c r="J265" i="13"/>
  <c r="J190" i="13"/>
  <c r="J269" i="13"/>
  <c r="J194" i="13"/>
  <c r="J273" i="13"/>
  <c r="J198" i="13"/>
  <c r="J277" i="13"/>
  <c r="J202" i="13"/>
  <c r="J281" i="13"/>
  <c r="J206" i="13"/>
  <c r="J285" i="13"/>
  <c r="J210" i="13"/>
  <c r="J289" i="13"/>
  <c r="J214" i="13"/>
  <c r="J293" i="13"/>
  <c r="J218" i="13"/>
  <c r="D220" i="13"/>
  <c r="H220" i="13"/>
  <c r="F234" i="13"/>
  <c r="J234" i="13" s="1"/>
  <c r="B243" i="13"/>
  <c r="J243" i="13" s="1"/>
  <c r="B251" i="13"/>
  <c r="J251" i="13" s="1"/>
  <c r="J242" i="13"/>
  <c r="J246" i="13"/>
  <c r="J171" i="13"/>
  <c r="J254" i="13"/>
  <c r="J179" i="13"/>
  <c r="J183" i="13"/>
  <c r="J271" i="13"/>
  <c r="J196" i="13"/>
  <c r="J208" i="13"/>
  <c r="J212" i="13"/>
  <c r="I295" i="13"/>
  <c r="J164" i="13"/>
  <c r="J185" i="13"/>
  <c r="J268" i="13"/>
  <c r="J193" i="13"/>
  <c r="J241" i="13"/>
  <c r="J166" i="13"/>
  <c r="J245" i="13"/>
  <c r="J170" i="13"/>
  <c r="J249" i="13"/>
  <c r="J174" i="13"/>
  <c r="J253" i="13"/>
  <c r="J178" i="13"/>
  <c r="J257" i="13"/>
  <c r="J182" i="13"/>
  <c r="J262" i="13"/>
  <c r="J187" i="13"/>
  <c r="J266" i="13"/>
  <c r="J191" i="13"/>
  <c r="J270" i="13"/>
  <c r="J195" i="13"/>
  <c r="J274" i="13"/>
  <c r="J199" i="13"/>
  <c r="J278" i="13"/>
  <c r="J203" i="13"/>
  <c r="J282" i="13"/>
  <c r="J207" i="13"/>
  <c r="J286" i="13"/>
  <c r="J211" i="13"/>
  <c r="J290" i="13"/>
  <c r="J215" i="13"/>
  <c r="J294" i="13"/>
  <c r="J219" i="13"/>
  <c r="J220" i="13" l="1"/>
  <c r="J146" i="13"/>
  <c r="J295" i="13"/>
  <c r="B295" i="13"/>
  <c r="F295" i="13"/>
  <c r="J72" i="13"/>
  <c r="I136" i="29" l="1"/>
  <c r="H136" i="29"/>
  <c r="G136" i="29"/>
  <c r="F136" i="29"/>
  <c r="E136" i="29"/>
  <c r="D136" i="29"/>
  <c r="C136" i="29"/>
  <c r="B136" i="29"/>
  <c r="J136" i="29" s="1"/>
  <c r="I135" i="29"/>
  <c r="H135" i="29"/>
  <c r="G135" i="29"/>
  <c r="F135" i="29"/>
  <c r="E135" i="29"/>
  <c r="D135" i="29"/>
  <c r="C135" i="29"/>
  <c r="B135" i="29"/>
  <c r="I134" i="29"/>
  <c r="H134" i="29"/>
  <c r="G134" i="29"/>
  <c r="F134" i="29"/>
  <c r="E134" i="29"/>
  <c r="D134" i="29"/>
  <c r="C134" i="29"/>
  <c r="B134" i="29"/>
  <c r="J134" i="29" s="1"/>
  <c r="I133" i="29"/>
  <c r="H133" i="29"/>
  <c r="G133" i="29"/>
  <c r="F133" i="29"/>
  <c r="E133" i="29"/>
  <c r="D133" i="29"/>
  <c r="C133" i="29"/>
  <c r="B133" i="29"/>
  <c r="J133" i="29" s="1"/>
  <c r="I132" i="29"/>
  <c r="H132" i="29"/>
  <c r="G132" i="29"/>
  <c r="F132" i="29"/>
  <c r="E132" i="29"/>
  <c r="D132" i="29"/>
  <c r="C132" i="29"/>
  <c r="B132" i="29"/>
  <c r="J132" i="29" s="1"/>
  <c r="I131" i="29"/>
  <c r="H131" i="29"/>
  <c r="G131" i="29"/>
  <c r="F131" i="29"/>
  <c r="E131" i="29"/>
  <c r="D131" i="29"/>
  <c r="C131" i="29"/>
  <c r="B131" i="29"/>
  <c r="J131" i="29" s="1"/>
  <c r="I130" i="29"/>
  <c r="H130" i="29"/>
  <c r="G130" i="29"/>
  <c r="F130" i="29"/>
  <c r="E130" i="29"/>
  <c r="D130" i="29"/>
  <c r="C130" i="29"/>
  <c r="B130" i="29"/>
  <c r="J130" i="29" s="1"/>
  <c r="I129" i="29"/>
  <c r="H129" i="29"/>
  <c r="G129" i="29"/>
  <c r="F129" i="29"/>
  <c r="E129" i="29"/>
  <c r="D129" i="29"/>
  <c r="C129" i="29"/>
  <c r="B129" i="29"/>
  <c r="J129" i="29" s="1"/>
  <c r="I128" i="29"/>
  <c r="H128" i="29"/>
  <c r="G128" i="29"/>
  <c r="F128" i="29"/>
  <c r="E128" i="29"/>
  <c r="D128" i="29"/>
  <c r="C128" i="29"/>
  <c r="B128" i="29"/>
  <c r="J128" i="29" s="1"/>
  <c r="I127" i="29"/>
  <c r="H127" i="29"/>
  <c r="G127" i="29"/>
  <c r="F127" i="29"/>
  <c r="E127" i="29"/>
  <c r="D127" i="29"/>
  <c r="C127" i="29"/>
  <c r="B127" i="29"/>
  <c r="J127" i="29" s="1"/>
  <c r="I126" i="29"/>
  <c r="H126" i="29"/>
  <c r="G126" i="29"/>
  <c r="F126" i="29"/>
  <c r="E126" i="29"/>
  <c r="D126" i="29"/>
  <c r="C126" i="29"/>
  <c r="B126" i="29"/>
  <c r="J126" i="29" s="1"/>
  <c r="I125" i="29"/>
  <c r="H125" i="29"/>
  <c r="G125" i="29"/>
  <c r="F125" i="29"/>
  <c r="E125" i="29"/>
  <c r="D125" i="29"/>
  <c r="C125" i="29"/>
  <c r="B125" i="29"/>
  <c r="J125" i="29" s="1"/>
  <c r="I124" i="29"/>
  <c r="H124" i="29"/>
  <c r="G124" i="29"/>
  <c r="F124" i="29"/>
  <c r="E124" i="29"/>
  <c r="D124" i="29"/>
  <c r="C124" i="29"/>
  <c r="B124" i="29"/>
  <c r="J124" i="29" s="1"/>
  <c r="I123" i="29"/>
  <c r="H123" i="29"/>
  <c r="G123" i="29"/>
  <c r="F123" i="29"/>
  <c r="E123" i="29"/>
  <c r="D123" i="29"/>
  <c r="C123" i="29"/>
  <c r="B123" i="29"/>
  <c r="J123" i="29" s="1"/>
  <c r="I122" i="29"/>
  <c r="H122" i="29"/>
  <c r="G122" i="29"/>
  <c r="F122" i="29"/>
  <c r="E122" i="29"/>
  <c r="D122" i="29"/>
  <c r="C122" i="29"/>
  <c r="B122" i="29"/>
  <c r="J122" i="29" s="1"/>
  <c r="I121" i="29"/>
  <c r="H121" i="29"/>
  <c r="G121" i="29"/>
  <c r="F121" i="29"/>
  <c r="E121" i="29"/>
  <c r="D121" i="29"/>
  <c r="C121" i="29"/>
  <c r="B121" i="29"/>
  <c r="J121" i="29" s="1"/>
  <c r="I120" i="29"/>
  <c r="H120" i="29"/>
  <c r="G120" i="29"/>
  <c r="F120" i="29"/>
  <c r="E120" i="29"/>
  <c r="D120" i="29"/>
  <c r="C120" i="29"/>
  <c r="B120" i="29"/>
  <c r="J120" i="29" s="1"/>
  <c r="I119" i="29"/>
  <c r="H119" i="29"/>
  <c r="G119" i="29"/>
  <c r="F119" i="29"/>
  <c r="E119" i="29"/>
  <c r="D119" i="29"/>
  <c r="C119" i="29"/>
  <c r="B119" i="29"/>
  <c r="J119" i="29" s="1"/>
  <c r="I118" i="29"/>
  <c r="H118" i="29"/>
  <c r="G118" i="29"/>
  <c r="F118" i="29"/>
  <c r="E118" i="29"/>
  <c r="D118" i="29"/>
  <c r="C118" i="29"/>
  <c r="B118" i="29"/>
  <c r="J118" i="29" s="1"/>
  <c r="I117" i="29"/>
  <c r="H117" i="29"/>
  <c r="G117" i="29"/>
  <c r="F117" i="29"/>
  <c r="E117" i="29"/>
  <c r="D117" i="29"/>
  <c r="C117" i="29"/>
  <c r="B117" i="29"/>
  <c r="J117" i="29" s="1"/>
  <c r="I116" i="29"/>
  <c r="H116" i="29"/>
  <c r="G116" i="29"/>
  <c r="F116" i="29"/>
  <c r="E116" i="29"/>
  <c r="D116" i="29"/>
  <c r="C116" i="29"/>
  <c r="B116" i="29"/>
  <c r="J116" i="29" s="1"/>
  <c r="I115" i="29"/>
  <c r="H115" i="29"/>
  <c r="G115" i="29"/>
  <c r="F115" i="29"/>
  <c r="E115" i="29"/>
  <c r="D115" i="29"/>
  <c r="C115" i="29"/>
  <c r="B115" i="29"/>
  <c r="J115" i="29" s="1"/>
  <c r="I114" i="29"/>
  <c r="H114" i="29"/>
  <c r="G114" i="29"/>
  <c r="F114" i="29"/>
  <c r="E114" i="29"/>
  <c r="D114" i="29"/>
  <c r="C114" i="29"/>
  <c r="B114" i="29"/>
  <c r="J114" i="29" s="1"/>
  <c r="I113" i="29"/>
  <c r="H113" i="29"/>
  <c r="G113" i="29"/>
  <c r="F113" i="29"/>
  <c r="E113" i="29"/>
  <c r="D113" i="29"/>
  <c r="C113" i="29"/>
  <c r="B113" i="29"/>
  <c r="J113" i="29" s="1"/>
  <c r="I112" i="29"/>
  <c r="H112" i="29"/>
  <c r="G112" i="29"/>
  <c r="F112" i="29"/>
  <c r="E112" i="29"/>
  <c r="D112" i="29"/>
  <c r="C112" i="29"/>
  <c r="B112" i="29"/>
  <c r="J112" i="29" s="1"/>
  <c r="I111" i="29"/>
  <c r="H111" i="29"/>
  <c r="G111" i="29"/>
  <c r="F111" i="29"/>
  <c r="E111" i="29"/>
  <c r="D111" i="29"/>
  <c r="C111" i="29"/>
  <c r="B111" i="29"/>
  <c r="J111" i="29" s="1"/>
  <c r="I110" i="29"/>
  <c r="H110" i="29"/>
  <c r="G110" i="29"/>
  <c r="F110" i="29"/>
  <c r="E110" i="29"/>
  <c r="D110" i="29"/>
  <c r="C110" i="29"/>
  <c r="B110" i="29"/>
  <c r="J110" i="29" s="1"/>
  <c r="I109" i="29"/>
  <c r="H109" i="29"/>
  <c r="G109" i="29"/>
  <c r="F109" i="29"/>
  <c r="E109" i="29"/>
  <c r="D109" i="29"/>
  <c r="C109" i="29"/>
  <c r="B109" i="29"/>
  <c r="J109" i="29" s="1"/>
  <c r="I108" i="29"/>
  <c r="H108" i="29"/>
  <c r="G108" i="29"/>
  <c r="F108" i="29"/>
  <c r="E108" i="29"/>
  <c r="D108" i="29"/>
  <c r="C108" i="29"/>
  <c r="B108" i="29"/>
  <c r="J108" i="29" s="1"/>
  <c r="I107" i="29"/>
  <c r="H107" i="29"/>
  <c r="G107" i="29"/>
  <c r="F107" i="29"/>
  <c r="E107" i="29"/>
  <c r="D107" i="29"/>
  <c r="C107" i="29"/>
  <c r="B107" i="29"/>
  <c r="J107" i="29" s="1"/>
  <c r="I106" i="29"/>
  <c r="H106" i="29"/>
  <c r="G106" i="29"/>
  <c r="F106" i="29"/>
  <c r="E106" i="29"/>
  <c r="D106" i="29"/>
  <c r="C106" i="29"/>
  <c r="B106" i="29"/>
  <c r="J106" i="29" s="1"/>
  <c r="I105" i="29"/>
  <c r="H105" i="29"/>
  <c r="G105" i="29"/>
  <c r="F105" i="29"/>
  <c r="E105" i="29"/>
  <c r="D105" i="29"/>
  <c r="C105" i="29"/>
  <c r="B105" i="29"/>
  <c r="J105" i="29" s="1"/>
  <c r="I104" i="29"/>
  <c r="H104" i="29"/>
  <c r="G104" i="29"/>
  <c r="F104" i="29"/>
  <c r="E104" i="29"/>
  <c r="D104" i="29"/>
  <c r="C104" i="29"/>
  <c r="B104" i="29"/>
  <c r="J104" i="29" s="1"/>
  <c r="I103" i="29"/>
  <c r="H103" i="29"/>
  <c r="G103" i="29"/>
  <c r="F103" i="29"/>
  <c r="E103" i="29"/>
  <c r="D103" i="29"/>
  <c r="C103" i="29"/>
  <c r="B103" i="29"/>
  <c r="J103" i="29" s="1"/>
  <c r="I90" i="29"/>
  <c r="H90" i="29"/>
  <c r="G90" i="29"/>
  <c r="F90" i="29"/>
  <c r="E90" i="29"/>
  <c r="D90" i="29"/>
  <c r="C90" i="29"/>
  <c r="B90" i="29"/>
  <c r="J90" i="29" s="1"/>
  <c r="I89" i="29"/>
  <c r="H89" i="29"/>
  <c r="G89" i="29"/>
  <c r="F89" i="29"/>
  <c r="E89" i="29"/>
  <c r="D89" i="29"/>
  <c r="C89" i="29"/>
  <c r="B89" i="29"/>
  <c r="J89" i="29" s="1"/>
  <c r="I88" i="29"/>
  <c r="H88" i="29"/>
  <c r="G88" i="29"/>
  <c r="F88" i="29"/>
  <c r="E88" i="29"/>
  <c r="D88" i="29"/>
  <c r="C88" i="29"/>
  <c r="B88" i="29"/>
  <c r="J88" i="29" s="1"/>
  <c r="I87" i="29"/>
  <c r="H87" i="29"/>
  <c r="G87" i="29"/>
  <c r="F87" i="29"/>
  <c r="E87" i="29"/>
  <c r="D87" i="29"/>
  <c r="C87" i="29"/>
  <c r="B87" i="29"/>
  <c r="J87" i="29" s="1"/>
  <c r="I86" i="29"/>
  <c r="H86" i="29"/>
  <c r="G86" i="29"/>
  <c r="F86" i="29"/>
  <c r="E86" i="29"/>
  <c r="D86" i="29"/>
  <c r="C86" i="29"/>
  <c r="B86" i="29"/>
  <c r="J86" i="29" s="1"/>
  <c r="I85" i="29"/>
  <c r="H85" i="29"/>
  <c r="G85" i="29"/>
  <c r="F85" i="29"/>
  <c r="E85" i="29"/>
  <c r="D85" i="29"/>
  <c r="C85" i="29"/>
  <c r="B85" i="29"/>
  <c r="J85" i="29" s="1"/>
  <c r="I84" i="29"/>
  <c r="H84" i="29"/>
  <c r="G84" i="29"/>
  <c r="F84" i="29"/>
  <c r="E84" i="29"/>
  <c r="D84" i="29"/>
  <c r="C84" i="29"/>
  <c r="B84" i="29"/>
  <c r="J84" i="29" s="1"/>
  <c r="I83" i="29"/>
  <c r="H83" i="29"/>
  <c r="G83" i="29"/>
  <c r="F83" i="29"/>
  <c r="E83" i="29"/>
  <c r="D83" i="29"/>
  <c r="C83" i="29"/>
  <c r="B83" i="29"/>
  <c r="J83" i="29" s="1"/>
  <c r="I82" i="29"/>
  <c r="H82" i="29"/>
  <c r="G82" i="29"/>
  <c r="F82" i="29"/>
  <c r="E82" i="29"/>
  <c r="D82" i="29"/>
  <c r="C82" i="29"/>
  <c r="B82" i="29"/>
  <c r="J82" i="29" s="1"/>
  <c r="I81" i="29"/>
  <c r="H81" i="29"/>
  <c r="G81" i="29"/>
  <c r="F81" i="29"/>
  <c r="E81" i="29"/>
  <c r="D81" i="29"/>
  <c r="C81" i="29"/>
  <c r="B81" i="29"/>
  <c r="J81" i="29" s="1"/>
  <c r="I80" i="29"/>
  <c r="H80" i="29"/>
  <c r="G80" i="29"/>
  <c r="F80" i="29"/>
  <c r="E80" i="29"/>
  <c r="D80" i="29"/>
  <c r="C80" i="29"/>
  <c r="B80" i="29"/>
  <c r="J80" i="29" s="1"/>
  <c r="I79" i="29"/>
  <c r="H79" i="29"/>
  <c r="G79" i="29"/>
  <c r="F79" i="29"/>
  <c r="E79" i="29"/>
  <c r="D79" i="29"/>
  <c r="C79" i="29"/>
  <c r="B79" i="29"/>
  <c r="J79" i="29" s="1"/>
  <c r="I78" i="29"/>
  <c r="H78" i="29"/>
  <c r="G78" i="29"/>
  <c r="F78" i="29"/>
  <c r="E78" i="29"/>
  <c r="D78" i="29"/>
  <c r="C78" i="29"/>
  <c r="B78" i="29"/>
  <c r="J78" i="29" s="1"/>
  <c r="I77" i="29"/>
  <c r="H77" i="29"/>
  <c r="G77" i="29"/>
  <c r="F77" i="29"/>
  <c r="E77" i="29"/>
  <c r="D77" i="29"/>
  <c r="C77" i="29"/>
  <c r="B77" i="29"/>
  <c r="J77" i="29" s="1"/>
  <c r="I76" i="29"/>
  <c r="H76" i="29"/>
  <c r="G76" i="29"/>
  <c r="F76" i="29"/>
  <c r="E76" i="29"/>
  <c r="D76" i="29"/>
  <c r="C76" i="29"/>
  <c r="B76" i="29"/>
  <c r="J76" i="29" s="1"/>
  <c r="I75" i="29"/>
  <c r="H75" i="29"/>
  <c r="G75" i="29"/>
  <c r="F75" i="29"/>
  <c r="E75" i="29"/>
  <c r="D75" i="29"/>
  <c r="C75" i="29"/>
  <c r="B75" i="29"/>
  <c r="J75" i="29" s="1"/>
  <c r="I74" i="29"/>
  <c r="H74" i="29"/>
  <c r="G74" i="29"/>
  <c r="F74" i="29"/>
  <c r="E74" i="29"/>
  <c r="D74" i="29"/>
  <c r="C74" i="29"/>
  <c r="B74" i="29"/>
  <c r="J74" i="29" s="1"/>
  <c r="I73" i="29"/>
  <c r="H73" i="29"/>
  <c r="G73" i="29"/>
  <c r="F73" i="29"/>
  <c r="E73" i="29"/>
  <c r="D73" i="29"/>
  <c r="C73" i="29"/>
  <c r="B73" i="29"/>
  <c r="J73" i="29" s="1"/>
  <c r="I72" i="29"/>
  <c r="H72" i="29"/>
  <c r="G72" i="29"/>
  <c r="F72" i="29"/>
  <c r="E72" i="29"/>
  <c r="D72" i="29"/>
  <c r="C72" i="29"/>
  <c r="B72" i="29"/>
  <c r="J72" i="29" s="1"/>
  <c r="I71" i="29"/>
  <c r="H71" i="29"/>
  <c r="G71" i="29"/>
  <c r="F71" i="29"/>
  <c r="E71" i="29"/>
  <c r="D71" i="29"/>
  <c r="C71" i="29"/>
  <c r="B71" i="29"/>
  <c r="J71" i="29" s="1"/>
  <c r="I70" i="29"/>
  <c r="H70" i="29"/>
  <c r="G70" i="29"/>
  <c r="F70" i="29"/>
  <c r="E70" i="29"/>
  <c r="D70" i="29"/>
  <c r="C70" i="29"/>
  <c r="B70" i="29"/>
  <c r="J70" i="29" s="1"/>
  <c r="I69" i="29"/>
  <c r="H69" i="29"/>
  <c r="G69" i="29"/>
  <c r="F69" i="29"/>
  <c r="E69" i="29"/>
  <c r="D69" i="29"/>
  <c r="C69" i="29"/>
  <c r="B69" i="29"/>
  <c r="J69" i="29" s="1"/>
  <c r="I68" i="29"/>
  <c r="H68" i="29"/>
  <c r="G68" i="29"/>
  <c r="F68" i="29"/>
  <c r="E68" i="29"/>
  <c r="D68" i="29"/>
  <c r="C68" i="29"/>
  <c r="B68" i="29"/>
  <c r="J68" i="29" s="1"/>
  <c r="I67" i="29"/>
  <c r="H67" i="29"/>
  <c r="G67" i="29"/>
  <c r="F67" i="29"/>
  <c r="E67" i="29"/>
  <c r="D67" i="29"/>
  <c r="C67" i="29"/>
  <c r="B67" i="29"/>
  <c r="J67" i="29" s="1"/>
  <c r="I66" i="29"/>
  <c r="H66" i="29"/>
  <c r="G66" i="29"/>
  <c r="F66" i="29"/>
  <c r="E66" i="29"/>
  <c r="D66" i="29"/>
  <c r="C66" i="29"/>
  <c r="B66" i="29"/>
  <c r="J66" i="29" s="1"/>
  <c r="I65" i="29"/>
  <c r="H65" i="29"/>
  <c r="G65" i="29"/>
  <c r="F65" i="29"/>
  <c r="E65" i="29"/>
  <c r="D65" i="29"/>
  <c r="C65" i="29"/>
  <c r="B65" i="29"/>
  <c r="J65" i="29" s="1"/>
  <c r="I64" i="29"/>
  <c r="H64" i="29"/>
  <c r="G64" i="29"/>
  <c r="F64" i="29"/>
  <c r="E64" i="29"/>
  <c r="D64" i="29"/>
  <c r="C64" i="29"/>
  <c r="B64" i="29"/>
  <c r="J64" i="29" s="1"/>
  <c r="I63" i="29"/>
  <c r="H63" i="29"/>
  <c r="G63" i="29"/>
  <c r="F63" i="29"/>
  <c r="E63" i="29"/>
  <c r="D63" i="29"/>
  <c r="C63" i="29"/>
  <c r="B63" i="29"/>
  <c r="J63" i="29" s="1"/>
  <c r="I62" i="29"/>
  <c r="H62" i="29"/>
  <c r="G62" i="29"/>
  <c r="F62" i="29"/>
  <c r="E62" i="29"/>
  <c r="D62" i="29"/>
  <c r="C62" i="29"/>
  <c r="B62" i="29"/>
  <c r="J62" i="29" s="1"/>
  <c r="I61" i="29"/>
  <c r="H61" i="29"/>
  <c r="G61" i="29"/>
  <c r="F61" i="29"/>
  <c r="E61" i="29"/>
  <c r="D61" i="29"/>
  <c r="C61" i="29"/>
  <c r="B61" i="29"/>
  <c r="J61" i="29" s="1"/>
  <c r="I60" i="29"/>
  <c r="H60" i="29"/>
  <c r="G60" i="29"/>
  <c r="F60" i="29"/>
  <c r="E60" i="29"/>
  <c r="D60" i="29"/>
  <c r="C60" i="29"/>
  <c r="B60" i="29"/>
  <c r="J60" i="29" s="1"/>
  <c r="I59" i="29"/>
  <c r="H59" i="29"/>
  <c r="G59" i="29"/>
  <c r="F59" i="29"/>
  <c r="E59" i="29"/>
  <c r="D59" i="29"/>
  <c r="C59" i="29"/>
  <c r="B59" i="29"/>
  <c r="J59" i="29" s="1"/>
  <c r="I58" i="29"/>
  <c r="I91" i="29" s="1"/>
  <c r="H58" i="29"/>
  <c r="G58" i="29"/>
  <c r="F58" i="29"/>
  <c r="E58" i="29"/>
  <c r="E91" i="29" s="1"/>
  <c r="D58" i="29"/>
  <c r="C58" i="29"/>
  <c r="B58" i="29"/>
  <c r="J58" i="29" s="1"/>
  <c r="G57" i="29"/>
  <c r="G91" i="29" s="1"/>
  <c r="F57" i="29"/>
  <c r="D57" i="29"/>
  <c r="C57" i="29"/>
  <c r="C91" i="29" s="1"/>
  <c r="B57" i="29"/>
  <c r="I43" i="29"/>
  <c r="H43" i="29"/>
  <c r="G43" i="29"/>
  <c r="F43" i="29"/>
  <c r="E43" i="29"/>
  <c r="D43" i="29"/>
  <c r="C43" i="29"/>
  <c r="B43" i="29"/>
  <c r="I42" i="29"/>
  <c r="H42" i="29"/>
  <c r="G42" i="29"/>
  <c r="F42" i="29"/>
  <c r="E42" i="29"/>
  <c r="D42" i="29"/>
  <c r="C42" i="29"/>
  <c r="B42" i="29"/>
  <c r="I41" i="29"/>
  <c r="H41" i="29"/>
  <c r="G41" i="29"/>
  <c r="F41" i="29"/>
  <c r="E41" i="29"/>
  <c r="D41" i="29"/>
  <c r="C41" i="29"/>
  <c r="B41" i="29"/>
  <c r="I40" i="29"/>
  <c r="H40" i="29"/>
  <c r="G40" i="29"/>
  <c r="F40" i="29"/>
  <c r="E40" i="29"/>
  <c r="D40" i="29"/>
  <c r="C40" i="29"/>
  <c r="B40" i="29"/>
  <c r="I39" i="29"/>
  <c r="H39" i="29"/>
  <c r="G39" i="29"/>
  <c r="F39" i="29"/>
  <c r="E39" i="29"/>
  <c r="D39" i="29"/>
  <c r="C39" i="29"/>
  <c r="B39" i="29"/>
  <c r="I38" i="29"/>
  <c r="H38" i="29"/>
  <c r="G38" i="29"/>
  <c r="F38" i="29"/>
  <c r="E38" i="29"/>
  <c r="D38" i="29"/>
  <c r="C38" i="29"/>
  <c r="B38" i="29"/>
  <c r="I37" i="29"/>
  <c r="H37" i="29"/>
  <c r="G37" i="29"/>
  <c r="F37" i="29"/>
  <c r="E37" i="29"/>
  <c r="D37" i="29"/>
  <c r="C37" i="29"/>
  <c r="B37" i="29"/>
  <c r="I36" i="29"/>
  <c r="H36" i="29"/>
  <c r="G36" i="29"/>
  <c r="F36" i="29"/>
  <c r="E36" i="29"/>
  <c r="D36" i="29"/>
  <c r="C36" i="29"/>
  <c r="B36" i="29"/>
  <c r="I35" i="29"/>
  <c r="H35" i="29"/>
  <c r="G35" i="29"/>
  <c r="F35" i="29"/>
  <c r="E35" i="29"/>
  <c r="D35" i="29"/>
  <c r="C35" i="29"/>
  <c r="B35" i="29"/>
  <c r="I34" i="29"/>
  <c r="H34" i="29"/>
  <c r="G34" i="29"/>
  <c r="F34" i="29"/>
  <c r="E34" i="29"/>
  <c r="D34" i="29"/>
  <c r="C34" i="29"/>
  <c r="B34" i="29"/>
  <c r="I33" i="29"/>
  <c r="H33" i="29"/>
  <c r="G33" i="29"/>
  <c r="F33" i="29"/>
  <c r="E33" i="29"/>
  <c r="D33" i="29"/>
  <c r="C33" i="29"/>
  <c r="B33" i="29"/>
  <c r="I32" i="29"/>
  <c r="H32" i="29"/>
  <c r="G32" i="29"/>
  <c r="F32" i="29"/>
  <c r="E32" i="29"/>
  <c r="D32" i="29"/>
  <c r="C32" i="29"/>
  <c r="B32" i="29"/>
  <c r="I31" i="29"/>
  <c r="H31" i="29"/>
  <c r="G31" i="29"/>
  <c r="F31" i="29"/>
  <c r="E31" i="29"/>
  <c r="D31" i="29"/>
  <c r="C31" i="29"/>
  <c r="B31" i="29"/>
  <c r="I30" i="29"/>
  <c r="H30" i="29"/>
  <c r="G30" i="29"/>
  <c r="F30" i="29"/>
  <c r="E30" i="29"/>
  <c r="D30" i="29"/>
  <c r="C30" i="29"/>
  <c r="B30" i="29"/>
  <c r="I29" i="29"/>
  <c r="H29" i="29"/>
  <c r="G29" i="29"/>
  <c r="F29" i="29"/>
  <c r="E29" i="29"/>
  <c r="D29" i="29"/>
  <c r="C29" i="29"/>
  <c r="B29" i="29"/>
  <c r="I28" i="29"/>
  <c r="H28" i="29"/>
  <c r="G28" i="29"/>
  <c r="F28" i="29"/>
  <c r="E28" i="29"/>
  <c r="D28" i="29"/>
  <c r="C28" i="29"/>
  <c r="B28" i="29"/>
  <c r="I27" i="29"/>
  <c r="H27" i="29"/>
  <c r="G27" i="29"/>
  <c r="F27" i="29"/>
  <c r="E27" i="29"/>
  <c r="D27" i="29"/>
  <c r="C27" i="29"/>
  <c r="B27" i="29"/>
  <c r="I26" i="29"/>
  <c r="H26" i="29"/>
  <c r="G26" i="29"/>
  <c r="F26" i="29"/>
  <c r="E26" i="29"/>
  <c r="D26" i="29"/>
  <c r="C26" i="29"/>
  <c r="B26" i="29"/>
  <c r="I25" i="29"/>
  <c r="H25" i="29"/>
  <c r="G25" i="29"/>
  <c r="F25" i="29"/>
  <c r="E25" i="29"/>
  <c r="D25" i="29"/>
  <c r="C25" i="29"/>
  <c r="B25" i="29"/>
  <c r="I24" i="29"/>
  <c r="H24" i="29"/>
  <c r="G24" i="29"/>
  <c r="F24" i="29"/>
  <c r="E24" i="29"/>
  <c r="D24" i="29"/>
  <c r="C24" i="29"/>
  <c r="B24" i="29"/>
  <c r="I23" i="29"/>
  <c r="H23" i="29"/>
  <c r="G23" i="29"/>
  <c r="F23" i="29"/>
  <c r="E23" i="29"/>
  <c r="D23" i="29"/>
  <c r="C23" i="29"/>
  <c r="B23" i="29"/>
  <c r="I22" i="29"/>
  <c r="H22" i="29"/>
  <c r="G22" i="29"/>
  <c r="F22" i="29"/>
  <c r="E22" i="29"/>
  <c r="D22" i="29"/>
  <c r="C22" i="29"/>
  <c r="B22" i="29"/>
  <c r="I21" i="29"/>
  <c r="H21" i="29"/>
  <c r="G21" i="29"/>
  <c r="F21" i="29"/>
  <c r="E21" i="29"/>
  <c r="D21" i="29"/>
  <c r="C21" i="29"/>
  <c r="B21" i="29"/>
  <c r="I20" i="29"/>
  <c r="H20" i="29"/>
  <c r="G20" i="29"/>
  <c r="F20" i="29"/>
  <c r="E20" i="29"/>
  <c r="D20" i="29"/>
  <c r="C20" i="29"/>
  <c r="B20" i="29"/>
  <c r="I19" i="29"/>
  <c r="H19" i="29"/>
  <c r="G19" i="29"/>
  <c r="F19" i="29"/>
  <c r="E19" i="29"/>
  <c r="D19" i="29"/>
  <c r="C19" i="29"/>
  <c r="B19" i="29"/>
  <c r="I18" i="29"/>
  <c r="H18" i="29"/>
  <c r="G18" i="29"/>
  <c r="F18" i="29"/>
  <c r="E18" i="29"/>
  <c r="D18" i="29"/>
  <c r="C18" i="29"/>
  <c r="B18" i="29"/>
  <c r="I17" i="29"/>
  <c r="H17" i="29"/>
  <c r="G17" i="29"/>
  <c r="F17" i="29"/>
  <c r="E17" i="29"/>
  <c r="D17" i="29"/>
  <c r="C17" i="29"/>
  <c r="B17" i="29"/>
  <c r="I16" i="29"/>
  <c r="H16" i="29"/>
  <c r="G16" i="29"/>
  <c r="F16" i="29"/>
  <c r="E16" i="29"/>
  <c r="D16" i="29"/>
  <c r="C16" i="29"/>
  <c r="B16" i="29"/>
  <c r="I15" i="29"/>
  <c r="H15" i="29"/>
  <c r="G15" i="29"/>
  <c r="F15" i="29"/>
  <c r="E15" i="29"/>
  <c r="D15" i="29"/>
  <c r="C15" i="29"/>
  <c r="B15" i="29"/>
  <c r="I14" i="29"/>
  <c r="H14" i="29"/>
  <c r="G14" i="29"/>
  <c r="F14" i="29"/>
  <c r="E14" i="29"/>
  <c r="D14" i="29"/>
  <c r="C14" i="29"/>
  <c r="B14" i="29"/>
  <c r="I13" i="29"/>
  <c r="H13" i="29"/>
  <c r="G13" i="29"/>
  <c r="F13" i="29"/>
  <c r="E13" i="29"/>
  <c r="D13" i="29"/>
  <c r="C13" i="29"/>
  <c r="B13" i="29"/>
  <c r="I12" i="29"/>
  <c r="H12" i="29"/>
  <c r="G12" i="29"/>
  <c r="F12" i="29"/>
  <c r="E12" i="29"/>
  <c r="D12" i="29"/>
  <c r="C12" i="29"/>
  <c r="B12" i="29"/>
  <c r="I11" i="29"/>
  <c r="H11" i="29"/>
  <c r="G11" i="29"/>
  <c r="F11" i="29"/>
  <c r="E11" i="29"/>
  <c r="D11" i="29"/>
  <c r="C11" i="29"/>
  <c r="B11" i="29"/>
  <c r="I10" i="29"/>
  <c r="I44" i="29" s="1"/>
  <c r="H10" i="29"/>
  <c r="G10" i="29"/>
  <c r="G44" i="29" s="1"/>
  <c r="F10" i="29"/>
  <c r="F44" i="29" s="1"/>
  <c r="E10" i="29"/>
  <c r="E44" i="29" s="1"/>
  <c r="D10" i="29"/>
  <c r="C10" i="29"/>
  <c r="C44" i="29" s="1"/>
  <c r="B10" i="29"/>
  <c r="B44" i="29" s="1"/>
  <c r="J135" i="29" l="1"/>
  <c r="D44" i="29"/>
  <c r="H44" i="29"/>
  <c r="F91" i="29"/>
  <c r="D91" i="29"/>
  <c r="H91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36" i="29"/>
  <c r="J37" i="29"/>
  <c r="J38" i="29"/>
  <c r="J39" i="29"/>
  <c r="J40" i="29"/>
  <c r="J41" i="29"/>
  <c r="J42" i="29"/>
  <c r="J43" i="29"/>
  <c r="B91" i="29"/>
  <c r="J57" i="29"/>
  <c r="J91" i="29" s="1"/>
  <c r="J10" i="29"/>
  <c r="I136" i="28"/>
  <c r="H136" i="28"/>
  <c r="G136" i="28"/>
  <c r="F136" i="28"/>
  <c r="E136" i="28"/>
  <c r="D136" i="28"/>
  <c r="C136" i="28"/>
  <c r="B136" i="28"/>
  <c r="I135" i="28"/>
  <c r="H135" i="28"/>
  <c r="G135" i="28"/>
  <c r="F135" i="28"/>
  <c r="E135" i="28"/>
  <c r="D135" i="28"/>
  <c r="C135" i="28"/>
  <c r="B135" i="28"/>
  <c r="I134" i="28"/>
  <c r="H134" i="28"/>
  <c r="G134" i="28"/>
  <c r="F134" i="28"/>
  <c r="E134" i="28"/>
  <c r="D134" i="28"/>
  <c r="C134" i="28"/>
  <c r="B134" i="28"/>
  <c r="I133" i="28"/>
  <c r="H133" i="28"/>
  <c r="G133" i="28"/>
  <c r="F133" i="28"/>
  <c r="E133" i="28"/>
  <c r="D133" i="28"/>
  <c r="C133" i="28"/>
  <c r="B133" i="28"/>
  <c r="I132" i="28"/>
  <c r="H132" i="28"/>
  <c r="G132" i="28"/>
  <c r="F132" i="28"/>
  <c r="E132" i="28"/>
  <c r="D132" i="28"/>
  <c r="C132" i="28"/>
  <c r="B132" i="28"/>
  <c r="I131" i="28"/>
  <c r="H131" i="28"/>
  <c r="G131" i="28"/>
  <c r="F131" i="28"/>
  <c r="E131" i="28"/>
  <c r="D131" i="28"/>
  <c r="C131" i="28"/>
  <c r="B131" i="28"/>
  <c r="I130" i="28"/>
  <c r="H130" i="28"/>
  <c r="G130" i="28"/>
  <c r="F130" i="28"/>
  <c r="E130" i="28"/>
  <c r="D130" i="28"/>
  <c r="C130" i="28"/>
  <c r="B130" i="28"/>
  <c r="I129" i="28"/>
  <c r="H129" i="28"/>
  <c r="G129" i="28"/>
  <c r="F129" i="28"/>
  <c r="E129" i="28"/>
  <c r="D129" i="28"/>
  <c r="C129" i="28"/>
  <c r="B129" i="28"/>
  <c r="I128" i="28"/>
  <c r="H128" i="28"/>
  <c r="G128" i="28"/>
  <c r="F128" i="28"/>
  <c r="E128" i="28"/>
  <c r="D128" i="28"/>
  <c r="C128" i="28"/>
  <c r="B128" i="28"/>
  <c r="I127" i="28"/>
  <c r="H127" i="28"/>
  <c r="G127" i="28"/>
  <c r="F127" i="28"/>
  <c r="E127" i="28"/>
  <c r="D127" i="28"/>
  <c r="C127" i="28"/>
  <c r="B127" i="28"/>
  <c r="I126" i="28"/>
  <c r="H126" i="28"/>
  <c r="G126" i="28"/>
  <c r="F126" i="28"/>
  <c r="E126" i="28"/>
  <c r="D126" i="28"/>
  <c r="C126" i="28"/>
  <c r="B126" i="28"/>
  <c r="I125" i="28"/>
  <c r="H125" i="28"/>
  <c r="G125" i="28"/>
  <c r="F125" i="28"/>
  <c r="E125" i="28"/>
  <c r="D125" i="28"/>
  <c r="C125" i="28"/>
  <c r="B125" i="28"/>
  <c r="I124" i="28"/>
  <c r="H124" i="28"/>
  <c r="G124" i="28"/>
  <c r="F124" i="28"/>
  <c r="E124" i="28"/>
  <c r="D124" i="28"/>
  <c r="C124" i="28"/>
  <c r="B124" i="28"/>
  <c r="I123" i="28"/>
  <c r="H123" i="28"/>
  <c r="G123" i="28"/>
  <c r="F123" i="28"/>
  <c r="E123" i="28"/>
  <c r="D123" i="28"/>
  <c r="C123" i="28"/>
  <c r="B123" i="28"/>
  <c r="I122" i="28"/>
  <c r="H122" i="28"/>
  <c r="G122" i="28"/>
  <c r="F122" i="28"/>
  <c r="E122" i="28"/>
  <c r="D122" i="28"/>
  <c r="C122" i="28"/>
  <c r="B122" i="28"/>
  <c r="I121" i="28"/>
  <c r="H121" i="28"/>
  <c r="G121" i="28"/>
  <c r="F121" i="28"/>
  <c r="E121" i="28"/>
  <c r="D121" i="28"/>
  <c r="C121" i="28"/>
  <c r="B121" i="28"/>
  <c r="I120" i="28"/>
  <c r="H120" i="28"/>
  <c r="G120" i="28"/>
  <c r="F120" i="28"/>
  <c r="E120" i="28"/>
  <c r="D120" i="28"/>
  <c r="C120" i="28"/>
  <c r="B120" i="28"/>
  <c r="I119" i="28"/>
  <c r="H119" i="28"/>
  <c r="G119" i="28"/>
  <c r="F119" i="28"/>
  <c r="E119" i="28"/>
  <c r="D119" i="28"/>
  <c r="C119" i="28"/>
  <c r="B119" i="28"/>
  <c r="I118" i="28"/>
  <c r="H118" i="28"/>
  <c r="G118" i="28"/>
  <c r="F118" i="28"/>
  <c r="E118" i="28"/>
  <c r="D118" i="28"/>
  <c r="C118" i="28"/>
  <c r="B118" i="28"/>
  <c r="I117" i="28"/>
  <c r="H117" i="28"/>
  <c r="G117" i="28"/>
  <c r="F117" i="28"/>
  <c r="E117" i="28"/>
  <c r="D117" i="28"/>
  <c r="C117" i="28"/>
  <c r="B117" i="28"/>
  <c r="I116" i="28"/>
  <c r="H116" i="28"/>
  <c r="G116" i="28"/>
  <c r="F116" i="28"/>
  <c r="E116" i="28"/>
  <c r="D116" i="28"/>
  <c r="C116" i="28"/>
  <c r="B116" i="28"/>
  <c r="I115" i="28"/>
  <c r="H115" i="28"/>
  <c r="G115" i="28"/>
  <c r="F115" i="28"/>
  <c r="E115" i="28"/>
  <c r="D115" i="28"/>
  <c r="C115" i="28"/>
  <c r="B115" i="28"/>
  <c r="I114" i="28"/>
  <c r="H114" i="28"/>
  <c r="G114" i="28"/>
  <c r="F114" i="28"/>
  <c r="E114" i="28"/>
  <c r="D114" i="28"/>
  <c r="C114" i="28"/>
  <c r="B114" i="28"/>
  <c r="I113" i="28"/>
  <c r="H113" i="28"/>
  <c r="G113" i="28"/>
  <c r="F113" i="28"/>
  <c r="E113" i="28"/>
  <c r="D113" i="28"/>
  <c r="C113" i="28"/>
  <c r="B113" i="28"/>
  <c r="I112" i="28"/>
  <c r="H112" i="28"/>
  <c r="G112" i="28"/>
  <c r="F112" i="28"/>
  <c r="E112" i="28"/>
  <c r="D112" i="28"/>
  <c r="C112" i="28"/>
  <c r="B112" i="28"/>
  <c r="I111" i="28"/>
  <c r="H111" i="28"/>
  <c r="G111" i="28"/>
  <c r="F111" i="28"/>
  <c r="E111" i="28"/>
  <c r="D111" i="28"/>
  <c r="C111" i="28"/>
  <c r="B111" i="28"/>
  <c r="I110" i="28"/>
  <c r="H110" i="28"/>
  <c r="G110" i="28"/>
  <c r="F110" i="28"/>
  <c r="E110" i="28"/>
  <c r="D110" i="28"/>
  <c r="C110" i="28"/>
  <c r="B110" i="28"/>
  <c r="I109" i="28"/>
  <c r="H109" i="28"/>
  <c r="G109" i="28"/>
  <c r="F109" i="28"/>
  <c r="E109" i="28"/>
  <c r="D109" i="28"/>
  <c r="C109" i="28"/>
  <c r="B109" i="28"/>
  <c r="I108" i="28"/>
  <c r="H108" i="28"/>
  <c r="G108" i="28"/>
  <c r="F108" i="28"/>
  <c r="E108" i="28"/>
  <c r="D108" i="28"/>
  <c r="C108" i="28"/>
  <c r="B108" i="28"/>
  <c r="I107" i="28"/>
  <c r="H107" i="28"/>
  <c r="G107" i="28"/>
  <c r="F107" i="28"/>
  <c r="E107" i="28"/>
  <c r="D107" i="28"/>
  <c r="C107" i="28"/>
  <c r="B107" i="28"/>
  <c r="I106" i="28"/>
  <c r="H106" i="28"/>
  <c r="G106" i="28"/>
  <c r="F106" i="28"/>
  <c r="E106" i="28"/>
  <c r="D106" i="28"/>
  <c r="C106" i="28"/>
  <c r="B106" i="28"/>
  <c r="I105" i="28"/>
  <c r="H105" i="28"/>
  <c r="G105" i="28"/>
  <c r="F105" i="28"/>
  <c r="E105" i="28"/>
  <c r="D105" i="28"/>
  <c r="C105" i="28"/>
  <c r="B105" i="28"/>
  <c r="I104" i="28"/>
  <c r="H104" i="28"/>
  <c r="G104" i="28"/>
  <c r="F104" i="28"/>
  <c r="E104" i="28"/>
  <c r="D104" i="28"/>
  <c r="C104" i="28"/>
  <c r="B104" i="28"/>
  <c r="I103" i="28"/>
  <c r="H103" i="28"/>
  <c r="G103" i="28"/>
  <c r="F103" i="28"/>
  <c r="E103" i="28"/>
  <c r="D103" i="28"/>
  <c r="C103" i="28"/>
  <c r="B103" i="28"/>
  <c r="I90" i="28"/>
  <c r="H90" i="28"/>
  <c r="G90" i="28"/>
  <c r="F90" i="28"/>
  <c r="E90" i="28"/>
  <c r="D90" i="28"/>
  <c r="C90" i="28"/>
  <c r="B90" i="28"/>
  <c r="I89" i="28"/>
  <c r="H89" i="28"/>
  <c r="G89" i="28"/>
  <c r="F89" i="28"/>
  <c r="E89" i="28"/>
  <c r="D89" i="28"/>
  <c r="C89" i="28"/>
  <c r="B89" i="28"/>
  <c r="I88" i="28"/>
  <c r="H88" i="28"/>
  <c r="G88" i="28"/>
  <c r="F88" i="28"/>
  <c r="E88" i="28"/>
  <c r="D88" i="28"/>
  <c r="C88" i="28"/>
  <c r="B88" i="28"/>
  <c r="I87" i="28"/>
  <c r="H87" i="28"/>
  <c r="G87" i="28"/>
  <c r="F87" i="28"/>
  <c r="E87" i="28"/>
  <c r="D87" i="28"/>
  <c r="C87" i="28"/>
  <c r="B87" i="28"/>
  <c r="I86" i="28"/>
  <c r="H86" i="28"/>
  <c r="G86" i="28"/>
  <c r="F86" i="28"/>
  <c r="E86" i="28"/>
  <c r="D86" i="28"/>
  <c r="C86" i="28"/>
  <c r="B86" i="28"/>
  <c r="I85" i="28"/>
  <c r="H85" i="28"/>
  <c r="G85" i="28"/>
  <c r="F85" i="28"/>
  <c r="E85" i="28"/>
  <c r="D85" i="28"/>
  <c r="C85" i="28"/>
  <c r="B85" i="28"/>
  <c r="I84" i="28"/>
  <c r="H84" i="28"/>
  <c r="G84" i="28"/>
  <c r="F84" i="28"/>
  <c r="E84" i="28"/>
  <c r="D84" i="28"/>
  <c r="C84" i="28"/>
  <c r="B84" i="28"/>
  <c r="I83" i="28"/>
  <c r="H83" i="28"/>
  <c r="G83" i="28"/>
  <c r="F83" i="28"/>
  <c r="E83" i="28"/>
  <c r="D83" i="28"/>
  <c r="C83" i="28"/>
  <c r="B83" i="28"/>
  <c r="I82" i="28"/>
  <c r="H82" i="28"/>
  <c r="G82" i="28"/>
  <c r="F82" i="28"/>
  <c r="E82" i="28"/>
  <c r="D82" i="28"/>
  <c r="C82" i="28"/>
  <c r="B82" i="28"/>
  <c r="I81" i="28"/>
  <c r="H81" i="28"/>
  <c r="G81" i="28"/>
  <c r="F81" i="28"/>
  <c r="E81" i="28"/>
  <c r="D81" i="28"/>
  <c r="C81" i="28"/>
  <c r="B81" i="28"/>
  <c r="I80" i="28"/>
  <c r="H80" i="28"/>
  <c r="G80" i="28"/>
  <c r="F80" i="28"/>
  <c r="E80" i="28"/>
  <c r="D80" i="28"/>
  <c r="C80" i="28"/>
  <c r="B80" i="28"/>
  <c r="I79" i="28"/>
  <c r="H79" i="28"/>
  <c r="G79" i="28"/>
  <c r="F79" i="28"/>
  <c r="E79" i="28"/>
  <c r="D79" i="28"/>
  <c r="C79" i="28"/>
  <c r="B79" i="28"/>
  <c r="I78" i="28"/>
  <c r="H78" i="28"/>
  <c r="G78" i="28"/>
  <c r="F78" i="28"/>
  <c r="E78" i="28"/>
  <c r="D78" i="28"/>
  <c r="C78" i="28"/>
  <c r="B78" i="28"/>
  <c r="I77" i="28"/>
  <c r="H77" i="28"/>
  <c r="G77" i="28"/>
  <c r="F77" i="28"/>
  <c r="E77" i="28"/>
  <c r="D77" i="28"/>
  <c r="C77" i="28"/>
  <c r="B77" i="28"/>
  <c r="I76" i="28"/>
  <c r="H76" i="28"/>
  <c r="G76" i="28"/>
  <c r="F76" i="28"/>
  <c r="E76" i="28"/>
  <c r="D76" i="28"/>
  <c r="C76" i="28"/>
  <c r="B76" i="28"/>
  <c r="I75" i="28"/>
  <c r="H75" i="28"/>
  <c r="G75" i="28"/>
  <c r="F75" i="28"/>
  <c r="E75" i="28"/>
  <c r="D75" i="28"/>
  <c r="C75" i="28"/>
  <c r="B75" i="28"/>
  <c r="I74" i="28"/>
  <c r="H74" i="28"/>
  <c r="G74" i="28"/>
  <c r="F74" i="28"/>
  <c r="E74" i="28"/>
  <c r="D74" i="28"/>
  <c r="C74" i="28"/>
  <c r="B74" i="28"/>
  <c r="I73" i="28"/>
  <c r="H73" i="28"/>
  <c r="G73" i="28"/>
  <c r="F73" i="28"/>
  <c r="E73" i="28"/>
  <c r="D73" i="28"/>
  <c r="C73" i="28"/>
  <c r="B73" i="28"/>
  <c r="I72" i="28"/>
  <c r="H72" i="28"/>
  <c r="G72" i="28"/>
  <c r="F72" i="28"/>
  <c r="E72" i="28"/>
  <c r="D72" i="28"/>
  <c r="C72" i="28"/>
  <c r="B72" i="28"/>
  <c r="I71" i="28"/>
  <c r="H71" i="28"/>
  <c r="G71" i="28"/>
  <c r="F71" i="28"/>
  <c r="E71" i="28"/>
  <c r="D71" i="28"/>
  <c r="C71" i="28"/>
  <c r="B71" i="28"/>
  <c r="I70" i="28"/>
  <c r="H70" i="28"/>
  <c r="G70" i="28"/>
  <c r="F70" i="28"/>
  <c r="E70" i="28"/>
  <c r="D70" i="28"/>
  <c r="C70" i="28"/>
  <c r="B70" i="28"/>
  <c r="I69" i="28"/>
  <c r="H69" i="28"/>
  <c r="G69" i="28"/>
  <c r="F69" i="28"/>
  <c r="E69" i="28"/>
  <c r="D69" i="28"/>
  <c r="C69" i="28"/>
  <c r="B69" i="28"/>
  <c r="I68" i="28"/>
  <c r="H68" i="28"/>
  <c r="G68" i="28"/>
  <c r="F68" i="28"/>
  <c r="E68" i="28"/>
  <c r="D68" i="28"/>
  <c r="C68" i="28"/>
  <c r="B68" i="28"/>
  <c r="I67" i="28"/>
  <c r="H67" i="28"/>
  <c r="G67" i="28"/>
  <c r="F67" i="28"/>
  <c r="E67" i="28"/>
  <c r="D67" i="28"/>
  <c r="C67" i="28"/>
  <c r="B67" i="28"/>
  <c r="I66" i="28"/>
  <c r="H66" i="28"/>
  <c r="G66" i="28"/>
  <c r="F66" i="28"/>
  <c r="E66" i="28"/>
  <c r="D66" i="28"/>
  <c r="C66" i="28"/>
  <c r="B66" i="28"/>
  <c r="I65" i="28"/>
  <c r="H65" i="28"/>
  <c r="G65" i="28"/>
  <c r="F65" i="28"/>
  <c r="E65" i="28"/>
  <c r="D65" i="28"/>
  <c r="C65" i="28"/>
  <c r="B65" i="28"/>
  <c r="I64" i="28"/>
  <c r="H64" i="28"/>
  <c r="G64" i="28"/>
  <c r="F64" i="28"/>
  <c r="E64" i="28"/>
  <c r="D64" i="28"/>
  <c r="C64" i="28"/>
  <c r="B64" i="28"/>
  <c r="I63" i="28"/>
  <c r="H63" i="28"/>
  <c r="G63" i="28"/>
  <c r="F63" i="28"/>
  <c r="E63" i="28"/>
  <c r="D63" i="28"/>
  <c r="C63" i="28"/>
  <c r="B63" i="28"/>
  <c r="I62" i="28"/>
  <c r="H62" i="28"/>
  <c r="G62" i="28"/>
  <c r="F62" i="28"/>
  <c r="E62" i="28"/>
  <c r="D62" i="28"/>
  <c r="C62" i="28"/>
  <c r="B62" i="28"/>
  <c r="I61" i="28"/>
  <c r="H61" i="28"/>
  <c r="G61" i="28"/>
  <c r="F61" i="28"/>
  <c r="E61" i="28"/>
  <c r="D61" i="28"/>
  <c r="C61" i="28"/>
  <c r="B61" i="28"/>
  <c r="I60" i="28"/>
  <c r="H60" i="28"/>
  <c r="G60" i="28"/>
  <c r="F60" i="28"/>
  <c r="E60" i="28"/>
  <c r="D60" i="28"/>
  <c r="C60" i="28"/>
  <c r="B60" i="28"/>
  <c r="I59" i="28"/>
  <c r="H59" i="28"/>
  <c r="G59" i="28"/>
  <c r="F59" i="28"/>
  <c r="E59" i="28"/>
  <c r="D59" i="28"/>
  <c r="C59" i="28"/>
  <c r="B59" i="28"/>
  <c r="I58" i="28"/>
  <c r="H58" i="28"/>
  <c r="G58" i="28"/>
  <c r="F58" i="28"/>
  <c r="E58" i="28"/>
  <c r="D58" i="28"/>
  <c r="C58" i="28"/>
  <c r="B58" i="28"/>
  <c r="I57" i="28"/>
  <c r="H57" i="28"/>
  <c r="H91" i="28" s="1"/>
  <c r="G57" i="28"/>
  <c r="G91" i="28" s="1"/>
  <c r="F57" i="28"/>
  <c r="F91" i="28" s="1"/>
  <c r="E57" i="28"/>
  <c r="D57" i="28"/>
  <c r="D91" i="28" s="1"/>
  <c r="C57" i="28"/>
  <c r="C91" i="28" s="1"/>
  <c r="B57" i="28"/>
  <c r="I43" i="28"/>
  <c r="H43" i="28"/>
  <c r="G43" i="28"/>
  <c r="F43" i="28"/>
  <c r="E43" i="28"/>
  <c r="D43" i="28"/>
  <c r="C43" i="28"/>
  <c r="B43" i="28"/>
  <c r="I42" i="28"/>
  <c r="H42" i="28"/>
  <c r="G42" i="28"/>
  <c r="F42" i="28"/>
  <c r="E42" i="28"/>
  <c r="D42" i="28"/>
  <c r="C42" i="28"/>
  <c r="B42" i="28"/>
  <c r="I41" i="28"/>
  <c r="H41" i="28"/>
  <c r="G41" i="28"/>
  <c r="F41" i="28"/>
  <c r="E41" i="28"/>
  <c r="D41" i="28"/>
  <c r="C41" i="28"/>
  <c r="B41" i="28"/>
  <c r="I40" i="28"/>
  <c r="H40" i="28"/>
  <c r="G40" i="28"/>
  <c r="F40" i="28"/>
  <c r="E40" i="28"/>
  <c r="D40" i="28"/>
  <c r="C40" i="28"/>
  <c r="B40" i="28"/>
  <c r="I39" i="28"/>
  <c r="H39" i="28"/>
  <c r="G39" i="28"/>
  <c r="F39" i="28"/>
  <c r="E39" i="28"/>
  <c r="D39" i="28"/>
  <c r="C39" i="28"/>
  <c r="B39" i="28"/>
  <c r="I38" i="28"/>
  <c r="H38" i="28"/>
  <c r="G38" i="28"/>
  <c r="F38" i="28"/>
  <c r="E38" i="28"/>
  <c r="D38" i="28"/>
  <c r="C38" i="28"/>
  <c r="B38" i="28"/>
  <c r="I37" i="28"/>
  <c r="H37" i="28"/>
  <c r="G37" i="28"/>
  <c r="F37" i="28"/>
  <c r="E37" i="28"/>
  <c r="D37" i="28"/>
  <c r="C37" i="28"/>
  <c r="B37" i="28"/>
  <c r="I36" i="28"/>
  <c r="H36" i="28"/>
  <c r="G36" i="28"/>
  <c r="F36" i="28"/>
  <c r="E36" i="28"/>
  <c r="D36" i="28"/>
  <c r="C36" i="28"/>
  <c r="B36" i="28"/>
  <c r="I35" i="28"/>
  <c r="H35" i="28"/>
  <c r="G35" i="28"/>
  <c r="F35" i="28"/>
  <c r="E35" i="28"/>
  <c r="D35" i="28"/>
  <c r="C35" i="28"/>
  <c r="B35" i="28"/>
  <c r="I34" i="28"/>
  <c r="H34" i="28"/>
  <c r="G34" i="28"/>
  <c r="F34" i="28"/>
  <c r="E34" i="28"/>
  <c r="D34" i="28"/>
  <c r="C34" i="28"/>
  <c r="B34" i="28"/>
  <c r="I33" i="28"/>
  <c r="H33" i="28"/>
  <c r="G33" i="28"/>
  <c r="F33" i="28"/>
  <c r="E33" i="28"/>
  <c r="D33" i="28"/>
  <c r="C33" i="28"/>
  <c r="B33" i="28"/>
  <c r="I32" i="28"/>
  <c r="H32" i="28"/>
  <c r="G32" i="28"/>
  <c r="F32" i="28"/>
  <c r="E32" i="28"/>
  <c r="D32" i="28"/>
  <c r="C32" i="28"/>
  <c r="B32" i="28"/>
  <c r="I31" i="28"/>
  <c r="H31" i="28"/>
  <c r="G31" i="28"/>
  <c r="F31" i="28"/>
  <c r="E31" i="28"/>
  <c r="D31" i="28"/>
  <c r="C31" i="28"/>
  <c r="B31" i="28"/>
  <c r="I30" i="28"/>
  <c r="H30" i="28"/>
  <c r="G30" i="28"/>
  <c r="F30" i="28"/>
  <c r="E30" i="28"/>
  <c r="D30" i="28"/>
  <c r="C30" i="28"/>
  <c r="B30" i="28"/>
  <c r="I29" i="28"/>
  <c r="H29" i="28"/>
  <c r="G29" i="28"/>
  <c r="F29" i="28"/>
  <c r="E29" i="28"/>
  <c r="D29" i="28"/>
  <c r="C29" i="28"/>
  <c r="B29" i="28"/>
  <c r="I28" i="28"/>
  <c r="H28" i="28"/>
  <c r="G28" i="28"/>
  <c r="F28" i="28"/>
  <c r="E28" i="28"/>
  <c r="D28" i="28"/>
  <c r="C28" i="28"/>
  <c r="B28" i="28"/>
  <c r="I27" i="28"/>
  <c r="H27" i="28"/>
  <c r="G27" i="28"/>
  <c r="F27" i="28"/>
  <c r="E27" i="28"/>
  <c r="D27" i="28"/>
  <c r="C27" i="28"/>
  <c r="B27" i="28"/>
  <c r="I26" i="28"/>
  <c r="H26" i="28"/>
  <c r="G26" i="28"/>
  <c r="F26" i="28"/>
  <c r="E26" i="28"/>
  <c r="D26" i="28"/>
  <c r="C26" i="28"/>
  <c r="B26" i="28"/>
  <c r="I25" i="28"/>
  <c r="H25" i="28"/>
  <c r="G25" i="28"/>
  <c r="F25" i="28"/>
  <c r="E25" i="28"/>
  <c r="D25" i="28"/>
  <c r="C25" i="28"/>
  <c r="B25" i="28"/>
  <c r="I24" i="28"/>
  <c r="H24" i="28"/>
  <c r="G24" i="28"/>
  <c r="F24" i="28"/>
  <c r="E24" i="28"/>
  <c r="D24" i="28"/>
  <c r="C24" i="28"/>
  <c r="B24" i="28"/>
  <c r="I23" i="28"/>
  <c r="H23" i="28"/>
  <c r="G23" i="28"/>
  <c r="F23" i="28"/>
  <c r="E23" i="28"/>
  <c r="D23" i="28"/>
  <c r="C23" i="28"/>
  <c r="B23" i="28"/>
  <c r="I22" i="28"/>
  <c r="H22" i="28"/>
  <c r="G22" i="28"/>
  <c r="F22" i="28"/>
  <c r="E22" i="28"/>
  <c r="D22" i="28"/>
  <c r="C22" i="28"/>
  <c r="B22" i="28"/>
  <c r="I21" i="28"/>
  <c r="H21" i="28"/>
  <c r="G21" i="28"/>
  <c r="F21" i="28"/>
  <c r="E21" i="28"/>
  <c r="D21" i="28"/>
  <c r="C21" i="28"/>
  <c r="B21" i="28"/>
  <c r="I20" i="28"/>
  <c r="H20" i="28"/>
  <c r="G20" i="28"/>
  <c r="F20" i="28"/>
  <c r="E20" i="28"/>
  <c r="D20" i="28"/>
  <c r="C20" i="28"/>
  <c r="B20" i="28"/>
  <c r="I19" i="28"/>
  <c r="H19" i="28"/>
  <c r="G19" i="28"/>
  <c r="F19" i="28"/>
  <c r="E19" i="28"/>
  <c r="D19" i="28"/>
  <c r="C19" i="28"/>
  <c r="B19" i="28"/>
  <c r="I18" i="28"/>
  <c r="H18" i="28"/>
  <c r="G18" i="28"/>
  <c r="F18" i="28"/>
  <c r="E18" i="28"/>
  <c r="D18" i="28"/>
  <c r="C18" i="28"/>
  <c r="B18" i="28"/>
  <c r="I17" i="28"/>
  <c r="H17" i="28"/>
  <c r="G17" i="28"/>
  <c r="F17" i="28"/>
  <c r="E17" i="28"/>
  <c r="D17" i="28"/>
  <c r="C17" i="28"/>
  <c r="B17" i="28"/>
  <c r="I16" i="28"/>
  <c r="H16" i="28"/>
  <c r="G16" i="28"/>
  <c r="F16" i="28"/>
  <c r="E16" i="28"/>
  <c r="D16" i="28"/>
  <c r="C16" i="28"/>
  <c r="B16" i="28"/>
  <c r="I15" i="28"/>
  <c r="H15" i="28"/>
  <c r="G15" i="28"/>
  <c r="F15" i="28"/>
  <c r="E15" i="28"/>
  <c r="D15" i="28"/>
  <c r="C15" i="28"/>
  <c r="B15" i="28"/>
  <c r="I14" i="28"/>
  <c r="H14" i="28"/>
  <c r="G14" i="28"/>
  <c r="F14" i="28"/>
  <c r="E14" i="28"/>
  <c r="D14" i="28"/>
  <c r="C14" i="28"/>
  <c r="B14" i="28"/>
  <c r="I13" i="28"/>
  <c r="H13" i="28"/>
  <c r="G13" i="28"/>
  <c r="F13" i="28"/>
  <c r="E13" i="28"/>
  <c r="D13" i="28"/>
  <c r="C13" i="28"/>
  <c r="B13" i="28"/>
  <c r="I12" i="28"/>
  <c r="H12" i="28"/>
  <c r="G12" i="28"/>
  <c r="F12" i="28"/>
  <c r="E12" i="28"/>
  <c r="D12" i="28"/>
  <c r="C12" i="28"/>
  <c r="B12" i="28"/>
  <c r="I11" i="28"/>
  <c r="H11" i="28"/>
  <c r="G11" i="28"/>
  <c r="F11" i="28"/>
  <c r="E11" i="28"/>
  <c r="D11" i="28"/>
  <c r="C11" i="28"/>
  <c r="B11" i="28"/>
  <c r="I10" i="28"/>
  <c r="I44" i="28" s="1"/>
  <c r="H10" i="28"/>
  <c r="G10" i="28"/>
  <c r="G44" i="28" s="1"/>
  <c r="F10" i="28"/>
  <c r="F44" i="28" s="1"/>
  <c r="E10" i="28"/>
  <c r="E44" i="28" s="1"/>
  <c r="D10" i="28"/>
  <c r="C10" i="28"/>
  <c r="C44" i="28" s="1"/>
  <c r="B10" i="28"/>
  <c r="B44" i="28" s="1"/>
  <c r="I135" i="27"/>
  <c r="H135" i="27"/>
  <c r="G135" i="27"/>
  <c r="F135" i="27"/>
  <c r="E135" i="27"/>
  <c r="D135" i="27"/>
  <c r="C135" i="27"/>
  <c r="B135" i="27"/>
  <c r="I134" i="27"/>
  <c r="H134" i="27"/>
  <c r="G134" i="27"/>
  <c r="F134" i="27"/>
  <c r="E134" i="27"/>
  <c r="D134" i="27"/>
  <c r="C134" i="27"/>
  <c r="B134" i="27"/>
  <c r="I133" i="27"/>
  <c r="H133" i="27"/>
  <c r="G133" i="27"/>
  <c r="F133" i="27"/>
  <c r="E133" i="27"/>
  <c r="D133" i="27"/>
  <c r="C133" i="27"/>
  <c r="B133" i="27"/>
  <c r="I132" i="27"/>
  <c r="H132" i="27"/>
  <c r="G132" i="27"/>
  <c r="F132" i="27"/>
  <c r="E132" i="27"/>
  <c r="D132" i="27"/>
  <c r="C132" i="27"/>
  <c r="B132" i="27"/>
  <c r="J132" i="27" s="1"/>
  <c r="I131" i="27"/>
  <c r="H131" i="27"/>
  <c r="G131" i="27"/>
  <c r="F131" i="27"/>
  <c r="E131" i="27"/>
  <c r="D131" i="27"/>
  <c r="C131" i="27"/>
  <c r="B131" i="27"/>
  <c r="J131" i="27" s="1"/>
  <c r="I130" i="27"/>
  <c r="H130" i="27"/>
  <c r="G130" i="27"/>
  <c r="F130" i="27"/>
  <c r="E130" i="27"/>
  <c r="D130" i="27"/>
  <c r="C130" i="27"/>
  <c r="B130" i="27"/>
  <c r="J130" i="27" s="1"/>
  <c r="I129" i="27"/>
  <c r="H129" i="27"/>
  <c r="G129" i="27"/>
  <c r="F129" i="27"/>
  <c r="E129" i="27"/>
  <c r="D129" i="27"/>
  <c r="C129" i="27"/>
  <c r="B129" i="27"/>
  <c r="J129" i="27" s="1"/>
  <c r="I128" i="27"/>
  <c r="H128" i="27"/>
  <c r="G128" i="27"/>
  <c r="F128" i="27"/>
  <c r="E128" i="27"/>
  <c r="D128" i="27"/>
  <c r="C128" i="27"/>
  <c r="B128" i="27"/>
  <c r="J128" i="27" s="1"/>
  <c r="I127" i="27"/>
  <c r="H127" i="27"/>
  <c r="G127" i="27"/>
  <c r="F127" i="27"/>
  <c r="E127" i="27"/>
  <c r="D127" i="27"/>
  <c r="C127" i="27"/>
  <c r="B127" i="27"/>
  <c r="J127" i="27" s="1"/>
  <c r="I126" i="27"/>
  <c r="H126" i="27"/>
  <c r="G126" i="27"/>
  <c r="F126" i="27"/>
  <c r="E126" i="27"/>
  <c r="D126" i="27"/>
  <c r="C126" i="27"/>
  <c r="B126" i="27"/>
  <c r="J126" i="27" s="1"/>
  <c r="I125" i="27"/>
  <c r="H125" i="27"/>
  <c r="G125" i="27"/>
  <c r="F125" i="27"/>
  <c r="E125" i="27"/>
  <c r="D125" i="27"/>
  <c r="C125" i="27"/>
  <c r="B125" i="27"/>
  <c r="J125" i="27" s="1"/>
  <c r="I124" i="27"/>
  <c r="H124" i="27"/>
  <c r="G124" i="27"/>
  <c r="F124" i="27"/>
  <c r="E124" i="27"/>
  <c r="D124" i="27"/>
  <c r="C124" i="27"/>
  <c r="B124" i="27"/>
  <c r="J124" i="27" s="1"/>
  <c r="I123" i="27"/>
  <c r="H123" i="27"/>
  <c r="G123" i="27"/>
  <c r="F123" i="27"/>
  <c r="E123" i="27"/>
  <c r="D123" i="27"/>
  <c r="C123" i="27"/>
  <c r="B123" i="27"/>
  <c r="J123" i="27" s="1"/>
  <c r="I122" i="27"/>
  <c r="H122" i="27"/>
  <c r="G122" i="27"/>
  <c r="F122" i="27"/>
  <c r="E122" i="27"/>
  <c r="D122" i="27"/>
  <c r="C122" i="27"/>
  <c r="B122" i="27"/>
  <c r="J122" i="27" s="1"/>
  <c r="I121" i="27"/>
  <c r="H121" i="27"/>
  <c r="G121" i="27"/>
  <c r="F121" i="27"/>
  <c r="E121" i="27"/>
  <c r="D121" i="27"/>
  <c r="C121" i="27"/>
  <c r="B121" i="27"/>
  <c r="J121" i="27" s="1"/>
  <c r="I120" i="27"/>
  <c r="H120" i="27"/>
  <c r="G120" i="27"/>
  <c r="F120" i="27"/>
  <c r="E120" i="27"/>
  <c r="D120" i="27"/>
  <c r="C120" i="27"/>
  <c r="B120" i="27"/>
  <c r="J120" i="27" s="1"/>
  <c r="I119" i="27"/>
  <c r="H119" i="27"/>
  <c r="G119" i="27"/>
  <c r="F119" i="27"/>
  <c r="E119" i="27"/>
  <c r="D119" i="27"/>
  <c r="C119" i="27"/>
  <c r="B119" i="27"/>
  <c r="J119" i="27" s="1"/>
  <c r="I118" i="27"/>
  <c r="H118" i="27"/>
  <c r="G118" i="27"/>
  <c r="F118" i="27"/>
  <c r="E118" i="27"/>
  <c r="D118" i="27"/>
  <c r="C118" i="27"/>
  <c r="B118" i="27"/>
  <c r="J118" i="27" s="1"/>
  <c r="I117" i="27"/>
  <c r="H117" i="27"/>
  <c r="G117" i="27"/>
  <c r="F117" i="27"/>
  <c r="E117" i="27"/>
  <c r="D117" i="27"/>
  <c r="C117" i="27"/>
  <c r="B117" i="27"/>
  <c r="J117" i="27" s="1"/>
  <c r="I116" i="27"/>
  <c r="H116" i="27"/>
  <c r="G116" i="27"/>
  <c r="F116" i="27"/>
  <c r="E116" i="27"/>
  <c r="D116" i="27"/>
  <c r="C116" i="27"/>
  <c r="B116" i="27"/>
  <c r="I115" i="27"/>
  <c r="H115" i="27"/>
  <c r="G115" i="27"/>
  <c r="F115" i="27"/>
  <c r="E115" i="27"/>
  <c r="D115" i="27"/>
  <c r="C115" i="27"/>
  <c r="B115" i="27"/>
  <c r="J115" i="27" s="1"/>
  <c r="I114" i="27"/>
  <c r="H114" i="27"/>
  <c r="G114" i="27"/>
  <c r="F114" i="27"/>
  <c r="E114" i="27"/>
  <c r="D114" i="27"/>
  <c r="C114" i="27"/>
  <c r="B114" i="27"/>
  <c r="J114" i="27" s="1"/>
  <c r="I113" i="27"/>
  <c r="H113" i="27"/>
  <c r="G113" i="27"/>
  <c r="F113" i="27"/>
  <c r="E113" i="27"/>
  <c r="D113" i="27"/>
  <c r="C113" i="27"/>
  <c r="B113" i="27"/>
  <c r="J113" i="27" s="1"/>
  <c r="I112" i="27"/>
  <c r="H112" i="27"/>
  <c r="G112" i="27"/>
  <c r="F112" i="27"/>
  <c r="E112" i="27"/>
  <c r="D112" i="27"/>
  <c r="C112" i="27"/>
  <c r="B112" i="27"/>
  <c r="J112" i="27" s="1"/>
  <c r="I111" i="27"/>
  <c r="H111" i="27"/>
  <c r="G111" i="27"/>
  <c r="F111" i="27"/>
  <c r="E111" i="27"/>
  <c r="D111" i="27"/>
  <c r="C111" i="27"/>
  <c r="B111" i="27"/>
  <c r="J111" i="27" s="1"/>
  <c r="I110" i="27"/>
  <c r="H110" i="27"/>
  <c r="G110" i="27"/>
  <c r="F110" i="27"/>
  <c r="E110" i="27"/>
  <c r="D110" i="27"/>
  <c r="C110" i="27"/>
  <c r="B110" i="27"/>
  <c r="J110" i="27" s="1"/>
  <c r="I109" i="27"/>
  <c r="H109" i="27"/>
  <c r="G109" i="27"/>
  <c r="F109" i="27"/>
  <c r="E109" i="27"/>
  <c r="D109" i="27"/>
  <c r="C109" i="27"/>
  <c r="B109" i="27"/>
  <c r="J109" i="27" s="1"/>
  <c r="I108" i="27"/>
  <c r="H108" i="27"/>
  <c r="G108" i="27"/>
  <c r="F108" i="27"/>
  <c r="E108" i="27"/>
  <c r="D108" i="27"/>
  <c r="C108" i="27"/>
  <c r="B108" i="27"/>
  <c r="J108" i="27" s="1"/>
  <c r="I107" i="27"/>
  <c r="H107" i="27"/>
  <c r="G107" i="27"/>
  <c r="F107" i="27"/>
  <c r="E107" i="27"/>
  <c r="D107" i="27"/>
  <c r="C107" i="27"/>
  <c r="B107" i="27"/>
  <c r="J107" i="27" s="1"/>
  <c r="I106" i="27"/>
  <c r="H106" i="27"/>
  <c r="G106" i="27"/>
  <c r="F106" i="27"/>
  <c r="E106" i="27"/>
  <c r="D106" i="27"/>
  <c r="C106" i="27"/>
  <c r="B106" i="27"/>
  <c r="J106" i="27" s="1"/>
  <c r="I105" i="27"/>
  <c r="H105" i="27"/>
  <c r="G105" i="27"/>
  <c r="F105" i="27"/>
  <c r="E105" i="27"/>
  <c r="D105" i="27"/>
  <c r="C105" i="27"/>
  <c r="B105" i="27"/>
  <c r="J105" i="27" s="1"/>
  <c r="I104" i="27"/>
  <c r="H104" i="27"/>
  <c r="G104" i="27"/>
  <c r="F104" i="27"/>
  <c r="E104" i="27"/>
  <c r="D104" i="27"/>
  <c r="C104" i="27"/>
  <c r="B104" i="27"/>
  <c r="J104" i="27" s="1"/>
  <c r="I103" i="27"/>
  <c r="H103" i="27"/>
  <c r="G103" i="27"/>
  <c r="F103" i="27"/>
  <c r="E103" i="27"/>
  <c r="D103" i="27"/>
  <c r="C103" i="27"/>
  <c r="B103" i="27"/>
  <c r="J103" i="27" s="1"/>
  <c r="I102" i="27"/>
  <c r="H102" i="27"/>
  <c r="G102" i="27"/>
  <c r="F102" i="27"/>
  <c r="E102" i="27"/>
  <c r="D102" i="27"/>
  <c r="C102" i="27"/>
  <c r="B102" i="27"/>
  <c r="J102" i="27" s="1"/>
  <c r="I89" i="27"/>
  <c r="H89" i="27"/>
  <c r="G89" i="27"/>
  <c r="F89" i="27"/>
  <c r="E89" i="27"/>
  <c r="D89" i="27"/>
  <c r="C89" i="27"/>
  <c r="B89" i="27"/>
  <c r="J89" i="27" s="1"/>
  <c r="I88" i="27"/>
  <c r="H88" i="27"/>
  <c r="G88" i="27"/>
  <c r="F88" i="27"/>
  <c r="E88" i="27"/>
  <c r="D88" i="27"/>
  <c r="C88" i="27"/>
  <c r="B88" i="27"/>
  <c r="J88" i="27" s="1"/>
  <c r="I87" i="27"/>
  <c r="H87" i="27"/>
  <c r="G87" i="27"/>
  <c r="F87" i="27"/>
  <c r="E87" i="27"/>
  <c r="D87" i="27"/>
  <c r="C87" i="27"/>
  <c r="B87" i="27"/>
  <c r="J87" i="27" s="1"/>
  <c r="I86" i="27"/>
  <c r="H86" i="27"/>
  <c r="G86" i="27"/>
  <c r="F86" i="27"/>
  <c r="E86" i="27"/>
  <c r="D86" i="27"/>
  <c r="C86" i="27"/>
  <c r="B86" i="27"/>
  <c r="J86" i="27" s="1"/>
  <c r="I85" i="27"/>
  <c r="H85" i="27"/>
  <c r="G85" i="27"/>
  <c r="F85" i="27"/>
  <c r="E85" i="27"/>
  <c r="D85" i="27"/>
  <c r="C85" i="27"/>
  <c r="B85" i="27"/>
  <c r="J85" i="27" s="1"/>
  <c r="I84" i="27"/>
  <c r="H84" i="27"/>
  <c r="G84" i="27"/>
  <c r="F84" i="27"/>
  <c r="E84" i="27"/>
  <c r="D84" i="27"/>
  <c r="C84" i="27"/>
  <c r="B84" i="27"/>
  <c r="J84" i="27" s="1"/>
  <c r="I83" i="27"/>
  <c r="H83" i="27"/>
  <c r="G83" i="27"/>
  <c r="F83" i="27"/>
  <c r="E83" i="27"/>
  <c r="D83" i="27"/>
  <c r="C83" i="27"/>
  <c r="B83" i="27"/>
  <c r="J83" i="27" s="1"/>
  <c r="I82" i="27"/>
  <c r="H82" i="27"/>
  <c r="G82" i="27"/>
  <c r="F82" i="27"/>
  <c r="E82" i="27"/>
  <c r="D82" i="27"/>
  <c r="C82" i="27"/>
  <c r="B82" i="27"/>
  <c r="J82" i="27" s="1"/>
  <c r="I81" i="27"/>
  <c r="H81" i="27"/>
  <c r="G81" i="27"/>
  <c r="F81" i="27"/>
  <c r="E81" i="27"/>
  <c r="D81" i="27"/>
  <c r="C81" i="27"/>
  <c r="B81" i="27"/>
  <c r="J81" i="27" s="1"/>
  <c r="I80" i="27"/>
  <c r="H80" i="27"/>
  <c r="G80" i="27"/>
  <c r="F80" i="27"/>
  <c r="E80" i="27"/>
  <c r="D80" i="27"/>
  <c r="C80" i="27"/>
  <c r="B80" i="27"/>
  <c r="J80" i="27" s="1"/>
  <c r="I79" i="27"/>
  <c r="H79" i="27"/>
  <c r="G79" i="27"/>
  <c r="F79" i="27"/>
  <c r="E79" i="27"/>
  <c r="D79" i="27"/>
  <c r="C79" i="27"/>
  <c r="B79" i="27"/>
  <c r="J79" i="27" s="1"/>
  <c r="I78" i="27"/>
  <c r="H78" i="27"/>
  <c r="G78" i="27"/>
  <c r="F78" i="27"/>
  <c r="E78" i="27"/>
  <c r="D78" i="27"/>
  <c r="C78" i="27"/>
  <c r="B78" i="27"/>
  <c r="J78" i="27" s="1"/>
  <c r="I77" i="27"/>
  <c r="H77" i="27"/>
  <c r="G77" i="27"/>
  <c r="F77" i="27"/>
  <c r="E77" i="27"/>
  <c r="D77" i="27"/>
  <c r="C77" i="27"/>
  <c r="B77" i="27"/>
  <c r="J77" i="27" s="1"/>
  <c r="I76" i="27"/>
  <c r="H76" i="27"/>
  <c r="G76" i="27"/>
  <c r="F76" i="27"/>
  <c r="E76" i="27"/>
  <c r="D76" i="27"/>
  <c r="C76" i="27"/>
  <c r="B76" i="27"/>
  <c r="J76" i="27" s="1"/>
  <c r="I75" i="27"/>
  <c r="H75" i="27"/>
  <c r="G75" i="27"/>
  <c r="F75" i="27"/>
  <c r="E75" i="27"/>
  <c r="D75" i="27"/>
  <c r="C75" i="27"/>
  <c r="B75" i="27"/>
  <c r="J75" i="27" s="1"/>
  <c r="I74" i="27"/>
  <c r="H74" i="27"/>
  <c r="G74" i="27"/>
  <c r="F74" i="27"/>
  <c r="E74" i="27"/>
  <c r="D74" i="27"/>
  <c r="C74" i="27"/>
  <c r="B74" i="27"/>
  <c r="J74" i="27" s="1"/>
  <c r="I73" i="27"/>
  <c r="H73" i="27"/>
  <c r="G73" i="27"/>
  <c r="F73" i="27"/>
  <c r="E73" i="27"/>
  <c r="D73" i="27"/>
  <c r="C73" i="27"/>
  <c r="B73" i="27"/>
  <c r="J73" i="27" s="1"/>
  <c r="I72" i="27"/>
  <c r="H72" i="27"/>
  <c r="G72" i="27"/>
  <c r="F72" i="27"/>
  <c r="E72" i="27"/>
  <c r="D72" i="27"/>
  <c r="C72" i="27"/>
  <c r="B72" i="27"/>
  <c r="J72" i="27" s="1"/>
  <c r="I71" i="27"/>
  <c r="H71" i="27"/>
  <c r="G71" i="27"/>
  <c r="F71" i="27"/>
  <c r="E71" i="27"/>
  <c r="D71" i="27"/>
  <c r="C71" i="27"/>
  <c r="B71" i="27"/>
  <c r="J71" i="27" s="1"/>
  <c r="I70" i="27"/>
  <c r="H70" i="27"/>
  <c r="G70" i="27"/>
  <c r="F70" i="27"/>
  <c r="E70" i="27"/>
  <c r="D70" i="27"/>
  <c r="C70" i="27"/>
  <c r="B70" i="27"/>
  <c r="J70" i="27" s="1"/>
  <c r="I69" i="27"/>
  <c r="H69" i="27"/>
  <c r="G69" i="27"/>
  <c r="F69" i="27"/>
  <c r="E69" i="27"/>
  <c r="D69" i="27"/>
  <c r="C69" i="27"/>
  <c r="B69" i="27"/>
  <c r="J69" i="27" s="1"/>
  <c r="I68" i="27"/>
  <c r="H68" i="27"/>
  <c r="G68" i="27"/>
  <c r="F68" i="27"/>
  <c r="E68" i="27"/>
  <c r="D68" i="27"/>
  <c r="C68" i="27"/>
  <c r="B68" i="27"/>
  <c r="J68" i="27" s="1"/>
  <c r="I67" i="27"/>
  <c r="H67" i="27"/>
  <c r="G67" i="27"/>
  <c r="F67" i="27"/>
  <c r="E67" i="27"/>
  <c r="D67" i="27"/>
  <c r="C67" i="27"/>
  <c r="B67" i="27"/>
  <c r="J67" i="27" s="1"/>
  <c r="I66" i="27"/>
  <c r="H66" i="27"/>
  <c r="G66" i="27"/>
  <c r="F66" i="27"/>
  <c r="E66" i="27"/>
  <c r="D66" i="27"/>
  <c r="C66" i="27"/>
  <c r="B66" i="27"/>
  <c r="J66" i="27" s="1"/>
  <c r="I65" i="27"/>
  <c r="H65" i="27"/>
  <c r="G65" i="27"/>
  <c r="F65" i="27"/>
  <c r="E65" i="27"/>
  <c r="D65" i="27"/>
  <c r="C65" i="27"/>
  <c r="B65" i="27"/>
  <c r="J65" i="27" s="1"/>
  <c r="I64" i="27"/>
  <c r="H64" i="27"/>
  <c r="G64" i="27"/>
  <c r="F64" i="27"/>
  <c r="E64" i="27"/>
  <c r="D64" i="27"/>
  <c r="C64" i="27"/>
  <c r="B64" i="27"/>
  <c r="J64" i="27" s="1"/>
  <c r="I63" i="27"/>
  <c r="H63" i="27"/>
  <c r="G63" i="27"/>
  <c r="F63" i="27"/>
  <c r="E63" i="27"/>
  <c r="D63" i="27"/>
  <c r="C63" i="27"/>
  <c r="B63" i="27"/>
  <c r="J63" i="27" s="1"/>
  <c r="I62" i="27"/>
  <c r="H62" i="27"/>
  <c r="G62" i="27"/>
  <c r="F62" i="27"/>
  <c r="E62" i="27"/>
  <c r="D62" i="27"/>
  <c r="C62" i="27"/>
  <c r="B62" i="27"/>
  <c r="J62" i="27" s="1"/>
  <c r="I61" i="27"/>
  <c r="H61" i="27"/>
  <c r="G61" i="27"/>
  <c r="F61" i="27"/>
  <c r="E61" i="27"/>
  <c r="D61" i="27"/>
  <c r="C61" i="27"/>
  <c r="B61" i="27"/>
  <c r="J61" i="27" s="1"/>
  <c r="I60" i="27"/>
  <c r="H60" i="27"/>
  <c r="G60" i="27"/>
  <c r="F60" i="27"/>
  <c r="E60" i="27"/>
  <c r="D60" i="27"/>
  <c r="C60" i="27"/>
  <c r="B60" i="27"/>
  <c r="J60" i="27" s="1"/>
  <c r="I59" i="27"/>
  <c r="H59" i="27"/>
  <c r="G59" i="27"/>
  <c r="F59" i="27"/>
  <c r="E59" i="27"/>
  <c r="D59" i="27"/>
  <c r="C59" i="27"/>
  <c r="B59" i="27"/>
  <c r="J59" i="27" s="1"/>
  <c r="I58" i="27"/>
  <c r="H58" i="27"/>
  <c r="G58" i="27"/>
  <c r="F58" i="27"/>
  <c r="E58" i="27"/>
  <c r="D58" i="27"/>
  <c r="C58" i="27"/>
  <c r="B58" i="27"/>
  <c r="J58" i="27" s="1"/>
  <c r="I57" i="27"/>
  <c r="H57" i="27"/>
  <c r="G57" i="27"/>
  <c r="F57" i="27"/>
  <c r="E57" i="27"/>
  <c r="D57" i="27"/>
  <c r="C57" i="27"/>
  <c r="B57" i="27"/>
  <c r="J57" i="27" s="1"/>
  <c r="I56" i="27"/>
  <c r="I90" i="27" s="1"/>
  <c r="H56" i="27"/>
  <c r="H90" i="27" s="1"/>
  <c r="G56" i="27"/>
  <c r="G90" i="27" s="1"/>
  <c r="F56" i="27"/>
  <c r="F90" i="27" s="1"/>
  <c r="E56" i="27"/>
  <c r="E90" i="27" s="1"/>
  <c r="D56" i="27"/>
  <c r="D90" i="27" s="1"/>
  <c r="C56" i="27"/>
  <c r="C90" i="27" s="1"/>
  <c r="B56" i="27"/>
  <c r="J56" i="27" s="1"/>
  <c r="J90" i="27" s="1"/>
  <c r="I43" i="27"/>
  <c r="H43" i="27"/>
  <c r="G43" i="27"/>
  <c r="F43" i="27"/>
  <c r="E43" i="27"/>
  <c r="D43" i="27"/>
  <c r="C43" i="27"/>
  <c r="B43" i="27"/>
  <c r="J43" i="27" s="1"/>
  <c r="I42" i="27"/>
  <c r="H42" i="27"/>
  <c r="G42" i="27"/>
  <c r="F42" i="27"/>
  <c r="E42" i="27"/>
  <c r="D42" i="27"/>
  <c r="C42" i="27"/>
  <c r="B42" i="27"/>
  <c r="J42" i="27" s="1"/>
  <c r="I41" i="27"/>
  <c r="H41" i="27"/>
  <c r="G41" i="27"/>
  <c r="F41" i="27"/>
  <c r="E41" i="27"/>
  <c r="D41" i="27"/>
  <c r="C41" i="27"/>
  <c r="B41" i="27"/>
  <c r="I40" i="27"/>
  <c r="H40" i="27"/>
  <c r="G40" i="27"/>
  <c r="F40" i="27"/>
  <c r="E40" i="27"/>
  <c r="D40" i="27"/>
  <c r="C40" i="27"/>
  <c r="B40" i="27"/>
  <c r="J40" i="27" s="1"/>
  <c r="I39" i="27"/>
  <c r="H39" i="27"/>
  <c r="G39" i="27"/>
  <c r="F39" i="27"/>
  <c r="E39" i="27"/>
  <c r="D39" i="27"/>
  <c r="C39" i="27"/>
  <c r="B39" i="27"/>
  <c r="J39" i="27" s="1"/>
  <c r="I38" i="27"/>
  <c r="H38" i="27"/>
  <c r="G38" i="27"/>
  <c r="F38" i="27"/>
  <c r="E38" i="27"/>
  <c r="D38" i="27"/>
  <c r="C38" i="27"/>
  <c r="B38" i="27"/>
  <c r="J38" i="27" s="1"/>
  <c r="I37" i="27"/>
  <c r="H37" i="27"/>
  <c r="G37" i="27"/>
  <c r="F37" i="27"/>
  <c r="E37" i="27"/>
  <c r="D37" i="27"/>
  <c r="C37" i="27"/>
  <c r="B37" i="27"/>
  <c r="J37" i="27" s="1"/>
  <c r="I36" i="27"/>
  <c r="H36" i="27"/>
  <c r="G36" i="27"/>
  <c r="F36" i="27"/>
  <c r="E36" i="27"/>
  <c r="D36" i="27"/>
  <c r="C36" i="27"/>
  <c r="B36" i="27"/>
  <c r="J36" i="27" s="1"/>
  <c r="I35" i="27"/>
  <c r="H35" i="27"/>
  <c r="G35" i="27"/>
  <c r="F35" i="27"/>
  <c r="E35" i="27"/>
  <c r="D35" i="27"/>
  <c r="C35" i="27"/>
  <c r="B35" i="27"/>
  <c r="J35" i="27" s="1"/>
  <c r="I34" i="27"/>
  <c r="H34" i="27"/>
  <c r="G34" i="27"/>
  <c r="F34" i="27"/>
  <c r="E34" i="27"/>
  <c r="D34" i="27"/>
  <c r="C34" i="27"/>
  <c r="B34" i="27"/>
  <c r="J34" i="27" s="1"/>
  <c r="I33" i="27"/>
  <c r="H33" i="27"/>
  <c r="G33" i="27"/>
  <c r="F33" i="27"/>
  <c r="E33" i="27"/>
  <c r="D33" i="27"/>
  <c r="C33" i="27"/>
  <c r="B33" i="27"/>
  <c r="J33" i="27" s="1"/>
  <c r="I32" i="27"/>
  <c r="H32" i="27"/>
  <c r="G32" i="27"/>
  <c r="F32" i="27"/>
  <c r="E32" i="27"/>
  <c r="D32" i="27"/>
  <c r="C32" i="27"/>
  <c r="B32" i="27"/>
  <c r="J32" i="27" s="1"/>
  <c r="I31" i="27"/>
  <c r="H31" i="27"/>
  <c r="G31" i="27"/>
  <c r="F31" i="27"/>
  <c r="E31" i="27"/>
  <c r="D31" i="27"/>
  <c r="C31" i="27"/>
  <c r="B31" i="27"/>
  <c r="J31" i="27" s="1"/>
  <c r="I30" i="27"/>
  <c r="H30" i="27"/>
  <c r="G30" i="27"/>
  <c r="F30" i="27"/>
  <c r="E30" i="27"/>
  <c r="D30" i="27"/>
  <c r="C30" i="27"/>
  <c r="B30" i="27"/>
  <c r="J30" i="27" s="1"/>
  <c r="I29" i="27"/>
  <c r="H29" i="27"/>
  <c r="G29" i="27"/>
  <c r="F29" i="27"/>
  <c r="E29" i="27"/>
  <c r="D29" i="27"/>
  <c r="C29" i="27"/>
  <c r="B29" i="27"/>
  <c r="J29" i="27" s="1"/>
  <c r="I28" i="27"/>
  <c r="H28" i="27"/>
  <c r="G28" i="27"/>
  <c r="F28" i="27"/>
  <c r="E28" i="27"/>
  <c r="D28" i="27"/>
  <c r="C28" i="27"/>
  <c r="B28" i="27"/>
  <c r="J28" i="27" s="1"/>
  <c r="I27" i="27"/>
  <c r="H27" i="27"/>
  <c r="G27" i="27"/>
  <c r="F27" i="27"/>
  <c r="E27" i="27"/>
  <c r="D27" i="27"/>
  <c r="C27" i="27"/>
  <c r="B27" i="27"/>
  <c r="J27" i="27" s="1"/>
  <c r="I26" i="27"/>
  <c r="H26" i="27"/>
  <c r="G26" i="27"/>
  <c r="F26" i="27"/>
  <c r="E26" i="27"/>
  <c r="D26" i="27"/>
  <c r="C26" i="27"/>
  <c r="B26" i="27"/>
  <c r="J26" i="27" s="1"/>
  <c r="I25" i="27"/>
  <c r="H25" i="27"/>
  <c r="G25" i="27"/>
  <c r="F25" i="27"/>
  <c r="E25" i="27"/>
  <c r="D25" i="27"/>
  <c r="C25" i="27"/>
  <c r="B25" i="27"/>
  <c r="J25" i="27" s="1"/>
  <c r="I24" i="27"/>
  <c r="H24" i="27"/>
  <c r="G24" i="27"/>
  <c r="F24" i="27"/>
  <c r="E24" i="27"/>
  <c r="D24" i="27"/>
  <c r="C24" i="27"/>
  <c r="B24" i="27"/>
  <c r="I23" i="27"/>
  <c r="H23" i="27"/>
  <c r="G23" i="27"/>
  <c r="F23" i="27"/>
  <c r="E23" i="27"/>
  <c r="D23" i="27"/>
  <c r="C23" i="27"/>
  <c r="B23" i="27"/>
  <c r="I22" i="27"/>
  <c r="H22" i="27"/>
  <c r="G22" i="27"/>
  <c r="F22" i="27"/>
  <c r="E22" i="27"/>
  <c r="D22" i="27"/>
  <c r="C22" i="27"/>
  <c r="B22" i="27"/>
  <c r="I21" i="27"/>
  <c r="H21" i="27"/>
  <c r="G21" i="27"/>
  <c r="F21" i="27"/>
  <c r="E21" i="27"/>
  <c r="D21" i="27"/>
  <c r="C21" i="27"/>
  <c r="B21" i="27"/>
  <c r="J21" i="27" s="1"/>
  <c r="I20" i="27"/>
  <c r="H20" i="27"/>
  <c r="G20" i="27"/>
  <c r="F20" i="27"/>
  <c r="E20" i="27"/>
  <c r="D20" i="27"/>
  <c r="C20" i="27"/>
  <c r="B20" i="27"/>
  <c r="J20" i="27" s="1"/>
  <c r="I19" i="27"/>
  <c r="H19" i="27"/>
  <c r="G19" i="27"/>
  <c r="F19" i="27"/>
  <c r="E19" i="27"/>
  <c r="D19" i="27"/>
  <c r="C19" i="27"/>
  <c r="B19" i="27"/>
  <c r="I18" i="27"/>
  <c r="H18" i="27"/>
  <c r="G18" i="27"/>
  <c r="F18" i="27"/>
  <c r="E18" i="27"/>
  <c r="D18" i="27"/>
  <c r="C18" i="27"/>
  <c r="B18" i="27"/>
  <c r="J18" i="27" s="1"/>
  <c r="I17" i="27"/>
  <c r="H17" i="27"/>
  <c r="G17" i="27"/>
  <c r="F17" i="27"/>
  <c r="E17" i="27"/>
  <c r="D17" i="27"/>
  <c r="C17" i="27"/>
  <c r="B17" i="27"/>
  <c r="J17" i="27" s="1"/>
  <c r="I16" i="27"/>
  <c r="H16" i="27"/>
  <c r="G16" i="27"/>
  <c r="F16" i="27"/>
  <c r="E16" i="27"/>
  <c r="D16" i="27"/>
  <c r="C16" i="27"/>
  <c r="B16" i="27"/>
  <c r="J16" i="27" s="1"/>
  <c r="I15" i="27"/>
  <c r="H15" i="27"/>
  <c r="G15" i="27"/>
  <c r="F15" i="27"/>
  <c r="E15" i="27"/>
  <c r="D15" i="27"/>
  <c r="C15" i="27"/>
  <c r="B15" i="27"/>
  <c r="J15" i="27" s="1"/>
  <c r="I14" i="27"/>
  <c r="H14" i="27"/>
  <c r="G14" i="27"/>
  <c r="F14" i="27"/>
  <c r="E14" i="27"/>
  <c r="D14" i="27"/>
  <c r="C14" i="27"/>
  <c r="B14" i="27"/>
  <c r="J14" i="27" s="1"/>
  <c r="I13" i="27"/>
  <c r="H13" i="27"/>
  <c r="G13" i="27"/>
  <c r="F13" i="27"/>
  <c r="E13" i="27"/>
  <c r="D13" i="27"/>
  <c r="C13" i="27"/>
  <c r="B13" i="27"/>
  <c r="I12" i="27"/>
  <c r="H12" i="27"/>
  <c r="G12" i="27"/>
  <c r="F12" i="27"/>
  <c r="E12" i="27"/>
  <c r="D12" i="27"/>
  <c r="C12" i="27"/>
  <c r="B12" i="27"/>
  <c r="J12" i="27" s="1"/>
  <c r="I11" i="27"/>
  <c r="H11" i="27"/>
  <c r="G11" i="27"/>
  <c r="F11" i="27"/>
  <c r="E11" i="27"/>
  <c r="D11" i="27"/>
  <c r="C11" i="27"/>
  <c r="B11" i="27"/>
  <c r="J11" i="27" s="1"/>
  <c r="I10" i="27"/>
  <c r="I44" i="27" s="1"/>
  <c r="H10" i="27"/>
  <c r="H44" i="27" s="1"/>
  <c r="G10" i="27"/>
  <c r="G44" i="27" s="1"/>
  <c r="F10" i="27"/>
  <c r="F44" i="27" s="1"/>
  <c r="E10" i="27"/>
  <c r="E44" i="27" s="1"/>
  <c r="D10" i="27"/>
  <c r="D44" i="27" s="1"/>
  <c r="C10" i="27"/>
  <c r="C44" i="27" s="1"/>
  <c r="B10" i="27"/>
  <c r="I134" i="26"/>
  <c r="H134" i="26"/>
  <c r="G134" i="26"/>
  <c r="F134" i="26"/>
  <c r="E134" i="26"/>
  <c r="D134" i="26"/>
  <c r="C134" i="26"/>
  <c r="B134" i="26"/>
  <c r="I133" i="26"/>
  <c r="H133" i="26"/>
  <c r="G133" i="26"/>
  <c r="F133" i="26"/>
  <c r="E133" i="26"/>
  <c r="D133" i="26"/>
  <c r="C133" i="26"/>
  <c r="B133" i="26"/>
  <c r="I132" i="26"/>
  <c r="H132" i="26"/>
  <c r="G132" i="26"/>
  <c r="F132" i="26"/>
  <c r="E132" i="26"/>
  <c r="D132" i="26"/>
  <c r="C132" i="26"/>
  <c r="B132" i="26"/>
  <c r="I131" i="26"/>
  <c r="H131" i="26"/>
  <c r="G131" i="26"/>
  <c r="F131" i="26"/>
  <c r="E131" i="26"/>
  <c r="D131" i="26"/>
  <c r="C131" i="26"/>
  <c r="B131" i="26"/>
  <c r="I130" i="26"/>
  <c r="H130" i="26"/>
  <c r="G130" i="26"/>
  <c r="F130" i="26"/>
  <c r="E130" i="26"/>
  <c r="D130" i="26"/>
  <c r="C130" i="26"/>
  <c r="B130" i="26"/>
  <c r="I129" i="26"/>
  <c r="H129" i="26"/>
  <c r="G129" i="26"/>
  <c r="F129" i="26"/>
  <c r="E129" i="26"/>
  <c r="D129" i="26"/>
  <c r="C129" i="26"/>
  <c r="B129" i="26"/>
  <c r="I128" i="26"/>
  <c r="H128" i="26"/>
  <c r="G128" i="26"/>
  <c r="F128" i="26"/>
  <c r="E128" i="26"/>
  <c r="D128" i="26"/>
  <c r="C128" i="26"/>
  <c r="B128" i="26"/>
  <c r="I127" i="26"/>
  <c r="H127" i="26"/>
  <c r="G127" i="26"/>
  <c r="F127" i="26"/>
  <c r="E127" i="26"/>
  <c r="D127" i="26"/>
  <c r="C127" i="26"/>
  <c r="B127" i="26"/>
  <c r="I126" i="26"/>
  <c r="H126" i="26"/>
  <c r="G126" i="26"/>
  <c r="F126" i="26"/>
  <c r="E126" i="26"/>
  <c r="D126" i="26"/>
  <c r="C126" i="26"/>
  <c r="B126" i="26"/>
  <c r="I125" i="26"/>
  <c r="H125" i="26"/>
  <c r="G125" i="26"/>
  <c r="F125" i="26"/>
  <c r="E125" i="26"/>
  <c r="D125" i="26"/>
  <c r="C125" i="26"/>
  <c r="B125" i="26"/>
  <c r="I124" i="26"/>
  <c r="H124" i="26"/>
  <c r="G124" i="26"/>
  <c r="F124" i="26"/>
  <c r="E124" i="26"/>
  <c r="D124" i="26"/>
  <c r="C124" i="26"/>
  <c r="B124" i="26"/>
  <c r="I123" i="26"/>
  <c r="H123" i="26"/>
  <c r="G123" i="26"/>
  <c r="F123" i="26"/>
  <c r="E123" i="26"/>
  <c r="D123" i="26"/>
  <c r="C123" i="26"/>
  <c r="B123" i="26"/>
  <c r="I122" i="26"/>
  <c r="H122" i="26"/>
  <c r="G122" i="26"/>
  <c r="F122" i="26"/>
  <c r="E122" i="26"/>
  <c r="D122" i="26"/>
  <c r="C122" i="26"/>
  <c r="B122" i="26"/>
  <c r="I121" i="26"/>
  <c r="H121" i="26"/>
  <c r="G121" i="26"/>
  <c r="F121" i="26"/>
  <c r="E121" i="26"/>
  <c r="D121" i="26"/>
  <c r="C121" i="26"/>
  <c r="B121" i="26"/>
  <c r="I120" i="26"/>
  <c r="H120" i="26"/>
  <c r="G120" i="26"/>
  <c r="F120" i="26"/>
  <c r="E120" i="26"/>
  <c r="D120" i="26"/>
  <c r="C120" i="26"/>
  <c r="B120" i="26"/>
  <c r="I119" i="26"/>
  <c r="H119" i="26"/>
  <c r="G119" i="26"/>
  <c r="F119" i="26"/>
  <c r="E119" i="26"/>
  <c r="D119" i="26"/>
  <c r="C119" i="26"/>
  <c r="B119" i="26"/>
  <c r="I118" i="26"/>
  <c r="H118" i="26"/>
  <c r="G118" i="26"/>
  <c r="F118" i="26"/>
  <c r="E118" i="26"/>
  <c r="D118" i="26"/>
  <c r="C118" i="26"/>
  <c r="B118" i="26"/>
  <c r="I117" i="26"/>
  <c r="H117" i="26"/>
  <c r="G117" i="26"/>
  <c r="F117" i="26"/>
  <c r="E117" i="26"/>
  <c r="D117" i="26"/>
  <c r="C117" i="26"/>
  <c r="B117" i="26"/>
  <c r="I116" i="26"/>
  <c r="H116" i="26"/>
  <c r="G116" i="26"/>
  <c r="F116" i="26"/>
  <c r="E116" i="26"/>
  <c r="D116" i="26"/>
  <c r="C116" i="26"/>
  <c r="B116" i="26"/>
  <c r="I115" i="26"/>
  <c r="H115" i="26"/>
  <c r="G115" i="26"/>
  <c r="F115" i="26"/>
  <c r="E115" i="26"/>
  <c r="D115" i="26"/>
  <c r="C115" i="26"/>
  <c r="B115" i="26"/>
  <c r="I114" i="26"/>
  <c r="H114" i="26"/>
  <c r="G114" i="26"/>
  <c r="F114" i="26"/>
  <c r="E114" i="26"/>
  <c r="D114" i="26"/>
  <c r="C114" i="26"/>
  <c r="B114" i="26"/>
  <c r="I113" i="26"/>
  <c r="H113" i="26"/>
  <c r="G113" i="26"/>
  <c r="F113" i="26"/>
  <c r="E113" i="26"/>
  <c r="D113" i="26"/>
  <c r="C113" i="26"/>
  <c r="B113" i="26"/>
  <c r="I112" i="26"/>
  <c r="H112" i="26"/>
  <c r="G112" i="26"/>
  <c r="F112" i="26"/>
  <c r="E112" i="26"/>
  <c r="D112" i="26"/>
  <c r="C112" i="26"/>
  <c r="B112" i="26"/>
  <c r="I111" i="26"/>
  <c r="H111" i="26"/>
  <c r="G111" i="26"/>
  <c r="F111" i="26"/>
  <c r="E111" i="26"/>
  <c r="D111" i="26"/>
  <c r="C111" i="26"/>
  <c r="B111" i="26"/>
  <c r="I110" i="26"/>
  <c r="H110" i="26"/>
  <c r="G110" i="26"/>
  <c r="F110" i="26"/>
  <c r="E110" i="26"/>
  <c r="D110" i="26"/>
  <c r="C110" i="26"/>
  <c r="B110" i="26"/>
  <c r="I109" i="26"/>
  <c r="H109" i="26"/>
  <c r="G109" i="26"/>
  <c r="F109" i="26"/>
  <c r="E109" i="26"/>
  <c r="D109" i="26"/>
  <c r="C109" i="26"/>
  <c r="B109" i="26"/>
  <c r="I108" i="26"/>
  <c r="H108" i="26"/>
  <c r="G108" i="26"/>
  <c r="F108" i="26"/>
  <c r="E108" i="26"/>
  <c r="C108" i="26"/>
  <c r="B108" i="26"/>
  <c r="I107" i="26"/>
  <c r="H107" i="26"/>
  <c r="G107" i="26"/>
  <c r="F107" i="26"/>
  <c r="E107" i="26"/>
  <c r="D107" i="26"/>
  <c r="C107" i="26"/>
  <c r="B107" i="26"/>
  <c r="I106" i="26"/>
  <c r="H106" i="26"/>
  <c r="G106" i="26"/>
  <c r="F106" i="26"/>
  <c r="E106" i="26"/>
  <c r="D106" i="26"/>
  <c r="C106" i="26"/>
  <c r="B106" i="26"/>
  <c r="I105" i="26"/>
  <c r="H105" i="26"/>
  <c r="G105" i="26"/>
  <c r="F105" i="26"/>
  <c r="E105" i="26"/>
  <c r="D105" i="26"/>
  <c r="C105" i="26"/>
  <c r="B105" i="26"/>
  <c r="I104" i="26"/>
  <c r="H104" i="26"/>
  <c r="G104" i="26"/>
  <c r="F104" i="26"/>
  <c r="E104" i="26"/>
  <c r="D104" i="26"/>
  <c r="C104" i="26"/>
  <c r="B104" i="26"/>
  <c r="I103" i="26"/>
  <c r="H103" i="26"/>
  <c r="G103" i="26"/>
  <c r="F103" i="26"/>
  <c r="E103" i="26"/>
  <c r="D103" i="26"/>
  <c r="C103" i="26"/>
  <c r="B103" i="26"/>
  <c r="I102" i="26"/>
  <c r="H102" i="26"/>
  <c r="G102" i="26"/>
  <c r="F102" i="26"/>
  <c r="E102" i="26"/>
  <c r="D102" i="26"/>
  <c r="C102" i="26"/>
  <c r="B102" i="26"/>
  <c r="I101" i="26"/>
  <c r="H101" i="26"/>
  <c r="G101" i="26"/>
  <c r="F101" i="26"/>
  <c r="E101" i="26"/>
  <c r="D101" i="26"/>
  <c r="C101" i="26"/>
  <c r="B101" i="26"/>
  <c r="I89" i="26"/>
  <c r="H89" i="26"/>
  <c r="G89" i="26"/>
  <c r="F89" i="26"/>
  <c r="E89" i="26"/>
  <c r="D89" i="26"/>
  <c r="C89" i="26"/>
  <c r="B89" i="26"/>
  <c r="I88" i="26"/>
  <c r="H88" i="26"/>
  <c r="G88" i="26"/>
  <c r="F88" i="26"/>
  <c r="E88" i="26"/>
  <c r="D88" i="26"/>
  <c r="C88" i="26"/>
  <c r="B88" i="26"/>
  <c r="I87" i="26"/>
  <c r="H87" i="26"/>
  <c r="G87" i="26"/>
  <c r="F87" i="26"/>
  <c r="E87" i="26"/>
  <c r="D87" i="26"/>
  <c r="C87" i="26"/>
  <c r="B87" i="26"/>
  <c r="I86" i="26"/>
  <c r="H86" i="26"/>
  <c r="G86" i="26"/>
  <c r="F86" i="26"/>
  <c r="E86" i="26"/>
  <c r="D86" i="26"/>
  <c r="C86" i="26"/>
  <c r="B86" i="26"/>
  <c r="I85" i="26"/>
  <c r="H85" i="26"/>
  <c r="G85" i="26"/>
  <c r="F85" i="26"/>
  <c r="E85" i="26"/>
  <c r="D85" i="26"/>
  <c r="C85" i="26"/>
  <c r="B85" i="26"/>
  <c r="I84" i="26"/>
  <c r="H84" i="26"/>
  <c r="G84" i="26"/>
  <c r="F84" i="26"/>
  <c r="E84" i="26"/>
  <c r="D84" i="26"/>
  <c r="C84" i="26"/>
  <c r="B84" i="26"/>
  <c r="I83" i="26"/>
  <c r="H83" i="26"/>
  <c r="G83" i="26"/>
  <c r="F83" i="26"/>
  <c r="E83" i="26"/>
  <c r="D83" i="26"/>
  <c r="C83" i="26"/>
  <c r="B83" i="26"/>
  <c r="I82" i="26"/>
  <c r="H82" i="26"/>
  <c r="G82" i="26"/>
  <c r="F82" i="26"/>
  <c r="E82" i="26"/>
  <c r="D82" i="26"/>
  <c r="C82" i="26"/>
  <c r="B82" i="26"/>
  <c r="I81" i="26"/>
  <c r="H81" i="26"/>
  <c r="G81" i="26"/>
  <c r="F81" i="26"/>
  <c r="E81" i="26"/>
  <c r="D81" i="26"/>
  <c r="C81" i="26"/>
  <c r="B81" i="26"/>
  <c r="I80" i="26"/>
  <c r="H80" i="26"/>
  <c r="G80" i="26"/>
  <c r="F80" i="26"/>
  <c r="E80" i="26"/>
  <c r="D80" i="26"/>
  <c r="C80" i="26"/>
  <c r="B80" i="26"/>
  <c r="I79" i="26"/>
  <c r="H79" i="26"/>
  <c r="G79" i="26"/>
  <c r="F79" i="26"/>
  <c r="E79" i="26"/>
  <c r="D79" i="26"/>
  <c r="C79" i="26"/>
  <c r="B79" i="26"/>
  <c r="I78" i="26"/>
  <c r="H78" i="26"/>
  <c r="G78" i="26"/>
  <c r="F78" i="26"/>
  <c r="E78" i="26"/>
  <c r="D78" i="26"/>
  <c r="C78" i="26"/>
  <c r="B78" i="26"/>
  <c r="I77" i="26"/>
  <c r="H77" i="26"/>
  <c r="G77" i="26"/>
  <c r="F77" i="26"/>
  <c r="E77" i="26"/>
  <c r="D77" i="26"/>
  <c r="C77" i="26"/>
  <c r="B77" i="26"/>
  <c r="I76" i="26"/>
  <c r="H76" i="26"/>
  <c r="G76" i="26"/>
  <c r="F76" i="26"/>
  <c r="E76" i="26"/>
  <c r="D76" i="26"/>
  <c r="C76" i="26"/>
  <c r="B76" i="26"/>
  <c r="I75" i="26"/>
  <c r="H75" i="26"/>
  <c r="G75" i="26"/>
  <c r="F75" i="26"/>
  <c r="E75" i="26"/>
  <c r="D75" i="26"/>
  <c r="C75" i="26"/>
  <c r="B75" i="26"/>
  <c r="I74" i="26"/>
  <c r="H74" i="26"/>
  <c r="G74" i="26"/>
  <c r="F74" i="26"/>
  <c r="E74" i="26"/>
  <c r="D74" i="26"/>
  <c r="C74" i="26"/>
  <c r="B74" i="26"/>
  <c r="I73" i="26"/>
  <c r="H73" i="26"/>
  <c r="G73" i="26"/>
  <c r="F73" i="26"/>
  <c r="E73" i="26"/>
  <c r="D73" i="26"/>
  <c r="C73" i="26"/>
  <c r="B73" i="26"/>
  <c r="I72" i="26"/>
  <c r="H72" i="26"/>
  <c r="G72" i="26"/>
  <c r="F72" i="26"/>
  <c r="E72" i="26"/>
  <c r="D72" i="26"/>
  <c r="C72" i="26"/>
  <c r="B72" i="26"/>
  <c r="I71" i="26"/>
  <c r="H71" i="26"/>
  <c r="G71" i="26"/>
  <c r="F71" i="26"/>
  <c r="E71" i="26"/>
  <c r="D71" i="26"/>
  <c r="C71" i="26"/>
  <c r="B71" i="26"/>
  <c r="I70" i="26"/>
  <c r="H70" i="26"/>
  <c r="G70" i="26"/>
  <c r="F70" i="26"/>
  <c r="E70" i="26"/>
  <c r="D70" i="26"/>
  <c r="C70" i="26"/>
  <c r="B70" i="26"/>
  <c r="I69" i="26"/>
  <c r="H69" i="26"/>
  <c r="G69" i="26"/>
  <c r="F69" i="26"/>
  <c r="E69" i="26"/>
  <c r="D69" i="26"/>
  <c r="C69" i="26"/>
  <c r="B69" i="26"/>
  <c r="I68" i="26"/>
  <c r="H68" i="26"/>
  <c r="G68" i="26"/>
  <c r="F68" i="26"/>
  <c r="E68" i="26"/>
  <c r="D68" i="26"/>
  <c r="C68" i="26"/>
  <c r="B68" i="26"/>
  <c r="I67" i="26"/>
  <c r="H67" i="26"/>
  <c r="G67" i="26"/>
  <c r="F67" i="26"/>
  <c r="E67" i="26"/>
  <c r="D67" i="26"/>
  <c r="C67" i="26"/>
  <c r="B67" i="26"/>
  <c r="I66" i="26"/>
  <c r="H66" i="26"/>
  <c r="G66" i="26"/>
  <c r="F66" i="26"/>
  <c r="E66" i="26"/>
  <c r="D66" i="26"/>
  <c r="C66" i="26"/>
  <c r="B66" i="26"/>
  <c r="I65" i="26"/>
  <c r="H65" i="26"/>
  <c r="G65" i="26"/>
  <c r="F65" i="26"/>
  <c r="E65" i="26"/>
  <c r="D65" i="26"/>
  <c r="C65" i="26"/>
  <c r="B65" i="26"/>
  <c r="I64" i="26"/>
  <c r="H64" i="26"/>
  <c r="G64" i="26"/>
  <c r="F64" i="26"/>
  <c r="E64" i="26"/>
  <c r="D64" i="26"/>
  <c r="C64" i="26"/>
  <c r="B64" i="26"/>
  <c r="I63" i="26"/>
  <c r="H63" i="26"/>
  <c r="G63" i="26"/>
  <c r="F63" i="26"/>
  <c r="E63" i="26"/>
  <c r="D63" i="26"/>
  <c r="C63" i="26"/>
  <c r="B63" i="26"/>
  <c r="I62" i="26"/>
  <c r="H62" i="26"/>
  <c r="G62" i="26"/>
  <c r="F62" i="26"/>
  <c r="E62" i="26"/>
  <c r="D62" i="26"/>
  <c r="C62" i="26"/>
  <c r="B62" i="26"/>
  <c r="I61" i="26"/>
  <c r="H61" i="26"/>
  <c r="G61" i="26"/>
  <c r="F61" i="26"/>
  <c r="E61" i="26"/>
  <c r="D61" i="26"/>
  <c r="C61" i="26"/>
  <c r="B61" i="26"/>
  <c r="I60" i="26"/>
  <c r="H60" i="26"/>
  <c r="G60" i="26"/>
  <c r="F60" i="26"/>
  <c r="E60" i="26"/>
  <c r="D60" i="26"/>
  <c r="C60" i="26"/>
  <c r="B60" i="26"/>
  <c r="I59" i="26"/>
  <c r="H59" i="26"/>
  <c r="G59" i="26"/>
  <c r="F59" i="26"/>
  <c r="E59" i="26"/>
  <c r="D59" i="26"/>
  <c r="C59" i="26"/>
  <c r="B59" i="26"/>
  <c r="I58" i="26"/>
  <c r="H58" i="26"/>
  <c r="G58" i="26"/>
  <c r="F58" i="26"/>
  <c r="E58" i="26"/>
  <c r="D58" i="26"/>
  <c r="C58" i="26"/>
  <c r="B58" i="26"/>
  <c r="I57" i="26"/>
  <c r="H57" i="26"/>
  <c r="G57" i="26"/>
  <c r="F57" i="26"/>
  <c r="E57" i="26"/>
  <c r="D57" i="26"/>
  <c r="C57" i="26"/>
  <c r="B57" i="26"/>
  <c r="I56" i="26"/>
  <c r="H56" i="26"/>
  <c r="H90" i="26" s="1"/>
  <c r="G56" i="26"/>
  <c r="G90" i="26" s="1"/>
  <c r="F56" i="26"/>
  <c r="F90" i="26" s="1"/>
  <c r="E56" i="26"/>
  <c r="E90" i="26" s="1"/>
  <c r="D56" i="26"/>
  <c r="D90" i="26" s="1"/>
  <c r="C56" i="26"/>
  <c r="C90" i="26" s="1"/>
  <c r="B56" i="26"/>
  <c r="B90" i="26" s="1"/>
  <c r="I43" i="26"/>
  <c r="H43" i="26"/>
  <c r="G43" i="26"/>
  <c r="F43" i="26"/>
  <c r="E43" i="26"/>
  <c r="D43" i="26"/>
  <c r="C43" i="26"/>
  <c r="B43" i="26"/>
  <c r="I42" i="26"/>
  <c r="H42" i="26"/>
  <c r="G42" i="26"/>
  <c r="F42" i="26"/>
  <c r="E42" i="26"/>
  <c r="D42" i="26"/>
  <c r="C42" i="26"/>
  <c r="B42" i="26"/>
  <c r="I41" i="26"/>
  <c r="H41" i="26"/>
  <c r="G41" i="26"/>
  <c r="F41" i="26"/>
  <c r="E41" i="26"/>
  <c r="D41" i="26"/>
  <c r="C41" i="26"/>
  <c r="B41" i="26"/>
  <c r="I40" i="26"/>
  <c r="H40" i="26"/>
  <c r="G40" i="26"/>
  <c r="F40" i="26"/>
  <c r="E40" i="26"/>
  <c r="D40" i="26"/>
  <c r="C40" i="26"/>
  <c r="B40" i="26"/>
  <c r="I39" i="26"/>
  <c r="H39" i="26"/>
  <c r="G39" i="26"/>
  <c r="F39" i="26"/>
  <c r="E39" i="26"/>
  <c r="D39" i="26"/>
  <c r="C39" i="26"/>
  <c r="B39" i="26"/>
  <c r="I38" i="26"/>
  <c r="H38" i="26"/>
  <c r="G38" i="26"/>
  <c r="F38" i="26"/>
  <c r="E38" i="26"/>
  <c r="D38" i="26"/>
  <c r="C38" i="26"/>
  <c r="B38" i="26"/>
  <c r="I37" i="26"/>
  <c r="H37" i="26"/>
  <c r="G37" i="26"/>
  <c r="F37" i="26"/>
  <c r="E37" i="26"/>
  <c r="D37" i="26"/>
  <c r="C37" i="26"/>
  <c r="B37" i="26"/>
  <c r="I36" i="26"/>
  <c r="H36" i="26"/>
  <c r="G36" i="26"/>
  <c r="F36" i="26"/>
  <c r="E36" i="26"/>
  <c r="D36" i="26"/>
  <c r="C36" i="26"/>
  <c r="B36" i="26"/>
  <c r="I35" i="26"/>
  <c r="H35" i="26"/>
  <c r="G35" i="26"/>
  <c r="F35" i="26"/>
  <c r="E35" i="26"/>
  <c r="D35" i="26"/>
  <c r="C35" i="26"/>
  <c r="B35" i="26"/>
  <c r="I34" i="26"/>
  <c r="H34" i="26"/>
  <c r="G34" i="26"/>
  <c r="F34" i="26"/>
  <c r="E34" i="26"/>
  <c r="D34" i="26"/>
  <c r="C34" i="26"/>
  <c r="B34" i="26"/>
  <c r="I33" i="26"/>
  <c r="H33" i="26"/>
  <c r="G33" i="26"/>
  <c r="F33" i="26"/>
  <c r="E33" i="26"/>
  <c r="D33" i="26"/>
  <c r="C33" i="26"/>
  <c r="B33" i="26"/>
  <c r="I32" i="26"/>
  <c r="H32" i="26"/>
  <c r="G32" i="26"/>
  <c r="F32" i="26"/>
  <c r="E32" i="26"/>
  <c r="D32" i="26"/>
  <c r="C32" i="26"/>
  <c r="B32" i="26"/>
  <c r="I31" i="26"/>
  <c r="H31" i="26"/>
  <c r="G31" i="26"/>
  <c r="F31" i="26"/>
  <c r="E31" i="26"/>
  <c r="D31" i="26"/>
  <c r="C31" i="26"/>
  <c r="B31" i="26"/>
  <c r="I30" i="26"/>
  <c r="H30" i="26"/>
  <c r="G30" i="26"/>
  <c r="F30" i="26"/>
  <c r="E30" i="26"/>
  <c r="D30" i="26"/>
  <c r="C30" i="26"/>
  <c r="B30" i="26"/>
  <c r="I29" i="26"/>
  <c r="H29" i="26"/>
  <c r="G29" i="26"/>
  <c r="F29" i="26"/>
  <c r="E29" i="26"/>
  <c r="D29" i="26"/>
  <c r="C29" i="26"/>
  <c r="B29" i="26"/>
  <c r="I28" i="26"/>
  <c r="H28" i="26"/>
  <c r="G28" i="26"/>
  <c r="F28" i="26"/>
  <c r="E28" i="26"/>
  <c r="D28" i="26"/>
  <c r="C28" i="26"/>
  <c r="B28" i="26"/>
  <c r="I27" i="26"/>
  <c r="H27" i="26"/>
  <c r="G27" i="26"/>
  <c r="F27" i="26"/>
  <c r="E27" i="26"/>
  <c r="D27" i="26"/>
  <c r="C27" i="26"/>
  <c r="B27" i="26"/>
  <c r="I26" i="26"/>
  <c r="H26" i="26"/>
  <c r="G26" i="26"/>
  <c r="F26" i="26"/>
  <c r="E26" i="26"/>
  <c r="D26" i="26"/>
  <c r="C26" i="26"/>
  <c r="B26" i="26"/>
  <c r="I25" i="26"/>
  <c r="H25" i="26"/>
  <c r="G25" i="26"/>
  <c r="F25" i="26"/>
  <c r="E25" i="26"/>
  <c r="D25" i="26"/>
  <c r="C25" i="26"/>
  <c r="B25" i="26"/>
  <c r="I24" i="26"/>
  <c r="H24" i="26"/>
  <c r="G24" i="26"/>
  <c r="F24" i="26"/>
  <c r="E24" i="26"/>
  <c r="D24" i="26"/>
  <c r="C24" i="26"/>
  <c r="B24" i="26"/>
  <c r="I23" i="26"/>
  <c r="H23" i="26"/>
  <c r="G23" i="26"/>
  <c r="F23" i="26"/>
  <c r="E23" i="26"/>
  <c r="D23" i="26"/>
  <c r="C23" i="26"/>
  <c r="B23" i="26"/>
  <c r="I22" i="26"/>
  <c r="H22" i="26"/>
  <c r="G22" i="26"/>
  <c r="F22" i="26"/>
  <c r="E22" i="26"/>
  <c r="D22" i="26"/>
  <c r="C22" i="26"/>
  <c r="B22" i="26"/>
  <c r="I21" i="26"/>
  <c r="H21" i="26"/>
  <c r="G21" i="26"/>
  <c r="F21" i="26"/>
  <c r="E21" i="26"/>
  <c r="D21" i="26"/>
  <c r="C21" i="26"/>
  <c r="B21" i="26"/>
  <c r="I20" i="26"/>
  <c r="H20" i="26"/>
  <c r="G20" i="26"/>
  <c r="F20" i="26"/>
  <c r="E20" i="26"/>
  <c r="D20" i="26"/>
  <c r="C20" i="26"/>
  <c r="B20" i="26"/>
  <c r="I19" i="26"/>
  <c r="H19" i="26"/>
  <c r="G19" i="26"/>
  <c r="F19" i="26"/>
  <c r="E19" i="26"/>
  <c r="D19" i="26"/>
  <c r="C19" i="26"/>
  <c r="B19" i="26"/>
  <c r="I18" i="26"/>
  <c r="H18" i="26"/>
  <c r="G18" i="26"/>
  <c r="F18" i="26"/>
  <c r="E18" i="26"/>
  <c r="D18" i="26"/>
  <c r="C18" i="26"/>
  <c r="B18" i="26"/>
  <c r="I17" i="26"/>
  <c r="H17" i="26"/>
  <c r="G17" i="26"/>
  <c r="F17" i="26"/>
  <c r="E17" i="26"/>
  <c r="D17" i="26"/>
  <c r="C17" i="26"/>
  <c r="B17" i="26"/>
  <c r="I16" i="26"/>
  <c r="H16" i="26"/>
  <c r="G16" i="26"/>
  <c r="F16" i="26"/>
  <c r="E16" i="26"/>
  <c r="D16" i="26"/>
  <c r="C16" i="26"/>
  <c r="B16" i="26"/>
  <c r="I15" i="26"/>
  <c r="H15" i="26"/>
  <c r="G15" i="26"/>
  <c r="F15" i="26"/>
  <c r="E15" i="26"/>
  <c r="D15" i="26"/>
  <c r="C15" i="26"/>
  <c r="B15" i="26"/>
  <c r="I14" i="26"/>
  <c r="H14" i="26"/>
  <c r="G14" i="26"/>
  <c r="F14" i="26"/>
  <c r="E14" i="26"/>
  <c r="D14" i="26"/>
  <c r="C14" i="26"/>
  <c r="B14" i="26"/>
  <c r="I13" i="26"/>
  <c r="H13" i="26"/>
  <c r="G13" i="26"/>
  <c r="F13" i="26"/>
  <c r="E13" i="26"/>
  <c r="D13" i="26"/>
  <c r="C13" i="26"/>
  <c r="B13" i="26"/>
  <c r="I12" i="26"/>
  <c r="H12" i="26"/>
  <c r="G12" i="26"/>
  <c r="F12" i="26"/>
  <c r="E12" i="26"/>
  <c r="D12" i="26"/>
  <c r="C12" i="26"/>
  <c r="B12" i="26"/>
  <c r="I11" i="26"/>
  <c r="H11" i="26"/>
  <c r="G11" i="26"/>
  <c r="F11" i="26"/>
  <c r="E11" i="26"/>
  <c r="D11" i="26"/>
  <c r="C11" i="26"/>
  <c r="B11" i="26"/>
  <c r="I10" i="26"/>
  <c r="H10" i="26"/>
  <c r="H44" i="26" s="1"/>
  <c r="G10" i="26"/>
  <c r="G44" i="26" s="1"/>
  <c r="F10" i="26"/>
  <c r="E10" i="26"/>
  <c r="E44" i="26" s="1"/>
  <c r="D10" i="26"/>
  <c r="D44" i="26" s="1"/>
  <c r="C10" i="26"/>
  <c r="C44" i="26" s="1"/>
  <c r="B10" i="26"/>
  <c r="J44" i="29" l="1"/>
  <c r="J11" i="28"/>
  <c r="J12" i="28"/>
  <c r="J13" i="28"/>
  <c r="J14" i="28"/>
  <c r="J15" i="28"/>
  <c r="J16" i="28"/>
  <c r="J17" i="28"/>
  <c r="J18" i="28"/>
  <c r="J19" i="28"/>
  <c r="J20" i="28"/>
  <c r="J21" i="28"/>
  <c r="J22" i="28"/>
  <c r="J23" i="28"/>
  <c r="J24" i="28"/>
  <c r="J25" i="28"/>
  <c r="J26" i="28"/>
  <c r="J27" i="28"/>
  <c r="J29" i="28"/>
  <c r="J30" i="28"/>
  <c r="J31" i="28"/>
  <c r="J32" i="28"/>
  <c r="J33" i="28"/>
  <c r="J34" i="28"/>
  <c r="J35" i="28"/>
  <c r="J36" i="28"/>
  <c r="J37" i="28"/>
  <c r="J38" i="28"/>
  <c r="J39" i="28"/>
  <c r="J40" i="28"/>
  <c r="J41" i="28"/>
  <c r="J42" i="28"/>
  <c r="J43" i="28"/>
  <c r="J57" i="28"/>
  <c r="J58" i="28"/>
  <c r="J59" i="28"/>
  <c r="J60" i="28"/>
  <c r="J61" i="28"/>
  <c r="J62" i="28"/>
  <c r="J63" i="28"/>
  <c r="J64" i="28"/>
  <c r="J65" i="28"/>
  <c r="J66" i="28"/>
  <c r="J67" i="28"/>
  <c r="J68" i="28"/>
  <c r="J69" i="28"/>
  <c r="J70" i="28"/>
  <c r="J71" i="28"/>
  <c r="J72" i="28"/>
  <c r="J73" i="28"/>
  <c r="J74" i="28"/>
  <c r="J75" i="28"/>
  <c r="J76" i="28"/>
  <c r="J77" i="28"/>
  <c r="J78" i="28"/>
  <c r="J79" i="28"/>
  <c r="J80" i="28"/>
  <c r="J81" i="28"/>
  <c r="J82" i="28"/>
  <c r="J83" i="28"/>
  <c r="J84" i="28"/>
  <c r="J85" i="28"/>
  <c r="J86" i="28"/>
  <c r="J87" i="28"/>
  <c r="J88" i="28"/>
  <c r="J89" i="28"/>
  <c r="J90" i="28"/>
  <c r="J103" i="28"/>
  <c r="J104" i="28"/>
  <c r="J105" i="28"/>
  <c r="J106" i="28"/>
  <c r="J107" i="28"/>
  <c r="J108" i="28"/>
  <c r="J109" i="28"/>
  <c r="J110" i="28"/>
  <c r="J111" i="28"/>
  <c r="J112" i="28"/>
  <c r="J113" i="28"/>
  <c r="J115" i="28"/>
  <c r="J116" i="28"/>
  <c r="J117" i="28"/>
  <c r="J118" i="28"/>
  <c r="J119" i="28"/>
  <c r="J120" i="28"/>
  <c r="J121" i="28"/>
  <c r="J122" i="28"/>
  <c r="J123" i="28"/>
  <c r="J124" i="28"/>
  <c r="J125" i="28"/>
  <c r="J126" i="28"/>
  <c r="J127" i="28"/>
  <c r="J128" i="28"/>
  <c r="J129" i="28"/>
  <c r="J130" i="28"/>
  <c r="J131" i="28"/>
  <c r="J132" i="28"/>
  <c r="J133" i="28"/>
  <c r="J134" i="28"/>
  <c r="J135" i="28"/>
  <c r="J136" i="28"/>
  <c r="J28" i="28"/>
  <c r="D44" i="28"/>
  <c r="H44" i="28"/>
  <c r="J114" i="28"/>
  <c r="E91" i="28"/>
  <c r="I91" i="28"/>
  <c r="J10" i="28"/>
  <c r="J44" i="28" s="1"/>
  <c r="B91" i="28"/>
  <c r="J13" i="27"/>
  <c r="J19" i="27"/>
  <c r="J22" i="27"/>
  <c r="J23" i="27"/>
  <c r="J24" i="27"/>
  <c r="J41" i="27"/>
  <c r="B44" i="27"/>
  <c r="J116" i="27"/>
  <c r="J135" i="27"/>
  <c r="J134" i="27"/>
  <c r="J133" i="27"/>
  <c r="J10" i="27"/>
  <c r="B90" i="27"/>
  <c r="J109" i="26"/>
  <c r="J110" i="26"/>
  <c r="J111" i="26"/>
  <c r="J112" i="26"/>
  <c r="J113" i="26"/>
  <c r="J114" i="26"/>
  <c r="J115" i="26"/>
  <c r="J117" i="26"/>
  <c r="J118" i="26"/>
  <c r="J119" i="26"/>
  <c r="J120" i="26"/>
  <c r="J121" i="26"/>
  <c r="J122" i="26"/>
  <c r="J123" i="26"/>
  <c r="J124" i="26"/>
  <c r="J125" i="26"/>
  <c r="J126" i="26"/>
  <c r="J127" i="26"/>
  <c r="J128" i="26"/>
  <c r="J129" i="26"/>
  <c r="J130" i="26"/>
  <c r="J131" i="26"/>
  <c r="J132" i="26"/>
  <c r="J134" i="26"/>
  <c r="J133" i="26"/>
  <c r="I44" i="26"/>
  <c r="I90" i="26"/>
  <c r="J116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J86" i="26"/>
  <c r="J87" i="26"/>
  <c r="J88" i="26"/>
  <c r="J89" i="26"/>
  <c r="J101" i="26"/>
  <c r="J102" i="26"/>
  <c r="J103" i="26"/>
  <c r="J104" i="26"/>
  <c r="J105" i="26"/>
  <c r="J106" i="26"/>
  <c r="J107" i="26"/>
  <c r="F44" i="26"/>
  <c r="J108" i="26"/>
  <c r="J10" i="26"/>
  <c r="J11" i="26"/>
  <c r="J12" i="26"/>
  <c r="J13" i="26"/>
  <c r="B44" i="26"/>
  <c r="J56" i="26"/>
  <c r="I137" i="24"/>
  <c r="H137" i="24"/>
  <c r="G137" i="24"/>
  <c r="F137" i="24"/>
  <c r="E137" i="24"/>
  <c r="D137" i="24"/>
  <c r="C137" i="24"/>
  <c r="B137" i="24"/>
  <c r="I136" i="24"/>
  <c r="H136" i="24"/>
  <c r="G136" i="24"/>
  <c r="F136" i="24"/>
  <c r="E136" i="24"/>
  <c r="D136" i="24"/>
  <c r="C136" i="24"/>
  <c r="B136" i="24"/>
  <c r="I135" i="24"/>
  <c r="H135" i="24"/>
  <c r="G135" i="24"/>
  <c r="F135" i="24"/>
  <c r="E135" i="24"/>
  <c r="D135" i="24"/>
  <c r="C135" i="24"/>
  <c r="B135" i="24"/>
  <c r="I134" i="24"/>
  <c r="H134" i="24"/>
  <c r="G134" i="24"/>
  <c r="F134" i="24"/>
  <c r="E134" i="24"/>
  <c r="D134" i="24"/>
  <c r="C134" i="24"/>
  <c r="B134" i="24"/>
  <c r="I133" i="24"/>
  <c r="H133" i="24"/>
  <c r="G133" i="24"/>
  <c r="F133" i="24"/>
  <c r="E133" i="24"/>
  <c r="D133" i="24"/>
  <c r="C133" i="24"/>
  <c r="B133" i="24"/>
  <c r="I132" i="24"/>
  <c r="H132" i="24"/>
  <c r="G132" i="24"/>
  <c r="F132" i="24"/>
  <c r="E132" i="24"/>
  <c r="D132" i="24"/>
  <c r="C132" i="24"/>
  <c r="B132" i="24"/>
  <c r="I131" i="24"/>
  <c r="H131" i="24"/>
  <c r="G131" i="24"/>
  <c r="F131" i="24"/>
  <c r="E131" i="24"/>
  <c r="D131" i="24"/>
  <c r="C131" i="24"/>
  <c r="B131" i="24"/>
  <c r="I130" i="24"/>
  <c r="H130" i="24"/>
  <c r="G130" i="24"/>
  <c r="F130" i="24"/>
  <c r="E130" i="24"/>
  <c r="D130" i="24"/>
  <c r="C130" i="24"/>
  <c r="B130" i="24"/>
  <c r="I129" i="24"/>
  <c r="H129" i="24"/>
  <c r="G129" i="24"/>
  <c r="F129" i="24"/>
  <c r="E129" i="24"/>
  <c r="D129" i="24"/>
  <c r="C129" i="24"/>
  <c r="B129" i="24"/>
  <c r="I128" i="24"/>
  <c r="H128" i="24"/>
  <c r="G128" i="24"/>
  <c r="F128" i="24"/>
  <c r="E128" i="24"/>
  <c r="D128" i="24"/>
  <c r="C128" i="24"/>
  <c r="B128" i="24"/>
  <c r="I127" i="24"/>
  <c r="H127" i="24"/>
  <c r="G127" i="24"/>
  <c r="F127" i="24"/>
  <c r="E127" i="24"/>
  <c r="D127" i="24"/>
  <c r="C127" i="24"/>
  <c r="B127" i="24"/>
  <c r="I126" i="24"/>
  <c r="H126" i="24"/>
  <c r="G126" i="24"/>
  <c r="F126" i="24"/>
  <c r="E126" i="24"/>
  <c r="D126" i="24"/>
  <c r="C126" i="24"/>
  <c r="B126" i="24"/>
  <c r="I125" i="24"/>
  <c r="H125" i="24"/>
  <c r="G125" i="24"/>
  <c r="F125" i="24"/>
  <c r="E125" i="24"/>
  <c r="D125" i="24"/>
  <c r="C125" i="24"/>
  <c r="B125" i="24"/>
  <c r="I124" i="24"/>
  <c r="H124" i="24"/>
  <c r="G124" i="24"/>
  <c r="F124" i="24"/>
  <c r="E124" i="24"/>
  <c r="D124" i="24"/>
  <c r="C124" i="24"/>
  <c r="B124" i="24"/>
  <c r="I123" i="24"/>
  <c r="H123" i="24"/>
  <c r="G123" i="24"/>
  <c r="F123" i="24"/>
  <c r="E123" i="24"/>
  <c r="D123" i="24"/>
  <c r="C123" i="24"/>
  <c r="B123" i="24"/>
  <c r="I122" i="24"/>
  <c r="H122" i="24"/>
  <c r="G122" i="24"/>
  <c r="F122" i="24"/>
  <c r="E122" i="24"/>
  <c r="D122" i="24"/>
  <c r="C122" i="24"/>
  <c r="B122" i="24"/>
  <c r="I121" i="24"/>
  <c r="H121" i="24"/>
  <c r="G121" i="24"/>
  <c r="F121" i="24"/>
  <c r="E121" i="24"/>
  <c r="D121" i="24"/>
  <c r="C121" i="24"/>
  <c r="B121" i="24"/>
  <c r="I120" i="24"/>
  <c r="H120" i="24"/>
  <c r="G120" i="24"/>
  <c r="F120" i="24"/>
  <c r="E120" i="24"/>
  <c r="D120" i="24"/>
  <c r="C120" i="24"/>
  <c r="B120" i="24"/>
  <c r="I119" i="24"/>
  <c r="H119" i="24"/>
  <c r="G119" i="24"/>
  <c r="F119" i="24"/>
  <c r="E119" i="24"/>
  <c r="D119" i="24"/>
  <c r="C119" i="24"/>
  <c r="B119" i="24"/>
  <c r="I118" i="24"/>
  <c r="H118" i="24"/>
  <c r="G118" i="24"/>
  <c r="F118" i="24"/>
  <c r="E118" i="24"/>
  <c r="D118" i="24"/>
  <c r="C118" i="24"/>
  <c r="B118" i="24"/>
  <c r="I117" i="24"/>
  <c r="H117" i="24"/>
  <c r="G117" i="24"/>
  <c r="F117" i="24"/>
  <c r="E117" i="24"/>
  <c r="D117" i="24"/>
  <c r="C117" i="24"/>
  <c r="B117" i="24"/>
  <c r="I116" i="24"/>
  <c r="H116" i="24"/>
  <c r="G116" i="24"/>
  <c r="F116" i="24"/>
  <c r="E116" i="24"/>
  <c r="D116" i="24"/>
  <c r="C116" i="24"/>
  <c r="B116" i="24"/>
  <c r="I115" i="24"/>
  <c r="H115" i="24"/>
  <c r="G115" i="24"/>
  <c r="F115" i="24"/>
  <c r="E115" i="24"/>
  <c r="D115" i="24"/>
  <c r="C115" i="24"/>
  <c r="B115" i="24"/>
  <c r="I114" i="24"/>
  <c r="H114" i="24"/>
  <c r="G114" i="24"/>
  <c r="F114" i="24"/>
  <c r="E114" i="24"/>
  <c r="D114" i="24"/>
  <c r="C114" i="24"/>
  <c r="B114" i="24"/>
  <c r="I113" i="24"/>
  <c r="H113" i="24"/>
  <c r="G113" i="24"/>
  <c r="F113" i="24"/>
  <c r="E113" i="24"/>
  <c r="D113" i="24"/>
  <c r="C113" i="24"/>
  <c r="B113" i="24"/>
  <c r="I112" i="24"/>
  <c r="H112" i="24"/>
  <c r="G112" i="24"/>
  <c r="F112" i="24"/>
  <c r="E112" i="24"/>
  <c r="D112" i="24"/>
  <c r="C112" i="24"/>
  <c r="B112" i="24"/>
  <c r="I111" i="24"/>
  <c r="H111" i="24"/>
  <c r="G111" i="24"/>
  <c r="F111" i="24"/>
  <c r="E111" i="24"/>
  <c r="D111" i="24"/>
  <c r="C111" i="24"/>
  <c r="B111" i="24"/>
  <c r="I110" i="24"/>
  <c r="H110" i="24"/>
  <c r="G110" i="24"/>
  <c r="F110" i="24"/>
  <c r="E110" i="24"/>
  <c r="D110" i="24"/>
  <c r="C110" i="24"/>
  <c r="B110" i="24"/>
  <c r="I109" i="24"/>
  <c r="H109" i="24"/>
  <c r="G109" i="24"/>
  <c r="F109" i="24"/>
  <c r="E109" i="24"/>
  <c r="D109" i="24"/>
  <c r="C109" i="24"/>
  <c r="B109" i="24"/>
  <c r="I108" i="24"/>
  <c r="H108" i="24"/>
  <c r="G108" i="24"/>
  <c r="F108" i="24"/>
  <c r="E108" i="24"/>
  <c r="D108" i="24"/>
  <c r="C108" i="24"/>
  <c r="B108" i="24"/>
  <c r="I107" i="24"/>
  <c r="H107" i="24"/>
  <c r="G107" i="24"/>
  <c r="F107" i="24"/>
  <c r="E107" i="24"/>
  <c r="D107" i="24"/>
  <c r="C107" i="24"/>
  <c r="B107" i="24"/>
  <c r="I106" i="24"/>
  <c r="H106" i="24"/>
  <c r="G106" i="24"/>
  <c r="F106" i="24"/>
  <c r="E106" i="24"/>
  <c r="D106" i="24"/>
  <c r="C106" i="24"/>
  <c r="B106" i="24"/>
  <c r="I105" i="24"/>
  <c r="H105" i="24"/>
  <c r="G105" i="24"/>
  <c r="F105" i="24"/>
  <c r="E105" i="24"/>
  <c r="D105" i="24"/>
  <c r="C105" i="24"/>
  <c r="B105" i="24"/>
  <c r="I104" i="24"/>
  <c r="H104" i="24"/>
  <c r="G104" i="24"/>
  <c r="F104" i="24"/>
  <c r="E104" i="24"/>
  <c r="D104" i="24"/>
  <c r="C104" i="24"/>
  <c r="B104" i="24"/>
  <c r="I103" i="24"/>
  <c r="H103" i="24"/>
  <c r="G103" i="24"/>
  <c r="F103" i="24"/>
  <c r="E103" i="24"/>
  <c r="D103" i="24"/>
  <c r="C103" i="24"/>
  <c r="B103" i="24"/>
  <c r="I90" i="24"/>
  <c r="H90" i="24"/>
  <c r="G90" i="24"/>
  <c r="F90" i="24"/>
  <c r="E90" i="24"/>
  <c r="D90" i="24"/>
  <c r="C90" i="24"/>
  <c r="B90" i="24"/>
  <c r="I89" i="24"/>
  <c r="H89" i="24"/>
  <c r="G89" i="24"/>
  <c r="F89" i="24"/>
  <c r="E89" i="24"/>
  <c r="D89" i="24"/>
  <c r="C89" i="24"/>
  <c r="B89" i="24"/>
  <c r="I88" i="24"/>
  <c r="H88" i="24"/>
  <c r="G88" i="24"/>
  <c r="F88" i="24"/>
  <c r="E88" i="24"/>
  <c r="D88" i="24"/>
  <c r="C88" i="24"/>
  <c r="B88" i="24"/>
  <c r="I87" i="24"/>
  <c r="H87" i="24"/>
  <c r="G87" i="24"/>
  <c r="F87" i="24"/>
  <c r="E87" i="24"/>
  <c r="D87" i="24"/>
  <c r="C87" i="24"/>
  <c r="B87" i="24"/>
  <c r="I86" i="24"/>
  <c r="H86" i="24"/>
  <c r="G86" i="24"/>
  <c r="F86" i="24"/>
  <c r="E86" i="24"/>
  <c r="D86" i="24"/>
  <c r="C86" i="24"/>
  <c r="B86" i="24"/>
  <c r="I85" i="24"/>
  <c r="H85" i="24"/>
  <c r="G85" i="24"/>
  <c r="F85" i="24"/>
  <c r="E85" i="24"/>
  <c r="D85" i="24"/>
  <c r="C85" i="24"/>
  <c r="B85" i="24"/>
  <c r="I84" i="24"/>
  <c r="H84" i="24"/>
  <c r="G84" i="24"/>
  <c r="F84" i="24"/>
  <c r="E84" i="24"/>
  <c r="D84" i="24"/>
  <c r="C84" i="24"/>
  <c r="B84" i="24"/>
  <c r="I83" i="24"/>
  <c r="H83" i="24"/>
  <c r="G83" i="24"/>
  <c r="F83" i="24"/>
  <c r="E83" i="24"/>
  <c r="D83" i="24"/>
  <c r="C83" i="24"/>
  <c r="B83" i="24"/>
  <c r="I82" i="24"/>
  <c r="H82" i="24"/>
  <c r="G82" i="24"/>
  <c r="F82" i="24"/>
  <c r="E82" i="24"/>
  <c r="D82" i="24"/>
  <c r="C82" i="24"/>
  <c r="B82" i="24"/>
  <c r="I81" i="24"/>
  <c r="H81" i="24"/>
  <c r="G81" i="24"/>
  <c r="F81" i="24"/>
  <c r="E81" i="24"/>
  <c r="D81" i="24"/>
  <c r="C81" i="24"/>
  <c r="B81" i="24"/>
  <c r="I80" i="24"/>
  <c r="H80" i="24"/>
  <c r="G80" i="24"/>
  <c r="F80" i="24"/>
  <c r="E80" i="24"/>
  <c r="D80" i="24"/>
  <c r="C80" i="24"/>
  <c r="B80" i="24"/>
  <c r="I79" i="24"/>
  <c r="H79" i="24"/>
  <c r="G79" i="24"/>
  <c r="F79" i="24"/>
  <c r="E79" i="24"/>
  <c r="D79" i="24"/>
  <c r="C79" i="24"/>
  <c r="B79" i="24"/>
  <c r="I78" i="24"/>
  <c r="H78" i="24"/>
  <c r="G78" i="24"/>
  <c r="F78" i="24"/>
  <c r="E78" i="24"/>
  <c r="D78" i="24"/>
  <c r="C78" i="24"/>
  <c r="B78" i="24"/>
  <c r="I77" i="24"/>
  <c r="H77" i="24"/>
  <c r="G77" i="24"/>
  <c r="F77" i="24"/>
  <c r="E77" i="24"/>
  <c r="D77" i="24"/>
  <c r="C77" i="24"/>
  <c r="B77" i="24"/>
  <c r="I76" i="24"/>
  <c r="H76" i="24"/>
  <c r="G76" i="24"/>
  <c r="F76" i="24"/>
  <c r="E76" i="24"/>
  <c r="D76" i="24"/>
  <c r="C76" i="24"/>
  <c r="B76" i="24"/>
  <c r="I75" i="24"/>
  <c r="H75" i="24"/>
  <c r="G75" i="24"/>
  <c r="F75" i="24"/>
  <c r="E75" i="24"/>
  <c r="D75" i="24"/>
  <c r="C75" i="24"/>
  <c r="B75" i="24"/>
  <c r="I74" i="24"/>
  <c r="H74" i="24"/>
  <c r="G74" i="24"/>
  <c r="F74" i="24"/>
  <c r="E74" i="24"/>
  <c r="D74" i="24"/>
  <c r="C74" i="24"/>
  <c r="B74" i="24"/>
  <c r="I73" i="24"/>
  <c r="H73" i="24"/>
  <c r="G73" i="24"/>
  <c r="F73" i="24"/>
  <c r="E73" i="24"/>
  <c r="D73" i="24"/>
  <c r="C73" i="24"/>
  <c r="B73" i="24"/>
  <c r="I72" i="24"/>
  <c r="H72" i="24"/>
  <c r="G72" i="24"/>
  <c r="F72" i="24"/>
  <c r="E72" i="24"/>
  <c r="D72" i="24"/>
  <c r="C72" i="24"/>
  <c r="B72" i="24"/>
  <c r="I71" i="24"/>
  <c r="H71" i="24"/>
  <c r="G71" i="24"/>
  <c r="F71" i="24"/>
  <c r="E71" i="24"/>
  <c r="D71" i="24"/>
  <c r="C71" i="24"/>
  <c r="B71" i="24"/>
  <c r="I70" i="24"/>
  <c r="H70" i="24"/>
  <c r="G70" i="24"/>
  <c r="F70" i="24"/>
  <c r="E70" i="24"/>
  <c r="D70" i="24"/>
  <c r="C70" i="24"/>
  <c r="B70" i="24"/>
  <c r="I69" i="24"/>
  <c r="H69" i="24"/>
  <c r="G69" i="24"/>
  <c r="F69" i="24"/>
  <c r="E69" i="24"/>
  <c r="D69" i="24"/>
  <c r="C69" i="24"/>
  <c r="B69" i="24"/>
  <c r="I68" i="24"/>
  <c r="H68" i="24"/>
  <c r="G68" i="24"/>
  <c r="F68" i="24"/>
  <c r="E68" i="24"/>
  <c r="D68" i="24"/>
  <c r="C68" i="24"/>
  <c r="B68" i="24"/>
  <c r="I67" i="24"/>
  <c r="H67" i="24"/>
  <c r="G67" i="24"/>
  <c r="F67" i="24"/>
  <c r="E67" i="24"/>
  <c r="D67" i="24"/>
  <c r="C67" i="24"/>
  <c r="B67" i="24"/>
  <c r="I66" i="24"/>
  <c r="H66" i="24"/>
  <c r="G66" i="24"/>
  <c r="F66" i="24"/>
  <c r="E66" i="24"/>
  <c r="D66" i="24"/>
  <c r="C66" i="24"/>
  <c r="B66" i="24"/>
  <c r="I65" i="24"/>
  <c r="H65" i="24"/>
  <c r="G65" i="24"/>
  <c r="F65" i="24"/>
  <c r="E65" i="24"/>
  <c r="D65" i="24"/>
  <c r="C65" i="24"/>
  <c r="B65" i="24"/>
  <c r="I64" i="24"/>
  <c r="H64" i="24"/>
  <c r="G64" i="24"/>
  <c r="F64" i="24"/>
  <c r="E64" i="24"/>
  <c r="D64" i="24"/>
  <c r="C64" i="24"/>
  <c r="B64" i="24"/>
  <c r="I63" i="24"/>
  <c r="H63" i="24"/>
  <c r="G63" i="24"/>
  <c r="F63" i="24"/>
  <c r="E63" i="24"/>
  <c r="D63" i="24"/>
  <c r="C63" i="24"/>
  <c r="B63" i="24"/>
  <c r="I62" i="24"/>
  <c r="H62" i="24"/>
  <c r="G62" i="24"/>
  <c r="F62" i="24"/>
  <c r="E62" i="24"/>
  <c r="D62" i="24"/>
  <c r="C62" i="24"/>
  <c r="B62" i="24"/>
  <c r="I61" i="24"/>
  <c r="H61" i="24"/>
  <c r="G61" i="24"/>
  <c r="F61" i="24"/>
  <c r="E61" i="24"/>
  <c r="D61" i="24"/>
  <c r="C61" i="24"/>
  <c r="B61" i="24"/>
  <c r="I60" i="24"/>
  <c r="H60" i="24"/>
  <c r="G60" i="24"/>
  <c r="F60" i="24"/>
  <c r="E60" i="24"/>
  <c r="D60" i="24"/>
  <c r="C60" i="24"/>
  <c r="B60" i="24"/>
  <c r="I59" i="24"/>
  <c r="H59" i="24"/>
  <c r="G59" i="24"/>
  <c r="F59" i="24"/>
  <c r="E59" i="24"/>
  <c r="D59" i="24"/>
  <c r="C59" i="24"/>
  <c r="B59" i="24"/>
  <c r="I58" i="24"/>
  <c r="H58" i="24"/>
  <c r="G58" i="24"/>
  <c r="F58" i="24"/>
  <c r="E58" i="24"/>
  <c r="D58" i="24"/>
  <c r="C58" i="24"/>
  <c r="B58" i="24"/>
  <c r="I57" i="24"/>
  <c r="H57" i="24"/>
  <c r="G57" i="24"/>
  <c r="F57" i="24"/>
  <c r="E57" i="24"/>
  <c r="D57" i="24"/>
  <c r="C57" i="24"/>
  <c r="B57" i="24"/>
  <c r="I56" i="24"/>
  <c r="I91" i="24" s="1"/>
  <c r="H56" i="24"/>
  <c r="H91" i="24" s="1"/>
  <c r="G56" i="24"/>
  <c r="F56" i="24"/>
  <c r="E56" i="24"/>
  <c r="E91" i="24" s="1"/>
  <c r="D56" i="24"/>
  <c r="D91" i="24" s="1"/>
  <c r="C56" i="24"/>
  <c r="B56" i="24"/>
  <c r="I44" i="24"/>
  <c r="H44" i="24"/>
  <c r="G44" i="24"/>
  <c r="F44" i="24"/>
  <c r="E44" i="24"/>
  <c r="D44" i="24"/>
  <c r="C44" i="24"/>
  <c r="B44" i="24"/>
  <c r="I43" i="24"/>
  <c r="H43" i="24"/>
  <c r="G43" i="24"/>
  <c r="F43" i="24"/>
  <c r="E43" i="24"/>
  <c r="D43" i="24"/>
  <c r="C43" i="24"/>
  <c r="B43" i="24"/>
  <c r="I42" i="24"/>
  <c r="H42" i="24"/>
  <c r="G42" i="24"/>
  <c r="F42" i="24"/>
  <c r="E42" i="24"/>
  <c r="D42" i="24"/>
  <c r="C42" i="24"/>
  <c r="B42" i="24"/>
  <c r="I41" i="24"/>
  <c r="H41" i="24"/>
  <c r="G41" i="24"/>
  <c r="F41" i="24"/>
  <c r="E41" i="24"/>
  <c r="D41" i="24"/>
  <c r="C41" i="24"/>
  <c r="B41" i="24"/>
  <c r="I40" i="24"/>
  <c r="H40" i="24"/>
  <c r="G40" i="24"/>
  <c r="F40" i="24"/>
  <c r="E40" i="24"/>
  <c r="D40" i="24"/>
  <c r="C40" i="24"/>
  <c r="B40" i="24"/>
  <c r="I39" i="24"/>
  <c r="H39" i="24"/>
  <c r="G39" i="24"/>
  <c r="F39" i="24"/>
  <c r="E39" i="24"/>
  <c r="D39" i="24"/>
  <c r="C39" i="24"/>
  <c r="B39" i="24"/>
  <c r="I38" i="24"/>
  <c r="H38" i="24"/>
  <c r="G38" i="24"/>
  <c r="F38" i="24"/>
  <c r="E38" i="24"/>
  <c r="D38" i="24"/>
  <c r="C38" i="24"/>
  <c r="B38" i="24"/>
  <c r="I37" i="24"/>
  <c r="H37" i="24"/>
  <c r="G37" i="24"/>
  <c r="F37" i="24"/>
  <c r="E37" i="24"/>
  <c r="D37" i="24"/>
  <c r="C37" i="24"/>
  <c r="B37" i="24"/>
  <c r="I36" i="24"/>
  <c r="H36" i="24"/>
  <c r="G36" i="24"/>
  <c r="F36" i="24"/>
  <c r="E36" i="24"/>
  <c r="D36" i="24"/>
  <c r="C36" i="24"/>
  <c r="B36" i="24"/>
  <c r="I35" i="24"/>
  <c r="H35" i="24"/>
  <c r="G35" i="24"/>
  <c r="F35" i="24"/>
  <c r="E35" i="24"/>
  <c r="D35" i="24"/>
  <c r="C35" i="24"/>
  <c r="B35" i="24"/>
  <c r="I34" i="24"/>
  <c r="H34" i="24"/>
  <c r="G34" i="24"/>
  <c r="F34" i="24"/>
  <c r="E34" i="24"/>
  <c r="D34" i="24"/>
  <c r="C34" i="24"/>
  <c r="B34" i="24"/>
  <c r="I33" i="24"/>
  <c r="H33" i="24"/>
  <c r="G33" i="24"/>
  <c r="F33" i="24"/>
  <c r="E33" i="24"/>
  <c r="D33" i="24"/>
  <c r="C33" i="24"/>
  <c r="B33" i="24"/>
  <c r="I32" i="24"/>
  <c r="H32" i="24"/>
  <c r="G32" i="24"/>
  <c r="F32" i="24"/>
  <c r="E32" i="24"/>
  <c r="D32" i="24"/>
  <c r="C32" i="24"/>
  <c r="B32" i="24"/>
  <c r="I31" i="24"/>
  <c r="H31" i="24"/>
  <c r="G31" i="24"/>
  <c r="F31" i="24"/>
  <c r="E31" i="24"/>
  <c r="D31" i="24"/>
  <c r="C31" i="24"/>
  <c r="B31" i="24"/>
  <c r="I30" i="24"/>
  <c r="H30" i="24"/>
  <c r="G30" i="24"/>
  <c r="F30" i="24"/>
  <c r="E30" i="24"/>
  <c r="D30" i="24"/>
  <c r="C30" i="24"/>
  <c r="B30" i="24"/>
  <c r="I29" i="24"/>
  <c r="H29" i="24"/>
  <c r="G29" i="24"/>
  <c r="F29" i="24"/>
  <c r="E29" i="24"/>
  <c r="D29" i="24"/>
  <c r="C29" i="24"/>
  <c r="B29" i="24"/>
  <c r="I28" i="24"/>
  <c r="H28" i="24"/>
  <c r="G28" i="24"/>
  <c r="F28" i="24"/>
  <c r="E28" i="24"/>
  <c r="D28" i="24"/>
  <c r="C28" i="24"/>
  <c r="B28" i="24"/>
  <c r="I27" i="24"/>
  <c r="H27" i="24"/>
  <c r="G27" i="24"/>
  <c r="F27" i="24"/>
  <c r="E27" i="24"/>
  <c r="D27" i="24"/>
  <c r="C27" i="24"/>
  <c r="B27" i="24"/>
  <c r="I26" i="24"/>
  <c r="H26" i="24"/>
  <c r="G26" i="24"/>
  <c r="F26" i="24"/>
  <c r="E26" i="24"/>
  <c r="D26" i="24"/>
  <c r="C26" i="24"/>
  <c r="B26" i="24"/>
  <c r="I25" i="24"/>
  <c r="H25" i="24"/>
  <c r="G25" i="24"/>
  <c r="F25" i="24"/>
  <c r="E25" i="24"/>
  <c r="D25" i="24"/>
  <c r="C25" i="24"/>
  <c r="B25" i="24"/>
  <c r="I24" i="24"/>
  <c r="H24" i="24"/>
  <c r="G24" i="24"/>
  <c r="F24" i="24"/>
  <c r="E24" i="24"/>
  <c r="D24" i="24"/>
  <c r="C24" i="24"/>
  <c r="B24" i="24"/>
  <c r="I23" i="24"/>
  <c r="H23" i="24"/>
  <c r="G23" i="24"/>
  <c r="F23" i="24"/>
  <c r="E23" i="24"/>
  <c r="D23" i="24"/>
  <c r="C23" i="24"/>
  <c r="B23" i="24"/>
  <c r="I22" i="24"/>
  <c r="H22" i="24"/>
  <c r="G22" i="24"/>
  <c r="F22" i="24"/>
  <c r="E22" i="24"/>
  <c r="D22" i="24"/>
  <c r="C22" i="24"/>
  <c r="B22" i="24"/>
  <c r="I21" i="24"/>
  <c r="H21" i="24"/>
  <c r="G21" i="24"/>
  <c r="F21" i="24"/>
  <c r="E21" i="24"/>
  <c r="D21" i="24"/>
  <c r="C21" i="24"/>
  <c r="B21" i="24"/>
  <c r="I20" i="24"/>
  <c r="H20" i="24"/>
  <c r="G20" i="24"/>
  <c r="F20" i="24"/>
  <c r="E20" i="24"/>
  <c r="D20" i="24"/>
  <c r="C20" i="24"/>
  <c r="B20" i="24"/>
  <c r="I19" i="24"/>
  <c r="H19" i="24"/>
  <c r="G19" i="24"/>
  <c r="F19" i="24"/>
  <c r="E19" i="24"/>
  <c r="D19" i="24"/>
  <c r="C19" i="24"/>
  <c r="B19" i="24"/>
  <c r="I18" i="24"/>
  <c r="H18" i="24"/>
  <c r="G18" i="24"/>
  <c r="F18" i="24"/>
  <c r="E18" i="24"/>
  <c r="D18" i="24"/>
  <c r="C18" i="24"/>
  <c r="B18" i="24"/>
  <c r="I17" i="24"/>
  <c r="H17" i="24"/>
  <c r="G17" i="24"/>
  <c r="F17" i="24"/>
  <c r="E17" i="24"/>
  <c r="D17" i="24"/>
  <c r="C17" i="24"/>
  <c r="B17" i="24"/>
  <c r="I16" i="24"/>
  <c r="H16" i="24"/>
  <c r="G16" i="24"/>
  <c r="F16" i="24"/>
  <c r="E16" i="24"/>
  <c r="D16" i="24"/>
  <c r="C16" i="24"/>
  <c r="B16" i="24"/>
  <c r="I15" i="24"/>
  <c r="H15" i="24"/>
  <c r="G15" i="24"/>
  <c r="F15" i="24"/>
  <c r="E15" i="24"/>
  <c r="D15" i="24"/>
  <c r="C15" i="24"/>
  <c r="B15" i="24"/>
  <c r="I14" i="24"/>
  <c r="H14" i="24"/>
  <c r="G14" i="24"/>
  <c r="F14" i="24"/>
  <c r="E14" i="24"/>
  <c r="D14" i="24"/>
  <c r="C14" i="24"/>
  <c r="B14" i="24"/>
  <c r="I13" i="24"/>
  <c r="H13" i="24"/>
  <c r="G13" i="24"/>
  <c r="F13" i="24"/>
  <c r="E13" i="24"/>
  <c r="D13" i="24"/>
  <c r="C13" i="24"/>
  <c r="B13" i="24"/>
  <c r="I12" i="24"/>
  <c r="H12" i="24"/>
  <c r="G12" i="24"/>
  <c r="F12" i="24"/>
  <c r="E12" i="24"/>
  <c r="D12" i="24"/>
  <c r="C12" i="24"/>
  <c r="B12" i="24"/>
  <c r="I11" i="24"/>
  <c r="H11" i="24"/>
  <c r="G11" i="24"/>
  <c r="F11" i="24"/>
  <c r="E11" i="24"/>
  <c r="D11" i="24"/>
  <c r="C11" i="24"/>
  <c r="B11" i="24"/>
  <c r="I10" i="24"/>
  <c r="I45" i="24" s="1"/>
  <c r="H10" i="24"/>
  <c r="H45" i="24" s="1"/>
  <c r="G10" i="24"/>
  <c r="F10" i="24"/>
  <c r="E10" i="24"/>
  <c r="E45" i="24" s="1"/>
  <c r="D10" i="24"/>
  <c r="D45" i="24" s="1"/>
  <c r="C10" i="24"/>
  <c r="C45" i="24" s="1"/>
  <c r="B10" i="24"/>
  <c r="I135" i="23"/>
  <c r="H135" i="23"/>
  <c r="G135" i="23"/>
  <c r="F135" i="23"/>
  <c r="E135" i="23"/>
  <c r="D135" i="23"/>
  <c r="C135" i="23"/>
  <c r="B135" i="23"/>
  <c r="I134" i="23"/>
  <c r="H134" i="23"/>
  <c r="G134" i="23"/>
  <c r="F134" i="23"/>
  <c r="E134" i="23"/>
  <c r="D134" i="23"/>
  <c r="C134" i="23"/>
  <c r="B134" i="23"/>
  <c r="I133" i="23"/>
  <c r="H133" i="23"/>
  <c r="G133" i="23"/>
  <c r="F133" i="23"/>
  <c r="E133" i="23"/>
  <c r="D133" i="23"/>
  <c r="C133" i="23"/>
  <c r="B133" i="23"/>
  <c r="I132" i="23"/>
  <c r="H132" i="23"/>
  <c r="G132" i="23"/>
  <c r="F132" i="23"/>
  <c r="E132" i="23"/>
  <c r="D132" i="23"/>
  <c r="C132" i="23"/>
  <c r="B132" i="23"/>
  <c r="I131" i="23"/>
  <c r="H131" i="23"/>
  <c r="G131" i="23"/>
  <c r="F131" i="23"/>
  <c r="E131" i="23"/>
  <c r="D131" i="23"/>
  <c r="C131" i="23"/>
  <c r="B131" i="23"/>
  <c r="I130" i="23"/>
  <c r="H130" i="23"/>
  <c r="G130" i="23"/>
  <c r="F130" i="23"/>
  <c r="E130" i="23"/>
  <c r="D130" i="23"/>
  <c r="C130" i="23"/>
  <c r="B130" i="23"/>
  <c r="I129" i="23"/>
  <c r="H129" i="23"/>
  <c r="G129" i="23"/>
  <c r="F129" i="23"/>
  <c r="E129" i="23"/>
  <c r="D129" i="23"/>
  <c r="C129" i="23"/>
  <c r="B129" i="23"/>
  <c r="I128" i="23"/>
  <c r="H128" i="23"/>
  <c r="G128" i="23"/>
  <c r="F128" i="23"/>
  <c r="E128" i="23"/>
  <c r="D128" i="23"/>
  <c r="C128" i="23"/>
  <c r="B128" i="23"/>
  <c r="I127" i="23"/>
  <c r="H127" i="23"/>
  <c r="G127" i="23"/>
  <c r="F127" i="23"/>
  <c r="E127" i="23"/>
  <c r="D127" i="23"/>
  <c r="C127" i="23"/>
  <c r="B127" i="23"/>
  <c r="I126" i="23"/>
  <c r="H126" i="23"/>
  <c r="G126" i="23"/>
  <c r="F126" i="23"/>
  <c r="E126" i="23"/>
  <c r="D126" i="23"/>
  <c r="C126" i="23"/>
  <c r="B126" i="23"/>
  <c r="I125" i="23"/>
  <c r="H125" i="23"/>
  <c r="G125" i="23"/>
  <c r="F125" i="23"/>
  <c r="E125" i="23"/>
  <c r="D125" i="23"/>
  <c r="C125" i="23"/>
  <c r="B125" i="23"/>
  <c r="I124" i="23"/>
  <c r="H124" i="23"/>
  <c r="G124" i="23"/>
  <c r="F124" i="23"/>
  <c r="E124" i="23"/>
  <c r="D124" i="23"/>
  <c r="C124" i="23"/>
  <c r="B124" i="23"/>
  <c r="I123" i="23"/>
  <c r="H123" i="23"/>
  <c r="G123" i="23"/>
  <c r="F123" i="23"/>
  <c r="E123" i="23"/>
  <c r="D123" i="23"/>
  <c r="C123" i="23"/>
  <c r="B123" i="23"/>
  <c r="I122" i="23"/>
  <c r="H122" i="23"/>
  <c r="G122" i="23"/>
  <c r="F122" i="23"/>
  <c r="E122" i="23"/>
  <c r="D122" i="23"/>
  <c r="C122" i="23"/>
  <c r="B122" i="23"/>
  <c r="I121" i="23"/>
  <c r="H121" i="23"/>
  <c r="G121" i="23"/>
  <c r="F121" i="23"/>
  <c r="E121" i="23"/>
  <c r="D121" i="23"/>
  <c r="C121" i="23"/>
  <c r="B121" i="23"/>
  <c r="I120" i="23"/>
  <c r="H120" i="23"/>
  <c r="G120" i="23"/>
  <c r="F120" i="23"/>
  <c r="E120" i="23"/>
  <c r="D120" i="23"/>
  <c r="C120" i="23"/>
  <c r="B120" i="23"/>
  <c r="I119" i="23"/>
  <c r="H119" i="23"/>
  <c r="G119" i="23"/>
  <c r="F119" i="23"/>
  <c r="E119" i="23"/>
  <c r="D119" i="23"/>
  <c r="C119" i="23"/>
  <c r="B119" i="23"/>
  <c r="I118" i="23"/>
  <c r="H118" i="23"/>
  <c r="G118" i="23"/>
  <c r="F118" i="23"/>
  <c r="E118" i="23"/>
  <c r="D118" i="23"/>
  <c r="C118" i="23"/>
  <c r="B118" i="23"/>
  <c r="I117" i="23"/>
  <c r="H117" i="23"/>
  <c r="G117" i="23"/>
  <c r="F117" i="23"/>
  <c r="E117" i="23"/>
  <c r="D117" i="23"/>
  <c r="C117" i="23"/>
  <c r="B117" i="23"/>
  <c r="I116" i="23"/>
  <c r="H116" i="23"/>
  <c r="G116" i="23"/>
  <c r="F116" i="23"/>
  <c r="E116" i="23"/>
  <c r="D116" i="23"/>
  <c r="C116" i="23"/>
  <c r="B116" i="23"/>
  <c r="I115" i="23"/>
  <c r="H115" i="23"/>
  <c r="G115" i="23"/>
  <c r="F115" i="23"/>
  <c r="E115" i="23"/>
  <c r="D115" i="23"/>
  <c r="C115" i="23"/>
  <c r="B115" i="23"/>
  <c r="I114" i="23"/>
  <c r="H114" i="23"/>
  <c r="G114" i="23"/>
  <c r="F114" i="23"/>
  <c r="E114" i="23"/>
  <c r="D114" i="23"/>
  <c r="C114" i="23"/>
  <c r="B114" i="23"/>
  <c r="I113" i="23"/>
  <c r="H113" i="23"/>
  <c r="G113" i="23"/>
  <c r="F113" i="23"/>
  <c r="E113" i="23"/>
  <c r="D113" i="23"/>
  <c r="C113" i="23"/>
  <c r="B113" i="23"/>
  <c r="I112" i="23"/>
  <c r="H112" i="23"/>
  <c r="G112" i="23"/>
  <c r="F112" i="23"/>
  <c r="E112" i="23"/>
  <c r="D112" i="23"/>
  <c r="C112" i="23"/>
  <c r="B112" i="23"/>
  <c r="I111" i="23"/>
  <c r="H111" i="23"/>
  <c r="G111" i="23"/>
  <c r="F111" i="23"/>
  <c r="E111" i="23"/>
  <c r="D111" i="23"/>
  <c r="C111" i="23"/>
  <c r="B111" i="23"/>
  <c r="I110" i="23"/>
  <c r="H110" i="23"/>
  <c r="G110" i="23"/>
  <c r="F110" i="23"/>
  <c r="E110" i="23"/>
  <c r="D110" i="23"/>
  <c r="C110" i="23"/>
  <c r="B110" i="23"/>
  <c r="I109" i="23"/>
  <c r="H109" i="23"/>
  <c r="G109" i="23"/>
  <c r="F109" i="23"/>
  <c r="E109" i="23"/>
  <c r="D109" i="23"/>
  <c r="C109" i="23"/>
  <c r="B109" i="23"/>
  <c r="I108" i="23"/>
  <c r="H108" i="23"/>
  <c r="G108" i="23"/>
  <c r="F108" i="23"/>
  <c r="E108" i="23"/>
  <c r="D108" i="23"/>
  <c r="C108" i="23"/>
  <c r="B108" i="23"/>
  <c r="I107" i="23"/>
  <c r="H107" i="23"/>
  <c r="G107" i="23"/>
  <c r="F107" i="23"/>
  <c r="E107" i="23"/>
  <c r="D107" i="23"/>
  <c r="C107" i="23"/>
  <c r="B107" i="23"/>
  <c r="I106" i="23"/>
  <c r="H106" i="23"/>
  <c r="G106" i="23"/>
  <c r="F106" i="23"/>
  <c r="E106" i="23"/>
  <c r="D106" i="23"/>
  <c r="C106" i="23"/>
  <c r="B106" i="23"/>
  <c r="I105" i="23"/>
  <c r="H105" i="23"/>
  <c r="G105" i="23"/>
  <c r="F105" i="23"/>
  <c r="E105" i="23"/>
  <c r="D105" i="23"/>
  <c r="C105" i="23"/>
  <c r="B105" i="23"/>
  <c r="I104" i="23"/>
  <c r="H104" i="23"/>
  <c r="G104" i="23"/>
  <c r="F104" i="23"/>
  <c r="E104" i="23"/>
  <c r="D104" i="23"/>
  <c r="C104" i="23"/>
  <c r="B104" i="23"/>
  <c r="I103" i="23"/>
  <c r="H103" i="23"/>
  <c r="G103" i="23"/>
  <c r="F103" i="23"/>
  <c r="E103" i="23"/>
  <c r="D103" i="23"/>
  <c r="C103" i="23"/>
  <c r="B103" i="23"/>
  <c r="I102" i="23"/>
  <c r="H102" i="23"/>
  <c r="G102" i="23"/>
  <c r="F102" i="23"/>
  <c r="E102" i="23"/>
  <c r="D102" i="23"/>
  <c r="C102" i="23"/>
  <c r="B102" i="23"/>
  <c r="I101" i="23"/>
  <c r="H101" i="23"/>
  <c r="G101" i="23"/>
  <c r="F101" i="23"/>
  <c r="E101" i="23"/>
  <c r="D101" i="23"/>
  <c r="C101" i="23"/>
  <c r="B101" i="23"/>
  <c r="I88" i="23"/>
  <c r="H88" i="23"/>
  <c r="G88" i="23"/>
  <c r="F88" i="23"/>
  <c r="E88" i="23"/>
  <c r="D88" i="23"/>
  <c r="C88" i="23"/>
  <c r="B88" i="23"/>
  <c r="I87" i="23"/>
  <c r="H87" i="23"/>
  <c r="G87" i="23"/>
  <c r="F87" i="23"/>
  <c r="E87" i="23"/>
  <c r="D87" i="23"/>
  <c r="C87" i="23"/>
  <c r="B87" i="23"/>
  <c r="I86" i="23"/>
  <c r="H86" i="23"/>
  <c r="G86" i="23"/>
  <c r="F86" i="23"/>
  <c r="E86" i="23"/>
  <c r="D86" i="23"/>
  <c r="C86" i="23"/>
  <c r="B86" i="23"/>
  <c r="I85" i="23"/>
  <c r="H85" i="23"/>
  <c r="G85" i="23"/>
  <c r="F85" i="23"/>
  <c r="E85" i="23"/>
  <c r="D85" i="23"/>
  <c r="C85" i="23"/>
  <c r="B85" i="23"/>
  <c r="I84" i="23"/>
  <c r="H84" i="23"/>
  <c r="G84" i="23"/>
  <c r="F84" i="23"/>
  <c r="E84" i="23"/>
  <c r="D84" i="23"/>
  <c r="C84" i="23"/>
  <c r="B84" i="23"/>
  <c r="I83" i="23"/>
  <c r="H83" i="23"/>
  <c r="G83" i="23"/>
  <c r="F83" i="23"/>
  <c r="E83" i="23"/>
  <c r="D83" i="23"/>
  <c r="C83" i="23"/>
  <c r="B83" i="23"/>
  <c r="I82" i="23"/>
  <c r="H82" i="23"/>
  <c r="G82" i="23"/>
  <c r="F82" i="23"/>
  <c r="E82" i="23"/>
  <c r="D82" i="23"/>
  <c r="C82" i="23"/>
  <c r="B82" i="23"/>
  <c r="I81" i="23"/>
  <c r="H81" i="23"/>
  <c r="G81" i="23"/>
  <c r="F81" i="23"/>
  <c r="E81" i="23"/>
  <c r="D81" i="23"/>
  <c r="C81" i="23"/>
  <c r="B81" i="23"/>
  <c r="I80" i="23"/>
  <c r="H80" i="23"/>
  <c r="G80" i="23"/>
  <c r="F80" i="23"/>
  <c r="E80" i="23"/>
  <c r="D80" i="23"/>
  <c r="C80" i="23"/>
  <c r="B80" i="23"/>
  <c r="I79" i="23"/>
  <c r="H79" i="23"/>
  <c r="G79" i="23"/>
  <c r="F79" i="23"/>
  <c r="E79" i="23"/>
  <c r="D79" i="23"/>
  <c r="C79" i="23"/>
  <c r="B79" i="23"/>
  <c r="I78" i="23"/>
  <c r="H78" i="23"/>
  <c r="G78" i="23"/>
  <c r="F78" i="23"/>
  <c r="E78" i="23"/>
  <c r="D78" i="23"/>
  <c r="C78" i="23"/>
  <c r="B78" i="23"/>
  <c r="I77" i="23"/>
  <c r="H77" i="23"/>
  <c r="G77" i="23"/>
  <c r="F77" i="23"/>
  <c r="E77" i="23"/>
  <c r="D77" i="23"/>
  <c r="C77" i="23"/>
  <c r="B77" i="23"/>
  <c r="I76" i="23"/>
  <c r="H76" i="23"/>
  <c r="G76" i="23"/>
  <c r="F76" i="23"/>
  <c r="E76" i="23"/>
  <c r="D76" i="23"/>
  <c r="C76" i="23"/>
  <c r="B76" i="23"/>
  <c r="I75" i="23"/>
  <c r="H75" i="23"/>
  <c r="G75" i="23"/>
  <c r="F75" i="23"/>
  <c r="E75" i="23"/>
  <c r="D75" i="23"/>
  <c r="C75" i="23"/>
  <c r="B75" i="23"/>
  <c r="I74" i="23"/>
  <c r="H74" i="23"/>
  <c r="G74" i="23"/>
  <c r="F74" i="23"/>
  <c r="E74" i="23"/>
  <c r="D74" i="23"/>
  <c r="C74" i="23"/>
  <c r="B74" i="23"/>
  <c r="I73" i="23"/>
  <c r="H73" i="23"/>
  <c r="G73" i="23"/>
  <c r="F73" i="23"/>
  <c r="E73" i="23"/>
  <c r="D73" i="23"/>
  <c r="C73" i="23"/>
  <c r="B73" i="23"/>
  <c r="I72" i="23"/>
  <c r="H72" i="23"/>
  <c r="G72" i="23"/>
  <c r="F72" i="23"/>
  <c r="E72" i="23"/>
  <c r="D72" i="23"/>
  <c r="C72" i="23"/>
  <c r="B72" i="23"/>
  <c r="I71" i="23"/>
  <c r="H71" i="23"/>
  <c r="G71" i="23"/>
  <c r="F71" i="23"/>
  <c r="E71" i="23"/>
  <c r="D71" i="23"/>
  <c r="C71" i="23"/>
  <c r="B71" i="23"/>
  <c r="I70" i="23"/>
  <c r="H70" i="23"/>
  <c r="G70" i="23"/>
  <c r="F70" i="23"/>
  <c r="E70" i="23"/>
  <c r="D70" i="23"/>
  <c r="C70" i="23"/>
  <c r="B70" i="23"/>
  <c r="I69" i="23"/>
  <c r="H69" i="23"/>
  <c r="G69" i="23"/>
  <c r="F69" i="23"/>
  <c r="E69" i="23"/>
  <c r="D69" i="23"/>
  <c r="C69" i="23"/>
  <c r="B69" i="23"/>
  <c r="I68" i="23"/>
  <c r="H68" i="23"/>
  <c r="G68" i="23"/>
  <c r="F68" i="23"/>
  <c r="E68" i="23"/>
  <c r="D68" i="23"/>
  <c r="C68" i="23"/>
  <c r="B68" i="23"/>
  <c r="I67" i="23"/>
  <c r="H67" i="23"/>
  <c r="G67" i="23"/>
  <c r="F67" i="23"/>
  <c r="E67" i="23"/>
  <c r="D67" i="23"/>
  <c r="C67" i="23"/>
  <c r="B67" i="23"/>
  <c r="I66" i="23"/>
  <c r="H66" i="23"/>
  <c r="G66" i="23"/>
  <c r="F66" i="23"/>
  <c r="E66" i="23"/>
  <c r="D66" i="23"/>
  <c r="C66" i="23"/>
  <c r="B66" i="23"/>
  <c r="I65" i="23"/>
  <c r="H65" i="23"/>
  <c r="G65" i="23"/>
  <c r="F65" i="23"/>
  <c r="E65" i="23"/>
  <c r="D65" i="23"/>
  <c r="C65" i="23"/>
  <c r="B65" i="23"/>
  <c r="I64" i="23"/>
  <c r="H64" i="23"/>
  <c r="G64" i="23"/>
  <c r="F64" i="23"/>
  <c r="E64" i="23"/>
  <c r="D64" i="23"/>
  <c r="C64" i="23"/>
  <c r="B64" i="23"/>
  <c r="I63" i="23"/>
  <c r="H63" i="23"/>
  <c r="G63" i="23"/>
  <c r="F63" i="23"/>
  <c r="E63" i="23"/>
  <c r="D63" i="23"/>
  <c r="C63" i="23"/>
  <c r="B63" i="23"/>
  <c r="I62" i="23"/>
  <c r="H62" i="23"/>
  <c r="G62" i="23"/>
  <c r="F62" i="23"/>
  <c r="E62" i="23"/>
  <c r="D62" i="23"/>
  <c r="C62" i="23"/>
  <c r="B62" i="23"/>
  <c r="I61" i="23"/>
  <c r="H61" i="23"/>
  <c r="G61" i="23"/>
  <c r="F61" i="23"/>
  <c r="E61" i="23"/>
  <c r="D61" i="23"/>
  <c r="C61" i="23"/>
  <c r="B61" i="23"/>
  <c r="I60" i="23"/>
  <c r="H60" i="23"/>
  <c r="G60" i="23"/>
  <c r="F60" i="23"/>
  <c r="E60" i="23"/>
  <c r="D60" i="23"/>
  <c r="C60" i="23"/>
  <c r="B60" i="23"/>
  <c r="I59" i="23"/>
  <c r="H59" i="23"/>
  <c r="G59" i="23"/>
  <c r="F59" i="23"/>
  <c r="E59" i="23"/>
  <c r="D59" i="23"/>
  <c r="C59" i="23"/>
  <c r="B59" i="23"/>
  <c r="I58" i="23"/>
  <c r="H58" i="23"/>
  <c r="G58" i="23"/>
  <c r="F58" i="23"/>
  <c r="E58" i="23"/>
  <c r="D58" i="23"/>
  <c r="C58" i="23"/>
  <c r="B58" i="23"/>
  <c r="I57" i="23"/>
  <c r="H57" i="23"/>
  <c r="G57" i="23"/>
  <c r="F57" i="23"/>
  <c r="E57" i="23"/>
  <c r="D57" i="23"/>
  <c r="C57" i="23"/>
  <c r="B57" i="23"/>
  <c r="I56" i="23"/>
  <c r="H56" i="23"/>
  <c r="G56" i="23"/>
  <c r="F56" i="23"/>
  <c r="E56" i="23"/>
  <c r="D56" i="23"/>
  <c r="C56" i="23"/>
  <c r="B56" i="23"/>
  <c r="I55" i="23"/>
  <c r="H55" i="23"/>
  <c r="G55" i="23"/>
  <c r="F55" i="23"/>
  <c r="E55" i="23"/>
  <c r="D55" i="23"/>
  <c r="C55" i="23"/>
  <c r="B55" i="23"/>
  <c r="I54" i="23"/>
  <c r="I89" i="23" s="1"/>
  <c r="H54" i="23"/>
  <c r="H89" i="23" s="1"/>
  <c r="G54" i="23"/>
  <c r="G89" i="23" s="1"/>
  <c r="F54" i="23"/>
  <c r="F89" i="23" s="1"/>
  <c r="E54" i="23"/>
  <c r="E89" i="23" s="1"/>
  <c r="D54" i="23"/>
  <c r="C54" i="23"/>
  <c r="C89" i="23" s="1"/>
  <c r="B54" i="23"/>
  <c r="B89" i="23" s="1"/>
  <c r="I43" i="23"/>
  <c r="H43" i="23"/>
  <c r="G43" i="23"/>
  <c r="F43" i="23"/>
  <c r="E43" i="23"/>
  <c r="D43" i="23"/>
  <c r="C43" i="23"/>
  <c r="B43" i="23"/>
  <c r="I42" i="23"/>
  <c r="H42" i="23"/>
  <c r="G42" i="23"/>
  <c r="F42" i="23"/>
  <c r="E42" i="23"/>
  <c r="D42" i="23"/>
  <c r="C42" i="23"/>
  <c r="B42" i="23"/>
  <c r="I41" i="23"/>
  <c r="H41" i="23"/>
  <c r="G41" i="23"/>
  <c r="F41" i="23"/>
  <c r="E41" i="23"/>
  <c r="D41" i="23"/>
  <c r="C41" i="23"/>
  <c r="B41" i="23"/>
  <c r="I40" i="23"/>
  <c r="H40" i="23"/>
  <c r="G40" i="23"/>
  <c r="F40" i="23"/>
  <c r="E40" i="23"/>
  <c r="D40" i="23"/>
  <c r="C40" i="23"/>
  <c r="B40" i="23"/>
  <c r="I39" i="23"/>
  <c r="H39" i="23"/>
  <c r="G39" i="23"/>
  <c r="F39" i="23"/>
  <c r="E39" i="23"/>
  <c r="D39" i="23"/>
  <c r="C39" i="23"/>
  <c r="B39" i="23"/>
  <c r="I38" i="23"/>
  <c r="H38" i="23"/>
  <c r="G38" i="23"/>
  <c r="F38" i="23"/>
  <c r="E38" i="23"/>
  <c r="D38" i="23"/>
  <c r="C38" i="23"/>
  <c r="B38" i="23"/>
  <c r="I37" i="23"/>
  <c r="H37" i="23"/>
  <c r="G37" i="23"/>
  <c r="F37" i="23"/>
  <c r="E37" i="23"/>
  <c r="D37" i="23"/>
  <c r="C37" i="23"/>
  <c r="B37" i="23"/>
  <c r="I36" i="23"/>
  <c r="H36" i="23"/>
  <c r="G36" i="23"/>
  <c r="F36" i="23"/>
  <c r="E36" i="23"/>
  <c r="D36" i="23"/>
  <c r="C36" i="23"/>
  <c r="B36" i="23"/>
  <c r="I35" i="23"/>
  <c r="H35" i="23"/>
  <c r="G35" i="23"/>
  <c r="F35" i="23"/>
  <c r="E35" i="23"/>
  <c r="D35" i="23"/>
  <c r="C35" i="23"/>
  <c r="B35" i="23"/>
  <c r="I34" i="23"/>
  <c r="H34" i="23"/>
  <c r="G34" i="23"/>
  <c r="F34" i="23"/>
  <c r="E34" i="23"/>
  <c r="D34" i="23"/>
  <c r="C34" i="23"/>
  <c r="B34" i="23"/>
  <c r="I33" i="23"/>
  <c r="H33" i="23"/>
  <c r="G33" i="23"/>
  <c r="F33" i="23"/>
  <c r="E33" i="23"/>
  <c r="D33" i="23"/>
  <c r="C33" i="23"/>
  <c r="B33" i="23"/>
  <c r="I32" i="23"/>
  <c r="H32" i="23"/>
  <c r="G32" i="23"/>
  <c r="F32" i="23"/>
  <c r="E32" i="23"/>
  <c r="D32" i="23"/>
  <c r="C32" i="23"/>
  <c r="B32" i="23"/>
  <c r="I31" i="23"/>
  <c r="H31" i="23"/>
  <c r="G31" i="23"/>
  <c r="F31" i="23"/>
  <c r="E31" i="23"/>
  <c r="D31" i="23"/>
  <c r="C31" i="23"/>
  <c r="B31" i="23"/>
  <c r="I30" i="23"/>
  <c r="H30" i="23"/>
  <c r="G30" i="23"/>
  <c r="F30" i="23"/>
  <c r="E30" i="23"/>
  <c r="D30" i="23"/>
  <c r="C30" i="23"/>
  <c r="B30" i="23"/>
  <c r="I29" i="23"/>
  <c r="H29" i="23"/>
  <c r="G29" i="23"/>
  <c r="F29" i="23"/>
  <c r="E29" i="23"/>
  <c r="D29" i="23"/>
  <c r="C29" i="23"/>
  <c r="B29" i="23"/>
  <c r="I28" i="23"/>
  <c r="H28" i="23"/>
  <c r="G28" i="23"/>
  <c r="F28" i="23"/>
  <c r="E28" i="23"/>
  <c r="D28" i="23"/>
  <c r="C28" i="23"/>
  <c r="B28" i="23"/>
  <c r="I27" i="23"/>
  <c r="H27" i="23"/>
  <c r="G27" i="23"/>
  <c r="F27" i="23"/>
  <c r="E27" i="23"/>
  <c r="D27" i="23"/>
  <c r="C27" i="23"/>
  <c r="B27" i="23"/>
  <c r="I26" i="23"/>
  <c r="H26" i="23"/>
  <c r="G26" i="23"/>
  <c r="F26" i="23"/>
  <c r="E26" i="23"/>
  <c r="D26" i="23"/>
  <c r="C26" i="23"/>
  <c r="B26" i="23"/>
  <c r="I25" i="23"/>
  <c r="H25" i="23"/>
  <c r="G25" i="23"/>
  <c r="F25" i="23"/>
  <c r="E25" i="23"/>
  <c r="D25" i="23"/>
  <c r="C25" i="23"/>
  <c r="B25" i="23"/>
  <c r="I24" i="23"/>
  <c r="H24" i="23"/>
  <c r="G24" i="23"/>
  <c r="F24" i="23"/>
  <c r="E24" i="23"/>
  <c r="D24" i="23"/>
  <c r="C24" i="23"/>
  <c r="B24" i="23"/>
  <c r="I23" i="23"/>
  <c r="H23" i="23"/>
  <c r="G23" i="23"/>
  <c r="F23" i="23"/>
  <c r="E23" i="23"/>
  <c r="D23" i="23"/>
  <c r="C23" i="23"/>
  <c r="B23" i="23"/>
  <c r="I22" i="23"/>
  <c r="H22" i="23"/>
  <c r="G22" i="23"/>
  <c r="F22" i="23"/>
  <c r="E22" i="23"/>
  <c r="D22" i="23"/>
  <c r="C22" i="23"/>
  <c r="B22" i="23"/>
  <c r="I21" i="23"/>
  <c r="H21" i="23"/>
  <c r="G21" i="23"/>
  <c r="F21" i="23"/>
  <c r="E21" i="23"/>
  <c r="D21" i="23"/>
  <c r="C21" i="23"/>
  <c r="B21" i="23"/>
  <c r="I20" i="23"/>
  <c r="H20" i="23"/>
  <c r="G20" i="23"/>
  <c r="F20" i="23"/>
  <c r="E20" i="23"/>
  <c r="D20" i="23"/>
  <c r="C20" i="23"/>
  <c r="B20" i="23"/>
  <c r="I19" i="23"/>
  <c r="H19" i="23"/>
  <c r="G19" i="23"/>
  <c r="F19" i="23"/>
  <c r="E19" i="23"/>
  <c r="D19" i="23"/>
  <c r="C19" i="23"/>
  <c r="B19" i="23"/>
  <c r="I18" i="23"/>
  <c r="H18" i="23"/>
  <c r="G18" i="23"/>
  <c r="F18" i="23"/>
  <c r="E18" i="23"/>
  <c r="D18" i="23"/>
  <c r="C18" i="23"/>
  <c r="B18" i="23"/>
  <c r="I17" i="23"/>
  <c r="H17" i="23"/>
  <c r="G17" i="23"/>
  <c r="F17" i="23"/>
  <c r="E17" i="23"/>
  <c r="D17" i="23"/>
  <c r="C17" i="23"/>
  <c r="B17" i="23"/>
  <c r="I16" i="23"/>
  <c r="H16" i="23"/>
  <c r="G16" i="23"/>
  <c r="F16" i="23"/>
  <c r="E16" i="23"/>
  <c r="D16" i="23"/>
  <c r="C16" i="23"/>
  <c r="B16" i="23"/>
  <c r="I15" i="23"/>
  <c r="H15" i="23"/>
  <c r="G15" i="23"/>
  <c r="F15" i="23"/>
  <c r="E15" i="23"/>
  <c r="D15" i="23"/>
  <c r="C15" i="23"/>
  <c r="B15" i="23"/>
  <c r="I14" i="23"/>
  <c r="H14" i="23"/>
  <c r="G14" i="23"/>
  <c r="F14" i="23"/>
  <c r="E14" i="23"/>
  <c r="D14" i="23"/>
  <c r="C14" i="23"/>
  <c r="B14" i="23"/>
  <c r="I13" i="23"/>
  <c r="H13" i="23"/>
  <c r="G13" i="23"/>
  <c r="F13" i="23"/>
  <c r="E13" i="23"/>
  <c r="D13" i="23"/>
  <c r="C13" i="23"/>
  <c r="B13" i="23"/>
  <c r="I12" i="23"/>
  <c r="H12" i="23"/>
  <c r="G12" i="23"/>
  <c r="F12" i="23"/>
  <c r="E12" i="23"/>
  <c r="D12" i="23"/>
  <c r="C12" i="23"/>
  <c r="B12" i="23"/>
  <c r="I11" i="23"/>
  <c r="H11" i="23"/>
  <c r="G11" i="23"/>
  <c r="F11" i="23"/>
  <c r="E11" i="23"/>
  <c r="D11" i="23"/>
  <c r="C11" i="23"/>
  <c r="B11" i="23"/>
  <c r="I10" i="23"/>
  <c r="H10" i="23"/>
  <c r="G10" i="23"/>
  <c r="F10" i="23"/>
  <c r="E10" i="23"/>
  <c r="D10" i="23"/>
  <c r="C10" i="23"/>
  <c r="B10" i="23"/>
  <c r="I9" i="23"/>
  <c r="I44" i="23" s="1"/>
  <c r="H9" i="23"/>
  <c r="H44" i="23" s="1"/>
  <c r="G9" i="23"/>
  <c r="G44" i="23" s="1"/>
  <c r="F9" i="23"/>
  <c r="F44" i="23" s="1"/>
  <c r="E9" i="23"/>
  <c r="E44" i="23" s="1"/>
  <c r="D9" i="23"/>
  <c r="D44" i="23" s="1"/>
  <c r="C9" i="23"/>
  <c r="C44" i="23" s="1"/>
  <c r="B9" i="23"/>
  <c r="I134" i="22"/>
  <c r="H134" i="22"/>
  <c r="G134" i="22"/>
  <c r="F134" i="22"/>
  <c r="E134" i="22"/>
  <c r="D134" i="22"/>
  <c r="C134" i="22"/>
  <c r="B134" i="22"/>
  <c r="I133" i="22"/>
  <c r="H133" i="22"/>
  <c r="G133" i="22"/>
  <c r="F133" i="22"/>
  <c r="E133" i="22"/>
  <c r="D133" i="22"/>
  <c r="C133" i="22"/>
  <c r="B133" i="22"/>
  <c r="I132" i="22"/>
  <c r="H132" i="22"/>
  <c r="G132" i="22"/>
  <c r="F132" i="22"/>
  <c r="E132" i="22"/>
  <c r="D132" i="22"/>
  <c r="C132" i="22"/>
  <c r="B132" i="22"/>
  <c r="I131" i="22"/>
  <c r="H131" i="22"/>
  <c r="G131" i="22"/>
  <c r="F131" i="22"/>
  <c r="E131" i="22"/>
  <c r="D131" i="22"/>
  <c r="C131" i="22"/>
  <c r="B131" i="22"/>
  <c r="I130" i="22"/>
  <c r="H130" i="22"/>
  <c r="G130" i="22"/>
  <c r="F130" i="22"/>
  <c r="E130" i="22"/>
  <c r="D130" i="22"/>
  <c r="C130" i="22"/>
  <c r="B130" i="22"/>
  <c r="I129" i="22"/>
  <c r="H129" i="22"/>
  <c r="G129" i="22"/>
  <c r="F129" i="22"/>
  <c r="E129" i="22"/>
  <c r="D129" i="22"/>
  <c r="C129" i="22"/>
  <c r="B129" i="22"/>
  <c r="I128" i="22"/>
  <c r="H128" i="22"/>
  <c r="G128" i="22"/>
  <c r="F128" i="22"/>
  <c r="E128" i="22"/>
  <c r="D128" i="22"/>
  <c r="C128" i="22"/>
  <c r="B128" i="22"/>
  <c r="I127" i="22"/>
  <c r="H127" i="22"/>
  <c r="G127" i="22"/>
  <c r="F127" i="22"/>
  <c r="E127" i="22"/>
  <c r="D127" i="22"/>
  <c r="C127" i="22"/>
  <c r="B127" i="22"/>
  <c r="I126" i="22"/>
  <c r="H126" i="22"/>
  <c r="G126" i="22"/>
  <c r="F126" i="22"/>
  <c r="E126" i="22"/>
  <c r="D126" i="22"/>
  <c r="C126" i="22"/>
  <c r="B126" i="22"/>
  <c r="I125" i="22"/>
  <c r="H125" i="22"/>
  <c r="G125" i="22"/>
  <c r="F125" i="22"/>
  <c r="E125" i="22"/>
  <c r="D125" i="22"/>
  <c r="C125" i="22"/>
  <c r="B125" i="22"/>
  <c r="I124" i="22"/>
  <c r="H124" i="22"/>
  <c r="G124" i="22"/>
  <c r="F124" i="22"/>
  <c r="E124" i="22"/>
  <c r="D124" i="22"/>
  <c r="C124" i="22"/>
  <c r="B124" i="22"/>
  <c r="I123" i="22"/>
  <c r="H123" i="22"/>
  <c r="G123" i="22"/>
  <c r="F123" i="22"/>
  <c r="E123" i="22"/>
  <c r="D123" i="22"/>
  <c r="C123" i="22"/>
  <c r="B123" i="22"/>
  <c r="I122" i="22"/>
  <c r="H122" i="22"/>
  <c r="G122" i="22"/>
  <c r="F122" i="22"/>
  <c r="E122" i="22"/>
  <c r="D122" i="22"/>
  <c r="C122" i="22"/>
  <c r="B122" i="22"/>
  <c r="I121" i="22"/>
  <c r="H121" i="22"/>
  <c r="G121" i="22"/>
  <c r="F121" i="22"/>
  <c r="E121" i="22"/>
  <c r="D121" i="22"/>
  <c r="C121" i="22"/>
  <c r="B121" i="22"/>
  <c r="I120" i="22"/>
  <c r="H120" i="22"/>
  <c r="G120" i="22"/>
  <c r="F120" i="22"/>
  <c r="E120" i="22"/>
  <c r="D120" i="22"/>
  <c r="C120" i="22"/>
  <c r="B120" i="22"/>
  <c r="I119" i="22"/>
  <c r="H119" i="22"/>
  <c r="G119" i="22"/>
  <c r="F119" i="22"/>
  <c r="E119" i="22"/>
  <c r="D119" i="22"/>
  <c r="C119" i="22"/>
  <c r="B119" i="22"/>
  <c r="I118" i="22"/>
  <c r="H118" i="22"/>
  <c r="G118" i="22"/>
  <c r="F118" i="22"/>
  <c r="E118" i="22"/>
  <c r="D118" i="22"/>
  <c r="C118" i="22"/>
  <c r="B118" i="22"/>
  <c r="I117" i="22"/>
  <c r="H117" i="22"/>
  <c r="G117" i="22"/>
  <c r="F117" i="22"/>
  <c r="E117" i="22"/>
  <c r="D117" i="22"/>
  <c r="C117" i="22"/>
  <c r="B117" i="22"/>
  <c r="I116" i="22"/>
  <c r="H116" i="22"/>
  <c r="G116" i="22"/>
  <c r="F116" i="22"/>
  <c r="E116" i="22"/>
  <c r="D116" i="22"/>
  <c r="C116" i="22"/>
  <c r="B116" i="22"/>
  <c r="I115" i="22"/>
  <c r="H115" i="22"/>
  <c r="G115" i="22"/>
  <c r="F115" i="22"/>
  <c r="E115" i="22"/>
  <c r="D115" i="22"/>
  <c r="C115" i="22"/>
  <c r="B115" i="22"/>
  <c r="I114" i="22"/>
  <c r="H114" i="22"/>
  <c r="G114" i="22"/>
  <c r="F114" i="22"/>
  <c r="E114" i="22"/>
  <c r="D114" i="22"/>
  <c r="C114" i="22"/>
  <c r="B114" i="22"/>
  <c r="I113" i="22"/>
  <c r="H113" i="22"/>
  <c r="G113" i="22"/>
  <c r="F113" i="22"/>
  <c r="E113" i="22"/>
  <c r="D113" i="22"/>
  <c r="C113" i="22"/>
  <c r="B113" i="22"/>
  <c r="I112" i="22"/>
  <c r="H112" i="22"/>
  <c r="G112" i="22"/>
  <c r="F112" i="22"/>
  <c r="E112" i="22"/>
  <c r="D112" i="22"/>
  <c r="C112" i="22"/>
  <c r="B112" i="22"/>
  <c r="I111" i="22"/>
  <c r="H111" i="22"/>
  <c r="G111" i="22"/>
  <c r="F111" i="22"/>
  <c r="E111" i="22"/>
  <c r="D111" i="22"/>
  <c r="C111" i="22"/>
  <c r="B111" i="22"/>
  <c r="I110" i="22"/>
  <c r="H110" i="22"/>
  <c r="G110" i="22"/>
  <c r="F110" i="22"/>
  <c r="E110" i="22"/>
  <c r="D110" i="22"/>
  <c r="C110" i="22"/>
  <c r="B110" i="22"/>
  <c r="I109" i="22"/>
  <c r="H109" i="22"/>
  <c r="G109" i="22"/>
  <c r="F109" i="22"/>
  <c r="E109" i="22"/>
  <c r="D109" i="22"/>
  <c r="C109" i="22"/>
  <c r="B109" i="22"/>
  <c r="I108" i="22"/>
  <c r="H108" i="22"/>
  <c r="G108" i="22"/>
  <c r="F108" i="22"/>
  <c r="E108" i="22"/>
  <c r="D108" i="22"/>
  <c r="C108" i="22"/>
  <c r="B108" i="22"/>
  <c r="I107" i="22"/>
  <c r="H107" i="22"/>
  <c r="G107" i="22"/>
  <c r="F107" i="22"/>
  <c r="E107" i="22"/>
  <c r="D107" i="22"/>
  <c r="C107" i="22"/>
  <c r="B107" i="22"/>
  <c r="I106" i="22"/>
  <c r="H106" i="22"/>
  <c r="G106" i="22"/>
  <c r="F106" i="22"/>
  <c r="E106" i="22"/>
  <c r="D106" i="22"/>
  <c r="C106" i="22"/>
  <c r="B106" i="22"/>
  <c r="I105" i="22"/>
  <c r="H105" i="22"/>
  <c r="G105" i="22"/>
  <c r="F105" i="22"/>
  <c r="E105" i="22"/>
  <c r="D105" i="22"/>
  <c r="C105" i="22"/>
  <c r="B105" i="22"/>
  <c r="I104" i="22"/>
  <c r="H104" i="22"/>
  <c r="G104" i="22"/>
  <c r="F104" i="22"/>
  <c r="E104" i="22"/>
  <c r="D104" i="22"/>
  <c r="C104" i="22"/>
  <c r="B104" i="22"/>
  <c r="I103" i="22"/>
  <c r="H103" i="22"/>
  <c r="G103" i="22"/>
  <c r="F103" i="22"/>
  <c r="E103" i="22"/>
  <c r="D103" i="22"/>
  <c r="C103" i="22"/>
  <c r="B103" i="22"/>
  <c r="I102" i="22"/>
  <c r="H102" i="22"/>
  <c r="G102" i="22"/>
  <c r="F102" i="22"/>
  <c r="E102" i="22"/>
  <c r="D102" i="22"/>
  <c r="C102" i="22"/>
  <c r="B102" i="22"/>
  <c r="I101" i="22"/>
  <c r="H101" i="22"/>
  <c r="G101" i="22"/>
  <c r="F101" i="22"/>
  <c r="E101" i="22"/>
  <c r="D101" i="22"/>
  <c r="C101" i="22"/>
  <c r="B101" i="22"/>
  <c r="I100" i="22"/>
  <c r="H100" i="22"/>
  <c r="G100" i="22"/>
  <c r="F100" i="22"/>
  <c r="E100" i="22"/>
  <c r="D100" i="22"/>
  <c r="C100" i="22"/>
  <c r="B100" i="22"/>
  <c r="I89" i="22"/>
  <c r="H89" i="22"/>
  <c r="G89" i="22"/>
  <c r="F89" i="22"/>
  <c r="E89" i="22"/>
  <c r="D89" i="22"/>
  <c r="C89" i="22"/>
  <c r="B89" i="22"/>
  <c r="I88" i="22"/>
  <c r="H88" i="22"/>
  <c r="G88" i="22"/>
  <c r="F88" i="22"/>
  <c r="E88" i="22"/>
  <c r="D88" i="22"/>
  <c r="C88" i="22"/>
  <c r="B88" i="22"/>
  <c r="I87" i="22"/>
  <c r="H87" i="22"/>
  <c r="G87" i="22"/>
  <c r="F87" i="22"/>
  <c r="E87" i="22"/>
  <c r="D87" i="22"/>
  <c r="C87" i="22"/>
  <c r="B87" i="22"/>
  <c r="I86" i="22"/>
  <c r="H86" i="22"/>
  <c r="G86" i="22"/>
  <c r="F86" i="22"/>
  <c r="E86" i="22"/>
  <c r="D86" i="22"/>
  <c r="C86" i="22"/>
  <c r="B86" i="22"/>
  <c r="I85" i="22"/>
  <c r="H85" i="22"/>
  <c r="G85" i="22"/>
  <c r="F85" i="22"/>
  <c r="E85" i="22"/>
  <c r="D85" i="22"/>
  <c r="C85" i="22"/>
  <c r="B85" i="22"/>
  <c r="I84" i="22"/>
  <c r="H84" i="22"/>
  <c r="G84" i="22"/>
  <c r="F84" i="22"/>
  <c r="E84" i="22"/>
  <c r="D84" i="22"/>
  <c r="C84" i="22"/>
  <c r="B84" i="22"/>
  <c r="I83" i="22"/>
  <c r="H83" i="22"/>
  <c r="G83" i="22"/>
  <c r="F83" i="22"/>
  <c r="E83" i="22"/>
  <c r="D83" i="22"/>
  <c r="C83" i="22"/>
  <c r="B83" i="22"/>
  <c r="I82" i="22"/>
  <c r="H82" i="22"/>
  <c r="G82" i="22"/>
  <c r="F82" i="22"/>
  <c r="E82" i="22"/>
  <c r="D82" i="22"/>
  <c r="C82" i="22"/>
  <c r="B82" i="22"/>
  <c r="I81" i="22"/>
  <c r="H81" i="22"/>
  <c r="G81" i="22"/>
  <c r="F81" i="22"/>
  <c r="E81" i="22"/>
  <c r="D81" i="22"/>
  <c r="C81" i="22"/>
  <c r="B81" i="22"/>
  <c r="I80" i="22"/>
  <c r="H80" i="22"/>
  <c r="G80" i="22"/>
  <c r="F80" i="22"/>
  <c r="E80" i="22"/>
  <c r="D80" i="22"/>
  <c r="C80" i="22"/>
  <c r="B80" i="22"/>
  <c r="I79" i="22"/>
  <c r="H79" i="22"/>
  <c r="G79" i="22"/>
  <c r="F79" i="22"/>
  <c r="E79" i="22"/>
  <c r="D79" i="22"/>
  <c r="C79" i="22"/>
  <c r="B79" i="22"/>
  <c r="I78" i="22"/>
  <c r="H78" i="22"/>
  <c r="G78" i="22"/>
  <c r="F78" i="22"/>
  <c r="E78" i="22"/>
  <c r="D78" i="22"/>
  <c r="C78" i="22"/>
  <c r="B78" i="22"/>
  <c r="I77" i="22"/>
  <c r="H77" i="22"/>
  <c r="G77" i="22"/>
  <c r="F77" i="22"/>
  <c r="E77" i="22"/>
  <c r="D77" i="22"/>
  <c r="C77" i="22"/>
  <c r="B77" i="22"/>
  <c r="I76" i="22"/>
  <c r="H76" i="22"/>
  <c r="G76" i="22"/>
  <c r="F76" i="22"/>
  <c r="E76" i="22"/>
  <c r="D76" i="22"/>
  <c r="C76" i="22"/>
  <c r="B76" i="22"/>
  <c r="I75" i="22"/>
  <c r="H75" i="22"/>
  <c r="G75" i="22"/>
  <c r="F75" i="22"/>
  <c r="E75" i="22"/>
  <c r="D75" i="22"/>
  <c r="C75" i="22"/>
  <c r="B75" i="22"/>
  <c r="I74" i="22"/>
  <c r="H74" i="22"/>
  <c r="G74" i="22"/>
  <c r="F74" i="22"/>
  <c r="E74" i="22"/>
  <c r="D74" i="22"/>
  <c r="C74" i="22"/>
  <c r="B74" i="22"/>
  <c r="I73" i="22"/>
  <c r="H73" i="22"/>
  <c r="G73" i="22"/>
  <c r="F73" i="22"/>
  <c r="E73" i="22"/>
  <c r="D73" i="22"/>
  <c r="C73" i="22"/>
  <c r="B73" i="22"/>
  <c r="I72" i="22"/>
  <c r="H72" i="22"/>
  <c r="G72" i="22"/>
  <c r="F72" i="22"/>
  <c r="E72" i="22"/>
  <c r="D72" i="22"/>
  <c r="C72" i="22"/>
  <c r="B72" i="22"/>
  <c r="I71" i="22"/>
  <c r="H71" i="22"/>
  <c r="G71" i="22"/>
  <c r="F71" i="22"/>
  <c r="E71" i="22"/>
  <c r="D71" i="22"/>
  <c r="C71" i="22"/>
  <c r="B71" i="22"/>
  <c r="I70" i="22"/>
  <c r="H70" i="22"/>
  <c r="G70" i="22"/>
  <c r="F70" i="22"/>
  <c r="E70" i="22"/>
  <c r="D70" i="22"/>
  <c r="C70" i="22"/>
  <c r="B70" i="22"/>
  <c r="I69" i="22"/>
  <c r="H69" i="22"/>
  <c r="G69" i="22"/>
  <c r="F69" i="22"/>
  <c r="E69" i="22"/>
  <c r="D69" i="22"/>
  <c r="C69" i="22"/>
  <c r="B69" i="22"/>
  <c r="I68" i="22"/>
  <c r="H68" i="22"/>
  <c r="G68" i="22"/>
  <c r="F68" i="22"/>
  <c r="E68" i="22"/>
  <c r="D68" i="22"/>
  <c r="C68" i="22"/>
  <c r="B68" i="22"/>
  <c r="I67" i="22"/>
  <c r="H67" i="22"/>
  <c r="G67" i="22"/>
  <c r="F67" i="22"/>
  <c r="E67" i="22"/>
  <c r="D67" i="22"/>
  <c r="C67" i="22"/>
  <c r="B67" i="22"/>
  <c r="I66" i="22"/>
  <c r="H66" i="22"/>
  <c r="G66" i="22"/>
  <c r="F66" i="22"/>
  <c r="E66" i="22"/>
  <c r="D66" i="22"/>
  <c r="C66" i="22"/>
  <c r="B66" i="22"/>
  <c r="I65" i="22"/>
  <c r="H65" i="22"/>
  <c r="G65" i="22"/>
  <c r="F65" i="22"/>
  <c r="E65" i="22"/>
  <c r="D65" i="22"/>
  <c r="C65" i="22"/>
  <c r="B65" i="22"/>
  <c r="I64" i="22"/>
  <c r="H64" i="22"/>
  <c r="G64" i="22"/>
  <c r="F64" i="22"/>
  <c r="E64" i="22"/>
  <c r="D64" i="22"/>
  <c r="C64" i="22"/>
  <c r="B64" i="22"/>
  <c r="I63" i="22"/>
  <c r="H63" i="22"/>
  <c r="G63" i="22"/>
  <c r="F63" i="22"/>
  <c r="E63" i="22"/>
  <c r="D63" i="22"/>
  <c r="C63" i="22"/>
  <c r="B63" i="22"/>
  <c r="I62" i="22"/>
  <c r="H62" i="22"/>
  <c r="G62" i="22"/>
  <c r="F62" i="22"/>
  <c r="E62" i="22"/>
  <c r="D62" i="22"/>
  <c r="C62" i="22"/>
  <c r="B62" i="22"/>
  <c r="I61" i="22"/>
  <c r="H61" i="22"/>
  <c r="G61" i="22"/>
  <c r="F61" i="22"/>
  <c r="E61" i="22"/>
  <c r="D61" i="22"/>
  <c r="C61" i="22"/>
  <c r="B61" i="22"/>
  <c r="I60" i="22"/>
  <c r="H60" i="22"/>
  <c r="G60" i="22"/>
  <c r="F60" i="22"/>
  <c r="E60" i="22"/>
  <c r="D60" i="22"/>
  <c r="C60" i="22"/>
  <c r="B60" i="22"/>
  <c r="I59" i="22"/>
  <c r="H59" i="22"/>
  <c r="G59" i="22"/>
  <c r="F59" i="22"/>
  <c r="E59" i="22"/>
  <c r="D59" i="22"/>
  <c r="C59" i="22"/>
  <c r="B59" i="22"/>
  <c r="I58" i="22"/>
  <c r="H58" i="22"/>
  <c r="G58" i="22"/>
  <c r="F58" i="22"/>
  <c r="E58" i="22"/>
  <c r="D58" i="22"/>
  <c r="C58" i="22"/>
  <c r="B58" i="22"/>
  <c r="I57" i="22"/>
  <c r="H57" i="22"/>
  <c r="G57" i="22"/>
  <c r="F57" i="22"/>
  <c r="E57" i="22"/>
  <c r="D57" i="22"/>
  <c r="C57" i="22"/>
  <c r="B57" i="22"/>
  <c r="I56" i="22"/>
  <c r="H56" i="22"/>
  <c r="G56" i="22"/>
  <c r="F56" i="22"/>
  <c r="E56" i="22"/>
  <c r="D56" i="22"/>
  <c r="C56" i="22"/>
  <c r="B56" i="22"/>
  <c r="I55" i="22"/>
  <c r="I90" i="22" s="1"/>
  <c r="H55" i="22"/>
  <c r="H90" i="22" s="1"/>
  <c r="G55" i="22"/>
  <c r="G90" i="22" s="1"/>
  <c r="F55" i="22"/>
  <c r="E55" i="22"/>
  <c r="E90" i="22" s="1"/>
  <c r="D55" i="22"/>
  <c r="D90" i="22" s="1"/>
  <c r="C55" i="22"/>
  <c r="C90" i="22" s="1"/>
  <c r="B55" i="22"/>
  <c r="B90" i="22" s="1"/>
  <c r="I43" i="22"/>
  <c r="H43" i="22"/>
  <c r="G43" i="22"/>
  <c r="F43" i="22"/>
  <c r="E43" i="22"/>
  <c r="D43" i="22"/>
  <c r="C43" i="22"/>
  <c r="B43" i="22"/>
  <c r="I42" i="22"/>
  <c r="H42" i="22"/>
  <c r="G42" i="22"/>
  <c r="F42" i="22"/>
  <c r="E42" i="22"/>
  <c r="D42" i="22"/>
  <c r="C42" i="22"/>
  <c r="B42" i="22"/>
  <c r="I41" i="22"/>
  <c r="H41" i="22"/>
  <c r="G41" i="22"/>
  <c r="F41" i="22"/>
  <c r="E41" i="22"/>
  <c r="D41" i="22"/>
  <c r="C41" i="22"/>
  <c r="B41" i="22"/>
  <c r="I40" i="22"/>
  <c r="H40" i="22"/>
  <c r="G40" i="22"/>
  <c r="F40" i="22"/>
  <c r="E40" i="22"/>
  <c r="D40" i="22"/>
  <c r="C40" i="22"/>
  <c r="B40" i="22"/>
  <c r="I39" i="22"/>
  <c r="H39" i="22"/>
  <c r="G39" i="22"/>
  <c r="F39" i="22"/>
  <c r="E39" i="22"/>
  <c r="D39" i="22"/>
  <c r="C39" i="22"/>
  <c r="B39" i="22"/>
  <c r="I38" i="22"/>
  <c r="H38" i="22"/>
  <c r="G38" i="22"/>
  <c r="F38" i="22"/>
  <c r="E38" i="22"/>
  <c r="D38" i="22"/>
  <c r="C38" i="22"/>
  <c r="B38" i="22"/>
  <c r="I37" i="22"/>
  <c r="H37" i="22"/>
  <c r="G37" i="22"/>
  <c r="F37" i="22"/>
  <c r="E37" i="22"/>
  <c r="D37" i="22"/>
  <c r="C37" i="22"/>
  <c r="B37" i="22"/>
  <c r="I36" i="22"/>
  <c r="H36" i="22"/>
  <c r="G36" i="22"/>
  <c r="F36" i="22"/>
  <c r="E36" i="22"/>
  <c r="D36" i="22"/>
  <c r="C36" i="22"/>
  <c r="B36" i="22"/>
  <c r="I35" i="22"/>
  <c r="H35" i="22"/>
  <c r="G35" i="22"/>
  <c r="F35" i="22"/>
  <c r="E35" i="22"/>
  <c r="D35" i="22"/>
  <c r="C35" i="22"/>
  <c r="B35" i="22"/>
  <c r="I34" i="22"/>
  <c r="H34" i="22"/>
  <c r="G34" i="22"/>
  <c r="F34" i="22"/>
  <c r="E34" i="22"/>
  <c r="D34" i="22"/>
  <c r="C34" i="22"/>
  <c r="B34" i="22"/>
  <c r="I33" i="22"/>
  <c r="H33" i="22"/>
  <c r="G33" i="22"/>
  <c r="F33" i="22"/>
  <c r="E33" i="22"/>
  <c r="D33" i="22"/>
  <c r="C33" i="22"/>
  <c r="B33" i="22"/>
  <c r="I32" i="22"/>
  <c r="H32" i="22"/>
  <c r="G32" i="22"/>
  <c r="F32" i="22"/>
  <c r="E32" i="22"/>
  <c r="D32" i="22"/>
  <c r="C32" i="22"/>
  <c r="B32" i="22"/>
  <c r="I31" i="22"/>
  <c r="H31" i="22"/>
  <c r="G31" i="22"/>
  <c r="F31" i="22"/>
  <c r="E31" i="22"/>
  <c r="D31" i="22"/>
  <c r="C31" i="22"/>
  <c r="B31" i="22"/>
  <c r="I30" i="22"/>
  <c r="H30" i="22"/>
  <c r="G30" i="22"/>
  <c r="F30" i="22"/>
  <c r="E30" i="22"/>
  <c r="D30" i="22"/>
  <c r="C30" i="22"/>
  <c r="B30" i="22"/>
  <c r="I29" i="22"/>
  <c r="H29" i="22"/>
  <c r="G29" i="22"/>
  <c r="F29" i="22"/>
  <c r="E29" i="22"/>
  <c r="D29" i="22"/>
  <c r="C29" i="22"/>
  <c r="B29" i="22"/>
  <c r="I28" i="22"/>
  <c r="H28" i="22"/>
  <c r="G28" i="22"/>
  <c r="F28" i="22"/>
  <c r="E28" i="22"/>
  <c r="D28" i="22"/>
  <c r="C28" i="22"/>
  <c r="B28" i="22"/>
  <c r="I27" i="22"/>
  <c r="H27" i="22"/>
  <c r="G27" i="22"/>
  <c r="F27" i="22"/>
  <c r="E27" i="22"/>
  <c r="D27" i="22"/>
  <c r="C27" i="22"/>
  <c r="B27" i="22"/>
  <c r="I26" i="22"/>
  <c r="H26" i="22"/>
  <c r="G26" i="22"/>
  <c r="F26" i="22"/>
  <c r="E26" i="22"/>
  <c r="D26" i="22"/>
  <c r="C26" i="22"/>
  <c r="B26" i="22"/>
  <c r="I25" i="22"/>
  <c r="H25" i="22"/>
  <c r="G25" i="22"/>
  <c r="F25" i="22"/>
  <c r="E25" i="22"/>
  <c r="D25" i="22"/>
  <c r="C25" i="22"/>
  <c r="B25" i="22"/>
  <c r="I24" i="22"/>
  <c r="H24" i="22"/>
  <c r="G24" i="22"/>
  <c r="F24" i="22"/>
  <c r="E24" i="22"/>
  <c r="D24" i="22"/>
  <c r="C24" i="22"/>
  <c r="B24" i="22"/>
  <c r="I23" i="22"/>
  <c r="H23" i="22"/>
  <c r="G23" i="22"/>
  <c r="F23" i="22"/>
  <c r="E23" i="22"/>
  <c r="D23" i="22"/>
  <c r="C23" i="22"/>
  <c r="B23" i="22"/>
  <c r="I22" i="22"/>
  <c r="H22" i="22"/>
  <c r="G22" i="22"/>
  <c r="F22" i="22"/>
  <c r="E22" i="22"/>
  <c r="D22" i="22"/>
  <c r="C22" i="22"/>
  <c r="B22" i="22"/>
  <c r="I21" i="22"/>
  <c r="H21" i="22"/>
  <c r="G21" i="22"/>
  <c r="F21" i="22"/>
  <c r="E21" i="22"/>
  <c r="D21" i="22"/>
  <c r="C21" i="22"/>
  <c r="B21" i="22"/>
  <c r="I20" i="22"/>
  <c r="H20" i="22"/>
  <c r="G20" i="22"/>
  <c r="F20" i="22"/>
  <c r="E20" i="22"/>
  <c r="D20" i="22"/>
  <c r="C20" i="22"/>
  <c r="B20" i="22"/>
  <c r="I19" i="22"/>
  <c r="H19" i="22"/>
  <c r="G19" i="22"/>
  <c r="F19" i="22"/>
  <c r="E19" i="22"/>
  <c r="D19" i="22"/>
  <c r="C19" i="22"/>
  <c r="B19" i="22"/>
  <c r="I18" i="22"/>
  <c r="H18" i="22"/>
  <c r="G18" i="22"/>
  <c r="F18" i="22"/>
  <c r="E18" i="22"/>
  <c r="D18" i="22"/>
  <c r="C18" i="22"/>
  <c r="B18" i="22"/>
  <c r="I17" i="22"/>
  <c r="H17" i="22"/>
  <c r="G17" i="22"/>
  <c r="F17" i="22"/>
  <c r="E17" i="22"/>
  <c r="D17" i="22"/>
  <c r="C17" i="22"/>
  <c r="B17" i="22"/>
  <c r="I16" i="22"/>
  <c r="H16" i="22"/>
  <c r="G16" i="22"/>
  <c r="F16" i="22"/>
  <c r="E16" i="22"/>
  <c r="D16" i="22"/>
  <c r="C16" i="22"/>
  <c r="B16" i="22"/>
  <c r="I15" i="22"/>
  <c r="H15" i="22"/>
  <c r="G15" i="22"/>
  <c r="F15" i="22"/>
  <c r="E15" i="22"/>
  <c r="D15" i="22"/>
  <c r="C15" i="22"/>
  <c r="B15" i="22"/>
  <c r="I14" i="22"/>
  <c r="H14" i="22"/>
  <c r="G14" i="22"/>
  <c r="F14" i="22"/>
  <c r="E14" i="22"/>
  <c r="D14" i="22"/>
  <c r="C14" i="22"/>
  <c r="B14" i="22"/>
  <c r="I13" i="22"/>
  <c r="H13" i="22"/>
  <c r="G13" i="22"/>
  <c r="F13" i="22"/>
  <c r="E13" i="22"/>
  <c r="D13" i="22"/>
  <c r="C13" i="22"/>
  <c r="B13" i="22"/>
  <c r="I12" i="22"/>
  <c r="H12" i="22"/>
  <c r="G12" i="22"/>
  <c r="F12" i="22"/>
  <c r="E12" i="22"/>
  <c r="D12" i="22"/>
  <c r="C12" i="22"/>
  <c r="B12" i="22"/>
  <c r="I11" i="22"/>
  <c r="H11" i="22"/>
  <c r="G11" i="22"/>
  <c r="F11" i="22"/>
  <c r="E11" i="22"/>
  <c r="D11" i="22"/>
  <c r="C11" i="22"/>
  <c r="B11" i="22"/>
  <c r="I10" i="22"/>
  <c r="H10" i="22"/>
  <c r="G10" i="22"/>
  <c r="F10" i="22"/>
  <c r="E10" i="22"/>
  <c r="D10" i="22"/>
  <c r="C10" i="22"/>
  <c r="B10" i="22"/>
  <c r="I9" i="22"/>
  <c r="I44" i="22" s="1"/>
  <c r="H9" i="22"/>
  <c r="G9" i="22"/>
  <c r="G44" i="22" s="1"/>
  <c r="F9" i="22"/>
  <c r="E9" i="22"/>
  <c r="E44" i="22" s="1"/>
  <c r="D9" i="22"/>
  <c r="D44" i="22" s="1"/>
  <c r="C9" i="22"/>
  <c r="B9" i="22"/>
  <c r="B44" i="22" s="1"/>
  <c r="I140" i="21"/>
  <c r="H140" i="21"/>
  <c r="G140" i="21"/>
  <c r="F140" i="21"/>
  <c r="E140" i="21"/>
  <c r="D140" i="21"/>
  <c r="C140" i="21"/>
  <c r="B140" i="21"/>
  <c r="I139" i="21"/>
  <c r="H139" i="21"/>
  <c r="G139" i="21"/>
  <c r="F139" i="21"/>
  <c r="E139" i="21"/>
  <c r="D139" i="21"/>
  <c r="C139" i="21"/>
  <c r="B139" i="21"/>
  <c r="I138" i="21"/>
  <c r="H138" i="21"/>
  <c r="G138" i="21"/>
  <c r="F138" i="21"/>
  <c r="E138" i="21"/>
  <c r="D138" i="21"/>
  <c r="C138" i="21"/>
  <c r="B138" i="21"/>
  <c r="I137" i="21"/>
  <c r="H137" i="21"/>
  <c r="G137" i="21"/>
  <c r="F137" i="21"/>
  <c r="E137" i="21"/>
  <c r="D137" i="21"/>
  <c r="C137" i="21"/>
  <c r="B137" i="21"/>
  <c r="I136" i="21"/>
  <c r="H136" i="21"/>
  <c r="G136" i="21"/>
  <c r="F136" i="21"/>
  <c r="E136" i="21"/>
  <c r="D136" i="21"/>
  <c r="C136" i="21"/>
  <c r="B136" i="21"/>
  <c r="I135" i="21"/>
  <c r="H135" i="21"/>
  <c r="G135" i="21"/>
  <c r="F135" i="21"/>
  <c r="E135" i="21"/>
  <c r="D135" i="21"/>
  <c r="C135" i="21"/>
  <c r="B135" i="21"/>
  <c r="I134" i="21"/>
  <c r="H134" i="21"/>
  <c r="G134" i="21"/>
  <c r="F134" i="21"/>
  <c r="E134" i="21"/>
  <c r="D134" i="21"/>
  <c r="C134" i="21"/>
  <c r="B134" i="21"/>
  <c r="I133" i="21"/>
  <c r="H133" i="21"/>
  <c r="G133" i="21"/>
  <c r="F133" i="21"/>
  <c r="E133" i="21"/>
  <c r="D133" i="21"/>
  <c r="C133" i="21"/>
  <c r="B133" i="21"/>
  <c r="I132" i="21"/>
  <c r="H132" i="21"/>
  <c r="G132" i="21"/>
  <c r="F132" i="21"/>
  <c r="E132" i="21"/>
  <c r="D132" i="21"/>
  <c r="C132" i="21"/>
  <c r="B132" i="21"/>
  <c r="I131" i="21"/>
  <c r="H131" i="21"/>
  <c r="G131" i="21"/>
  <c r="F131" i="21"/>
  <c r="E131" i="21"/>
  <c r="D131" i="21"/>
  <c r="C131" i="21"/>
  <c r="B131" i="21"/>
  <c r="I130" i="21"/>
  <c r="H130" i="21"/>
  <c r="G130" i="21"/>
  <c r="F130" i="21"/>
  <c r="E130" i="21"/>
  <c r="D130" i="21"/>
  <c r="C130" i="21"/>
  <c r="B130" i="21"/>
  <c r="I129" i="21"/>
  <c r="H129" i="21"/>
  <c r="G129" i="21"/>
  <c r="F129" i="21"/>
  <c r="E129" i="21"/>
  <c r="D129" i="21"/>
  <c r="C129" i="21"/>
  <c r="B129" i="21"/>
  <c r="I128" i="21"/>
  <c r="H128" i="21"/>
  <c r="G128" i="21"/>
  <c r="F128" i="21"/>
  <c r="E128" i="21"/>
  <c r="D128" i="21"/>
  <c r="C128" i="21"/>
  <c r="B128" i="21"/>
  <c r="I127" i="21"/>
  <c r="H127" i="21"/>
  <c r="G127" i="21"/>
  <c r="F127" i="21"/>
  <c r="E127" i="21"/>
  <c r="D127" i="21"/>
  <c r="C127" i="21"/>
  <c r="B127" i="21"/>
  <c r="I126" i="21"/>
  <c r="H126" i="21"/>
  <c r="G126" i="21"/>
  <c r="F126" i="21"/>
  <c r="E126" i="21"/>
  <c r="D126" i="21"/>
  <c r="C126" i="21"/>
  <c r="B126" i="21"/>
  <c r="I125" i="21"/>
  <c r="H125" i="21"/>
  <c r="G125" i="21"/>
  <c r="F125" i="21"/>
  <c r="E125" i="21"/>
  <c r="D125" i="21"/>
  <c r="C125" i="21"/>
  <c r="B125" i="21"/>
  <c r="I124" i="21"/>
  <c r="H124" i="21"/>
  <c r="G124" i="21"/>
  <c r="F124" i="21"/>
  <c r="E124" i="21"/>
  <c r="D124" i="21"/>
  <c r="C124" i="21"/>
  <c r="B124" i="21"/>
  <c r="I123" i="21"/>
  <c r="H123" i="21"/>
  <c r="G123" i="21"/>
  <c r="F123" i="21"/>
  <c r="E123" i="21"/>
  <c r="D123" i="21"/>
  <c r="C123" i="21"/>
  <c r="B123" i="21"/>
  <c r="I122" i="21"/>
  <c r="H122" i="21"/>
  <c r="G122" i="21"/>
  <c r="F122" i="21"/>
  <c r="E122" i="21"/>
  <c r="D122" i="21"/>
  <c r="C122" i="21"/>
  <c r="B122" i="21"/>
  <c r="I121" i="21"/>
  <c r="H121" i="21"/>
  <c r="G121" i="21"/>
  <c r="F121" i="21"/>
  <c r="E121" i="21"/>
  <c r="D121" i="21"/>
  <c r="C121" i="21"/>
  <c r="B121" i="21"/>
  <c r="I120" i="21"/>
  <c r="H120" i="21"/>
  <c r="G120" i="21"/>
  <c r="F120" i="21"/>
  <c r="E120" i="21"/>
  <c r="D120" i="21"/>
  <c r="C120" i="21"/>
  <c r="B120" i="21"/>
  <c r="I119" i="21"/>
  <c r="H119" i="21"/>
  <c r="G119" i="21"/>
  <c r="F119" i="21"/>
  <c r="E119" i="21"/>
  <c r="D119" i="21"/>
  <c r="C119" i="21"/>
  <c r="B119" i="21"/>
  <c r="I118" i="21"/>
  <c r="H118" i="21"/>
  <c r="G118" i="21"/>
  <c r="F118" i="21"/>
  <c r="E118" i="21"/>
  <c r="D118" i="21"/>
  <c r="C118" i="21"/>
  <c r="B118" i="21"/>
  <c r="I117" i="21"/>
  <c r="H117" i="21"/>
  <c r="G117" i="21"/>
  <c r="F117" i="21"/>
  <c r="E117" i="21"/>
  <c r="D117" i="21"/>
  <c r="C117" i="21"/>
  <c r="B117" i="21"/>
  <c r="I116" i="21"/>
  <c r="H116" i="21"/>
  <c r="G116" i="21"/>
  <c r="F116" i="21"/>
  <c r="E116" i="21"/>
  <c r="D116" i="21"/>
  <c r="C116" i="21"/>
  <c r="B116" i="21"/>
  <c r="I115" i="21"/>
  <c r="H115" i="21"/>
  <c r="G115" i="21"/>
  <c r="F115" i="21"/>
  <c r="E115" i="21"/>
  <c r="D115" i="21"/>
  <c r="C115" i="21"/>
  <c r="B115" i="21"/>
  <c r="I114" i="21"/>
  <c r="H114" i="21"/>
  <c r="G114" i="21"/>
  <c r="F114" i="21"/>
  <c r="E114" i="21"/>
  <c r="D114" i="21"/>
  <c r="C114" i="21"/>
  <c r="B114" i="21"/>
  <c r="I113" i="21"/>
  <c r="H113" i="21"/>
  <c r="G113" i="21"/>
  <c r="F113" i="21"/>
  <c r="E113" i="21"/>
  <c r="D113" i="21"/>
  <c r="C113" i="21"/>
  <c r="B113" i="21"/>
  <c r="I112" i="21"/>
  <c r="H112" i="21"/>
  <c r="G112" i="21"/>
  <c r="F112" i="21"/>
  <c r="E112" i="21"/>
  <c r="D112" i="21"/>
  <c r="C112" i="21"/>
  <c r="B112" i="21"/>
  <c r="I111" i="21"/>
  <c r="H111" i="21"/>
  <c r="G111" i="21"/>
  <c r="F111" i="21"/>
  <c r="E111" i="21"/>
  <c r="D111" i="21"/>
  <c r="C111" i="21"/>
  <c r="B111" i="21"/>
  <c r="I110" i="21"/>
  <c r="H110" i="21"/>
  <c r="G110" i="21"/>
  <c r="F110" i="21"/>
  <c r="E110" i="21"/>
  <c r="D110" i="21"/>
  <c r="C110" i="21"/>
  <c r="B110" i="21"/>
  <c r="I109" i="21"/>
  <c r="H109" i="21"/>
  <c r="G109" i="21"/>
  <c r="F109" i="21"/>
  <c r="E109" i="21"/>
  <c r="D109" i="21"/>
  <c r="C109" i="21"/>
  <c r="B109" i="21"/>
  <c r="I108" i="21"/>
  <c r="H108" i="21"/>
  <c r="G108" i="21"/>
  <c r="F108" i="21"/>
  <c r="E108" i="21"/>
  <c r="D108" i="21"/>
  <c r="C108" i="21"/>
  <c r="B108" i="21"/>
  <c r="I107" i="21"/>
  <c r="H107" i="21"/>
  <c r="G107" i="21"/>
  <c r="F107" i="21"/>
  <c r="E107" i="21"/>
  <c r="D107" i="21"/>
  <c r="C107" i="21"/>
  <c r="B107" i="21"/>
  <c r="I106" i="21"/>
  <c r="I141" i="21" s="1"/>
  <c r="H106" i="21"/>
  <c r="H141" i="21" s="1"/>
  <c r="G106" i="21"/>
  <c r="G141" i="21" s="1"/>
  <c r="F106" i="21"/>
  <c r="F141" i="21" s="1"/>
  <c r="E106" i="21"/>
  <c r="E141" i="21" s="1"/>
  <c r="D106" i="21"/>
  <c r="D141" i="21" s="1"/>
  <c r="C106" i="21"/>
  <c r="C141" i="21" s="1"/>
  <c r="B106" i="21"/>
  <c r="B141" i="21" s="1"/>
  <c r="I93" i="21"/>
  <c r="H93" i="21"/>
  <c r="G93" i="21"/>
  <c r="F93" i="21"/>
  <c r="E93" i="21"/>
  <c r="D93" i="21"/>
  <c r="C93" i="21"/>
  <c r="B93" i="21"/>
  <c r="I92" i="21"/>
  <c r="H92" i="21"/>
  <c r="G92" i="21"/>
  <c r="F92" i="21"/>
  <c r="E92" i="21"/>
  <c r="D92" i="21"/>
  <c r="C92" i="21"/>
  <c r="B92" i="21"/>
  <c r="I91" i="21"/>
  <c r="H91" i="21"/>
  <c r="G91" i="21"/>
  <c r="F91" i="21"/>
  <c r="E91" i="21"/>
  <c r="D91" i="21"/>
  <c r="C91" i="21"/>
  <c r="B91" i="21"/>
  <c r="I90" i="21"/>
  <c r="H90" i="21"/>
  <c r="G90" i="21"/>
  <c r="F90" i="21"/>
  <c r="E90" i="21"/>
  <c r="D90" i="21"/>
  <c r="C90" i="21"/>
  <c r="B90" i="21"/>
  <c r="I89" i="21"/>
  <c r="H89" i="21"/>
  <c r="G89" i="21"/>
  <c r="F89" i="21"/>
  <c r="E89" i="21"/>
  <c r="D89" i="21"/>
  <c r="C89" i="21"/>
  <c r="B89" i="21"/>
  <c r="I88" i="21"/>
  <c r="H88" i="21"/>
  <c r="G88" i="21"/>
  <c r="F88" i="21"/>
  <c r="E88" i="21"/>
  <c r="D88" i="21"/>
  <c r="C88" i="21"/>
  <c r="B88" i="21"/>
  <c r="I87" i="21"/>
  <c r="H87" i="21"/>
  <c r="G87" i="21"/>
  <c r="F87" i="21"/>
  <c r="E87" i="21"/>
  <c r="D87" i="21"/>
  <c r="C87" i="21"/>
  <c r="B87" i="21"/>
  <c r="I86" i="21"/>
  <c r="H86" i="21"/>
  <c r="G86" i="21"/>
  <c r="F86" i="21"/>
  <c r="E86" i="21"/>
  <c r="D86" i="21"/>
  <c r="C86" i="21"/>
  <c r="B86" i="21"/>
  <c r="I85" i="21"/>
  <c r="H85" i="21"/>
  <c r="G85" i="21"/>
  <c r="F85" i="21"/>
  <c r="E85" i="21"/>
  <c r="D85" i="21"/>
  <c r="C85" i="21"/>
  <c r="B85" i="21"/>
  <c r="I84" i="21"/>
  <c r="H84" i="21"/>
  <c r="G84" i="21"/>
  <c r="F84" i="21"/>
  <c r="E84" i="21"/>
  <c r="D84" i="21"/>
  <c r="C84" i="21"/>
  <c r="B84" i="21"/>
  <c r="I83" i="21"/>
  <c r="H83" i="21"/>
  <c r="G83" i="21"/>
  <c r="F83" i="21"/>
  <c r="E83" i="21"/>
  <c r="D83" i="21"/>
  <c r="C83" i="21"/>
  <c r="B83" i="21"/>
  <c r="I82" i="21"/>
  <c r="H82" i="21"/>
  <c r="G82" i="21"/>
  <c r="F82" i="21"/>
  <c r="E82" i="21"/>
  <c r="D82" i="21"/>
  <c r="C82" i="21"/>
  <c r="B82" i="21"/>
  <c r="I81" i="21"/>
  <c r="H81" i="21"/>
  <c r="G81" i="21"/>
  <c r="F81" i="21"/>
  <c r="E81" i="21"/>
  <c r="D81" i="21"/>
  <c r="C81" i="21"/>
  <c r="B81" i="21"/>
  <c r="I80" i="21"/>
  <c r="H80" i="21"/>
  <c r="G80" i="21"/>
  <c r="F80" i="21"/>
  <c r="E80" i="21"/>
  <c r="D80" i="21"/>
  <c r="C80" i="21"/>
  <c r="B80" i="21"/>
  <c r="I79" i="21"/>
  <c r="H79" i="21"/>
  <c r="G79" i="21"/>
  <c r="F79" i="21"/>
  <c r="E79" i="21"/>
  <c r="D79" i="21"/>
  <c r="C79" i="21"/>
  <c r="B79" i="21"/>
  <c r="I78" i="21"/>
  <c r="H78" i="21"/>
  <c r="G78" i="21"/>
  <c r="F78" i="21"/>
  <c r="E78" i="21"/>
  <c r="D78" i="21"/>
  <c r="C78" i="21"/>
  <c r="B78" i="21"/>
  <c r="I77" i="21"/>
  <c r="H77" i="21"/>
  <c r="G77" i="21"/>
  <c r="F77" i="21"/>
  <c r="E77" i="21"/>
  <c r="D77" i="21"/>
  <c r="C77" i="21"/>
  <c r="B77" i="21"/>
  <c r="I76" i="21"/>
  <c r="H76" i="21"/>
  <c r="G76" i="21"/>
  <c r="F76" i="21"/>
  <c r="E76" i="21"/>
  <c r="D76" i="21"/>
  <c r="C76" i="21"/>
  <c r="B76" i="21"/>
  <c r="I75" i="21"/>
  <c r="H75" i="21"/>
  <c r="G75" i="21"/>
  <c r="F75" i="21"/>
  <c r="E75" i="21"/>
  <c r="D75" i="21"/>
  <c r="C75" i="21"/>
  <c r="B75" i="21"/>
  <c r="I74" i="21"/>
  <c r="H74" i="21"/>
  <c r="G74" i="21"/>
  <c r="F74" i="21"/>
  <c r="E74" i="21"/>
  <c r="D74" i="21"/>
  <c r="C74" i="21"/>
  <c r="B74" i="21"/>
  <c r="I73" i="21"/>
  <c r="H73" i="21"/>
  <c r="G73" i="21"/>
  <c r="F73" i="21"/>
  <c r="E73" i="21"/>
  <c r="D73" i="21"/>
  <c r="C73" i="21"/>
  <c r="B73" i="21"/>
  <c r="I72" i="21"/>
  <c r="H72" i="21"/>
  <c r="G72" i="21"/>
  <c r="F72" i="21"/>
  <c r="E72" i="21"/>
  <c r="D72" i="21"/>
  <c r="C72" i="21"/>
  <c r="B72" i="21"/>
  <c r="I71" i="21"/>
  <c r="H71" i="21"/>
  <c r="G71" i="21"/>
  <c r="F71" i="21"/>
  <c r="E71" i="21"/>
  <c r="D71" i="21"/>
  <c r="C71" i="21"/>
  <c r="B71" i="21"/>
  <c r="I70" i="21"/>
  <c r="H70" i="21"/>
  <c r="G70" i="21"/>
  <c r="F70" i="21"/>
  <c r="E70" i="21"/>
  <c r="D70" i="21"/>
  <c r="C70" i="21"/>
  <c r="B70" i="21"/>
  <c r="I69" i="21"/>
  <c r="H69" i="21"/>
  <c r="G69" i="21"/>
  <c r="F69" i="21"/>
  <c r="E69" i="21"/>
  <c r="D69" i="21"/>
  <c r="C69" i="21"/>
  <c r="B69" i="21"/>
  <c r="I68" i="21"/>
  <c r="H68" i="21"/>
  <c r="G68" i="21"/>
  <c r="F68" i="21"/>
  <c r="E68" i="21"/>
  <c r="D68" i="21"/>
  <c r="C68" i="21"/>
  <c r="B68" i="21"/>
  <c r="I67" i="21"/>
  <c r="H67" i="21"/>
  <c r="G67" i="21"/>
  <c r="F67" i="21"/>
  <c r="E67" i="21"/>
  <c r="D67" i="21"/>
  <c r="C67" i="21"/>
  <c r="B67" i="21"/>
  <c r="I66" i="21"/>
  <c r="H66" i="21"/>
  <c r="G66" i="21"/>
  <c r="F66" i="21"/>
  <c r="E66" i="21"/>
  <c r="D66" i="21"/>
  <c r="C66" i="21"/>
  <c r="B66" i="21"/>
  <c r="I65" i="21"/>
  <c r="H65" i="21"/>
  <c r="G65" i="21"/>
  <c r="F65" i="21"/>
  <c r="E65" i="21"/>
  <c r="D65" i="21"/>
  <c r="C65" i="21"/>
  <c r="B65" i="21"/>
  <c r="I64" i="21"/>
  <c r="H64" i="21"/>
  <c r="G64" i="21"/>
  <c r="F64" i="21"/>
  <c r="E64" i="21"/>
  <c r="D64" i="21"/>
  <c r="C64" i="21"/>
  <c r="B64" i="21"/>
  <c r="I63" i="21"/>
  <c r="H63" i="21"/>
  <c r="G63" i="21"/>
  <c r="F63" i="21"/>
  <c r="E63" i="21"/>
  <c r="D63" i="21"/>
  <c r="C63" i="21"/>
  <c r="B63" i="21"/>
  <c r="I62" i="21"/>
  <c r="H62" i="21"/>
  <c r="G62" i="21"/>
  <c r="F62" i="21"/>
  <c r="E62" i="21"/>
  <c r="D62" i="21"/>
  <c r="C62" i="21"/>
  <c r="B62" i="21"/>
  <c r="I61" i="21"/>
  <c r="H61" i="21"/>
  <c r="G61" i="21"/>
  <c r="F61" i="21"/>
  <c r="E61" i="21"/>
  <c r="D61" i="21"/>
  <c r="C61" i="21"/>
  <c r="B61" i="21"/>
  <c r="I60" i="21"/>
  <c r="H60" i="21"/>
  <c r="G60" i="21"/>
  <c r="F60" i="21"/>
  <c r="E60" i="21"/>
  <c r="D60" i="21"/>
  <c r="C60" i="21"/>
  <c r="B60" i="21"/>
  <c r="I59" i="21"/>
  <c r="I94" i="21" s="1"/>
  <c r="H59" i="21"/>
  <c r="G59" i="21"/>
  <c r="F59" i="21"/>
  <c r="E59" i="21"/>
  <c r="E94" i="21" s="1"/>
  <c r="D59" i="21"/>
  <c r="C59" i="21"/>
  <c r="B59" i="21"/>
  <c r="I44" i="21"/>
  <c r="H44" i="21"/>
  <c r="G44" i="21"/>
  <c r="F44" i="21"/>
  <c r="E44" i="21"/>
  <c r="D44" i="21"/>
  <c r="C44" i="21"/>
  <c r="B44" i="21"/>
  <c r="I43" i="21"/>
  <c r="H43" i="21"/>
  <c r="G43" i="21"/>
  <c r="F43" i="21"/>
  <c r="E43" i="21"/>
  <c r="D43" i="21"/>
  <c r="C43" i="21"/>
  <c r="B43" i="21"/>
  <c r="I42" i="21"/>
  <c r="H42" i="21"/>
  <c r="G42" i="21"/>
  <c r="F42" i="21"/>
  <c r="E42" i="21"/>
  <c r="D42" i="21"/>
  <c r="C42" i="21"/>
  <c r="B42" i="21"/>
  <c r="I41" i="21"/>
  <c r="H41" i="21"/>
  <c r="G41" i="21"/>
  <c r="F41" i="21"/>
  <c r="E41" i="21"/>
  <c r="D41" i="21"/>
  <c r="C41" i="21"/>
  <c r="B41" i="21"/>
  <c r="I40" i="21"/>
  <c r="H40" i="21"/>
  <c r="G40" i="21"/>
  <c r="F40" i="21"/>
  <c r="E40" i="21"/>
  <c r="D40" i="21"/>
  <c r="C40" i="21"/>
  <c r="B40" i="21"/>
  <c r="I39" i="21"/>
  <c r="H39" i="21"/>
  <c r="G39" i="21"/>
  <c r="F39" i="21"/>
  <c r="E39" i="21"/>
  <c r="D39" i="21"/>
  <c r="C39" i="21"/>
  <c r="B39" i="21"/>
  <c r="I38" i="21"/>
  <c r="H38" i="21"/>
  <c r="G38" i="21"/>
  <c r="F38" i="21"/>
  <c r="E38" i="21"/>
  <c r="D38" i="21"/>
  <c r="C38" i="21"/>
  <c r="B38" i="21"/>
  <c r="I37" i="21"/>
  <c r="H37" i="21"/>
  <c r="G37" i="21"/>
  <c r="F37" i="21"/>
  <c r="E37" i="21"/>
  <c r="D37" i="21"/>
  <c r="C37" i="21"/>
  <c r="B37" i="21"/>
  <c r="I36" i="21"/>
  <c r="H36" i="21"/>
  <c r="G36" i="21"/>
  <c r="F36" i="21"/>
  <c r="E36" i="21"/>
  <c r="D36" i="21"/>
  <c r="C36" i="21"/>
  <c r="B36" i="21"/>
  <c r="I35" i="21"/>
  <c r="H35" i="21"/>
  <c r="G35" i="21"/>
  <c r="F35" i="21"/>
  <c r="E35" i="21"/>
  <c r="D35" i="21"/>
  <c r="C35" i="21"/>
  <c r="B35" i="21"/>
  <c r="I34" i="21"/>
  <c r="H34" i="21"/>
  <c r="G34" i="21"/>
  <c r="F34" i="21"/>
  <c r="E34" i="21"/>
  <c r="D34" i="21"/>
  <c r="C34" i="21"/>
  <c r="B34" i="21"/>
  <c r="I33" i="21"/>
  <c r="H33" i="21"/>
  <c r="G33" i="21"/>
  <c r="F33" i="21"/>
  <c r="E33" i="21"/>
  <c r="D33" i="21"/>
  <c r="C33" i="21"/>
  <c r="B33" i="21"/>
  <c r="I32" i="21"/>
  <c r="H32" i="21"/>
  <c r="G32" i="21"/>
  <c r="F32" i="21"/>
  <c r="E32" i="21"/>
  <c r="D32" i="21"/>
  <c r="C32" i="21"/>
  <c r="B32" i="21"/>
  <c r="I31" i="21"/>
  <c r="H31" i="21"/>
  <c r="G31" i="21"/>
  <c r="F31" i="21"/>
  <c r="E31" i="21"/>
  <c r="D31" i="21"/>
  <c r="C31" i="21"/>
  <c r="B31" i="21"/>
  <c r="I30" i="21"/>
  <c r="H30" i="21"/>
  <c r="G30" i="21"/>
  <c r="F30" i="21"/>
  <c r="E30" i="21"/>
  <c r="D30" i="21"/>
  <c r="C30" i="21"/>
  <c r="B30" i="21"/>
  <c r="I29" i="21"/>
  <c r="H29" i="21"/>
  <c r="G29" i="21"/>
  <c r="F29" i="21"/>
  <c r="E29" i="21"/>
  <c r="D29" i="21"/>
  <c r="C29" i="21"/>
  <c r="B29" i="21"/>
  <c r="I28" i="21"/>
  <c r="H28" i="21"/>
  <c r="G28" i="21"/>
  <c r="F28" i="21"/>
  <c r="E28" i="21"/>
  <c r="D28" i="21"/>
  <c r="C28" i="21"/>
  <c r="B28" i="21"/>
  <c r="I27" i="21"/>
  <c r="H27" i="21"/>
  <c r="G27" i="21"/>
  <c r="F27" i="21"/>
  <c r="E27" i="21"/>
  <c r="D27" i="21"/>
  <c r="C27" i="21"/>
  <c r="B27" i="21"/>
  <c r="I26" i="21"/>
  <c r="H26" i="21"/>
  <c r="G26" i="21"/>
  <c r="F26" i="21"/>
  <c r="E26" i="21"/>
  <c r="D26" i="21"/>
  <c r="C26" i="21"/>
  <c r="B26" i="21"/>
  <c r="I25" i="21"/>
  <c r="H25" i="21"/>
  <c r="G25" i="21"/>
  <c r="F25" i="21"/>
  <c r="E25" i="21"/>
  <c r="D25" i="21"/>
  <c r="C25" i="21"/>
  <c r="B25" i="21"/>
  <c r="I24" i="21"/>
  <c r="H24" i="21"/>
  <c r="G24" i="21"/>
  <c r="F24" i="21"/>
  <c r="E24" i="21"/>
  <c r="D24" i="21"/>
  <c r="C24" i="21"/>
  <c r="B24" i="21"/>
  <c r="I23" i="21"/>
  <c r="H23" i="21"/>
  <c r="G23" i="21"/>
  <c r="F23" i="21"/>
  <c r="E23" i="21"/>
  <c r="D23" i="21"/>
  <c r="C23" i="21"/>
  <c r="B23" i="21"/>
  <c r="I22" i="21"/>
  <c r="H22" i="21"/>
  <c r="G22" i="21"/>
  <c r="F22" i="21"/>
  <c r="E22" i="21"/>
  <c r="D22" i="21"/>
  <c r="C22" i="21"/>
  <c r="B22" i="21"/>
  <c r="I21" i="21"/>
  <c r="H21" i="21"/>
  <c r="G21" i="21"/>
  <c r="F21" i="21"/>
  <c r="E21" i="21"/>
  <c r="D21" i="21"/>
  <c r="C21" i="21"/>
  <c r="B21" i="21"/>
  <c r="I20" i="21"/>
  <c r="H20" i="21"/>
  <c r="G20" i="21"/>
  <c r="F20" i="21"/>
  <c r="E20" i="21"/>
  <c r="D20" i="21"/>
  <c r="C20" i="21"/>
  <c r="B20" i="21"/>
  <c r="I19" i="21"/>
  <c r="H19" i="21"/>
  <c r="G19" i="21"/>
  <c r="F19" i="21"/>
  <c r="E19" i="21"/>
  <c r="D19" i="21"/>
  <c r="C19" i="21"/>
  <c r="B19" i="21"/>
  <c r="I18" i="21"/>
  <c r="H18" i="21"/>
  <c r="G18" i="21"/>
  <c r="F18" i="21"/>
  <c r="E18" i="21"/>
  <c r="D18" i="21"/>
  <c r="C18" i="21"/>
  <c r="B18" i="21"/>
  <c r="I17" i="21"/>
  <c r="H17" i="21"/>
  <c r="G17" i="21"/>
  <c r="F17" i="21"/>
  <c r="E17" i="21"/>
  <c r="D17" i="21"/>
  <c r="C17" i="21"/>
  <c r="B17" i="21"/>
  <c r="I16" i="21"/>
  <c r="H16" i="21"/>
  <c r="G16" i="21"/>
  <c r="F16" i="21"/>
  <c r="E16" i="21"/>
  <c r="D16" i="21"/>
  <c r="C16" i="21"/>
  <c r="B16" i="21"/>
  <c r="I15" i="21"/>
  <c r="H15" i="21"/>
  <c r="G15" i="21"/>
  <c r="F15" i="21"/>
  <c r="E15" i="21"/>
  <c r="D15" i="21"/>
  <c r="C15" i="21"/>
  <c r="B15" i="21"/>
  <c r="I14" i="21"/>
  <c r="H14" i="21"/>
  <c r="G14" i="21"/>
  <c r="F14" i="21"/>
  <c r="E14" i="21"/>
  <c r="D14" i="21"/>
  <c r="C14" i="21"/>
  <c r="B14" i="21"/>
  <c r="I13" i="21"/>
  <c r="H13" i="21"/>
  <c r="G13" i="21"/>
  <c r="F13" i="21"/>
  <c r="E13" i="21"/>
  <c r="D13" i="21"/>
  <c r="C13" i="21"/>
  <c r="B13" i="21"/>
  <c r="I12" i="21"/>
  <c r="H12" i="21"/>
  <c r="G12" i="21"/>
  <c r="F12" i="21"/>
  <c r="E12" i="21"/>
  <c r="D12" i="21"/>
  <c r="C12" i="21"/>
  <c r="B12" i="21"/>
  <c r="I11" i="21"/>
  <c r="H11" i="21"/>
  <c r="G11" i="21"/>
  <c r="F11" i="21"/>
  <c r="E11" i="21"/>
  <c r="D11" i="21"/>
  <c r="C11" i="21"/>
  <c r="B11" i="21"/>
  <c r="I10" i="21"/>
  <c r="I45" i="21" s="1"/>
  <c r="H10" i="21"/>
  <c r="G10" i="21"/>
  <c r="G45" i="21" s="1"/>
  <c r="F10" i="21"/>
  <c r="E10" i="21"/>
  <c r="E45" i="21" s="1"/>
  <c r="D10" i="21"/>
  <c r="C10" i="21"/>
  <c r="C45" i="21" s="1"/>
  <c r="B10" i="21"/>
  <c r="I141" i="20"/>
  <c r="H141" i="20"/>
  <c r="G141" i="20"/>
  <c r="F141" i="20"/>
  <c r="E141" i="20"/>
  <c r="D141" i="20"/>
  <c r="C141" i="20"/>
  <c r="B141" i="20"/>
  <c r="I140" i="20"/>
  <c r="H140" i="20"/>
  <c r="G140" i="20"/>
  <c r="F140" i="20"/>
  <c r="E140" i="20"/>
  <c r="D140" i="20"/>
  <c r="C140" i="20"/>
  <c r="B140" i="20"/>
  <c r="I139" i="20"/>
  <c r="H139" i="20"/>
  <c r="G139" i="20"/>
  <c r="F139" i="20"/>
  <c r="E139" i="20"/>
  <c r="D139" i="20"/>
  <c r="C139" i="20"/>
  <c r="B139" i="20"/>
  <c r="I138" i="20"/>
  <c r="H138" i="20"/>
  <c r="G138" i="20"/>
  <c r="F138" i="20"/>
  <c r="E138" i="20"/>
  <c r="D138" i="20"/>
  <c r="C138" i="20"/>
  <c r="B138" i="20"/>
  <c r="I137" i="20"/>
  <c r="H137" i="20"/>
  <c r="G137" i="20"/>
  <c r="F137" i="20"/>
  <c r="E137" i="20"/>
  <c r="D137" i="20"/>
  <c r="C137" i="20"/>
  <c r="B137" i="20"/>
  <c r="I136" i="20"/>
  <c r="H136" i="20"/>
  <c r="G136" i="20"/>
  <c r="F136" i="20"/>
  <c r="E136" i="20"/>
  <c r="D136" i="20"/>
  <c r="C136" i="20"/>
  <c r="B136" i="20"/>
  <c r="I135" i="20"/>
  <c r="H135" i="20"/>
  <c r="G135" i="20"/>
  <c r="F135" i="20"/>
  <c r="E135" i="20"/>
  <c r="D135" i="20"/>
  <c r="C135" i="20"/>
  <c r="B135" i="20"/>
  <c r="I134" i="20"/>
  <c r="H134" i="20"/>
  <c r="G134" i="20"/>
  <c r="F134" i="20"/>
  <c r="E134" i="20"/>
  <c r="D134" i="20"/>
  <c r="C134" i="20"/>
  <c r="B134" i="20"/>
  <c r="I133" i="20"/>
  <c r="H133" i="20"/>
  <c r="G133" i="20"/>
  <c r="F133" i="20"/>
  <c r="E133" i="20"/>
  <c r="D133" i="20"/>
  <c r="C133" i="20"/>
  <c r="B133" i="20"/>
  <c r="I132" i="20"/>
  <c r="H132" i="20"/>
  <c r="G132" i="20"/>
  <c r="F132" i="20"/>
  <c r="E132" i="20"/>
  <c r="D132" i="20"/>
  <c r="C132" i="20"/>
  <c r="B132" i="20"/>
  <c r="I131" i="20"/>
  <c r="H131" i="20"/>
  <c r="G131" i="20"/>
  <c r="F131" i="20"/>
  <c r="E131" i="20"/>
  <c r="D131" i="20"/>
  <c r="C131" i="20"/>
  <c r="B131" i="20"/>
  <c r="I130" i="20"/>
  <c r="H130" i="20"/>
  <c r="G130" i="20"/>
  <c r="F130" i="20"/>
  <c r="E130" i="20"/>
  <c r="D130" i="20"/>
  <c r="C130" i="20"/>
  <c r="B130" i="20"/>
  <c r="I129" i="20"/>
  <c r="H129" i="20"/>
  <c r="G129" i="20"/>
  <c r="F129" i="20"/>
  <c r="E129" i="20"/>
  <c r="D129" i="20"/>
  <c r="C129" i="20"/>
  <c r="B129" i="20"/>
  <c r="I128" i="20"/>
  <c r="H128" i="20"/>
  <c r="G128" i="20"/>
  <c r="F128" i="20"/>
  <c r="E128" i="20"/>
  <c r="D128" i="20"/>
  <c r="C128" i="20"/>
  <c r="B128" i="20"/>
  <c r="I127" i="20"/>
  <c r="H127" i="20"/>
  <c r="G127" i="20"/>
  <c r="F127" i="20"/>
  <c r="E127" i="20"/>
  <c r="D127" i="20"/>
  <c r="C127" i="20"/>
  <c r="B127" i="20"/>
  <c r="I126" i="20"/>
  <c r="H126" i="20"/>
  <c r="G126" i="20"/>
  <c r="F126" i="20"/>
  <c r="E126" i="20"/>
  <c r="D126" i="20"/>
  <c r="C126" i="20"/>
  <c r="B126" i="20"/>
  <c r="I125" i="20"/>
  <c r="H125" i="20"/>
  <c r="G125" i="20"/>
  <c r="F125" i="20"/>
  <c r="E125" i="20"/>
  <c r="D125" i="20"/>
  <c r="C125" i="20"/>
  <c r="B125" i="20"/>
  <c r="I124" i="20"/>
  <c r="H124" i="20"/>
  <c r="G124" i="20"/>
  <c r="F124" i="20"/>
  <c r="E124" i="20"/>
  <c r="D124" i="20"/>
  <c r="C124" i="20"/>
  <c r="B124" i="20"/>
  <c r="I123" i="20"/>
  <c r="H123" i="20"/>
  <c r="G123" i="20"/>
  <c r="F123" i="20"/>
  <c r="E123" i="20"/>
  <c r="D123" i="20"/>
  <c r="C123" i="20"/>
  <c r="B123" i="20"/>
  <c r="I122" i="20"/>
  <c r="H122" i="20"/>
  <c r="G122" i="20"/>
  <c r="F122" i="20"/>
  <c r="E122" i="20"/>
  <c r="D122" i="20"/>
  <c r="C122" i="20"/>
  <c r="B122" i="20"/>
  <c r="I121" i="20"/>
  <c r="H121" i="20"/>
  <c r="G121" i="20"/>
  <c r="F121" i="20"/>
  <c r="E121" i="20"/>
  <c r="D121" i="20"/>
  <c r="C121" i="20"/>
  <c r="B121" i="20"/>
  <c r="I120" i="20"/>
  <c r="H120" i="20"/>
  <c r="G120" i="20"/>
  <c r="F120" i="20"/>
  <c r="E120" i="20"/>
  <c r="D120" i="20"/>
  <c r="C120" i="20"/>
  <c r="B120" i="20"/>
  <c r="I119" i="20"/>
  <c r="H119" i="20"/>
  <c r="G119" i="20"/>
  <c r="F119" i="20"/>
  <c r="E119" i="20"/>
  <c r="D119" i="20"/>
  <c r="C119" i="20"/>
  <c r="B119" i="20"/>
  <c r="I118" i="20"/>
  <c r="H118" i="20"/>
  <c r="G118" i="20"/>
  <c r="F118" i="20"/>
  <c r="E118" i="20"/>
  <c r="D118" i="20"/>
  <c r="C118" i="20"/>
  <c r="B118" i="20"/>
  <c r="I117" i="20"/>
  <c r="H117" i="20"/>
  <c r="G117" i="20"/>
  <c r="F117" i="20"/>
  <c r="E117" i="20"/>
  <c r="D117" i="20"/>
  <c r="C117" i="20"/>
  <c r="B117" i="20"/>
  <c r="I116" i="20"/>
  <c r="H116" i="20"/>
  <c r="G116" i="20"/>
  <c r="F116" i="20"/>
  <c r="E116" i="20"/>
  <c r="D116" i="20"/>
  <c r="C116" i="20"/>
  <c r="B116" i="20"/>
  <c r="I115" i="20"/>
  <c r="H115" i="20"/>
  <c r="G115" i="20"/>
  <c r="F115" i="20"/>
  <c r="E115" i="20"/>
  <c r="D115" i="20"/>
  <c r="C115" i="20"/>
  <c r="B115" i="20"/>
  <c r="I114" i="20"/>
  <c r="H114" i="20"/>
  <c r="G114" i="20"/>
  <c r="F114" i="20"/>
  <c r="E114" i="20"/>
  <c r="D114" i="20"/>
  <c r="C114" i="20"/>
  <c r="B114" i="20"/>
  <c r="I113" i="20"/>
  <c r="H113" i="20"/>
  <c r="G113" i="20"/>
  <c r="F113" i="20"/>
  <c r="E113" i="20"/>
  <c r="D113" i="20"/>
  <c r="C113" i="20"/>
  <c r="B113" i="20"/>
  <c r="I112" i="20"/>
  <c r="H112" i="20"/>
  <c r="G112" i="20"/>
  <c r="F112" i="20"/>
  <c r="E112" i="20"/>
  <c r="D112" i="20"/>
  <c r="C112" i="20"/>
  <c r="B112" i="20"/>
  <c r="I111" i="20"/>
  <c r="H111" i="20"/>
  <c r="G111" i="20"/>
  <c r="F111" i="20"/>
  <c r="E111" i="20"/>
  <c r="D111" i="20"/>
  <c r="C111" i="20"/>
  <c r="B111" i="20"/>
  <c r="I110" i="20"/>
  <c r="H110" i="20"/>
  <c r="G110" i="20"/>
  <c r="F110" i="20"/>
  <c r="E110" i="20"/>
  <c r="D110" i="20"/>
  <c r="C110" i="20"/>
  <c r="B110" i="20"/>
  <c r="I109" i="20"/>
  <c r="H109" i="20"/>
  <c r="G109" i="20"/>
  <c r="F109" i="20"/>
  <c r="E109" i="20"/>
  <c r="D109" i="20"/>
  <c r="C109" i="20"/>
  <c r="B109" i="20"/>
  <c r="I108" i="20"/>
  <c r="H108" i="20"/>
  <c r="G108" i="20"/>
  <c r="F108" i="20"/>
  <c r="E108" i="20"/>
  <c r="D108" i="20"/>
  <c r="C108" i="20"/>
  <c r="B108" i="20"/>
  <c r="I93" i="20"/>
  <c r="H93" i="20"/>
  <c r="G93" i="20"/>
  <c r="F93" i="20"/>
  <c r="E93" i="20"/>
  <c r="D93" i="20"/>
  <c r="C93" i="20"/>
  <c r="B93" i="20"/>
  <c r="I92" i="20"/>
  <c r="H92" i="20"/>
  <c r="G92" i="20"/>
  <c r="F92" i="20"/>
  <c r="E92" i="20"/>
  <c r="D92" i="20"/>
  <c r="C92" i="20"/>
  <c r="B92" i="20"/>
  <c r="I91" i="20"/>
  <c r="H91" i="20"/>
  <c r="G91" i="20"/>
  <c r="F91" i="20"/>
  <c r="E91" i="20"/>
  <c r="D91" i="20"/>
  <c r="C91" i="20"/>
  <c r="B91" i="20"/>
  <c r="I90" i="20"/>
  <c r="H90" i="20"/>
  <c r="G90" i="20"/>
  <c r="F90" i="20"/>
  <c r="E90" i="20"/>
  <c r="D90" i="20"/>
  <c r="C90" i="20"/>
  <c r="B90" i="20"/>
  <c r="I89" i="20"/>
  <c r="H89" i="20"/>
  <c r="G89" i="20"/>
  <c r="F89" i="20"/>
  <c r="E89" i="20"/>
  <c r="D89" i="20"/>
  <c r="C89" i="20"/>
  <c r="B89" i="20"/>
  <c r="I88" i="20"/>
  <c r="H88" i="20"/>
  <c r="G88" i="20"/>
  <c r="F88" i="20"/>
  <c r="E88" i="20"/>
  <c r="D88" i="20"/>
  <c r="C88" i="20"/>
  <c r="B88" i="20"/>
  <c r="I87" i="20"/>
  <c r="H87" i="20"/>
  <c r="G87" i="20"/>
  <c r="F87" i="20"/>
  <c r="E87" i="20"/>
  <c r="D87" i="20"/>
  <c r="C87" i="20"/>
  <c r="B87" i="20"/>
  <c r="I86" i="20"/>
  <c r="H86" i="20"/>
  <c r="G86" i="20"/>
  <c r="F86" i="20"/>
  <c r="E86" i="20"/>
  <c r="D86" i="20"/>
  <c r="C86" i="20"/>
  <c r="B86" i="20"/>
  <c r="I85" i="20"/>
  <c r="H85" i="20"/>
  <c r="G85" i="20"/>
  <c r="F85" i="20"/>
  <c r="E85" i="20"/>
  <c r="D85" i="20"/>
  <c r="C85" i="20"/>
  <c r="B85" i="20"/>
  <c r="I84" i="20"/>
  <c r="H84" i="20"/>
  <c r="G84" i="20"/>
  <c r="F84" i="20"/>
  <c r="E84" i="20"/>
  <c r="D84" i="20"/>
  <c r="C84" i="20"/>
  <c r="B84" i="20"/>
  <c r="I83" i="20"/>
  <c r="H83" i="20"/>
  <c r="G83" i="20"/>
  <c r="F83" i="20"/>
  <c r="E83" i="20"/>
  <c r="D83" i="20"/>
  <c r="C83" i="20"/>
  <c r="B83" i="20"/>
  <c r="I82" i="20"/>
  <c r="H82" i="20"/>
  <c r="G82" i="20"/>
  <c r="F82" i="20"/>
  <c r="E82" i="20"/>
  <c r="D82" i="20"/>
  <c r="C82" i="20"/>
  <c r="B82" i="20"/>
  <c r="I81" i="20"/>
  <c r="H81" i="20"/>
  <c r="G81" i="20"/>
  <c r="F81" i="20"/>
  <c r="E81" i="20"/>
  <c r="D81" i="20"/>
  <c r="C81" i="20"/>
  <c r="B81" i="20"/>
  <c r="I80" i="20"/>
  <c r="H80" i="20"/>
  <c r="G80" i="20"/>
  <c r="F80" i="20"/>
  <c r="E80" i="20"/>
  <c r="D80" i="20"/>
  <c r="C80" i="20"/>
  <c r="B80" i="20"/>
  <c r="I79" i="20"/>
  <c r="H79" i="20"/>
  <c r="G79" i="20"/>
  <c r="F79" i="20"/>
  <c r="E79" i="20"/>
  <c r="D79" i="20"/>
  <c r="C79" i="20"/>
  <c r="B79" i="20"/>
  <c r="I78" i="20"/>
  <c r="H78" i="20"/>
  <c r="G78" i="20"/>
  <c r="F78" i="20"/>
  <c r="E78" i="20"/>
  <c r="D78" i="20"/>
  <c r="C78" i="20"/>
  <c r="B78" i="20"/>
  <c r="I77" i="20"/>
  <c r="H77" i="20"/>
  <c r="G77" i="20"/>
  <c r="F77" i="20"/>
  <c r="E77" i="20"/>
  <c r="D77" i="20"/>
  <c r="C77" i="20"/>
  <c r="B77" i="20"/>
  <c r="I76" i="20"/>
  <c r="H76" i="20"/>
  <c r="G76" i="20"/>
  <c r="F76" i="20"/>
  <c r="E76" i="20"/>
  <c r="D76" i="20"/>
  <c r="C76" i="20"/>
  <c r="B76" i="20"/>
  <c r="I75" i="20"/>
  <c r="H75" i="20"/>
  <c r="G75" i="20"/>
  <c r="F75" i="20"/>
  <c r="E75" i="20"/>
  <c r="D75" i="20"/>
  <c r="C75" i="20"/>
  <c r="B75" i="20"/>
  <c r="I74" i="20"/>
  <c r="H74" i="20"/>
  <c r="G74" i="20"/>
  <c r="F74" i="20"/>
  <c r="E74" i="20"/>
  <c r="D74" i="20"/>
  <c r="C74" i="20"/>
  <c r="B74" i="20"/>
  <c r="I73" i="20"/>
  <c r="H73" i="20"/>
  <c r="G73" i="20"/>
  <c r="F73" i="20"/>
  <c r="E73" i="20"/>
  <c r="D73" i="20"/>
  <c r="C73" i="20"/>
  <c r="B73" i="20"/>
  <c r="I72" i="20"/>
  <c r="H72" i="20"/>
  <c r="G72" i="20"/>
  <c r="F72" i="20"/>
  <c r="E72" i="20"/>
  <c r="D72" i="20"/>
  <c r="C72" i="20"/>
  <c r="B72" i="20"/>
  <c r="I71" i="20"/>
  <c r="H71" i="20"/>
  <c r="G71" i="20"/>
  <c r="F71" i="20"/>
  <c r="E71" i="20"/>
  <c r="D71" i="20"/>
  <c r="C71" i="20"/>
  <c r="B71" i="20"/>
  <c r="I70" i="20"/>
  <c r="H70" i="20"/>
  <c r="G70" i="20"/>
  <c r="F70" i="20"/>
  <c r="E70" i="20"/>
  <c r="D70" i="20"/>
  <c r="C70" i="20"/>
  <c r="B70" i="20"/>
  <c r="I69" i="20"/>
  <c r="H69" i="20"/>
  <c r="G69" i="20"/>
  <c r="F69" i="20"/>
  <c r="E69" i="20"/>
  <c r="D69" i="20"/>
  <c r="C69" i="20"/>
  <c r="B69" i="20"/>
  <c r="I68" i="20"/>
  <c r="H68" i="20"/>
  <c r="G68" i="20"/>
  <c r="F68" i="20"/>
  <c r="E68" i="20"/>
  <c r="D68" i="20"/>
  <c r="C68" i="20"/>
  <c r="B68" i="20"/>
  <c r="I67" i="20"/>
  <c r="H67" i="20"/>
  <c r="G67" i="20"/>
  <c r="F67" i="20"/>
  <c r="E67" i="20"/>
  <c r="D67" i="20"/>
  <c r="C67" i="20"/>
  <c r="B67" i="20"/>
  <c r="I66" i="20"/>
  <c r="H66" i="20"/>
  <c r="G66" i="20"/>
  <c r="F66" i="20"/>
  <c r="E66" i="20"/>
  <c r="D66" i="20"/>
  <c r="C66" i="20"/>
  <c r="B66" i="20"/>
  <c r="I65" i="20"/>
  <c r="H65" i="20"/>
  <c r="G65" i="20"/>
  <c r="F65" i="20"/>
  <c r="E65" i="20"/>
  <c r="D65" i="20"/>
  <c r="C65" i="20"/>
  <c r="B65" i="20"/>
  <c r="I64" i="20"/>
  <c r="H64" i="20"/>
  <c r="G64" i="20"/>
  <c r="F64" i="20"/>
  <c r="E64" i="20"/>
  <c r="D64" i="20"/>
  <c r="C64" i="20"/>
  <c r="B64" i="20"/>
  <c r="I63" i="20"/>
  <c r="H63" i="20"/>
  <c r="G63" i="20"/>
  <c r="F63" i="20"/>
  <c r="E63" i="20"/>
  <c r="D63" i="20"/>
  <c r="C63" i="20"/>
  <c r="B63" i="20"/>
  <c r="I62" i="20"/>
  <c r="H62" i="20"/>
  <c r="G62" i="20"/>
  <c r="F62" i="20"/>
  <c r="E62" i="20"/>
  <c r="D62" i="20"/>
  <c r="C62" i="20"/>
  <c r="B62" i="20"/>
  <c r="I61" i="20"/>
  <c r="H61" i="20"/>
  <c r="G61" i="20"/>
  <c r="F61" i="20"/>
  <c r="E61" i="20"/>
  <c r="D61" i="20"/>
  <c r="C61" i="20"/>
  <c r="B61" i="20"/>
  <c r="I60" i="20"/>
  <c r="H60" i="20"/>
  <c r="H94" i="20" s="1"/>
  <c r="G60" i="20"/>
  <c r="G94" i="20" s="1"/>
  <c r="F60" i="20"/>
  <c r="F94" i="20" s="1"/>
  <c r="E60" i="20"/>
  <c r="D60" i="20"/>
  <c r="D94" i="20" s="1"/>
  <c r="C60" i="20"/>
  <c r="C94" i="20" s="1"/>
  <c r="B60" i="20"/>
  <c r="I45" i="20"/>
  <c r="H45" i="20"/>
  <c r="G45" i="20"/>
  <c r="F45" i="20"/>
  <c r="E45" i="20"/>
  <c r="D45" i="20"/>
  <c r="C45" i="20"/>
  <c r="B45" i="20"/>
  <c r="I44" i="20"/>
  <c r="H44" i="20"/>
  <c r="G44" i="20"/>
  <c r="F44" i="20"/>
  <c r="E44" i="20"/>
  <c r="D44" i="20"/>
  <c r="C44" i="20"/>
  <c r="B44" i="20"/>
  <c r="I43" i="20"/>
  <c r="H43" i="20"/>
  <c r="G43" i="20"/>
  <c r="F43" i="20"/>
  <c r="E43" i="20"/>
  <c r="D43" i="20"/>
  <c r="C43" i="20"/>
  <c r="B43" i="20"/>
  <c r="I42" i="20"/>
  <c r="H42" i="20"/>
  <c r="G42" i="20"/>
  <c r="F42" i="20"/>
  <c r="E42" i="20"/>
  <c r="D42" i="20"/>
  <c r="C42" i="20"/>
  <c r="B42" i="20"/>
  <c r="I41" i="20"/>
  <c r="H41" i="20"/>
  <c r="G41" i="20"/>
  <c r="F41" i="20"/>
  <c r="E41" i="20"/>
  <c r="D41" i="20"/>
  <c r="C41" i="20"/>
  <c r="B41" i="20"/>
  <c r="I40" i="20"/>
  <c r="H40" i="20"/>
  <c r="G40" i="20"/>
  <c r="F40" i="20"/>
  <c r="E40" i="20"/>
  <c r="D40" i="20"/>
  <c r="C40" i="20"/>
  <c r="B40" i="20"/>
  <c r="I39" i="20"/>
  <c r="H39" i="20"/>
  <c r="G39" i="20"/>
  <c r="F39" i="20"/>
  <c r="E39" i="20"/>
  <c r="D39" i="20"/>
  <c r="C39" i="20"/>
  <c r="B39" i="20"/>
  <c r="I38" i="20"/>
  <c r="H38" i="20"/>
  <c r="G38" i="20"/>
  <c r="F38" i="20"/>
  <c r="E38" i="20"/>
  <c r="D38" i="20"/>
  <c r="C38" i="20"/>
  <c r="B38" i="20"/>
  <c r="I37" i="20"/>
  <c r="H37" i="20"/>
  <c r="G37" i="20"/>
  <c r="F37" i="20"/>
  <c r="E37" i="20"/>
  <c r="D37" i="20"/>
  <c r="C37" i="20"/>
  <c r="B37" i="20"/>
  <c r="I36" i="20"/>
  <c r="H36" i="20"/>
  <c r="G36" i="20"/>
  <c r="F36" i="20"/>
  <c r="E36" i="20"/>
  <c r="D36" i="20"/>
  <c r="C36" i="20"/>
  <c r="B36" i="20"/>
  <c r="I35" i="20"/>
  <c r="H35" i="20"/>
  <c r="G35" i="20"/>
  <c r="F35" i="20"/>
  <c r="E35" i="20"/>
  <c r="D35" i="20"/>
  <c r="C35" i="20"/>
  <c r="B35" i="20"/>
  <c r="I34" i="20"/>
  <c r="H34" i="20"/>
  <c r="G34" i="20"/>
  <c r="F34" i="20"/>
  <c r="E34" i="20"/>
  <c r="D34" i="20"/>
  <c r="C34" i="20"/>
  <c r="B34" i="20"/>
  <c r="I33" i="20"/>
  <c r="H33" i="20"/>
  <c r="G33" i="20"/>
  <c r="F33" i="20"/>
  <c r="E33" i="20"/>
  <c r="D33" i="20"/>
  <c r="C33" i="20"/>
  <c r="B33" i="20"/>
  <c r="I32" i="20"/>
  <c r="H32" i="20"/>
  <c r="G32" i="20"/>
  <c r="F32" i="20"/>
  <c r="E32" i="20"/>
  <c r="D32" i="20"/>
  <c r="C32" i="20"/>
  <c r="B32" i="20"/>
  <c r="I31" i="20"/>
  <c r="H31" i="20"/>
  <c r="G31" i="20"/>
  <c r="F31" i="20"/>
  <c r="E31" i="20"/>
  <c r="D31" i="20"/>
  <c r="C31" i="20"/>
  <c r="B31" i="20"/>
  <c r="I30" i="20"/>
  <c r="H30" i="20"/>
  <c r="G30" i="20"/>
  <c r="F30" i="20"/>
  <c r="E30" i="20"/>
  <c r="D30" i="20"/>
  <c r="C30" i="20"/>
  <c r="B30" i="20"/>
  <c r="I29" i="20"/>
  <c r="H29" i="20"/>
  <c r="G29" i="20"/>
  <c r="F29" i="20"/>
  <c r="E29" i="20"/>
  <c r="D29" i="20"/>
  <c r="C29" i="20"/>
  <c r="B29" i="20"/>
  <c r="I28" i="20"/>
  <c r="H28" i="20"/>
  <c r="G28" i="20"/>
  <c r="F28" i="20"/>
  <c r="E28" i="20"/>
  <c r="D28" i="20"/>
  <c r="C28" i="20"/>
  <c r="B28" i="20"/>
  <c r="I27" i="20"/>
  <c r="H27" i="20"/>
  <c r="G27" i="20"/>
  <c r="F27" i="20"/>
  <c r="E27" i="20"/>
  <c r="D27" i="20"/>
  <c r="C27" i="20"/>
  <c r="B27" i="20"/>
  <c r="I26" i="20"/>
  <c r="H26" i="20"/>
  <c r="G26" i="20"/>
  <c r="F26" i="20"/>
  <c r="E26" i="20"/>
  <c r="D26" i="20"/>
  <c r="C26" i="20"/>
  <c r="B26" i="20"/>
  <c r="I25" i="20"/>
  <c r="H25" i="20"/>
  <c r="G25" i="20"/>
  <c r="F25" i="20"/>
  <c r="E25" i="20"/>
  <c r="D25" i="20"/>
  <c r="C25" i="20"/>
  <c r="B25" i="20"/>
  <c r="I24" i="20"/>
  <c r="H24" i="20"/>
  <c r="G24" i="20"/>
  <c r="F24" i="20"/>
  <c r="E24" i="20"/>
  <c r="D24" i="20"/>
  <c r="C24" i="20"/>
  <c r="B24" i="20"/>
  <c r="I23" i="20"/>
  <c r="H23" i="20"/>
  <c r="G23" i="20"/>
  <c r="F23" i="20"/>
  <c r="E23" i="20"/>
  <c r="D23" i="20"/>
  <c r="C23" i="20"/>
  <c r="B23" i="20"/>
  <c r="I22" i="20"/>
  <c r="H22" i="20"/>
  <c r="G22" i="20"/>
  <c r="F22" i="20"/>
  <c r="E22" i="20"/>
  <c r="D22" i="20"/>
  <c r="C22" i="20"/>
  <c r="B22" i="20"/>
  <c r="I21" i="20"/>
  <c r="H21" i="20"/>
  <c r="G21" i="20"/>
  <c r="F21" i="20"/>
  <c r="E21" i="20"/>
  <c r="D21" i="20"/>
  <c r="C21" i="20"/>
  <c r="B21" i="20"/>
  <c r="I20" i="20"/>
  <c r="H20" i="20"/>
  <c r="G20" i="20"/>
  <c r="F20" i="20"/>
  <c r="E20" i="20"/>
  <c r="D20" i="20"/>
  <c r="C20" i="20"/>
  <c r="B20" i="20"/>
  <c r="I19" i="20"/>
  <c r="H19" i="20"/>
  <c r="G19" i="20"/>
  <c r="F19" i="20"/>
  <c r="E19" i="20"/>
  <c r="D19" i="20"/>
  <c r="C19" i="20"/>
  <c r="B19" i="20"/>
  <c r="I18" i="20"/>
  <c r="H18" i="20"/>
  <c r="G18" i="20"/>
  <c r="F18" i="20"/>
  <c r="E18" i="20"/>
  <c r="D18" i="20"/>
  <c r="C18" i="20"/>
  <c r="B18" i="20"/>
  <c r="I17" i="20"/>
  <c r="H17" i="20"/>
  <c r="G17" i="20"/>
  <c r="F17" i="20"/>
  <c r="E17" i="20"/>
  <c r="D17" i="20"/>
  <c r="C17" i="20"/>
  <c r="B17" i="20"/>
  <c r="I16" i="20"/>
  <c r="H16" i="20"/>
  <c r="G16" i="20"/>
  <c r="F16" i="20"/>
  <c r="E16" i="20"/>
  <c r="D16" i="20"/>
  <c r="C16" i="20"/>
  <c r="B16" i="20"/>
  <c r="I15" i="20"/>
  <c r="H15" i="20"/>
  <c r="G15" i="20"/>
  <c r="F15" i="20"/>
  <c r="E15" i="20"/>
  <c r="D15" i="20"/>
  <c r="C15" i="20"/>
  <c r="B15" i="20"/>
  <c r="I14" i="20"/>
  <c r="H14" i="20"/>
  <c r="G14" i="20"/>
  <c r="F14" i="20"/>
  <c r="E14" i="20"/>
  <c r="D14" i="20"/>
  <c r="C14" i="20"/>
  <c r="B14" i="20"/>
  <c r="I13" i="20"/>
  <c r="H13" i="20"/>
  <c r="G13" i="20"/>
  <c r="F13" i="20"/>
  <c r="E13" i="20"/>
  <c r="D13" i="20"/>
  <c r="C13" i="20"/>
  <c r="B13" i="20"/>
  <c r="I12" i="20"/>
  <c r="I46" i="20" s="1"/>
  <c r="H12" i="20"/>
  <c r="G12" i="20"/>
  <c r="G46" i="20" s="1"/>
  <c r="F12" i="20"/>
  <c r="E12" i="20"/>
  <c r="E46" i="20" s="1"/>
  <c r="D12" i="20"/>
  <c r="C12" i="20"/>
  <c r="C46" i="20" s="1"/>
  <c r="B12" i="20"/>
  <c r="B46" i="20" s="1"/>
  <c r="F46" i="20" l="1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3" i="20"/>
  <c r="J44" i="20"/>
  <c r="J45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3" i="20"/>
  <c r="J74" i="20"/>
  <c r="J75" i="20"/>
  <c r="J76" i="20"/>
  <c r="J77" i="20"/>
  <c r="J78" i="20"/>
  <c r="J79" i="20"/>
  <c r="J80" i="20"/>
  <c r="J81" i="20"/>
  <c r="J82" i="20"/>
  <c r="J83" i="20"/>
  <c r="J84" i="20"/>
  <c r="J85" i="20"/>
  <c r="J86" i="20"/>
  <c r="J87" i="20"/>
  <c r="J88" i="20"/>
  <c r="J89" i="20"/>
  <c r="J90" i="20"/>
  <c r="J91" i="20"/>
  <c r="J92" i="20"/>
  <c r="J93" i="20"/>
  <c r="J108" i="20"/>
  <c r="J109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1" i="20"/>
  <c r="J132" i="20"/>
  <c r="J133" i="20"/>
  <c r="J134" i="20"/>
  <c r="J135" i="20"/>
  <c r="J136" i="20"/>
  <c r="J137" i="20"/>
  <c r="J138" i="20"/>
  <c r="J139" i="20"/>
  <c r="J141" i="20"/>
  <c r="J72" i="21"/>
  <c r="J74" i="21"/>
  <c r="J81" i="21"/>
  <c r="J82" i="21"/>
  <c r="J83" i="21"/>
  <c r="J84" i="21"/>
  <c r="J85" i="21"/>
  <c r="J86" i="21"/>
  <c r="J87" i="21"/>
  <c r="J88" i="21"/>
  <c r="J89" i="21"/>
  <c r="J107" i="21"/>
  <c r="J108" i="21"/>
  <c r="J109" i="21"/>
  <c r="J111" i="21"/>
  <c r="J112" i="21"/>
  <c r="J113" i="21"/>
  <c r="J114" i="21"/>
  <c r="J122" i="21"/>
  <c r="J29" i="21"/>
  <c r="J30" i="21"/>
  <c r="J31" i="21"/>
  <c r="J32" i="21"/>
  <c r="J33" i="21"/>
  <c r="J34" i="21"/>
  <c r="J35" i="21"/>
  <c r="J36" i="21"/>
  <c r="J37" i="21"/>
  <c r="J38" i="21"/>
  <c r="J41" i="21"/>
  <c r="J42" i="21"/>
  <c r="J61" i="21"/>
  <c r="J62" i="21"/>
  <c r="J63" i="21"/>
  <c r="J64" i="21"/>
  <c r="J66" i="21"/>
  <c r="J67" i="21"/>
  <c r="J68" i="21"/>
  <c r="J69" i="21"/>
  <c r="J70" i="21"/>
  <c r="J71" i="21"/>
  <c r="J73" i="21"/>
  <c r="J75" i="21"/>
  <c r="J76" i="21"/>
  <c r="J77" i="21"/>
  <c r="J78" i="21"/>
  <c r="J79" i="21"/>
  <c r="J80" i="21"/>
  <c r="J90" i="21"/>
  <c r="J91" i="21"/>
  <c r="J92" i="21"/>
  <c r="J115" i="21"/>
  <c r="J116" i="21"/>
  <c r="J117" i="21"/>
  <c r="J118" i="21"/>
  <c r="J119" i="21"/>
  <c r="J120" i="21"/>
  <c r="J121" i="21"/>
  <c r="J123" i="21"/>
  <c r="J124" i="21"/>
  <c r="J125" i="21"/>
  <c r="J126" i="21"/>
  <c r="J127" i="21"/>
  <c r="J128" i="21"/>
  <c r="J129" i="21"/>
  <c r="J130" i="21"/>
  <c r="J131" i="21"/>
  <c r="J132" i="21"/>
  <c r="J133" i="21"/>
  <c r="J134" i="21"/>
  <c r="J135" i="21"/>
  <c r="J136" i="21"/>
  <c r="J137" i="21"/>
  <c r="J140" i="21"/>
  <c r="J39" i="21"/>
  <c r="J40" i="21"/>
  <c r="J44" i="21"/>
  <c r="J65" i="21"/>
  <c r="J9" i="23"/>
  <c r="J10" i="23"/>
  <c r="J11" i="23"/>
  <c r="J13" i="23"/>
  <c r="J14" i="23"/>
  <c r="J15" i="23"/>
  <c r="J134" i="23"/>
  <c r="J91" i="28"/>
  <c r="J93" i="21"/>
  <c r="J110" i="21"/>
  <c r="J44" i="27"/>
  <c r="J44" i="26"/>
  <c r="J90" i="26"/>
  <c r="J10" i="24"/>
  <c r="J11" i="24"/>
  <c r="J12" i="24"/>
  <c r="J14" i="24"/>
  <c r="J15" i="24"/>
  <c r="J16" i="24"/>
  <c r="J103" i="24"/>
  <c r="C91" i="24"/>
  <c r="G91" i="24"/>
  <c r="G45" i="24"/>
  <c r="J17" i="24"/>
  <c r="J18" i="24"/>
  <c r="J19" i="24"/>
  <c r="J21" i="24"/>
  <c r="J22" i="24"/>
  <c r="J23" i="24"/>
  <c r="J24" i="24"/>
  <c r="J25" i="24"/>
  <c r="J26" i="24"/>
  <c r="J27" i="24"/>
  <c r="J29" i="24"/>
  <c r="J30" i="24"/>
  <c r="J31" i="24"/>
  <c r="J32" i="24"/>
  <c r="J33" i="24"/>
  <c r="J34" i="24"/>
  <c r="J35" i="24"/>
  <c r="J36" i="24"/>
  <c r="J37" i="24"/>
  <c r="J38" i="24"/>
  <c r="J41" i="24"/>
  <c r="J42" i="24"/>
  <c r="J44" i="24"/>
  <c r="J56" i="24"/>
  <c r="J57" i="24"/>
  <c r="J58" i="24"/>
  <c r="J60" i="24"/>
  <c r="J61" i="24"/>
  <c r="J62" i="24"/>
  <c r="J63" i="24"/>
  <c r="J64" i="24"/>
  <c r="J65" i="24"/>
  <c r="J67" i="24"/>
  <c r="J68" i="24"/>
  <c r="J69" i="24"/>
  <c r="J70" i="24"/>
  <c r="J71" i="24"/>
  <c r="J72" i="24"/>
  <c r="J73" i="24"/>
  <c r="J74" i="24"/>
  <c r="J75" i="24"/>
  <c r="J77" i="24"/>
  <c r="J78" i="24"/>
  <c r="J79" i="24"/>
  <c r="J80" i="24"/>
  <c r="J81" i="24"/>
  <c r="J82" i="24"/>
  <c r="J83" i="24"/>
  <c r="J84" i="24"/>
  <c r="J85" i="24"/>
  <c r="J86" i="24"/>
  <c r="J87" i="24"/>
  <c r="J88" i="24"/>
  <c r="J89" i="24"/>
  <c r="J90" i="24"/>
  <c r="J104" i="24"/>
  <c r="J106" i="24"/>
  <c r="J107" i="24"/>
  <c r="J108" i="24"/>
  <c r="J109" i="24"/>
  <c r="J110" i="24"/>
  <c r="J111" i="24"/>
  <c r="J112" i="24"/>
  <c r="J113" i="24"/>
  <c r="J114" i="24"/>
  <c r="J115" i="24"/>
  <c r="J116" i="24"/>
  <c r="J117" i="24"/>
  <c r="J118" i="24"/>
  <c r="J119" i="24"/>
  <c r="J120" i="24"/>
  <c r="J121" i="24"/>
  <c r="J122" i="24"/>
  <c r="J124" i="24"/>
  <c r="J125" i="24"/>
  <c r="J126" i="24"/>
  <c r="J127" i="24"/>
  <c r="J128" i="24"/>
  <c r="J129" i="24"/>
  <c r="J132" i="24"/>
  <c r="J133" i="24"/>
  <c r="J134" i="24"/>
  <c r="J135" i="24"/>
  <c r="J137" i="24"/>
  <c r="J20" i="24"/>
  <c r="J76" i="24"/>
  <c r="J123" i="24"/>
  <c r="J28" i="24"/>
  <c r="J131" i="24"/>
  <c r="J40" i="24"/>
  <c r="J66" i="24"/>
  <c r="J39" i="24"/>
  <c r="J43" i="24"/>
  <c r="J105" i="24"/>
  <c r="J130" i="24"/>
  <c r="F45" i="24"/>
  <c r="B91" i="24"/>
  <c r="J136" i="24"/>
  <c r="B45" i="24"/>
  <c r="F91" i="24"/>
  <c r="J13" i="24"/>
  <c r="J59" i="24"/>
  <c r="D89" i="23"/>
  <c r="J12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B44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55" i="23"/>
  <c r="J56" i="23"/>
  <c r="J57" i="23"/>
  <c r="J58" i="23"/>
  <c r="J59" i="23"/>
  <c r="J60" i="23"/>
  <c r="J61" i="23"/>
  <c r="J62" i="23"/>
  <c r="J63" i="23"/>
  <c r="J64" i="23"/>
  <c r="J65" i="23"/>
  <c r="J66" i="23"/>
  <c r="J67" i="23"/>
  <c r="J68" i="23"/>
  <c r="J69" i="23"/>
  <c r="J70" i="23"/>
  <c r="J71" i="23"/>
  <c r="J72" i="23"/>
  <c r="J73" i="23"/>
  <c r="J74" i="23"/>
  <c r="J75" i="23"/>
  <c r="J76" i="23"/>
  <c r="J77" i="23"/>
  <c r="J78" i="23"/>
  <c r="J79" i="23"/>
  <c r="J80" i="23"/>
  <c r="J81" i="23"/>
  <c r="J82" i="23"/>
  <c r="J83" i="23"/>
  <c r="J84" i="23"/>
  <c r="J85" i="23"/>
  <c r="J86" i="23"/>
  <c r="J87" i="23"/>
  <c r="J88" i="23"/>
  <c r="J102" i="23"/>
  <c r="J103" i="23"/>
  <c r="J104" i="23"/>
  <c r="J105" i="23"/>
  <c r="J106" i="23"/>
  <c r="J107" i="23"/>
  <c r="J108" i="23"/>
  <c r="J109" i="23"/>
  <c r="J110" i="23"/>
  <c r="J111" i="23"/>
  <c r="J112" i="23"/>
  <c r="J113" i="23"/>
  <c r="J114" i="23"/>
  <c r="J115" i="23"/>
  <c r="J116" i="23"/>
  <c r="J117" i="23"/>
  <c r="J118" i="23"/>
  <c r="J119" i="23"/>
  <c r="J120" i="23"/>
  <c r="J121" i="23"/>
  <c r="J122" i="23"/>
  <c r="J123" i="23"/>
  <c r="J124" i="23"/>
  <c r="J125" i="23"/>
  <c r="J126" i="23"/>
  <c r="J127" i="23"/>
  <c r="J128" i="23"/>
  <c r="J129" i="23"/>
  <c r="J130" i="23"/>
  <c r="J131" i="23"/>
  <c r="J132" i="23"/>
  <c r="J133" i="23"/>
  <c r="J135" i="23"/>
  <c r="J54" i="23"/>
  <c r="J101" i="23"/>
  <c r="F90" i="22"/>
  <c r="J13" i="22"/>
  <c r="J15" i="22"/>
  <c r="J17" i="22"/>
  <c r="J19" i="22"/>
  <c r="J21" i="22"/>
  <c r="J23" i="22"/>
  <c r="J25" i="22"/>
  <c r="J27" i="22"/>
  <c r="J29" i="22"/>
  <c r="J31" i="22"/>
  <c r="J33" i="22"/>
  <c r="J34" i="22"/>
  <c r="J38" i="22"/>
  <c r="J39" i="22"/>
  <c r="J41" i="22"/>
  <c r="J42" i="22"/>
  <c r="J58" i="22"/>
  <c r="J61" i="22"/>
  <c r="J65" i="22"/>
  <c r="J67" i="22"/>
  <c r="J68" i="22"/>
  <c r="J70" i="22"/>
  <c r="J71" i="22"/>
  <c r="J72" i="22"/>
  <c r="J74" i="22"/>
  <c r="J78" i="22"/>
  <c r="J79" i="22"/>
  <c r="J82" i="22"/>
  <c r="J83" i="22"/>
  <c r="J87" i="22"/>
  <c r="J88" i="22"/>
  <c r="J104" i="22"/>
  <c r="J105" i="22"/>
  <c r="J108" i="22"/>
  <c r="J109" i="22"/>
  <c r="J111" i="22"/>
  <c r="J112" i="22"/>
  <c r="J114" i="22"/>
  <c r="J117" i="22"/>
  <c r="J122" i="22"/>
  <c r="J124" i="22"/>
  <c r="J132" i="22"/>
  <c r="J10" i="22"/>
  <c r="J11" i="22"/>
  <c r="J16" i="22"/>
  <c r="J18" i="22"/>
  <c r="J20" i="22"/>
  <c r="J22" i="22"/>
  <c r="J24" i="22"/>
  <c r="J26" i="22"/>
  <c r="J28" i="22"/>
  <c r="J30" i="22"/>
  <c r="J32" i="22"/>
  <c r="J35" i="22"/>
  <c r="J37" i="22"/>
  <c r="J43" i="22"/>
  <c r="J56" i="22"/>
  <c r="J57" i="22"/>
  <c r="J59" i="22"/>
  <c r="J60" i="22"/>
  <c r="J62" i="22"/>
  <c r="J63" i="22"/>
  <c r="J64" i="22"/>
  <c r="J66" i="22"/>
  <c r="J69" i="22"/>
  <c r="J73" i="22"/>
  <c r="J75" i="22"/>
  <c r="J76" i="22"/>
  <c r="J77" i="22"/>
  <c r="J80" i="22"/>
  <c r="J81" i="22"/>
  <c r="J84" i="22"/>
  <c r="J85" i="22"/>
  <c r="J86" i="22"/>
  <c r="J89" i="22"/>
  <c r="J101" i="22"/>
  <c r="J102" i="22"/>
  <c r="J103" i="22"/>
  <c r="J106" i="22"/>
  <c r="J107" i="22"/>
  <c r="J110" i="22"/>
  <c r="J113" i="22"/>
  <c r="J115" i="22"/>
  <c r="J116" i="22"/>
  <c r="J118" i="22"/>
  <c r="J119" i="22"/>
  <c r="J120" i="22"/>
  <c r="J121" i="22"/>
  <c r="J123" i="22"/>
  <c r="J125" i="22"/>
  <c r="J126" i="22"/>
  <c r="J127" i="22"/>
  <c r="J128" i="22"/>
  <c r="J129" i="22"/>
  <c r="J130" i="22"/>
  <c r="J131" i="22"/>
  <c r="J134" i="22"/>
  <c r="J36" i="22"/>
  <c r="H44" i="22"/>
  <c r="F44" i="22"/>
  <c r="J40" i="22"/>
  <c r="J12" i="22"/>
  <c r="J14" i="22"/>
  <c r="J133" i="22"/>
  <c r="C44" i="22"/>
  <c r="J55" i="22"/>
  <c r="J100" i="22"/>
  <c r="J9" i="22"/>
  <c r="J59" i="21"/>
  <c r="J13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43" i="21"/>
  <c r="B94" i="21"/>
  <c r="J138" i="21"/>
  <c r="C94" i="21"/>
  <c r="G94" i="21"/>
  <c r="F45" i="21"/>
  <c r="D45" i="21"/>
  <c r="H45" i="21"/>
  <c r="H94" i="21"/>
  <c r="F94" i="21"/>
  <c r="D94" i="21"/>
  <c r="B45" i="21"/>
  <c r="J106" i="21"/>
  <c r="J60" i="21"/>
  <c r="J130" i="20"/>
  <c r="J42" i="20"/>
  <c r="J140" i="20"/>
  <c r="J72" i="20"/>
  <c r="D46" i="20"/>
  <c r="H46" i="20"/>
  <c r="E94" i="20"/>
  <c r="I94" i="20"/>
  <c r="J12" i="20"/>
  <c r="B94" i="20"/>
  <c r="J94" i="20" l="1"/>
  <c r="J46" i="20"/>
  <c r="J94" i="21"/>
  <c r="J91" i="24"/>
  <c r="J45" i="24"/>
  <c r="J44" i="23"/>
  <c r="J89" i="23"/>
  <c r="J90" i="22"/>
  <c r="J44" i="22"/>
  <c r="J45" i="21"/>
  <c r="J141" i="21"/>
  <c r="I141" i="19"/>
  <c r="H141" i="19"/>
  <c r="G141" i="19"/>
  <c r="F141" i="19"/>
  <c r="E141" i="19"/>
  <c r="D141" i="19"/>
  <c r="C141" i="19"/>
  <c r="B141" i="19"/>
  <c r="J141" i="19" s="1"/>
  <c r="I140" i="19"/>
  <c r="H140" i="19"/>
  <c r="G140" i="19"/>
  <c r="F140" i="19"/>
  <c r="E140" i="19"/>
  <c r="D140" i="19"/>
  <c r="C140" i="19"/>
  <c r="B140" i="19"/>
  <c r="J140" i="19" s="1"/>
  <c r="I139" i="19"/>
  <c r="H139" i="19"/>
  <c r="G139" i="19"/>
  <c r="F139" i="19"/>
  <c r="E139" i="19"/>
  <c r="D139" i="19"/>
  <c r="C139" i="19"/>
  <c r="B139" i="19"/>
  <c r="J139" i="19" s="1"/>
  <c r="I138" i="19"/>
  <c r="H138" i="19"/>
  <c r="G138" i="19"/>
  <c r="F138" i="19"/>
  <c r="E138" i="19"/>
  <c r="D138" i="19"/>
  <c r="C138" i="19"/>
  <c r="B138" i="19"/>
  <c r="J138" i="19" s="1"/>
  <c r="I137" i="19"/>
  <c r="H137" i="19"/>
  <c r="G137" i="19"/>
  <c r="F137" i="19"/>
  <c r="E137" i="19"/>
  <c r="D137" i="19"/>
  <c r="C137" i="19"/>
  <c r="B137" i="19"/>
  <c r="J137" i="19" s="1"/>
  <c r="I136" i="19"/>
  <c r="H136" i="19"/>
  <c r="G136" i="19"/>
  <c r="F136" i="19"/>
  <c r="E136" i="19"/>
  <c r="D136" i="19"/>
  <c r="C136" i="19"/>
  <c r="B136" i="19"/>
  <c r="J136" i="19" s="1"/>
  <c r="I135" i="19"/>
  <c r="H135" i="19"/>
  <c r="G135" i="19"/>
  <c r="F135" i="19"/>
  <c r="E135" i="19"/>
  <c r="D135" i="19"/>
  <c r="C135" i="19"/>
  <c r="B135" i="19"/>
  <c r="J135" i="19" s="1"/>
  <c r="I134" i="19"/>
  <c r="H134" i="19"/>
  <c r="G134" i="19"/>
  <c r="F134" i="19"/>
  <c r="E134" i="19"/>
  <c r="D134" i="19"/>
  <c r="C134" i="19"/>
  <c r="B134" i="19"/>
  <c r="J134" i="19" s="1"/>
  <c r="I133" i="19"/>
  <c r="H133" i="19"/>
  <c r="G133" i="19"/>
  <c r="F133" i="19"/>
  <c r="E133" i="19"/>
  <c r="D133" i="19"/>
  <c r="C133" i="19"/>
  <c r="B133" i="19"/>
  <c r="J133" i="19" s="1"/>
  <c r="I132" i="19"/>
  <c r="H132" i="19"/>
  <c r="G132" i="19"/>
  <c r="F132" i="19"/>
  <c r="E132" i="19"/>
  <c r="D132" i="19"/>
  <c r="C132" i="19"/>
  <c r="B132" i="19"/>
  <c r="J132" i="19" s="1"/>
  <c r="I131" i="19"/>
  <c r="H131" i="19"/>
  <c r="G131" i="19"/>
  <c r="F131" i="19"/>
  <c r="E131" i="19"/>
  <c r="D131" i="19"/>
  <c r="C131" i="19"/>
  <c r="B131" i="19"/>
  <c r="J131" i="19" s="1"/>
  <c r="I130" i="19"/>
  <c r="H130" i="19"/>
  <c r="G130" i="19"/>
  <c r="F130" i="19"/>
  <c r="E130" i="19"/>
  <c r="D130" i="19"/>
  <c r="C130" i="19"/>
  <c r="B130" i="19"/>
  <c r="J130" i="19" s="1"/>
  <c r="I129" i="19"/>
  <c r="H129" i="19"/>
  <c r="G129" i="19"/>
  <c r="F129" i="19"/>
  <c r="E129" i="19"/>
  <c r="D129" i="19"/>
  <c r="C129" i="19"/>
  <c r="B129" i="19"/>
  <c r="I128" i="19"/>
  <c r="H128" i="19"/>
  <c r="G128" i="19"/>
  <c r="F128" i="19"/>
  <c r="E128" i="19"/>
  <c r="D128" i="19"/>
  <c r="C128" i="19"/>
  <c r="B128" i="19"/>
  <c r="J128" i="19" s="1"/>
  <c r="I127" i="19"/>
  <c r="H127" i="19"/>
  <c r="G127" i="19"/>
  <c r="F127" i="19"/>
  <c r="E127" i="19"/>
  <c r="D127" i="19"/>
  <c r="C127" i="19"/>
  <c r="B127" i="19"/>
  <c r="J127" i="19" s="1"/>
  <c r="I126" i="19"/>
  <c r="H126" i="19"/>
  <c r="G126" i="19"/>
  <c r="F126" i="19"/>
  <c r="E126" i="19"/>
  <c r="D126" i="19"/>
  <c r="C126" i="19"/>
  <c r="B126" i="19"/>
  <c r="J126" i="19" s="1"/>
  <c r="I125" i="19"/>
  <c r="H125" i="19"/>
  <c r="G125" i="19"/>
  <c r="F125" i="19"/>
  <c r="E125" i="19"/>
  <c r="D125" i="19"/>
  <c r="C125" i="19"/>
  <c r="B125" i="19"/>
  <c r="J125" i="19" s="1"/>
  <c r="I124" i="19"/>
  <c r="H124" i="19"/>
  <c r="G124" i="19"/>
  <c r="F124" i="19"/>
  <c r="E124" i="19"/>
  <c r="D124" i="19"/>
  <c r="C124" i="19"/>
  <c r="B124" i="19"/>
  <c r="J124" i="19" s="1"/>
  <c r="I123" i="19"/>
  <c r="H123" i="19"/>
  <c r="G123" i="19"/>
  <c r="F123" i="19"/>
  <c r="E123" i="19"/>
  <c r="D123" i="19"/>
  <c r="C123" i="19"/>
  <c r="B123" i="19"/>
  <c r="J123" i="19" s="1"/>
  <c r="I122" i="19"/>
  <c r="H122" i="19"/>
  <c r="G122" i="19"/>
  <c r="F122" i="19"/>
  <c r="E122" i="19"/>
  <c r="D122" i="19"/>
  <c r="C122" i="19"/>
  <c r="B122" i="19"/>
  <c r="J122" i="19" s="1"/>
  <c r="I121" i="19"/>
  <c r="H121" i="19"/>
  <c r="G121" i="19"/>
  <c r="F121" i="19"/>
  <c r="E121" i="19"/>
  <c r="D121" i="19"/>
  <c r="C121" i="19"/>
  <c r="B121" i="19"/>
  <c r="J121" i="19" s="1"/>
  <c r="I120" i="19"/>
  <c r="H120" i="19"/>
  <c r="G120" i="19"/>
  <c r="F120" i="19"/>
  <c r="E120" i="19"/>
  <c r="D120" i="19"/>
  <c r="C120" i="19"/>
  <c r="B120" i="19"/>
  <c r="J120" i="19" s="1"/>
  <c r="I119" i="19"/>
  <c r="H119" i="19"/>
  <c r="G119" i="19"/>
  <c r="F119" i="19"/>
  <c r="E119" i="19"/>
  <c r="D119" i="19"/>
  <c r="C119" i="19"/>
  <c r="B119" i="19"/>
  <c r="J119" i="19" s="1"/>
  <c r="I118" i="19"/>
  <c r="H118" i="19"/>
  <c r="G118" i="19"/>
  <c r="F118" i="19"/>
  <c r="E118" i="19"/>
  <c r="D118" i="19"/>
  <c r="C118" i="19"/>
  <c r="B118" i="19"/>
  <c r="J118" i="19" s="1"/>
  <c r="I117" i="19"/>
  <c r="H117" i="19"/>
  <c r="G117" i="19"/>
  <c r="F117" i="19"/>
  <c r="E117" i="19"/>
  <c r="D117" i="19"/>
  <c r="C117" i="19"/>
  <c r="B117" i="19"/>
  <c r="J117" i="19" s="1"/>
  <c r="I116" i="19"/>
  <c r="H116" i="19"/>
  <c r="G116" i="19"/>
  <c r="F116" i="19"/>
  <c r="E116" i="19"/>
  <c r="D116" i="19"/>
  <c r="C116" i="19"/>
  <c r="B116" i="19"/>
  <c r="J116" i="19" s="1"/>
  <c r="I115" i="19"/>
  <c r="H115" i="19"/>
  <c r="G115" i="19"/>
  <c r="F115" i="19"/>
  <c r="E115" i="19"/>
  <c r="D115" i="19"/>
  <c r="C115" i="19"/>
  <c r="B115" i="19"/>
  <c r="J115" i="19" s="1"/>
  <c r="I114" i="19"/>
  <c r="H114" i="19"/>
  <c r="G114" i="19"/>
  <c r="F114" i="19"/>
  <c r="E114" i="19"/>
  <c r="D114" i="19"/>
  <c r="C114" i="19"/>
  <c r="B114" i="19"/>
  <c r="J114" i="19" s="1"/>
  <c r="I113" i="19"/>
  <c r="H113" i="19"/>
  <c r="G113" i="19"/>
  <c r="F113" i="19"/>
  <c r="E113" i="19"/>
  <c r="D113" i="19"/>
  <c r="C113" i="19"/>
  <c r="B113" i="19"/>
  <c r="J113" i="19" s="1"/>
  <c r="I112" i="19"/>
  <c r="H112" i="19"/>
  <c r="G112" i="19"/>
  <c r="F112" i="19"/>
  <c r="E112" i="19"/>
  <c r="D112" i="19"/>
  <c r="C112" i="19"/>
  <c r="B112" i="19"/>
  <c r="J112" i="19" s="1"/>
  <c r="I111" i="19"/>
  <c r="H111" i="19"/>
  <c r="G111" i="19"/>
  <c r="F111" i="19"/>
  <c r="E111" i="19"/>
  <c r="D111" i="19"/>
  <c r="C111" i="19"/>
  <c r="B111" i="19"/>
  <c r="J111" i="19" s="1"/>
  <c r="I110" i="19"/>
  <c r="H110" i="19"/>
  <c r="G110" i="19"/>
  <c r="F110" i="19"/>
  <c r="E110" i="19"/>
  <c r="D110" i="19"/>
  <c r="C110" i="19"/>
  <c r="B110" i="19"/>
  <c r="J110" i="19" s="1"/>
  <c r="I109" i="19"/>
  <c r="H109" i="19"/>
  <c r="G109" i="19"/>
  <c r="F109" i="19"/>
  <c r="E109" i="19"/>
  <c r="D109" i="19"/>
  <c r="C109" i="19"/>
  <c r="B109" i="19"/>
  <c r="J109" i="19" s="1"/>
  <c r="I108" i="19"/>
  <c r="H108" i="19"/>
  <c r="G108" i="19"/>
  <c r="F108" i="19"/>
  <c r="E108" i="19"/>
  <c r="D108" i="19"/>
  <c r="C108" i="19"/>
  <c r="B108" i="19"/>
  <c r="J108" i="19" s="1"/>
  <c r="I92" i="19"/>
  <c r="H92" i="19"/>
  <c r="G92" i="19"/>
  <c r="F92" i="19"/>
  <c r="E92" i="19"/>
  <c r="D92" i="19"/>
  <c r="C92" i="19"/>
  <c r="B92" i="19"/>
  <c r="J92" i="19" s="1"/>
  <c r="I91" i="19"/>
  <c r="H91" i="19"/>
  <c r="G91" i="19"/>
  <c r="F91" i="19"/>
  <c r="E91" i="19"/>
  <c r="D91" i="19"/>
  <c r="C91" i="19"/>
  <c r="B91" i="19"/>
  <c r="J91" i="19" s="1"/>
  <c r="I90" i="19"/>
  <c r="H90" i="19"/>
  <c r="G90" i="19"/>
  <c r="F90" i="19"/>
  <c r="E90" i="19"/>
  <c r="D90" i="19"/>
  <c r="C90" i="19"/>
  <c r="B90" i="19"/>
  <c r="J90" i="19" s="1"/>
  <c r="I89" i="19"/>
  <c r="H89" i="19"/>
  <c r="G89" i="19"/>
  <c r="F89" i="19"/>
  <c r="E89" i="19"/>
  <c r="D89" i="19"/>
  <c r="C89" i="19"/>
  <c r="B89" i="19"/>
  <c r="J89" i="19" s="1"/>
  <c r="I88" i="19"/>
  <c r="H88" i="19"/>
  <c r="G88" i="19"/>
  <c r="F88" i="19"/>
  <c r="E88" i="19"/>
  <c r="D88" i="19"/>
  <c r="C88" i="19"/>
  <c r="B88" i="19"/>
  <c r="J88" i="19" s="1"/>
  <c r="I87" i="19"/>
  <c r="H87" i="19"/>
  <c r="G87" i="19"/>
  <c r="F87" i="19"/>
  <c r="E87" i="19"/>
  <c r="D87" i="19"/>
  <c r="C87" i="19"/>
  <c r="B87" i="19"/>
  <c r="J87" i="19" s="1"/>
  <c r="I86" i="19"/>
  <c r="H86" i="19"/>
  <c r="G86" i="19"/>
  <c r="F86" i="19"/>
  <c r="E86" i="19"/>
  <c r="D86" i="19"/>
  <c r="C86" i="19"/>
  <c r="B86" i="19"/>
  <c r="J86" i="19" s="1"/>
  <c r="I85" i="19"/>
  <c r="H85" i="19"/>
  <c r="G85" i="19"/>
  <c r="F85" i="19"/>
  <c r="E85" i="19"/>
  <c r="D85" i="19"/>
  <c r="C85" i="19"/>
  <c r="B85" i="19"/>
  <c r="J85" i="19" s="1"/>
  <c r="I84" i="19"/>
  <c r="H84" i="19"/>
  <c r="G84" i="19"/>
  <c r="F84" i="19"/>
  <c r="E84" i="19"/>
  <c r="D84" i="19"/>
  <c r="C84" i="19"/>
  <c r="B84" i="19"/>
  <c r="J84" i="19" s="1"/>
  <c r="I83" i="19"/>
  <c r="H83" i="19"/>
  <c r="G83" i="19"/>
  <c r="F83" i="19"/>
  <c r="E83" i="19"/>
  <c r="D83" i="19"/>
  <c r="C83" i="19"/>
  <c r="B83" i="19"/>
  <c r="J83" i="19" s="1"/>
  <c r="I82" i="19"/>
  <c r="H82" i="19"/>
  <c r="G82" i="19"/>
  <c r="F82" i="19"/>
  <c r="E82" i="19"/>
  <c r="D82" i="19"/>
  <c r="C82" i="19"/>
  <c r="B82" i="19"/>
  <c r="J82" i="19" s="1"/>
  <c r="I81" i="19"/>
  <c r="H81" i="19"/>
  <c r="G81" i="19"/>
  <c r="F81" i="19"/>
  <c r="E81" i="19"/>
  <c r="D81" i="19"/>
  <c r="C81" i="19"/>
  <c r="B81" i="19"/>
  <c r="J81" i="19" s="1"/>
  <c r="I80" i="19"/>
  <c r="H80" i="19"/>
  <c r="G80" i="19"/>
  <c r="F80" i="19"/>
  <c r="E80" i="19"/>
  <c r="D80" i="19"/>
  <c r="C80" i="19"/>
  <c r="B80" i="19"/>
  <c r="J80" i="19" s="1"/>
  <c r="I79" i="19"/>
  <c r="H79" i="19"/>
  <c r="G79" i="19"/>
  <c r="F79" i="19"/>
  <c r="E79" i="19"/>
  <c r="D79" i="19"/>
  <c r="C79" i="19"/>
  <c r="B79" i="19"/>
  <c r="J79" i="19" s="1"/>
  <c r="I78" i="19"/>
  <c r="H78" i="19"/>
  <c r="G78" i="19"/>
  <c r="F78" i="19"/>
  <c r="E78" i="19"/>
  <c r="D78" i="19"/>
  <c r="C78" i="19"/>
  <c r="B78" i="19"/>
  <c r="J78" i="19" s="1"/>
  <c r="I77" i="19"/>
  <c r="H77" i="19"/>
  <c r="G77" i="19"/>
  <c r="F77" i="19"/>
  <c r="E77" i="19"/>
  <c r="D77" i="19"/>
  <c r="C77" i="19"/>
  <c r="B77" i="19"/>
  <c r="J77" i="19" s="1"/>
  <c r="I76" i="19"/>
  <c r="H76" i="19"/>
  <c r="G76" i="19"/>
  <c r="F76" i="19"/>
  <c r="E76" i="19"/>
  <c r="D76" i="19"/>
  <c r="C76" i="19"/>
  <c r="B76" i="19"/>
  <c r="J76" i="19" s="1"/>
  <c r="I75" i="19"/>
  <c r="H75" i="19"/>
  <c r="G75" i="19"/>
  <c r="F75" i="19"/>
  <c r="E75" i="19"/>
  <c r="D75" i="19"/>
  <c r="C75" i="19"/>
  <c r="B75" i="19"/>
  <c r="J75" i="19" s="1"/>
  <c r="I74" i="19"/>
  <c r="H74" i="19"/>
  <c r="G74" i="19"/>
  <c r="F74" i="19"/>
  <c r="E74" i="19"/>
  <c r="D74" i="19"/>
  <c r="C74" i="19"/>
  <c r="B74" i="19"/>
  <c r="J74" i="19" s="1"/>
  <c r="I73" i="19"/>
  <c r="H73" i="19"/>
  <c r="G73" i="19"/>
  <c r="F73" i="19"/>
  <c r="E73" i="19"/>
  <c r="D73" i="19"/>
  <c r="C73" i="19"/>
  <c r="B73" i="19"/>
  <c r="J73" i="19" s="1"/>
  <c r="I72" i="19"/>
  <c r="H72" i="19"/>
  <c r="G72" i="19"/>
  <c r="F72" i="19"/>
  <c r="E72" i="19"/>
  <c r="D72" i="19"/>
  <c r="C72" i="19"/>
  <c r="B72" i="19"/>
  <c r="J72" i="19" s="1"/>
  <c r="I71" i="19"/>
  <c r="H71" i="19"/>
  <c r="G71" i="19"/>
  <c r="F71" i="19"/>
  <c r="E71" i="19"/>
  <c r="D71" i="19"/>
  <c r="C71" i="19"/>
  <c r="B71" i="19"/>
  <c r="J71" i="19" s="1"/>
  <c r="I70" i="19"/>
  <c r="H70" i="19"/>
  <c r="G70" i="19"/>
  <c r="F70" i="19"/>
  <c r="E70" i="19"/>
  <c r="D70" i="19"/>
  <c r="C70" i="19"/>
  <c r="B70" i="19"/>
  <c r="J70" i="19" s="1"/>
  <c r="I69" i="19"/>
  <c r="H69" i="19"/>
  <c r="G69" i="19"/>
  <c r="F69" i="19"/>
  <c r="E69" i="19"/>
  <c r="D69" i="19"/>
  <c r="C69" i="19"/>
  <c r="B69" i="19"/>
  <c r="J69" i="19" s="1"/>
  <c r="I68" i="19"/>
  <c r="H68" i="19"/>
  <c r="G68" i="19"/>
  <c r="F68" i="19"/>
  <c r="E68" i="19"/>
  <c r="D68" i="19"/>
  <c r="C68" i="19"/>
  <c r="B68" i="19"/>
  <c r="J68" i="19" s="1"/>
  <c r="I67" i="19"/>
  <c r="H67" i="19"/>
  <c r="G67" i="19"/>
  <c r="F67" i="19"/>
  <c r="E67" i="19"/>
  <c r="D67" i="19"/>
  <c r="C67" i="19"/>
  <c r="B67" i="19"/>
  <c r="J67" i="19" s="1"/>
  <c r="I66" i="19"/>
  <c r="H66" i="19"/>
  <c r="G66" i="19"/>
  <c r="F66" i="19"/>
  <c r="E66" i="19"/>
  <c r="D66" i="19"/>
  <c r="C66" i="19"/>
  <c r="B66" i="19"/>
  <c r="J66" i="19" s="1"/>
  <c r="I65" i="19"/>
  <c r="H65" i="19"/>
  <c r="G65" i="19"/>
  <c r="F65" i="19"/>
  <c r="E65" i="19"/>
  <c r="D65" i="19"/>
  <c r="C65" i="19"/>
  <c r="B65" i="19"/>
  <c r="J65" i="19" s="1"/>
  <c r="I64" i="19"/>
  <c r="H64" i="19"/>
  <c r="G64" i="19"/>
  <c r="F64" i="19"/>
  <c r="E64" i="19"/>
  <c r="D64" i="19"/>
  <c r="C64" i="19"/>
  <c r="B64" i="19"/>
  <c r="J64" i="19" s="1"/>
  <c r="I63" i="19"/>
  <c r="H63" i="19"/>
  <c r="G63" i="19"/>
  <c r="F63" i="19"/>
  <c r="E63" i="19"/>
  <c r="D63" i="19"/>
  <c r="C63" i="19"/>
  <c r="B63" i="19"/>
  <c r="J63" i="19" s="1"/>
  <c r="I62" i="19"/>
  <c r="H62" i="19"/>
  <c r="G62" i="19"/>
  <c r="F62" i="19"/>
  <c r="E62" i="19"/>
  <c r="D62" i="19"/>
  <c r="C62" i="19"/>
  <c r="B62" i="19"/>
  <c r="J62" i="19" s="1"/>
  <c r="I61" i="19"/>
  <c r="H61" i="19"/>
  <c r="G61" i="19"/>
  <c r="F61" i="19"/>
  <c r="E61" i="19"/>
  <c r="D61" i="19"/>
  <c r="C61" i="19"/>
  <c r="B61" i="19"/>
  <c r="I60" i="19"/>
  <c r="H60" i="19"/>
  <c r="G60" i="19"/>
  <c r="F60" i="19"/>
  <c r="E60" i="19"/>
  <c r="D60" i="19"/>
  <c r="C60" i="19"/>
  <c r="B60" i="19"/>
  <c r="J60" i="19" s="1"/>
  <c r="I59" i="19"/>
  <c r="I93" i="19" s="1"/>
  <c r="H59" i="19"/>
  <c r="H93" i="19" s="1"/>
  <c r="G59" i="19"/>
  <c r="G93" i="19" s="1"/>
  <c r="F59" i="19"/>
  <c r="F93" i="19" s="1"/>
  <c r="E59" i="19"/>
  <c r="E93" i="19" s="1"/>
  <c r="D59" i="19"/>
  <c r="D93" i="19" s="1"/>
  <c r="C59" i="19"/>
  <c r="C93" i="19" s="1"/>
  <c r="B59" i="19"/>
  <c r="J59" i="19" s="1"/>
  <c r="I44" i="19"/>
  <c r="H44" i="19"/>
  <c r="G44" i="19"/>
  <c r="F44" i="19"/>
  <c r="E44" i="19"/>
  <c r="D44" i="19"/>
  <c r="C44" i="19"/>
  <c r="B44" i="19"/>
  <c r="J44" i="19" s="1"/>
  <c r="I43" i="19"/>
  <c r="H43" i="19"/>
  <c r="G43" i="19"/>
  <c r="F43" i="19"/>
  <c r="E43" i="19"/>
  <c r="D43" i="19"/>
  <c r="C43" i="19"/>
  <c r="B43" i="19"/>
  <c r="J43" i="19" s="1"/>
  <c r="I42" i="19"/>
  <c r="H42" i="19"/>
  <c r="G42" i="19"/>
  <c r="F42" i="19"/>
  <c r="E42" i="19"/>
  <c r="D42" i="19"/>
  <c r="C42" i="19"/>
  <c r="B42" i="19"/>
  <c r="J42" i="19" s="1"/>
  <c r="I41" i="19"/>
  <c r="H41" i="19"/>
  <c r="G41" i="19"/>
  <c r="F41" i="19"/>
  <c r="E41" i="19"/>
  <c r="D41" i="19"/>
  <c r="C41" i="19"/>
  <c r="B41" i="19"/>
  <c r="J41" i="19" s="1"/>
  <c r="I40" i="19"/>
  <c r="H40" i="19"/>
  <c r="G40" i="19"/>
  <c r="F40" i="19"/>
  <c r="E40" i="19"/>
  <c r="D40" i="19"/>
  <c r="C40" i="19"/>
  <c r="B40" i="19"/>
  <c r="J40" i="19" s="1"/>
  <c r="I39" i="19"/>
  <c r="H39" i="19"/>
  <c r="G39" i="19"/>
  <c r="F39" i="19"/>
  <c r="E39" i="19"/>
  <c r="D39" i="19"/>
  <c r="C39" i="19"/>
  <c r="B39" i="19"/>
  <c r="J39" i="19" s="1"/>
  <c r="I38" i="19"/>
  <c r="H38" i="19"/>
  <c r="G38" i="19"/>
  <c r="F38" i="19"/>
  <c r="E38" i="19"/>
  <c r="D38" i="19"/>
  <c r="C38" i="19"/>
  <c r="B38" i="19"/>
  <c r="J38" i="19" s="1"/>
  <c r="I37" i="19"/>
  <c r="H37" i="19"/>
  <c r="G37" i="19"/>
  <c r="F37" i="19"/>
  <c r="E37" i="19"/>
  <c r="D37" i="19"/>
  <c r="C37" i="19"/>
  <c r="B37" i="19"/>
  <c r="J37" i="19" s="1"/>
  <c r="I36" i="19"/>
  <c r="H36" i="19"/>
  <c r="G36" i="19"/>
  <c r="F36" i="19"/>
  <c r="E36" i="19"/>
  <c r="D36" i="19"/>
  <c r="C36" i="19"/>
  <c r="B36" i="19"/>
  <c r="J36" i="19" s="1"/>
  <c r="I35" i="19"/>
  <c r="H35" i="19"/>
  <c r="G35" i="19"/>
  <c r="F35" i="19"/>
  <c r="E35" i="19"/>
  <c r="D35" i="19"/>
  <c r="C35" i="19"/>
  <c r="B35" i="19"/>
  <c r="J35" i="19" s="1"/>
  <c r="I34" i="19"/>
  <c r="H34" i="19"/>
  <c r="G34" i="19"/>
  <c r="F34" i="19"/>
  <c r="E34" i="19"/>
  <c r="D34" i="19"/>
  <c r="C34" i="19"/>
  <c r="B34" i="19"/>
  <c r="J34" i="19" s="1"/>
  <c r="I33" i="19"/>
  <c r="H33" i="19"/>
  <c r="G33" i="19"/>
  <c r="F33" i="19"/>
  <c r="E33" i="19"/>
  <c r="D33" i="19"/>
  <c r="C33" i="19"/>
  <c r="B33" i="19"/>
  <c r="I32" i="19"/>
  <c r="H32" i="19"/>
  <c r="G32" i="19"/>
  <c r="F32" i="19"/>
  <c r="E32" i="19"/>
  <c r="D32" i="19"/>
  <c r="C32" i="19"/>
  <c r="B32" i="19"/>
  <c r="J32" i="19" s="1"/>
  <c r="I31" i="19"/>
  <c r="H31" i="19"/>
  <c r="G31" i="19"/>
  <c r="F31" i="19"/>
  <c r="E31" i="19"/>
  <c r="D31" i="19"/>
  <c r="C31" i="19"/>
  <c r="B31" i="19"/>
  <c r="J31" i="19" s="1"/>
  <c r="I30" i="19"/>
  <c r="H30" i="19"/>
  <c r="G30" i="19"/>
  <c r="F30" i="19"/>
  <c r="E30" i="19"/>
  <c r="D30" i="19"/>
  <c r="C30" i="19"/>
  <c r="B30" i="19"/>
  <c r="J30" i="19" s="1"/>
  <c r="I29" i="19"/>
  <c r="H29" i="19"/>
  <c r="G29" i="19"/>
  <c r="F29" i="19"/>
  <c r="E29" i="19"/>
  <c r="D29" i="19"/>
  <c r="C29" i="19"/>
  <c r="B29" i="19"/>
  <c r="J29" i="19" s="1"/>
  <c r="I28" i="19"/>
  <c r="H28" i="19"/>
  <c r="G28" i="19"/>
  <c r="F28" i="19"/>
  <c r="E28" i="19"/>
  <c r="D28" i="19"/>
  <c r="C28" i="19"/>
  <c r="B28" i="19"/>
  <c r="J28" i="19" s="1"/>
  <c r="I27" i="19"/>
  <c r="H27" i="19"/>
  <c r="G27" i="19"/>
  <c r="F27" i="19"/>
  <c r="E27" i="19"/>
  <c r="D27" i="19"/>
  <c r="C27" i="19"/>
  <c r="B27" i="19"/>
  <c r="J27" i="19" s="1"/>
  <c r="I26" i="19"/>
  <c r="H26" i="19"/>
  <c r="G26" i="19"/>
  <c r="F26" i="19"/>
  <c r="E26" i="19"/>
  <c r="D26" i="19"/>
  <c r="C26" i="19"/>
  <c r="B26" i="19"/>
  <c r="J26" i="19" s="1"/>
  <c r="I25" i="19"/>
  <c r="H25" i="19"/>
  <c r="G25" i="19"/>
  <c r="F25" i="19"/>
  <c r="E25" i="19"/>
  <c r="D25" i="19"/>
  <c r="C25" i="19"/>
  <c r="B25" i="19"/>
  <c r="J25" i="19" s="1"/>
  <c r="I24" i="19"/>
  <c r="H24" i="19"/>
  <c r="G24" i="19"/>
  <c r="F24" i="19"/>
  <c r="E24" i="19"/>
  <c r="D24" i="19"/>
  <c r="C24" i="19"/>
  <c r="B24" i="19"/>
  <c r="J24" i="19" s="1"/>
  <c r="I23" i="19"/>
  <c r="H23" i="19"/>
  <c r="G23" i="19"/>
  <c r="F23" i="19"/>
  <c r="E23" i="19"/>
  <c r="D23" i="19"/>
  <c r="C23" i="19"/>
  <c r="B23" i="19"/>
  <c r="J23" i="19" s="1"/>
  <c r="I22" i="19"/>
  <c r="H22" i="19"/>
  <c r="G22" i="19"/>
  <c r="F22" i="19"/>
  <c r="E22" i="19"/>
  <c r="D22" i="19"/>
  <c r="C22" i="19"/>
  <c r="B22" i="19"/>
  <c r="J22" i="19" s="1"/>
  <c r="I21" i="19"/>
  <c r="H21" i="19"/>
  <c r="G21" i="19"/>
  <c r="F21" i="19"/>
  <c r="E21" i="19"/>
  <c r="D21" i="19"/>
  <c r="C21" i="19"/>
  <c r="B21" i="19"/>
  <c r="J21" i="19" s="1"/>
  <c r="I20" i="19"/>
  <c r="H20" i="19"/>
  <c r="G20" i="19"/>
  <c r="F20" i="19"/>
  <c r="E20" i="19"/>
  <c r="D20" i="19"/>
  <c r="C20" i="19"/>
  <c r="B20" i="19"/>
  <c r="J20" i="19" s="1"/>
  <c r="I19" i="19"/>
  <c r="H19" i="19"/>
  <c r="G19" i="19"/>
  <c r="F19" i="19"/>
  <c r="E19" i="19"/>
  <c r="D19" i="19"/>
  <c r="C19" i="19"/>
  <c r="B19" i="19"/>
  <c r="J19" i="19" s="1"/>
  <c r="I18" i="19"/>
  <c r="H18" i="19"/>
  <c r="G18" i="19"/>
  <c r="F18" i="19"/>
  <c r="E18" i="19"/>
  <c r="D18" i="19"/>
  <c r="C18" i="19"/>
  <c r="B18" i="19"/>
  <c r="J18" i="19" s="1"/>
  <c r="I17" i="19"/>
  <c r="H17" i="19"/>
  <c r="G17" i="19"/>
  <c r="F17" i="19"/>
  <c r="E17" i="19"/>
  <c r="D17" i="19"/>
  <c r="C17" i="19"/>
  <c r="B17" i="19"/>
  <c r="J17" i="19" s="1"/>
  <c r="I16" i="19"/>
  <c r="H16" i="19"/>
  <c r="G16" i="19"/>
  <c r="F16" i="19"/>
  <c r="E16" i="19"/>
  <c r="D16" i="19"/>
  <c r="C16" i="19"/>
  <c r="B16" i="19"/>
  <c r="J16" i="19" s="1"/>
  <c r="I15" i="19"/>
  <c r="H15" i="19"/>
  <c r="G15" i="19"/>
  <c r="F15" i="19"/>
  <c r="E15" i="19"/>
  <c r="D15" i="19"/>
  <c r="C15" i="19"/>
  <c r="B15" i="19"/>
  <c r="J15" i="19" s="1"/>
  <c r="I14" i="19"/>
  <c r="H14" i="19"/>
  <c r="G14" i="19"/>
  <c r="F14" i="19"/>
  <c r="E14" i="19"/>
  <c r="D14" i="19"/>
  <c r="C14" i="19"/>
  <c r="B14" i="19"/>
  <c r="J14" i="19" s="1"/>
  <c r="I13" i="19"/>
  <c r="H13" i="19"/>
  <c r="G13" i="19"/>
  <c r="F13" i="19"/>
  <c r="E13" i="19"/>
  <c r="D13" i="19"/>
  <c r="C13" i="19"/>
  <c r="B13" i="19"/>
  <c r="J13" i="19" s="1"/>
  <c r="I12" i="19"/>
  <c r="H12" i="19"/>
  <c r="G12" i="19"/>
  <c r="F12" i="19"/>
  <c r="E12" i="19"/>
  <c r="D12" i="19"/>
  <c r="C12" i="19"/>
  <c r="B12" i="19"/>
  <c r="J12" i="19" s="1"/>
  <c r="I11" i="19"/>
  <c r="H11" i="19"/>
  <c r="H45" i="19" s="1"/>
  <c r="G11" i="19"/>
  <c r="G45" i="19" s="1"/>
  <c r="F11" i="19"/>
  <c r="F45" i="19" s="1"/>
  <c r="E11" i="19"/>
  <c r="D11" i="19"/>
  <c r="D45" i="19" s="1"/>
  <c r="C11" i="19"/>
  <c r="C45" i="19" s="1"/>
  <c r="B11" i="19"/>
  <c r="B45" i="19" s="1"/>
  <c r="J33" i="19" l="1"/>
  <c r="J61" i="19"/>
  <c r="J129" i="19"/>
  <c r="J93" i="19"/>
  <c r="E45" i="19"/>
  <c r="I45" i="19"/>
  <c r="J11" i="19"/>
  <c r="J45" i="19" s="1"/>
  <c r="B93" i="19"/>
  <c r="I145" i="18" l="1"/>
  <c r="H145" i="18"/>
  <c r="G145" i="18"/>
  <c r="F145" i="18"/>
  <c r="E145" i="18"/>
  <c r="D145" i="18"/>
  <c r="C145" i="18"/>
  <c r="B145" i="18"/>
  <c r="J145" i="18" s="1"/>
  <c r="I144" i="18"/>
  <c r="H144" i="18"/>
  <c r="G144" i="18"/>
  <c r="F144" i="18"/>
  <c r="E144" i="18"/>
  <c r="D144" i="18"/>
  <c r="C144" i="18"/>
  <c r="B144" i="18"/>
  <c r="I143" i="18"/>
  <c r="H143" i="18"/>
  <c r="G143" i="18"/>
  <c r="F143" i="18"/>
  <c r="E143" i="18"/>
  <c r="D143" i="18"/>
  <c r="C143" i="18"/>
  <c r="B143" i="18"/>
  <c r="J143" i="18" s="1"/>
  <c r="I142" i="18"/>
  <c r="H142" i="18"/>
  <c r="G142" i="18"/>
  <c r="F142" i="18"/>
  <c r="E142" i="18"/>
  <c r="D142" i="18"/>
  <c r="C142" i="18"/>
  <c r="B142" i="18"/>
  <c r="J142" i="18" s="1"/>
  <c r="I141" i="18"/>
  <c r="H141" i="18"/>
  <c r="G141" i="18"/>
  <c r="F141" i="18"/>
  <c r="E141" i="18"/>
  <c r="D141" i="18"/>
  <c r="C141" i="18"/>
  <c r="B141" i="18"/>
  <c r="J141" i="18" s="1"/>
  <c r="I140" i="18"/>
  <c r="H140" i="18"/>
  <c r="G140" i="18"/>
  <c r="F140" i="18"/>
  <c r="E140" i="18"/>
  <c r="D140" i="18"/>
  <c r="C140" i="18"/>
  <c r="B140" i="18"/>
  <c r="J140" i="18" s="1"/>
  <c r="I139" i="18"/>
  <c r="H139" i="18"/>
  <c r="G139" i="18"/>
  <c r="F139" i="18"/>
  <c r="E139" i="18"/>
  <c r="D139" i="18"/>
  <c r="C139" i="18"/>
  <c r="B139" i="18"/>
  <c r="J139" i="18" s="1"/>
  <c r="I138" i="18"/>
  <c r="H138" i="18"/>
  <c r="G138" i="18"/>
  <c r="F138" i="18"/>
  <c r="E138" i="18"/>
  <c r="D138" i="18"/>
  <c r="C138" i="18"/>
  <c r="B138" i="18"/>
  <c r="J138" i="18" s="1"/>
  <c r="I137" i="18"/>
  <c r="H137" i="18"/>
  <c r="G137" i="18"/>
  <c r="F137" i="18"/>
  <c r="E137" i="18"/>
  <c r="D137" i="18"/>
  <c r="C137" i="18"/>
  <c r="B137" i="18"/>
  <c r="J137" i="18" s="1"/>
  <c r="I136" i="18"/>
  <c r="H136" i="18"/>
  <c r="G136" i="18"/>
  <c r="F136" i="18"/>
  <c r="E136" i="18"/>
  <c r="D136" i="18"/>
  <c r="C136" i="18"/>
  <c r="B136" i="18"/>
  <c r="I135" i="18"/>
  <c r="H135" i="18"/>
  <c r="G135" i="18"/>
  <c r="F135" i="18"/>
  <c r="E135" i="18"/>
  <c r="D135" i="18"/>
  <c r="C135" i="18"/>
  <c r="B135" i="18"/>
  <c r="J135" i="18" s="1"/>
  <c r="I134" i="18"/>
  <c r="H134" i="18"/>
  <c r="G134" i="18"/>
  <c r="F134" i="18"/>
  <c r="E134" i="18"/>
  <c r="D134" i="18"/>
  <c r="C134" i="18"/>
  <c r="B134" i="18"/>
  <c r="J134" i="18" s="1"/>
  <c r="I133" i="18"/>
  <c r="H133" i="18"/>
  <c r="G133" i="18"/>
  <c r="F133" i="18"/>
  <c r="E133" i="18"/>
  <c r="D133" i="18"/>
  <c r="C133" i="18"/>
  <c r="B133" i="18"/>
  <c r="J133" i="18" s="1"/>
  <c r="I132" i="18"/>
  <c r="H132" i="18"/>
  <c r="G132" i="18"/>
  <c r="F132" i="18"/>
  <c r="E132" i="18"/>
  <c r="D132" i="18"/>
  <c r="C132" i="18"/>
  <c r="B132" i="18"/>
  <c r="I131" i="18"/>
  <c r="H131" i="18"/>
  <c r="G131" i="18"/>
  <c r="F131" i="18"/>
  <c r="E131" i="18"/>
  <c r="D131" i="18"/>
  <c r="C131" i="18"/>
  <c r="B131" i="18"/>
  <c r="J131" i="18" s="1"/>
  <c r="I130" i="18"/>
  <c r="H130" i="18"/>
  <c r="G130" i="18"/>
  <c r="F130" i="18"/>
  <c r="E130" i="18"/>
  <c r="D130" i="18"/>
  <c r="C130" i="18"/>
  <c r="B130" i="18"/>
  <c r="J130" i="18" s="1"/>
  <c r="I129" i="18"/>
  <c r="H129" i="18"/>
  <c r="G129" i="18"/>
  <c r="F129" i="18"/>
  <c r="E129" i="18"/>
  <c r="D129" i="18"/>
  <c r="C129" i="18"/>
  <c r="B129" i="18"/>
  <c r="J129" i="18" s="1"/>
  <c r="I128" i="18"/>
  <c r="H128" i="18"/>
  <c r="G128" i="18"/>
  <c r="F128" i="18"/>
  <c r="E128" i="18"/>
  <c r="D128" i="18"/>
  <c r="C128" i="18"/>
  <c r="B128" i="18"/>
  <c r="J128" i="18" s="1"/>
  <c r="I127" i="18"/>
  <c r="H127" i="18"/>
  <c r="G127" i="18"/>
  <c r="F127" i="18"/>
  <c r="E127" i="18"/>
  <c r="D127" i="18"/>
  <c r="C127" i="18"/>
  <c r="B127" i="18"/>
  <c r="I126" i="18"/>
  <c r="H126" i="18"/>
  <c r="G126" i="18"/>
  <c r="F126" i="18"/>
  <c r="E126" i="18"/>
  <c r="D126" i="18"/>
  <c r="C126" i="18"/>
  <c r="B126" i="18"/>
  <c r="I125" i="18"/>
  <c r="H125" i="18"/>
  <c r="G125" i="18"/>
  <c r="F125" i="18"/>
  <c r="E125" i="18"/>
  <c r="D125" i="18"/>
  <c r="C125" i="18"/>
  <c r="B125" i="18"/>
  <c r="I124" i="18"/>
  <c r="H124" i="18"/>
  <c r="G124" i="18"/>
  <c r="F124" i="18"/>
  <c r="E124" i="18"/>
  <c r="D124" i="18"/>
  <c r="C124" i="18"/>
  <c r="B124" i="18"/>
  <c r="I123" i="18"/>
  <c r="H123" i="18"/>
  <c r="G123" i="18"/>
  <c r="F123" i="18"/>
  <c r="E123" i="18"/>
  <c r="D123" i="18"/>
  <c r="C123" i="18"/>
  <c r="B123" i="18"/>
  <c r="I122" i="18"/>
  <c r="H122" i="18"/>
  <c r="G122" i="18"/>
  <c r="F122" i="18"/>
  <c r="E122" i="18"/>
  <c r="D122" i="18"/>
  <c r="C122" i="18"/>
  <c r="B122" i="18"/>
  <c r="I121" i="18"/>
  <c r="H121" i="18"/>
  <c r="G121" i="18"/>
  <c r="F121" i="18"/>
  <c r="E121" i="18"/>
  <c r="D121" i="18"/>
  <c r="C121" i="18"/>
  <c r="B121" i="18"/>
  <c r="I120" i="18"/>
  <c r="H120" i="18"/>
  <c r="G120" i="18"/>
  <c r="F120" i="18"/>
  <c r="E120" i="18"/>
  <c r="D120" i="18"/>
  <c r="C120" i="18"/>
  <c r="B120" i="18"/>
  <c r="I119" i="18"/>
  <c r="H119" i="18"/>
  <c r="G119" i="18"/>
  <c r="F119" i="18"/>
  <c r="E119" i="18"/>
  <c r="D119" i="18"/>
  <c r="C119" i="18"/>
  <c r="B119" i="18"/>
  <c r="I118" i="18"/>
  <c r="H118" i="18"/>
  <c r="G118" i="18"/>
  <c r="F118" i="18"/>
  <c r="E118" i="18"/>
  <c r="D118" i="18"/>
  <c r="C118" i="18"/>
  <c r="B118" i="18"/>
  <c r="I117" i="18"/>
  <c r="H117" i="18"/>
  <c r="G117" i="18"/>
  <c r="F117" i="18"/>
  <c r="E117" i="18"/>
  <c r="D117" i="18"/>
  <c r="C117" i="18"/>
  <c r="B117" i="18"/>
  <c r="I116" i="18"/>
  <c r="H116" i="18"/>
  <c r="G116" i="18"/>
  <c r="F116" i="18"/>
  <c r="E116" i="18"/>
  <c r="D116" i="18"/>
  <c r="C116" i="18"/>
  <c r="B116" i="18"/>
  <c r="I115" i="18"/>
  <c r="H115" i="18"/>
  <c r="G115" i="18"/>
  <c r="F115" i="18"/>
  <c r="E115" i="18"/>
  <c r="D115" i="18"/>
  <c r="C115" i="18"/>
  <c r="B115" i="18"/>
  <c r="I114" i="18"/>
  <c r="H114" i="18"/>
  <c r="G114" i="18"/>
  <c r="F114" i="18"/>
  <c r="E114" i="18"/>
  <c r="D114" i="18"/>
  <c r="C114" i="18"/>
  <c r="B114" i="18"/>
  <c r="I113" i="18"/>
  <c r="H113" i="18"/>
  <c r="G113" i="18"/>
  <c r="F113" i="18"/>
  <c r="E113" i="18"/>
  <c r="D113" i="18"/>
  <c r="C113" i="18"/>
  <c r="B113" i="18"/>
  <c r="I112" i="18"/>
  <c r="H112" i="18"/>
  <c r="G112" i="18"/>
  <c r="F112" i="18"/>
  <c r="E112" i="18"/>
  <c r="D112" i="18"/>
  <c r="C112" i="18"/>
  <c r="B112" i="18"/>
  <c r="I95" i="18"/>
  <c r="H95" i="18"/>
  <c r="G95" i="18"/>
  <c r="F95" i="18"/>
  <c r="E95" i="18"/>
  <c r="D95" i="18"/>
  <c r="C95" i="18"/>
  <c r="B95" i="18"/>
  <c r="J95" i="18" s="1"/>
  <c r="I94" i="18"/>
  <c r="H94" i="18"/>
  <c r="G94" i="18"/>
  <c r="F94" i="18"/>
  <c r="E94" i="18"/>
  <c r="D94" i="18"/>
  <c r="C94" i="18"/>
  <c r="B94" i="18"/>
  <c r="J94" i="18" s="1"/>
  <c r="I93" i="18"/>
  <c r="H93" i="18"/>
  <c r="G93" i="18"/>
  <c r="F93" i="18"/>
  <c r="E93" i="18"/>
  <c r="D93" i="18"/>
  <c r="C93" i="18"/>
  <c r="B93" i="18"/>
  <c r="J93" i="18" s="1"/>
  <c r="I92" i="18"/>
  <c r="H92" i="18"/>
  <c r="G92" i="18"/>
  <c r="F92" i="18"/>
  <c r="E92" i="18"/>
  <c r="D92" i="18"/>
  <c r="C92" i="18"/>
  <c r="B92" i="18"/>
  <c r="J92" i="18" s="1"/>
  <c r="I91" i="18"/>
  <c r="H91" i="18"/>
  <c r="G91" i="18"/>
  <c r="F91" i="18"/>
  <c r="E91" i="18"/>
  <c r="D91" i="18"/>
  <c r="C91" i="18"/>
  <c r="B91" i="18"/>
  <c r="J91" i="18" s="1"/>
  <c r="I90" i="18"/>
  <c r="H90" i="18"/>
  <c r="G90" i="18"/>
  <c r="F90" i="18"/>
  <c r="E90" i="18"/>
  <c r="D90" i="18"/>
  <c r="C90" i="18"/>
  <c r="B90" i="18"/>
  <c r="J90" i="18" s="1"/>
  <c r="I89" i="18"/>
  <c r="H89" i="18"/>
  <c r="G89" i="18"/>
  <c r="F89" i="18"/>
  <c r="E89" i="18"/>
  <c r="D89" i="18"/>
  <c r="C89" i="18"/>
  <c r="B89" i="18"/>
  <c r="J89" i="18" s="1"/>
  <c r="I88" i="18"/>
  <c r="H88" i="18"/>
  <c r="G88" i="18"/>
  <c r="F88" i="18"/>
  <c r="E88" i="18"/>
  <c r="D88" i="18"/>
  <c r="C88" i="18"/>
  <c r="B88" i="18"/>
  <c r="J88" i="18" s="1"/>
  <c r="I87" i="18"/>
  <c r="H87" i="18"/>
  <c r="G87" i="18"/>
  <c r="F87" i="18"/>
  <c r="E87" i="18"/>
  <c r="D87" i="18"/>
  <c r="C87" i="18"/>
  <c r="B87" i="18"/>
  <c r="I86" i="18"/>
  <c r="H86" i="18"/>
  <c r="G86" i="18"/>
  <c r="F86" i="18"/>
  <c r="E86" i="18"/>
  <c r="D86" i="18"/>
  <c r="C86" i="18"/>
  <c r="B86" i="18"/>
  <c r="J86" i="18" s="1"/>
  <c r="I85" i="18"/>
  <c r="H85" i="18"/>
  <c r="G85" i="18"/>
  <c r="F85" i="18"/>
  <c r="E85" i="18"/>
  <c r="D85" i="18"/>
  <c r="C85" i="18"/>
  <c r="B85" i="18"/>
  <c r="I84" i="18"/>
  <c r="H84" i="18"/>
  <c r="G84" i="18"/>
  <c r="F84" i="18"/>
  <c r="E84" i="18"/>
  <c r="D84" i="18"/>
  <c r="C84" i="18"/>
  <c r="B84" i="18"/>
  <c r="I83" i="18"/>
  <c r="H83" i="18"/>
  <c r="G83" i="18"/>
  <c r="F83" i="18"/>
  <c r="E83" i="18"/>
  <c r="D83" i="18"/>
  <c r="C83" i="18"/>
  <c r="B83" i="18"/>
  <c r="I82" i="18"/>
  <c r="H82" i="18"/>
  <c r="G82" i="18"/>
  <c r="F82" i="18"/>
  <c r="E82" i="18"/>
  <c r="D82" i="18"/>
  <c r="C82" i="18"/>
  <c r="B82" i="18"/>
  <c r="J82" i="18" s="1"/>
  <c r="I81" i="18"/>
  <c r="H81" i="18"/>
  <c r="G81" i="18"/>
  <c r="F81" i="18"/>
  <c r="E81" i="18"/>
  <c r="D81" i="18"/>
  <c r="C81" i="18"/>
  <c r="B81" i="18"/>
  <c r="I80" i="18"/>
  <c r="H80" i="18"/>
  <c r="G80" i="18"/>
  <c r="F80" i="18"/>
  <c r="E80" i="18"/>
  <c r="D80" i="18"/>
  <c r="C80" i="18"/>
  <c r="B80" i="18"/>
  <c r="J80" i="18" s="1"/>
  <c r="I79" i="18"/>
  <c r="H79" i="18"/>
  <c r="G79" i="18"/>
  <c r="F79" i="18"/>
  <c r="E79" i="18"/>
  <c r="D79" i="18"/>
  <c r="C79" i="18"/>
  <c r="B79" i="18"/>
  <c r="J79" i="18" s="1"/>
  <c r="I78" i="18"/>
  <c r="H78" i="18"/>
  <c r="G78" i="18"/>
  <c r="F78" i="18"/>
  <c r="E78" i="18"/>
  <c r="D78" i="18"/>
  <c r="C78" i="18"/>
  <c r="B78" i="18"/>
  <c r="J78" i="18" s="1"/>
  <c r="I77" i="18"/>
  <c r="H77" i="18"/>
  <c r="G77" i="18"/>
  <c r="F77" i="18"/>
  <c r="E77" i="18"/>
  <c r="D77" i="18"/>
  <c r="C77" i="18"/>
  <c r="B77" i="18"/>
  <c r="I76" i="18"/>
  <c r="H76" i="18"/>
  <c r="G76" i="18"/>
  <c r="F76" i="18"/>
  <c r="E76" i="18"/>
  <c r="D76" i="18"/>
  <c r="C76" i="18"/>
  <c r="B76" i="18"/>
  <c r="I75" i="18"/>
  <c r="H75" i="18"/>
  <c r="G75" i="18"/>
  <c r="F75" i="18"/>
  <c r="E75" i="18"/>
  <c r="D75" i="18"/>
  <c r="C75" i="18"/>
  <c r="B75" i="18"/>
  <c r="I74" i="18"/>
  <c r="H74" i="18"/>
  <c r="G74" i="18"/>
  <c r="F74" i="18"/>
  <c r="E74" i="18"/>
  <c r="D74" i="18"/>
  <c r="C74" i="18"/>
  <c r="B74" i="18"/>
  <c r="I73" i="18"/>
  <c r="H73" i="18"/>
  <c r="G73" i="18"/>
  <c r="F73" i="18"/>
  <c r="E73" i="18"/>
  <c r="D73" i="18"/>
  <c r="C73" i="18"/>
  <c r="B73" i="18"/>
  <c r="I72" i="18"/>
  <c r="H72" i="18"/>
  <c r="G72" i="18"/>
  <c r="F72" i="18"/>
  <c r="E72" i="18"/>
  <c r="D72" i="18"/>
  <c r="C72" i="18"/>
  <c r="B72" i="18"/>
  <c r="I71" i="18"/>
  <c r="H71" i="18"/>
  <c r="G71" i="18"/>
  <c r="F71" i="18"/>
  <c r="E71" i="18"/>
  <c r="D71" i="18"/>
  <c r="C71" i="18"/>
  <c r="B71" i="18"/>
  <c r="I70" i="18"/>
  <c r="H70" i="18"/>
  <c r="G70" i="18"/>
  <c r="F70" i="18"/>
  <c r="E70" i="18"/>
  <c r="D70" i="18"/>
  <c r="C70" i="18"/>
  <c r="B70" i="18"/>
  <c r="I69" i="18"/>
  <c r="H69" i="18"/>
  <c r="G69" i="18"/>
  <c r="F69" i="18"/>
  <c r="E69" i="18"/>
  <c r="D69" i="18"/>
  <c r="C69" i="18"/>
  <c r="B69" i="18"/>
  <c r="I68" i="18"/>
  <c r="H68" i="18"/>
  <c r="G68" i="18"/>
  <c r="F68" i="18"/>
  <c r="E68" i="18"/>
  <c r="D68" i="18"/>
  <c r="C68" i="18"/>
  <c r="B68" i="18"/>
  <c r="I67" i="18"/>
  <c r="H67" i="18"/>
  <c r="G67" i="18"/>
  <c r="F67" i="18"/>
  <c r="E67" i="18"/>
  <c r="D67" i="18"/>
  <c r="C67" i="18"/>
  <c r="B67" i="18"/>
  <c r="J67" i="18" s="1"/>
  <c r="I66" i="18"/>
  <c r="H66" i="18"/>
  <c r="G66" i="18"/>
  <c r="F66" i="18"/>
  <c r="E66" i="18"/>
  <c r="D66" i="18"/>
  <c r="C66" i="18"/>
  <c r="B66" i="18"/>
  <c r="J66" i="18" s="1"/>
  <c r="I65" i="18"/>
  <c r="H65" i="18"/>
  <c r="G65" i="18"/>
  <c r="F65" i="18"/>
  <c r="E65" i="18"/>
  <c r="D65" i="18"/>
  <c r="C65" i="18"/>
  <c r="B65" i="18"/>
  <c r="J65" i="18" s="1"/>
  <c r="I64" i="18"/>
  <c r="H64" i="18"/>
  <c r="G64" i="18"/>
  <c r="F64" i="18"/>
  <c r="E64" i="18"/>
  <c r="D64" i="18"/>
  <c r="C64" i="18"/>
  <c r="B64" i="18"/>
  <c r="J64" i="18" s="1"/>
  <c r="I63" i="18"/>
  <c r="H63" i="18"/>
  <c r="G63" i="18"/>
  <c r="F63" i="18"/>
  <c r="E63" i="18"/>
  <c r="D63" i="18"/>
  <c r="C63" i="18"/>
  <c r="B63" i="18"/>
  <c r="I62" i="18"/>
  <c r="I96" i="18" s="1"/>
  <c r="H62" i="18"/>
  <c r="H96" i="18" s="1"/>
  <c r="G62" i="18"/>
  <c r="G96" i="18" s="1"/>
  <c r="F62" i="18"/>
  <c r="F96" i="18" s="1"/>
  <c r="E62" i="18"/>
  <c r="E96" i="18" s="1"/>
  <c r="D62" i="18"/>
  <c r="D96" i="18" s="1"/>
  <c r="C62" i="18"/>
  <c r="B62" i="18"/>
  <c r="I45" i="18"/>
  <c r="H45" i="18"/>
  <c r="G45" i="18"/>
  <c r="F45" i="18"/>
  <c r="E45" i="18"/>
  <c r="D45" i="18"/>
  <c r="C45" i="18"/>
  <c r="B45" i="18"/>
  <c r="I44" i="18"/>
  <c r="H44" i="18"/>
  <c r="G44" i="18"/>
  <c r="F44" i="18"/>
  <c r="E44" i="18"/>
  <c r="D44" i="18"/>
  <c r="C44" i="18"/>
  <c r="B44" i="18"/>
  <c r="J44" i="18" s="1"/>
  <c r="I43" i="18"/>
  <c r="H43" i="18"/>
  <c r="G43" i="18"/>
  <c r="F43" i="18"/>
  <c r="E43" i="18"/>
  <c r="D43" i="18"/>
  <c r="C43" i="18"/>
  <c r="B43" i="18"/>
  <c r="I42" i="18"/>
  <c r="H42" i="18"/>
  <c r="G42" i="18"/>
  <c r="F42" i="18"/>
  <c r="E42" i="18"/>
  <c r="D42" i="18"/>
  <c r="C42" i="18"/>
  <c r="B42" i="18"/>
  <c r="J42" i="18" s="1"/>
  <c r="I41" i="18"/>
  <c r="H41" i="18"/>
  <c r="G41" i="18"/>
  <c r="F41" i="18"/>
  <c r="E41" i="18"/>
  <c r="D41" i="18"/>
  <c r="C41" i="18"/>
  <c r="B41" i="18"/>
  <c r="J41" i="18" s="1"/>
  <c r="I40" i="18"/>
  <c r="H40" i="18"/>
  <c r="G40" i="18"/>
  <c r="F40" i="18"/>
  <c r="E40" i="18"/>
  <c r="D40" i="18"/>
  <c r="C40" i="18"/>
  <c r="B40" i="18"/>
  <c r="I39" i="18"/>
  <c r="H39" i="18"/>
  <c r="G39" i="18"/>
  <c r="F39" i="18"/>
  <c r="E39" i="18"/>
  <c r="D39" i="18"/>
  <c r="C39" i="18"/>
  <c r="B39" i="18"/>
  <c r="I38" i="18"/>
  <c r="H38" i="18"/>
  <c r="G38" i="18"/>
  <c r="F38" i="18"/>
  <c r="E38" i="18"/>
  <c r="D38" i="18"/>
  <c r="C38" i="18"/>
  <c r="B38" i="18"/>
  <c r="I37" i="18"/>
  <c r="H37" i="18"/>
  <c r="G37" i="18"/>
  <c r="F37" i="18"/>
  <c r="E37" i="18"/>
  <c r="D37" i="18"/>
  <c r="C37" i="18"/>
  <c r="B37" i="18"/>
  <c r="I36" i="18"/>
  <c r="H36" i="18"/>
  <c r="G36" i="18"/>
  <c r="F36" i="18"/>
  <c r="E36" i="18"/>
  <c r="D36" i="18"/>
  <c r="C36" i="18"/>
  <c r="B36" i="18"/>
  <c r="J36" i="18" s="1"/>
  <c r="I35" i="18"/>
  <c r="H35" i="18"/>
  <c r="G35" i="18"/>
  <c r="F35" i="18"/>
  <c r="E35" i="18"/>
  <c r="D35" i="18"/>
  <c r="C35" i="18"/>
  <c r="B35" i="18"/>
  <c r="J35" i="18" s="1"/>
  <c r="I34" i="18"/>
  <c r="H34" i="18"/>
  <c r="G34" i="18"/>
  <c r="F34" i="18"/>
  <c r="E34" i="18"/>
  <c r="D34" i="18"/>
  <c r="C34" i="18"/>
  <c r="B34" i="18"/>
  <c r="J34" i="18" s="1"/>
  <c r="I33" i="18"/>
  <c r="H33" i="18"/>
  <c r="G33" i="18"/>
  <c r="F33" i="18"/>
  <c r="E33" i="18"/>
  <c r="D33" i="18"/>
  <c r="C33" i="18"/>
  <c r="B33" i="18"/>
  <c r="J33" i="18" s="1"/>
  <c r="I32" i="18"/>
  <c r="H32" i="18"/>
  <c r="G32" i="18"/>
  <c r="F32" i="18"/>
  <c r="E32" i="18"/>
  <c r="D32" i="18"/>
  <c r="C32" i="18"/>
  <c r="B32" i="18"/>
  <c r="J32" i="18" s="1"/>
  <c r="I31" i="18"/>
  <c r="H31" i="18"/>
  <c r="G31" i="18"/>
  <c r="F31" i="18"/>
  <c r="E31" i="18"/>
  <c r="D31" i="18"/>
  <c r="C31" i="18"/>
  <c r="B31" i="18"/>
  <c r="I30" i="18"/>
  <c r="H30" i="18"/>
  <c r="G30" i="18"/>
  <c r="F30" i="18"/>
  <c r="E30" i="18"/>
  <c r="D30" i="18"/>
  <c r="C30" i="18"/>
  <c r="B30" i="18"/>
  <c r="I29" i="18"/>
  <c r="H29" i="18"/>
  <c r="G29" i="18"/>
  <c r="F29" i="18"/>
  <c r="E29" i="18"/>
  <c r="D29" i="18"/>
  <c r="C29" i="18"/>
  <c r="B29" i="18"/>
  <c r="I28" i="18"/>
  <c r="H28" i="18"/>
  <c r="G28" i="18"/>
  <c r="F28" i="18"/>
  <c r="E28" i="18"/>
  <c r="D28" i="18"/>
  <c r="C28" i="18"/>
  <c r="B28" i="18"/>
  <c r="I27" i="18"/>
  <c r="H27" i="18"/>
  <c r="G27" i="18"/>
  <c r="F27" i="18"/>
  <c r="E27" i="18"/>
  <c r="D27" i="18"/>
  <c r="C27" i="18"/>
  <c r="B27" i="18"/>
  <c r="I26" i="18"/>
  <c r="H26" i="18"/>
  <c r="G26" i="18"/>
  <c r="F26" i="18"/>
  <c r="E26" i="18"/>
  <c r="D26" i="18"/>
  <c r="C26" i="18"/>
  <c r="B26" i="18"/>
  <c r="J26" i="18" s="1"/>
  <c r="I25" i="18"/>
  <c r="H25" i="18"/>
  <c r="G25" i="18"/>
  <c r="F25" i="18"/>
  <c r="E25" i="18"/>
  <c r="D25" i="18"/>
  <c r="C25" i="18"/>
  <c r="B25" i="18"/>
  <c r="J25" i="18" s="1"/>
  <c r="I24" i="18"/>
  <c r="H24" i="18"/>
  <c r="G24" i="18"/>
  <c r="F24" i="18"/>
  <c r="E24" i="18"/>
  <c r="D24" i="18"/>
  <c r="C24" i="18"/>
  <c r="B24" i="18"/>
  <c r="J24" i="18" s="1"/>
  <c r="I23" i="18"/>
  <c r="H23" i="18"/>
  <c r="G23" i="18"/>
  <c r="F23" i="18"/>
  <c r="E23" i="18"/>
  <c r="D23" i="18"/>
  <c r="C23" i="18"/>
  <c r="B23" i="18"/>
  <c r="J23" i="18" s="1"/>
  <c r="I22" i="18"/>
  <c r="H22" i="18"/>
  <c r="G22" i="18"/>
  <c r="F22" i="18"/>
  <c r="E22" i="18"/>
  <c r="D22" i="18"/>
  <c r="C22" i="18"/>
  <c r="B22" i="18"/>
  <c r="J22" i="18" s="1"/>
  <c r="I21" i="18"/>
  <c r="H21" i="18"/>
  <c r="G21" i="18"/>
  <c r="F21" i="18"/>
  <c r="E21" i="18"/>
  <c r="D21" i="18"/>
  <c r="C21" i="18"/>
  <c r="B21" i="18"/>
  <c r="I20" i="18"/>
  <c r="H20" i="18"/>
  <c r="G20" i="18"/>
  <c r="F20" i="18"/>
  <c r="E20" i="18"/>
  <c r="D20" i="18"/>
  <c r="C20" i="18"/>
  <c r="B20" i="18"/>
  <c r="J20" i="18" s="1"/>
  <c r="I19" i="18"/>
  <c r="H19" i="18"/>
  <c r="G19" i="18"/>
  <c r="F19" i="18"/>
  <c r="E19" i="18"/>
  <c r="D19" i="18"/>
  <c r="C19" i="18"/>
  <c r="B19" i="18"/>
  <c r="J19" i="18" s="1"/>
  <c r="I18" i="18"/>
  <c r="H18" i="18"/>
  <c r="G18" i="18"/>
  <c r="F18" i="18"/>
  <c r="E18" i="18"/>
  <c r="D18" i="18"/>
  <c r="C18" i="18"/>
  <c r="B18" i="18"/>
  <c r="J18" i="18" s="1"/>
  <c r="I17" i="18"/>
  <c r="H17" i="18"/>
  <c r="G17" i="18"/>
  <c r="F17" i="18"/>
  <c r="E17" i="18"/>
  <c r="D17" i="18"/>
  <c r="C17" i="18"/>
  <c r="B17" i="18"/>
  <c r="J17" i="18" s="1"/>
  <c r="I16" i="18"/>
  <c r="H16" i="18"/>
  <c r="G16" i="18"/>
  <c r="F16" i="18"/>
  <c r="E16" i="18"/>
  <c r="D16" i="18"/>
  <c r="C16" i="18"/>
  <c r="B16" i="18"/>
  <c r="J16" i="18" s="1"/>
  <c r="I15" i="18"/>
  <c r="H15" i="18"/>
  <c r="G15" i="18"/>
  <c r="F15" i="18"/>
  <c r="E15" i="18"/>
  <c r="D15" i="18"/>
  <c r="C15" i="18"/>
  <c r="B15" i="18"/>
  <c r="J15" i="18" s="1"/>
  <c r="I14" i="18"/>
  <c r="H14" i="18"/>
  <c r="G14" i="18"/>
  <c r="F14" i="18"/>
  <c r="E14" i="18"/>
  <c r="D14" i="18"/>
  <c r="C14" i="18"/>
  <c r="B14" i="18"/>
  <c r="J14" i="18" s="1"/>
  <c r="I13" i="18"/>
  <c r="H13" i="18"/>
  <c r="G13" i="18"/>
  <c r="F13" i="18"/>
  <c r="E13" i="18"/>
  <c r="D13" i="18"/>
  <c r="C13" i="18"/>
  <c r="B13" i="18"/>
  <c r="J13" i="18" s="1"/>
  <c r="I12" i="18"/>
  <c r="I46" i="18" s="1"/>
  <c r="H12" i="18"/>
  <c r="H46" i="18" s="1"/>
  <c r="G12" i="18"/>
  <c r="G46" i="18" s="1"/>
  <c r="F12" i="18"/>
  <c r="F46" i="18" s="1"/>
  <c r="E12" i="18"/>
  <c r="E46" i="18" s="1"/>
  <c r="D12" i="18"/>
  <c r="D46" i="18" s="1"/>
  <c r="C12" i="18"/>
  <c r="C46" i="18" s="1"/>
  <c r="B12" i="18"/>
  <c r="J12" i="18" s="1"/>
  <c r="J68" i="18" l="1"/>
  <c r="J69" i="18"/>
  <c r="C96" i="18"/>
  <c r="J30" i="18"/>
  <c r="J37" i="18"/>
  <c r="J38" i="18"/>
  <c r="J39" i="18"/>
  <c r="J40" i="18"/>
  <c r="J63" i="18"/>
  <c r="J73" i="18"/>
  <c r="J74" i="18"/>
  <c r="J75" i="18"/>
  <c r="J76" i="18"/>
  <c r="J77" i="18"/>
  <c r="J81" i="18"/>
  <c r="J83" i="18"/>
  <c r="J84" i="18"/>
  <c r="J85" i="18"/>
  <c r="J87" i="18"/>
  <c r="J112" i="18"/>
  <c r="J118" i="18"/>
  <c r="J119" i="18"/>
  <c r="J124" i="18"/>
  <c r="J125" i="18"/>
  <c r="J126" i="18"/>
  <c r="J127" i="18"/>
  <c r="J136" i="18"/>
  <c r="J144" i="18"/>
  <c r="J21" i="18"/>
  <c r="J27" i="18"/>
  <c r="J28" i="18"/>
  <c r="J29" i="18"/>
  <c r="J31" i="18"/>
  <c r="J43" i="18"/>
  <c r="J45" i="18"/>
  <c r="J62" i="18"/>
  <c r="J70" i="18"/>
  <c r="J71" i="18"/>
  <c r="J72" i="18"/>
  <c r="J113" i="18"/>
  <c r="J114" i="18"/>
  <c r="J115" i="18"/>
  <c r="J116" i="18"/>
  <c r="J117" i="18"/>
  <c r="J120" i="18"/>
  <c r="J121" i="18"/>
  <c r="J122" i="18"/>
  <c r="J123" i="18"/>
  <c r="J132" i="18"/>
  <c r="B96" i="18"/>
  <c r="B46" i="18"/>
  <c r="J46" i="18" l="1"/>
  <c r="J96" i="18"/>
  <c r="I138" i="17" l="1"/>
  <c r="H138" i="17"/>
  <c r="G138" i="17"/>
  <c r="F138" i="17"/>
  <c r="E138" i="17"/>
  <c r="D138" i="17"/>
  <c r="C138" i="17"/>
  <c r="B138" i="17"/>
  <c r="I137" i="17"/>
  <c r="H137" i="17"/>
  <c r="G137" i="17"/>
  <c r="F137" i="17"/>
  <c r="E137" i="17"/>
  <c r="D137" i="17"/>
  <c r="C137" i="17"/>
  <c r="B137" i="17"/>
  <c r="I136" i="17"/>
  <c r="H136" i="17"/>
  <c r="G136" i="17"/>
  <c r="F136" i="17"/>
  <c r="E136" i="17"/>
  <c r="D136" i="17"/>
  <c r="C136" i="17"/>
  <c r="B136" i="17"/>
  <c r="I135" i="17"/>
  <c r="H135" i="17"/>
  <c r="G135" i="17"/>
  <c r="F135" i="17"/>
  <c r="E135" i="17"/>
  <c r="D135" i="17"/>
  <c r="C135" i="17"/>
  <c r="B135" i="17"/>
  <c r="I134" i="17"/>
  <c r="H134" i="17"/>
  <c r="G134" i="17"/>
  <c r="F134" i="17"/>
  <c r="E134" i="17"/>
  <c r="D134" i="17"/>
  <c r="C134" i="17"/>
  <c r="B134" i="17"/>
  <c r="I133" i="17"/>
  <c r="H133" i="17"/>
  <c r="G133" i="17"/>
  <c r="F133" i="17"/>
  <c r="E133" i="17"/>
  <c r="D133" i="17"/>
  <c r="C133" i="17"/>
  <c r="B133" i="17"/>
  <c r="I132" i="17"/>
  <c r="H132" i="17"/>
  <c r="G132" i="17"/>
  <c r="F132" i="17"/>
  <c r="E132" i="17"/>
  <c r="D132" i="17"/>
  <c r="C132" i="17"/>
  <c r="B132" i="17"/>
  <c r="I131" i="17"/>
  <c r="H131" i="17"/>
  <c r="G131" i="17"/>
  <c r="F131" i="17"/>
  <c r="E131" i="17"/>
  <c r="D131" i="17"/>
  <c r="C131" i="17"/>
  <c r="B131" i="17"/>
  <c r="I130" i="17"/>
  <c r="H130" i="17"/>
  <c r="G130" i="17"/>
  <c r="F130" i="17"/>
  <c r="E130" i="17"/>
  <c r="D130" i="17"/>
  <c r="C130" i="17"/>
  <c r="B130" i="17"/>
  <c r="I129" i="17"/>
  <c r="H129" i="17"/>
  <c r="G129" i="17"/>
  <c r="F129" i="17"/>
  <c r="E129" i="17"/>
  <c r="D129" i="17"/>
  <c r="C129" i="17"/>
  <c r="B129" i="17"/>
  <c r="I128" i="17"/>
  <c r="H128" i="17"/>
  <c r="G128" i="17"/>
  <c r="F128" i="17"/>
  <c r="E128" i="17"/>
  <c r="D128" i="17"/>
  <c r="C128" i="17"/>
  <c r="B128" i="17"/>
  <c r="I127" i="17"/>
  <c r="H127" i="17"/>
  <c r="G127" i="17"/>
  <c r="F127" i="17"/>
  <c r="E127" i="17"/>
  <c r="D127" i="17"/>
  <c r="C127" i="17"/>
  <c r="B127" i="17"/>
  <c r="I126" i="17"/>
  <c r="H126" i="17"/>
  <c r="G126" i="17"/>
  <c r="F126" i="17"/>
  <c r="E126" i="17"/>
  <c r="D126" i="17"/>
  <c r="C126" i="17"/>
  <c r="B126" i="17"/>
  <c r="I125" i="17"/>
  <c r="H125" i="17"/>
  <c r="G125" i="17"/>
  <c r="F125" i="17"/>
  <c r="E125" i="17"/>
  <c r="D125" i="17"/>
  <c r="C125" i="17"/>
  <c r="B125" i="17"/>
  <c r="I124" i="17"/>
  <c r="H124" i="17"/>
  <c r="G124" i="17"/>
  <c r="F124" i="17"/>
  <c r="E124" i="17"/>
  <c r="D124" i="17"/>
  <c r="C124" i="17"/>
  <c r="B124" i="17"/>
  <c r="I123" i="17"/>
  <c r="H123" i="17"/>
  <c r="G123" i="17"/>
  <c r="F123" i="17"/>
  <c r="E123" i="17"/>
  <c r="D123" i="17"/>
  <c r="C123" i="17"/>
  <c r="B123" i="17"/>
  <c r="I122" i="17"/>
  <c r="H122" i="17"/>
  <c r="G122" i="17"/>
  <c r="F122" i="17"/>
  <c r="E122" i="17"/>
  <c r="D122" i="17"/>
  <c r="C122" i="17"/>
  <c r="B122" i="17"/>
  <c r="I121" i="17"/>
  <c r="H121" i="17"/>
  <c r="G121" i="17"/>
  <c r="F121" i="17"/>
  <c r="E121" i="17"/>
  <c r="D121" i="17"/>
  <c r="C121" i="17"/>
  <c r="B121" i="17"/>
  <c r="I120" i="17"/>
  <c r="H120" i="17"/>
  <c r="G120" i="17"/>
  <c r="F120" i="17"/>
  <c r="E120" i="17"/>
  <c r="D120" i="17"/>
  <c r="C120" i="17"/>
  <c r="B120" i="17"/>
  <c r="I119" i="17"/>
  <c r="H119" i="17"/>
  <c r="G119" i="17"/>
  <c r="F119" i="17"/>
  <c r="E119" i="17"/>
  <c r="D119" i="17"/>
  <c r="C119" i="17"/>
  <c r="B119" i="17"/>
  <c r="I118" i="17"/>
  <c r="H118" i="17"/>
  <c r="G118" i="17"/>
  <c r="F118" i="17"/>
  <c r="E118" i="17"/>
  <c r="D118" i="17"/>
  <c r="C118" i="17"/>
  <c r="B118" i="17"/>
  <c r="I117" i="17"/>
  <c r="H117" i="17"/>
  <c r="G117" i="17"/>
  <c r="F117" i="17"/>
  <c r="E117" i="17"/>
  <c r="D117" i="17"/>
  <c r="C117" i="17"/>
  <c r="B117" i="17"/>
  <c r="I116" i="17"/>
  <c r="H116" i="17"/>
  <c r="G116" i="17"/>
  <c r="F116" i="17"/>
  <c r="E116" i="17"/>
  <c r="D116" i="17"/>
  <c r="C116" i="17"/>
  <c r="B116" i="17"/>
  <c r="I115" i="17"/>
  <c r="H115" i="17"/>
  <c r="G115" i="17"/>
  <c r="F115" i="17"/>
  <c r="E115" i="17"/>
  <c r="D115" i="17"/>
  <c r="C115" i="17"/>
  <c r="B115" i="17"/>
  <c r="I114" i="17"/>
  <c r="H114" i="17"/>
  <c r="G114" i="17"/>
  <c r="F114" i="17"/>
  <c r="E114" i="17"/>
  <c r="D114" i="17"/>
  <c r="C114" i="17"/>
  <c r="B114" i="17"/>
  <c r="I113" i="17"/>
  <c r="H113" i="17"/>
  <c r="G113" i="17"/>
  <c r="F113" i="17"/>
  <c r="E113" i="17"/>
  <c r="D113" i="17"/>
  <c r="C113" i="17"/>
  <c r="B113" i="17"/>
  <c r="I112" i="17"/>
  <c r="H112" i="17"/>
  <c r="G112" i="17"/>
  <c r="F112" i="17"/>
  <c r="E112" i="17"/>
  <c r="D112" i="17"/>
  <c r="C112" i="17"/>
  <c r="B112" i="17"/>
  <c r="I111" i="17"/>
  <c r="H111" i="17"/>
  <c r="G111" i="17"/>
  <c r="F111" i="17"/>
  <c r="E111" i="17"/>
  <c r="D111" i="17"/>
  <c r="C111" i="17"/>
  <c r="B111" i="17"/>
  <c r="I110" i="17"/>
  <c r="H110" i="17"/>
  <c r="G110" i="17"/>
  <c r="F110" i="17"/>
  <c r="E110" i="17"/>
  <c r="D110" i="17"/>
  <c r="C110" i="17"/>
  <c r="B110" i="17"/>
  <c r="I109" i="17"/>
  <c r="H109" i="17"/>
  <c r="G109" i="17"/>
  <c r="F109" i="17"/>
  <c r="E109" i="17"/>
  <c r="D109" i="17"/>
  <c r="C109" i="17"/>
  <c r="B109" i="17"/>
  <c r="I108" i="17"/>
  <c r="H108" i="17"/>
  <c r="G108" i="17"/>
  <c r="F108" i="17"/>
  <c r="E108" i="17"/>
  <c r="D108" i="17"/>
  <c r="C108" i="17"/>
  <c r="B108" i="17"/>
  <c r="I107" i="17"/>
  <c r="H107" i="17"/>
  <c r="G107" i="17"/>
  <c r="F107" i="17"/>
  <c r="E107" i="17"/>
  <c r="D107" i="17"/>
  <c r="C107" i="17"/>
  <c r="B107" i="17"/>
  <c r="I106" i="17"/>
  <c r="H106" i="17"/>
  <c r="G106" i="17"/>
  <c r="F106" i="17"/>
  <c r="E106" i="17"/>
  <c r="D106" i="17"/>
  <c r="C106" i="17"/>
  <c r="B106" i="17"/>
  <c r="I105" i="17"/>
  <c r="H105" i="17"/>
  <c r="G105" i="17"/>
  <c r="F105" i="17"/>
  <c r="E105" i="17"/>
  <c r="D105" i="17"/>
  <c r="C105" i="17"/>
  <c r="B105" i="17"/>
  <c r="I91" i="17"/>
  <c r="H91" i="17"/>
  <c r="G91" i="17"/>
  <c r="F91" i="17"/>
  <c r="E91" i="17"/>
  <c r="D91" i="17"/>
  <c r="C91" i="17"/>
  <c r="B91" i="17"/>
  <c r="I90" i="17"/>
  <c r="H90" i="17"/>
  <c r="G90" i="17"/>
  <c r="F90" i="17"/>
  <c r="E90" i="17"/>
  <c r="D90" i="17"/>
  <c r="C90" i="17"/>
  <c r="B90" i="17"/>
  <c r="I89" i="17"/>
  <c r="H89" i="17"/>
  <c r="G89" i="17"/>
  <c r="F89" i="17"/>
  <c r="E89" i="17"/>
  <c r="D89" i="17"/>
  <c r="C89" i="17"/>
  <c r="B89" i="17"/>
  <c r="I88" i="17"/>
  <c r="H88" i="17"/>
  <c r="G88" i="17"/>
  <c r="F88" i="17"/>
  <c r="E88" i="17"/>
  <c r="D88" i="17"/>
  <c r="C88" i="17"/>
  <c r="B88" i="17"/>
  <c r="I87" i="17"/>
  <c r="H87" i="17"/>
  <c r="G87" i="17"/>
  <c r="F87" i="17"/>
  <c r="E87" i="17"/>
  <c r="D87" i="17"/>
  <c r="C87" i="17"/>
  <c r="B87" i="17"/>
  <c r="I86" i="17"/>
  <c r="H86" i="17"/>
  <c r="G86" i="17"/>
  <c r="F86" i="17"/>
  <c r="E86" i="17"/>
  <c r="D86" i="17"/>
  <c r="C86" i="17"/>
  <c r="B86" i="17"/>
  <c r="I85" i="17"/>
  <c r="H85" i="17"/>
  <c r="G85" i="17"/>
  <c r="F85" i="17"/>
  <c r="E85" i="17"/>
  <c r="D85" i="17"/>
  <c r="C85" i="17"/>
  <c r="B85" i="17"/>
  <c r="I84" i="17"/>
  <c r="H84" i="17"/>
  <c r="G84" i="17"/>
  <c r="F84" i="17"/>
  <c r="E84" i="17"/>
  <c r="D84" i="17"/>
  <c r="C84" i="17"/>
  <c r="B84" i="17"/>
  <c r="I83" i="17"/>
  <c r="H83" i="17"/>
  <c r="G83" i="17"/>
  <c r="F83" i="17"/>
  <c r="E83" i="17"/>
  <c r="D83" i="17"/>
  <c r="C83" i="17"/>
  <c r="B83" i="17"/>
  <c r="I82" i="17"/>
  <c r="H82" i="17"/>
  <c r="G82" i="17"/>
  <c r="F82" i="17"/>
  <c r="E82" i="17"/>
  <c r="D82" i="17"/>
  <c r="C82" i="17"/>
  <c r="B82" i="17"/>
  <c r="I81" i="17"/>
  <c r="H81" i="17"/>
  <c r="G81" i="17"/>
  <c r="F81" i="17"/>
  <c r="E81" i="17"/>
  <c r="D81" i="17"/>
  <c r="C81" i="17"/>
  <c r="B81" i="17"/>
  <c r="I80" i="17"/>
  <c r="H80" i="17"/>
  <c r="G80" i="17"/>
  <c r="F80" i="17"/>
  <c r="E80" i="17"/>
  <c r="D80" i="17"/>
  <c r="C80" i="17"/>
  <c r="B80" i="17"/>
  <c r="I79" i="17"/>
  <c r="H79" i="17"/>
  <c r="G79" i="17"/>
  <c r="F79" i="17"/>
  <c r="E79" i="17"/>
  <c r="D79" i="17"/>
  <c r="C79" i="17"/>
  <c r="B79" i="17"/>
  <c r="I78" i="17"/>
  <c r="H78" i="17"/>
  <c r="G78" i="17"/>
  <c r="F78" i="17"/>
  <c r="E78" i="17"/>
  <c r="D78" i="17"/>
  <c r="C78" i="17"/>
  <c r="B78" i="17"/>
  <c r="I77" i="17"/>
  <c r="H77" i="17"/>
  <c r="G77" i="17"/>
  <c r="F77" i="17"/>
  <c r="E77" i="17"/>
  <c r="D77" i="17"/>
  <c r="C77" i="17"/>
  <c r="B77" i="17"/>
  <c r="I76" i="17"/>
  <c r="H76" i="17"/>
  <c r="G76" i="17"/>
  <c r="F76" i="17"/>
  <c r="E76" i="17"/>
  <c r="D76" i="17"/>
  <c r="C76" i="17"/>
  <c r="B76" i="17"/>
  <c r="I75" i="17"/>
  <c r="H75" i="17"/>
  <c r="G75" i="17"/>
  <c r="F75" i="17"/>
  <c r="E75" i="17"/>
  <c r="D75" i="17"/>
  <c r="C75" i="17"/>
  <c r="B75" i="17"/>
  <c r="I74" i="17"/>
  <c r="H74" i="17"/>
  <c r="G74" i="17"/>
  <c r="F74" i="17"/>
  <c r="E74" i="17"/>
  <c r="D74" i="17"/>
  <c r="C74" i="17"/>
  <c r="B74" i="17"/>
  <c r="I73" i="17"/>
  <c r="H73" i="17"/>
  <c r="G73" i="17"/>
  <c r="F73" i="17"/>
  <c r="E73" i="17"/>
  <c r="D73" i="17"/>
  <c r="C73" i="17"/>
  <c r="B73" i="17"/>
  <c r="I72" i="17"/>
  <c r="H72" i="17"/>
  <c r="G72" i="17"/>
  <c r="F72" i="17"/>
  <c r="E72" i="17"/>
  <c r="D72" i="17"/>
  <c r="C72" i="17"/>
  <c r="B72" i="17"/>
  <c r="I71" i="17"/>
  <c r="H71" i="17"/>
  <c r="G71" i="17"/>
  <c r="F71" i="17"/>
  <c r="E71" i="17"/>
  <c r="D71" i="17"/>
  <c r="C71" i="17"/>
  <c r="B71" i="17"/>
  <c r="I70" i="17"/>
  <c r="H70" i="17"/>
  <c r="G70" i="17"/>
  <c r="F70" i="17"/>
  <c r="E70" i="17"/>
  <c r="D70" i="17"/>
  <c r="C70" i="17"/>
  <c r="B70" i="17"/>
  <c r="I69" i="17"/>
  <c r="H69" i="17"/>
  <c r="G69" i="17"/>
  <c r="F69" i="17"/>
  <c r="E69" i="17"/>
  <c r="D69" i="17"/>
  <c r="C69" i="17"/>
  <c r="B69" i="17"/>
  <c r="I68" i="17"/>
  <c r="H68" i="17"/>
  <c r="G68" i="17"/>
  <c r="F68" i="17"/>
  <c r="E68" i="17"/>
  <c r="D68" i="17"/>
  <c r="C68" i="17"/>
  <c r="B68" i="17"/>
  <c r="I67" i="17"/>
  <c r="H67" i="17"/>
  <c r="G67" i="17"/>
  <c r="F67" i="17"/>
  <c r="E67" i="17"/>
  <c r="D67" i="17"/>
  <c r="C67" i="17"/>
  <c r="B67" i="17"/>
  <c r="I66" i="17"/>
  <c r="H66" i="17"/>
  <c r="G66" i="17"/>
  <c r="F66" i="17"/>
  <c r="E66" i="17"/>
  <c r="D66" i="17"/>
  <c r="C66" i="17"/>
  <c r="B66" i="17"/>
  <c r="I65" i="17"/>
  <c r="H65" i="17"/>
  <c r="G65" i="17"/>
  <c r="F65" i="17"/>
  <c r="E65" i="17"/>
  <c r="D65" i="17"/>
  <c r="C65" i="17"/>
  <c r="B65" i="17"/>
  <c r="I64" i="17"/>
  <c r="H64" i="17"/>
  <c r="G64" i="17"/>
  <c r="F64" i="17"/>
  <c r="E64" i="17"/>
  <c r="D64" i="17"/>
  <c r="C64" i="17"/>
  <c r="B64" i="17"/>
  <c r="I63" i="17"/>
  <c r="H63" i="17"/>
  <c r="G63" i="17"/>
  <c r="F63" i="17"/>
  <c r="E63" i="17"/>
  <c r="D63" i="17"/>
  <c r="C63" i="17"/>
  <c r="B63" i="17"/>
  <c r="I62" i="17"/>
  <c r="H62" i="17"/>
  <c r="G62" i="17"/>
  <c r="F62" i="17"/>
  <c r="E62" i="17"/>
  <c r="D62" i="17"/>
  <c r="C62" i="17"/>
  <c r="B62" i="17"/>
  <c r="I61" i="17"/>
  <c r="H61" i="17"/>
  <c r="G61" i="17"/>
  <c r="F61" i="17"/>
  <c r="E61" i="17"/>
  <c r="D61" i="17"/>
  <c r="C61" i="17"/>
  <c r="B61" i="17"/>
  <c r="I60" i="17"/>
  <c r="H60" i="17"/>
  <c r="G60" i="17"/>
  <c r="F60" i="17"/>
  <c r="E60" i="17"/>
  <c r="D60" i="17"/>
  <c r="C60" i="17"/>
  <c r="B60" i="17"/>
  <c r="I59" i="17"/>
  <c r="H59" i="17"/>
  <c r="G59" i="17"/>
  <c r="F59" i="17"/>
  <c r="E59" i="17"/>
  <c r="D59" i="17"/>
  <c r="C59" i="17"/>
  <c r="B59" i="17"/>
  <c r="I58" i="17"/>
  <c r="H58" i="17"/>
  <c r="G58" i="17"/>
  <c r="G92" i="17" s="1"/>
  <c r="F58" i="17"/>
  <c r="E58" i="17"/>
  <c r="D58" i="17"/>
  <c r="C58" i="17"/>
  <c r="C92" i="17" s="1"/>
  <c r="B58" i="17"/>
  <c r="B92" i="17" s="1"/>
  <c r="I43" i="17"/>
  <c r="H43" i="17"/>
  <c r="G43" i="17"/>
  <c r="F43" i="17"/>
  <c r="E43" i="17"/>
  <c r="D43" i="17"/>
  <c r="C43" i="17"/>
  <c r="B43" i="17"/>
  <c r="I42" i="17"/>
  <c r="H42" i="17"/>
  <c r="G42" i="17"/>
  <c r="F42" i="17"/>
  <c r="E42" i="17"/>
  <c r="D42" i="17"/>
  <c r="C42" i="17"/>
  <c r="B42" i="17"/>
  <c r="I41" i="17"/>
  <c r="H41" i="17"/>
  <c r="G41" i="17"/>
  <c r="F41" i="17"/>
  <c r="E41" i="17"/>
  <c r="D41" i="17"/>
  <c r="C41" i="17"/>
  <c r="B41" i="17"/>
  <c r="I40" i="17"/>
  <c r="H40" i="17"/>
  <c r="G40" i="17"/>
  <c r="F40" i="17"/>
  <c r="E40" i="17"/>
  <c r="D40" i="17"/>
  <c r="C40" i="17"/>
  <c r="B40" i="17"/>
  <c r="I39" i="17"/>
  <c r="H39" i="17"/>
  <c r="G39" i="17"/>
  <c r="F39" i="17"/>
  <c r="E39" i="17"/>
  <c r="D39" i="17"/>
  <c r="C39" i="17"/>
  <c r="B39" i="17"/>
  <c r="I38" i="17"/>
  <c r="H38" i="17"/>
  <c r="G38" i="17"/>
  <c r="F38" i="17"/>
  <c r="E38" i="17"/>
  <c r="D38" i="17"/>
  <c r="C38" i="17"/>
  <c r="B38" i="17"/>
  <c r="I37" i="17"/>
  <c r="H37" i="17"/>
  <c r="G37" i="17"/>
  <c r="F37" i="17"/>
  <c r="E37" i="17"/>
  <c r="D37" i="17"/>
  <c r="C37" i="17"/>
  <c r="B37" i="17"/>
  <c r="I36" i="17"/>
  <c r="H36" i="17"/>
  <c r="G36" i="17"/>
  <c r="F36" i="17"/>
  <c r="E36" i="17"/>
  <c r="D36" i="17"/>
  <c r="C36" i="17"/>
  <c r="B36" i="17"/>
  <c r="I35" i="17"/>
  <c r="H35" i="17"/>
  <c r="G35" i="17"/>
  <c r="F35" i="17"/>
  <c r="E35" i="17"/>
  <c r="D35" i="17"/>
  <c r="C35" i="17"/>
  <c r="B35" i="17"/>
  <c r="I34" i="17"/>
  <c r="H34" i="17"/>
  <c r="G34" i="17"/>
  <c r="F34" i="17"/>
  <c r="E34" i="17"/>
  <c r="D34" i="17"/>
  <c r="C34" i="17"/>
  <c r="B34" i="17"/>
  <c r="I33" i="17"/>
  <c r="H33" i="17"/>
  <c r="G33" i="17"/>
  <c r="F33" i="17"/>
  <c r="E33" i="17"/>
  <c r="D33" i="17"/>
  <c r="C33" i="17"/>
  <c r="B33" i="17"/>
  <c r="I32" i="17"/>
  <c r="H32" i="17"/>
  <c r="G32" i="17"/>
  <c r="F32" i="17"/>
  <c r="E32" i="17"/>
  <c r="D32" i="17"/>
  <c r="C32" i="17"/>
  <c r="B32" i="17"/>
  <c r="I31" i="17"/>
  <c r="H31" i="17"/>
  <c r="G31" i="17"/>
  <c r="F31" i="17"/>
  <c r="E31" i="17"/>
  <c r="D31" i="17"/>
  <c r="C31" i="17"/>
  <c r="B31" i="17"/>
  <c r="I30" i="17"/>
  <c r="H30" i="17"/>
  <c r="G30" i="17"/>
  <c r="F30" i="17"/>
  <c r="E30" i="17"/>
  <c r="D30" i="17"/>
  <c r="C30" i="17"/>
  <c r="B30" i="17"/>
  <c r="I29" i="17"/>
  <c r="H29" i="17"/>
  <c r="G29" i="17"/>
  <c r="F29" i="17"/>
  <c r="E29" i="17"/>
  <c r="D29" i="17"/>
  <c r="C29" i="17"/>
  <c r="B29" i="17"/>
  <c r="I28" i="17"/>
  <c r="H28" i="17"/>
  <c r="G28" i="17"/>
  <c r="F28" i="17"/>
  <c r="E28" i="17"/>
  <c r="D28" i="17"/>
  <c r="C28" i="17"/>
  <c r="B28" i="17"/>
  <c r="I27" i="17"/>
  <c r="H27" i="17"/>
  <c r="G27" i="17"/>
  <c r="F27" i="17"/>
  <c r="E27" i="17"/>
  <c r="D27" i="17"/>
  <c r="C27" i="17"/>
  <c r="B27" i="17"/>
  <c r="I26" i="17"/>
  <c r="H26" i="17"/>
  <c r="G26" i="17"/>
  <c r="F26" i="17"/>
  <c r="E26" i="17"/>
  <c r="D26" i="17"/>
  <c r="C26" i="17"/>
  <c r="B26" i="17"/>
  <c r="I25" i="17"/>
  <c r="H25" i="17"/>
  <c r="G25" i="17"/>
  <c r="F25" i="17"/>
  <c r="E25" i="17"/>
  <c r="D25" i="17"/>
  <c r="C25" i="17"/>
  <c r="B25" i="17"/>
  <c r="I24" i="17"/>
  <c r="H24" i="17"/>
  <c r="G24" i="17"/>
  <c r="F24" i="17"/>
  <c r="E24" i="17"/>
  <c r="D24" i="17"/>
  <c r="C24" i="17"/>
  <c r="B24" i="17"/>
  <c r="I23" i="17"/>
  <c r="H23" i="17"/>
  <c r="G23" i="17"/>
  <c r="F23" i="17"/>
  <c r="E23" i="17"/>
  <c r="D23" i="17"/>
  <c r="C23" i="17"/>
  <c r="B23" i="17"/>
  <c r="I22" i="17"/>
  <c r="H22" i="17"/>
  <c r="G22" i="17"/>
  <c r="F22" i="17"/>
  <c r="E22" i="17"/>
  <c r="D22" i="17"/>
  <c r="C22" i="17"/>
  <c r="B22" i="17"/>
  <c r="I21" i="17"/>
  <c r="H21" i="17"/>
  <c r="G21" i="17"/>
  <c r="F21" i="17"/>
  <c r="E21" i="17"/>
  <c r="D21" i="17"/>
  <c r="C21" i="17"/>
  <c r="B21" i="17"/>
  <c r="I20" i="17"/>
  <c r="H20" i="17"/>
  <c r="G20" i="17"/>
  <c r="F20" i="17"/>
  <c r="E20" i="17"/>
  <c r="D20" i="17"/>
  <c r="C20" i="17"/>
  <c r="B20" i="17"/>
  <c r="I19" i="17"/>
  <c r="H19" i="17"/>
  <c r="G19" i="17"/>
  <c r="F19" i="17"/>
  <c r="E19" i="17"/>
  <c r="D19" i="17"/>
  <c r="C19" i="17"/>
  <c r="B19" i="17"/>
  <c r="I18" i="17"/>
  <c r="H18" i="17"/>
  <c r="G18" i="17"/>
  <c r="F18" i="17"/>
  <c r="E18" i="17"/>
  <c r="D18" i="17"/>
  <c r="C18" i="17"/>
  <c r="B18" i="17"/>
  <c r="J18" i="17" s="1"/>
  <c r="I17" i="17"/>
  <c r="H17" i="17"/>
  <c r="G17" i="17"/>
  <c r="F17" i="17"/>
  <c r="E17" i="17"/>
  <c r="D17" i="17"/>
  <c r="C17" i="17"/>
  <c r="B17" i="17"/>
  <c r="J17" i="17" s="1"/>
  <c r="I16" i="17"/>
  <c r="H16" i="17"/>
  <c r="G16" i="17"/>
  <c r="F16" i="17"/>
  <c r="E16" i="17"/>
  <c r="D16" i="17"/>
  <c r="C16" i="17"/>
  <c r="B16" i="17"/>
  <c r="J16" i="17" s="1"/>
  <c r="I15" i="17"/>
  <c r="H15" i="17"/>
  <c r="G15" i="17"/>
  <c r="F15" i="17"/>
  <c r="E15" i="17"/>
  <c r="D15" i="17"/>
  <c r="C15" i="17"/>
  <c r="B15" i="17"/>
  <c r="J15" i="17" s="1"/>
  <c r="I14" i="17"/>
  <c r="H14" i="17"/>
  <c r="G14" i="17"/>
  <c r="F14" i="17"/>
  <c r="E14" i="17"/>
  <c r="D14" i="17"/>
  <c r="C14" i="17"/>
  <c r="B14" i="17"/>
  <c r="J14" i="17" s="1"/>
  <c r="I13" i="17"/>
  <c r="H13" i="17"/>
  <c r="G13" i="17"/>
  <c r="F13" i="17"/>
  <c r="E13" i="17"/>
  <c r="D13" i="17"/>
  <c r="C13" i="17"/>
  <c r="B13" i="17"/>
  <c r="J13" i="17" s="1"/>
  <c r="I12" i="17"/>
  <c r="H12" i="17"/>
  <c r="G12" i="17"/>
  <c r="F12" i="17"/>
  <c r="E12" i="17"/>
  <c r="D12" i="17"/>
  <c r="C12" i="17"/>
  <c r="B12" i="17"/>
  <c r="J12" i="17" s="1"/>
  <c r="I11" i="17"/>
  <c r="H11" i="17"/>
  <c r="G11" i="17"/>
  <c r="F11" i="17"/>
  <c r="E11" i="17"/>
  <c r="D11" i="17"/>
  <c r="C11" i="17"/>
  <c r="B11" i="17"/>
  <c r="J11" i="17" s="1"/>
  <c r="I10" i="17"/>
  <c r="I44" i="17" s="1"/>
  <c r="H10" i="17"/>
  <c r="G10" i="17"/>
  <c r="F10" i="17"/>
  <c r="E10" i="17"/>
  <c r="E44" i="17" s="1"/>
  <c r="D10" i="17"/>
  <c r="C10" i="17"/>
  <c r="B10" i="17"/>
  <c r="B44" i="17" s="1"/>
  <c r="D147" i="16"/>
  <c r="I139" i="16"/>
  <c r="H139" i="16"/>
  <c r="G139" i="16"/>
  <c r="F139" i="16"/>
  <c r="E139" i="16"/>
  <c r="D139" i="16"/>
  <c r="C139" i="16"/>
  <c r="B139" i="16"/>
  <c r="I138" i="16"/>
  <c r="H138" i="16"/>
  <c r="G138" i="16"/>
  <c r="F138" i="16"/>
  <c r="E138" i="16"/>
  <c r="D138" i="16"/>
  <c r="C138" i="16"/>
  <c r="B138" i="16"/>
  <c r="I137" i="16"/>
  <c r="H137" i="16"/>
  <c r="G137" i="16"/>
  <c r="F137" i="16"/>
  <c r="E137" i="16"/>
  <c r="D137" i="16"/>
  <c r="C137" i="16"/>
  <c r="B137" i="16"/>
  <c r="I136" i="16"/>
  <c r="H136" i="16"/>
  <c r="G136" i="16"/>
  <c r="F136" i="16"/>
  <c r="E136" i="16"/>
  <c r="D136" i="16"/>
  <c r="C136" i="16"/>
  <c r="B136" i="16"/>
  <c r="I135" i="16"/>
  <c r="H135" i="16"/>
  <c r="G135" i="16"/>
  <c r="F135" i="16"/>
  <c r="E135" i="16"/>
  <c r="D135" i="16"/>
  <c r="C135" i="16"/>
  <c r="B135" i="16"/>
  <c r="I134" i="16"/>
  <c r="H134" i="16"/>
  <c r="G134" i="16"/>
  <c r="F134" i="16"/>
  <c r="E134" i="16"/>
  <c r="D134" i="16"/>
  <c r="C134" i="16"/>
  <c r="B134" i="16"/>
  <c r="I133" i="16"/>
  <c r="H133" i="16"/>
  <c r="G133" i="16"/>
  <c r="F133" i="16"/>
  <c r="E133" i="16"/>
  <c r="D133" i="16"/>
  <c r="C133" i="16"/>
  <c r="B133" i="16"/>
  <c r="I132" i="16"/>
  <c r="H132" i="16"/>
  <c r="G132" i="16"/>
  <c r="F132" i="16"/>
  <c r="E132" i="16"/>
  <c r="D132" i="16"/>
  <c r="C132" i="16"/>
  <c r="B132" i="16"/>
  <c r="I131" i="16"/>
  <c r="H131" i="16"/>
  <c r="G131" i="16"/>
  <c r="F131" i="16"/>
  <c r="E131" i="16"/>
  <c r="D131" i="16"/>
  <c r="C131" i="16"/>
  <c r="B131" i="16"/>
  <c r="I130" i="16"/>
  <c r="H130" i="16"/>
  <c r="G130" i="16"/>
  <c r="F130" i="16"/>
  <c r="E130" i="16"/>
  <c r="D130" i="16"/>
  <c r="C130" i="16"/>
  <c r="B130" i="16"/>
  <c r="I129" i="16"/>
  <c r="H129" i="16"/>
  <c r="G129" i="16"/>
  <c r="F129" i="16"/>
  <c r="E129" i="16"/>
  <c r="D129" i="16"/>
  <c r="C129" i="16"/>
  <c r="B129" i="16"/>
  <c r="I128" i="16"/>
  <c r="H128" i="16"/>
  <c r="G128" i="16"/>
  <c r="F128" i="16"/>
  <c r="E128" i="16"/>
  <c r="D128" i="16"/>
  <c r="C128" i="16"/>
  <c r="B128" i="16"/>
  <c r="I127" i="16"/>
  <c r="H127" i="16"/>
  <c r="G127" i="16"/>
  <c r="F127" i="16"/>
  <c r="E127" i="16"/>
  <c r="D127" i="16"/>
  <c r="C127" i="16"/>
  <c r="B127" i="16"/>
  <c r="I126" i="16"/>
  <c r="H126" i="16"/>
  <c r="G126" i="16"/>
  <c r="F126" i="16"/>
  <c r="E126" i="16"/>
  <c r="D126" i="16"/>
  <c r="C126" i="16"/>
  <c r="B126" i="16"/>
  <c r="I125" i="16"/>
  <c r="H125" i="16"/>
  <c r="G125" i="16"/>
  <c r="F125" i="16"/>
  <c r="E125" i="16"/>
  <c r="D125" i="16"/>
  <c r="C125" i="16"/>
  <c r="B125" i="16"/>
  <c r="I124" i="16"/>
  <c r="H124" i="16"/>
  <c r="G124" i="16"/>
  <c r="F124" i="16"/>
  <c r="E124" i="16"/>
  <c r="D124" i="16"/>
  <c r="C124" i="16"/>
  <c r="B124" i="16"/>
  <c r="I123" i="16"/>
  <c r="H123" i="16"/>
  <c r="G123" i="16"/>
  <c r="F123" i="16"/>
  <c r="E123" i="16"/>
  <c r="D123" i="16"/>
  <c r="C123" i="16"/>
  <c r="B123" i="16"/>
  <c r="I122" i="16"/>
  <c r="H122" i="16"/>
  <c r="G122" i="16"/>
  <c r="F122" i="16"/>
  <c r="E122" i="16"/>
  <c r="D122" i="16"/>
  <c r="C122" i="16"/>
  <c r="B122" i="16"/>
  <c r="I121" i="16"/>
  <c r="H121" i="16"/>
  <c r="G121" i="16"/>
  <c r="F121" i="16"/>
  <c r="E121" i="16"/>
  <c r="D121" i="16"/>
  <c r="C121" i="16"/>
  <c r="B121" i="16"/>
  <c r="I120" i="16"/>
  <c r="H120" i="16"/>
  <c r="G120" i="16"/>
  <c r="F120" i="16"/>
  <c r="E120" i="16"/>
  <c r="D120" i="16"/>
  <c r="C120" i="16"/>
  <c r="B120" i="16"/>
  <c r="I119" i="16"/>
  <c r="H119" i="16"/>
  <c r="G119" i="16"/>
  <c r="F119" i="16"/>
  <c r="E119" i="16"/>
  <c r="D119" i="16"/>
  <c r="C119" i="16"/>
  <c r="B119" i="16"/>
  <c r="I118" i="16"/>
  <c r="H118" i="16"/>
  <c r="G118" i="16"/>
  <c r="F118" i="16"/>
  <c r="E118" i="16"/>
  <c r="D118" i="16"/>
  <c r="C118" i="16"/>
  <c r="B118" i="16"/>
  <c r="I117" i="16"/>
  <c r="H117" i="16"/>
  <c r="G117" i="16"/>
  <c r="F117" i="16"/>
  <c r="E117" i="16"/>
  <c r="D117" i="16"/>
  <c r="C117" i="16"/>
  <c r="B117" i="16"/>
  <c r="I116" i="16"/>
  <c r="H116" i="16"/>
  <c r="G116" i="16"/>
  <c r="F116" i="16"/>
  <c r="E116" i="16"/>
  <c r="D116" i="16"/>
  <c r="C116" i="16"/>
  <c r="B116" i="16"/>
  <c r="I115" i="16"/>
  <c r="H115" i="16"/>
  <c r="G115" i="16"/>
  <c r="F115" i="16"/>
  <c r="E115" i="16"/>
  <c r="D115" i="16"/>
  <c r="C115" i="16"/>
  <c r="B115" i="16"/>
  <c r="I114" i="16"/>
  <c r="H114" i="16"/>
  <c r="G114" i="16"/>
  <c r="F114" i="16"/>
  <c r="E114" i="16"/>
  <c r="D114" i="16"/>
  <c r="C114" i="16"/>
  <c r="B114" i="16"/>
  <c r="I113" i="16"/>
  <c r="H113" i="16"/>
  <c r="G113" i="16"/>
  <c r="F113" i="16"/>
  <c r="E113" i="16"/>
  <c r="D113" i="16"/>
  <c r="C113" i="16"/>
  <c r="B113" i="16"/>
  <c r="I112" i="16"/>
  <c r="H112" i="16"/>
  <c r="G112" i="16"/>
  <c r="F112" i="16"/>
  <c r="E112" i="16"/>
  <c r="D112" i="16"/>
  <c r="C112" i="16"/>
  <c r="B112" i="16"/>
  <c r="I111" i="16"/>
  <c r="H111" i="16"/>
  <c r="G111" i="16"/>
  <c r="F111" i="16"/>
  <c r="E111" i="16"/>
  <c r="D111" i="16"/>
  <c r="C111" i="16"/>
  <c r="B111" i="16"/>
  <c r="I110" i="16"/>
  <c r="H110" i="16"/>
  <c r="G110" i="16"/>
  <c r="F110" i="16"/>
  <c r="E110" i="16"/>
  <c r="D110" i="16"/>
  <c r="C110" i="16"/>
  <c r="B110" i="16"/>
  <c r="I109" i="16"/>
  <c r="H109" i="16"/>
  <c r="G109" i="16"/>
  <c r="F109" i="16"/>
  <c r="E109" i="16"/>
  <c r="D109" i="16"/>
  <c r="C109" i="16"/>
  <c r="B109" i="16"/>
  <c r="I108" i="16"/>
  <c r="H108" i="16"/>
  <c r="G108" i="16"/>
  <c r="F108" i="16"/>
  <c r="E108" i="16"/>
  <c r="D108" i="16"/>
  <c r="C108" i="16"/>
  <c r="B108" i="16"/>
  <c r="I107" i="16"/>
  <c r="H107" i="16"/>
  <c r="G107" i="16"/>
  <c r="F107" i="16"/>
  <c r="E107" i="16"/>
  <c r="D107" i="16"/>
  <c r="C107" i="16"/>
  <c r="B107" i="16"/>
  <c r="I106" i="16"/>
  <c r="H106" i="16"/>
  <c r="G106" i="16"/>
  <c r="F106" i="16"/>
  <c r="E106" i="16"/>
  <c r="D106" i="16"/>
  <c r="C106" i="16"/>
  <c r="B106" i="16"/>
  <c r="I91" i="16"/>
  <c r="H91" i="16"/>
  <c r="G91" i="16"/>
  <c r="F91" i="16"/>
  <c r="E91" i="16"/>
  <c r="D91" i="16"/>
  <c r="C91" i="16"/>
  <c r="B91" i="16"/>
  <c r="I90" i="16"/>
  <c r="H90" i="16"/>
  <c r="G90" i="16"/>
  <c r="F90" i="16"/>
  <c r="E90" i="16"/>
  <c r="D90" i="16"/>
  <c r="C90" i="16"/>
  <c r="B90" i="16"/>
  <c r="I89" i="16"/>
  <c r="H89" i="16"/>
  <c r="G89" i="16"/>
  <c r="F89" i="16"/>
  <c r="E89" i="16"/>
  <c r="D89" i="16"/>
  <c r="C89" i="16"/>
  <c r="B89" i="16"/>
  <c r="I88" i="16"/>
  <c r="H88" i="16"/>
  <c r="G88" i="16"/>
  <c r="F88" i="16"/>
  <c r="E88" i="16"/>
  <c r="D88" i="16"/>
  <c r="C88" i="16"/>
  <c r="B88" i="16"/>
  <c r="I87" i="16"/>
  <c r="H87" i="16"/>
  <c r="G87" i="16"/>
  <c r="F87" i="16"/>
  <c r="E87" i="16"/>
  <c r="D87" i="16"/>
  <c r="C87" i="16"/>
  <c r="B87" i="16"/>
  <c r="I86" i="16"/>
  <c r="H86" i="16"/>
  <c r="G86" i="16"/>
  <c r="F86" i="16"/>
  <c r="E86" i="16"/>
  <c r="D86" i="16"/>
  <c r="C86" i="16"/>
  <c r="B86" i="16"/>
  <c r="I85" i="16"/>
  <c r="H85" i="16"/>
  <c r="G85" i="16"/>
  <c r="F85" i="16"/>
  <c r="E85" i="16"/>
  <c r="D85" i="16"/>
  <c r="C85" i="16"/>
  <c r="B85" i="16"/>
  <c r="I84" i="16"/>
  <c r="H84" i="16"/>
  <c r="G84" i="16"/>
  <c r="F84" i="16"/>
  <c r="E84" i="16"/>
  <c r="D84" i="16"/>
  <c r="C84" i="16"/>
  <c r="B84" i="16"/>
  <c r="I83" i="16"/>
  <c r="H83" i="16"/>
  <c r="G83" i="16"/>
  <c r="F83" i="16"/>
  <c r="E83" i="16"/>
  <c r="D83" i="16"/>
  <c r="C83" i="16"/>
  <c r="B83" i="16"/>
  <c r="I82" i="16"/>
  <c r="H82" i="16"/>
  <c r="G82" i="16"/>
  <c r="F82" i="16"/>
  <c r="E82" i="16"/>
  <c r="D82" i="16"/>
  <c r="C82" i="16"/>
  <c r="B82" i="16"/>
  <c r="I81" i="16"/>
  <c r="H81" i="16"/>
  <c r="G81" i="16"/>
  <c r="F81" i="16"/>
  <c r="E81" i="16"/>
  <c r="D81" i="16"/>
  <c r="C81" i="16"/>
  <c r="B81" i="16"/>
  <c r="I80" i="16"/>
  <c r="H80" i="16"/>
  <c r="G80" i="16"/>
  <c r="F80" i="16"/>
  <c r="E80" i="16"/>
  <c r="D80" i="16"/>
  <c r="C80" i="16"/>
  <c r="B80" i="16"/>
  <c r="I79" i="16"/>
  <c r="H79" i="16"/>
  <c r="G79" i="16"/>
  <c r="F79" i="16"/>
  <c r="E79" i="16"/>
  <c r="D79" i="16"/>
  <c r="C79" i="16"/>
  <c r="B79" i="16"/>
  <c r="I78" i="16"/>
  <c r="H78" i="16"/>
  <c r="G78" i="16"/>
  <c r="F78" i="16"/>
  <c r="E78" i="16"/>
  <c r="D78" i="16"/>
  <c r="C78" i="16"/>
  <c r="B78" i="16"/>
  <c r="I77" i="16"/>
  <c r="H77" i="16"/>
  <c r="G77" i="16"/>
  <c r="F77" i="16"/>
  <c r="E77" i="16"/>
  <c r="D77" i="16"/>
  <c r="C77" i="16"/>
  <c r="B77" i="16"/>
  <c r="I76" i="16"/>
  <c r="H76" i="16"/>
  <c r="G76" i="16"/>
  <c r="F76" i="16"/>
  <c r="E76" i="16"/>
  <c r="D76" i="16"/>
  <c r="C76" i="16"/>
  <c r="B76" i="16"/>
  <c r="I75" i="16"/>
  <c r="H75" i="16"/>
  <c r="G75" i="16"/>
  <c r="F75" i="16"/>
  <c r="E75" i="16"/>
  <c r="D75" i="16"/>
  <c r="C75" i="16"/>
  <c r="B75" i="16"/>
  <c r="I74" i="16"/>
  <c r="H74" i="16"/>
  <c r="G74" i="16"/>
  <c r="F74" i="16"/>
  <c r="E74" i="16"/>
  <c r="D74" i="16"/>
  <c r="C74" i="16"/>
  <c r="B74" i="16"/>
  <c r="I73" i="16"/>
  <c r="H73" i="16"/>
  <c r="G73" i="16"/>
  <c r="F73" i="16"/>
  <c r="E73" i="16"/>
  <c r="D73" i="16"/>
  <c r="C73" i="16"/>
  <c r="B73" i="16"/>
  <c r="I72" i="16"/>
  <c r="H72" i="16"/>
  <c r="G72" i="16"/>
  <c r="F72" i="16"/>
  <c r="E72" i="16"/>
  <c r="D72" i="16"/>
  <c r="C72" i="16"/>
  <c r="B72" i="16"/>
  <c r="I71" i="16"/>
  <c r="H71" i="16"/>
  <c r="G71" i="16"/>
  <c r="F71" i="16"/>
  <c r="E71" i="16"/>
  <c r="D71" i="16"/>
  <c r="C71" i="16"/>
  <c r="B71" i="16"/>
  <c r="I70" i="16"/>
  <c r="H70" i="16"/>
  <c r="G70" i="16"/>
  <c r="F70" i="16"/>
  <c r="E70" i="16"/>
  <c r="D70" i="16"/>
  <c r="C70" i="16"/>
  <c r="B70" i="16"/>
  <c r="I69" i="16"/>
  <c r="H69" i="16"/>
  <c r="G69" i="16"/>
  <c r="F69" i="16"/>
  <c r="E69" i="16"/>
  <c r="D69" i="16"/>
  <c r="C69" i="16"/>
  <c r="B69" i="16"/>
  <c r="I68" i="16"/>
  <c r="H68" i="16"/>
  <c r="G68" i="16"/>
  <c r="F68" i="16"/>
  <c r="E68" i="16"/>
  <c r="D68" i="16"/>
  <c r="C68" i="16"/>
  <c r="B68" i="16"/>
  <c r="I67" i="16"/>
  <c r="H67" i="16"/>
  <c r="G67" i="16"/>
  <c r="F67" i="16"/>
  <c r="E67" i="16"/>
  <c r="D67" i="16"/>
  <c r="C67" i="16"/>
  <c r="B67" i="16"/>
  <c r="I66" i="16"/>
  <c r="H66" i="16"/>
  <c r="G66" i="16"/>
  <c r="F66" i="16"/>
  <c r="E66" i="16"/>
  <c r="D66" i="16"/>
  <c r="C66" i="16"/>
  <c r="B66" i="16"/>
  <c r="I65" i="16"/>
  <c r="H65" i="16"/>
  <c r="G65" i="16"/>
  <c r="F65" i="16"/>
  <c r="E65" i="16"/>
  <c r="D65" i="16"/>
  <c r="C65" i="16"/>
  <c r="B65" i="16"/>
  <c r="I64" i="16"/>
  <c r="H64" i="16"/>
  <c r="G64" i="16"/>
  <c r="F64" i="16"/>
  <c r="E64" i="16"/>
  <c r="D64" i="16"/>
  <c r="C64" i="16"/>
  <c r="B64" i="16"/>
  <c r="I63" i="16"/>
  <c r="H63" i="16"/>
  <c r="G63" i="16"/>
  <c r="F63" i="16"/>
  <c r="E63" i="16"/>
  <c r="D63" i="16"/>
  <c r="C63" i="16"/>
  <c r="B63" i="16"/>
  <c r="I62" i="16"/>
  <c r="H62" i="16"/>
  <c r="G62" i="16"/>
  <c r="F62" i="16"/>
  <c r="E62" i="16"/>
  <c r="D62" i="16"/>
  <c r="C62" i="16"/>
  <c r="B62" i="16"/>
  <c r="I61" i="16"/>
  <c r="H61" i="16"/>
  <c r="G61" i="16"/>
  <c r="F61" i="16"/>
  <c r="E61" i="16"/>
  <c r="D61" i="16"/>
  <c r="C61" i="16"/>
  <c r="B61" i="16"/>
  <c r="I60" i="16"/>
  <c r="H60" i="16"/>
  <c r="G60" i="16"/>
  <c r="F60" i="16"/>
  <c r="E60" i="16"/>
  <c r="D60" i="16"/>
  <c r="C60" i="16"/>
  <c r="B60" i="16"/>
  <c r="I59" i="16"/>
  <c r="H59" i="16"/>
  <c r="G59" i="16"/>
  <c r="F59" i="16"/>
  <c r="E59" i="16"/>
  <c r="D59" i="16"/>
  <c r="C59" i="16"/>
  <c r="B59" i="16"/>
  <c r="I58" i="16"/>
  <c r="I92" i="16" s="1"/>
  <c r="H58" i="16"/>
  <c r="H92" i="16" s="1"/>
  <c r="G58" i="16"/>
  <c r="G92" i="16" s="1"/>
  <c r="F58" i="16"/>
  <c r="E58" i="16"/>
  <c r="E92" i="16" s="1"/>
  <c r="D58" i="16"/>
  <c r="D92" i="16" s="1"/>
  <c r="C58" i="16"/>
  <c r="B58" i="16"/>
  <c r="I43" i="16"/>
  <c r="H43" i="16"/>
  <c r="G43" i="16"/>
  <c r="F43" i="16"/>
  <c r="E43" i="16"/>
  <c r="D43" i="16"/>
  <c r="C43" i="16"/>
  <c r="B43" i="16"/>
  <c r="I42" i="16"/>
  <c r="H42" i="16"/>
  <c r="G42" i="16"/>
  <c r="F42" i="16"/>
  <c r="E42" i="16"/>
  <c r="D42" i="16"/>
  <c r="C42" i="16"/>
  <c r="B42" i="16"/>
  <c r="I41" i="16"/>
  <c r="H41" i="16"/>
  <c r="G41" i="16"/>
  <c r="F41" i="16"/>
  <c r="E41" i="16"/>
  <c r="D41" i="16"/>
  <c r="C41" i="16"/>
  <c r="B41" i="16"/>
  <c r="I40" i="16"/>
  <c r="H40" i="16"/>
  <c r="G40" i="16"/>
  <c r="F40" i="16"/>
  <c r="E40" i="16"/>
  <c r="D40" i="16"/>
  <c r="C40" i="16"/>
  <c r="B40" i="16"/>
  <c r="I39" i="16"/>
  <c r="H39" i="16"/>
  <c r="G39" i="16"/>
  <c r="F39" i="16"/>
  <c r="E39" i="16"/>
  <c r="D39" i="16"/>
  <c r="C39" i="16"/>
  <c r="B39" i="16"/>
  <c r="I38" i="16"/>
  <c r="H38" i="16"/>
  <c r="G38" i="16"/>
  <c r="F38" i="16"/>
  <c r="E38" i="16"/>
  <c r="D38" i="16"/>
  <c r="C38" i="16"/>
  <c r="B38" i="16"/>
  <c r="I37" i="16"/>
  <c r="H37" i="16"/>
  <c r="G37" i="16"/>
  <c r="F37" i="16"/>
  <c r="E37" i="16"/>
  <c r="D37" i="16"/>
  <c r="C37" i="16"/>
  <c r="B37" i="16"/>
  <c r="I36" i="16"/>
  <c r="H36" i="16"/>
  <c r="G36" i="16"/>
  <c r="F36" i="16"/>
  <c r="E36" i="16"/>
  <c r="D36" i="16"/>
  <c r="C36" i="16"/>
  <c r="B36" i="16"/>
  <c r="I35" i="16"/>
  <c r="H35" i="16"/>
  <c r="G35" i="16"/>
  <c r="F35" i="16"/>
  <c r="E35" i="16"/>
  <c r="D35" i="16"/>
  <c r="C35" i="16"/>
  <c r="B35" i="16"/>
  <c r="I34" i="16"/>
  <c r="H34" i="16"/>
  <c r="G34" i="16"/>
  <c r="F34" i="16"/>
  <c r="E34" i="16"/>
  <c r="D34" i="16"/>
  <c r="C34" i="16"/>
  <c r="B34" i="16"/>
  <c r="I33" i="16"/>
  <c r="H33" i="16"/>
  <c r="G33" i="16"/>
  <c r="F33" i="16"/>
  <c r="E33" i="16"/>
  <c r="D33" i="16"/>
  <c r="C33" i="16"/>
  <c r="B33" i="16"/>
  <c r="I32" i="16"/>
  <c r="H32" i="16"/>
  <c r="G32" i="16"/>
  <c r="F32" i="16"/>
  <c r="E32" i="16"/>
  <c r="D32" i="16"/>
  <c r="C32" i="16"/>
  <c r="B32" i="16"/>
  <c r="I31" i="16"/>
  <c r="H31" i="16"/>
  <c r="G31" i="16"/>
  <c r="F31" i="16"/>
  <c r="E31" i="16"/>
  <c r="D31" i="16"/>
  <c r="C31" i="16"/>
  <c r="B31" i="16"/>
  <c r="I30" i="16"/>
  <c r="H30" i="16"/>
  <c r="G30" i="16"/>
  <c r="F30" i="16"/>
  <c r="E30" i="16"/>
  <c r="D30" i="16"/>
  <c r="C30" i="16"/>
  <c r="B30" i="16"/>
  <c r="I29" i="16"/>
  <c r="H29" i="16"/>
  <c r="G29" i="16"/>
  <c r="F29" i="16"/>
  <c r="E29" i="16"/>
  <c r="D29" i="16"/>
  <c r="C29" i="16"/>
  <c r="B29" i="16"/>
  <c r="I28" i="16"/>
  <c r="H28" i="16"/>
  <c r="G28" i="16"/>
  <c r="F28" i="16"/>
  <c r="E28" i="16"/>
  <c r="D28" i="16"/>
  <c r="C28" i="16"/>
  <c r="B28" i="16"/>
  <c r="I27" i="16"/>
  <c r="H27" i="16"/>
  <c r="G27" i="16"/>
  <c r="F27" i="16"/>
  <c r="E27" i="16"/>
  <c r="D27" i="16"/>
  <c r="C27" i="16"/>
  <c r="B27" i="16"/>
  <c r="I26" i="16"/>
  <c r="H26" i="16"/>
  <c r="G26" i="16"/>
  <c r="F26" i="16"/>
  <c r="E26" i="16"/>
  <c r="D26" i="16"/>
  <c r="C26" i="16"/>
  <c r="B26" i="16"/>
  <c r="I25" i="16"/>
  <c r="H25" i="16"/>
  <c r="G25" i="16"/>
  <c r="F25" i="16"/>
  <c r="E25" i="16"/>
  <c r="D25" i="16"/>
  <c r="C25" i="16"/>
  <c r="B25" i="16"/>
  <c r="I24" i="16"/>
  <c r="H24" i="16"/>
  <c r="G24" i="16"/>
  <c r="F24" i="16"/>
  <c r="E24" i="16"/>
  <c r="D24" i="16"/>
  <c r="C24" i="16"/>
  <c r="B24" i="16"/>
  <c r="I23" i="16"/>
  <c r="H23" i="16"/>
  <c r="G23" i="16"/>
  <c r="F23" i="16"/>
  <c r="E23" i="16"/>
  <c r="D23" i="16"/>
  <c r="C23" i="16"/>
  <c r="B23" i="16"/>
  <c r="I22" i="16"/>
  <c r="H22" i="16"/>
  <c r="G22" i="16"/>
  <c r="F22" i="16"/>
  <c r="E22" i="16"/>
  <c r="D22" i="16"/>
  <c r="C22" i="16"/>
  <c r="B22" i="16"/>
  <c r="I21" i="16"/>
  <c r="H21" i="16"/>
  <c r="G21" i="16"/>
  <c r="F21" i="16"/>
  <c r="E21" i="16"/>
  <c r="D21" i="16"/>
  <c r="C21" i="16"/>
  <c r="B21" i="16"/>
  <c r="I20" i="16"/>
  <c r="H20" i="16"/>
  <c r="G20" i="16"/>
  <c r="F20" i="16"/>
  <c r="E20" i="16"/>
  <c r="D20" i="16"/>
  <c r="C20" i="16"/>
  <c r="B20" i="16"/>
  <c r="I19" i="16"/>
  <c r="H19" i="16"/>
  <c r="G19" i="16"/>
  <c r="F19" i="16"/>
  <c r="E19" i="16"/>
  <c r="D19" i="16"/>
  <c r="C19" i="16"/>
  <c r="B19" i="16"/>
  <c r="I18" i="16"/>
  <c r="H18" i="16"/>
  <c r="G18" i="16"/>
  <c r="F18" i="16"/>
  <c r="E18" i="16"/>
  <c r="D18" i="16"/>
  <c r="C18" i="16"/>
  <c r="B18" i="16"/>
  <c r="I17" i="16"/>
  <c r="H17" i="16"/>
  <c r="G17" i="16"/>
  <c r="F17" i="16"/>
  <c r="E17" i="16"/>
  <c r="D17" i="16"/>
  <c r="C17" i="16"/>
  <c r="B17" i="16"/>
  <c r="I16" i="16"/>
  <c r="H16" i="16"/>
  <c r="G16" i="16"/>
  <c r="F16" i="16"/>
  <c r="E16" i="16"/>
  <c r="D16" i="16"/>
  <c r="C16" i="16"/>
  <c r="B16" i="16"/>
  <c r="I15" i="16"/>
  <c r="H15" i="16"/>
  <c r="G15" i="16"/>
  <c r="F15" i="16"/>
  <c r="E15" i="16"/>
  <c r="D15" i="16"/>
  <c r="C15" i="16"/>
  <c r="B15" i="16"/>
  <c r="I14" i="16"/>
  <c r="H14" i="16"/>
  <c r="G14" i="16"/>
  <c r="F14" i="16"/>
  <c r="E14" i="16"/>
  <c r="D14" i="16"/>
  <c r="C14" i="16"/>
  <c r="B14" i="16"/>
  <c r="I13" i="16"/>
  <c r="H13" i="16"/>
  <c r="G13" i="16"/>
  <c r="F13" i="16"/>
  <c r="E13" i="16"/>
  <c r="D13" i="16"/>
  <c r="C13" i="16"/>
  <c r="B13" i="16"/>
  <c r="I12" i="16"/>
  <c r="H12" i="16"/>
  <c r="G12" i="16"/>
  <c r="F12" i="16"/>
  <c r="E12" i="16"/>
  <c r="D12" i="16"/>
  <c r="C12" i="16"/>
  <c r="B12" i="16"/>
  <c r="I11" i="16"/>
  <c r="H11" i="16"/>
  <c r="G11" i="16"/>
  <c r="F11" i="16"/>
  <c r="E11" i="16"/>
  <c r="D11" i="16"/>
  <c r="C11" i="16"/>
  <c r="B11" i="16"/>
  <c r="I10" i="16"/>
  <c r="H10" i="16"/>
  <c r="H44" i="16" s="1"/>
  <c r="G10" i="16"/>
  <c r="G44" i="16" s="1"/>
  <c r="F10" i="16"/>
  <c r="F44" i="16" s="1"/>
  <c r="E10" i="16"/>
  <c r="D10" i="16"/>
  <c r="C10" i="16"/>
  <c r="C44" i="16" s="1"/>
  <c r="B10" i="16"/>
  <c r="I135" i="15"/>
  <c r="H135" i="15"/>
  <c r="G135" i="15"/>
  <c r="F135" i="15"/>
  <c r="E135" i="15"/>
  <c r="D135" i="15"/>
  <c r="C135" i="15"/>
  <c r="B135" i="15"/>
  <c r="I134" i="15"/>
  <c r="H134" i="15"/>
  <c r="G134" i="15"/>
  <c r="F134" i="15"/>
  <c r="E134" i="15"/>
  <c r="D134" i="15"/>
  <c r="C134" i="15"/>
  <c r="B134" i="15"/>
  <c r="I133" i="15"/>
  <c r="H133" i="15"/>
  <c r="G133" i="15"/>
  <c r="F133" i="15"/>
  <c r="E133" i="15"/>
  <c r="D133" i="15"/>
  <c r="C133" i="15"/>
  <c r="B133" i="15"/>
  <c r="I132" i="15"/>
  <c r="H132" i="15"/>
  <c r="G132" i="15"/>
  <c r="F132" i="15"/>
  <c r="E132" i="15"/>
  <c r="D132" i="15"/>
  <c r="C132" i="15"/>
  <c r="B132" i="15"/>
  <c r="I131" i="15"/>
  <c r="H131" i="15"/>
  <c r="G131" i="15"/>
  <c r="F131" i="15"/>
  <c r="E131" i="15"/>
  <c r="D131" i="15"/>
  <c r="C131" i="15"/>
  <c r="B131" i="15"/>
  <c r="I130" i="15"/>
  <c r="H130" i="15"/>
  <c r="G130" i="15"/>
  <c r="F130" i="15"/>
  <c r="E130" i="15"/>
  <c r="D130" i="15"/>
  <c r="C130" i="15"/>
  <c r="B130" i="15"/>
  <c r="I129" i="15"/>
  <c r="H129" i="15"/>
  <c r="G129" i="15"/>
  <c r="F129" i="15"/>
  <c r="E129" i="15"/>
  <c r="D129" i="15"/>
  <c r="C129" i="15"/>
  <c r="B129" i="15"/>
  <c r="I128" i="15"/>
  <c r="H128" i="15"/>
  <c r="G128" i="15"/>
  <c r="F128" i="15"/>
  <c r="E128" i="15"/>
  <c r="D128" i="15"/>
  <c r="C128" i="15"/>
  <c r="B128" i="15"/>
  <c r="I127" i="15"/>
  <c r="H127" i="15"/>
  <c r="G127" i="15"/>
  <c r="F127" i="15"/>
  <c r="E127" i="15"/>
  <c r="D127" i="15"/>
  <c r="C127" i="15"/>
  <c r="B127" i="15"/>
  <c r="I126" i="15"/>
  <c r="H126" i="15"/>
  <c r="G126" i="15"/>
  <c r="F126" i="15"/>
  <c r="E126" i="15"/>
  <c r="D126" i="15"/>
  <c r="C126" i="15"/>
  <c r="B126" i="15"/>
  <c r="I125" i="15"/>
  <c r="H125" i="15"/>
  <c r="G125" i="15"/>
  <c r="F125" i="15"/>
  <c r="E125" i="15"/>
  <c r="D125" i="15"/>
  <c r="C125" i="15"/>
  <c r="B125" i="15"/>
  <c r="I124" i="15"/>
  <c r="H124" i="15"/>
  <c r="G124" i="15"/>
  <c r="F124" i="15"/>
  <c r="E124" i="15"/>
  <c r="D124" i="15"/>
  <c r="C124" i="15"/>
  <c r="B124" i="15"/>
  <c r="I123" i="15"/>
  <c r="H123" i="15"/>
  <c r="G123" i="15"/>
  <c r="F123" i="15"/>
  <c r="E123" i="15"/>
  <c r="D123" i="15"/>
  <c r="C123" i="15"/>
  <c r="B123" i="15"/>
  <c r="I122" i="15"/>
  <c r="H122" i="15"/>
  <c r="G122" i="15"/>
  <c r="F122" i="15"/>
  <c r="E122" i="15"/>
  <c r="D122" i="15"/>
  <c r="C122" i="15"/>
  <c r="B122" i="15"/>
  <c r="I121" i="15"/>
  <c r="H121" i="15"/>
  <c r="G121" i="15"/>
  <c r="F121" i="15"/>
  <c r="E121" i="15"/>
  <c r="D121" i="15"/>
  <c r="C121" i="15"/>
  <c r="B121" i="15"/>
  <c r="I120" i="15"/>
  <c r="H120" i="15"/>
  <c r="G120" i="15"/>
  <c r="F120" i="15"/>
  <c r="E120" i="15"/>
  <c r="D120" i="15"/>
  <c r="C120" i="15"/>
  <c r="B120" i="15"/>
  <c r="I119" i="15"/>
  <c r="H119" i="15"/>
  <c r="G119" i="15"/>
  <c r="F119" i="15"/>
  <c r="E119" i="15"/>
  <c r="D119" i="15"/>
  <c r="C119" i="15"/>
  <c r="B119" i="15"/>
  <c r="I118" i="15"/>
  <c r="H118" i="15"/>
  <c r="G118" i="15"/>
  <c r="F118" i="15"/>
  <c r="E118" i="15"/>
  <c r="D118" i="15"/>
  <c r="C118" i="15"/>
  <c r="B118" i="15"/>
  <c r="I117" i="15"/>
  <c r="H117" i="15"/>
  <c r="G117" i="15"/>
  <c r="F117" i="15"/>
  <c r="E117" i="15"/>
  <c r="D117" i="15"/>
  <c r="C117" i="15"/>
  <c r="B117" i="15"/>
  <c r="I116" i="15"/>
  <c r="H116" i="15"/>
  <c r="G116" i="15"/>
  <c r="F116" i="15"/>
  <c r="E116" i="15"/>
  <c r="D116" i="15"/>
  <c r="C116" i="15"/>
  <c r="B116" i="15"/>
  <c r="I115" i="15"/>
  <c r="H115" i="15"/>
  <c r="G115" i="15"/>
  <c r="F115" i="15"/>
  <c r="E115" i="15"/>
  <c r="D115" i="15"/>
  <c r="C115" i="15"/>
  <c r="B115" i="15"/>
  <c r="I114" i="15"/>
  <c r="H114" i="15"/>
  <c r="G114" i="15"/>
  <c r="F114" i="15"/>
  <c r="E114" i="15"/>
  <c r="D114" i="15"/>
  <c r="C114" i="15"/>
  <c r="B114" i="15"/>
  <c r="I113" i="15"/>
  <c r="H113" i="15"/>
  <c r="G113" i="15"/>
  <c r="F113" i="15"/>
  <c r="E113" i="15"/>
  <c r="D113" i="15"/>
  <c r="C113" i="15"/>
  <c r="B113" i="15"/>
  <c r="I112" i="15"/>
  <c r="H112" i="15"/>
  <c r="G112" i="15"/>
  <c r="F112" i="15"/>
  <c r="E112" i="15"/>
  <c r="D112" i="15"/>
  <c r="C112" i="15"/>
  <c r="B112" i="15"/>
  <c r="I111" i="15"/>
  <c r="H111" i="15"/>
  <c r="G111" i="15"/>
  <c r="F111" i="15"/>
  <c r="E111" i="15"/>
  <c r="D111" i="15"/>
  <c r="C111" i="15"/>
  <c r="B111" i="15"/>
  <c r="I110" i="15"/>
  <c r="H110" i="15"/>
  <c r="G110" i="15"/>
  <c r="F110" i="15"/>
  <c r="E110" i="15"/>
  <c r="D110" i="15"/>
  <c r="C110" i="15"/>
  <c r="B110" i="15"/>
  <c r="I109" i="15"/>
  <c r="H109" i="15"/>
  <c r="G109" i="15"/>
  <c r="F109" i="15"/>
  <c r="E109" i="15"/>
  <c r="D109" i="15"/>
  <c r="C109" i="15"/>
  <c r="B109" i="15"/>
  <c r="I108" i="15"/>
  <c r="H108" i="15"/>
  <c r="G108" i="15"/>
  <c r="F108" i="15"/>
  <c r="E108" i="15"/>
  <c r="D108" i="15"/>
  <c r="C108" i="15"/>
  <c r="B108" i="15"/>
  <c r="I107" i="15"/>
  <c r="H107" i="15"/>
  <c r="G107" i="15"/>
  <c r="F107" i="15"/>
  <c r="E107" i="15"/>
  <c r="D107" i="15"/>
  <c r="C107" i="15"/>
  <c r="B107" i="15"/>
  <c r="I106" i="15"/>
  <c r="H106" i="15"/>
  <c r="G106" i="15"/>
  <c r="F106" i="15"/>
  <c r="E106" i="15"/>
  <c r="D106" i="15"/>
  <c r="C106" i="15"/>
  <c r="B106" i="15"/>
  <c r="I105" i="15"/>
  <c r="H105" i="15"/>
  <c r="G105" i="15"/>
  <c r="F105" i="15"/>
  <c r="E105" i="15"/>
  <c r="D105" i="15"/>
  <c r="C105" i="15"/>
  <c r="B105" i="15"/>
  <c r="I104" i="15"/>
  <c r="H104" i="15"/>
  <c r="G104" i="15"/>
  <c r="F104" i="15"/>
  <c r="E104" i="15"/>
  <c r="D104" i="15"/>
  <c r="C104" i="15"/>
  <c r="B104" i="15"/>
  <c r="I103" i="15"/>
  <c r="H103" i="15"/>
  <c r="G103" i="15"/>
  <c r="F103" i="15"/>
  <c r="E103" i="15"/>
  <c r="D103" i="15"/>
  <c r="C103" i="15"/>
  <c r="B103" i="15"/>
  <c r="I102" i="15"/>
  <c r="H102" i="15"/>
  <c r="G102" i="15"/>
  <c r="F102" i="15"/>
  <c r="E102" i="15"/>
  <c r="D102" i="15"/>
  <c r="C102" i="15"/>
  <c r="B102" i="15"/>
  <c r="I89" i="15"/>
  <c r="H89" i="15"/>
  <c r="G89" i="15"/>
  <c r="F89" i="15"/>
  <c r="E89" i="15"/>
  <c r="D89" i="15"/>
  <c r="C89" i="15"/>
  <c r="B89" i="15"/>
  <c r="I88" i="15"/>
  <c r="H88" i="15"/>
  <c r="G88" i="15"/>
  <c r="F88" i="15"/>
  <c r="E88" i="15"/>
  <c r="D88" i="15"/>
  <c r="C88" i="15"/>
  <c r="B88" i="15"/>
  <c r="I87" i="15"/>
  <c r="H87" i="15"/>
  <c r="G87" i="15"/>
  <c r="F87" i="15"/>
  <c r="E87" i="15"/>
  <c r="D87" i="15"/>
  <c r="C87" i="15"/>
  <c r="B87" i="15"/>
  <c r="I86" i="15"/>
  <c r="H86" i="15"/>
  <c r="G86" i="15"/>
  <c r="F86" i="15"/>
  <c r="E86" i="15"/>
  <c r="D86" i="15"/>
  <c r="C86" i="15"/>
  <c r="B86" i="15"/>
  <c r="I85" i="15"/>
  <c r="H85" i="15"/>
  <c r="G85" i="15"/>
  <c r="F85" i="15"/>
  <c r="E85" i="15"/>
  <c r="D85" i="15"/>
  <c r="C85" i="15"/>
  <c r="B85" i="15"/>
  <c r="I84" i="15"/>
  <c r="H84" i="15"/>
  <c r="G84" i="15"/>
  <c r="F84" i="15"/>
  <c r="E84" i="15"/>
  <c r="D84" i="15"/>
  <c r="C84" i="15"/>
  <c r="B84" i="15"/>
  <c r="I83" i="15"/>
  <c r="H83" i="15"/>
  <c r="G83" i="15"/>
  <c r="F83" i="15"/>
  <c r="E83" i="15"/>
  <c r="D83" i="15"/>
  <c r="C83" i="15"/>
  <c r="B83" i="15"/>
  <c r="I82" i="15"/>
  <c r="H82" i="15"/>
  <c r="G82" i="15"/>
  <c r="F82" i="15"/>
  <c r="E82" i="15"/>
  <c r="D82" i="15"/>
  <c r="C82" i="15"/>
  <c r="B82" i="15"/>
  <c r="I81" i="15"/>
  <c r="H81" i="15"/>
  <c r="G81" i="15"/>
  <c r="F81" i="15"/>
  <c r="E81" i="15"/>
  <c r="D81" i="15"/>
  <c r="C81" i="15"/>
  <c r="B81" i="15"/>
  <c r="I80" i="15"/>
  <c r="H80" i="15"/>
  <c r="G80" i="15"/>
  <c r="F80" i="15"/>
  <c r="E80" i="15"/>
  <c r="D80" i="15"/>
  <c r="C80" i="15"/>
  <c r="B80" i="15"/>
  <c r="I79" i="15"/>
  <c r="H79" i="15"/>
  <c r="G79" i="15"/>
  <c r="F79" i="15"/>
  <c r="E79" i="15"/>
  <c r="D79" i="15"/>
  <c r="C79" i="15"/>
  <c r="B79" i="15"/>
  <c r="I78" i="15"/>
  <c r="H78" i="15"/>
  <c r="G78" i="15"/>
  <c r="F78" i="15"/>
  <c r="E78" i="15"/>
  <c r="D78" i="15"/>
  <c r="C78" i="15"/>
  <c r="B78" i="15"/>
  <c r="I77" i="15"/>
  <c r="H77" i="15"/>
  <c r="G77" i="15"/>
  <c r="F77" i="15"/>
  <c r="E77" i="15"/>
  <c r="D77" i="15"/>
  <c r="C77" i="15"/>
  <c r="B77" i="15"/>
  <c r="I76" i="15"/>
  <c r="H76" i="15"/>
  <c r="G76" i="15"/>
  <c r="F76" i="15"/>
  <c r="E76" i="15"/>
  <c r="D76" i="15"/>
  <c r="C76" i="15"/>
  <c r="B76" i="15"/>
  <c r="I75" i="15"/>
  <c r="H75" i="15"/>
  <c r="G75" i="15"/>
  <c r="F75" i="15"/>
  <c r="E75" i="15"/>
  <c r="D75" i="15"/>
  <c r="C75" i="15"/>
  <c r="B75" i="15"/>
  <c r="I74" i="15"/>
  <c r="H74" i="15"/>
  <c r="G74" i="15"/>
  <c r="F74" i="15"/>
  <c r="E74" i="15"/>
  <c r="D74" i="15"/>
  <c r="C74" i="15"/>
  <c r="B74" i="15"/>
  <c r="I73" i="15"/>
  <c r="H73" i="15"/>
  <c r="G73" i="15"/>
  <c r="F73" i="15"/>
  <c r="E73" i="15"/>
  <c r="D73" i="15"/>
  <c r="C73" i="15"/>
  <c r="B73" i="15"/>
  <c r="I72" i="15"/>
  <c r="H72" i="15"/>
  <c r="G72" i="15"/>
  <c r="F72" i="15"/>
  <c r="E72" i="15"/>
  <c r="D72" i="15"/>
  <c r="C72" i="15"/>
  <c r="B72" i="15"/>
  <c r="I71" i="15"/>
  <c r="H71" i="15"/>
  <c r="G71" i="15"/>
  <c r="F71" i="15"/>
  <c r="E71" i="15"/>
  <c r="D71" i="15"/>
  <c r="C71" i="15"/>
  <c r="B71" i="15"/>
  <c r="I70" i="15"/>
  <c r="H70" i="15"/>
  <c r="G70" i="15"/>
  <c r="F70" i="15"/>
  <c r="E70" i="15"/>
  <c r="D70" i="15"/>
  <c r="C70" i="15"/>
  <c r="B70" i="15"/>
  <c r="I69" i="15"/>
  <c r="H69" i="15"/>
  <c r="G69" i="15"/>
  <c r="F69" i="15"/>
  <c r="E69" i="15"/>
  <c r="D69" i="15"/>
  <c r="C69" i="15"/>
  <c r="B69" i="15"/>
  <c r="I68" i="15"/>
  <c r="H68" i="15"/>
  <c r="G68" i="15"/>
  <c r="F68" i="15"/>
  <c r="E68" i="15"/>
  <c r="D68" i="15"/>
  <c r="C68" i="15"/>
  <c r="B68" i="15"/>
  <c r="I67" i="15"/>
  <c r="H67" i="15"/>
  <c r="G67" i="15"/>
  <c r="F67" i="15"/>
  <c r="E67" i="15"/>
  <c r="D67" i="15"/>
  <c r="C67" i="15"/>
  <c r="B67" i="15"/>
  <c r="I66" i="15"/>
  <c r="H66" i="15"/>
  <c r="G66" i="15"/>
  <c r="F66" i="15"/>
  <c r="E66" i="15"/>
  <c r="D66" i="15"/>
  <c r="C66" i="15"/>
  <c r="B66" i="15"/>
  <c r="I65" i="15"/>
  <c r="H65" i="15"/>
  <c r="G65" i="15"/>
  <c r="F65" i="15"/>
  <c r="E65" i="15"/>
  <c r="D65" i="15"/>
  <c r="C65" i="15"/>
  <c r="B65" i="15"/>
  <c r="I64" i="15"/>
  <c r="H64" i="15"/>
  <c r="G64" i="15"/>
  <c r="F64" i="15"/>
  <c r="E64" i="15"/>
  <c r="D64" i="15"/>
  <c r="C64" i="15"/>
  <c r="B64" i="15"/>
  <c r="I63" i="15"/>
  <c r="H63" i="15"/>
  <c r="G63" i="15"/>
  <c r="F63" i="15"/>
  <c r="E63" i="15"/>
  <c r="D63" i="15"/>
  <c r="C63" i="15"/>
  <c r="B63" i="15"/>
  <c r="I62" i="15"/>
  <c r="H62" i="15"/>
  <c r="G62" i="15"/>
  <c r="F62" i="15"/>
  <c r="E62" i="15"/>
  <c r="D62" i="15"/>
  <c r="C62" i="15"/>
  <c r="B62" i="15"/>
  <c r="I61" i="15"/>
  <c r="H61" i="15"/>
  <c r="G61" i="15"/>
  <c r="F61" i="15"/>
  <c r="E61" i="15"/>
  <c r="D61" i="15"/>
  <c r="C61" i="15"/>
  <c r="B61" i="15"/>
  <c r="I60" i="15"/>
  <c r="H60" i="15"/>
  <c r="G60" i="15"/>
  <c r="F60" i="15"/>
  <c r="E60" i="15"/>
  <c r="D60" i="15"/>
  <c r="C60" i="15"/>
  <c r="B60" i="15"/>
  <c r="I59" i="15"/>
  <c r="H59" i="15"/>
  <c r="G59" i="15"/>
  <c r="F59" i="15"/>
  <c r="E59" i="15"/>
  <c r="D59" i="15"/>
  <c r="C59" i="15"/>
  <c r="B59" i="15"/>
  <c r="I58" i="15"/>
  <c r="H58" i="15"/>
  <c r="G58" i="15"/>
  <c r="F58" i="15"/>
  <c r="E58" i="15"/>
  <c r="D58" i="15"/>
  <c r="C58" i="15"/>
  <c r="B58" i="15"/>
  <c r="I57" i="15"/>
  <c r="H57" i="15"/>
  <c r="G57" i="15"/>
  <c r="F57" i="15"/>
  <c r="E57" i="15"/>
  <c r="D57" i="15"/>
  <c r="C57" i="15"/>
  <c r="B57" i="15"/>
  <c r="I56" i="15"/>
  <c r="I90" i="15" s="1"/>
  <c r="H56" i="15"/>
  <c r="H90" i="15" s="1"/>
  <c r="G56" i="15"/>
  <c r="G90" i="15" s="1"/>
  <c r="F56" i="15"/>
  <c r="E56" i="15"/>
  <c r="E90" i="15" s="1"/>
  <c r="D56" i="15"/>
  <c r="D90" i="15" s="1"/>
  <c r="C56" i="15"/>
  <c r="C90" i="15" s="1"/>
  <c r="B56" i="15"/>
  <c r="I43" i="15"/>
  <c r="H43" i="15"/>
  <c r="G43" i="15"/>
  <c r="F43" i="15"/>
  <c r="E43" i="15"/>
  <c r="D43" i="15"/>
  <c r="C43" i="15"/>
  <c r="B43" i="15"/>
  <c r="I42" i="15"/>
  <c r="H42" i="15"/>
  <c r="G42" i="15"/>
  <c r="F42" i="15"/>
  <c r="E42" i="15"/>
  <c r="D42" i="15"/>
  <c r="C42" i="15"/>
  <c r="B42" i="15"/>
  <c r="I41" i="15"/>
  <c r="H41" i="15"/>
  <c r="G41" i="15"/>
  <c r="F41" i="15"/>
  <c r="E41" i="15"/>
  <c r="D41" i="15"/>
  <c r="C41" i="15"/>
  <c r="B41" i="15"/>
  <c r="I40" i="15"/>
  <c r="H40" i="15"/>
  <c r="G40" i="15"/>
  <c r="F40" i="15"/>
  <c r="E40" i="15"/>
  <c r="D40" i="15"/>
  <c r="C40" i="15"/>
  <c r="B40" i="15"/>
  <c r="I39" i="15"/>
  <c r="H39" i="15"/>
  <c r="G39" i="15"/>
  <c r="F39" i="15"/>
  <c r="E39" i="15"/>
  <c r="D39" i="15"/>
  <c r="C39" i="15"/>
  <c r="B39" i="15"/>
  <c r="I38" i="15"/>
  <c r="H38" i="15"/>
  <c r="G38" i="15"/>
  <c r="F38" i="15"/>
  <c r="E38" i="15"/>
  <c r="D38" i="15"/>
  <c r="C38" i="15"/>
  <c r="B38" i="15"/>
  <c r="I37" i="15"/>
  <c r="H37" i="15"/>
  <c r="G37" i="15"/>
  <c r="F37" i="15"/>
  <c r="E37" i="15"/>
  <c r="D37" i="15"/>
  <c r="C37" i="15"/>
  <c r="B37" i="15"/>
  <c r="I36" i="15"/>
  <c r="H36" i="15"/>
  <c r="G36" i="15"/>
  <c r="F36" i="15"/>
  <c r="E36" i="15"/>
  <c r="D36" i="15"/>
  <c r="C36" i="15"/>
  <c r="B36" i="15"/>
  <c r="I35" i="15"/>
  <c r="H35" i="15"/>
  <c r="G35" i="15"/>
  <c r="F35" i="15"/>
  <c r="E35" i="15"/>
  <c r="D35" i="15"/>
  <c r="C35" i="15"/>
  <c r="B35" i="15"/>
  <c r="I34" i="15"/>
  <c r="H34" i="15"/>
  <c r="G34" i="15"/>
  <c r="F34" i="15"/>
  <c r="E34" i="15"/>
  <c r="D34" i="15"/>
  <c r="C34" i="15"/>
  <c r="B34" i="15"/>
  <c r="I33" i="15"/>
  <c r="H33" i="15"/>
  <c r="G33" i="15"/>
  <c r="F33" i="15"/>
  <c r="E33" i="15"/>
  <c r="D33" i="15"/>
  <c r="C33" i="15"/>
  <c r="B33" i="15"/>
  <c r="I32" i="15"/>
  <c r="H32" i="15"/>
  <c r="G32" i="15"/>
  <c r="F32" i="15"/>
  <c r="E32" i="15"/>
  <c r="D32" i="15"/>
  <c r="C32" i="15"/>
  <c r="B32" i="15"/>
  <c r="I31" i="15"/>
  <c r="H31" i="15"/>
  <c r="G31" i="15"/>
  <c r="F31" i="15"/>
  <c r="E31" i="15"/>
  <c r="D31" i="15"/>
  <c r="C31" i="15"/>
  <c r="B31" i="15"/>
  <c r="I30" i="15"/>
  <c r="H30" i="15"/>
  <c r="G30" i="15"/>
  <c r="F30" i="15"/>
  <c r="E30" i="15"/>
  <c r="D30" i="15"/>
  <c r="C30" i="15"/>
  <c r="B30" i="15"/>
  <c r="I29" i="15"/>
  <c r="H29" i="15"/>
  <c r="G29" i="15"/>
  <c r="F29" i="15"/>
  <c r="E29" i="15"/>
  <c r="D29" i="15"/>
  <c r="C29" i="15"/>
  <c r="B29" i="15"/>
  <c r="I28" i="15"/>
  <c r="H28" i="15"/>
  <c r="G28" i="15"/>
  <c r="F28" i="15"/>
  <c r="E28" i="15"/>
  <c r="D28" i="15"/>
  <c r="C28" i="15"/>
  <c r="B28" i="15"/>
  <c r="I27" i="15"/>
  <c r="H27" i="15"/>
  <c r="G27" i="15"/>
  <c r="F27" i="15"/>
  <c r="E27" i="15"/>
  <c r="D27" i="15"/>
  <c r="C27" i="15"/>
  <c r="B27" i="15"/>
  <c r="I26" i="15"/>
  <c r="H26" i="15"/>
  <c r="G26" i="15"/>
  <c r="F26" i="15"/>
  <c r="E26" i="15"/>
  <c r="D26" i="15"/>
  <c r="C26" i="15"/>
  <c r="B26" i="15"/>
  <c r="I25" i="15"/>
  <c r="H25" i="15"/>
  <c r="G25" i="15"/>
  <c r="F25" i="15"/>
  <c r="E25" i="15"/>
  <c r="D25" i="15"/>
  <c r="C25" i="15"/>
  <c r="B25" i="15"/>
  <c r="I24" i="15"/>
  <c r="H24" i="15"/>
  <c r="G24" i="15"/>
  <c r="F24" i="15"/>
  <c r="E24" i="15"/>
  <c r="D24" i="15"/>
  <c r="C24" i="15"/>
  <c r="B24" i="15"/>
  <c r="I23" i="15"/>
  <c r="H23" i="15"/>
  <c r="G23" i="15"/>
  <c r="F23" i="15"/>
  <c r="E23" i="15"/>
  <c r="D23" i="15"/>
  <c r="C23" i="15"/>
  <c r="B23" i="15"/>
  <c r="I22" i="15"/>
  <c r="H22" i="15"/>
  <c r="G22" i="15"/>
  <c r="F22" i="15"/>
  <c r="E22" i="15"/>
  <c r="D22" i="15"/>
  <c r="C22" i="15"/>
  <c r="B22" i="15"/>
  <c r="I21" i="15"/>
  <c r="H21" i="15"/>
  <c r="G21" i="15"/>
  <c r="F21" i="15"/>
  <c r="E21" i="15"/>
  <c r="D21" i="15"/>
  <c r="C21" i="15"/>
  <c r="B21" i="15"/>
  <c r="I20" i="15"/>
  <c r="H20" i="15"/>
  <c r="G20" i="15"/>
  <c r="F20" i="15"/>
  <c r="E20" i="15"/>
  <c r="D20" i="15"/>
  <c r="C20" i="15"/>
  <c r="B20" i="15"/>
  <c r="I19" i="15"/>
  <c r="H19" i="15"/>
  <c r="G19" i="15"/>
  <c r="F19" i="15"/>
  <c r="E19" i="15"/>
  <c r="D19" i="15"/>
  <c r="C19" i="15"/>
  <c r="B19" i="15"/>
  <c r="I18" i="15"/>
  <c r="H18" i="15"/>
  <c r="G18" i="15"/>
  <c r="F18" i="15"/>
  <c r="E18" i="15"/>
  <c r="D18" i="15"/>
  <c r="C18" i="15"/>
  <c r="B18" i="15"/>
  <c r="I17" i="15"/>
  <c r="H17" i="15"/>
  <c r="G17" i="15"/>
  <c r="F17" i="15"/>
  <c r="E17" i="15"/>
  <c r="D17" i="15"/>
  <c r="C17" i="15"/>
  <c r="B17" i="15"/>
  <c r="I16" i="15"/>
  <c r="H16" i="15"/>
  <c r="G16" i="15"/>
  <c r="F16" i="15"/>
  <c r="E16" i="15"/>
  <c r="D16" i="15"/>
  <c r="C16" i="15"/>
  <c r="B16" i="15"/>
  <c r="I15" i="15"/>
  <c r="H15" i="15"/>
  <c r="G15" i="15"/>
  <c r="F15" i="15"/>
  <c r="E15" i="15"/>
  <c r="D15" i="15"/>
  <c r="C15" i="15"/>
  <c r="B15" i="15"/>
  <c r="I14" i="15"/>
  <c r="H14" i="15"/>
  <c r="G14" i="15"/>
  <c r="F14" i="15"/>
  <c r="E14" i="15"/>
  <c r="D14" i="15"/>
  <c r="C14" i="15"/>
  <c r="B14" i="15"/>
  <c r="I13" i="15"/>
  <c r="H13" i="15"/>
  <c r="G13" i="15"/>
  <c r="F13" i="15"/>
  <c r="E13" i="15"/>
  <c r="D13" i="15"/>
  <c r="C13" i="15"/>
  <c r="B13" i="15"/>
  <c r="I12" i="15"/>
  <c r="H12" i="15"/>
  <c r="G12" i="15"/>
  <c r="F12" i="15"/>
  <c r="E12" i="15"/>
  <c r="D12" i="15"/>
  <c r="C12" i="15"/>
  <c r="B12" i="15"/>
  <c r="I11" i="15"/>
  <c r="H11" i="15"/>
  <c r="G11" i="15"/>
  <c r="F11" i="15"/>
  <c r="E11" i="15"/>
  <c r="D11" i="15"/>
  <c r="C11" i="15"/>
  <c r="B11" i="15"/>
  <c r="I10" i="15"/>
  <c r="I44" i="15" s="1"/>
  <c r="H10" i="15"/>
  <c r="H44" i="15" s="1"/>
  <c r="G10" i="15"/>
  <c r="G44" i="15" s="1"/>
  <c r="F10" i="15"/>
  <c r="F44" i="15" s="1"/>
  <c r="E10" i="15"/>
  <c r="E44" i="15" s="1"/>
  <c r="D10" i="15"/>
  <c r="D44" i="15" s="1"/>
  <c r="C10" i="15"/>
  <c r="B10" i="15"/>
  <c r="J107" i="5"/>
  <c r="J108" i="5"/>
  <c r="J109" i="5"/>
  <c r="J110" i="5"/>
  <c r="J111" i="5"/>
  <c r="J112" i="5"/>
  <c r="J113" i="5"/>
  <c r="J114" i="5"/>
  <c r="J115" i="5"/>
  <c r="J116" i="5"/>
  <c r="J117" i="5"/>
  <c r="J99" i="6"/>
  <c r="J100" i="6"/>
  <c r="J101" i="6"/>
  <c r="J102" i="6"/>
  <c r="J103" i="6"/>
  <c r="J104" i="6"/>
  <c r="J105" i="6"/>
  <c r="J106" i="6"/>
  <c r="J107" i="6"/>
  <c r="J108" i="6"/>
  <c r="J109" i="6"/>
  <c r="J107" i="8"/>
  <c r="C44" i="15" l="1"/>
  <c r="J11" i="15"/>
  <c r="J12" i="15"/>
  <c r="J13" i="15"/>
  <c r="J14" i="15"/>
  <c r="J15" i="15"/>
  <c r="J16" i="15"/>
  <c r="J17" i="15"/>
  <c r="J18" i="15"/>
  <c r="J19" i="15"/>
  <c r="J20" i="15"/>
  <c r="J21" i="15"/>
  <c r="J22" i="15"/>
  <c r="J24" i="15"/>
  <c r="J25" i="15"/>
  <c r="J26" i="15"/>
  <c r="J28" i="15"/>
  <c r="J29" i="15"/>
  <c r="J30" i="15"/>
  <c r="J31" i="15"/>
  <c r="J32" i="15"/>
  <c r="J33" i="15"/>
  <c r="J35" i="15"/>
  <c r="J36" i="15"/>
  <c r="J37" i="15"/>
  <c r="J39" i="15"/>
  <c r="J40" i="15"/>
  <c r="J41" i="15"/>
  <c r="J42" i="15"/>
  <c r="J43" i="15"/>
  <c r="J56" i="15"/>
  <c r="J57" i="15"/>
  <c r="J59" i="15"/>
  <c r="J60" i="15"/>
  <c r="J61" i="15"/>
  <c r="J62" i="15"/>
  <c r="J63" i="15"/>
  <c r="J64" i="15"/>
  <c r="J65" i="15"/>
  <c r="J67" i="15"/>
  <c r="J68" i="15"/>
  <c r="J69" i="15"/>
  <c r="J70" i="15"/>
  <c r="J71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102" i="15"/>
  <c r="J103" i="15"/>
  <c r="J104" i="15"/>
  <c r="J105" i="15"/>
  <c r="J106" i="15"/>
  <c r="J108" i="15"/>
  <c r="J110" i="15"/>
  <c r="J111" i="15"/>
  <c r="J112" i="15"/>
  <c r="J113" i="15"/>
  <c r="J115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F92" i="17"/>
  <c r="F44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59" i="17"/>
  <c r="J60" i="17"/>
  <c r="J61" i="17"/>
  <c r="J62" i="17"/>
  <c r="J63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83" i="17"/>
  <c r="J84" i="17"/>
  <c r="J85" i="17"/>
  <c r="J86" i="17"/>
  <c r="J87" i="17"/>
  <c r="J88" i="17"/>
  <c r="J89" i="17"/>
  <c r="J91" i="17"/>
  <c r="J105" i="17"/>
  <c r="J106" i="17"/>
  <c r="J107" i="17"/>
  <c r="J108" i="17"/>
  <c r="J109" i="17"/>
  <c r="J110" i="17"/>
  <c r="J112" i="17"/>
  <c r="J113" i="17"/>
  <c r="J115" i="17"/>
  <c r="J116" i="17"/>
  <c r="J117" i="17"/>
  <c r="J119" i="17"/>
  <c r="J120" i="17"/>
  <c r="J121" i="17"/>
  <c r="J122" i="17"/>
  <c r="J123" i="17"/>
  <c r="J124" i="17"/>
  <c r="J125" i="17"/>
  <c r="J126" i="17"/>
  <c r="J127" i="17"/>
  <c r="J129" i="17"/>
  <c r="J130" i="17"/>
  <c r="J131" i="17"/>
  <c r="J132" i="17"/>
  <c r="J133" i="17"/>
  <c r="J134" i="17"/>
  <c r="J135" i="17"/>
  <c r="J136" i="17"/>
  <c r="J137" i="17"/>
  <c r="J90" i="17"/>
  <c r="J111" i="17"/>
  <c r="J114" i="17"/>
  <c r="J118" i="17"/>
  <c r="C44" i="17"/>
  <c r="G44" i="17"/>
  <c r="J128" i="17"/>
  <c r="J138" i="17"/>
  <c r="D44" i="17"/>
  <c r="H44" i="17"/>
  <c r="D92" i="17"/>
  <c r="H92" i="17"/>
  <c r="E92" i="17"/>
  <c r="I92" i="17"/>
  <c r="J58" i="17"/>
  <c r="J10" i="17"/>
  <c r="D44" i="16"/>
  <c r="E44" i="16"/>
  <c r="I44" i="16"/>
  <c r="C92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58" i="16"/>
  <c r="J59" i="16"/>
  <c r="J60" i="16"/>
  <c r="F92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B92" i="16"/>
  <c r="B44" i="16"/>
  <c r="J23" i="15"/>
  <c r="J27" i="15"/>
  <c r="J34" i="15"/>
  <c r="J72" i="15"/>
  <c r="J109" i="15"/>
  <c r="J117" i="15"/>
  <c r="J107" i="15"/>
  <c r="J58" i="15"/>
  <c r="F90" i="15"/>
  <c r="J66" i="15"/>
  <c r="B44" i="15"/>
  <c r="J38" i="15"/>
  <c r="J114" i="15"/>
  <c r="J116" i="15"/>
  <c r="J10" i="15"/>
  <c r="B90" i="15"/>
  <c r="J28" i="9"/>
  <c r="J92" i="17" l="1"/>
  <c r="J44" i="17"/>
  <c r="J92" i="16"/>
  <c r="J44" i="16"/>
  <c r="J90" i="15"/>
  <c r="J44" i="15"/>
  <c r="C251" i="11"/>
  <c r="I312" i="11" l="1"/>
  <c r="F312" i="11"/>
  <c r="E312" i="11"/>
  <c r="I311" i="11"/>
  <c r="B311" i="11"/>
  <c r="G310" i="11"/>
  <c r="C310" i="11"/>
  <c r="B310" i="11"/>
  <c r="D309" i="11"/>
  <c r="I308" i="11"/>
  <c r="H308" i="11"/>
  <c r="E308" i="11"/>
  <c r="I307" i="11"/>
  <c r="G307" i="11"/>
  <c r="F307" i="11"/>
  <c r="B307" i="11"/>
  <c r="G306" i="11"/>
  <c r="F306" i="11"/>
  <c r="B306" i="11"/>
  <c r="H305" i="11"/>
  <c r="D305" i="11"/>
  <c r="I304" i="11"/>
  <c r="H304" i="11"/>
  <c r="F304" i="11"/>
  <c r="G303" i="11"/>
  <c r="F303" i="11"/>
  <c r="B303" i="11"/>
  <c r="D302" i="11"/>
  <c r="C302" i="11"/>
  <c r="H301" i="11"/>
  <c r="D301" i="11"/>
  <c r="F300" i="11"/>
  <c r="E300" i="11"/>
  <c r="I299" i="11"/>
  <c r="F299" i="11"/>
  <c r="C299" i="11"/>
  <c r="G298" i="11"/>
  <c r="D298" i="11"/>
  <c r="C298" i="11"/>
  <c r="H297" i="11"/>
  <c r="E297" i="11"/>
  <c r="I296" i="11"/>
  <c r="F296" i="11"/>
  <c r="E296" i="11"/>
  <c r="I295" i="11"/>
  <c r="B295" i="11"/>
  <c r="G294" i="11"/>
  <c r="F294" i="11"/>
  <c r="C294" i="11"/>
  <c r="G293" i="11"/>
  <c r="D293" i="11"/>
  <c r="I292" i="11"/>
  <c r="H292" i="11"/>
  <c r="E292" i="11"/>
  <c r="I291" i="11"/>
  <c r="F291" i="11"/>
  <c r="B291" i="11"/>
  <c r="G290" i="11"/>
  <c r="F290" i="11"/>
  <c r="D290" i="11"/>
  <c r="H289" i="11"/>
  <c r="E289" i="11"/>
  <c r="D289" i="11"/>
  <c r="C289" i="11"/>
  <c r="I288" i="11"/>
  <c r="H288" i="11"/>
  <c r="D288" i="11"/>
  <c r="F287" i="11"/>
  <c r="B287" i="11"/>
  <c r="D286" i="11"/>
  <c r="C286" i="11"/>
  <c r="H285" i="11"/>
  <c r="D285" i="11"/>
  <c r="E284" i="11"/>
  <c r="B284" i="11"/>
  <c r="F283" i="11"/>
  <c r="C283" i="11"/>
  <c r="H282" i="11"/>
  <c r="G282" i="11"/>
  <c r="D282" i="11"/>
  <c r="C282" i="11"/>
  <c r="H281" i="11"/>
  <c r="G281" i="11"/>
  <c r="I280" i="11"/>
  <c r="E280" i="11"/>
  <c r="E279" i="11"/>
  <c r="B279" i="11"/>
  <c r="G278" i="11"/>
  <c r="F278" i="11"/>
  <c r="C278" i="11"/>
  <c r="G277" i="11"/>
  <c r="D277" i="11"/>
  <c r="I276" i="11"/>
  <c r="E276" i="11"/>
  <c r="D276" i="11"/>
  <c r="C276" i="11"/>
  <c r="I275" i="11"/>
  <c r="H275" i="11"/>
  <c r="F275" i="11"/>
  <c r="B275" i="11"/>
  <c r="G274" i="11"/>
  <c r="F274" i="11"/>
  <c r="E274" i="11"/>
  <c r="C274" i="11"/>
  <c r="B274" i="11"/>
  <c r="H273" i="11"/>
  <c r="D273" i="11"/>
  <c r="C273" i="11"/>
  <c r="I272" i="11"/>
  <c r="H272" i="11"/>
  <c r="G272" i="11"/>
  <c r="E272" i="11"/>
  <c r="D272" i="11"/>
  <c r="C272" i="11"/>
  <c r="H271" i="11"/>
  <c r="F271" i="11"/>
  <c r="B271" i="11"/>
  <c r="I270" i="11"/>
  <c r="G270" i="11"/>
  <c r="E270" i="11"/>
  <c r="C270" i="11"/>
  <c r="H269" i="11"/>
  <c r="D269" i="11"/>
  <c r="B269" i="11"/>
  <c r="I268" i="11"/>
  <c r="G268" i="11"/>
  <c r="E268" i="11"/>
  <c r="C268" i="11"/>
  <c r="I267" i="11"/>
  <c r="F267" i="11"/>
  <c r="B267" i="11"/>
  <c r="G266" i="11"/>
  <c r="C266" i="11"/>
  <c r="B266" i="11"/>
  <c r="H265" i="11"/>
  <c r="D265" i="11"/>
  <c r="I264" i="11"/>
  <c r="E264" i="11"/>
  <c r="D264" i="11"/>
  <c r="I263" i="11"/>
  <c r="H263" i="11"/>
  <c r="F263" i="11"/>
  <c r="B263" i="11"/>
  <c r="G262" i="11"/>
  <c r="F262" i="11"/>
  <c r="C262" i="11"/>
  <c r="B262" i="11"/>
  <c r="H261" i="11"/>
  <c r="D261" i="11"/>
  <c r="I260" i="11"/>
  <c r="H260" i="11"/>
  <c r="E260" i="11"/>
  <c r="D260" i="11"/>
  <c r="C260" i="11"/>
  <c r="I259" i="11"/>
  <c r="H259" i="11"/>
  <c r="F259" i="11"/>
  <c r="B259" i="11"/>
  <c r="G258" i="11"/>
  <c r="F258" i="11"/>
  <c r="E258" i="11"/>
  <c r="C258" i="11"/>
  <c r="B258" i="11"/>
  <c r="H257" i="11"/>
  <c r="D257" i="11"/>
  <c r="C257" i="11"/>
  <c r="I256" i="11"/>
  <c r="H256" i="11"/>
  <c r="G256" i="11"/>
  <c r="E256" i="11"/>
  <c r="D256" i="11"/>
  <c r="C256" i="11"/>
  <c r="H255" i="11"/>
  <c r="F255" i="11"/>
  <c r="B255" i="11"/>
  <c r="I254" i="11"/>
  <c r="G254" i="11"/>
  <c r="E254" i="11"/>
  <c r="C254" i="11"/>
  <c r="H253" i="11"/>
  <c r="D253" i="11"/>
  <c r="B253" i="11"/>
  <c r="I252" i="11"/>
  <c r="G252" i="11"/>
  <c r="E252" i="11"/>
  <c r="C252" i="11"/>
  <c r="I251" i="11"/>
  <c r="F251" i="11"/>
  <c r="B251" i="11"/>
  <c r="H312" i="11"/>
  <c r="G312" i="11"/>
  <c r="D312" i="11"/>
  <c r="C312" i="11"/>
  <c r="B312" i="11"/>
  <c r="H311" i="11"/>
  <c r="G311" i="11"/>
  <c r="F311" i="11"/>
  <c r="E311" i="11"/>
  <c r="D311" i="11"/>
  <c r="C311" i="11"/>
  <c r="I310" i="11"/>
  <c r="H310" i="11"/>
  <c r="F310" i="11"/>
  <c r="E310" i="11"/>
  <c r="D310" i="11"/>
  <c r="I309" i="11"/>
  <c r="H309" i="11"/>
  <c r="G309" i="11"/>
  <c r="F309" i="11"/>
  <c r="E309" i="11"/>
  <c r="C309" i="11"/>
  <c r="B309" i="11"/>
  <c r="G308" i="11"/>
  <c r="F308" i="11"/>
  <c r="D308" i="11"/>
  <c r="C308" i="11"/>
  <c r="B308" i="11"/>
  <c r="H307" i="11"/>
  <c r="E307" i="11"/>
  <c r="D307" i="11"/>
  <c r="C307" i="11"/>
  <c r="J225" i="11"/>
  <c r="I306" i="11"/>
  <c r="H306" i="11"/>
  <c r="E306" i="11"/>
  <c r="D306" i="11"/>
  <c r="C306" i="11"/>
  <c r="J224" i="11"/>
  <c r="I305" i="11"/>
  <c r="G305" i="11"/>
  <c r="F305" i="11"/>
  <c r="E305" i="11"/>
  <c r="C305" i="11"/>
  <c r="B305" i="11"/>
  <c r="G304" i="11"/>
  <c r="E304" i="11"/>
  <c r="D304" i="11"/>
  <c r="C304" i="11"/>
  <c r="B304" i="11"/>
  <c r="I303" i="11"/>
  <c r="H303" i="11"/>
  <c r="E303" i="11"/>
  <c r="D303" i="11"/>
  <c r="C303" i="11"/>
  <c r="I302" i="11"/>
  <c r="H302" i="11"/>
  <c r="G302" i="11"/>
  <c r="F302" i="11"/>
  <c r="E302" i="11"/>
  <c r="B302" i="11"/>
  <c r="I301" i="11"/>
  <c r="G301" i="11"/>
  <c r="F301" i="11"/>
  <c r="E301" i="11"/>
  <c r="C301" i="11"/>
  <c r="B301" i="11"/>
  <c r="I300" i="11"/>
  <c r="H300" i="11"/>
  <c r="G300" i="11"/>
  <c r="D300" i="11"/>
  <c r="C300" i="11"/>
  <c r="B300" i="11"/>
  <c r="H299" i="11"/>
  <c r="G299" i="11"/>
  <c r="E299" i="11"/>
  <c r="D299" i="11"/>
  <c r="B299" i="11"/>
  <c r="I298" i="11"/>
  <c r="H298" i="11"/>
  <c r="F298" i="11"/>
  <c r="E298" i="11"/>
  <c r="B298" i="11"/>
  <c r="I297" i="11"/>
  <c r="G297" i="11"/>
  <c r="F297" i="11"/>
  <c r="D297" i="11"/>
  <c r="C297" i="11"/>
  <c r="B297" i="11"/>
  <c r="H296" i="11"/>
  <c r="G296" i="11"/>
  <c r="D296" i="11"/>
  <c r="C296" i="11"/>
  <c r="B296" i="11"/>
  <c r="H295" i="11"/>
  <c r="G295" i="11"/>
  <c r="F295" i="11"/>
  <c r="E295" i="11"/>
  <c r="D295" i="11"/>
  <c r="C295" i="11"/>
  <c r="I294" i="11"/>
  <c r="H294" i="11"/>
  <c r="E294" i="11"/>
  <c r="D294" i="11"/>
  <c r="B294" i="11"/>
  <c r="I293" i="11"/>
  <c r="H293" i="11"/>
  <c r="F293" i="11"/>
  <c r="E293" i="11"/>
  <c r="C293" i="11"/>
  <c r="B293" i="11"/>
  <c r="G292" i="11"/>
  <c r="F292" i="11"/>
  <c r="D292" i="11"/>
  <c r="C292" i="11"/>
  <c r="B292" i="11"/>
  <c r="H291" i="11"/>
  <c r="G291" i="11"/>
  <c r="E291" i="11"/>
  <c r="D291" i="11"/>
  <c r="C291" i="11"/>
  <c r="J209" i="11"/>
  <c r="I290" i="11"/>
  <c r="H290" i="11"/>
  <c r="E290" i="11"/>
  <c r="C290" i="11"/>
  <c r="B290" i="11"/>
  <c r="I289" i="11"/>
  <c r="G289" i="11"/>
  <c r="F289" i="11"/>
  <c r="B289" i="11"/>
  <c r="G288" i="11"/>
  <c r="F288" i="11"/>
  <c r="E288" i="11"/>
  <c r="C288" i="11"/>
  <c r="B288" i="11"/>
  <c r="I287" i="11"/>
  <c r="H287" i="11"/>
  <c r="G287" i="11"/>
  <c r="E287" i="11"/>
  <c r="D287" i="11"/>
  <c r="C287" i="11"/>
  <c r="I286" i="11"/>
  <c r="H286" i="11"/>
  <c r="G286" i="11"/>
  <c r="F286" i="11"/>
  <c r="E286" i="11"/>
  <c r="B286" i="11"/>
  <c r="I285" i="11"/>
  <c r="G285" i="11"/>
  <c r="F285" i="11"/>
  <c r="E285" i="11"/>
  <c r="C285" i="11"/>
  <c r="B285" i="11"/>
  <c r="I284" i="11"/>
  <c r="H284" i="11"/>
  <c r="G284" i="11"/>
  <c r="F284" i="11"/>
  <c r="D284" i="11"/>
  <c r="C284" i="11"/>
  <c r="I283" i="11"/>
  <c r="H283" i="11"/>
  <c r="G283" i="11"/>
  <c r="E283" i="11"/>
  <c r="D283" i="11"/>
  <c r="B283" i="11"/>
  <c r="I282" i="11"/>
  <c r="F282" i="11"/>
  <c r="E282" i="11"/>
  <c r="B282" i="11"/>
  <c r="I281" i="11"/>
  <c r="F281" i="11"/>
  <c r="E281" i="11"/>
  <c r="D281" i="11"/>
  <c r="C281" i="11"/>
  <c r="B281" i="11"/>
  <c r="H280" i="11"/>
  <c r="G280" i="11"/>
  <c r="F280" i="11"/>
  <c r="D280" i="11"/>
  <c r="C280" i="11"/>
  <c r="B280" i="11"/>
  <c r="I279" i="11"/>
  <c r="H279" i="11"/>
  <c r="G279" i="11"/>
  <c r="F279" i="11"/>
  <c r="D279" i="11"/>
  <c r="C279" i="11"/>
  <c r="I278" i="11"/>
  <c r="H278" i="11"/>
  <c r="E278" i="11"/>
  <c r="D278" i="11"/>
  <c r="B278" i="11"/>
  <c r="I277" i="11"/>
  <c r="H277" i="11"/>
  <c r="F277" i="11"/>
  <c r="E277" i="11"/>
  <c r="C277" i="11"/>
  <c r="B277" i="11"/>
  <c r="H276" i="11"/>
  <c r="G276" i="11"/>
  <c r="F276" i="11"/>
  <c r="B276" i="11"/>
  <c r="G275" i="11"/>
  <c r="E275" i="11"/>
  <c r="D275" i="11"/>
  <c r="C275" i="11"/>
  <c r="J193" i="11"/>
  <c r="I274" i="11"/>
  <c r="H274" i="11"/>
  <c r="D274" i="11"/>
  <c r="J192" i="11"/>
  <c r="I273" i="11"/>
  <c r="G273" i="11"/>
  <c r="F273" i="11"/>
  <c r="E273" i="11"/>
  <c r="B273" i="11"/>
  <c r="F272" i="11"/>
  <c r="B272" i="11"/>
  <c r="I271" i="11"/>
  <c r="G271" i="11"/>
  <c r="E271" i="11"/>
  <c r="D271" i="11"/>
  <c r="C271" i="11"/>
  <c r="H270" i="11"/>
  <c r="F270" i="11"/>
  <c r="D270" i="11"/>
  <c r="B270" i="11"/>
  <c r="I269" i="11"/>
  <c r="G269" i="11"/>
  <c r="F269" i="11"/>
  <c r="E269" i="11"/>
  <c r="C269" i="11"/>
  <c r="H268" i="11"/>
  <c r="F268" i="11"/>
  <c r="D268" i="11"/>
  <c r="B268" i="11"/>
  <c r="H267" i="11"/>
  <c r="G267" i="11"/>
  <c r="E267" i="11"/>
  <c r="D267" i="11"/>
  <c r="C267" i="11"/>
  <c r="I266" i="11"/>
  <c r="H266" i="11"/>
  <c r="F266" i="11"/>
  <c r="E266" i="11"/>
  <c r="D266" i="11"/>
  <c r="I265" i="11"/>
  <c r="G265" i="11"/>
  <c r="F265" i="11"/>
  <c r="E265" i="11"/>
  <c r="C265" i="11"/>
  <c r="B265" i="11"/>
  <c r="H264" i="11"/>
  <c r="G264" i="11"/>
  <c r="F264" i="11"/>
  <c r="C264" i="11"/>
  <c r="B264" i="11"/>
  <c r="G263" i="11"/>
  <c r="E263" i="11"/>
  <c r="D263" i="11"/>
  <c r="C263" i="11"/>
  <c r="I262" i="11"/>
  <c r="H262" i="11"/>
  <c r="E262" i="11"/>
  <c r="D262" i="11"/>
  <c r="I261" i="11"/>
  <c r="G261" i="11"/>
  <c r="F261" i="11"/>
  <c r="E261" i="11"/>
  <c r="C261" i="11"/>
  <c r="B261" i="11"/>
  <c r="G260" i="11"/>
  <c r="F260" i="11"/>
  <c r="B260" i="11"/>
  <c r="G259" i="11"/>
  <c r="E259" i="11"/>
  <c r="D259" i="11"/>
  <c r="C259" i="11"/>
  <c r="J177" i="11"/>
  <c r="I258" i="11"/>
  <c r="H258" i="11"/>
  <c r="D258" i="11"/>
  <c r="J176" i="11"/>
  <c r="I257" i="11"/>
  <c r="G257" i="11"/>
  <c r="F257" i="11"/>
  <c r="E257" i="11"/>
  <c r="B257" i="11"/>
  <c r="F256" i="11"/>
  <c r="B256" i="11"/>
  <c r="I255" i="11"/>
  <c r="G255" i="11"/>
  <c r="E255" i="11"/>
  <c r="D255" i="11"/>
  <c r="C255" i="11"/>
  <c r="H254" i="11"/>
  <c r="F254" i="11"/>
  <c r="D254" i="11"/>
  <c r="B254" i="11"/>
  <c r="I253" i="11"/>
  <c r="G253" i="11"/>
  <c r="F253" i="11"/>
  <c r="E253" i="11"/>
  <c r="J171" i="11"/>
  <c r="H252" i="11"/>
  <c r="F252" i="11"/>
  <c r="D252" i="11"/>
  <c r="B252" i="11"/>
  <c r="G251" i="11"/>
  <c r="J150" i="11"/>
  <c r="J149" i="11"/>
  <c r="J147" i="11"/>
  <c r="J146" i="11"/>
  <c r="J145" i="11"/>
  <c r="J142" i="11"/>
  <c r="J141" i="11"/>
  <c r="J139" i="11"/>
  <c r="J138" i="11"/>
  <c r="J137" i="11"/>
  <c r="J136" i="11"/>
  <c r="J135" i="11"/>
  <c r="J134" i="11"/>
  <c r="J133" i="11"/>
  <c r="J131" i="11"/>
  <c r="J130" i="11"/>
  <c r="J126" i="11"/>
  <c r="J125" i="11"/>
  <c r="J123" i="11"/>
  <c r="J121" i="11"/>
  <c r="J120" i="11"/>
  <c r="J119" i="11"/>
  <c r="J118" i="11"/>
  <c r="J117" i="11"/>
  <c r="J115" i="11"/>
  <c r="J110" i="11"/>
  <c r="J109" i="11"/>
  <c r="J105" i="11"/>
  <c r="J104" i="11"/>
  <c r="J103" i="11"/>
  <c r="J102" i="11"/>
  <c r="J101" i="11"/>
  <c r="J99" i="11"/>
  <c r="J98" i="11"/>
  <c r="J97" i="11"/>
  <c r="J95" i="11"/>
  <c r="J94" i="11"/>
  <c r="D151" i="11"/>
  <c r="I151" i="11"/>
  <c r="H151" i="11"/>
  <c r="I72" i="11" l="1"/>
  <c r="J37" i="11"/>
  <c r="J38" i="11"/>
  <c r="J43" i="11"/>
  <c r="J45" i="11"/>
  <c r="J46" i="11"/>
  <c r="J47" i="11"/>
  <c r="J48" i="11"/>
  <c r="J49" i="11"/>
  <c r="J51" i="11"/>
  <c r="J53" i="11"/>
  <c r="J54" i="11"/>
  <c r="J58" i="11"/>
  <c r="J59" i="11"/>
  <c r="J61" i="11"/>
  <c r="J62" i="11"/>
  <c r="J63" i="11"/>
  <c r="J64" i="11"/>
  <c r="J65" i="11"/>
  <c r="J66" i="11"/>
  <c r="J67" i="11"/>
  <c r="J69" i="11"/>
  <c r="J70" i="11"/>
  <c r="E72" i="11"/>
  <c r="J13" i="11"/>
  <c r="J14" i="11"/>
  <c r="J18" i="11"/>
  <c r="J19" i="11"/>
  <c r="J20" i="11"/>
  <c r="J21" i="11"/>
  <c r="J22" i="11"/>
  <c r="J24" i="11"/>
  <c r="J25" i="11"/>
  <c r="J26" i="11"/>
  <c r="J29" i="11"/>
  <c r="J30" i="11"/>
  <c r="J32" i="11"/>
  <c r="J33" i="11"/>
  <c r="J34" i="11"/>
  <c r="J35" i="11"/>
  <c r="J36" i="11"/>
  <c r="J274" i="11"/>
  <c r="J257" i="11"/>
  <c r="J265" i="11"/>
  <c r="J267" i="11"/>
  <c r="J273" i="11"/>
  <c r="J278" i="11"/>
  <c r="J294" i="11"/>
  <c r="J296" i="11"/>
  <c r="J297" i="11"/>
  <c r="J300" i="11"/>
  <c r="J302" i="11"/>
  <c r="J254" i="11"/>
  <c r="J270" i="11"/>
  <c r="J260" i="11"/>
  <c r="J271" i="11"/>
  <c r="J276" i="11"/>
  <c r="J275" i="11"/>
  <c r="J172" i="11"/>
  <c r="J194" i="11"/>
  <c r="J215" i="11"/>
  <c r="G231" i="11"/>
  <c r="I313" i="11"/>
  <c r="J269" i="11"/>
  <c r="J299" i="11"/>
  <c r="B72" i="11"/>
  <c r="F72" i="11"/>
  <c r="J10" i="11"/>
  <c r="J23" i="11"/>
  <c r="J50" i="11"/>
  <c r="J71" i="11"/>
  <c r="J122" i="11"/>
  <c r="J143" i="11"/>
  <c r="C253" i="11"/>
  <c r="C313" i="11" s="1"/>
  <c r="C231" i="11"/>
  <c r="J178" i="11"/>
  <c r="J281" i="11"/>
  <c r="J199" i="11"/>
  <c r="J298" i="11"/>
  <c r="J220" i="11"/>
  <c r="J262" i="11"/>
  <c r="J263" i="11"/>
  <c r="J284" i="11"/>
  <c r="J303" i="11"/>
  <c r="J306" i="11"/>
  <c r="C72" i="11"/>
  <c r="G72" i="11"/>
  <c r="J11" i="11"/>
  <c r="J12" i="11"/>
  <c r="J27" i="11"/>
  <c r="J28" i="11"/>
  <c r="J55" i="11"/>
  <c r="J57" i="11"/>
  <c r="B151" i="11"/>
  <c r="F151" i="11"/>
  <c r="J89" i="11"/>
  <c r="E151" i="11"/>
  <c r="J106" i="11"/>
  <c r="J107" i="11"/>
  <c r="J127" i="11"/>
  <c r="J129" i="11"/>
  <c r="D231" i="11"/>
  <c r="H231" i="11"/>
  <c r="H251" i="11"/>
  <c r="H313" i="11" s="1"/>
  <c r="J261" i="11"/>
  <c r="J180" i="11"/>
  <c r="J183" i="11"/>
  <c r="J279" i="11"/>
  <c r="J280" i="11"/>
  <c r="J282" i="11"/>
  <c r="J202" i="11"/>
  <c r="J286" i="11"/>
  <c r="J204" i="11"/>
  <c r="J304" i="11"/>
  <c r="J308" i="11"/>
  <c r="J226" i="11"/>
  <c r="D251" i="11"/>
  <c r="J259" i="11"/>
  <c r="J266" i="11"/>
  <c r="J295" i="11"/>
  <c r="D72" i="11"/>
  <c r="H72" i="11"/>
  <c r="J15" i="11"/>
  <c r="J16" i="11"/>
  <c r="J17" i="11"/>
  <c r="J39" i="11"/>
  <c r="J41" i="11"/>
  <c r="J42" i="11"/>
  <c r="J90" i="11"/>
  <c r="J91" i="11"/>
  <c r="J93" i="11"/>
  <c r="J111" i="11"/>
  <c r="J113" i="11"/>
  <c r="J114" i="11"/>
  <c r="E231" i="11"/>
  <c r="I231" i="11"/>
  <c r="J255" i="11"/>
  <c r="J184" i="11"/>
  <c r="J187" i="11"/>
  <c r="J188" i="11"/>
  <c r="J288" i="11"/>
  <c r="J290" i="11"/>
  <c r="J292" i="11"/>
  <c r="J210" i="11"/>
  <c r="J228" i="11"/>
  <c r="J312" i="11"/>
  <c r="B231" i="11"/>
  <c r="G313" i="11"/>
  <c r="J258" i="11"/>
  <c r="J283" i="11"/>
  <c r="J287" i="11"/>
  <c r="J311" i="11"/>
  <c r="J291" i="11"/>
  <c r="J310" i="11"/>
  <c r="J31" i="11"/>
  <c r="J44" i="11"/>
  <c r="J60" i="11"/>
  <c r="C151" i="11"/>
  <c r="G151" i="11"/>
  <c r="J100" i="11"/>
  <c r="J116" i="11"/>
  <c r="J132" i="11"/>
  <c r="J148" i="11"/>
  <c r="J173" i="11"/>
  <c r="J256" i="11"/>
  <c r="J174" i="11"/>
  <c r="J179" i="11"/>
  <c r="J189" i="11"/>
  <c r="J272" i="11"/>
  <c r="J190" i="11"/>
  <c r="J277" i="11"/>
  <c r="J195" i="11"/>
  <c r="J200" i="11"/>
  <c r="J205" i="11"/>
  <c r="J206" i="11"/>
  <c r="J293" i="11"/>
  <c r="J211" i="11"/>
  <c r="J216" i="11"/>
  <c r="J221" i="11"/>
  <c r="J222" i="11"/>
  <c r="J309" i="11"/>
  <c r="J227" i="11"/>
  <c r="E251" i="11"/>
  <c r="E313" i="11" s="1"/>
  <c r="J307" i="11"/>
  <c r="J40" i="11"/>
  <c r="J56" i="11"/>
  <c r="J96" i="11"/>
  <c r="J112" i="11"/>
  <c r="J128" i="11"/>
  <c r="J144" i="11"/>
  <c r="J169" i="11"/>
  <c r="J252" i="11"/>
  <c r="J170" i="11"/>
  <c r="J175" i="11"/>
  <c r="J185" i="11"/>
  <c r="J268" i="11"/>
  <c r="J186" i="11"/>
  <c r="J191" i="11"/>
  <c r="J196" i="11"/>
  <c r="J289" i="11"/>
  <c r="J207" i="11"/>
  <c r="J212" i="11"/>
  <c r="J218" i="11"/>
  <c r="J305" i="11"/>
  <c r="J223" i="11"/>
  <c r="F313" i="11"/>
  <c r="J52" i="11"/>
  <c r="J68" i="11"/>
  <c r="J92" i="11"/>
  <c r="J108" i="11"/>
  <c r="J124" i="11"/>
  <c r="J140" i="11"/>
  <c r="J181" i="11"/>
  <c r="J264" i="11"/>
  <c r="J182" i="11"/>
  <c r="J197" i="11"/>
  <c r="J198" i="11"/>
  <c r="J285" i="11"/>
  <c r="J203" i="11"/>
  <c r="J208" i="11"/>
  <c r="J213" i="11"/>
  <c r="J214" i="11"/>
  <c r="J301" i="11"/>
  <c r="J219" i="11"/>
  <c r="J229" i="11"/>
  <c r="J230" i="11"/>
  <c r="F231" i="11"/>
  <c r="B313" i="11"/>
  <c r="J201" i="11"/>
  <c r="J217" i="11"/>
  <c r="I297" i="9"/>
  <c r="H297" i="9"/>
  <c r="G297" i="9"/>
  <c r="F297" i="9"/>
  <c r="E297" i="9"/>
  <c r="D297" i="9"/>
  <c r="C297" i="9"/>
  <c r="B297" i="9"/>
  <c r="I296" i="9"/>
  <c r="H296" i="9"/>
  <c r="G296" i="9"/>
  <c r="F296" i="9"/>
  <c r="E296" i="9"/>
  <c r="D296" i="9"/>
  <c r="C296" i="9"/>
  <c r="B296" i="9"/>
  <c r="I295" i="9"/>
  <c r="H295" i="9"/>
  <c r="G295" i="9"/>
  <c r="F295" i="9"/>
  <c r="E295" i="9"/>
  <c r="D295" i="9"/>
  <c r="C295" i="9"/>
  <c r="B295" i="9"/>
  <c r="I294" i="9"/>
  <c r="H294" i="9"/>
  <c r="G294" i="9"/>
  <c r="F294" i="9"/>
  <c r="E294" i="9"/>
  <c r="D294" i="9"/>
  <c r="C294" i="9"/>
  <c r="B294" i="9"/>
  <c r="I293" i="9"/>
  <c r="H293" i="9"/>
  <c r="G293" i="9"/>
  <c r="F293" i="9"/>
  <c r="E293" i="9"/>
  <c r="D293" i="9"/>
  <c r="C293" i="9"/>
  <c r="B293" i="9"/>
  <c r="I292" i="9"/>
  <c r="H292" i="9"/>
  <c r="G292" i="9"/>
  <c r="F292" i="9"/>
  <c r="E292" i="9"/>
  <c r="D292" i="9"/>
  <c r="C292" i="9"/>
  <c r="B292" i="9"/>
  <c r="I291" i="9"/>
  <c r="H291" i="9"/>
  <c r="G291" i="9"/>
  <c r="F291" i="9"/>
  <c r="E291" i="9"/>
  <c r="D291" i="9"/>
  <c r="C291" i="9"/>
  <c r="B291" i="9"/>
  <c r="I290" i="9"/>
  <c r="H290" i="9"/>
  <c r="G290" i="9"/>
  <c r="F290" i="9"/>
  <c r="E290" i="9"/>
  <c r="D290" i="9"/>
  <c r="C290" i="9"/>
  <c r="B290" i="9"/>
  <c r="I289" i="9"/>
  <c r="H289" i="9"/>
  <c r="G289" i="9"/>
  <c r="F289" i="9"/>
  <c r="E289" i="9"/>
  <c r="D289" i="9"/>
  <c r="C289" i="9"/>
  <c r="B289" i="9"/>
  <c r="I288" i="9"/>
  <c r="H288" i="9"/>
  <c r="G288" i="9"/>
  <c r="F288" i="9"/>
  <c r="E288" i="9"/>
  <c r="D288" i="9"/>
  <c r="C288" i="9"/>
  <c r="B288" i="9"/>
  <c r="I287" i="9"/>
  <c r="H287" i="9"/>
  <c r="G287" i="9"/>
  <c r="F287" i="9"/>
  <c r="E287" i="9"/>
  <c r="D287" i="9"/>
  <c r="C287" i="9"/>
  <c r="B287" i="9"/>
  <c r="I286" i="9"/>
  <c r="H286" i="9"/>
  <c r="G286" i="9"/>
  <c r="F286" i="9"/>
  <c r="E286" i="9"/>
  <c r="D286" i="9"/>
  <c r="C286" i="9"/>
  <c r="B286" i="9"/>
  <c r="I285" i="9"/>
  <c r="H285" i="9"/>
  <c r="G285" i="9"/>
  <c r="F285" i="9"/>
  <c r="E285" i="9"/>
  <c r="D285" i="9"/>
  <c r="C285" i="9"/>
  <c r="B285" i="9"/>
  <c r="I284" i="9"/>
  <c r="H284" i="9"/>
  <c r="G284" i="9"/>
  <c r="F284" i="9"/>
  <c r="E284" i="9"/>
  <c r="D284" i="9"/>
  <c r="C284" i="9"/>
  <c r="B284" i="9"/>
  <c r="I283" i="9"/>
  <c r="H283" i="9"/>
  <c r="G283" i="9"/>
  <c r="F283" i="9"/>
  <c r="E283" i="9"/>
  <c r="D283" i="9"/>
  <c r="C283" i="9"/>
  <c r="B283" i="9"/>
  <c r="I282" i="9"/>
  <c r="H282" i="9"/>
  <c r="G282" i="9"/>
  <c r="F282" i="9"/>
  <c r="E282" i="9"/>
  <c r="D282" i="9"/>
  <c r="C282" i="9"/>
  <c r="B282" i="9"/>
  <c r="I281" i="9"/>
  <c r="H281" i="9"/>
  <c r="G281" i="9"/>
  <c r="F281" i="9"/>
  <c r="E281" i="9"/>
  <c r="D281" i="9"/>
  <c r="C281" i="9"/>
  <c r="B281" i="9"/>
  <c r="I280" i="9"/>
  <c r="H280" i="9"/>
  <c r="G280" i="9"/>
  <c r="F280" i="9"/>
  <c r="E280" i="9"/>
  <c r="D280" i="9"/>
  <c r="C280" i="9"/>
  <c r="B280" i="9"/>
  <c r="I279" i="9"/>
  <c r="H279" i="9"/>
  <c r="G279" i="9"/>
  <c r="F279" i="9"/>
  <c r="E279" i="9"/>
  <c r="D279" i="9"/>
  <c r="C279" i="9"/>
  <c r="B279" i="9"/>
  <c r="I278" i="9"/>
  <c r="H278" i="9"/>
  <c r="G278" i="9"/>
  <c r="F278" i="9"/>
  <c r="E278" i="9"/>
  <c r="D278" i="9"/>
  <c r="C278" i="9"/>
  <c r="B278" i="9"/>
  <c r="I277" i="9"/>
  <c r="H277" i="9"/>
  <c r="G277" i="9"/>
  <c r="F277" i="9"/>
  <c r="E277" i="9"/>
  <c r="D277" i="9"/>
  <c r="C277" i="9"/>
  <c r="B277" i="9"/>
  <c r="I276" i="9"/>
  <c r="H276" i="9"/>
  <c r="G276" i="9"/>
  <c r="F276" i="9"/>
  <c r="E276" i="9"/>
  <c r="D276" i="9"/>
  <c r="C276" i="9"/>
  <c r="B276" i="9"/>
  <c r="I275" i="9"/>
  <c r="H275" i="9"/>
  <c r="G275" i="9"/>
  <c r="F275" i="9"/>
  <c r="E275" i="9"/>
  <c r="D275" i="9"/>
  <c r="C275" i="9"/>
  <c r="B275" i="9"/>
  <c r="I274" i="9"/>
  <c r="H274" i="9"/>
  <c r="G274" i="9"/>
  <c r="F274" i="9"/>
  <c r="E274" i="9"/>
  <c r="D274" i="9"/>
  <c r="C274" i="9"/>
  <c r="B274" i="9"/>
  <c r="I273" i="9"/>
  <c r="H273" i="9"/>
  <c r="G273" i="9"/>
  <c r="F273" i="9"/>
  <c r="E273" i="9"/>
  <c r="D273" i="9"/>
  <c r="C273" i="9"/>
  <c r="B273" i="9"/>
  <c r="I272" i="9"/>
  <c r="H272" i="9"/>
  <c r="G272" i="9"/>
  <c r="F272" i="9"/>
  <c r="E272" i="9"/>
  <c r="D272" i="9"/>
  <c r="C272" i="9"/>
  <c r="B272" i="9"/>
  <c r="I271" i="9"/>
  <c r="H271" i="9"/>
  <c r="G271" i="9"/>
  <c r="F271" i="9"/>
  <c r="E271" i="9"/>
  <c r="D271" i="9"/>
  <c r="C271" i="9"/>
  <c r="B271" i="9"/>
  <c r="I270" i="9"/>
  <c r="H270" i="9"/>
  <c r="G270" i="9"/>
  <c r="F270" i="9"/>
  <c r="E270" i="9"/>
  <c r="D270" i="9"/>
  <c r="C270" i="9"/>
  <c r="B270" i="9"/>
  <c r="I269" i="9"/>
  <c r="H269" i="9"/>
  <c r="G269" i="9"/>
  <c r="F269" i="9"/>
  <c r="E269" i="9"/>
  <c r="D269" i="9"/>
  <c r="C269" i="9"/>
  <c r="B269" i="9"/>
  <c r="I268" i="9"/>
  <c r="H268" i="9"/>
  <c r="G268" i="9"/>
  <c r="F268" i="9"/>
  <c r="E268" i="9"/>
  <c r="D268" i="9"/>
  <c r="C268" i="9"/>
  <c r="B268" i="9"/>
  <c r="I267" i="9"/>
  <c r="H267" i="9"/>
  <c r="G267" i="9"/>
  <c r="F267" i="9"/>
  <c r="E267" i="9"/>
  <c r="D267" i="9"/>
  <c r="C267" i="9"/>
  <c r="B267" i="9"/>
  <c r="I266" i="9"/>
  <c r="H266" i="9"/>
  <c r="G266" i="9"/>
  <c r="F266" i="9"/>
  <c r="E266" i="9"/>
  <c r="D266" i="9"/>
  <c r="C266" i="9"/>
  <c r="B266" i="9"/>
  <c r="I265" i="9"/>
  <c r="H265" i="9"/>
  <c r="G265" i="9"/>
  <c r="F265" i="9"/>
  <c r="E265" i="9"/>
  <c r="D265" i="9"/>
  <c r="C265" i="9"/>
  <c r="B265" i="9"/>
  <c r="I264" i="9"/>
  <c r="H264" i="9"/>
  <c r="G264" i="9"/>
  <c r="F264" i="9"/>
  <c r="E264" i="9"/>
  <c r="D264" i="9"/>
  <c r="C264" i="9"/>
  <c r="B264" i="9"/>
  <c r="I263" i="9"/>
  <c r="H263" i="9"/>
  <c r="G263" i="9"/>
  <c r="F263" i="9"/>
  <c r="E263" i="9"/>
  <c r="D263" i="9"/>
  <c r="C263" i="9"/>
  <c r="B263" i="9"/>
  <c r="I262" i="9"/>
  <c r="H262" i="9"/>
  <c r="G262" i="9"/>
  <c r="F262" i="9"/>
  <c r="E262" i="9"/>
  <c r="D262" i="9"/>
  <c r="C262" i="9"/>
  <c r="B262" i="9"/>
  <c r="I261" i="9"/>
  <c r="H261" i="9"/>
  <c r="G261" i="9"/>
  <c r="F261" i="9"/>
  <c r="E261" i="9"/>
  <c r="D261" i="9"/>
  <c r="C261" i="9"/>
  <c r="B261" i="9"/>
  <c r="I260" i="9"/>
  <c r="H260" i="9"/>
  <c r="G260" i="9"/>
  <c r="F260" i="9"/>
  <c r="E260" i="9"/>
  <c r="D260" i="9"/>
  <c r="C260" i="9"/>
  <c r="B260" i="9"/>
  <c r="I259" i="9"/>
  <c r="H259" i="9"/>
  <c r="G259" i="9"/>
  <c r="F259" i="9"/>
  <c r="E259" i="9"/>
  <c r="D259" i="9"/>
  <c r="C259" i="9"/>
  <c r="B259" i="9"/>
  <c r="I258" i="9"/>
  <c r="H258" i="9"/>
  <c r="G258" i="9"/>
  <c r="F258" i="9"/>
  <c r="E258" i="9"/>
  <c r="D258" i="9"/>
  <c r="C258" i="9"/>
  <c r="B258" i="9"/>
  <c r="I257" i="9"/>
  <c r="H257" i="9"/>
  <c r="G257" i="9"/>
  <c r="F257" i="9"/>
  <c r="E257" i="9"/>
  <c r="D257" i="9"/>
  <c r="C257" i="9"/>
  <c r="B257" i="9"/>
  <c r="I256" i="9"/>
  <c r="H256" i="9"/>
  <c r="G256" i="9"/>
  <c r="F256" i="9"/>
  <c r="E256" i="9"/>
  <c r="D256" i="9"/>
  <c r="C256" i="9"/>
  <c r="B256" i="9"/>
  <c r="I255" i="9"/>
  <c r="H255" i="9"/>
  <c r="G255" i="9"/>
  <c r="F255" i="9"/>
  <c r="E255" i="9"/>
  <c r="D255" i="9"/>
  <c r="C255" i="9"/>
  <c r="B255" i="9"/>
  <c r="I254" i="9"/>
  <c r="H254" i="9"/>
  <c r="G254" i="9"/>
  <c r="F254" i="9"/>
  <c r="E254" i="9"/>
  <c r="D254" i="9"/>
  <c r="C254" i="9"/>
  <c r="B254" i="9"/>
  <c r="I253" i="9"/>
  <c r="H253" i="9"/>
  <c r="G253" i="9"/>
  <c r="F253" i="9"/>
  <c r="E253" i="9"/>
  <c r="D253" i="9"/>
  <c r="C253" i="9"/>
  <c r="B253" i="9"/>
  <c r="I252" i="9"/>
  <c r="H252" i="9"/>
  <c r="G252" i="9"/>
  <c r="F252" i="9"/>
  <c r="E252" i="9"/>
  <c r="D252" i="9"/>
  <c r="C252" i="9"/>
  <c r="B252" i="9"/>
  <c r="I251" i="9"/>
  <c r="H251" i="9"/>
  <c r="G251" i="9"/>
  <c r="F251" i="9"/>
  <c r="E251" i="9"/>
  <c r="D251" i="9"/>
  <c r="C251" i="9"/>
  <c r="B251" i="9"/>
  <c r="I250" i="9"/>
  <c r="H250" i="9"/>
  <c r="G250" i="9"/>
  <c r="F250" i="9"/>
  <c r="E250" i="9"/>
  <c r="D250" i="9"/>
  <c r="C250" i="9"/>
  <c r="B250" i="9"/>
  <c r="I249" i="9"/>
  <c r="H249" i="9"/>
  <c r="G249" i="9"/>
  <c r="F249" i="9"/>
  <c r="E249" i="9"/>
  <c r="D249" i="9"/>
  <c r="C249" i="9"/>
  <c r="B249" i="9"/>
  <c r="I248" i="9"/>
  <c r="H248" i="9"/>
  <c r="G248" i="9"/>
  <c r="F248" i="9"/>
  <c r="E248" i="9"/>
  <c r="D248" i="9"/>
  <c r="C248" i="9"/>
  <c r="B248" i="9"/>
  <c r="I247" i="9"/>
  <c r="H247" i="9"/>
  <c r="G247" i="9"/>
  <c r="F247" i="9"/>
  <c r="E247" i="9"/>
  <c r="D247" i="9"/>
  <c r="C247" i="9"/>
  <c r="B247" i="9"/>
  <c r="I246" i="9"/>
  <c r="H246" i="9"/>
  <c r="G246" i="9"/>
  <c r="F246" i="9"/>
  <c r="E246" i="9"/>
  <c r="D246" i="9"/>
  <c r="C246" i="9"/>
  <c r="B246" i="9"/>
  <c r="I245" i="9"/>
  <c r="H245" i="9"/>
  <c r="G245" i="9"/>
  <c r="F245" i="9"/>
  <c r="E245" i="9"/>
  <c r="D245" i="9"/>
  <c r="C245" i="9"/>
  <c r="B245" i="9"/>
  <c r="I244" i="9"/>
  <c r="H244" i="9"/>
  <c r="G244" i="9"/>
  <c r="F244" i="9"/>
  <c r="E244" i="9"/>
  <c r="D244" i="9"/>
  <c r="C244" i="9"/>
  <c r="B244" i="9"/>
  <c r="I243" i="9"/>
  <c r="H243" i="9"/>
  <c r="G243" i="9"/>
  <c r="F243" i="9"/>
  <c r="E243" i="9"/>
  <c r="D243" i="9"/>
  <c r="C243" i="9"/>
  <c r="B243" i="9"/>
  <c r="I242" i="9"/>
  <c r="H242" i="9"/>
  <c r="G242" i="9"/>
  <c r="F242" i="9"/>
  <c r="E242" i="9"/>
  <c r="D242" i="9"/>
  <c r="C242" i="9"/>
  <c r="B242" i="9"/>
  <c r="I241" i="9"/>
  <c r="H241" i="9"/>
  <c r="G241" i="9"/>
  <c r="F241" i="9"/>
  <c r="E241" i="9"/>
  <c r="D241" i="9"/>
  <c r="C241" i="9"/>
  <c r="B241" i="9"/>
  <c r="I240" i="9"/>
  <c r="H240" i="9"/>
  <c r="G240" i="9"/>
  <c r="F240" i="9"/>
  <c r="E240" i="9"/>
  <c r="D240" i="9"/>
  <c r="C240" i="9"/>
  <c r="B240" i="9"/>
  <c r="I239" i="9"/>
  <c r="H239" i="9"/>
  <c r="G239" i="9"/>
  <c r="F239" i="9"/>
  <c r="E239" i="9"/>
  <c r="D239" i="9"/>
  <c r="C239" i="9"/>
  <c r="B239" i="9"/>
  <c r="I238" i="9"/>
  <c r="H238" i="9"/>
  <c r="G238" i="9"/>
  <c r="F238" i="9"/>
  <c r="E238" i="9"/>
  <c r="D238" i="9"/>
  <c r="C238" i="9"/>
  <c r="B238" i="9"/>
  <c r="I237" i="9"/>
  <c r="H237" i="9"/>
  <c r="G237" i="9"/>
  <c r="F237" i="9"/>
  <c r="E237" i="9"/>
  <c r="D237" i="9"/>
  <c r="C237" i="9"/>
  <c r="B237" i="9"/>
  <c r="I236" i="9"/>
  <c r="I298" i="9" s="1"/>
  <c r="H236" i="9"/>
  <c r="H298" i="9" s="1"/>
  <c r="G236" i="9"/>
  <c r="G298" i="9" s="1"/>
  <c r="F236" i="9"/>
  <c r="F298" i="9" s="1"/>
  <c r="E236" i="9"/>
  <c r="E298" i="9" s="1"/>
  <c r="D236" i="9"/>
  <c r="C236" i="9"/>
  <c r="C298" i="9" s="1"/>
  <c r="B236" i="9"/>
  <c r="I221" i="9"/>
  <c r="H221" i="9"/>
  <c r="G221" i="9"/>
  <c r="F221" i="9"/>
  <c r="E221" i="9"/>
  <c r="D221" i="9"/>
  <c r="C221" i="9"/>
  <c r="B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I145" i="9"/>
  <c r="H145" i="9"/>
  <c r="G145" i="9"/>
  <c r="F145" i="9"/>
  <c r="E145" i="9"/>
  <c r="D145" i="9"/>
  <c r="C145" i="9"/>
  <c r="B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I70" i="9"/>
  <c r="H70" i="9"/>
  <c r="G70" i="9"/>
  <c r="F70" i="9"/>
  <c r="E70" i="9"/>
  <c r="D70" i="9"/>
  <c r="C70" i="9"/>
  <c r="B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D298" i="9" l="1"/>
  <c r="J253" i="11"/>
  <c r="J151" i="11"/>
  <c r="D313" i="11"/>
  <c r="J251" i="11"/>
  <c r="J231" i="11"/>
  <c r="J72" i="11"/>
  <c r="J70" i="9"/>
  <c r="J14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21" i="9"/>
  <c r="B298" i="9"/>
  <c r="J313" i="11" l="1"/>
  <c r="J298" i="9"/>
  <c r="I231" i="8"/>
  <c r="H231" i="8"/>
  <c r="G231" i="8"/>
  <c r="F231" i="8"/>
  <c r="E231" i="8"/>
  <c r="D231" i="8"/>
  <c r="C231" i="8"/>
  <c r="B231" i="8"/>
  <c r="I230" i="8"/>
  <c r="H230" i="8"/>
  <c r="G230" i="8"/>
  <c r="F230" i="8"/>
  <c r="E230" i="8"/>
  <c r="D230" i="8"/>
  <c r="C230" i="8"/>
  <c r="B230" i="8"/>
  <c r="I229" i="8"/>
  <c r="H229" i="8"/>
  <c r="G229" i="8"/>
  <c r="F229" i="8"/>
  <c r="E229" i="8"/>
  <c r="D229" i="8"/>
  <c r="C229" i="8"/>
  <c r="B229" i="8"/>
  <c r="I228" i="8"/>
  <c r="H228" i="8"/>
  <c r="G228" i="8"/>
  <c r="F228" i="8"/>
  <c r="E228" i="8"/>
  <c r="D228" i="8"/>
  <c r="C228" i="8"/>
  <c r="B228" i="8"/>
  <c r="I227" i="8"/>
  <c r="H227" i="8"/>
  <c r="G227" i="8"/>
  <c r="F227" i="8"/>
  <c r="E227" i="8"/>
  <c r="D227" i="8"/>
  <c r="C227" i="8"/>
  <c r="B227" i="8"/>
  <c r="I226" i="8"/>
  <c r="H226" i="8"/>
  <c r="G226" i="8"/>
  <c r="F226" i="8"/>
  <c r="E226" i="8"/>
  <c r="D226" i="8"/>
  <c r="C226" i="8"/>
  <c r="B226" i="8"/>
  <c r="I225" i="8"/>
  <c r="H225" i="8"/>
  <c r="G225" i="8"/>
  <c r="F225" i="8"/>
  <c r="E225" i="8"/>
  <c r="D225" i="8"/>
  <c r="C225" i="8"/>
  <c r="B225" i="8"/>
  <c r="I224" i="8"/>
  <c r="H224" i="8"/>
  <c r="G224" i="8"/>
  <c r="F224" i="8"/>
  <c r="E224" i="8"/>
  <c r="D224" i="8"/>
  <c r="C224" i="8"/>
  <c r="B224" i="8"/>
  <c r="I223" i="8"/>
  <c r="H223" i="8"/>
  <c r="G223" i="8"/>
  <c r="F223" i="8"/>
  <c r="E223" i="8"/>
  <c r="D223" i="8"/>
  <c r="C223" i="8"/>
  <c r="B223" i="8"/>
  <c r="I222" i="8"/>
  <c r="H222" i="8"/>
  <c r="G222" i="8"/>
  <c r="F222" i="8"/>
  <c r="E222" i="8"/>
  <c r="D222" i="8"/>
  <c r="C222" i="8"/>
  <c r="B222" i="8"/>
  <c r="I221" i="8"/>
  <c r="H221" i="8"/>
  <c r="G221" i="8"/>
  <c r="F221" i="8"/>
  <c r="E221" i="8"/>
  <c r="D221" i="8"/>
  <c r="C221" i="8"/>
  <c r="B221" i="8"/>
  <c r="I220" i="8"/>
  <c r="H220" i="8"/>
  <c r="G220" i="8"/>
  <c r="F220" i="8"/>
  <c r="E220" i="8"/>
  <c r="D220" i="8"/>
  <c r="C220" i="8"/>
  <c r="B220" i="8"/>
  <c r="I219" i="8"/>
  <c r="H219" i="8"/>
  <c r="G219" i="8"/>
  <c r="F219" i="8"/>
  <c r="E219" i="8"/>
  <c r="D219" i="8"/>
  <c r="C219" i="8"/>
  <c r="B219" i="8"/>
  <c r="I218" i="8"/>
  <c r="H218" i="8"/>
  <c r="G218" i="8"/>
  <c r="F218" i="8"/>
  <c r="E218" i="8"/>
  <c r="D218" i="8"/>
  <c r="C218" i="8"/>
  <c r="B218" i="8"/>
  <c r="I217" i="8"/>
  <c r="H217" i="8"/>
  <c r="G217" i="8"/>
  <c r="F217" i="8"/>
  <c r="E217" i="8"/>
  <c r="D217" i="8"/>
  <c r="C217" i="8"/>
  <c r="B217" i="8"/>
  <c r="I216" i="8"/>
  <c r="H216" i="8"/>
  <c r="G216" i="8"/>
  <c r="F216" i="8"/>
  <c r="E216" i="8"/>
  <c r="D216" i="8"/>
  <c r="C216" i="8"/>
  <c r="B216" i="8"/>
  <c r="I215" i="8"/>
  <c r="H215" i="8"/>
  <c r="G215" i="8"/>
  <c r="F215" i="8"/>
  <c r="E215" i="8"/>
  <c r="D215" i="8"/>
  <c r="C215" i="8"/>
  <c r="B215" i="8"/>
  <c r="I214" i="8"/>
  <c r="H214" i="8"/>
  <c r="G214" i="8"/>
  <c r="F214" i="8"/>
  <c r="E214" i="8"/>
  <c r="D214" i="8"/>
  <c r="C214" i="8"/>
  <c r="B214" i="8"/>
  <c r="I213" i="8"/>
  <c r="H213" i="8"/>
  <c r="G213" i="8"/>
  <c r="F213" i="8"/>
  <c r="E213" i="8"/>
  <c r="D213" i="8"/>
  <c r="C213" i="8"/>
  <c r="B213" i="8"/>
  <c r="I212" i="8"/>
  <c r="H212" i="8"/>
  <c r="G212" i="8"/>
  <c r="F212" i="8"/>
  <c r="E212" i="8"/>
  <c r="D212" i="8"/>
  <c r="C212" i="8"/>
  <c r="B212" i="8"/>
  <c r="I211" i="8"/>
  <c r="H211" i="8"/>
  <c r="G211" i="8"/>
  <c r="F211" i="8"/>
  <c r="E211" i="8"/>
  <c r="D211" i="8"/>
  <c r="C211" i="8"/>
  <c r="B211" i="8"/>
  <c r="I210" i="8"/>
  <c r="H210" i="8"/>
  <c r="G210" i="8"/>
  <c r="F210" i="8"/>
  <c r="E210" i="8"/>
  <c r="D210" i="8"/>
  <c r="C210" i="8"/>
  <c r="B210" i="8"/>
  <c r="I209" i="8"/>
  <c r="H209" i="8"/>
  <c r="G209" i="8"/>
  <c r="F209" i="8"/>
  <c r="E209" i="8"/>
  <c r="D209" i="8"/>
  <c r="C209" i="8"/>
  <c r="B209" i="8"/>
  <c r="I208" i="8"/>
  <c r="H208" i="8"/>
  <c r="G208" i="8"/>
  <c r="F208" i="8"/>
  <c r="E208" i="8"/>
  <c r="D208" i="8"/>
  <c r="C208" i="8"/>
  <c r="B208" i="8"/>
  <c r="I207" i="8"/>
  <c r="H207" i="8"/>
  <c r="G207" i="8"/>
  <c r="F207" i="8"/>
  <c r="E207" i="8"/>
  <c r="D207" i="8"/>
  <c r="C207" i="8"/>
  <c r="B207" i="8"/>
  <c r="I206" i="8"/>
  <c r="H206" i="8"/>
  <c r="G206" i="8"/>
  <c r="F206" i="8"/>
  <c r="E206" i="8"/>
  <c r="D206" i="8"/>
  <c r="C206" i="8"/>
  <c r="B206" i="8"/>
  <c r="I205" i="8"/>
  <c r="H205" i="8"/>
  <c r="G205" i="8"/>
  <c r="F205" i="8"/>
  <c r="E205" i="8"/>
  <c r="D205" i="8"/>
  <c r="C205" i="8"/>
  <c r="B205" i="8"/>
  <c r="I204" i="8"/>
  <c r="H204" i="8"/>
  <c r="G204" i="8"/>
  <c r="F204" i="8"/>
  <c r="E204" i="8"/>
  <c r="D204" i="8"/>
  <c r="C204" i="8"/>
  <c r="B204" i="8"/>
  <c r="I203" i="8"/>
  <c r="H203" i="8"/>
  <c r="G203" i="8"/>
  <c r="F203" i="8"/>
  <c r="E203" i="8"/>
  <c r="D203" i="8"/>
  <c r="C203" i="8"/>
  <c r="B203" i="8"/>
  <c r="I202" i="8"/>
  <c r="H202" i="8"/>
  <c r="G202" i="8"/>
  <c r="F202" i="8"/>
  <c r="E202" i="8"/>
  <c r="D202" i="8"/>
  <c r="C202" i="8"/>
  <c r="B202" i="8"/>
  <c r="I201" i="8"/>
  <c r="H201" i="8"/>
  <c r="G201" i="8"/>
  <c r="F201" i="8"/>
  <c r="E201" i="8"/>
  <c r="D201" i="8"/>
  <c r="C201" i="8"/>
  <c r="B201" i="8"/>
  <c r="I200" i="8"/>
  <c r="H200" i="8"/>
  <c r="G200" i="8"/>
  <c r="F200" i="8"/>
  <c r="E200" i="8"/>
  <c r="D200" i="8"/>
  <c r="C200" i="8"/>
  <c r="B200" i="8"/>
  <c r="I199" i="8"/>
  <c r="H199" i="8"/>
  <c r="G199" i="8"/>
  <c r="F199" i="8"/>
  <c r="E199" i="8"/>
  <c r="D199" i="8"/>
  <c r="C199" i="8"/>
  <c r="B199" i="8"/>
  <c r="I198" i="8"/>
  <c r="H198" i="8"/>
  <c r="G198" i="8"/>
  <c r="F198" i="8"/>
  <c r="E198" i="8"/>
  <c r="D198" i="8"/>
  <c r="C198" i="8"/>
  <c r="B198" i="8"/>
  <c r="I197" i="8"/>
  <c r="H197" i="8"/>
  <c r="G197" i="8"/>
  <c r="F197" i="8"/>
  <c r="E197" i="8"/>
  <c r="D197" i="8"/>
  <c r="C197" i="8"/>
  <c r="B197" i="8"/>
  <c r="I196" i="8"/>
  <c r="H196" i="8"/>
  <c r="G196" i="8"/>
  <c r="F196" i="8"/>
  <c r="E196" i="8"/>
  <c r="D196" i="8"/>
  <c r="C196" i="8"/>
  <c r="B196" i="8"/>
  <c r="I195" i="8"/>
  <c r="H195" i="8"/>
  <c r="G195" i="8"/>
  <c r="F195" i="8"/>
  <c r="E195" i="8"/>
  <c r="D195" i="8"/>
  <c r="C195" i="8"/>
  <c r="B195" i="8"/>
  <c r="I194" i="8"/>
  <c r="H194" i="8"/>
  <c r="G194" i="8"/>
  <c r="F194" i="8"/>
  <c r="E194" i="8"/>
  <c r="D194" i="8"/>
  <c r="C194" i="8"/>
  <c r="B194" i="8"/>
  <c r="I193" i="8"/>
  <c r="H193" i="8"/>
  <c r="G193" i="8"/>
  <c r="F193" i="8"/>
  <c r="E193" i="8"/>
  <c r="D193" i="8"/>
  <c r="C193" i="8"/>
  <c r="B193" i="8"/>
  <c r="I192" i="8"/>
  <c r="H192" i="8"/>
  <c r="G192" i="8"/>
  <c r="F192" i="8"/>
  <c r="E192" i="8"/>
  <c r="D192" i="8"/>
  <c r="C192" i="8"/>
  <c r="B192" i="8"/>
  <c r="I191" i="8"/>
  <c r="H191" i="8"/>
  <c r="G191" i="8"/>
  <c r="F191" i="8"/>
  <c r="E191" i="8"/>
  <c r="D191" i="8"/>
  <c r="C191" i="8"/>
  <c r="B191" i="8"/>
  <c r="I190" i="8"/>
  <c r="H190" i="8"/>
  <c r="G190" i="8"/>
  <c r="F190" i="8"/>
  <c r="E190" i="8"/>
  <c r="D190" i="8"/>
  <c r="C190" i="8"/>
  <c r="B190" i="8"/>
  <c r="I189" i="8"/>
  <c r="H189" i="8"/>
  <c r="G189" i="8"/>
  <c r="F189" i="8"/>
  <c r="E189" i="8"/>
  <c r="D189" i="8"/>
  <c r="C189" i="8"/>
  <c r="B189" i="8"/>
  <c r="I188" i="8"/>
  <c r="H188" i="8"/>
  <c r="G188" i="8"/>
  <c r="F188" i="8"/>
  <c r="E188" i="8"/>
  <c r="D188" i="8"/>
  <c r="C188" i="8"/>
  <c r="B188" i="8"/>
  <c r="I187" i="8"/>
  <c r="H187" i="8"/>
  <c r="G187" i="8"/>
  <c r="F187" i="8"/>
  <c r="F232" i="8" s="1"/>
  <c r="E187" i="8"/>
  <c r="D187" i="8"/>
  <c r="C187" i="8"/>
  <c r="B187" i="8"/>
  <c r="B232" i="8" s="1"/>
  <c r="I172" i="8"/>
  <c r="H172" i="8"/>
  <c r="G172" i="8"/>
  <c r="F172" i="8"/>
  <c r="E172" i="8"/>
  <c r="D172" i="8"/>
  <c r="C172" i="8"/>
  <c r="B172" i="8"/>
  <c r="J171" i="8"/>
  <c r="J170" i="8"/>
  <c r="J169" i="8"/>
  <c r="J168" i="8"/>
  <c r="J167" i="8"/>
  <c r="J166" i="8"/>
  <c r="J165" i="8"/>
  <c r="J164" i="8"/>
  <c r="J163" i="8"/>
  <c r="J162" i="8"/>
  <c r="J161" i="8"/>
  <c r="J160" i="8"/>
  <c r="J159" i="8"/>
  <c r="J158" i="8"/>
  <c r="J157" i="8"/>
  <c r="J156" i="8"/>
  <c r="J155" i="8"/>
  <c r="J154" i="8"/>
  <c r="J153" i="8"/>
  <c r="J152" i="8"/>
  <c r="J151" i="8"/>
  <c r="J150" i="8"/>
  <c r="J149" i="8"/>
  <c r="J148" i="8"/>
  <c r="J147" i="8"/>
  <c r="J146" i="8"/>
  <c r="J145" i="8"/>
  <c r="J144" i="8"/>
  <c r="J143" i="8"/>
  <c r="J142" i="8"/>
  <c r="J141" i="8"/>
  <c r="J140" i="8"/>
  <c r="J139" i="8"/>
  <c r="J138" i="8"/>
  <c r="J137" i="8"/>
  <c r="J136" i="8"/>
  <c r="J135" i="8"/>
  <c r="J134" i="8"/>
  <c r="J133" i="8"/>
  <c r="J132" i="8"/>
  <c r="J131" i="8"/>
  <c r="J130" i="8"/>
  <c r="J129" i="8"/>
  <c r="J128" i="8"/>
  <c r="J127" i="8"/>
  <c r="I112" i="8"/>
  <c r="H112" i="8"/>
  <c r="G112" i="8"/>
  <c r="F112" i="8"/>
  <c r="E112" i="8"/>
  <c r="D112" i="8"/>
  <c r="C112" i="8"/>
  <c r="B112" i="8"/>
  <c r="J111" i="8"/>
  <c r="J110" i="8"/>
  <c r="J109" i="8"/>
  <c r="J108" i="8"/>
  <c r="J106" i="8"/>
  <c r="J105" i="8"/>
  <c r="J104" i="8"/>
  <c r="J103" i="8"/>
  <c r="J102" i="8"/>
  <c r="J101" i="8"/>
  <c r="J100" i="8"/>
  <c r="J99" i="8"/>
  <c r="J98" i="8"/>
  <c r="J97" i="8"/>
  <c r="J96" i="8"/>
  <c r="J95" i="8"/>
  <c r="J94" i="8"/>
  <c r="J93" i="8"/>
  <c r="J92" i="8"/>
  <c r="J91" i="8"/>
  <c r="J90" i="8"/>
  <c r="J89" i="8"/>
  <c r="J88" i="8"/>
  <c r="J87" i="8"/>
  <c r="J86" i="8"/>
  <c r="J85" i="8"/>
  <c r="J84" i="8"/>
  <c r="J83" i="8"/>
  <c r="J82" i="8"/>
  <c r="J81" i="8"/>
  <c r="J80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I55" i="8"/>
  <c r="H55" i="8"/>
  <c r="G55" i="8"/>
  <c r="F55" i="8"/>
  <c r="E55" i="8"/>
  <c r="D55" i="8"/>
  <c r="C55" i="8"/>
  <c r="B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217" i="8" l="1"/>
  <c r="J188" i="8"/>
  <c r="J189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7" i="8"/>
  <c r="J208" i="8"/>
  <c r="J209" i="8"/>
  <c r="J210" i="8"/>
  <c r="J211" i="8"/>
  <c r="J212" i="8"/>
  <c r="J213" i="8"/>
  <c r="J214" i="8"/>
  <c r="J216" i="8"/>
  <c r="D232" i="8"/>
  <c r="H232" i="8"/>
  <c r="J215" i="8"/>
  <c r="J55" i="8"/>
  <c r="G232" i="8"/>
  <c r="J218" i="8"/>
  <c r="J219" i="8"/>
  <c r="J221" i="8"/>
  <c r="J222" i="8"/>
  <c r="J223" i="8"/>
  <c r="J224" i="8"/>
  <c r="J225" i="8"/>
  <c r="J226" i="8"/>
  <c r="J227" i="8"/>
  <c r="J228" i="8"/>
  <c r="J229" i="8"/>
  <c r="J230" i="8"/>
  <c r="J231" i="8"/>
  <c r="J112" i="8"/>
  <c r="C232" i="8"/>
  <c r="J220" i="8"/>
  <c r="J172" i="8"/>
  <c r="E232" i="8"/>
  <c r="I232" i="8"/>
  <c r="J190" i="8"/>
  <c r="J206" i="8"/>
  <c r="J187" i="8"/>
  <c r="J232" i="8" l="1"/>
  <c r="I225" i="6"/>
  <c r="H225" i="6"/>
  <c r="G225" i="6"/>
  <c r="F225" i="6"/>
  <c r="E225" i="6"/>
  <c r="D225" i="6"/>
  <c r="C225" i="6"/>
  <c r="B225" i="6"/>
  <c r="I224" i="6"/>
  <c r="H224" i="6"/>
  <c r="G224" i="6"/>
  <c r="F224" i="6"/>
  <c r="E224" i="6"/>
  <c r="D224" i="6"/>
  <c r="C224" i="6"/>
  <c r="B224" i="6"/>
  <c r="I223" i="6"/>
  <c r="H223" i="6"/>
  <c r="G223" i="6"/>
  <c r="F223" i="6"/>
  <c r="E223" i="6"/>
  <c r="D223" i="6"/>
  <c r="C223" i="6"/>
  <c r="B223" i="6"/>
  <c r="I222" i="6"/>
  <c r="H222" i="6"/>
  <c r="G222" i="6"/>
  <c r="F222" i="6"/>
  <c r="E222" i="6"/>
  <c r="D222" i="6"/>
  <c r="C222" i="6"/>
  <c r="B222" i="6"/>
  <c r="I221" i="6"/>
  <c r="H221" i="6"/>
  <c r="G221" i="6"/>
  <c r="F221" i="6"/>
  <c r="E221" i="6"/>
  <c r="D221" i="6"/>
  <c r="C221" i="6"/>
  <c r="B221" i="6"/>
  <c r="I220" i="6"/>
  <c r="H220" i="6"/>
  <c r="G220" i="6"/>
  <c r="F220" i="6"/>
  <c r="E220" i="6"/>
  <c r="D220" i="6"/>
  <c r="C220" i="6"/>
  <c r="B220" i="6"/>
  <c r="I219" i="6"/>
  <c r="H219" i="6"/>
  <c r="G219" i="6"/>
  <c r="F219" i="6"/>
  <c r="E219" i="6"/>
  <c r="D219" i="6"/>
  <c r="C219" i="6"/>
  <c r="B219" i="6"/>
  <c r="I218" i="6"/>
  <c r="H218" i="6"/>
  <c r="G218" i="6"/>
  <c r="F218" i="6"/>
  <c r="E218" i="6"/>
  <c r="D218" i="6"/>
  <c r="C218" i="6"/>
  <c r="B218" i="6"/>
  <c r="I217" i="6"/>
  <c r="H217" i="6"/>
  <c r="G217" i="6"/>
  <c r="F217" i="6"/>
  <c r="E217" i="6"/>
  <c r="D217" i="6"/>
  <c r="C217" i="6"/>
  <c r="B217" i="6"/>
  <c r="I216" i="6"/>
  <c r="H216" i="6"/>
  <c r="G216" i="6"/>
  <c r="F216" i="6"/>
  <c r="E216" i="6"/>
  <c r="D216" i="6"/>
  <c r="C216" i="6"/>
  <c r="B216" i="6"/>
  <c r="I215" i="6"/>
  <c r="H215" i="6"/>
  <c r="G215" i="6"/>
  <c r="F215" i="6"/>
  <c r="E215" i="6"/>
  <c r="D215" i="6"/>
  <c r="C215" i="6"/>
  <c r="B215" i="6"/>
  <c r="I214" i="6"/>
  <c r="H214" i="6"/>
  <c r="G214" i="6"/>
  <c r="F214" i="6"/>
  <c r="E214" i="6"/>
  <c r="D214" i="6"/>
  <c r="C214" i="6"/>
  <c r="B214" i="6"/>
  <c r="I213" i="6"/>
  <c r="H213" i="6"/>
  <c r="G213" i="6"/>
  <c r="F213" i="6"/>
  <c r="E213" i="6"/>
  <c r="D213" i="6"/>
  <c r="C213" i="6"/>
  <c r="B213" i="6"/>
  <c r="I212" i="6"/>
  <c r="H212" i="6"/>
  <c r="G212" i="6"/>
  <c r="F212" i="6"/>
  <c r="E212" i="6"/>
  <c r="D212" i="6"/>
  <c r="C212" i="6"/>
  <c r="B212" i="6"/>
  <c r="I211" i="6"/>
  <c r="H211" i="6"/>
  <c r="G211" i="6"/>
  <c r="F211" i="6"/>
  <c r="E211" i="6"/>
  <c r="D211" i="6"/>
  <c r="C211" i="6"/>
  <c r="B211" i="6"/>
  <c r="I210" i="6"/>
  <c r="H210" i="6"/>
  <c r="G210" i="6"/>
  <c r="F210" i="6"/>
  <c r="E210" i="6"/>
  <c r="D210" i="6"/>
  <c r="C210" i="6"/>
  <c r="B210" i="6"/>
  <c r="I209" i="6"/>
  <c r="H209" i="6"/>
  <c r="G209" i="6"/>
  <c r="F209" i="6"/>
  <c r="E209" i="6"/>
  <c r="D209" i="6"/>
  <c r="C209" i="6"/>
  <c r="B209" i="6"/>
  <c r="I208" i="6"/>
  <c r="H208" i="6"/>
  <c r="G208" i="6"/>
  <c r="F208" i="6"/>
  <c r="E208" i="6"/>
  <c r="D208" i="6"/>
  <c r="C208" i="6"/>
  <c r="B208" i="6"/>
  <c r="I207" i="6"/>
  <c r="H207" i="6"/>
  <c r="G207" i="6"/>
  <c r="F207" i="6"/>
  <c r="E207" i="6"/>
  <c r="D207" i="6"/>
  <c r="C207" i="6"/>
  <c r="B207" i="6"/>
  <c r="I206" i="6"/>
  <c r="H206" i="6"/>
  <c r="G206" i="6"/>
  <c r="F206" i="6"/>
  <c r="E206" i="6"/>
  <c r="D206" i="6"/>
  <c r="C206" i="6"/>
  <c r="B206" i="6"/>
  <c r="I205" i="6"/>
  <c r="H205" i="6"/>
  <c r="G205" i="6"/>
  <c r="F205" i="6"/>
  <c r="E205" i="6"/>
  <c r="D205" i="6"/>
  <c r="C205" i="6"/>
  <c r="B205" i="6"/>
  <c r="I204" i="6"/>
  <c r="H204" i="6"/>
  <c r="G204" i="6"/>
  <c r="F204" i="6"/>
  <c r="E204" i="6"/>
  <c r="D204" i="6"/>
  <c r="C204" i="6"/>
  <c r="B204" i="6"/>
  <c r="I203" i="6"/>
  <c r="H203" i="6"/>
  <c r="G203" i="6"/>
  <c r="F203" i="6"/>
  <c r="E203" i="6"/>
  <c r="D203" i="6"/>
  <c r="C203" i="6"/>
  <c r="B203" i="6"/>
  <c r="I202" i="6"/>
  <c r="H202" i="6"/>
  <c r="G202" i="6"/>
  <c r="F202" i="6"/>
  <c r="E202" i="6"/>
  <c r="D202" i="6"/>
  <c r="C202" i="6"/>
  <c r="B202" i="6"/>
  <c r="I201" i="6"/>
  <c r="H201" i="6"/>
  <c r="G201" i="6"/>
  <c r="F201" i="6"/>
  <c r="E201" i="6"/>
  <c r="D201" i="6"/>
  <c r="C201" i="6"/>
  <c r="B201" i="6"/>
  <c r="I200" i="6"/>
  <c r="H200" i="6"/>
  <c r="G200" i="6"/>
  <c r="F200" i="6"/>
  <c r="E200" i="6"/>
  <c r="D200" i="6"/>
  <c r="C200" i="6"/>
  <c r="B200" i="6"/>
  <c r="I199" i="6"/>
  <c r="H199" i="6"/>
  <c r="G199" i="6"/>
  <c r="F199" i="6"/>
  <c r="E199" i="6"/>
  <c r="D199" i="6"/>
  <c r="C199" i="6"/>
  <c r="B199" i="6"/>
  <c r="I198" i="6"/>
  <c r="H198" i="6"/>
  <c r="G198" i="6"/>
  <c r="F198" i="6"/>
  <c r="E198" i="6"/>
  <c r="D198" i="6"/>
  <c r="C198" i="6"/>
  <c r="B198" i="6"/>
  <c r="I197" i="6"/>
  <c r="H197" i="6"/>
  <c r="G197" i="6"/>
  <c r="F197" i="6"/>
  <c r="E197" i="6"/>
  <c r="D197" i="6"/>
  <c r="C197" i="6"/>
  <c r="B197" i="6"/>
  <c r="I196" i="6"/>
  <c r="H196" i="6"/>
  <c r="G196" i="6"/>
  <c r="F196" i="6"/>
  <c r="E196" i="6"/>
  <c r="D196" i="6"/>
  <c r="C196" i="6"/>
  <c r="B196" i="6"/>
  <c r="I195" i="6"/>
  <c r="H195" i="6"/>
  <c r="G195" i="6"/>
  <c r="F195" i="6"/>
  <c r="E195" i="6"/>
  <c r="D195" i="6"/>
  <c r="C195" i="6"/>
  <c r="B195" i="6"/>
  <c r="I194" i="6"/>
  <c r="H194" i="6"/>
  <c r="G194" i="6"/>
  <c r="F194" i="6"/>
  <c r="E194" i="6"/>
  <c r="D194" i="6"/>
  <c r="C194" i="6"/>
  <c r="B194" i="6"/>
  <c r="I193" i="6"/>
  <c r="H193" i="6"/>
  <c r="G193" i="6"/>
  <c r="F193" i="6"/>
  <c r="E193" i="6"/>
  <c r="D193" i="6"/>
  <c r="C193" i="6"/>
  <c r="B193" i="6"/>
  <c r="I192" i="6"/>
  <c r="H192" i="6"/>
  <c r="G192" i="6"/>
  <c r="F192" i="6"/>
  <c r="E192" i="6"/>
  <c r="D192" i="6"/>
  <c r="C192" i="6"/>
  <c r="B192" i="6"/>
  <c r="I191" i="6"/>
  <c r="H191" i="6"/>
  <c r="G191" i="6"/>
  <c r="F191" i="6"/>
  <c r="E191" i="6"/>
  <c r="D191" i="6"/>
  <c r="C191" i="6"/>
  <c r="B191" i="6"/>
  <c r="I190" i="6"/>
  <c r="H190" i="6"/>
  <c r="G190" i="6"/>
  <c r="F190" i="6"/>
  <c r="E190" i="6"/>
  <c r="D190" i="6"/>
  <c r="C190" i="6"/>
  <c r="B190" i="6"/>
  <c r="I189" i="6"/>
  <c r="H189" i="6"/>
  <c r="G189" i="6"/>
  <c r="F189" i="6"/>
  <c r="E189" i="6"/>
  <c r="D189" i="6"/>
  <c r="C189" i="6"/>
  <c r="B189" i="6"/>
  <c r="I188" i="6"/>
  <c r="H188" i="6"/>
  <c r="G188" i="6"/>
  <c r="F188" i="6"/>
  <c r="E188" i="6"/>
  <c r="D188" i="6"/>
  <c r="C188" i="6"/>
  <c r="B188" i="6"/>
  <c r="I187" i="6"/>
  <c r="H187" i="6"/>
  <c r="G187" i="6"/>
  <c r="F187" i="6"/>
  <c r="E187" i="6"/>
  <c r="D187" i="6"/>
  <c r="C187" i="6"/>
  <c r="B187" i="6"/>
  <c r="I186" i="6"/>
  <c r="H186" i="6"/>
  <c r="G186" i="6"/>
  <c r="F186" i="6"/>
  <c r="E186" i="6"/>
  <c r="D186" i="6"/>
  <c r="C186" i="6"/>
  <c r="B186" i="6"/>
  <c r="I185" i="6"/>
  <c r="H185" i="6"/>
  <c r="G185" i="6"/>
  <c r="F185" i="6"/>
  <c r="E185" i="6"/>
  <c r="D185" i="6"/>
  <c r="C185" i="6"/>
  <c r="B185" i="6"/>
  <c r="I184" i="6"/>
  <c r="H184" i="6"/>
  <c r="G184" i="6"/>
  <c r="F184" i="6"/>
  <c r="E184" i="6"/>
  <c r="D184" i="6"/>
  <c r="C184" i="6"/>
  <c r="B184" i="6"/>
  <c r="I183" i="6"/>
  <c r="H183" i="6"/>
  <c r="G183" i="6"/>
  <c r="F183" i="6"/>
  <c r="E183" i="6"/>
  <c r="D183" i="6"/>
  <c r="C183" i="6"/>
  <c r="B183" i="6"/>
  <c r="I182" i="6"/>
  <c r="H182" i="6"/>
  <c r="G182" i="6"/>
  <c r="F182" i="6"/>
  <c r="E182" i="6"/>
  <c r="D182" i="6"/>
  <c r="C182" i="6"/>
  <c r="B182" i="6"/>
  <c r="I181" i="6"/>
  <c r="I226" i="6" s="1"/>
  <c r="H181" i="6"/>
  <c r="H226" i="6" s="1"/>
  <c r="G181" i="6"/>
  <c r="F181" i="6"/>
  <c r="E181" i="6"/>
  <c r="D181" i="6"/>
  <c r="D226" i="6" s="1"/>
  <c r="C181" i="6"/>
  <c r="B181" i="6"/>
  <c r="B226" i="6" s="1"/>
  <c r="I167" i="6"/>
  <c r="H167" i="6"/>
  <c r="G167" i="6"/>
  <c r="F167" i="6"/>
  <c r="E167" i="6"/>
  <c r="D167" i="6"/>
  <c r="C167" i="6"/>
  <c r="B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I110" i="6"/>
  <c r="H110" i="6"/>
  <c r="G110" i="6"/>
  <c r="F110" i="6"/>
  <c r="E110" i="6"/>
  <c r="D110" i="6"/>
  <c r="C110" i="6"/>
  <c r="B110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I54" i="6"/>
  <c r="H54" i="6"/>
  <c r="G54" i="6"/>
  <c r="F54" i="6"/>
  <c r="E54" i="6"/>
  <c r="D54" i="6"/>
  <c r="C54" i="6"/>
  <c r="B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I243" i="5"/>
  <c r="H243" i="5"/>
  <c r="G243" i="5"/>
  <c r="F243" i="5"/>
  <c r="E243" i="5"/>
  <c r="D243" i="5"/>
  <c r="C243" i="5"/>
  <c r="B243" i="5"/>
  <c r="I242" i="5"/>
  <c r="H242" i="5"/>
  <c r="G242" i="5"/>
  <c r="F242" i="5"/>
  <c r="E242" i="5"/>
  <c r="D242" i="5"/>
  <c r="C242" i="5"/>
  <c r="B242" i="5"/>
  <c r="I241" i="5"/>
  <c r="H241" i="5"/>
  <c r="G241" i="5"/>
  <c r="F241" i="5"/>
  <c r="E241" i="5"/>
  <c r="D241" i="5"/>
  <c r="C241" i="5"/>
  <c r="B241" i="5"/>
  <c r="I240" i="5"/>
  <c r="H240" i="5"/>
  <c r="G240" i="5"/>
  <c r="F240" i="5"/>
  <c r="E240" i="5"/>
  <c r="D240" i="5"/>
  <c r="C240" i="5"/>
  <c r="B240" i="5"/>
  <c r="I239" i="5"/>
  <c r="H239" i="5"/>
  <c r="G239" i="5"/>
  <c r="F239" i="5"/>
  <c r="E239" i="5"/>
  <c r="D239" i="5"/>
  <c r="C239" i="5"/>
  <c r="B239" i="5"/>
  <c r="I238" i="5"/>
  <c r="H238" i="5"/>
  <c r="G238" i="5"/>
  <c r="F238" i="5"/>
  <c r="E238" i="5"/>
  <c r="D238" i="5"/>
  <c r="C238" i="5"/>
  <c r="B238" i="5"/>
  <c r="I237" i="5"/>
  <c r="H237" i="5"/>
  <c r="G237" i="5"/>
  <c r="F237" i="5"/>
  <c r="E237" i="5"/>
  <c r="D237" i="5"/>
  <c r="C237" i="5"/>
  <c r="B237" i="5"/>
  <c r="I236" i="5"/>
  <c r="H236" i="5"/>
  <c r="G236" i="5"/>
  <c r="F236" i="5"/>
  <c r="E236" i="5"/>
  <c r="D236" i="5"/>
  <c r="C236" i="5"/>
  <c r="B236" i="5"/>
  <c r="I235" i="5"/>
  <c r="H235" i="5"/>
  <c r="G235" i="5"/>
  <c r="F235" i="5"/>
  <c r="E235" i="5"/>
  <c r="D235" i="5"/>
  <c r="C235" i="5"/>
  <c r="B235" i="5"/>
  <c r="I234" i="5"/>
  <c r="H234" i="5"/>
  <c r="G234" i="5"/>
  <c r="F234" i="5"/>
  <c r="E234" i="5"/>
  <c r="D234" i="5"/>
  <c r="C234" i="5"/>
  <c r="B234" i="5"/>
  <c r="I233" i="5"/>
  <c r="H233" i="5"/>
  <c r="G233" i="5"/>
  <c r="F233" i="5"/>
  <c r="E233" i="5"/>
  <c r="D233" i="5"/>
  <c r="C233" i="5"/>
  <c r="B233" i="5"/>
  <c r="I232" i="5"/>
  <c r="H232" i="5"/>
  <c r="G232" i="5"/>
  <c r="F232" i="5"/>
  <c r="E232" i="5"/>
  <c r="D232" i="5"/>
  <c r="C232" i="5"/>
  <c r="B232" i="5"/>
  <c r="I231" i="5"/>
  <c r="H231" i="5"/>
  <c r="G231" i="5"/>
  <c r="F231" i="5"/>
  <c r="E231" i="5"/>
  <c r="D231" i="5"/>
  <c r="C231" i="5"/>
  <c r="B231" i="5"/>
  <c r="I230" i="5"/>
  <c r="H230" i="5"/>
  <c r="G230" i="5"/>
  <c r="F230" i="5"/>
  <c r="E230" i="5"/>
  <c r="D230" i="5"/>
  <c r="C230" i="5"/>
  <c r="B230" i="5"/>
  <c r="I229" i="5"/>
  <c r="H229" i="5"/>
  <c r="G229" i="5"/>
  <c r="F229" i="5"/>
  <c r="E229" i="5"/>
  <c r="D229" i="5"/>
  <c r="C229" i="5"/>
  <c r="B229" i="5"/>
  <c r="I228" i="5"/>
  <c r="H228" i="5"/>
  <c r="G228" i="5"/>
  <c r="F228" i="5"/>
  <c r="E228" i="5"/>
  <c r="D228" i="5"/>
  <c r="C228" i="5"/>
  <c r="B228" i="5"/>
  <c r="I227" i="5"/>
  <c r="H227" i="5"/>
  <c r="G227" i="5"/>
  <c r="F227" i="5"/>
  <c r="E227" i="5"/>
  <c r="D227" i="5"/>
  <c r="C227" i="5"/>
  <c r="B227" i="5"/>
  <c r="I226" i="5"/>
  <c r="H226" i="5"/>
  <c r="G226" i="5"/>
  <c r="F226" i="5"/>
  <c r="E226" i="5"/>
  <c r="D226" i="5"/>
  <c r="C226" i="5"/>
  <c r="B226" i="5"/>
  <c r="I225" i="5"/>
  <c r="H225" i="5"/>
  <c r="G225" i="5"/>
  <c r="F225" i="5"/>
  <c r="E225" i="5"/>
  <c r="D225" i="5"/>
  <c r="C225" i="5"/>
  <c r="B225" i="5"/>
  <c r="I224" i="5"/>
  <c r="H224" i="5"/>
  <c r="G224" i="5"/>
  <c r="F224" i="5"/>
  <c r="E224" i="5"/>
  <c r="D224" i="5"/>
  <c r="C224" i="5"/>
  <c r="B224" i="5"/>
  <c r="I223" i="5"/>
  <c r="H223" i="5"/>
  <c r="G223" i="5"/>
  <c r="F223" i="5"/>
  <c r="E223" i="5"/>
  <c r="D223" i="5"/>
  <c r="C223" i="5"/>
  <c r="B223" i="5"/>
  <c r="I222" i="5"/>
  <c r="H222" i="5"/>
  <c r="G222" i="5"/>
  <c r="F222" i="5"/>
  <c r="E222" i="5"/>
  <c r="D222" i="5"/>
  <c r="C222" i="5"/>
  <c r="B222" i="5"/>
  <c r="I221" i="5"/>
  <c r="H221" i="5"/>
  <c r="G221" i="5"/>
  <c r="F221" i="5"/>
  <c r="E221" i="5"/>
  <c r="D221" i="5"/>
  <c r="C221" i="5"/>
  <c r="B221" i="5"/>
  <c r="I220" i="5"/>
  <c r="H220" i="5"/>
  <c r="G220" i="5"/>
  <c r="F220" i="5"/>
  <c r="E220" i="5"/>
  <c r="D220" i="5"/>
  <c r="C220" i="5"/>
  <c r="B220" i="5"/>
  <c r="I219" i="5"/>
  <c r="H219" i="5"/>
  <c r="G219" i="5"/>
  <c r="F219" i="5"/>
  <c r="E219" i="5"/>
  <c r="D219" i="5"/>
  <c r="C219" i="5"/>
  <c r="B219" i="5"/>
  <c r="I218" i="5"/>
  <c r="H218" i="5"/>
  <c r="G218" i="5"/>
  <c r="F218" i="5"/>
  <c r="E218" i="5"/>
  <c r="D218" i="5"/>
  <c r="C218" i="5"/>
  <c r="B218" i="5"/>
  <c r="I217" i="5"/>
  <c r="H217" i="5"/>
  <c r="G217" i="5"/>
  <c r="F217" i="5"/>
  <c r="E217" i="5"/>
  <c r="D217" i="5"/>
  <c r="C217" i="5"/>
  <c r="B217" i="5"/>
  <c r="I216" i="5"/>
  <c r="H216" i="5"/>
  <c r="G216" i="5"/>
  <c r="F216" i="5"/>
  <c r="E216" i="5"/>
  <c r="D216" i="5"/>
  <c r="C216" i="5"/>
  <c r="B216" i="5"/>
  <c r="I215" i="5"/>
  <c r="H215" i="5"/>
  <c r="G215" i="5"/>
  <c r="F215" i="5"/>
  <c r="E215" i="5"/>
  <c r="D215" i="5"/>
  <c r="C215" i="5"/>
  <c r="B215" i="5"/>
  <c r="I214" i="5"/>
  <c r="H214" i="5"/>
  <c r="G214" i="5"/>
  <c r="F214" i="5"/>
  <c r="E214" i="5"/>
  <c r="D214" i="5"/>
  <c r="C214" i="5"/>
  <c r="B214" i="5"/>
  <c r="I213" i="5"/>
  <c r="H213" i="5"/>
  <c r="G213" i="5"/>
  <c r="F213" i="5"/>
  <c r="E213" i="5"/>
  <c r="D213" i="5"/>
  <c r="C213" i="5"/>
  <c r="B213" i="5"/>
  <c r="I212" i="5"/>
  <c r="H212" i="5"/>
  <c r="G212" i="5"/>
  <c r="F212" i="5"/>
  <c r="E212" i="5"/>
  <c r="D212" i="5"/>
  <c r="C212" i="5"/>
  <c r="B212" i="5"/>
  <c r="I211" i="5"/>
  <c r="H211" i="5"/>
  <c r="G211" i="5"/>
  <c r="F211" i="5"/>
  <c r="E211" i="5"/>
  <c r="D211" i="5"/>
  <c r="C211" i="5"/>
  <c r="B211" i="5"/>
  <c r="I210" i="5"/>
  <c r="H210" i="5"/>
  <c r="G210" i="5"/>
  <c r="F210" i="5"/>
  <c r="E210" i="5"/>
  <c r="D210" i="5"/>
  <c r="C210" i="5"/>
  <c r="B210" i="5"/>
  <c r="I209" i="5"/>
  <c r="H209" i="5"/>
  <c r="G209" i="5"/>
  <c r="F209" i="5"/>
  <c r="E209" i="5"/>
  <c r="D209" i="5"/>
  <c r="C209" i="5"/>
  <c r="B209" i="5"/>
  <c r="I208" i="5"/>
  <c r="H208" i="5"/>
  <c r="G208" i="5"/>
  <c r="F208" i="5"/>
  <c r="E208" i="5"/>
  <c r="D208" i="5"/>
  <c r="C208" i="5"/>
  <c r="B208" i="5"/>
  <c r="I207" i="5"/>
  <c r="H207" i="5"/>
  <c r="G207" i="5"/>
  <c r="F207" i="5"/>
  <c r="E207" i="5"/>
  <c r="D207" i="5"/>
  <c r="C207" i="5"/>
  <c r="B207" i="5"/>
  <c r="I206" i="5"/>
  <c r="H206" i="5"/>
  <c r="G206" i="5"/>
  <c r="F206" i="5"/>
  <c r="E206" i="5"/>
  <c r="D206" i="5"/>
  <c r="C206" i="5"/>
  <c r="B206" i="5"/>
  <c r="I205" i="5"/>
  <c r="H205" i="5"/>
  <c r="G205" i="5"/>
  <c r="F205" i="5"/>
  <c r="E205" i="5"/>
  <c r="D205" i="5"/>
  <c r="C205" i="5"/>
  <c r="B205" i="5"/>
  <c r="I204" i="5"/>
  <c r="H204" i="5"/>
  <c r="G204" i="5"/>
  <c r="F204" i="5"/>
  <c r="E204" i="5"/>
  <c r="D204" i="5"/>
  <c r="C204" i="5"/>
  <c r="B204" i="5"/>
  <c r="I203" i="5"/>
  <c r="H203" i="5"/>
  <c r="G203" i="5"/>
  <c r="F203" i="5"/>
  <c r="E203" i="5"/>
  <c r="D203" i="5"/>
  <c r="C203" i="5"/>
  <c r="B203" i="5"/>
  <c r="I202" i="5"/>
  <c r="H202" i="5"/>
  <c r="G202" i="5"/>
  <c r="F202" i="5"/>
  <c r="E202" i="5"/>
  <c r="D202" i="5"/>
  <c r="C202" i="5"/>
  <c r="B202" i="5"/>
  <c r="I201" i="5"/>
  <c r="H201" i="5"/>
  <c r="G201" i="5"/>
  <c r="F201" i="5"/>
  <c r="E201" i="5"/>
  <c r="D201" i="5"/>
  <c r="C201" i="5"/>
  <c r="B201" i="5"/>
  <c r="I200" i="5"/>
  <c r="H200" i="5"/>
  <c r="G200" i="5"/>
  <c r="F200" i="5"/>
  <c r="E200" i="5"/>
  <c r="D200" i="5"/>
  <c r="C200" i="5"/>
  <c r="B200" i="5"/>
  <c r="I199" i="5"/>
  <c r="H199" i="5"/>
  <c r="G199" i="5"/>
  <c r="F199" i="5"/>
  <c r="F244" i="5" s="1"/>
  <c r="E199" i="5"/>
  <c r="D199" i="5"/>
  <c r="C199" i="5"/>
  <c r="B199" i="5"/>
  <c r="B244" i="5" s="1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I118" i="5"/>
  <c r="H118" i="5"/>
  <c r="G118" i="5"/>
  <c r="F118" i="5"/>
  <c r="E118" i="5"/>
  <c r="D118" i="5"/>
  <c r="C118" i="5"/>
  <c r="B118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I56" i="5"/>
  <c r="H56" i="5"/>
  <c r="G56" i="5"/>
  <c r="F56" i="5"/>
  <c r="E56" i="5"/>
  <c r="D56" i="5"/>
  <c r="C56" i="5"/>
  <c r="B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238" i="5" l="1"/>
  <c r="J240" i="5"/>
  <c r="F226" i="6"/>
  <c r="E226" i="6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25" i="5"/>
  <c r="J167" i="6"/>
  <c r="C244" i="5"/>
  <c r="J215" i="5"/>
  <c r="J217" i="5"/>
  <c r="J219" i="5"/>
  <c r="J220" i="5"/>
  <c r="J221" i="5"/>
  <c r="J223" i="5"/>
  <c r="J224" i="5"/>
  <c r="J230" i="5"/>
  <c r="J182" i="6"/>
  <c r="J184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D244" i="5"/>
  <c r="H244" i="5"/>
  <c r="J226" i="5"/>
  <c r="J227" i="5"/>
  <c r="J228" i="5"/>
  <c r="J229" i="5"/>
  <c r="J231" i="5"/>
  <c r="J232" i="5"/>
  <c r="J233" i="5"/>
  <c r="J234" i="5"/>
  <c r="J235" i="5"/>
  <c r="J236" i="5"/>
  <c r="J237" i="5"/>
  <c r="J239" i="5"/>
  <c r="J241" i="5"/>
  <c r="J242" i="5"/>
  <c r="J243" i="5"/>
  <c r="J54" i="6"/>
  <c r="C226" i="6"/>
  <c r="G226" i="6"/>
  <c r="J56" i="5"/>
  <c r="G244" i="5"/>
  <c r="J216" i="5"/>
  <c r="J218" i="5"/>
  <c r="J222" i="5"/>
  <c r="J183" i="6"/>
  <c r="J185" i="6"/>
  <c r="J118" i="5"/>
  <c r="E244" i="5"/>
  <c r="I244" i="5"/>
  <c r="J110" i="6"/>
  <c r="J181" i="6"/>
  <c r="J199" i="5"/>
  <c r="J226" i="6" l="1"/>
  <c r="J244" i="5"/>
</calcChain>
</file>

<file path=xl/sharedStrings.xml><?xml version="1.0" encoding="utf-8"?>
<sst xmlns="http://schemas.openxmlformats.org/spreadsheetml/2006/main" count="4557" uniqueCount="288">
  <si>
    <t>(VALORES EXPRESADOS EN TAREAS, TAS)</t>
  </si>
  <si>
    <t>PRODUCTO</t>
  </si>
  <si>
    <t>NORTE</t>
  </si>
  <si>
    <t>NORDESTE</t>
  </si>
  <si>
    <t>NOROESTE</t>
  </si>
  <si>
    <t>NORCENTRAL</t>
  </si>
  <si>
    <t>CENTRAL</t>
  </si>
  <si>
    <t>SUR</t>
  </si>
  <si>
    <t>SUROESTE</t>
  </si>
  <si>
    <t>ESTE</t>
  </si>
  <si>
    <t>TOTAL</t>
  </si>
  <si>
    <r>
      <t>Arroz</t>
    </r>
    <r>
      <rPr>
        <b/>
        <vertAlign val="superscript"/>
        <sz val="12"/>
        <rFont val="Calibri"/>
        <family val="2"/>
      </rPr>
      <t>1</t>
    </r>
  </si>
  <si>
    <t>Maíz</t>
  </si>
  <si>
    <t>Sorgo</t>
  </si>
  <si>
    <t>Coco</t>
  </si>
  <si>
    <t>Maní</t>
  </si>
  <si>
    <t>Frijol R.</t>
  </si>
  <si>
    <t>Frijol N.</t>
  </si>
  <si>
    <t>Frijol B.</t>
  </si>
  <si>
    <t>Guandúl</t>
  </si>
  <si>
    <t>Batata</t>
  </si>
  <si>
    <t>Ñame</t>
  </si>
  <si>
    <t>Papa</t>
  </si>
  <si>
    <t>Yautía</t>
  </si>
  <si>
    <t>Yuca</t>
  </si>
  <si>
    <t>Ajíes</t>
  </si>
  <si>
    <t>Ajo</t>
  </si>
  <si>
    <t>Auyama</t>
  </si>
  <si>
    <t>Berenjena</t>
  </si>
  <si>
    <t>Cebolla</t>
  </si>
  <si>
    <t>Pepino</t>
  </si>
  <si>
    <t>Lechuga</t>
  </si>
  <si>
    <t>Repollo</t>
  </si>
  <si>
    <t>Tayota</t>
  </si>
  <si>
    <t>Tomate Ens.</t>
  </si>
  <si>
    <r>
      <t>Tomate Ind.</t>
    </r>
    <r>
      <rPr>
        <b/>
        <vertAlign val="superscript"/>
        <sz val="12"/>
        <rFont val="Calibri"/>
        <family val="2"/>
      </rPr>
      <t>2</t>
    </r>
  </si>
  <si>
    <t>Zanahoria</t>
  </si>
  <si>
    <t>Remolacha</t>
  </si>
  <si>
    <t>Rábano</t>
  </si>
  <si>
    <t>Brócoli</t>
  </si>
  <si>
    <t>Coliflor</t>
  </si>
  <si>
    <t>Molondrón</t>
  </si>
  <si>
    <t>Orégano</t>
  </si>
  <si>
    <t>Cundeamor</t>
  </si>
  <si>
    <t>Tindora</t>
  </si>
  <si>
    <t>Aguacate</t>
  </si>
  <si>
    <t>Chinola</t>
  </si>
  <si>
    <t>Lechosa</t>
  </si>
  <si>
    <t>Melón</t>
  </si>
  <si>
    <t>Naranja D.</t>
  </si>
  <si>
    <t>Piña</t>
  </si>
  <si>
    <t>Limón Agrio</t>
  </si>
  <si>
    <t xml:space="preserve">Toronja </t>
  </si>
  <si>
    <t>Mandarina</t>
  </si>
  <si>
    <t>Guineo</t>
  </si>
  <si>
    <t>Plátano</t>
  </si>
  <si>
    <t>(VALORES EXPRESADOS EN QUINTALES, MILLARES Y RACIMOS)</t>
  </si>
  <si>
    <t>Coco*</t>
  </si>
  <si>
    <t>Lechuga*</t>
  </si>
  <si>
    <t>Repollo*</t>
  </si>
  <si>
    <t>Tayota*</t>
  </si>
  <si>
    <t>Aguacate*</t>
  </si>
  <si>
    <t>Chinola*</t>
  </si>
  <si>
    <t>Lechosa*</t>
  </si>
  <si>
    <t>Melón*</t>
  </si>
  <si>
    <t>Naranja D.*</t>
  </si>
  <si>
    <t>Piña*</t>
  </si>
  <si>
    <t>Limón Agrio*</t>
  </si>
  <si>
    <t>Toronja *</t>
  </si>
  <si>
    <t>Mandarina*</t>
  </si>
  <si>
    <t>Guineo**</t>
  </si>
  <si>
    <t>Plátano*</t>
  </si>
  <si>
    <t>*  Datos de Producción en Miles de Unidades (Millares)</t>
  </si>
  <si>
    <t>** Datos de Producción en Racimos</t>
  </si>
  <si>
    <t>CONSOLIDADO REGIONAL DE PRODUCCION POR CULTIVO 2015</t>
  </si>
  <si>
    <t>(VALORES EXPRESADOS EN QUINTALES, QQS)</t>
  </si>
  <si>
    <t>CONSOLIDADO REGIONAL DE SIEMBRA POR CULTIVO DURANTE EL AÑO 2015</t>
  </si>
  <si>
    <t>CONSOLIDADO REGIONAL DE COSECHA POR CULTIVO 2015</t>
  </si>
  <si>
    <t xml:space="preserve"> </t>
  </si>
  <si>
    <t>CONSOLIDADO REGIONAL DE SIEMBRA POR CULTIVO DURANTE EL AÑO 2016</t>
  </si>
  <si>
    <t>CONSOLIDADO REGIONAL DE COSECHA POR CULTIVO 2016</t>
  </si>
  <si>
    <t>CONSOLIDADO REGIONAL DE PRODUCCION POR CULTIVO 2016</t>
  </si>
  <si>
    <t>CONSOLIDADO REGIONAL DE SIEMBRA POR CULTIVO, ENERO - DICIEMBRE 2017</t>
  </si>
  <si>
    <t>(EN TAREAS)</t>
  </si>
  <si>
    <t>Tomate Ind.</t>
  </si>
  <si>
    <t>CONSOLIDADO REGIONAL DE COSECHA POR CULTIVO, ENERO - DICIEMBRE 2017</t>
  </si>
  <si>
    <t>CONSOLIDADO REGIONAL DE PRODUCCION POR CULTIVO, ENERO - DICIEMBRE 2017</t>
  </si>
  <si>
    <t>(EN QUINTALES, MILLARES Y RACIMOS)</t>
  </si>
  <si>
    <t>(EN QUINTALES, QQS)</t>
  </si>
  <si>
    <t>CONSOLIDADO REGIONAL DE SIEMBRA POR CULTIVO DURANTE EL AÑO 2018</t>
  </si>
  <si>
    <t>Guard Beans</t>
  </si>
  <si>
    <t>Mapuey</t>
  </si>
  <si>
    <r>
      <t>Tomate Ind.</t>
    </r>
    <r>
      <rPr>
        <vertAlign val="superscript"/>
        <sz val="11"/>
        <rFont val="Calibri"/>
        <family val="2"/>
        <scheme val="minor"/>
      </rPr>
      <t>2</t>
    </r>
  </si>
  <si>
    <t>Bangaña</t>
  </si>
  <si>
    <t>Calabacin</t>
  </si>
  <si>
    <t>Musú Chino</t>
  </si>
  <si>
    <t>Vainita China</t>
  </si>
  <si>
    <t>Apio</t>
  </si>
  <si>
    <t>Parvol</t>
  </si>
  <si>
    <t>Oregano</t>
  </si>
  <si>
    <t>Bija</t>
  </si>
  <si>
    <t>Cereza</t>
  </si>
  <si>
    <t>Granadillo</t>
  </si>
  <si>
    <t>Guanabana</t>
  </si>
  <si>
    <t>Guayaba</t>
  </si>
  <si>
    <t>Mango</t>
  </si>
  <si>
    <t>Sandia</t>
  </si>
  <si>
    <t>Pitahaya</t>
  </si>
  <si>
    <t>Zapote</t>
  </si>
  <si>
    <t>CONSOLIDADO REGIONAL DE COSECHA POR CULTIVO 2018</t>
  </si>
  <si>
    <t>CONSOLIDADO REGIONAL DE PRODUCCION POR CULTIVO 2018</t>
  </si>
  <si>
    <t>Granadillo*</t>
  </si>
  <si>
    <t>Guanabana*</t>
  </si>
  <si>
    <t>Guayaba*</t>
  </si>
  <si>
    <t>Mango*</t>
  </si>
  <si>
    <t>Sandia*</t>
  </si>
  <si>
    <t>Zapote*</t>
  </si>
  <si>
    <t>CONSOLIDADO REGIONAL DE SIEMBRA POR CULTIVO DURANTE EL AÑO 2019</t>
  </si>
  <si>
    <t>CONSOLIDADO REGIONAL DE COSECHA POR CULTIVO 2019</t>
  </si>
  <si>
    <t>CONSOLIDADO REGIONAL DE PRODUCCION POR CULTIVO 2019</t>
  </si>
  <si>
    <t xml:space="preserve"> La zafra de cosecha del Tomate Industrial es de Enero-Abril de cada año.</t>
  </si>
  <si>
    <t>Fuentes: Unidades Regionales Planificación y Economía (URPEs); Fomento Arrocero; AFCONAGRO, Asociación de Fabricantes de Conservas del Agro.</t>
  </si>
  <si>
    <t>Elaborado: Ministerio de Agricultura. Departamento de Seguimiento, Control y Evaluación. División Seguimiento.</t>
  </si>
  <si>
    <t>CONSOLIDADO REGIONAL DE SIEMBRA POR CULTIVO DURANTE EL AÑO 2020</t>
  </si>
  <si>
    <t>CONSOLIDADO REGIONAL DE COSECHA POR CULTIVO 2020</t>
  </si>
  <si>
    <t>CONSOLIDADO REGIONAL DE PRODUCCION POR CULTIVO 2020</t>
  </si>
  <si>
    <t>VICEMINISTERIO DE PLANIFICACIÓN SECTORIAL AGROPECUARIA</t>
  </si>
  <si>
    <t>Fuente: Unidades Regionales Planificación y Economía (URPEs)</t>
  </si>
  <si>
    <t>Elaboración: MA, Departamento de Seguimiento, Control y Evaluación</t>
  </si>
  <si>
    <t>CONSOLIDADO REGIONAL DE SIEMBRA POR CULTIVO DURANTE EL AÑO 2021</t>
  </si>
  <si>
    <t>CONSOLIDADO REGIONAL DE COSECHA POR CULTIVO 2021</t>
  </si>
  <si>
    <t>CONSOLIDADO REGIONAL DE PRODUCCION POR CULTIVO 2021</t>
  </si>
  <si>
    <t>CONSOLIDADO REGIONAL DE SIEMBRA POR CULTIVO DURANTE EL AÑO 2009</t>
  </si>
  <si>
    <t>ARROZ</t>
  </si>
  <si>
    <t>MAIZ</t>
  </si>
  <si>
    <t>SORGO</t>
  </si>
  <si>
    <t>COCO</t>
  </si>
  <si>
    <t>MANI</t>
  </si>
  <si>
    <t>FRIJO R.</t>
  </si>
  <si>
    <t>FRIJOL N.</t>
  </si>
  <si>
    <t>FRIJOL B.</t>
  </si>
  <si>
    <t>GUANDUL</t>
  </si>
  <si>
    <t>BATATA</t>
  </si>
  <si>
    <t>ÑAME</t>
  </si>
  <si>
    <t>PAPA</t>
  </si>
  <si>
    <t>YAUTIA</t>
  </si>
  <si>
    <t>YUCA</t>
  </si>
  <si>
    <t>AJIES</t>
  </si>
  <si>
    <t>AJO</t>
  </si>
  <si>
    <t>AUYAMA</t>
  </si>
  <si>
    <t>BERENJENA</t>
  </si>
  <si>
    <t>CEBOLLA</t>
  </si>
  <si>
    <t>PEPINO</t>
  </si>
  <si>
    <t>REPOLLO</t>
  </si>
  <si>
    <t>TAYOTA</t>
  </si>
  <si>
    <t>TOMATE ENS.</t>
  </si>
  <si>
    <t>TOMATE IND.</t>
  </si>
  <si>
    <t>ZANAHORIA</t>
  </si>
  <si>
    <t>AGUACATE</t>
  </si>
  <si>
    <t>CHINOLA</t>
  </si>
  <si>
    <t>LECHOSA</t>
  </si>
  <si>
    <t>MELON</t>
  </si>
  <si>
    <t>NARANJA D.</t>
  </si>
  <si>
    <t>PIÑA</t>
  </si>
  <si>
    <t>TORONJA</t>
  </si>
  <si>
    <t>GUINEO</t>
  </si>
  <si>
    <t>PLATANO</t>
  </si>
  <si>
    <t>Fuente: SEA, Departamento de Seguimiento, Control  y Evaluación</t>
  </si>
  <si>
    <t>CONSOLIDADO REGIONAL DE COSECHA POR CULTIVO 2009</t>
  </si>
  <si>
    <t>CONSOLIDADO REGIONAL DE PRODUCCION POR CULTIVO 2009</t>
  </si>
  <si>
    <t>(EN QUINTALES)</t>
  </si>
  <si>
    <t>COCO *</t>
  </si>
  <si>
    <t>REPOLLO *</t>
  </si>
  <si>
    <t>TAYOTA *</t>
  </si>
  <si>
    <t>AGUACATE *</t>
  </si>
  <si>
    <t>CHINOLA *</t>
  </si>
  <si>
    <t>LECHOSA *</t>
  </si>
  <si>
    <t>MELON *</t>
  </si>
  <si>
    <t>NARANJA D.*</t>
  </si>
  <si>
    <t>PIÑA *</t>
  </si>
  <si>
    <t>TORONJA *</t>
  </si>
  <si>
    <t>GUINEO **</t>
  </si>
  <si>
    <t>PLATANO *</t>
  </si>
  <si>
    <t>* Producción en millares.</t>
  </si>
  <si>
    <t>** Producción en racimos.</t>
  </si>
  <si>
    <t>CONSOLIDADO REGIONAL DE SIEMBRA POR CULTIVO DURANTE EL AÑO 2010</t>
  </si>
  <si>
    <t>CONSOLIDADO REGIONAL DE COSECHA POR CULTIVO 2010</t>
  </si>
  <si>
    <t>CONSOLIDADO REGIONAL DE PRODUCCION POR CULTIVO 2010</t>
  </si>
  <si>
    <t>CONSOLIDADO REGIONAL DE SIEMBRA POR CULTIVO DURANTE EL AÑO 2011</t>
  </si>
  <si>
    <t>CONSOLIDADO REGIONAL DE COSECHA POR CULTIVO 2011</t>
  </si>
  <si>
    <t>CONSOLIDADO REGIONAL DE PRODUCCION POR CULTIVO 2011</t>
  </si>
  <si>
    <t>CONSOLIDADO REGIONAL DE SIEMBRA POR CULTIVO DURANTE EL AÑO 2012</t>
  </si>
  <si>
    <t>(DATOS EXPRESADOS EN TAREAS, TAS)</t>
  </si>
  <si>
    <t>CONSOLIDADO REGIONAL DE COSECHA POR CULTIVO DURANTE EL AÑO 2012</t>
  </si>
  <si>
    <t>CONSOLIDADO REGIONAL DE PRODUCCION POR CULTIVO DURANTE EL AÑO 2012</t>
  </si>
  <si>
    <t>(DATOS EXPRESADOS EN QUINTALES, QQS)</t>
  </si>
  <si>
    <t>CONSOLIDADO REGIONAL DE SIEMBRA POR CULTIVO DURANTE EL AÑO 2013</t>
  </si>
  <si>
    <t>CONSOLIDADO REGIONAL DE COSECHA POR CULTIVO DURANTE EL AÑO 2013</t>
  </si>
  <si>
    <t>CONSOLIDADO REGIONAL DE PRODUCCION POR CULTIVO DURANTE EL AÑO 2013</t>
  </si>
  <si>
    <t>CONSOLIDADO REGIONAL DE SIEMBRA POR CULTIVO DURANTE EL AÑO 2014</t>
  </si>
  <si>
    <t>CONSOLIDADO REGIONAL DE COSECHA POR CULTIVO 2014</t>
  </si>
  <si>
    <t>Al final de cada año el coco y los frutales se dividen entre 3, siendo esto los cortes promedio mensuales.</t>
  </si>
  <si>
    <t>CONSOLIDADO REGIONAL DE PRODUCCION POR CULTIVO 2014</t>
  </si>
  <si>
    <r>
      <t>Fuente</t>
    </r>
    <r>
      <rPr>
        <sz val="11"/>
        <rFont val="Calibri"/>
        <family val="2"/>
        <scheme val="minor"/>
      </rPr>
      <t>: MA, Departamento de Seguimiento, Control  y Evaluación</t>
    </r>
  </si>
  <si>
    <t>CONSOLIDADO REGIONAL DE SIEMBRA POR CULTIVO DURANTE EL AÑO 2000</t>
  </si>
  <si>
    <t>(TAREAS)</t>
  </si>
  <si>
    <t>TABACO</t>
  </si>
  <si>
    <t>Fuente: Departamento de Seguimiento y Evaluación</t>
  </si>
  <si>
    <t>(Información Preliminar)</t>
  </si>
  <si>
    <t>CONSOLIDADO REGIONAL DE COSECHA POR CULTIVO 2000</t>
  </si>
  <si>
    <t>CONSOLIDADO REGIONAL DE PRODUCCION POR CULTIVO 2000</t>
  </si>
  <si>
    <t>(QUINTALES)</t>
  </si>
  <si>
    <t>CONSOLIDADO REGIONAL DE SIEMBRA POR CULTIVO DURANTE EL AÑO 2001</t>
  </si>
  <si>
    <t>CONSOLIDADO REGIONAL DE COSECHA POR CULTIVO 2001</t>
  </si>
  <si>
    <t>CONSOLIDADO REGIONAL DE PRODUCCION POR CULTIVO 2001</t>
  </si>
  <si>
    <t>CONSOLIDADO REGIONAL DE SIEMBRA POR CULTIVO DURANTE EL AÑO 2002</t>
  </si>
  <si>
    <t>CONSOLIDADO REGIONAL DE COSECHA POR CULTIVO 2002</t>
  </si>
  <si>
    <t>CONSOLIDADO REGIONAL DE PRODUCCION POR CULTIVO 2002</t>
  </si>
  <si>
    <t>COCO   *</t>
  </si>
  <si>
    <t>LECHOSA*</t>
  </si>
  <si>
    <t>NARANJA D. *</t>
  </si>
  <si>
    <t>GUINEO * *</t>
  </si>
  <si>
    <t>CONSOLIDADO REGIONAL DE SIEMBRA POR CULTIVO DURANTE EL AÑO 2003</t>
  </si>
  <si>
    <t>CONSOLIDADO REGIONAL DE COSECHA POR CULTIVO 2003</t>
  </si>
  <si>
    <t>CONSOLIDADO REGIONAL DE PRODUCCION POR CULTIVO 2003</t>
  </si>
  <si>
    <t>REPOLLO  *</t>
  </si>
  <si>
    <t>TAYOTA   *</t>
  </si>
  <si>
    <t>AGUACATE   *</t>
  </si>
  <si>
    <t>CHINOLA  *</t>
  </si>
  <si>
    <t>LECHOSA  *</t>
  </si>
  <si>
    <t>MELON  *</t>
  </si>
  <si>
    <t>NARANJA D.  *</t>
  </si>
  <si>
    <t>PIÑA  *</t>
  </si>
  <si>
    <t>TORONJA  *</t>
  </si>
  <si>
    <t>GUINEO  **</t>
  </si>
  <si>
    <t>PLATANO  *</t>
  </si>
  <si>
    <t>CONSOLIDADO REGIONAL DE SIEMBRA POR CULTIVO DURANTE EL AÑO 2004</t>
  </si>
  <si>
    <t>CONSOLIDADO REGIONAL DE COSECHA POR CULTIVO 2004</t>
  </si>
  <si>
    <t>CONSOLIDADO REGIONAL DE PRODUCCION POR CULTIVO 2004</t>
  </si>
  <si>
    <t>CONSOLIDADO REGIONAL DE SIEMBRA POR CULTIVO DURANTE EL AÑO 2005</t>
  </si>
  <si>
    <t>CONSOLIDADO REGIONAL DE COSECHA POR CULTIVO 2005</t>
  </si>
  <si>
    <t>CONSOLIDADO REGIONAL DE PRODUCCION POR CULTIVO 2005</t>
  </si>
  <si>
    <t>CONSOLIDADO REGIONAL DE SIEMBRA POR CULTIVO DURANTE EL AÑO 2006</t>
  </si>
  <si>
    <t>CONSOLIDADO REGIONAL DE COSECHA POR CULTIVO 2006</t>
  </si>
  <si>
    <t>CONSOLIDADO REGIONAL DE PRODUCCION POR CULTIVO 2006</t>
  </si>
  <si>
    <t>CONSOLIDADO REGIONAL DE SIEMBRA POR CULTIVO DURANTE EL AÑO 2007</t>
  </si>
  <si>
    <t>CONSOLIDADO REGIONAL DE COSECHA POR CULTIVO 2007</t>
  </si>
  <si>
    <t>CONSOLIDADO REGIONAL DE PRODUCCION POR CULTIVO 2007</t>
  </si>
  <si>
    <t>CONSOLIDADO REGIONAL DE SIEMBRA POR CULTIVO DURANTE EL AÑO 2008</t>
  </si>
  <si>
    <t>CONSOLIDADO REGIONAL DE COSECHA POR CULTIVO 2008</t>
  </si>
  <si>
    <t>CONSOLIDADO REGIONAL DE PRODUCCION POR CULTIVO 2008</t>
  </si>
  <si>
    <r>
      <t>Arroz</t>
    </r>
    <r>
      <rPr>
        <b/>
        <vertAlign val="superscript"/>
        <sz val="10"/>
        <rFont val="Calibri"/>
        <family val="2"/>
        <scheme val="minor"/>
      </rPr>
      <t>1</t>
    </r>
  </si>
  <si>
    <r>
      <t>Tomate Ind.</t>
    </r>
    <r>
      <rPr>
        <b/>
        <vertAlign val="superscript"/>
        <sz val="10"/>
        <rFont val="Calibri"/>
        <family val="2"/>
        <scheme val="minor"/>
      </rPr>
      <t>2</t>
    </r>
  </si>
  <si>
    <r>
      <t xml:space="preserve">1) </t>
    </r>
    <r>
      <rPr>
        <b/>
        <sz val="8"/>
        <rFont val="Calibri"/>
        <family val="2"/>
      </rPr>
      <t>Fuente:</t>
    </r>
    <r>
      <rPr>
        <sz val="8"/>
        <rFont val="Calibri"/>
        <family val="2"/>
      </rPr>
      <t xml:space="preserve"> Departamento de Fomento Arrocero</t>
    </r>
  </si>
  <si>
    <r>
      <t xml:space="preserve">Fuente: </t>
    </r>
    <r>
      <rPr>
        <sz val="8"/>
        <rFont val="Calibri"/>
        <family val="2"/>
        <scheme val="minor"/>
      </rPr>
      <t>Unidades Regionales Planificación y Economía (URPEs)</t>
    </r>
  </si>
  <si>
    <r>
      <t xml:space="preserve">Elaboración: </t>
    </r>
    <r>
      <rPr>
        <sz val="8"/>
        <rFont val="Calibri"/>
        <family val="2"/>
        <scheme val="minor"/>
      </rPr>
      <t>MA, Departamento de Seguimiento, Control y Evaluación</t>
    </r>
  </si>
  <si>
    <r>
      <t>Nota</t>
    </r>
    <r>
      <rPr>
        <sz val="8"/>
        <rFont val="Calibri"/>
        <family val="2"/>
        <scheme val="minor"/>
      </rPr>
      <t>:Platano y Guineo promediado entre cada numero de meses y Coco entre 6.5 cortes al año.</t>
    </r>
  </si>
  <si>
    <r>
      <rPr>
        <b/>
        <sz val="8"/>
        <rFont val="Calibri"/>
        <family val="2"/>
      </rPr>
      <t xml:space="preserve">     Fuente:</t>
    </r>
    <r>
      <rPr>
        <sz val="8"/>
        <rFont val="Calibri"/>
        <family val="2"/>
      </rPr>
      <t xml:space="preserve"> Unidades Regionales Planificación y Economía (URPEs)</t>
    </r>
  </si>
  <si>
    <r>
      <rPr>
        <b/>
        <sz val="8"/>
        <rFont val="Calibri"/>
        <family val="2"/>
      </rPr>
      <t xml:space="preserve">Elaborado: </t>
    </r>
    <r>
      <rPr>
        <sz val="8"/>
        <rFont val="Calibri"/>
        <family val="2"/>
      </rPr>
      <t>Ministerio de Agricultura. Departamento de Seguimiento, Control y Evaluación. División Seguimiento.</t>
    </r>
  </si>
  <si>
    <r>
      <rPr>
        <b/>
        <sz val="8"/>
        <rFont val="Calibri"/>
        <family val="2"/>
        <scheme val="minor"/>
      </rPr>
      <t>Notas</t>
    </r>
    <r>
      <rPr>
        <sz val="8"/>
        <rFont val="Calibri"/>
        <family val="2"/>
        <scheme val="minor"/>
      </rPr>
      <t>:Plátano y Guineo promediado entre cada numero de meses y Coco promediado entre la cantidad de cortes reportados por regional.</t>
    </r>
  </si>
  <si>
    <r>
      <rPr>
        <b/>
        <sz val="8"/>
        <rFont val="Calibri"/>
        <family val="2"/>
        <scheme val="minor"/>
      </rPr>
      <t>Fuentes:</t>
    </r>
    <r>
      <rPr>
        <sz val="8"/>
        <rFont val="Calibri"/>
        <family val="2"/>
        <scheme val="minor"/>
      </rPr>
      <t xml:space="preserve"> Unidades Regionales Planificación y Economía (URPEs); Fomento Arrocero; AFCONAGRO, Asociación de Fabricantes de Conservas del Agro.</t>
    </r>
  </si>
  <si>
    <r>
      <rPr>
        <b/>
        <sz val="8"/>
        <rFont val="Calibri"/>
        <family val="2"/>
        <scheme val="minor"/>
      </rPr>
      <t>Elaborado</t>
    </r>
    <r>
      <rPr>
        <sz val="8"/>
        <rFont val="Calibri"/>
        <family val="2"/>
        <scheme val="minor"/>
      </rPr>
      <t>: Ministerio de Agricultura. Departamento de Seguimiento, Control y Evaluación. División Seguimiento.</t>
    </r>
  </si>
  <si>
    <r>
      <rPr>
        <b/>
        <sz val="8"/>
        <rFont val="Calibri"/>
        <family val="2"/>
        <scheme val="minor"/>
      </rPr>
      <t>Fuentes</t>
    </r>
    <r>
      <rPr>
        <sz val="8"/>
        <rFont val="Calibri"/>
        <family val="2"/>
        <scheme val="minor"/>
      </rPr>
      <t>: Unidades Regionales Planificación y Economía (URPEs); Fomento Arrocero; AFCONAGRO, Asociación de Fabricantes de Conservas del Agro.</t>
    </r>
  </si>
  <si>
    <r>
      <rPr>
        <b/>
        <sz val="8"/>
        <rFont val="Calibri"/>
        <family val="2"/>
        <scheme val="minor"/>
      </rPr>
      <t xml:space="preserve">Elaborado: </t>
    </r>
    <r>
      <rPr>
        <sz val="8"/>
        <rFont val="Calibri"/>
        <family val="2"/>
        <scheme val="minor"/>
      </rPr>
      <t>Ministerio de Agricultura. Departamento de Seguimiento, Control y Evaluación. División Seguimiento.</t>
    </r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</si>
  <si>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>Plátano y Guineo promediado entre cada numero de meses y Coco promediado entre la cantidad de cortes reportados por regional.</t>
    </r>
  </si>
  <si>
    <r>
      <rPr>
        <b/>
        <sz val="8"/>
        <rFont val="Calibri"/>
        <family val="2"/>
        <scheme val="minor"/>
      </rPr>
      <t xml:space="preserve">Fuentes: </t>
    </r>
    <r>
      <rPr>
        <sz val="8"/>
        <rFont val="Calibri"/>
        <family val="2"/>
        <scheme val="minor"/>
      </rPr>
      <t>Unidades Regionales Planificación y Economía (URPEs); Fomento Arrocero; AFCONAGRO, Asociación de Fabricantes de Conservas del Agro.</t>
    </r>
  </si>
  <si>
    <r>
      <rPr>
        <b/>
        <sz val="8"/>
        <rFont val="Calibri"/>
        <family val="2"/>
        <scheme val="minor"/>
      </rPr>
      <t>Elaborado:</t>
    </r>
    <r>
      <rPr>
        <sz val="8"/>
        <rFont val="Calibri"/>
        <family val="2"/>
        <scheme val="minor"/>
      </rPr>
      <t xml:space="preserve"> Ministerio de Agricultura. Departamento de Seguimiento, Control y Evaluación. División Seguimiento.</t>
    </r>
  </si>
  <si>
    <r>
      <t>Notas</t>
    </r>
    <r>
      <rPr>
        <sz val="8"/>
        <rFont val="Calibri"/>
        <family val="2"/>
        <scheme val="minor"/>
      </rPr>
      <t>:Plátano y Guineo promediado entre cada numero de meses y Coco promediado entre la cantidad de cortes reportados por regional.</t>
    </r>
  </si>
  <si>
    <r>
      <rPr>
        <b/>
        <sz val="8"/>
        <rFont val="Calibri"/>
        <family val="2"/>
        <scheme val="minor"/>
      </rPr>
      <t>Fuente</t>
    </r>
    <r>
      <rPr>
        <sz val="8"/>
        <rFont val="Calibri"/>
        <family val="2"/>
        <scheme val="minor"/>
      </rPr>
      <t>: Unidades Regionales Planificación y Economía (URPEs); Fomento Arrocero; AFCONAGRO, Asociación de Fabricantes de Conservas del Agro.</t>
    </r>
  </si>
  <si>
    <r>
      <t>Notas</t>
    </r>
    <r>
      <rPr>
        <sz val="8"/>
        <rFont val="Calibri"/>
        <family val="2"/>
        <scheme val="minor"/>
      </rPr>
      <t>:Platano y Guineo promediado entre cada numero de meses y Coco promediado entre la cantidad de cortes reportados por regional.</t>
    </r>
  </si>
  <si>
    <r>
      <t>Fuente:</t>
    </r>
    <r>
      <rPr>
        <sz val="8"/>
        <rFont val="Calibri"/>
        <family val="2"/>
        <scheme val="minor"/>
      </rPr>
      <t xml:space="preserve"> MA, Departamento de Seguimiento, Control y Evaluación</t>
    </r>
  </si>
  <si>
    <r>
      <t>Nota</t>
    </r>
    <r>
      <rPr>
        <sz val="8"/>
        <rFont val="Calibri"/>
        <family val="2"/>
        <scheme val="minor"/>
      </rPr>
      <t>:Platano y Guineo promediado entre cada numero de meses.</t>
    </r>
  </si>
  <si>
    <r>
      <t xml:space="preserve">1) </t>
    </r>
    <r>
      <rPr>
        <b/>
        <sz val="8"/>
        <rFont val="Calibri"/>
        <family val="2"/>
        <scheme val="minor"/>
      </rPr>
      <t>Fuente:</t>
    </r>
    <r>
      <rPr>
        <sz val="8"/>
        <rFont val="Calibri"/>
        <family val="2"/>
        <scheme val="minor"/>
      </rPr>
      <t xml:space="preserve"> Fomento Arrocero</t>
    </r>
  </si>
  <si>
    <r>
      <t xml:space="preserve">2) </t>
    </r>
    <r>
      <rPr>
        <b/>
        <sz val="8"/>
        <rFont val="Calibri"/>
        <family val="2"/>
        <scheme val="minor"/>
      </rPr>
      <t>Fuente:</t>
    </r>
    <r>
      <rPr>
        <sz val="8"/>
        <rFont val="Calibri"/>
        <family val="2"/>
        <scheme val="minor"/>
      </rPr>
      <t xml:space="preserve"> AFCONAGRO, Asociación de Fabricantes de Conservas del Agro.</t>
    </r>
  </si>
  <si>
    <r>
      <t>Nota</t>
    </r>
    <r>
      <rPr>
        <sz val="8"/>
        <rFont val="Calibri"/>
        <family val="2"/>
        <scheme val="minor"/>
      </rPr>
      <t>:Platano, Guineo y Coco promediado entre cada numero de meses.</t>
    </r>
  </si>
  <si>
    <r>
      <t>ARROZ</t>
    </r>
    <r>
      <rPr>
        <vertAlign val="superscript"/>
        <sz val="10"/>
        <rFont val="Calibri"/>
        <family val="2"/>
        <scheme val="minor"/>
      </rPr>
      <t>1</t>
    </r>
  </si>
  <si>
    <r>
      <t>TOMATE IND.</t>
    </r>
    <r>
      <rPr>
        <vertAlign val="superscript"/>
        <sz val="10"/>
        <rFont val="Calibri"/>
        <family val="2"/>
        <scheme val="minor"/>
      </rPr>
      <t>2</t>
    </r>
  </si>
  <si>
    <r>
      <t xml:space="preserve">Fuente: </t>
    </r>
    <r>
      <rPr>
        <sz val="8"/>
        <rFont val="Calibri"/>
        <family val="2"/>
        <scheme val="minor"/>
      </rPr>
      <t>SEA, Departamento de Seguimiento, Control  y Evaluación</t>
    </r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</si>
  <si>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SEA, Departamento de Seguimiento, Control  y Evaluación</t>
    </r>
  </si>
  <si>
    <r>
      <rPr>
        <sz val="8"/>
        <rFont val="Calibri"/>
        <family val="2"/>
        <scheme val="minor"/>
      </rPr>
      <t>Fuente:</t>
    </r>
    <r>
      <rPr>
        <b/>
        <sz val="8"/>
        <rFont val="Calibri"/>
        <family val="2"/>
        <scheme val="minor"/>
      </rPr>
      <t xml:space="preserve"> SEA, Departamento de Seguimiento, Control  y Evaluación</t>
    </r>
  </si>
  <si>
    <r>
      <rPr>
        <b/>
        <sz val="8"/>
        <rFont val="Calibri"/>
        <family val="2"/>
      </rPr>
      <t xml:space="preserve">Elaborado: </t>
    </r>
    <r>
      <rPr>
        <sz val="8"/>
        <rFont val="Calibri"/>
        <family val="2"/>
      </rPr>
      <t>Ministerio de Agricultura. Departamento de Economia Agropecuaria y Estadísticas.</t>
    </r>
  </si>
  <si>
    <r>
      <rPr>
        <b/>
        <sz val="8"/>
        <rFont val="Calibri"/>
        <family val="2"/>
      </rPr>
      <t xml:space="preserve">     Fuente:</t>
    </r>
    <r>
      <rPr>
        <sz val="8"/>
        <rFont val="Calibri"/>
        <family val="2"/>
      </rPr>
      <t xml:space="preserve">Ministerio de Agricultura.Unidades Regionales Planificación y Economía (URPEs) Departamento de Seguimiento, Control y Evaluación. División Seguimiento. </t>
    </r>
  </si>
  <si>
    <r>
      <rPr>
        <b/>
        <sz val="8"/>
        <rFont val="Calibri"/>
        <family val="2"/>
      </rPr>
      <t xml:space="preserve">Fuente: </t>
    </r>
    <r>
      <rPr>
        <sz val="8"/>
        <rFont val="Calibri"/>
        <family val="2"/>
      </rPr>
      <t>Ministerio de Agricultura.Unidades Regionales Planificación y Economía (URPEs). Departamento de Seguimiento, Control y Evaluación. División Seguimiento.</t>
    </r>
  </si>
  <si>
    <r>
      <rPr>
        <b/>
        <sz val="8"/>
        <rFont val="Calibri"/>
        <family val="2"/>
      </rPr>
      <t xml:space="preserve">Fuente: </t>
    </r>
    <r>
      <rPr>
        <sz val="8"/>
        <rFont val="Calibri"/>
        <family val="2"/>
      </rPr>
      <t>Ministerio de Agricultura.Unidades Regionales Planificación y Economía (URPEs).Fomento Arrocero; AFCONAGRO, Asociación de Fabricantes de Conservas del Agro. Departamento de Seguimiento, Control y Evaluación. División Seguimiento.</t>
    </r>
  </si>
  <si>
    <t>Arroz1</t>
  </si>
  <si>
    <t>CONSOLIDADO REGIONAL DE PRODUCCION POR CULTIVO 2022</t>
  </si>
  <si>
    <t>CONSOLIDADO REGIONAL DE COSECHA POR CULTIVO 2022</t>
  </si>
  <si>
    <t>CONSOLIDADO REGIONAL DE SIEMBRA POR CULTIVO DURANTE EL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</si>
</sst>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_(* #,##0.0_);_(* \(#,##0.0\);_(* &quot;-&quot;?_);_(@_)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sz val="11"/>
      <name val="Arial"/>
      <family val="2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vertAlign val="superscript"/>
      <sz val="12"/>
      <name val="Calibri"/>
      <family val="2"/>
    </font>
    <font>
      <sz val="10"/>
      <name val="Arial"/>
      <family val="2"/>
    </font>
    <font>
      <sz val="16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</font>
    <font>
      <vertAlign val="superscript"/>
      <sz val="11"/>
      <name val="Calibri"/>
      <family val="2"/>
      <scheme val="minor"/>
    </font>
    <font>
      <sz val="8"/>
      <name val="Calibri"/>
      <family val="2"/>
    </font>
    <font>
      <b/>
      <sz val="10"/>
      <color theme="0"/>
      <name val="Calibri"/>
      <family val="2"/>
      <scheme val="minor"/>
    </font>
    <font>
      <sz val="9"/>
      <name val="Calibri"/>
      <family val="2"/>
    </font>
    <font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b/>
      <sz val="9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Arial"/>
      <family val="2"/>
    </font>
    <font>
      <b/>
      <vertAlign val="superscript"/>
      <sz val="10"/>
      <name val="Calibri"/>
      <family val="2"/>
      <scheme val="minor"/>
    </font>
    <font>
      <b/>
      <sz val="8"/>
      <name val="Calibri"/>
      <family val="2"/>
    </font>
    <font>
      <b/>
      <sz val="8"/>
      <color theme="0"/>
      <name val="Calibri"/>
      <family val="2"/>
      <scheme val="minor"/>
    </font>
    <font>
      <vertAlign val="superscript"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indexed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00205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6" fillId="0" borderId="0" applyFont="0" applyFill="0" applyBorder="0" applyAlignment="0" applyProtection="0"/>
  </cellStyleXfs>
  <cellXfs count="253">
    <xf numFmtId="0" fontId="0" fillId="0" borderId="0" xfId="0"/>
    <xf numFmtId="0" fontId="4" fillId="0" borderId="0" xfId="1" applyFont="1"/>
    <xf numFmtId="0" fontId="5" fillId="0" borderId="0" xfId="1" applyFont="1"/>
    <xf numFmtId="0" fontId="7" fillId="0" borderId="5" xfId="1" applyFont="1" applyBorder="1"/>
    <xf numFmtId="164" fontId="4" fillId="0" borderId="6" xfId="2" applyNumberFormat="1" applyFont="1" applyBorder="1"/>
    <xf numFmtId="164" fontId="4" fillId="0" borderId="7" xfId="2" applyNumberFormat="1" applyFont="1" applyBorder="1"/>
    <xf numFmtId="164" fontId="4" fillId="0" borderId="0" xfId="1" applyNumberFormat="1" applyFont="1"/>
    <xf numFmtId="43" fontId="4" fillId="0" borderId="0" xfId="2" applyFont="1"/>
    <xf numFmtId="0" fontId="6" fillId="3" borderId="8" xfId="1" applyFont="1" applyFill="1" applyBorder="1"/>
    <xf numFmtId="164" fontId="6" fillId="3" borderId="9" xfId="2" applyNumberFormat="1" applyFont="1" applyFill="1" applyBorder="1"/>
    <xf numFmtId="164" fontId="6" fillId="3" borderId="10" xfId="2" applyNumberFormat="1" applyFont="1" applyFill="1" applyBorder="1"/>
    <xf numFmtId="0" fontId="3" fillId="0" borderId="0" xfId="1" applyFont="1"/>
    <xf numFmtId="164" fontId="3" fillId="0" borderId="0" xfId="3" applyNumberFormat="1" applyFont="1" applyBorder="1"/>
    <xf numFmtId="164" fontId="4" fillId="0" borderId="6" xfId="3" applyNumberFormat="1" applyFont="1" applyBorder="1"/>
    <xf numFmtId="164" fontId="4" fillId="0" borderId="7" xfId="3" applyNumberFormat="1" applyFont="1" applyBorder="1"/>
    <xf numFmtId="164" fontId="4" fillId="0" borderId="6" xfId="5" applyNumberFormat="1" applyFont="1" applyBorder="1"/>
    <xf numFmtId="164" fontId="4" fillId="0" borderId="7" xfId="5" applyNumberFormat="1" applyFont="1" applyBorder="1"/>
    <xf numFmtId="43" fontId="4" fillId="0" borderId="0" xfId="5" applyFont="1"/>
    <xf numFmtId="164" fontId="4" fillId="4" borderId="7" xfId="5" applyNumberFormat="1" applyFont="1" applyFill="1" applyBorder="1"/>
    <xf numFmtId="164" fontId="6" fillId="3" borderId="9" xfId="5" applyNumberFormat="1" applyFont="1" applyFill="1" applyBorder="1"/>
    <xf numFmtId="164" fontId="6" fillId="3" borderId="10" xfId="5" applyNumberFormat="1" applyFont="1" applyFill="1" applyBorder="1"/>
    <xf numFmtId="164" fontId="4" fillId="0" borderId="6" xfId="6" applyNumberFormat="1" applyFont="1" applyBorder="1"/>
    <xf numFmtId="164" fontId="4" fillId="0" borderId="7" xfId="6" applyNumberFormat="1" applyFont="1" applyBorder="1"/>
    <xf numFmtId="164" fontId="6" fillId="3" borderId="9" xfId="6" applyNumberFormat="1" applyFont="1" applyFill="1" applyBorder="1"/>
    <xf numFmtId="164" fontId="6" fillId="3" borderId="10" xfId="6" applyNumberFormat="1" applyFont="1" applyFill="1" applyBorder="1"/>
    <xf numFmtId="0" fontId="4" fillId="4" borderId="0" xfId="1" applyFont="1" applyFill="1"/>
    <xf numFmtId="164" fontId="4" fillId="4" borderId="0" xfId="2" applyNumberFormat="1" applyFont="1" applyFill="1" applyBorder="1"/>
    <xf numFmtId="0" fontId="4" fillId="4" borderId="1" xfId="1" applyFont="1" applyFill="1" applyBorder="1"/>
    <xf numFmtId="164" fontId="10" fillId="4" borderId="0" xfId="2" applyNumberFormat="1" applyFont="1" applyFill="1" applyBorder="1"/>
    <xf numFmtId="0" fontId="3" fillId="4" borderId="0" xfId="1" applyFont="1" applyFill="1"/>
    <xf numFmtId="164" fontId="4" fillId="4" borderId="0" xfId="5" applyNumberFormat="1" applyFont="1" applyFill="1" applyBorder="1"/>
    <xf numFmtId="0" fontId="5" fillId="4" borderId="0" xfId="1" applyFont="1" applyFill="1"/>
    <xf numFmtId="164" fontId="10" fillId="4" borderId="0" xfId="6" applyNumberFormat="1" applyFont="1" applyFill="1" applyBorder="1"/>
    <xf numFmtId="164" fontId="10" fillId="4" borderId="0" xfId="1" applyNumberFormat="1" applyFont="1" applyFill="1"/>
    <xf numFmtId="164" fontId="4" fillId="4" borderId="0" xfId="1" applyNumberFormat="1" applyFont="1" applyFill="1"/>
    <xf numFmtId="43" fontId="4" fillId="4" borderId="0" xfId="5" applyFont="1" applyFill="1"/>
    <xf numFmtId="43" fontId="4" fillId="4" borderId="0" xfId="1" applyNumberFormat="1" applyFont="1" applyFill="1"/>
    <xf numFmtId="164" fontId="11" fillId="4" borderId="0" xfId="6" applyNumberFormat="1" applyFont="1" applyFill="1" applyBorder="1"/>
    <xf numFmtId="0" fontId="12" fillId="4" borderId="0" xfId="1" applyFont="1" applyFill="1"/>
    <xf numFmtId="164" fontId="12" fillId="4" borderId="0" xfId="1" applyNumberFormat="1" applyFont="1" applyFill="1"/>
    <xf numFmtId="164" fontId="3" fillId="4" borderId="0" xfId="1" applyNumberFormat="1" applyFont="1" applyFill="1"/>
    <xf numFmtId="164" fontId="3" fillId="4" borderId="0" xfId="6" applyNumberFormat="1" applyFont="1" applyFill="1" applyBorder="1"/>
    <xf numFmtId="0" fontId="13" fillId="4" borderId="0" xfId="1" applyFont="1" applyFill="1"/>
    <xf numFmtId="0" fontId="15" fillId="4" borderId="0" xfId="1" applyFont="1" applyFill="1"/>
    <xf numFmtId="43" fontId="4" fillId="4" borderId="0" xfId="2" applyFont="1" applyFill="1"/>
    <xf numFmtId="0" fontId="10" fillId="4" borderId="0" xfId="1" applyFont="1" applyFill="1"/>
    <xf numFmtId="164" fontId="11" fillId="4" borderId="0" xfId="2" applyNumberFormat="1" applyFont="1" applyFill="1" applyBorder="1"/>
    <xf numFmtId="164" fontId="12" fillId="4" borderId="0" xfId="2" applyNumberFormat="1" applyFont="1" applyFill="1" applyBorder="1"/>
    <xf numFmtId="0" fontId="12" fillId="4" borderId="0" xfId="1" applyFont="1" applyFill="1" applyAlignment="1">
      <alignment wrapText="1"/>
    </xf>
    <xf numFmtId="164" fontId="3" fillId="4" borderId="0" xfId="2" applyNumberFormat="1" applyFont="1" applyFill="1" applyBorder="1"/>
    <xf numFmtId="164" fontId="10" fillId="4" borderId="0" xfId="3" applyNumberFormat="1" applyFont="1" applyFill="1" applyBorder="1"/>
    <xf numFmtId="164" fontId="3" fillId="4" borderId="0" xfId="3" applyNumberFormat="1" applyFont="1" applyFill="1" applyBorder="1"/>
    <xf numFmtId="43" fontId="4" fillId="4" borderId="0" xfId="2" applyFont="1" applyFill="1" applyBorder="1"/>
    <xf numFmtId="0" fontId="16" fillId="5" borderId="2" xfId="1" applyFont="1" applyFill="1" applyBorder="1" applyAlignment="1">
      <alignment horizontal="center" vertical="center"/>
    </xf>
    <xf numFmtId="0" fontId="16" fillId="5" borderId="3" xfId="1" applyFont="1" applyFill="1" applyBorder="1" applyAlignment="1">
      <alignment horizontal="center" vertical="center"/>
    </xf>
    <xf numFmtId="0" fontId="16" fillId="5" borderId="4" xfId="1" applyFont="1" applyFill="1" applyBorder="1" applyAlignment="1">
      <alignment horizontal="center" vertical="center"/>
    </xf>
    <xf numFmtId="0" fontId="16" fillId="6" borderId="8" xfId="1" applyFont="1" applyFill="1" applyBorder="1"/>
    <xf numFmtId="164" fontId="16" fillId="6" borderId="9" xfId="2" applyNumberFormat="1" applyFont="1" applyFill="1" applyBorder="1"/>
    <xf numFmtId="164" fontId="16" fillId="6" borderId="10" xfId="2" applyNumberFormat="1" applyFont="1" applyFill="1" applyBorder="1"/>
    <xf numFmtId="0" fontId="16" fillId="7" borderId="2" xfId="1" applyFont="1" applyFill="1" applyBorder="1" applyAlignment="1">
      <alignment horizontal="center" vertical="center"/>
    </xf>
    <xf numFmtId="0" fontId="16" fillId="7" borderId="3" xfId="1" applyFont="1" applyFill="1" applyBorder="1" applyAlignment="1">
      <alignment horizontal="center" vertical="center"/>
    </xf>
    <xf numFmtId="0" fontId="16" fillId="7" borderId="4" xfId="1" applyFont="1" applyFill="1" applyBorder="1" applyAlignment="1">
      <alignment horizontal="center" vertical="center"/>
    </xf>
    <xf numFmtId="164" fontId="16" fillId="4" borderId="0" xfId="2" applyNumberFormat="1" applyFont="1" applyFill="1" applyBorder="1"/>
    <xf numFmtId="0" fontId="17" fillId="4" borderId="0" xfId="1" applyFont="1" applyFill="1"/>
    <xf numFmtId="164" fontId="16" fillId="6" borderId="9" xfId="3" applyNumberFormat="1" applyFont="1" applyFill="1" applyBorder="1"/>
    <xf numFmtId="164" fontId="16" fillId="6" borderId="10" xfId="3" applyNumberFormat="1" applyFont="1" applyFill="1" applyBorder="1"/>
    <xf numFmtId="0" fontId="18" fillId="4" borderId="0" xfId="1" applyFont="1" applyFill="1"/>
    <xf numFmtId="164" fontId="16" fillId="6" borderId="9" xfId="6" applyNumberFormat="1" applyFont="1" applyFill="1" applyBorder="1"/>
    <xf numFmtId="164" fontId="16" fillId="6" borderId="10" xfId="6" applyNumberFormat="1" applyFont="1" applyFill="1" applyBorder="1"/>
    <xf numFmtId="164" fontId="16" fillId="6" borderId="9" xfId="5" applyNumberFormat="1" applyFont="1" applyFill="1" applyBorder="1"/>
    <xf numFmtId="164" fontId="16" fillId="6" borderId="10" xfId="5" applyNumberFormat="1" applyFont="1" applyFill="1" applyBorder="1"/>
    <xf numFmtId="43" fontId="4" fillId="0" borderId="0" xfId="6" applyFont="1"/>
    <xf numFmtId="164" fontId="3" fillId="0" borderId="0" xfId="6" applyNumberFormat="1" applyFont="1" applyBorder="1"/>
    <xf numFmtId="164" fontId="12" fillId="4" borderId="0" xfId="6" applyNumberFormat="1" applyFont="1" applyFill="1" applyBorder="1"/>
    <xf numFmtId="164" fontId="4" fillId="4" borderId="0" xfId="6" applyNumberFormat="1" applyFont="1" applyFill="1" applyBorder="1"/>
    <xf numFmtId="0" fontId="2" fillId="4" borderId="0" xfId="1" applyFont="1" applyFill="1" applyAlignment="1">
      <alignment horizontal="center"/>
    </xf>
    <xf numFmtId="0" fontId="4" fillId="0" borderId="0" xfId="0" applyFont="1"/>
    <xf numFmtId="0" fontId="5" fillId="0" borderId="0" xfId="0" applyFont="1"/>
    <xf numFmtId="0" fontId="7" fillId="0" borderId="5" xfId="0" applyFont="1" applyBorder="1"/>
    <xf numFmtId="164" fontId="4" fillId="0" borderId="6" xfId="6" applyNumberFormat="1" applyFont="1" applyFill="1" applyBorder="1"/>
    <xf numFmtId="164" fontId="4" fillId="0" borderId="7" xfId="6" applyNumberFormat="1" applyFont="1" applyFill="1" applyBorder="1"/>
    <xf numFmtId="43" fontId="4" fillId="0" borderId="0" xfId="6" applyFont="1" applyFill="1"/>
    <xf numFmtId="0" fontId="6" fillId="3" borderId="8" xfId="0" applyFont="1" applyFill="1" applyBorder="1"/>
    <xf numFmtId="0" fontId="12" fillId="0" borderId="0" xfId="0" applyFont="1"/>
    <xf numFmtId="0" fontId="3" fillId="0" borderId="0" xfId="0" applyFont="1"/>
    <xf numFmtId="0" fontId="4" fillId="4" borderId="0" xfId="0" applyFont="1" applyFill="1"/>
    <xf numFmtId="165" fontId="4" fillId="4" borderId="0" xfId="6" applyNumberFormat="1" applyFont="1" applyFill="1" applyBorder="1"/>
    <xf numFmtId="0" fontId="5" fillId="4" borderId="0" xfId="0" applyFont="1" applyFill="1"/>
    <xf numFmtId="165" fontId="10" fillId="4" borderId="0" xfId="6" applyNumberFormat="1" applyFont="1" applyFill="1" applyBorder="1"/>
    <xf numFmtId="43" fontId="4" fillId="4" borderId="0" xfId="0" applyNumberFormat="1" applyFont="1" applyFill="1"/>
    <xf numFmtId="0" fontId="11" fillId="4" borderId="0" xfId="0" applyFont="1" applyFill="1"/>
    <xf numFmtId="0" fontId="12" fillId="4" borderId="0" xfId="0" applyFont="1" applyFill="1"/>
    <xf numFmtId="166" fontId="0" fillId="4" borderId="0" xfId="0" applyNumberFormat="1" applyFill="1"/>
    <xf numFmtId="164" fontId="12" fillId="4" borderId="0" xfId="0" applyNumberFormat="1" applyFont="1" applyFill="1"/>
    <xf numFmtId="164" fontId="10" fillId="4" borderId="0" xfId="0" applyNumberFormat="1" applyFont="1" applyFill="1"/>
    <xf numFmtId="164" fontId="4" fillId="4" borderId="0" xfId="0" applyNumberFormat="1" applyFont="1" applyFill="1"/>
    <xf numFmtId="164" fontId="3" fillId="4" borderId="0" xfId="0" applyNumberFormat="1" applyFont="1" applyFill="1"/>
    <xf numFmtId="0" fontId="3" fillId="4" borderId="0" xfId="0" applyFont="1" applyFill="1"/>
    <xf numFmtId="165" fontId="3" fillId="4" borderId="0" xfId="6" applyNumberFormat="1" applyFont="1" applyFill="1" applyBorder="1"/>
    <xf numFmtId="0" fontId="4" fillId="4" borderId="1" xfId="0" applyFont="1" applyFill="1" applyBorder="1"/>
    <xf numFmtId="0" fontId="16" fillId="7" borderId="2" xfId="0" applyFont="1" applyFill="1" applyBorder="1" applyAlignment="1">
      <alignment horizontal="center" vertical="center"/>
    </xf>
    <xf numFmtId="0" fontId="16" fillId="7" borderId="3" xfId="0" applyFont="1" applyFill="1" applyBorder="1" applyAlignment="1">
      <alignment horizontal="center" vertical="center"/>
    </xf>
    <xf numFmtId="0" fontId="16" fillId="7" borderId="4" xfId="0" applyFont="1" applyFill="1" applyBorder="1" applyAlignment="1">
      <alignment horizontal="center" vertical="center"/>
    </xf>
    <xf numFmtId="0" fontId="16" fillId="6" borderId="8" xfId="0" applyFont="1" applyFill="1" applyBorder="1"/>
    <xf numFmtId="165" fontId="0" fillId="4" borderId="0" xfId="6" applyNumberFormat="1" applyFont="1" applyFill="1"/>
    <xf numFmtId="0" fontId="0" fillId="4" borderId="0" xfId="0" applyFill="1"/>
    <xf numFmtId="43" fontId="4" fillId="4" borderId="0" xfId="6" applyFont="1" applyFill="1"/>
    <xf numFmtId="0" fontId="10" fillId="4" borderId="0" xfId="0" applyFont="1" applyFill="1"/>
    <xf numFmtId="164" fontId="0" fillId="4" borderId="0" xfId="0" applyNumberFormat="1" applyFill="1"/>
    <xf numFmtId="0" fontId="16" fillId="8" borderId="8" xfId="0" applyFont="1" applyFill="1" applyBorder="1"/>
    <xf numFmtId="164" fontId="16" fillId="8" borderId="9" xfId="6" applyNumberFormat="1" applyFont="1" applyFill="1" applyBorder="1"/>
    <xf numFmtId="164" fontId="16" fillId="8" borderId="10" xfId="6" applyNumberFormat="1" applyFont="1" applyFill="1" applyBorder="1"/>
    <xf numFmtId="164" fontId="0" fillId="4" borderId="0" xfId="6" applyNumberFormat="1" applyFont="1" applyFill="1"/>
    <xf numFmtId="0" fontId="1" fillId="0" borderId="0" xfId="0" applyFont="1"/>
    <xf numFmtId="0" fontId="16" fillId="7" borderId="12" xfId="0" applyFont="1" applyFill="1" applyBorder="1" applyAlignment="1">
      <alignment horizontal="center" vertical="center"/>
    </xf>
    <xf numFmtId="0" fontId="16" fillId="7" borderId="13" xfId="0" applyFont="1" applyFill="1" applyBorder="1" applyAlignment="1">
      <alignment horizontal="center" vertical="center"/>
    </xf>
    <xf numFmtId="0" fontId="16" fillId="7" borderId="14" xfId="0" applyFont="1" applyFill="1" applyBorder="1" applyAlignment="1">
      <alignment horizontal="center" vertical="center"/>
    </xf>
    <xf numFmtId="0" fontId="20" fillId="4" borderId="0" xfId="0" applyFont="1" applyFill="1"/>
    <xf numFmtId="0" fontId="0" fillId="4" borderId="18" xfId="0" applyFill="1" applyBorder="1"/>
    <xf numFmtId="0" fontId="16" fillId="7" borderId="12" xfId="0" applyFont="1" applyFill="1" applyBorder="1" applyAlignment="1">
      <alignment horizontal="center"/>
    </xf>
    <xf numFmtId="0" fontId="16" fillId="7" borderId="13" xfId="0" applyFont="1" applyFill="1" applyBorder="1" applyAlignment="1">
      <alignment horizontal="center"/>
    </xf>
    <xf numFmtId="0" fontId="16" fillId="7" borderId="14" xfId="0" applyFont="1" applyFill="1" applyBorder="1" applyAlignment="1">
      <alignment horizontal="center"/>
    </xf>
    <xf numFmtId="0" fontId="1" fillId="4" borderId="0" xfId="0" applyFont="1" applyFill="1"/>
    <xf numFmtId="0" fontId="7" fillId="4" borderId="0" xfId="0" applyFont="1" applyFill="1"/>
    <xf numFmtId="0" fontId="19" fillId="4" borderId="0" xfId="0" applyFont="1" applyFill="1"/>
    <xf numFmtId="0" fontId="6" fillId="4" borderId="0" xfId="0" applyFont="1" applyFill="1"/>
    <xf numFmtId="0" fontId="16" fillId="7" borderId="6" xfId="0" applyFont="1" applyFill="1" applyBorder="1" applyAlignment="1">
      <alignment horizontal="center"/>
    </xf>
    <xf numFmtId="0" fontId="16" fillId="7" borderId="6" xfId="0" applyFont="1" applyFill="1" applyBorder="1" applyAlignment="1">
      <alignment horizontal="center" vertical="center"/>
    </xf>
    <xf numFmtId="164" fontId="6" fillId="4" borderId="0" xfId="6" applyNumberFormat="1" applyFont="1" applyFill="1" applyBorder="1"/>
    <xf numFmtId="164" fontId="1" fillId="4" borderId="0" xfId="6" applyNumberFormat="1" applyFont="1" applyFill="1" applyBorder="1"/>
    <xf numFmtId="0" fontId="21" fillId="0" borderId="0" xfId="0" applyFont="1"/>
    <xf numFmtId="0" fontId="21" fillId="4" borderId="0" xfId="0" applyFont="1" applyFill="1"/>
    <xf numFmtId="0" fontId="12" fillId="0" borderId="5" xfId="0" applyFont="1" applyBorder="1"/>
    <xf numFmtId="164" fontId="12" fillId="0" borderId="6" xfId="6" applyNumberFormat="1" applyFont="1" applyBorder="1"/>
    <xf numFmtId="164" fontId="12" fillId="0" borderId="7" xfId="6" applyNumberFormat="1" applyFont="1" applyBorder="1"/>
    <xf numFmtId="43" fontId="12" fillId="0" borderId="6" xfId="6" applyFont="1" applyBorder="1"/>
    <xf numFmtId="0" fontId="23" fillId="6" borderId="8" xfId="0" applyFont="1" applyFill="1" applyBorder="1"/>
    <xf numFmtId="164" fontId="23" fillId="6" borderId="9" xfId="6" applyNumberFormat="1" applyFont="1" applyFill="1" applyBorder="1"/>
    <xf numFmtId="164" fontId="23" fillId="6" borderId="10" xfId="6" applyNumberFormat="1" applyFont="1" applyFill="1" applyBorder="1"/>
    <xf numFmtId="43" fontId="21" fillId="4" borderId="0" xfId="6" applyFont="1" applyFill="1" applyBorder="1"/>
    <xf numFmtId="0" fontId="12" fillId="0" borderId="8" xfId="0" applyFont="1" applyBorder="1"/>
    <xf numFmtId="164" fontId="12" fillId="0" borderId="9" xfId="6" applyNumberFormat="1" applyFont="1" applyBorder="1"/>
    <xf numFmtId="164" fontId="12" fillId="0" borderId="10" xfId="6" applyNumberFormat="1" applyFont="1" applyBorder="1"/>
    <xf numFmtId="0" fontId="12" fillId="4" borderId="5" xfId="0" applyFont="1" applyFill="1" applyBorder="1"/>
    <xf numFmtId="164" fontId="12" fillId="4" borderId="6" xfId="6" applyNumberFormat="1" applyFont="1" applyFill="1" applyBorder="1"/>
    <xf numFmtId="164" fontId="12" fillId="4" borderId="7" xfId="6" applyNumberFormat="1" applyFont="1" applyFill="1" applyBorder="1"/>
    <xf numFmtId="43" fontId="12" fillId="4" borderId="0" xfId="0" applyNumberFormat="1" applyFont="1" applyFill="1"/>
    <xf numFmtId="43" fontId="1" fillId="4" borderId="0" xfId="6" applyFont="1" applyFill="1"/>
    <xf numFmtId="164" fontId="21" fillId="4" borderId="0" xfId="0" applyNumberFormat="1" applyFont="1" applyFill="1"/>
    <xf numFmtId="43" fontId="21" fillId="4" borderId="0" xfId="0" applyNumberFormat="1" applyFont="1" applyFill="1"/>
    <xf numFmtId="0" fontId="22" fillId="4" borderId="0" xfId="0" applyFont="1" applyFill="1"/>
    <xf numFmtId="0" fontId="1" fillId="0" borderId="15" xfId="0" applyFont="1" applyBorder="1"/>
    <xf numFmtId="164" fontId="1" fillId="0" borderId="16" xfId="6" applyNumberFormat="1" applyFont="1" applyBorder="1"/>
    <xf numFmtId="0" fontId="1" fillId="0" borderId="17" xfId="0" applyFont="1" applyBorder="1"/>
    <xf numFmtId="0" fontId="1" fillId="0" borderId="23" xfId="0" applyFont="1" applyBorder="1"/>
    <xf numFmtId="164" fontId="1" fillId="0" borderId="24" xfId="6" applyNumberFormat="1" applyFont="1" applyBorder="1"/>
    <xf numFmtId="0" fontId="24" fillId="4" borderId="0" xfId="0" applyFont="1" applyFill="1"/>
    <xf numFmtId="0" fontId="25" fillId="6" borderId="12" xfId="0" applyFont="1" applyFill="1" applyBorder="1"/>
    <xf numFmtId="164" fontId="25" fillId="6" borderId="13" xfId="6" applyNumberFormat="1" applyFont="1" applyFill="1" applyBorder="1"/>
    <xf numFmtId="0" fontId="4" fillId="0" borderId="15" xfId="0" applyFont="1" applyBorder="1"/>
    <xf numFmtId="164" fontId="4" fillId="0" borderId="16" xfId="6" applyNumberFormat="1" applyFont="1" applyBorder="1"/>
    <xf numFmtId="0" fontId="4" fillId="0" borderId="17" xfId="0" applyFont="1" applyBorder="1"/>
    <xf numFmtId="0" fontId="4" fillId="0" borderId="23" xfId="0" applyFont="1" applyBorder="1"/>
    <xf numFmtId="164" fontId="4" fillId="0" borderId="24" xfId="6" applyNumberFormat="1" applyFont="1" applyBorder="1"/>
    <xf numFmtId="0" fontId="6" fillId="3" borderId="12" xfId="0" applyFont="1" applyFill="1" applyBorder="1"/>
    <xf numFmtId="164" fontId="6" fillId="3" borderId="13" xfId="6" applyNumberFormat="1" applyFont="1" applyFill="1" applyBorder="1"/>
    <xf numFmtId="0" fontId="16" fillId="6" borderId="12" xfId="0" applyFont="1" applyFill="1" applyBorder="1"/>
    <xf numFmtId="164" fontId="16" fillId="6" borderId="13" xfId="6" applyNumberFormat="1" applyFont="1" applyFill="1" applyBorder="1"/>
    <xf numFmtId="0" fontId="25" fillId="7" borderId="12" xfId="0" applyFont="1" applyFill="1" applyBorder="1" applyAlignment="1">
      <alignment horizontal="center"/>
    </xf>
    <xf numFmtId="0" fontId="25" fillId="7" borderId="13" xfId="0" applyFont="1" applyFill="1" applyBorder="1" applyAlignment="1">
      <alignment horizontal="center"/>
    </xf>
    <xf numFmtId="0" fontId="25" fillId="7" borderId="14" xfId="0" applyFont="1" applyFill="1" applyBorder="1" applyAlignment="1">
      <alignment horizontal="center"/>
    </xf>
    <xf numFmtId="0" fontId="4" fillId="0" borderId="18" xfId="0" applyFont="1" applyBorder="1"/>
    <xf numFmtId="0" fontId="4" fillId="0" borderId="25" xfId="0" applyFont="1" applyBorder="1"/>
    <xf numFmtId="164" fontId="4" fillId="0" borderId="22" xfId="6" applyNumberFormat="1" applyFont="1" applyBorder="1"/>
    <xf numFmtId="0" fontId="4" fillId="0" borderId="19" xfId="0" applyFont="1" applyBorder="1"/>
    <xf numFmtId="164" fontId="4" fillId="0" borderId="20" xfId="6" applyNumberFormat="1" applyFont="1" applyBorder="1"/>
    <xf numFmtId="0" fontId="4" fillId="0" borderId="21" xfId="0" applyFont="1" applyBorder="1"/>
    <xf numFmtId="164" fontId="24" fillId="4" borderId="0" xfId="0" applyNumberFormat="1" applyFont="1" applyFill="1"/>
    <xf numFmtId="164" fontId="4" fillId="0" borderId="16" xfId="8" applyNumberFormat="1" applyFont="1" applyBorder="1"/>
    <xf numFmtId="164" fontId="0" fillId="4" borderId="0" xfId="8" applyNumberFormat="1" applyFont="1" applyFill="1"/>
    <xf numFmtId="164" fontId="16" fillId="6" borderId="13" xfId="8" applyNumberFormat="1" applyFont="1" applyFill="1" applyBorder="1"/>
    <xf numFmtId="164" fontId="4" fillId="0" borderId="20" xfId="8" applyNumberFormat="1" applyFont="1" applyBorder="1"/>
    <xf numFmtId="164" fontId="4" fillId="0" borderId="22" xfId="8" applyNumberFormat="1" applyFont="1" applyBorder="1"/>
    <xf numFmtId="0" fontId="24" fillId="0" borderId="0" xfId="0" applyFont="1"/>
    <xf numFmtId="164" fontId="24" fillId="4" borderId="0" xfId="6" applyNumberFormat="1" applyFont="1" applyFill="1"/>
    <xf numFmtId="0" fontId="27" fillId="4" borderId="0" xfId="0" applyFont="1" applyFill="1"/>
    <xf numFmtId="0" fontId="28" fillId="4" borderId="0" xfId="0" applyFont="1" applyFill="1"/>
    <xf numFmtId="0" fontId="29" fillId="4" borderId="0" xfId="0" applyFont="1" applyFill="1"/>
    <xf numFmtId="0" fontId="30" fillId="4" borderId="0" xfId="0" applyFont="1" applyFill="1"/>
    <xf numFmtId="0" fontId="24" fillId="4" borderId="26" xfId="0" applyFont="1" applyFill="1" applyBorder="1"/>
    <xf numFmtId="164" fontId="4" fillId="0" borderId="25" xfId="6" applyNumberFormat="1" applyFont="1" applyBorder="1"/>
    <xf numFmtId="164" fontId="24" fillId="0" borderId="7" xfId="6" applyNumberFormat="1" applyFont="1" applyBorder="1"/>
    <xf numFmtId="0" fontId="15" fillId="4" borderId="0" xfId="0" applyFont="1" applyFill="1"/>
    <xf numFmtId="43" fontId="29" fillId="4" borderId="0" xfId="0" applyNumberFormat="1" applyFont="1" applyFill="1"/>
    <xf numFmtId="164" fontId="27" fillId="4" borderId="0" xfId="6" applyNumberFormat="1" applyFont="1" applyFill="1" applyBorder="1"/>
    <xf numFmtId="164" fontId="30" fillId="4" borderId="0" xfId="0" applyNumberFormat="1" applyFont="1" applyFill="1"/>
    <xf numFmtId="164" fontId="24" fillId="0" borderId="6" xfId="6" applyNumberFormat="1" applyFont="1" applyFill="1" applyBorder="1"/>
    <xf numFmtId="164" fontId="12" fillId="0" borderId="0" xfId="0" applyNumberFormat="1" applyFont="1"/>
    <xf numFmtId="0" fontId="15" fillId="4" borderId="0" xfId="0" applyFont="1" applyFill="1" applyAlignment="1">
      <alignment horizontal="left"/>
    </xf>
    <xf numFmtId="0" fontId="30" fillId="4" borderId="0" xfId="0" applyFont="1" applyFill="1" applyAlignment="1">
      <alignment horizontal="left"/>
    </xf>
    <xf numFmtId="0" fontId="4" fillId="0" borderId="5" xfId="1" applyFont="1" applyBorder="1"/>
    <xf numFmtId="164" fontId="6" fillId="4" borderId="0" xfId="5" applyNumberFormat="1" applyFont="1" applyFill="1" applyBorder="1"/>
    <xf numFmtId="0" fontId="4" fillId="4" borderId="0" xfId="1" applyFont="1" applyFill="1" applyAlignment="1">
      <alignment wrapText="1"/>
    </xf>
    <xf numFmtId="0" fontId="6" fillId="4" borderId="0" xfId="7" applyFont="1" applyFill="1"/>
    <xf numFmtId="0" fontId="6" fillId="4" borderId="0" xfId="1" applyFont="1" applyFill="1" applyAlignment="1">
      <alignment horizontal="center"/>
    </xf>
    <xf numFmtId="0" fontId="29" fillId="4" borderId="0" xfId="1" applyFont="1" applyFill="1"/>
    <xf numFmtId="164" fontId="29" fillId="4" borderId="0" xfId="1" applyNumberFormat="1" applyFont="1" applyFill="1"/>
    <xf numFmtId="0" fontId="29" fillId="4" borderId="0" xfId="1" applyFont="1" applyFill="1" applyAlignment="1">
      <alignment wrapText="1"/>
    </xf>
    <xf numFmtId="0" fontId="27" fillId="4" borderId="0" xfId="1" applyFont="1" applyFill="1" applyAlignment="1">
      <alignment wrapText="1"/>
    </xf>
    <xf numFmtId="43" fontId="29" fillId="4" borderId="0" xfId="1" applyNumberFormat="1" applyFont="1" applyFill="1"/>
    <xf numFmtId="0" fontId="30" fillId="4" borderId="0" xfId="1" applyFont="1" applyFill="1"/>
    <xf numFmtId="164" fontId="30" fillId="4" borderId="0" xfId="1" applyNumberFormat="1" applyFont="1" applyFill="1"/>
    <xf numFmtId="0" fontId="27" fillId="4" borderId="0" xfId="1" applyFont="1" applyFill="1" applyAlignment="1">
      <alignment horizontal="center"/>
    </xf>
    <xf numFmtId="164" fontId="27" fillId="4" borderId="0" xfId="2" applyNumberFormat="1" applyFont="1" applyFill="1" applyBorder="1"/>
    <xf numFmtId="0" fontId="27" fillId="4" borderId="0" xfId="1" applyFont="1" applyFill="1"/>
    <xf numFmtId="0" fontId="29" fillId="4" borderId="0" xfId="1" applyFont="1" applyFill="1" applyAlignment="1">
      <alignment horizontal="left" indent="2"/>
    </xf>
    <xf numFmtId="164" fontId="27" fillId="4" borderId="0" xfId="2" applyNumberFormat="1" applyFont="1" applyFill="1" applyBorder="1" applyAlignment="1"/>
    <xf numFmtId="164" fontId="11" fillId="4" borderId="0" xfId="2" applyNumberFormat="1" applyFont="1" applyFill="1" applyBorder="1" applyAlignment="1"/>
    <xf numFmtId="164" fontId="10" fillId="4" borderId="0" xfId="2" applyNumberFormat="1" applyFont="1" applyFill="1" applyBorder="1" applyAlignment="1"/>
    <xf numFmtId="164" fontId="29" fillId="4" borderId="0" xfId="2" applyNumberFormat="1" applyFont="1" applyFill="1" applyBorder="1"/>
    <xf numFmtId="164" fontId="33" fillId="4" borderId="0" xfId="2" applyNumberFormat="1" applyFont="1" applyFill="1" applyBorder="1"/>
    <xf numFmtId="164" fontId="33" fillId="4" borderId="0" xfId="2" applyNumberFormat="1" applyFont="1" applyFill="1" applyBorder="1" applyAlignment="1"/>
    <xf numFmtId="164" fontId="16" fillId="4" borderId="0" xfId="2" applyNumberFormat="1" applyFont="1" applyFill="1" applyBorder="1" applyAlignment="1"/>
    <xf numFmtId="164" fontId="4" fillId="4" borderId="0" xfId="2" applyNumberFormat="1" applyFont="1" applyFill="1" applyBorder="1" applyAlignment="1"/>
    <xf numFmtId="0" fontId="4" fillId="4" borderId="0" xfId="7" applyFont="1" applyFill="1"/>
    <xf numFmtId="0" fontId="4" fillId="0" borderId="0" xfId="7" applyFont="1"/>
    <xf numFmtId="0" fontId="4" fillId="0" borderId="6" xfId="0" applyFont="1" applyBorder="1"/>
    <xf numFmtId="0" fontId="16" fillId="6" borderId="6" xfId="0" applyFont="1" applyFill="1" applyBorder="1"/>
    <xf numFmtId="164" fontId="16" fillId="6" borderId="6" xfId="6" applyNumberFormat="1" applyFont="1" applyFill="1" applyBorder="1"/>
    <xf numFmtId="164" fontId="27" fillId="4" borderId="0" xfId="6" applyNumberFormat="1" applyFont="1" applyFill="1" applyBorder="1" applyAlignment="1">
      <alignment vertical="top"/>
    </xf>
    <xf numFmtId="0" fontId="29" fillId="4" borderId="0" xfId="0" applyFont="1" applyFill="1" applyAlignment="1">
      <alignment vertical="top"/>
    </xf>
    <xf numFmtId="0" fontId="4" fillId="4" borderId="18" xfId="0" applyFont="1" applyFill="1" applyBorder="1"/>
    <xf numFmtId="0" fontId="4" fillId="4" borderId="6" xfId="0" applyFont="1" applyFill="1" applyBorder="1"/>
    <xf numFmtId="164" fontId="4" fillId="4" borderId="6" xfId="6" applyNumberFormat="1" applyFont="1" applyFill="1" applyBorder="1"/>
    <xf numFmtId="164" fontId="4" fillId="4" borderId="0" xfId="6" applyNumberFormat="1" applyFont="1" applyFill="1"/>
    <xf numFmtId="0" fontId="35" fillId="4" borderId="0" xfId="0" applyFont="1" applyFill="1"/>
    <xf numFmtId="0" fontId="24" fillId="4" borderId="11" xfId="0" applyFont="1" applyFill="1" applyBorder="1"/>
    <xf numFmtId="0" fontId="24" fillId="4" borderId="1" xfId="0" applyFont="1" applyFill="1" applyBorder="1"/>
    <xf numFmtId="0" fontId="24" fillId="4" borderId="18" xfId="0" applyFont="1" applyFill="1" applyBorder="1"/>
    <xf numFmtId="164" fontId="36" fillId="0" borderId="16" xfId="6" applyNumberFormat="1" applyFont="1" applyBorder="1"/>
    <xf numFmtId="0" fontId="2" fillId="4" borderId="0" xfId="0" applyFont="1" applyFill="1" applyAlignment="1">
      <alignment horizontal="center"/>
    </xf>
    <xf numFmtId="0" fontId="2" fillId="4" borderId="18" xfId="0" applyFont="1" applyFill="1" applyBorder="1" applyAlignment="1">
      <alignment horizontal="center"/>
    </xf>
    <xf numFmtId="0" fontId="6" fillId="0" borderId="0" xfId="7" applyFont="1" applyAlignment="1">
      <alignment horizontal="center"/>
    </xf>
    <xf numFmtId="0" fontId="6" fillId="4" borderId="0" xfId="7" applyFont="1" applyFill="1" applyAlignment="1">
      <alignment horizontal="center"/>
    </xf>
    <xf numFmtId="0" fontId="2" fillId="4" borderId="0" xfId="7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2" fillId="4" borderId="0" xfId="1" applyFont="1" applyFill="1" applyAlignment="1">
      <alignment horizontal="center"/>
    </xf>
    <xf numFmtId="0" fontId="27" fillId="4" borderId="0" xfId="1" applyFont="1" applyFill="1" applyAlignment="1">
      <alignment horizontal="center"/>
    </xf>
    <xf numFmtId="0" fontId="2" fillId="2" borderId="0" xfId="1" applyFont="1" applyFill="1" applyAlignment="1">
      <alignment horizontal="center"/>
    </xf>
    <xf numFmtId="0" fontId="29" fillId="4" borderId="0" xfId="0" applyFont="1" applyFill="1" applyAlignment="1">
      <alignment horizontal="left" wrapText="1"/>
    </xf>
    <xf numFmtId="0" fontId="27" fillId="4" borderId="0" xfId="0" applyFont="1" applyFill="1" applyAlignment="1">
      <alignment horizontal="left" wrapText="1"/>
    </xf>
  </cellXfs>
  <cellStyles count="9">
    <cellStyle name="Millares" xfId="8" builtinId="3"/>
    <cellStyle name="Millares 2" xfId="2" xr:uid="{00000000-0005-0000-0000-000001000000}"/>
    <cellStyle name="Millares 2 2" xfId="3" xr:uid="{00000000-0005-0000-0000-000002000000}"/>
    <cellStyle name="Millares 2 3" xfId="6" xr:uid="{00000000-0005-0000-0000-000003000000}"/>
    <cellStyle name="Millares 3" xfId="5" xr:uid="{00000000-0005-0000-0000-000004000000}"/>
    <cellStyle name="Normal" xfId="0" builtinId="0"/>
    <cellStyle name="Normal 2" xfId="7" xr:uid="{CF795004-A1DE-4138-9FE2-F104B492F15D}"/>
    <cellStyle name="Normal 3" xfId="1" xr:uid="{00000000-0005-0000-0000-000006000000}"/>
    <cellStyle name="Normal 3 2" xfId="4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externalLink" Target="externalLinks/externalLink1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</xdr:colOff>
      <xdr:row>0</xdr:row>
      <xdr:rowOff>19050</xdr:rowOff>
    </xdr:from>
    <xdr:to>
      <xdr:col>5</xdr:col>
      <xdr:colOff>831057</xdr:colOff>
      <xdr:row>5</xdr:row>
      <xdr:rowOff>7143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771C2A-3417-49D8-A74F-646C843EBCAA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781425" y="19050"/>
          <a:ext cx="1888332" cy="797718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47</xdr:row>
      <xdr:rowOff>152400</xdr:rowOff>
    </xdr:from>
    <xdr:to>
      <xdr:col>5</xdr:col>
      <xdr:colOff>802482</xdr:colOff>
      <xdr:row>52</xdr:row>
      <xdr:rowOff>140493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826668-EA9B-4BA9-966A-FF0919FFAD0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752850" y="10887075"/>
          <a:ext cx="1888332" cy="797718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96</xdr:row>
      <xdr:rowOff>38100</xdr:rowOff>
    </xdr:from>
    <xdr:to>
      <xdr:col>5</xdr:col>
      <xdr:colOff>850107</xdr:colOff>
      <xdr:row>100</xdr:row>
      <xdr:rowOff>92868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4B153C1-09C5-4623-AE49-832CB76669A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800475" y="21812250"/>
          <a:ext cx="1888332" cy="70246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139700</xdr:colOff>
      <xdr:row>0</xdr:row>
      <xdr:rowOff>0</xdr:rowOff>
    </xdr:from>
    <xdr:to>
      <xdr:col>6</xdr:col>
      <xdr:colOff>23020</xdr:colOff>
      <xdr:row>5</xdr:row>
      <xdr:rowOff>11906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8052FE0-D5EB-4AB2-A159-4342C407EAEE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4073525" y="0"/>
          <a:ext cx="1893095" cy="821531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45</xdr:row>
      <xdr:rowOff>155575</xdr:rowOff>
    </xdr:from>
    <xdr:to>
      <xdr:col>6</xdr:col>
      <xdr:colOff>29370</xdr:colOff>
      <xdr:row>50</xdr:row>
      <xdr:rowOff>138906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66A40D-80EF-4D1C-84E8-4EF64C20CBA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990975" y="10442575"/>
          <a:ext cx="1981995" cy="821531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323851</xdr:colOff>
      <xdr:row>92</xdr:row>
      <xdr:rowOff>114300</xdr:rowOff>
    </xdr:from>
    <xdr:to>
      <xdr:col>5</xdr:col>
      <xdr:colOff>1000126</xdr:colOff>
      <xdr:row>96</xdr:row>
      <xdr:rowOff>126206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C218F42-0E7C-4AF0-A066-F943157FD61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4257676" y="21021675"/>
          <a:ext cx="1676400" cy="65960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982807</xdr:colOff>
      <xdr:row>0</xdr:row>
      <xdr:rowOff>0</xdr:rowOff>
    </xdr:from>
    <xdr:to>
      <xdr:col>5</xdr:col>
      <xdr:colOff>878620</xdr:colOff>
      <xdr:row>5</xdr:row>
      <xdr:rowOff>3958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9CCF25-2A4F-408B-81C0-8DCDC4DF7D4A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811732" y="0"/>
          <a:ext cx="1896063" cy="813583"/>
        </a:xfrm>
        <a:prstGeom prst="rect">
          <a:avLst/>
        </a:prstGeom>
      </xdr:spPr>
    </xdr:pic>
    <xdr:clientData/>
  </xdr:twoCellAnchor>
  <xdr:twoCellAnchor editAs="oneCell">
    <xdr:from>
      <xdr:col>4</xdr:col>
      <xdr:colOff>210416</xdr:colOff>
      <xdr:row>45</xdr:row>
      <xdr:rowOff>99951</xdr:rowOff>
    </xdr:from>
    <xdr:to>
      <xdr:col>6</xdr:col>
      <xdr:colOff>125279</xdr:colOff>
      <xdr:row>50</xdr:row>
      <xdr:rowOff>103074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474FF4D-5B06-4776-909E-05BB0A8E8761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4048991" y="10453626"/>
          <a:ext cx="1896063" cy="841323"/>
        </a:xfrm>
        <a:prstGeom prst="rect">
          <a:avLst/>
        </a:prstGeom>
      </xdr:spPr>
    </xdr:pic>
    <xdr:clientData/>
  </xdr:twoCellAnchor>
  <xdr:twoCellAnchor editAs="oneCell">
    <xdr:from>
      <xdr:col>4</xdr:col>
      <xdr:colOff>160811</xdr:colOff>
      <xdr:row>94</xdr:row>
      <xdr:rowOff>97972</xdr:rowOff>
    </xdr:from>
    <xdr:to>
      <xdr:col>6</xdr:col>
      <xdr:colOff>75674</xdr:colOff>
      <xdr:row>99</xdr:row>
      <xdr:rowOff>134618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80911B-EE6F-45C0-9B58-B4262DE312B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999386" y="21148222"/>
          <a:ext cx="1896063" cy="8462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203200</xdr:colOff>
      <xdr:row>0</xdr:row>
      <xdr:rowOff>88900</xdr:rowOff>
    </xdr:from>
    <xdr:to>
      <xdr:col>6</xdr:col>
      <xdr:colOff>124620</xdr:colOff>
      <xdr:row>4</xdr:row>
      <xdr:rowOff>118588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C2B220-915F-4CF3-AF04-7A2DF24F710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4533900" y="88900"/>
          <a:ext cx="1893095" cy="791688"/>
        </a:xfrm>
        <a:prstGeom prst="rect">
          <a:avLst/>
        </a:prstGeom>
      </xdr:spPr>
    </xdr:pic>
    <xdr:clientData/>
  </xdr:twoCellAnchor>
  <xdr:twoCellAnchor editAs="oneCell">
    <xdr:from>
      <xdr:col>4</xdr:col>
      <xdr:colOff>215900</xdr:colOff>
      <xdr:row>48</xdr:row>
      <xdr:rowOff>0</xdr:rowOff>
    </xdr:from>
    <xdr:to>
      <xdr:col>6</xdr:col>
      <xdr:colOff>212725</xdr:colOff>
      <xdr:row>52</xdr:row>
      <xdr:rowOff>80488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E8F23E9-342F-4C08-9316-40A679BBB71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4546600" y="11366500"/>
          <a:ext cx="1968500" cy="842488"/>
        </a:xfrm>
        <a:prstGeom prst="rect">
          <a:avLst/>
        </a:prstGeom>
      </xdr:spPr>
    </xdr:pic>
    <xdr:clientData/>
  </xdr:twoCellAnchor>
  <xdr:twoCellAnchor editAs="oneCell">
    <xdr:from>
      <xdr:col>4</xdr:col>
      <xdr:colOff>330200</xdr:colOff>
      <xdr:row>94</xdr:row>
      <xdr:rowOff>133350</xdr:rowOff>
    </xdr:from>
    <xdr:to>
      <xdr:col>6</xdr:col>
      <xdr:colOff>327025</xdr:colOff>
      <xdr:row>99</xdr:row>
      <xdr:rowOff>23338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91CFDE8-AFD1-41DB-8CC5-1F11D656ED5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4235450" y="22031325"/>
          <a:ext cx="1968500" cy="84248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127000</xdr:colOff>
      <xdr:row>2</xdr:row>
      <xdr:rowOff>9525</xdr:rowOff>
    </xdr:from>
    <xdr:to>
      <xdr:col>6</xdr:col>
      <xdr:colOff>362745</xdr:colOff>
      <xdr:row>6</xdr:row>
      <xdr:rowOff>150338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3D2A50E-5DD5-4028-9183-6190D0CF0E17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441700" y="171450"/>
          <a:ext cx="1893095" cy="788513"/>
        </a:xfrm>
        <a:prstGeom prst="rect">
          <a:avLst/>
        </a:prstGeom>
      </xdr:spPr>
    </xdr:pic>
    <xdr:clientData/>
  </xdr:twoCellAnchor>
  <xdr:twoCellAnchor editAs="oneCell">
    <xdr:from>
      <xdr:col>4</xdr:col>
      <xdr:colOff>88900</xdr:colOff>
      <xdr:row>48</xdr:row>
      <xdr:rowOff>136525</xdr:rowOff>
    </xdr:from>
    <xdr:to>
      <xdr:col>6</xdr:col>
      <xdr:colOff>324645</xdr:colOff>
      <xdr:row>54</xdr:row>
      <xdr:rowOff>83663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8252ECF-EDBA-40FA-99A8-7497B96AA287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403600" y="10861675"/>
          <a:ext cx="1893095" cy="785338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99</xdr:row>
      <xdr:rowOff>133350</xdr:rowOff>
    </xdr:from>
    <xdr:to>
      <xdr:col>6</xdr:col>
      <xdr:colOff>346870</xdr:colOff>
      <xdr:row>105</xdr:row>
      <xdr:rowOff>109063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59A87ED-AD9D-494C-A342-16513D1C78FC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425825" y="21669375"/>
          <a:ext cx="1893095" cy="78533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147639</xdr:colOff>
      <xdr:row>1</xdr:row>
      <xdr:rowOff>26194</xdr:rowOff>
    </xdr:from>
    <xdr:to>
      <xdr:col>6</xdr:col>
      <xdr:colOff>469109</xdr:colOff>
      <xdr:row>5</xdr:row>
      <xdr:rowOff>153513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03C14EA-C217-46CC-AB78-D1BF582002D3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271839" y="26194"/>
          <a:ext cx="1883570" cy="794069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48</xdr:row>
      <xdr:rowOff>0</xdr:rowOff>
    </xdr:from>
    <xdr:to>
      <xdr:col>6</xdr:col>
      <xdr:colOff>531019</xdr:colOff>
      <xdr:row>52</xdr:row>
      <xdr:rowOff>133350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957B581-4659-4194-AC75-FFEBC7EB66C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267075" y="10658475"/>
          <a:ext cx="1950244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776287</xdr:colOff>
      <xdr:row>97</xdr:row>
      <xdr:rowOff>47625</xdr:rowOff>
    </xdr:from>
    <xdr:to>
      <xdr:col>6</xdr:col>
      <xdr:colOff>321469</xdr:colOff>
      <xdr:row>102</xdr:row>
      <xdr:rowOff>24925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668B887E-F684-40F2-9915-2C20DCC9C4FA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119437" y="21421725"/>
          <a:ext cx="1888332" cy="7869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840441</xdr:colOff>
      <xdr:row>1</xdr:row>
      <xdr:rowOff>123265</xdr:rowOff>
    </xdr:from>
    <xdr:to>
      <xdr:col>6</xdr:col>
      <xdr:colOff>126659</xdr:colOff>
      <xdr:row>6</xdr:row>
      <xdr:rowOff>149774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B21F2CA-E7D0-4B38-946C-D683538490BA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429000" y="280147"/>
          <a:ext cx="1874777" cy="810921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761999</xdr:colOff>
      <xdr:row>49</xdr:row>
      <xdr:rowOff>156881</xdr:rowOff>
    </xdr:from>
    <xdr:to>
      <xdr:col>6</xdr:col>
      <xdr:colOff>48217</xdr:colOff>
      <xdr:row>54</xdr:row>
      <xdr:rowOff>116155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1E0F23-526B-4C90-B187-3952491BDC2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350558" y="11205881"/>
          <a:ext cx="1874777" cy="810921"/>
        </a:xfrm>
        <a:prstGeom prst="rect">
          <a:avLst/>
        </a:prstGeom>
      </xdr:spPr>
    </xdr:pic>
    <xdr:clientData/>
  </xdr:twoCellAnchor>
  <xdr:twoCellAnchor editAs="oneCell">
    <xdr:from>
      <xdr:col>4</xdr:col>
      <xdr:colOff>51547</xdr:colOff>
      <xdr:row>98</xdr:row>
      <xdr:rowOff>44822</xdr:rowOff>
    </xdr:from>
    <xdr:to>
      <xdr:col>6</xdr:col>
      <xdr:colOff>204540</xdr:colOff>
      <xdr:row>102</xdr:row>
      <xdr:rowOff>89645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2566195-F7DE-411E-817D-EF1FD6685D2A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518647" y="22342847"/>
          <a:ext cx="1886543" cy="79729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324970</xdr:colOff>
      <xdr:row>0</xdr:row>
      <xdr:rowOff>11205</xdr:rowOff>
    </xdr:from>
    <xdr:to>
      <xdr:col>5</xdr:col>
      <xdr:colOff>691403</xdr:colOff>
      <xdr:row>3</xdr:row>
      <xdr:rowOff>141034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A002C46-8357-4ACD-89D7-902F1E356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9441" y="414617"/>
          <a:ext cx="1352550" cy="734947"/>
        </a:xfrm>
        <a:prstGeom prst="rect">
          <a:avLst/>
        </a:prstGeom>
      </xdr:spPr>
    </xdr:pic>
    <xdr:clientData/>
  </xdr:twoCellAnchor>
  <xdr:twoCellAnchor editAs="oneCell">
    <xdr:from>
      <xdr:col>4</xdr:col>
      <xdr:colOff>392208</xdr:colOff>
      <xdr:row>62</xdr:row>
      <xdr:rowOff>33618</xdr:rowOff>
    </xdr:from>
    <xdr:to>
      <xdr:col>5</xdr:col>
      <xdr:colOff>758641</xdr:colOff>
      <xdr:row>66</xdr:row>
      <xdr:rowOff>141035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B247485-5642-4F15-8E27-315D8D29B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6679" y="14209059"/>
          <a:ext cx="1352550" cy="734947"/>
        </a:xfrm>
        <a:prstGeom prst="rect">
          <a:avLst/>
        </a:prstGeom>
      </xdr:spPr>
    </xdr:pic>
    <xdr:clientData/>
  </xdr:twoCellAnchor>
  <xdr:twoCellAnchor editAs="oneCell">
    <xdr:from>
      <xdr:col>4</xdr:col>
      <xdr:colOff>526676</xdr:colOff>
      <xdr:row>123</xdr:row>
      <xdr:rowOff>67236</xdr:rowOff>
    </xdr:from>
    <xdr:to>
      <xdr:col>5</xdr:col>
      <xdr:colOff>893109</xdr:colOff>
      <xdr:row>128</xdr:row>
      <xdr:rowOff>17771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A3D33484-019C-4261-88A1-2D4A10B39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1147" y="28462942"/>
          <a:ext cx="1352550" cy="734947"/>
        </a:xfrm>
        <a:prstGeom prst="rect">
          <a:avLst/>
        </a:prstGeom>
      </xdr:spPr>
    </xdr:pic>
    <xdr:clientData/>
  </xdr:twoCellAnchor>
  <xdr:twoCellAnchor editAs="oneCell">
    <xdr:from>
      <xdr:col>4</xdr:col>
      <xdr:colOff>347383</xdr:colOff>
      <xdr:row>187</xdr:row>
      <xdr:rowOff>44824</xdr:rowOff>
    </xdr:from>
    <xdr:to>
      <xdr:col>5</xdr:col>
      <xdr:colOff>713816</xdr:colOff>
      <xdr:row>192</xdr:row>
      <xdr:rowOff>28977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341F7AC1-1D7E-474B-9DE8-48EA31F46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1854" y="44229618"/>
          <a:ext cx="1352550" cy="73494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291353</xdr:colOff>
      <xdr:row>0</xdr:row>
      <xdr:rowOff>1</xdr:rowOff>
    </xdr:from>
    <xdr:to>
      <xdr:col>5</xdr:col>
      <xdr:colOff>725021</xdr:colOff>
      <xdr:row>2</xdr:row>
      <xdr:rowOff>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FCB24F3-D3C4-4397-9D94-D46DA2765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5824" y="1"/>
          <a:ext cx="1352550" cy="537882"/>
        </a:xfrm>
        <a:prstGeom prst="rect">
          <a:avLst/>
        </a:prstGeom>
      </xdr:spPr>
    </xdr:pic>
    <xdr:clientData/>
  </xdr:twoCellAnchor>
  <xdr:twoCellAnchor editAs="oneCell">
    <xdr:from>
      <xdr:col>4</xdr:col>
      <xdr:colOff>290230</xdr:colOff>
      <xdr:row>56</xdr:row>
      <xdr:rowOff>103654</xdr:rowOff>
    </xdr:from>
    <xdr:to>
      <xdr:col>5</xdr:col>
      <xdr:colOff>728940</xdr:colOff>
      <xdr:row>58</xdr:row>
      <xdr:rowOff>103654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3CA66FA-A57B-49F5-8264-B4861AAA6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7830" y="15734179"/>
          <a:ext cx="1362635" cy="533400"/>
        </a:xfrm>
        <a:prstGeom prst="rect">
          <a:avLst/>
        </a:prstGeom>
      </xdr:spPr>
    </xdr:pic>
    <xdr:clientData/>
  </xdr:twoCellAnchor>
  <xdr:twoCellAnchor editAs="oneCell">
    <xdr:from>
      <xdr:col>4</xdr:col>
      <xdr:colOff>78441</xdr:colOff>
      <xdr:row>114</xdr:row>
      <xdr:rowOff>112058</xdr:rowOff>
    </xdr:from>
    <xdr:to>
      <xdr:col>5</xdr:col>
      <xdr:colOff>773205</xdr:colOff>
      <xdr:row>115</xdr:row>
      <xdr:rowOff>470647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3F087F67-83BA-4AA7-A455-7D1692579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20353" y="31477323"/>
          <a:ext cx="1613646" cy="571500"/>
        </a:xfrm>
        <a:prstGeom prst="rect">
          <a:avLst/>
        </a:prstGeom>
      </xdr:spPr>
    </xdr:pic>
    <xdr:clientData/>
  </xdr:twoCellAnchor>
  <xdr:twoCellAnchor editAs="oneCell">
    <xdr:from>
      <xdr:col>4</xdr:col>
      <xdr:colOff>366995</xdr:colOff>
      <xdr:row>171</xdr:row>
      <xdr:rowOff>233644</xdr:rowOff>
    </xdr:from>
    <xdr:to>
      <xdr:col>5</xdr:col>
      <xdr:colOff>800663</xdr:colOff>
      <xdr:row>174</xdr:row>
      <xdr:rowOff>229003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F42B95BA-6273-4B3B-95DD-FC77E79C8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4595" y="47249044"/>
          <a:ext cx="1357593" cy="73830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516031</xdr:colOff>
      <xdr:row>0</xdr:row>
      <xdr:rowOff>108697</xdr:rowOff>
    </xdr:from>
    <xdr:to>
      <xdr:col>5</xdr:col>
      <xdr:colOff>920564</xdr:colOff>
      <xdr:row>2</xdr:row>
      <xdr:rowOff>254373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3648D9-C2F8-4EA3-8E07-57F3E3A0B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8406" y="108697"/>
          <a:ext cx="1357033" cy="593351"/>
        </a:xfrm>
        <a:prstGeom prst="rect">
          <a:avLst/>
        </a:prstGeom>
      </xdr:spPr>
    </xdr:pic>
    <xdr:clientData/>
  </xdr:twoCellAnchor>
  <xdr:twoCellAnchor editAs="oneCell">
    <xdr:from>
      <xdr:col>4</xdr:col>
      <xdr:colOff>556932</xdr:colOff>
      <xdr:row>57</xdr:row>
      <xdr:rowOff>163046</xdr:rowOff>
    </xdr:from>
    <xdr:to>
      <xdr:col>6</xdr:col>
      <xdr:colOff>28015</xdr:colOff>
      <xdr:row>60</xdr:row>
      <xdr:rowOff>28575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DCA9FBB-8B3D-4337-8E78-E0BA06BEA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19307" y="13821896"/>
          <a:ext cx="1357033" cy="589429"/>
        </a:xfrm>
        <a:prstGeom prst="rect">
          <a:avLst/>
        </a:prstGeom>
      </xdr:spPr>
    </xdr:pic>
    <xdr:clientData/>
  </xdr:twoCellAnchor>
  <xdr:twoCellAnchor editAs="oneCell">
    <xdr:from>
      <xdr:col>4</xdr:col>
      <xdr:colOff>317685</xdr:colOff>
      <xdr:row>117</xdr:row>
      <xdr:rowOff>21852</xdr:rowOff>
    </xdr:from>
    <xdr:to>
      <xdr:col>5</xdr:col>
      <xdr:colOff>914400</xdr:colOff>
      <xdr:row>120</xdr:row>
      <xdr:rowOff>28575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DE0F3C5-6DF5-41D5-8A26-49B8D490A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0060" y="27882477"/>
          <a:ext cx="1549215" cy="578223"/>
        </a:xfrm>
        <a:prstGeom prst="rect">
          <a:avLst/>
        </a:prstGeom>
      </xdr:spPr>
    </xdr:pic>
    <xdr:clientData/>
  </xdr:twoCellAnchor>
  <xdr:twoCellAnchor editAs="oneCell">
    <xdr:from>
      <xdr:col>4</xdr:col>
      <xdr:colOff>602316</xdr:colOff>
      <xdr:row>177</xdr:row>
      <xdr:rowOff>117662</xdr:rowOff>
    </xdr:from>
    <xdr:to>
      <xdr:col>6</xdr:col>
      <xdr:colOff>73399</xdr:colOff>
      <xdr:row>180</xdr:row>
      <xdr:rowOff>172010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5ED2469-7539-4630-9BC2-CF8128E5C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4691" y="42141962"/>
          <a:ext cx="1357033" cy="59727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510988</xdr:colOff>
      <xdr:row>0</xdr:row>
      <xdr:rowOff>104775</xdr:rowOff>
    </xdr:from>
    <xdr:to>
      <xdr:col>5</xdr:col>
      <xdr:colOff>933450</xdr:colOff>
      <xdr:row>2</xdr:row>
      <xdr:rowOff>58831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CA573E9-D076-43EC-97FA-00A9DC31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3388" y="104775"/>
          <a:ext cx="1413062" cy="449356"/>
        </a:xfrm>
        <a:prstGeom prst="rect">
          <a:avLst/>
        </a:prstGeom>
      </xdr:spPr>
    </xdr:pic>
    <xdr:clientData/>
  </xdr:twoCellAnchor>
  <xdr:twoCellAnchor editAs="oneCell">
    <xdr:from>
      <xdr:col>4</xdr:col>
      <xdr:colOff>350184</xdr:colOff>
      <xdr:row>74</xdr:row>
      <xdr:rowOff>164726</xdr:rowOff>
    </xdr:from>
    <xdr:to>
      <xdr:col>5</xdr:col>
      <xdr:colOff>838200</xdr:colOff>
      <xdr:row>76</xdr:row>
      <xdr:rowOff>220755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9463EED-314F-40AA-ADD2-F36B3CD75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12584" y="15195176"/>
          <a:ext cx="1478616" cy="589429"/>
        </a:xfrm>
        <a:prstGeom prst="rect">
          <a:avLst/>
        </a:prstGeom>
      </xdr:spPr>
    </xdr:pic>
    <xdr:clientData/>
  </xdr:twoCellAnchor>
  <xdr:twoCellAnchor editAs="oneCell">
    <xdr:from>
      <xdr:col>4</xdr:col>
      <xdr:colOff>243727</xdr:colOff>
      <xdr:row>150</xdr:row>
      <xdr:rowOff>134471</xdr:rowOff>
    </xdr:from>
    <xdr:to>
      <xdr:col>5</xdr:col>
      <xdr:colOff>828675</xdr:colOff>
      <xdr:row>152</xdr:row>
      <xdr:rowOff>190499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BC4939C-FEC9-41D8-A4FE-6C5C41065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6127" y="30214421"/>
          <a:ext cx="1575548" cy="589428"/>
        </a:xfrm>
        <a:prstGeom prst="rect">
          <a:avLst/>
        </a:prstGeom>
      </xdr:spPr>
    </xdr:pic>
    <xdr:clientData/>
  </xdr:twoCellAnchor>
  <xdr:twoCellAnchor editAs="oneCell">
    <xdr:from>
      <xdr:col>4</xdr:col>
      <xdr:colOff>378758</xdr:colOff>
      <xdr:row>226</xdr:row>
      <xdr:rowOff>168088</xdr:rowOff>
    </xdr:from>
    <xdr:to>
      <xdr:col>5</xdr:col>
      <xdr:colOff>828675</xdr:colOff>
      <xdr:row>228</xdr:row>
      <xdr:rowOff>224116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50B966C-1126-4AC5-8D18-91E5CBF6E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41158" y="45173713"/>
          <a:ext cx="1440517" cy="589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247650</xdr:colOff>
      <xdr:row>0</xdr:row>
      <xdr:rowOff>9525</xdr:rowOff>
    </xdr:from>
    <xdr:to>
      <xdr:col>6</xdr:col>
      <xdr:colOff>361950</xdr:colOff>
      <xdr:row>4</xdr:row>
      <xdr:rowOff>159543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49EA903-DB1C-4B12-926E-073951A1E41E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962400" y="9525"/>
          <a:ext cx="1962150" cy="797718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45</xdr:row>
      <xdr:rowOff>19050</xdr:rowOff>
    </xdr:from>
    <xdr:to>
      <xdr:col>6</xdr:col>
      <xdr:colOff>173832</xdr:colOff>
      <xdr:row>50</xdr:row>
      <xdr:rowOff>7143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99C513-2E2A-4D0C-8C14-46E289F3E326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848100" y="10429875"/>
          <a:ext cx="1888332" cy="797718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90</xdr:row>
      <xdr:rowOff>47625</xdr:rowOff>
    </xdr:from>
    <xdr:to>
      <xdr:col>6</xdr:col>
      <xdr:colOff>183357</xdr:colOff>
      <xdr:row>95</xdr:row>
      <xdr:rowOff>35718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D2D5D2E-CD36-4636-94AE-9CB4BA3F425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857625" y="20831175"/>
          <a:ext cx="1888332" cy="79771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134469</xdr:colOff>
      <xdr:row>0</xdr:row>
      <xdr:rowOff>67236</xdr:rowOff>
    </xdr:from>
    <xdr:to>
      <xdr:col>5</xdr:col>
      <xdr:colOff>806824</xdr:colOff>
      <xdr:row>3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F77EDC7-8C41-4FCE-B7FD-F012BEBA4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4763" y="67236"/>
          <a:ext cx="1714502" cy="728382"/>
        </a:xfrm>
        <a:prstGeom prst="rect">
          <a:avLst/>
        </a:prstGeom>
      </xdr:spPr>
    </xdr:pic>
    <xdr:clientData/>
  </xdr:twoCellAnchor>
  <xdr:twoCellAnchor editAs="oneCell">
    <xdr:from>
      <xdr:col>4</xdr:col>
      <xdr:colOff>179293</xdr:colOff>
      <xdr:row>77</xdr:row>
      <xdr:rowOff>67236</xdr:rowOff>
    </xdr:from>
    <xdr:to>
      <xdr:col>5</xdr:col>
      <xdr:colOff>941294</xdr:colOff>
      <xdr:row>80</xdr:row>
      <xdr:rowOff>179854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31F9BF9-3704-4786-8D9F-28EEC8A94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49587" y="14802971"/>
          <a:ext cx="1804148" cy="61632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159</xdr:row>
      <xdr:rowOff>33616</xdr:rowOff>
    </xdr:from>
    <xdr:to>
      <xdr:col>5</xdr:col>
      <xdr:colOff>1008530</xdr:colOff>
      <xdr:row>161</xdr:row>
      <xdr:rowOff>224116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C3D0D14-97D7-4E1B-9FE7-11B4B4C8B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60795" y="30110204"/>
          <a:ext cx="1860176" cy="627530"/>
        </a:xfrm>
        <a:prstGeom prst="rect">
          <a:avLst/>
        </a:prstGeom>
      </xdr:spPr>
    </xdr:pic>
    <xdr:clientData/>
  </xdr:twoCellAnchor>
  <xdr:twoCellAnchor editAs="oneCell">
    <xdr:from>
      <xdr:col>4</xdr:col>
      <xdr:colOff>134468</xdr:colOff>
      <xdr:row>238</xdr:row>
      <xdr:rowOff>145675</xdr:rowOff>
    </xdr:from>
    <xdr:to>
      <xdr:col>5</xdr:col>
      <xdr:colOff>907677</xdr:colOff>
      <xdr:row>243</xdr:row>
      <xdr:rowOff>33616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FC5606CC-CA09-41EC-85C9-B20207F44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4762" y="44913175"/>
          <a:ext cx="1815356" cy="67235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0</xdr:rowOff>
    </xdr:from>
    <xdr:to>
      <xdr:col>6</xdr:col>
      <xdr:colOff>395568</xdr:colOff>
      <xdr:row>5</xdr:row>
      <xdr:rowOff>21189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B0F7B0A-1432-47CB-BBFC-BA61B87AC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0" y="0"/>
          <a:ext cx="2043393" cy="830814"/>
        </a:xfrm>
        <a:prstGeom prst="rect">
          <a:avLst/>
        </a:prstGeom>
      </xdr:spPr>
    </xdr:pic>
    <xdr:clientData/>
  </xdr:twoCellAnchor>
  <xdr:twoCellAnchor editAs="oneCell">
    <xdr:from>
      <xdr:col>4</xdr:col>
      <xdr:colOff>2801</xdr:colOff>
      <xdr:row>75</xdr:row>
      <xdr:rowOff>200025</xdr:rowOff>
    </xdr:from>
    <xdr:to>
      <xdr:col>6</xdr:col>
      <xdr:colOff>346822</xdr:colOff>
      <xdr:row>78</xdr:row>
      <xdr:rowOff>225697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464C81A-3452-405E-BE1E-AAB7BF08F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50901" y="17907000"/>
          <a:ext cx="2144246" cy="825772"/>
        </a:xfrm>
        <a:prstGeom prst="rect">
          <a:avLst/>
        </a:prstGeom>
      </xdr:spPr>
    </xdr:pic>
    <xdr:clientData/>
  </xdr:twoCellAnchor>
  <xdr:twoCellAnchor editAs="oneCell">
    <xdr:from>
      <xdr:col>3</xdr:col>
      <xdr:colOff>1207994</xdr:colOff>
      <xdr:row>149</xdr:row>
      <xdr:rowOff>120463</xdr:rowOff>
    </xdr:from>
    <xdr:to>
      <xdr:col>6</xdr:col>
      <xdr:colOff>196663</xdr:colOff>
      <xdr:row>152</xdr:row>
      <xdr:rowOff>246987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690703C-B260-415E-863B-2AA398CA5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1319" y="36029713"/>
          <a:ext cx="1998569" cy="812324"/>
        </a:xfrm>
        <a:prstGeom prst="rect">
          <a:avLst/>
        </a:prstGeom>
      </xdr:spPr>
    </xdr:pic>
    <xdr:clientData/>
  </xdr:twoCellAnchor>
  <xdr:twoCellAnchor editAs="oneCell">
    <xdr:from>
      <xdr:col>4</xdr:col>
      <xdr:colOff>315445</xdr:colOff>
      <xdr:row>224</xdr:row>
      <xdr:rowOff>209552</xdr:rowOff>
    </xdr:from>
    <xdr:to>
      <xdr:col>6</xdr:col>
      <xdr:colOff>401731</xdr:colOff>
      <xdr:row>228</xdr:row>
      <xdr:rowOff>97952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F4269634-8D4C-40FA-9D92-4E3BC5677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06545" y="54549677"/>
          <a:ext cx="1886511" cy="8123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345280</xdr:colOff>
      <xdr:row>1</xdr:row>
      <xdr:rowOff>66675</xdr:rowOff>
    </xdr:from>
    <xdr:to>
      <xdr:col>6</xdr:col>
      <xdr:colOff>233362</xdr:colOff>
      <xdr:row>6</xdr:row>
      <xdr:rowOff>54768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922809A-A8E6-442D-BB64-C0AD110B1DD7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983830" y="228600"/>
          <a:ext cx="1888332" cy="797718"/>
        </a:xfrm>
        <a:prstGeom prst="rect">
          <a:avLst/>
        </a:prstGeom>
      </xdr:spPr>
    </xdr:pic>
    <xdr:clientData/>
  </xdr:twoCellAnchor>
  <xdr:twoCellAnchor editAs="oneCell">
    <xdr:from>
      <xdr:col>1</xdr:col>
      <xdr:colOff>56028</xdr:colOff>
      <xdr:row>80</xdr:row>
      <xdr:rowOff>33618</xdr:rowOff>
    </xdr:from>
    <xdr:to>
      <xdr:col>2</xdr:col>
      <xdr:colOff>105672</xdr:colOff>
      <xdr:row>83</xdr:row>
      <xdr:rowOff>182268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609268CF-16A4-446A-A96E-F59973A17F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4592" t="47596" r="59210" b="21635"/>
        <a:stretch>
          <a:fillRect/>
        </a:stretch>
      </xdr:blipFill>
      <xdr:spPr bwMode="auto">
        <a:xfrm>
          <a:off x="1303803" y="18464493"/>
          <a:ext cx="916419" cy="94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511548</xdr:colOff>
      <xdr:row>79</xdr:row>
      <xdr:rowOff>60513</xdr:rowOff>
    </xdr:from>
    <xdr:to>
      <xdr:col>2</xdr:col>
      <xdr:colOff>436982</xdr:colOff>
      <xdr:row>83</xdr:row>
      <xdr:rowOff>6724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6BC07B6-88A7-4CBF-B2E9-444BB229B2F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511548" y="18824763"/>
          <a:ext cx="1649459" cy="1013011"/>
        </a:xfrm>
        <a:prstGeom prst="rect">
          <a:avLst/>
        </a:prstGeom>
      </xdr:spPr>
    </xdr:pic>
    <xdr:clientData/>
  </xdr:twoCellAnchor>
  <xdr:twoCellAnchor editAs="oneCell">
    <xdr:from>
      <xdr:col>4</xdr:col>
      <xdr:colOff>673474</xdr:colOff>
      <xdr:row>150</xdr:row>
      <xdr:rowOff>214594</xdr:rowOff>
    </xdr:from>
    <xdr:to>
      <xdr:col>6</xdr:col>
      <xdr:colOff>322683</xdr:colOff>
      <xdr:row>154</xdr:row>
      <xdr:rowOff>208430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90A915E1-473B-4458-AE97-6CC1FF87AFBE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4312024" y="36752494"/>
          <a:ext cx="1649459" cy="1013011"/>
        </a:xfrm>
        <a:prstGeom prst="rect">
          <a:avLst/>
        </a:prstGeom>
      </xdr:spPr>
    </xdr:pic>
    <xdr:clientData/>
  </xdr:twoCellAnchor>
  <xdr:twoCellAnchor editAs="oneCell">
    <xdr:from>
      <xdr:col>4</xdr:col>
      <xdr:colOff>410136</xdr:colOff>
      <xdr:row>227</xdr:row>
      <xdr:rowOff>161925</xdr:rowOff>
    </xdr:from>
    <xdr:to>
      <xdr:col>6</xdr:col>
      <xdr:colOff>123825</xdr:colOff>
      <xdr:row>230</xdr:row>
      <xdr:rowOff>237002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512BF7F3-955B-43E4-B3AA-C05CDD95542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4048686" y="55197375"/>
          <a:ext cx="1713939" cy="72277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345280</xdr:colOff>
      <xdr:row>1</xdr:row>
      <xdr:rowOff>66675</xdr:rowOff>
    </xdr:from>
    <xdr:to>
      <xdr:col>6</xdr:col>
      <xdr:colOff>233362</xdr:colOff>
      <xdr:row>6</xdr:row>
      <xdr:rowOff>54768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6AB372A-0B0A-4CD3-9DA0-77FB527810C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983830" y="228600"/>
          <a:ext cx="1888332" cy="797718"/>
        </a:xfrm>
        <a:prstGeom prst="rect">
          <a:avLst/>
        </a:prstGeom>
      </xdr:spPr>
    </xdr:pic>
    <xdr:clientData/>
  </xdr:twoCellAnchor>
  <xdr:twoCellAnchor editAs="oneCell">
    <xdr:from>
      <xdr:col>1</xdr:col>
      <xdr:colOff>56028</xdr:colOff>
      <xdr:row>80</xdr:row>
      <xdr:rowOff>33618</xdr:rowOff>
    </xdr:from>
    <xdr:to>
      <xdr:col>2</xdr:col>
      <xdr:colOff>105672</xdr:colOff>
      <xdr:row>84</xdr:row>
      <xdr:rowOff>10818</xdr:rowOff>
    </xdr:to>
    <xdr:pic>
      <xdr:nvPicPr>
        <xdr:cNvPr id="3" name="9 Imagen">
          <a:extLst>
            <a:ext uri="{FF2B5EF4-FFF2-40B4-BE49-F238E27FC236}">
              <a16:creationId xmlns:a16="http://schemas.microsoft.com/office/drawing/2014/main" id="{C6E2EA87-1D73-4EB0-9C2E-A362069E17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4592" t="47596" r="59210" b="21635"/>
        <a:stretch>
          <a:fillRect/>
        </a:stretch>
      </xdr:blipFill>
      <xdr:spPr bwMode="auto">
        <a:xfrm>
          <a:off x="913278" y="19064568"/>
          <a:ext cx="916419" cy="94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511548</xdr:colOff>
      <xdr:row>79</xdr:row>
      <xdr:rowOff>60513</xdr:rowOff>
    </xdr:from>
    <xdr:to>
      <xdr:col>2</xdr:col>
      <xdr:colOff>436982</xdr:colOff>
      <xdr:row>83</xdr:row>
      <xdr:rowOff>6724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3B6A6D-BA85-4529-AA4E-2E5DCC35459E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511548" y="18824763"/>
          <a:ext cx="1649459" cy="1013011"/>
        </a:xfrm>
        <a:prstGeom prst="rect">
          <a:avLst/>
        </a:prstGeom>
      </xdr:spPr>
    </xdr:pic>
    <xdr:clientData/>
  </xdr:twoCellAnchor>
  <xdr:twoCellAnchor editAs="oneCell">
    <xdr:from>
      <xdr:col>4</xdr:col>
      <xdr:colOff>673474</xdr:colOff>
      <xdr:row>150</xdr:row>
      <xdr:rowOff>214594</xdr:rowOff>
    </xdr:from>
    <xdr:to>
      <xdr:col>6</xdr:col>
      <xdr:colOff>322683</xdr:colOff>
      <xdr:row>154</xdr:row>
      <xdr:rowOff>208430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C40BEAC-65E9-4ACC-857E-32392CD5723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4312024" y="36561994"/>
          <a:ext cx="1649459" cy="1013011"/>
        </a:xfrm>
        <a:prstGeom prst="rect">
          <a:avLst/>
        </a:prstGeom>
      </xdr:spPr>
    </xdr:pic>
    <xdr:clientData/>
  </xdr:twoCellAnchor>
  <xdr:twoCellAnchor editAs="oneCell">
    <xdr:from>
      <xdr:col>4</xdr:col>
      <xdr:colOff>410136</xdr:colOff>
      <xdr:row>227</xdr:row>
      <xdr:rowOff>161925</xdr:rowOff>
    </xdr:from>
    <xdr:to>
      <xdr:col>6</xdr:col>
      <xdr:colOff>123825</xdr:colOff>
      <xdr:row>230</xdr:row>
      <xdr:rowOff>246527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946148-A961-4AD8-A0E2-72C939F50CDC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4048686" y="55149750"/>
          <a:ext cx="1713939" cy="7227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923925</xdr:colOff>
      <xdr:row>0</xdr:row>
      <xdr:rowOff>0</xdr:rowOff>
    </xdr:from>
    <xdr:to>
      <xdr:col>6</xdr:col>
      <xdr:colOff>66675</xdr:colOff>
      <xdr:row>4</xdr:row>
      <xdr:rowOff>150018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2D7A7A-E8E1-4A44-8C00-916BB24EF25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648075" y="0"/>
          <a:ext cx="1962150" cy="797718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44</xdr:row>
      <xdr:rowOff>95250</xdr:rowOff>
    </xdr:from>
    <xdr:to>
      <xdr:col>6</xdr:col>
      <xdr:colOff>123825</xdr:colOff>
      <xdr:row>48</xdr:row>
      <xdr:rowOff>159543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FD8214-68E7-4724-AB68-F6B0F924E50A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705225" y="10391775"/>
          <a:ext cx="1962150" cy="797718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91</xdr:row>
      <xdr:rowOff>57150</xdr:rowOff>
    </xdr:from>
    <xdr:to>
      <xdr:col>6</xdr:col>
      <xdr:colOff>228600</xdr:colOff>
      <xdr:row>96</xdr:row>
      <xdr:rowOff>7143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4E3A969-BAC6-4BFB-A1DA-CF61480EF9B1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810000" y="21135975"/>
          <a:ext cx="1962150" cy="7977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828675</xdr:colOff>
      <xdr:row>0</xdr:row>
      <xdr:rowOff>95250</xdr:rowOff>
    </xdr:from>
    <xdr:to>
      <xdr:col>5</xdr:col>
      <xdr:colOff>771525</xdr:colOff>
      <xdr:row>5</xdr:row>
      <xdr:rowOff>7143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73C12E-14DC-429D-837A-C9BB9CD5AB66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543300" y="95250"/>
          <a:ext cx="1905000" cy="721518"/>
        </a:xfrm>
        <a:prstGeom prst="rect">
          <a:avLst/>
        </a:prstGeom>
      </xdr:spPr>
    </xdr:pic>
    <xdr:clientData/>
  </xdr:twoCellAnchor>
  <xdr:twoCellAnchor editAs="oneCell">
    <xdr:from>
      <xdr:col>3</xdr:col>
      <xdr:colOff>876300</xdr:colOff>
      <xdr:row>46</xdr:row>
      <xdr:rowOff>57150</xdr:rowOff>
    </xdr:from>
    <xdr:to>
      <xdr:col>5</xdr:col>
      <xdr:colOff>733425</xdr:colOff>
      <xdr:row>50</xdr:row>
      <xdr:rowOff>73818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7E5858C-3933-4174-9D5A-4A5BF5F7859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590925" y="10610850"/>
          <a:ext cx="1819275" cy="664368"/>
        </a:xfrm>
        <a:prstGeom prst="rect">
          <a:avLst/>
        </a:prstGeom>
      </xdr:spPr>
    </xdr:pic>
    <xdr:clientData/>
  </xdr:twoCellAnchor>
  <xdr:twoCellAnchor editAs="oneCell">
    <xdr:from>
      <xdr:col>3</xdr:col>
      <xdr:colOff>828675</xdr:colOff>
      <xdr:row>94</xdr:row>
      <xdr:rowOff>28574</xdr:rowOff>
    </xdr:from>
    <xdr:to>
      <xdr:col>5</xdr:col>
      <xdr:colOff>666750</xdr:colOff>
      <xdr:row>97</xdr:row>
      <xdr:rowOff>178592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B47055B-FD18-432C-97B8-DE1E72C63CA9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543300" y="21412199"/>
          <a:ext cx="1800225" cy="6357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133350</xdr:colOff>
      <xdr:row>45</xdr:row>
      <xdr:rowOff>66675</xdr:rowOff>
    </xdr:from>
    <xdr:to>
      <xdr:col>5</xdr:col>
      <xdr:colOff>771525</xdr:colOff>
      <xdr:row>50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BB11A7-37F4-4F7C-B7E2-BDE974A222C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905250" y="10372725"/>
          <a:ext cx="1657350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723899</xdr:colOff>
      <xdr:row>0</xdr:row>
      <xdr:rowOff>9524</xdr:rowOff>
    </xdr:from>
    <xdr:to>
      <xdr:col>5</xdr:col>
      <xdr:colOff>781049</xdr:colOff>
      <xdr:row>5</xdr:row>
      <xdr:rowOff>19048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CF0D9F9-8622-4DA2-A4EF-3440CB4CA58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543299" y="9524"/>
          <a:ext cx="2028825" cy="819149"/>
        </a:xfrm>
        <a:prstGeom prst="rect">
          <a:avLst/>
        </a:prstGeom>
      </xdr:spPr>
    </xdr:pic>
    <xdr:clientData/>
  </xdr:twoCellAnchor>
  <xdr:twoCellAnchor editAs="oneCell">
    <xdr:from>
      <xdr:col>3</xdr:col>
      <xdr:colOff>885825</xdr:colOff>
      <xdr:row>91</xdr:row>
      <xdr:rowOff>95250</xdr:rowOff>
    </xdr:from>
    <xdr:to>
      <xdr:col>5</xdr:col>
      <xdr:colOff>647700</xdr:colOff>
      <xdr:row>97</xdr:row>
      <xdr:rowOff>19050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CD03CCC-5620-452B-B2AE-0A5610C9761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705225" y="20945475"/>
          <a:ext cx="1733550" cy="895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133350</xdr:rowOff>
    </xdr:from>
    <xdr:to>
      <xdr:col>6</xdr:col>
      <xdr:colOff>152400</xdr:colOff>
      <xdr:row>4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426F65-4DBC-4BDE-8584-6770AF397C5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238500" y="133350"/>
          <a:ext cx="1771650" cy="657224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45</xdr:row>
      <xdr:rowOff>104775</xdr:rowOff>
    </xdr:from>
    <xdr:to>
      <xdr:col>6</xdr:col>
      <xdr:colOff>238125</xdr:colOff>
      <xdr:row>50</xdr:row>
      <xdr:rowOff>171449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16D3180-27C7-46AE-A132-F4FE2205A6C1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324225" y="10439400"/>
          <a:ext cx="1771650" cy="876299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90</xdr:row>
      <xdr:rowOff>123825</xdr:rowOff>
    </xdr:from>
    <xdr:to>
      <xdr:col>6</xdr:col>
      <xdr:colOff>295275</xdr:colOff>
      <xdr:row>96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ADD58A9-DFE8-431E-B8B6-273B5E9641C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276600" y="20850225"/>
          <a:ext cx="1876425" cy="876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0</xdr:row>
      <xdr:rowOff>152400</xdr:rowOff>
    </xdr:from>
    <xdr:to>
      <xdr:col>5</xdr:col>
      <xdr:colOff>838200</xdr:colOff>
      <xdr:row>4</xdr:row>
      <xdr:rowOff>123824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989F42-A869-4C15-B8D6-D183DDD972E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4048125" y="152400"/>
          <a:ext cx="1771650" cy="657224"/>
        </a:xfrm>
        <a:prstGeom prst="rect">
          <a:avLst/>
        </a:prstGeom>
      </xdr:spPr>
    </xdr:pic>
    <xdr:clientData/>
  </xdr:twoCellAnchor>
  <xdr:twoCellAnchor editAs="oneCell">
    <xdr:from>
      <xdr:col>3</xdr:col>
      <xdr:colOff>971550</xdr:colOff>
      <xdr:row>46</xdr:row>
      <xdr:rowOff>28575</xdr:rowOff>
    </xdr:from>
    <xdr:to>
      <xdr:col>5</xdr:col>
      <xdr:colOff>771525</xdr:colOff>
      <xdr:row>49</xdr:row>
      <xdr:rowOff>161924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A26ADE1-7B0C-4E4D-BA2C-F3EAF9B10E1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962400" y="10820400"/>
          <a:ext cx="1771650" cy="65722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91</xdr:row>
      <xdr:rowOff>76200</xdr:rowOff>
    </xdr:from>
    <xdr:to>
      <xdr:col>5</xdr:col>
      <xdr:colOff>790575</xdr:colOff>
      <xdr:row>95</xdr:row>
      <xdr:rowOff>85724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894E9F0-057F-488A-B56E-F0DC102B339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952875" y="21507450"/>
          <a:ext cx="1771650" cy="6572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1</xdr:row>
      <xdr:rowOff>57150</xdr:rowOff>
    </xdr:from>
    <xdr:to>
      <xdr:col>6</xdr:col>
      <xdr:colOff>123825</xdr:colOff>
      <xdr:row>4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B20B27-54D8-4237-BF37-519511EBC3CA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648075" y="247650"/>
          <a:ext cx="1771650" cy="657224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47</xdr:row>
      <xdr:rowOff>0</xdr:rowOff>
    </xdr:from>
    <xdr:to>
      <xdr:col>6</xdr:col>
      <xdr:colOff>247650</xdr:colOff>
      <xdr:row>50</xdr:row>
      <xdr:rowOff>85724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9FE86E-D635-4C8C-99E0-FA1533F50D6A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771900" y="10953750"/>
          <a:ext cx="1771650" cy="657224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93</xdr:row>
      <xdr:rowOff>76200</xdr:rowOff>
    </xdr:from>
    <xdr:to>
      <xdr:col>6</xdr:col>
      <xdr:colOff>104775</xdr:colOff>
      <xdr:row>96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19CB30A-CAA5-418B-9DB6-C38E25DD0A59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629025" y="21793200"/>
          <a:ext cx="1771650" cy="6572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1</xdr:row>
      <xdr:rowOff>0</xdr:rowOff>
    </xdr:from>
    <xdr:to>
      <xdr:col>6</xdr:col>
      <xdr:colOff>371475</xdr:colOff>
      <xdr:row>4</xdr:row>
      <xdr:rowOff>171449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E006D82-4046-4017-AE0B-D0C37E91036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800475" y="161925"/>
          <a:ext cx="1771650" cy="657224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46</xdr:row>
      <xdr:rowOff>123825</xdr:rowOff>
    </xdr:from>
    <xdr:to>
      <xdr:col>6</xdr:col>
      <xdr:colOff>314325</xdr:colOff>
      <xdr:row>50</xdr:row>
      <xdr:rowOff>104774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DDE366-B9E9-4CA5-B276-D390E8BA2BDE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743325" y="10715625"/>
          <a:ext cx="1771650" cy="657224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93</xdr:row>
      <xdr:rowOff>9525</xdr:rowOff>
    </xdr:from>
    <xdr:to>
      <xdr:col>6</xdr:col>
      <xdr:colOff>333375</xdr:colOff>
      <xdr:row>96</xdr:row>
      <xdr:rowOff>180974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2428C1-E887-438A-8A83-2DBF6C3AED6C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3762375" y="21326475"/>
          <a:ext cx="1771650" cy="6572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esktop/Consolidados%202000-%202021/CONS.%20NAC.%20REG.%20DEL%202000%20(5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esktop/Consolidados%202009-%202019/Consolidado%20Nacional%20Siembra,%20Cosecha%20y%20Producci&#243;n%202010%20(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esktop/Consolidados%202009-%202019/Consolidado%20Nacional%20Siembra,%20Cosecha%20y%20Producci&#243;n%202011%20(4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esktop/Consolidados%202009-%202019/Consolidado%20Nacional%20Siembra,%20Cosecha%20y%20Producci&#243;n%202012%20(1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esktop/Consolidados%202009-%202019/Consolidado%20Nacional%20Siembra,%20Cosecha%20y%20Producci&#243;n%202013%20(1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esktop/Consolidados%202009-%202019/Consolidado%20Nacional%20Siembra,%20Cosecha%20y%20Producci&#243;n%202014%20(1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esktop/Consolidados%202000-%202021/MODIF.%20Consolidado%20Nacional%20Siembra,%20Cosecha%20y%20Producci&#243;n%202020%20FINAL.%20(1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esktop/Consolidados%202000-%202021/limpio%20Consolidado%20Nacional%20Siembra,%20Cosecha%20y%20Producci&#243;n%202021%20%20limpio%20actualizado%20is%208.11.21%20(1)%20(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esktop/Consolidados%202000-%202021/CONS.%20NAC.%20REG.%20DEL%20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esktop/Consolidados%202000-%202021/CONS.%20NAC.%20REG.%20DEL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esktop/Consolidados%202000-%202021/CONS.%20NAC.%20REG.%20DEL%20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esktop/Consolidados%202000-%202021/CONS.%20NAC.%20REG.%20DEL%2020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esktop/Consolidados%202000-%202021/CONS.%20NAC.%20REG.%20DEL%2020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esktop/Consolidados%202000-%202021/CONS.%20NAC.%20REG.%20DEL%20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esktop/Consolidados%202000-%202021/CONS.%20NAC.%20REG.%20DEL%20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esktop/Consolidados%202009-%202019/CONS.%20NAC.%20REG.%20DEL%202009%20(8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"/>
      <sheetName val="consolidado Reg."/>
      <sheetName val="enero"/>
      <sheetName val="feb."/>
      <sheetName val="marzo"/>
      <sheetName val="abril"/>
      <sheetName val="mayo"/>
      <sheetName val="junio"/>
      <sheetName val="julio"/>
      <sheetName val="agosto"/>
      <sheetName val="sept."/>
      <sheetName val="oct."/>
      <sheetName val="nov."/>
      <sheetName val="dic."/>
    </sheetNames>
    <sheetDataSet>
      <sheetData sheetId="0"/>
      <sheetData sheetId="1"/>
      <sheetData sheetId="2">
        <row r="8">
          <cell r="B8">
            <v>1550</v>
          </cell>
          <cell r="C8">
            <v>213137</v>
          </cell>
          <cell r="D8">
            <v>74154</v>
          </cell>
          <cell r="E8">
            <v>118043</v>
          </cell>
          <cell r="F8">
            <v>457</v>
          </cell>
          <cell r="G8">
            <v>296</v>
          </cell>
          <cell r="H8">
            <v>1737</v>
          </cell>
          <cell r="I8">
            <v>3764</v>
          </cell>
        </row>
        <row r="9">
          <cell r="B9">
            <v>6917</v>
          </cell>
          <cell r="C9">
            <v>835</v>
          </cell>
          <cell r="D9">
            <v>576</v>
          </cell>
          <cell r="E9">
            <v>1219</v>
          </cell>
          <cell r="F9">
            <v>2387</v>
          </cell>
          <cell r="G9">
            <v>2309</v>
          </cell>
          <cell r="H9">
            <v>1380</v>
          </cell>
          <cell r="I9">
            <v>1634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10</v>
          </cell>
          <cell r="C11">
            <v>700</v>
          </cell>
          <cell r="G11">
            <v>10</v>
          </cell>
          <cell r="I11">
            <v>10</v>
          </cell>
        </row>
        <row r="12">
          <cell r="B12">
            <v>0</v>
          </cell>
          <cell r="C12">
            <v>95</v>
          </cell>
          <cell r="D12">
            <v>0</v>
          </cell>
          <cell r="E12">
            <v>0</v>
          </cell>
          <cell r="F12">
            <v>70</v>
          </cell>
          <cell r="G12">
            <v>14</v>
          </cell>
          <cell r="H12">
            <v>845</v>
          </cell>
          <cell r="I12">
            <v>0</v>
          </cell>
        </row>
        <row r="13">
          <cell r="B13">
            <v>4067</v>
          </cell>
          <cell r="C13">
            <v>573</v>
          </cell>
          <cell r="D13">
            <v>1376</v>
          </cell>
          <cell r="E13">
            <v>3506</v>
          </cell>
          <cell r="F13">
            <v>4265</v>
          </cell>
          <cell r="G13">
            <v>2716</v>
          </cell>
          <cell r="H13">
            <v>5290</v>
          </cell>
          <cell r="I13">
            <v>6674</v>
          </cell>
        </row>
        <row r="14">
          <cell r="B14">
            <v>469</v>
          </cell>
          <cell r="C14">
            <v>149</v>
          </cell>
          <cell r="D14">
            <v>570</v>
          </cell>
          <cell r="E14">
            <v>21</v>
          </cell>
          <cell r="F14">
            <v>142</v>
          </cell>
          <cell r="G14">
            <v>3581</v>
          </cell>
          <cell r="H14">
            <v>1557</v>
          </cell>
          <cell r="I14">
            <v>1829</v>
          </cell>
        </row>
        <row r="15">
          <cell r="B15">
            <v>37</v>
          </cell>
          <cell r="C15">
            <v>0</v>
          </cell>
          <cell r="D15">
            <v>0</v>
          </cell>
          <cell r="E15">
            <v>0</v>
          </cell>
          <cell r="F15">
            <v>35</v>
          </cell>
          <cell r="G15">
            <v>639</v>
          </cell>
          <cell r="H15">
            <v>57</v>
          </cell>
          <cell r="I15">
            <v>0</v>
          </cell>
        </row>
        <row r="16">
          <cell r="B16">
            <v>970</v>
          </cell>
          <cell r="C16">
            <v>25</v>
          </cell>
          <cell r="D16">
            <v>531</v>
          </cell>
          <cell r="E16">
            <v>63</v>
          </cell>
          <cell r="F16">
            <v>414</v>
          </cell>
          <cell r="G16">
            <v>631</v>
          </cell>
          <cell r="H16">
            <v>1819</v>
          </cell>
          <cell r="I16">
            <v>117</v>
          </cell>
        </row>
        <row r="17">
          <cell r="B17">
            <v>2097</v>
          </cell>
          <cell r="C17">
            <v>331</v>
          </cell>
          <cell r="D17">
            <v>130</v>
          </cell>
          <cell r="E17">
            <v>797</v>
          </cell>
          <cell r="F17">
            <v>517</v>
          </cell>
          <cell r="G17">
            <v>238</v>
          </cell>
          <cell r="H17">
            <v>2533</v>
          </cell>
          <cell r="I17">
            <v>374</v>
          </cell>
        </row>
        <row r="18">
          <cell r="B18">
            <v>36</v>
          </cell>
          <cell r="C18">
            <v>104</v>
          </cell>
          <cell r="D18">
            <v>0</v>
          </cell>
          <cell r="E18">
            <v>0</v>
          </cell>
          <cell r="F18">
            <v>851</v>
          </cell>
          <cell r="G18">
            <v>2095</v>
          </cell>
          <cell r="H18">
            <v>0</v>
          </cell>
          <cell r="I18">
            <v>44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1159</v>
          </cell>
          <cell r="F19">
            <v>505</v>
          </cell>
          <cell r="G19">
            <v>0</v>
          </cell>
          <cell r="H19">
            <v>20</v>
          </cell>
          <cell r="I19">
            <v>0</v>
          </cell>
        </row>
        <row r="20">
          <cell r="B20">
            <v>941</v>
          </cell>
          <cell r="C20">
            <v>2935</v>
          </cell>
          <cell r="D20">
            <v>60</v>
          </cell>
          <cell r="E20">
            <v>1094</v>
          </cell>
          <cell r="F20">
            <v>1034</v>
          </cell>
          <cell r="G20">
            <v>205</v>
          </cell>
          <cell r="H20">
            <v>0</v>
          </cell>
          <cell r="I20">
            <v>109</v>
          </cell>
        </row>
        <row r="21">
          <cell r="B21">
            <v>14700</v>
          </cell>
          <cell r="C21">
            <v>608</v>
          </cell>
          <cell r="D21">
            <v>3339</v>
          </cell>
          <cell r="E21">
            <v>3359</v>
          </cell>
          <cell r="F21">
            <v>2963</v>
          </cell>
          <cell r="G21">
            <v>4881</v>
          </cell>
          <cell r="H21">
            <v>947</v>
          </cell>
          <cell r="I21">
            <v>427</v>
          </cell>
        </row>
        <row r="22">
          <cell r="B22">
            <v>571</v>
          </cell>
          <cell r="C22">
            <v>115</v>
          </cell>
          <cell r="D22">
            <v>1010</v>
          </cell>
          <cell r="E22">
            <v>211</v>
          </cell>
          <cell r="F22">
            <v>448</v>
          </cell>
          <cell r="G22">
            <v>481</v>
          </cell>
          <cell r="H22">
            <v>336</v>
          </cell>
          <cell r="I22">
            <v>48</v>
          </cell>
        </row>
        <row r="23">
          <cell r="B23">
            <v>15</v>
          </cell>
          <cell r="C23">
            <v>0</v>
          </cell>
          <cell r="D23">
            <v>0</v>
          </cell>
          <cell r="E23">
            <v>113</v>
          </cell>
          <cell r="F23">
            <v>0</v>
          </cell>
          <cell r="G23">
            <v>50</v>
          </cell>
          <cell r="H23">
            <v>0</v>
          </cell>
          <cell r="I23">
            <v>0</v>
          </cell>
        </row>
        <row r="24">
          <cell r="B24">
            <v>1561</v>
          </cell>
          <cell r="C24">
            <v>465</v>
          </cell>
          <cell r="D24">
            <v>265</v>
          </cell>
          <cell r="E24">
            <v>568</v>
          </cell>
          <cell r="F24">
            <v>1684</v>
          </cell>
          <cell r="G24">
            <v>85</v>
          </cell>
          <cell r="H24">
            <v>85</v>
          </cell>
          <cell r="I24">
            <v>243</v>
          </cell>
        </row>
        <row r="25">
          <cell r="B25">
            <v>519</v>
          </cell>
          <cell r="C25">
            <v>28</v>
          </cell>
          <cell r="D25">
            <v>117</v>
          </cell>
          <cell r="E25">
            <v>225</v>
          </cell>
          <cell r="F25">
            <v>442</v>
          </cell>
          <cell r="G25">
            <v>113</v>
          </cell>
          <cell r="H25">
            <v>781</v>
          </cell>
          <cell r="I25">
            <v>10</v>
          </cell>
        </row>
        <row r="26">
          <cell r="B26">
            <v>186</v>
          </cell>
          <cell r="C26">
            <v>13</v>
          </cell>
          <cell r="D26">
            <v>186</v>
          </cell>
          <cell r="E26">
            <v>262</v>
          </cell>
          <cell r="F26">
            <v>2864</v>
          </cell>
          <cell r="G26">
            <v>460</v>
          </cell>
          <cell r="H26">
            <v>808</v>
          </cell>
          <cell r="I26">
            <v>31</v>
          </cell>
        </row>
        <row r="27">
          <cell r="B27">
            <v>259</v>
          </cell>
          <cell r="C27">
            <v>15</v>
          </cell>
          <cell r="D27">
            <v>263</v>
          </cell>
          <cell r="E27">
            <v>152</v>
          </cell>
          <cell r="F27">
            <v>345</v>
          </cell>
          <cell r="G27">
            <v>20</v>
          </cell>
          <cell r="H27">
            <v>92</v>
          </cell>
          <cell r="I27">
            <v>9</v>
          </cell>
        </row>
        <row r="28">
          <cell r="B28">
            <v>107</v>
          </cell>
          <cell r="C28">
            <v>8</v>
          </cell>
          <cell r="D28">
            <v>0</v>
          </cell>
          <cell r="E28">
            <v>277</v>
          </cell>
          <cell r="F28">
            <v>250</v>
          </cell>
          <cell r="G28">
            <v>143</v>
          </cell>
          <cell r="H28">
            <v>35</v>
          </cell>
          <cell r="I28">
            <v>45</v>
          </cell>
        </row>
        <row r="29">
          <cell r="B29">
            <v>31</v>
          </cell>
          <cell r="C29">
            <v>0</v>
          </cell>
          <cell r="D29">
            <v>0</v>
          </cell>
          <cell r="E29">
            <v>10</v>
          </cell>
          <cell r="F29">
            <v>50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230</v>
          </cell>
          <cell r="C30">
            <v>34</v>
          </cell>
          <cell r="D30">
            <v>9</v>
          </cell>
          <cell r="E30">
            <v>133</v>
          </cell>
          <cell r="F30">
            <v>529</v>
          </cell>
          <cell r="G30">
            <v>19</v>
          </cell>
          <cell r="H30">
            <v>742</v>
          </cell>
          <cell r="I30">
            <v>30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24</v>
          </cell>
          <cell r="C32">
            <v>23</v>
          </cell>
          <cell r="D32">
            <v>6</v>
          </cell>
          <cell r="E32">
            <v>423</v>
          </cell>
          <cell r="F32">
            <v>478</v>
          </cell>
          <cell r="G32">
            <v>75</v>
          </cell>
          <cell r="H32">
            <v>5</v>
          </cell>
          <cell r="I32">
            <v>0</v>
          </cell>
        </row>
        <row r="33">
          <cell r="B33">
            <v>86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0</v>
          </cell>
          <cell r="C34">
            <v>549</v>
          </cell>
          <cell r="D34">
            <v>0</v>
          </cell>
          <cell r="E34">
            <v>4</v>
          </cell>
          <cell r="F34">
            <v>406</v>
          </cell>
          <cell r="G34">
            <v>0</v>
          </cell>
          <cell r="H34">
            <v>0</v>
          </cell>
          <cell r="I34">
            <v>10</v>
          </cell>
        </row>
        <row r="35">
          <cell r="B35">
            <v>783</v>
          </cell>
          <cell r="C35">
            <v>61</v>
          </cell>
          <cell r="D35">
            <v>408</v>
          </cell>
          <cell r="E35">
            <v>188</v>
          </cell>
          <cell r="F35">
            <v>253</v>
          </cell>
          <cell r="G35">
            <v>297</v>
          </cell>
          <cell r="H35">
            <v>45</v>
          </cell>
          <cell r="I35">
            <v>35</v>
          </cell>
        </row>
        <row r="36">
          <cell r="B36">
            <v>25</v>
          </cell>
          <cell r="C36">
            <v>0</v>
          </cell>
          <cell r="D36">
            <v>3150</v>
          </cell>
          <cell r="E36">
            <v>0</v>
          </cell>
          <cell r="F36">
            <v>0</v>
          </cell>
          <cell r="G36">
            <v>35</v>
          </cell>
          <cell r="H36">
            <v>1338</v>
          </cell>
          <cell r="I36">
            <v>68</v>
          </cell>
        </row>
        <row r="37">
          <cell r="B37">
            <v>48</v>
          </cell>
          <cell r="C37">
            <v>6</v>
          </cell>
          <cell r="D37">
            <v>5</v>
          </cell>
          <cell r="E37">
            <v>0</v>
          </cell>
          <cell r="F37">
            <v>1340</v>
          </cell>
          <cell r="G37">
            <v>0</v>
          </cell>
          <cell r="H37">
            <v>0</v>
          </cell>
          <cell r="I37">
            <v>100</v>
          </cell>
        </row>
        <row r="38">
          <cell r="B38">
            <v>422</v>
          </cell>
          <cell r="C38">
            <v>943</v>
          </cell>
          <cell r="D38">
            <v>139</v>
          </cell>
          <cell r="E38">
            <v>11</v>
          </cell>
          <cell r="F38">
            <v>0</v>
          </cell>
          <cell r="G38">
            <v>105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474</v>
          </cell>
          <cell r="C40">
            <v>92</v>
          </cell>
          <cell r="D40">
            <v>457</v>
          </cell>
          <cell r="E40">
            <v>135</v>
          </cell>
          <cell r="F40">
            <v>269</v>
          </cell>
          <cell r="G40">
            <v>251</v>
          </cell>
          <cell r="H40">
            <v>92</v>
          </cell>
          <cell r="I40">
            <v>0</v>
          </cell>
        </row>
        <row r="41">
          <cell r="B41">
            <v>3598</v>
          </cell>
          <cell r="C41">
            <v>507</v>
          </cell>
          <cell r="D41">
            <v>4071</v>
          </cell>
          <cell r="E41">
            <v>1523</v>
          </cell>
          <cell r="F41">
            <v>440</v>
          </cell>
          <cell r="G41">
            <v>2872</v>
          </cell>
          <cell r="H41">
            <v>440</v>
          </cell>
          <cell r="I41">
            <v>393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57">
          <cell r="B57">
            <v>0</v>
          </cell>
          <cell r="C57">
            <v>33325</v>
          </cell>
          <cell r="D57">
            <v>17500</v>
          </cell>
          <cell r="E57">
            <v>0</v>
          </cell>
          <cell r="F57">
            <v>4099</v>
          </cell>
          <cell r="G57">
            <v>837</v>
          </cell>
          <cell r="H57">
            <v>8183</v>
          </cell>
          <cell r="I57">
            <v>3916</v>
          </cell>
        </row>
        <row r="58">
          <cell r="B58">
            <v>2497</v>
          </cell>
          <cell r="C58">
            <v>1938</v>
          </cell>
          <cell r="D58">
            <v>1787</v>
          </cell>
          <cell r="E58">
            <v>1526</v>
          </cell>
          <cell r="F58">
            <v>4135</v>
          </cell>
          <cell r="G58">
            <v>1922</v>
          </cell>
          <cell r="H58">
            <v>12950</v>
          </cell>
          <cell r="I58">
            <v>1731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13789</v>
          </cell>
          <cell r="H59">
            <v>25</v>
          </cell>
          <cell r="I59">
            <v>0</v>
          </cell>
        </row>
        <row r="60">
          <cell r="B60">
            <v>1500</v>
          </cell>
          <cell r="C60">
            <v>85000</v>
          </cell>
          <cell r="D60">
            <v>451</v>
          </cell>
          <cell r="E60">
            <v>1351</v>
          </cell>
          <cell r="F60">
            <v>8310</v>
          </cell>
          <cell r="G60">
            <v>13420</v>
          </cell>
          <cell r="H60">
            <v>700</v>
          </cell>
          <cell r="I60">
            <v>36000</v>
          </cell>
        </row>
        <row r="61">
          <cell r="B61">
            <v>0</v>
          </cell>
          <cell r="C61">
            <v>0</v>
          </cell>
          <cell r="D61">
            <v>811</v>
          </cell>
          <cell r="E61">
            <v>0</v>
          </cell>
          <cell r="F61">
            <v>70</v>
          </cell>
          <cell r="G61">
            <v>26</v>
          </cell>
          <cell r="H61">
            <v>1186</v>
          </cell>
          <cell r="I61">
            <v>0</v>
          </cell>
        </row>
        <row r="62">
          <cell r="B62">
            <v>5622</v>
          </cell>
          <cell r="C62">
            <v>45</v>
          </cell>
          <cell r="D62">
            <v>1247</v>
          </cell>
          <cell r="E62">
            <v>1317</v>
          </cell>
          <cell r="F62">
            <v>1034</v>
          </cell>
          <cell r="G62">
            <v>1331</v>
          </cell>
          <cell r="H62">
            <v>13228</v>
          </cell>
          <cell r="I62">
            <v>4682</v>
          </cell>
        </row>
        <row r="63">
          <cell r="B63">
            <v>218</v>
          </cell>
          <cell r="C63">
            <v>212</v>
          </cell>
          <cell r="D63">
            <v>67</v>
          </cell>
          <cell r="E63">
            <v>119</v>
          </cell>
          <cell r="F63">
            <v>100</v>
          </cell>
          <cell r="G63">
            <v>1297</v>
          </cell>
          <cell r="H63">
            <v>2017</v>
          </cell>
          <cell r="I63">
            <v>979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115</v>
          </cell>
          <cell r="G64">
            <v>555</v>
          </cell>
          <cell r="H64">
            <v>460</v>
          </cell>
          <cell r="I64">
            <v>0</v>
          </cell>
        </row>
        <row r="65">
          <cell r="B65">
            <v>2597</v>
          </cell>
          <cell r="C65">
            <v>1026</v>
          </cell>
          <cell r="D65">
            <v>2463</v>
          </cell>
          <cell r="E65">
            <v>871</v>
          </cell>
          <cell r="F65">
            <v>12128</v>
          </cell>
          <cell r="G65">
            <v>25856</v>
          </cell>
          <cell r="H65">
            <v>52577</v>
          </cell>
          <cell r="I65">
            <v>1571</v>
          </cell>
        </row>
        <row r="66">
          <cell r="B66">
            <v>585</v>
          </cell>
          <cell r="C66">
            <v>890</v>
          </cell>
          <cell r="D66">
            <v>361</v>
          </cell>
          <cell r="E66">
            <v>1132</v>
          </cell>
          <cell r="F66">
            <v>1371</v>
          </cell>
          <cell r="G66">
            <v>286</v>
          </cell>
          <cell r="H66">
            <v>4678</v>
          </cell>
          <cell r="I66">
            <v>337</v>
          </cell>
        </row>
        <row r="67">
          <cell r="B67">
            <v>19</v>
          </cell>
          <cell r="C67">
            <v>281</v>
          </cell>
          <cell r="D67">
            <v>12</v>
          </cell>
          <cell r="E67">
            <v>3</v>
          </cell>
          <cell r="F67">
            <v>1541</v>
          </cell>
          <cell r="G67">
            <v>130</v>
          </cell>
          <cell r="H67">
            <v>105</v>
          </cell>
          <cell r="I67">
            <v>1238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1739</v>
          </cell>
          <cell r="F68">
            <v>978</v>
          </cell>
          <cell r="G68">
            <v>50</v>
          </cell>
          <cell r="H68">
            <v>0</v>
          </cell>
          <cell r="I68">
            <v>0</v>
          </cell>
        </row>
        <row r="69">
          <cell r="B69">
            <v>584</v>
          </cell>
          <cell r="C69">
            <v>4060</v>
          </cell>
          <cell r="D69">
            <v>135</v>
          </cell>
          <cell r="E69">
            <v>1182</v>
          </cell>
          <cell r="F69">
            <v>2127</v>
          </cell>
          <cell r="G69">
            <v>587</v>
          </cell>
          <cell r="H69">
            <v>6</v>
          </cell>
          <cell r="I69">
            <v>773</v>
          </cell>
        </row>
        <row r="70">
          <cell r="B70">
            <v>5855</v>
          </cell>
          <cell r="C70">
            <v>957</v>
          </cell>
          <cell r="D70">
            <v>4794</v>
          </cell>
          <cell r="E70">
            <v>7082</v>
          </cell>
          <cell r="F70">
            <v>6071</v>
          </cell>
          <cell r="G70">
            <v>1178</v>
          </cell>
          <cell r="H70">
            <v>3828</v>
          </cell>
          <cell r="I70">
            <v>1209</v>
          </cell>
        </row>
        <row r="71">
          <cell r="B71">
            <v>537</v>
          </cell>
          <cell r="C71">
            <v>302</v>
          </cell>
          <cell r="D71">
            <v>1215</v>
          </cell>
          <cell r="E71">
            <v>505</v>
          </cell>
          <cell r="F71">
            <v>288</v>
          </cell>
          <cell r="G71">
            <v>349</v>
          </cell>
          <cell r="H71">
            <v>508</v>
          </cell>
          <cell r="I71">
            <v>106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874</v>
          </cell>
          <cell r="C73">
            <v>1457</v>
          </cell>
          <cell r="D73">
            <v>139</v>
          </cell>
          <cell r="E73">
            <v>1417</v>
          </cell>
          <cell r="F73">
            <v>1366</v>
          </cell>
          <cell r="G73">
            <v>839</v>
          </cell>
          <cell r="H73">
            <v>162</v>
          </cell>
          <cell r="I73">
            <v>485</v>
          </cell>
        </row>
        <row r="74">
          <cell r="B74">
            <v>407</v>
          </cell>
          <cell r="C74">
            <v>60</v>
          </cell>
          <cell r="D74">
            <v>53</v>
          </cell>
          <cell r="E74">
            <v>556</v>
          </cell>
          <cell r="F74">
            <v>185</v>
          </cell>
          <cell r="G74">
            <v>387</v>
          </cell>
          <cell r="H74">
            <v>337</v>
          </cell>
          <cell r="I74">
            <v>32</v>
          </cell>
        </row>
        <row r="75">
          <cell r="B75">
            <v>122</v>
          </cell>
          <cell r="C75">
            <v>0</v>
          </cell>
          <cell r="D75">
            <v>1911</v>
          </cell>
          <cell r="E75">
            <v>30</v>
          </cell>
          <cell r="F75">
            <v>388</v>
          </cell>
          <cell r="G75">
            <v>305</v>
          </cell>
          <cell r="H75">
            <v>148</v>
          </cell>
          <cell r="I75">
            <v>8</v>
          </cell>
        </row>
        <row r="76">
          <cell r="B76">
            <v>70</v>
          </cell>
          <cell r="C76">
            <v>106</v>
          </cell>
          <cell r="D76">
            <v>79</v>
          </cell>
          <cell r="E76">
            <v>436</v>
          </cell>
          <cell r="F76">
            <v>295</v>
          </cell>
          <cell r="G76">
            <v>26</v>
          </cell>
          <cell r="H76">
            <v>202</v>
          </cell>
          <cell r="I76">
            <v>11</v>
          </cell>
        </row>
        <row r="77">
          <cell r="B77">
            <v>29</v>
          </cell>
          <cell r="C77">
            <v>17</v>
          </cell>
          <cell r="D77">
            <v>32</v>
          </cell>
          <cell r="E77">
            <v>738</v>
          </cell>
          <cell r="F77">
            <v>170</v>
          </cell>
          <cell r="G77">
            <v>69</v>
          </cell>
          <cell r="H77">
            <v>24</v>
          </cell>
          <cell r="I77">
            <v>12</v>
          </cell>
        </row>
        <row r="78">
          <cell r="B78">
            <v>76</v>
          </cell>
          <cell r="C78">
            <v>0</v>
          </cell>
          <cell r="D78">
            <v>0</v>
          </cell>
          <cell r="E78">
            <v>1372</v>
          </cell>
          <cell r="F78">
            <v>285</v>
          </cell>
          <cell r="G78">
            <v>175</v>
          </cell>
          <cell r="H78">
            <v>133</v>
          </cell>
          <cell r="I78">
            <v>0</v>
          </cell>
        </row>
        <row r="79">
          <cell r="B79">
            <v>183</v>
          </cell>
          <cell r="C79">
            <v>43</v>
          </cell>
          <cell r="D79">
            <v>9</v>
          </cell>
          <cell r="E79">
            <v>421</v>
          </cell>
          <cell r="F79">
            <v>828</v>
          </cell>
          <cell r="G79">
            <v>0</v>
          </cell>
          <cell r="H79">
            <v>61</v>
          </cell>
          <cell r="I79">
            <v>29</v>
          </cell>
        </row>
        <row r="80">
          <cell r="B80">
            <v>9896</v>
          </cell>
          <cell r="C80">
            <v>0</v>
          </cell>
          <cell r="D80">
            <v>9020</v>
          </cell>
          <cell r="E80">
            <v>0</v>
          </cell>
          <cell r="F80">
            <v>3116</v>
          </cell>
          <cell r="G80">
            <v>7553</v>
          </cell>
          <cell r="H80">
            <v>33245</v>
          </cell>
          <cell r="I80">
            <v>0</v>
          </cell>
        </row>
        <row r="81">
          <cell r="B81">
            <v>18</v>
          </cell>
          <cell r="C81">
            <v>2</v>
          </cell>
          <cell r="D81">
            <v>0</v>
          </cell>
          <cell r="E81">
            <v>511</v>
          </cell>
          <cell r="F81">
            <v>1055</v>
          </cell>
          <cell r="G81">
            <v>88</v>
          </cell>
          <cell r="H81">
            <v>0</v>
          </cell>
          <cell r="I81">
            <v>0</v>
          </cell>
        </row>
        <row r="82">
          <cell r="B82">
            <v>1580</v>
          </cell>
          <cell r="C82">
            <v>0</v>
          </cell>
          <cell r="D82">
            <v>417</v>
          </cell>
          <cell r="E82">
            <v>30</v>
          </cell>
          <cell r="F82">
            <v>398</v>
          </cell>
          <cell r="G82">
            <v>441</v>
          </cell>
          <cell r="H82">
            <v>4009</v>
          </cell>
          <cell r="I82">
            <v>3</v>
          </cell>
        </row>
        <row r="83">
          <cell r="B83">
            <v>125</v>
          </cell>
          <cell r="C83">
            <v>1947</v>
          </cell>
          <cell r="D83">
            <v>35</v>
          </cell>
          <cell r="E83">
            <v>441</v>
          </cell>
          <cell r="F83">
            <v>583</v>
          </cell>
          <cell r="G83">
            <v>0</v>
          </cell>
          <cell r="H83">
            <v>0</v>
          </cell>
          <cell r="I83">
            <v>820</v>
          </cell>
        </row>
        <row r="84">
          <cell r="B84">
            <v>1005</v>
          </cell>
          <cell r="C84">
            <v>1678</v>
          </cell>
          <cell r="D84">
            <v>1173</v>
          </cell>
          <cell r="E84">
            <v>2312</v>
          </cell>
          <cell r="F84">
            <v>1174</v>
          </cell>
          <cell r="G84">
            <v>1815</v>
          </cell>
          <cell r="H84">
            <v>304</v>
          </cell>
          <cell r="I84">
            <v>185</v>
          </cell>
        </row>
        <row r="85">
          <cell r="B85">
            <v>0</v>
          </cell>
          <cell r="C85">
            <v>8</v>
          </cell>
          <cell r="D85">
            <v>3790</v>
          </cell>
          <cell r="E85">
            <v>0</v>
          </cell>
          <cell r="F85">
            <v>0</v>
          </cell>
          <cell r="G85">
            <v>210</v>
          </cell>
          <cell r="H85">
            <v>2507</v>
          </cell>
          <cell r="I85">
            <v>60</v>
          </cell>
        </row>
        <row r="86">
          <cell r="B86">
            <v>3260</v>
          </cell>
          <cell r="C86">
            <v>9207</v>
          </cell>
          <cell r="D86">
            <v>662</v>
          </cell>
          <cell r="E86">
            <v>2995</v>
          </cell>
          <cell r="F86">
            <v>16515</v>
          </cell>
          <cell r="G86">
            <v>5477</v>
          </cell>
          <cell r="H86">
            <v>7</v>
          </cell>
          <cell r="I86">
            <v>6908</v>
          </cell>
        </row>
        <row r="87">
          <cell r="B87">
            <v>150</v>
          </cell>
          <cell r="C87">
            <v>3177</v>
          </cell>
          <cell r="D87">
            <v>24</v>
          </cell>
          <cell r="E87">
            <v>23</v>
          </cell>
          <cell r="F87">
            <v>70</v>
          </cell>
          <cell r="G87">
            <v>368</v>
          </cell>
          <cell r="H87">
            <v>0</v>
          </cell>
          <cell r="I87">
            <v>10</v>
          </cell>
        </row>
        <row r="88">
          <cell r="B88">
            <v>10</v>
          </cell>
          <cell r="C88">
            <v>17</v>
          </cell>
          <cell r="D88">
            <v>0</v>
          </cell>
          <cell r="E88">
            <v>65</v>
          </cell>
          <cell r="F88">
            <v>2189</v>
          </cell>
          <cell r="G88">
            <v>923</v>
          </cell>
          <cell r="H88">
            <v>0</v>
          </cell>
          <cell r="I88">
            <v>4245</v>
          </cell>
        </row>
        <row r="89">
          <cell r="B89">
            <v>38351</v>
          </cell>
          <cell r="C89">
            <v>3935</v>
          </cell>
          <cell r="D89">
            <v>60555</v>
          </cell>
          <cell r="E89">
            <v>8299</v>
          </cell>
          <cell r="F89">
            <v>21392</v>
          </cell>
          <cell r="G89">
            <v>61921</v>
          </cell>
          <cell r="H89">
            <v>18439</v>
          </cell>
          <cell r="I89">
            <v>268</v>
          </cell>
        </row>
        <row r="90">
          <cell r="B90">
            <v>131877</v>
          </cell>
          <cell r="C90">
            <v>90829</v>
          </cell>
          <cell r="D90">
            <v>12410</v>
          </cell>
          <cell r="E90">
            <v>177934</v>
          </cell>
          <cell r="F90">
            <v>41276</v>
          </cell>
          <cell r="G90">
            <v>56338</v>
          </cell>
          <cell r="H90">
            <v>26439</v>
          </cell>
          <cell r="I90">
            <v>2892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105">
          <cell r="B105">
            <v>0</v>
          </cell>
          <cell r="C105">
            <v>72492</v>
          </cell>
          <cell r="D105">
            <v>49239</v>
          </cell>
          <cell r="E105">
            <v>0</v>
          </cell>
          <cell r="F105">
            <v>11585</v>
          </cell>
          <cell r="G105">
            <v>2511</v>
          </cell>
          <cell r="H105">
            <v>26595</v>
          </cell>
          <cell r="I105">
            <v>7821</v>
          </cell>
        </row>
        <row r="106">
          <cell r="B106">
            <v>5315</v>
          </cell>
          <cell r="C106">
            <v>3540</v>
          </cell>
          <cell r="D106">
            <v>3630</v>
          </cell>
          <cell r="E106">
            <v>1714</v>
          </cell>
          <cell r="F106">
            <v>6872</v>
          </cell>
          <cell r="G106">
            <v>2976</v>
          </cell>
          <cell r="H106">
            <v>20344</v>
          </cell>
          <cell r="I106">
            <v>2905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35086</v>
          </cell>
          <cell r="H107">
            <v>0</v>
          </cell>
          <cell r="I107">
            <v>0</v>
          </cell>
        </row>
        <row r="108">
          <cell r="B108">
            <v>391</v>
          </cell>
          <cell r="C108">
            <v>9160</v>
          </cell>
          <cell r="D108">
            <v>100</v>
          </cell>
          <cell r="E108">
            <v>178</v>
          </cell>
          <cell r="F108">
            <v>1690</v>
          </cell>
          <cell r="G108">
            <v>2015</v>
          </cell>
          <cell r="H108">
            <v>75</v>
          </cell>
          <cell r="I108">
            <v>4800</v>
          </cell>
        </row>
        <row r="109">
          <cell r="B109">
            <v>0</v>
          </cell>
          <cell r="C109">
            <v>0</v>
          </cell>
          <cell r="D109">
            <v>1513</v>
          </cell>
          <cell r="E109">
            <v>0</v>
          </cell>
          <cell r="F109">
            <v>210</v>
          </cell>
          <cell r="G109">
            <v>35</v>
          </cell>
          <cell r="H109">
            <v>1966</v>
          </cell>
          <cell r="I109">
            <v>0</v>
          </cell>
        </row>
        <row r="110">
          <cell r="B110">
            <v>6944</v>
          </cell>
          <cell r="C110">
            <v>45</v>
          </cell>
          <cell r="D110">
            <v>1943</v>
          </cell>
          <cell r="E110">
            <v>530</v>
          </cell>
          <cell r="F110">
            <v>1177</v>
          </cell>
          <cell r="G110">
            <v>1054</v>
          </cell>
          <cell r="H110">
            <v>11566</v>
          </cell>
          <cell r="I110">
            <v>4126</v>
          </cell>
        </row>
        <row r="111">
          <cell r="B111">
            <v>348</v>
          </cell>
          <cell r="C111">
            <v>270</v>
          </cell>
          <cell r="D111">
            <v>70</v>
          </cell>
          <cell r="E111">
            <v>163</v>
          </cell>
          <cell r="F111">
            <v>200</v>
          </cell>
          <cell r="G111">
            <v>1054</v>
          </cell>
          <cell r="H111">
            <v>1636</v>
          </cell>
          <cell r="I111">
            <v>986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175</v>
          </cell>
          <cell r="G112">
            <v>399</v>
          </cell>
          <cell r="H112">
            <v>230</v>
          </cell>
          <cell r="I112">
            <v>0</v>
          </cell>
        </row>
        <row r="113">
          <cell r="B113">
            <v>8139</v>
          </cell>
          <cell r="C113">
            <v>443</v>
          </cell>
          <cell r="D113">
            <v>5889</v>
          </cell>
          <cell r="E113">
            <v>1930</v>
          </cell>
          <cell r="F113">
            <v>13415</v>
          </cell>
          <cell r="G113">
            <v>32043</v>
          </cell>
          <cell r="H113">
            <v>67955</v>
          </cell>
          <cell r="I113">
            <v>2328</v>
          </cell>
        </row>
        <row r="114">
          <cell r="B114">
            <v>5600</v>
          </cell>
          <cell r="C114">
            <v>5487</v>
          </cell>
          <cell r="D114">
            <v>1992</v>
          </cell>
          <cell r="E114">
            <v>11449</v>
          </cell>
          <cell r="F114">
            <v>11063</v>
          </cell>
          <cell r="G114">
            <v>2217</v>
          </cell>
          <cell r="H114">
            <v>44948</v>
          </cell>
          <cell r="I114">
            <v>1901</v>
          </cell>
        </row>
        <row r="115">
          <cell r="B115">
            <v>134</v>
          </cell>
          <cell r="C115">
            <v>2590</v>
          </cell>
          <cell r="D115">
            <v>114</v>
          </cell>
          <cell r="E115">
            <v>30</v>
          </cell>
          <cell r="F115">
            <v>12328</v>
          </cell>
          <cell r="G115">
            <v>1593</v>
          </cell>
          <cell r="H115">
            <v>1194</v>
          </cell>
          <cell r="I115">
            <v>9242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33273</v>
          </cell>
          <cell r="F116">
            <v>7520</v>
          </cell>
          <cell r="G116">
            <v>500</v>
          </cell>
          <cell r="H116">
            <v>0</v>
          </cell>
          <cell r="I116">
            <v>0</v>
          </cell>
        </row>
        <row r="117">
          <cell r="B117">
            <v>5799</v>
          </cell>
          <cell r="C117">
            <v>91176</v>
          </cell>
          <cell r="D117">
            <v>1127</v>
          </cell>
          <cell r="E117">
            <v>14337</v>
          </cell>
          <cell r="F117">
            <v>16786</v>
          </cell>
          <cell r="G117">
            <v>3669</v>
          </cell>
          <cell r="H117">
            <v>42</v>
          </cell>
          <cell r="I117">
            <v>6118</v>
          </cell>
        </row>
        <row r="118">
          <cell r="B118">
            <v>66726</v>
          </cell>
          <cell r="C118">
            <v>7452</v>
          </cell>
          <cell r="D118">
            <v>55449</v>
          </cell>
          <cell r="E118">
            <v>47932</v>
          </cell>
          <cell r="F118">
            <v>49716</v>
          </cell>
          <cell r="G118">
            <v>10490</v>
          </cell>
          <cell r="H118">
            <v>20303</v>
          </cell>
          <cell r="I118">
            <v>7554</v>
          </cell>
        </row>
        <row r="119">
          <cell r="B119">
            <v>7908</v>
          </cell>
          <cell r="C119">
            <v>496</v>
          </cell>
          <cell r="D119">
            <v>6724</v>
          </cell>
          <cell r="E119">
            <v>1669</v>
          </cell>
          <cell r="F119">
            <v>3321</v>
          </cell>
          <cell r="G119">
            <v>2212</v>
          </cell>
          <cell r="H119">
            <v>1921</v>
          </cell>
          <cell r="I119">
            <v>443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8055</v>
          </cell>
          <cell r="C121">
            <v>4666</v>
          </cell>
          <cell r="D121">
            <v>1331</v>
          </cell>
          <cell r="E121">
            <v>4889</v>
          </cell>
          <cell r="F121">
            <v>8586</v>
          </cell>
          <cell r="G121">
            <v>4779</v>
          </cell>
          <cell r="H121">
            <v>786</v>
          </cell>
          <cell r="I121">
            <v>3750</v>
          </cell>
        </row>
        <row r="122">
          <cell r="B122">
            <v>6386</v>
          </cell>
          <cell r="C122">
            <v>164</v>
          </cell>
          <cell r="D122">
            <v>531</v>
          </cell>
          <cell r="E122">
            <v>2595</v>
          </cell>
          <cell r="F122">
            <v>2220</v>
          </cell>
          <cell r="G122">
            <v>1623</v>
          </cell>
          <cell r="H122">
            <v>1146</v>
          </cell>
          <cell r="I122">
            <v>99</v>
          </cell>
        </row>
        <row r="123">
          <cell r="B123">
            <v>1569</v>
          </cell>
          <cell r="C123">
            <v>0</v>
          </cell>
          <cell r="D123">
            <v>29814</v>
          </cell>
          <cell r="E123">
            <v>450</v>
          </cell>
          <cell r="F123">
            <v>7760</v>
          </cell>
          <cell r="G123">
            <v>2701</v>
          </cell>
          <cell r="H123">
            <v>2960</v>
          </cell>
          <cell r="I123">
            <v>2</v>
          </cell>
        </row>
        <row r="124">
          <cell r="B124">
            <v>1110</v>
          </cell>
          <cell r="C124">
            <v>341</v>
          </cell>
          <cell r="D124">
            <v>962</v>
          </cell>
          <cell r="E124">
            <v>7361</v>
          </cell>
          <cell r="F124">
            <v>4975</v>
          </cell>
          <cell r="G124">
            <v>280</v>
          </cell>
          <cell r="H124">
            <v>626</v>
          </cell>
          <cell r="I124">
            <v>39</v>
          </cell>
        </row>
        <row r="125">
          <cell r="B125">
            <v>47</v>
          </cell>
          <cell r="C125">
            <v>13</v>
          </cell>
          <cell r="D125">
            <v>109</v>
          </cell>
          <cell r="E125">
            <v>1438</v>
          </cell>
          <cell r="F125">
            <v>340</v>
          </cell>
          <cell r="G125">
            <v>94</v>
          </cell>
          <cell r="H125">
            <v>29</v>
          </cell>
          <cell r="I125">
            <v>60</v>
          </cell>
        </row>
        <row r="126">
          <cell r="B126">
            <v>42</v>
          </cell>
          <cell r="C126">
            <v>0</v>
          </cell>
          <cell r="D126">
            <v>0</v>
          </cell>
          <cell r="E126">
            <v>1918</v>
          </cell>
          <cell r="F126">
            <v>285</v>
          </cell>
          <cell r="G126">
            <v>80</v>
          </cell>
          <cell r="H126">
            <v>260</v>
          </cell>
          <cell r="I126">
            <v>0</v>
          </cell>
        </row>
        <row r="127">
          <cell r="B127">
            <v>2520</v>
          </cell>
          <cell r="C127">
            <v>77</v>
          </cell>
          <cell r="D127">
            <v>135</v>
          </cell>
          <cell r="E127">
            <v>6431</v>
          </cell>
          <cell r="F127">
            <v>16170</v>
          </cell>
          <cell r="G127">
            <v>0</v>
          </cell>
          <cell r="H127">
            <v>88</v>
          </cell>
          <cell r="I127">
            <v>127</v>
          </cell>
        </row>
        <row r="128">
          <cell r="B128">
            <v>381000</v>
          </cell>
          <cell r="C128">
            <v>0</v>
          </cell>
          <cell r="D128">
            <v>347300</v>
          </cell>
          <cell r="E128">
            <v>0</v>
          </cell>
          <cell r="F128">
            <v>120000</v>
          </cell>
          <cell r="G128">
            <v>290800</v>
          </cell>
          <cell r="H128">
            <v>1396200</v>
          </cell>
          <cell r="I128">
            <v>0</v>
          </cell>
        </row>
        <row r="129">
          <cell r="B129">
            <v>180</v>
          </cell>
          <cell r="C129">
            <v>8</v>
          </cell>
          <cell r="D129">
            <v>0</v>
          </cell>
          <cell r="E129">
            <v>20420</v>
          </cell>
          <cell r="F129">
            <v>16655</v>
          </cell>
          <cell r="G129">
            <v>226</v>
          </cell>
          <cell r="H129">
            <v>0</v>
          </cell>
          <cell r="I129">
            <v>0</v>
          </cell>
        </row>
        <row r="130">
          <cell r="B130">
            <v>3950</v>
          </cell>
          <cell r="C130">
            <v>0</v>
          </cell>
          <cell r="D130">
            <v>1325</v>
          </cell>
          <cell r="E130">
            <v>10</v>
          </cell>
          <cell r="F130">
            <v>199</v>
          </cell>
          <cell r="G130">
            <v>323</v>
          </cell>
          <cell r="H130">
            <v>1618</v>
          </cell>
          <cell r="I130">
            <v>9</v>
          </cell>
        </row>
        <row r="131">
          <cell r="B131">
            <v>461</v>
          </cell>
          <cell r="C131">
            <v>632</v>
          </cell>
          <cell r="D131">
            <v>105</v>
          </cell>
          <cell r="E131">
            <v>346</v>
          </cell>
          <cell r="F131">
            <v>952</v>
          </cell>
          <cell r="G131">
            <v>0</v>
          </cell>
          <cell r="H131">
            <v>0</v>
          </cell>
          <cell r="I131">
            <v>930</v>
          </cell>
        </row>
        <row r="132">
          <cell r="B132">
            <v>1997</v>
          </cell>
          <cell r="C132">
            <v>183</v>
          </cell>
          <cell r="D132">
            <v>661</v>
          </cell>
          <cell r="E132">
            <v>825</v>
          </cell>
          <cell r="F132">
            <v>655</v>
          </cell>
          <cell r="G132">
            <v>968</v>
          </cell>
          <cell r="H132">
            <v>82</v>
          </cell>
          <cell r="I132">
            <v>158</v>
          </cell>
        </row>
        <row r="133">
          <cell r="B133">
            <v>0</v>
          </cell>
          <cell r="C133">
            <v>16</v>
          </cell>
          <cell r="D133">
            <v>5685</v>
          </cell>
          <cell r="E133">
            <v>0</v>
          </cell>
          <cell r="F133">
            <v>0</v>
          </cell>
          <cell r="G133">
            <v>162</v>
          </cell>
          <cell r="H133">
            <v>2818</v>
          </cell>
          <cell r="I133">
            <v>48</v>
          </cell>
        </row>
        <row r="134">
          <cell r="B134">
            <v>8153</v>
          </cell>
          <cell r="C134">
            <v>28136</v>
          </cell>
          <cell r="D134">
            <v>1102</v>
          </cell>
          <cell r="E134">
            <v>2520</v>
          </cell>
          <cell r="F134">
            <v>5858</v>
          </cell>
          <cell r="G134">
            <v>2578</v>
          </cell>
          <cell r="H134">
            <v>2</v>
          </cell>
          <cell r="I134">
            <v>13097</v>
          </cell>
        </row>
        <row r="135">
          <cell r="B135">
            <v>332</v>
          </cell>
          <cell r="C135">
            <v>456</v>
          </cell>
          <cell r="D135">
            <v>6</v>
          </cell>
          <cell r="E135">
            <v>32</v>
          </cell>
          <cell r="F135">
            <v>210</v>
          </cell>
          <cell r="G135">
            <v>67</v>
          </cell>
          <cell r="H135">
            <v>0</v>
          </cell>
          <cell r="I135">
            <v>15</v>
          </cell>
        </row>
        <row r="136">
          <cell r="B136">
            <v>14</v>
          </cell>
          <cell r="C136">
            <v>26</v>
          </cell>
          <cell r="D136">
            <v>0</v>
          </cell>
          <cell r="E136">
            <v>122</v>
          </cell>
          <cell r="F136">
            <v>829</v>
          </cell>
          <cell r="G136">
            <v>545</v>
          </cell>
          <cell r="H136">
            <v>0</v>
          </cell>
          <cell r="I136">
            <v>4710</v>
          </cell>
        </row>
        <row r="137">
          <cell r="B137">
            <v>246065</v>
          </cell>
          <cell r="C137">
            <v>16665</v>
          </cell>
          <cell r="D137">
            <v>422099</v>
          </cell>
          <cell r="E137">
            <v>24501</v>
          </cell>
          <cell r="F137">
            <v>118709</v>
          </cell>
          <cell r="G137">
            <v>203211</v>
          </cell>
          <cell r="H137">
            <v>356276</v>
          </cell>
          <cell r="I137">
            <v>6715</v>
          </cell>
        </row>
        <row r="138">
          <cell r="B138">
            <v>18305</v>
          </cell>
          <cell r="C138">
            <v>10069</v>
          </cell>
          <cell r="D138">
            <v>4622</v>
          </cell>
          <cell r="E138">
            <v>23714</v>
          </cell>
          <cell r="F138">
            <v>12424</v>
          </cell>
          <cell r="G138">
            <v>11486</v>
          </cell>
          <cell r="H138">
            <v>6591</v>
          </cell>
          <cell r="I138">
            <v>3063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</sheetData>
      <sheetData sheetId="3">
        <row r="8">
          <cell r="B8">
            <v>0</v>
          </cell>
          <cell r="C8">
            <v>126234</v>
          </cell>
          <cell r="D8">
            <v>79415</v>
          </cell>
          <cell r="E8">
            <v>55847</v>
          </cell>
          <cell r="F8">
            <v>43</v>
          </cell>
          <cell r="G8">
            <v>168</v>
          </cell>
          <cell r="H8">
            <v>2848</v>
          </cell>
          <cell r="I8">
            <v>0</v>
          </cell>
        </row>
        <row r="9">
          <cell r="B9">
            <v>3181</v>
          </cell>
          <cell r="C9">
            <v>1161</v>
          </cell>
          <cell r="D9">
            <v>1144</v>
          </cell>
          <cell r="E9">
            <v>1139</v>
          </cell>
          <cell r="F9">
            <v>2237</v>
          </cell>
          <cell r="G9">
            <v>1638</v>
          </cell>
          <cell r="H9">
            <v>4997</v>
          </cell>
          <cell r="I9">
            <v>850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5</v>
          </cell>
          <cell r="C11">
            <v>50</v>
          </cell>
          <cell r="D11">
            <v>0</v>
          </cell>
          <cell r="E11">
            <v>0</v>
          </cell>
          <cell r="F11">
            <v>11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10</v>
          </cell>
          <cell r="D12">
            <v>38</v>
          </cell>
          <cell r="E12">
            <v>0</v>
          </cell>
          <cell r="F12">
            <v>0</v>
          </cell>
          <cell r="G12">
            <v>0</v>
          </cell>
          <cell r="H12">
            <v>1391</v>
          </cell>
          <cell r="I12">
            <v>0</v>
          </cell>
        </row>
        <row r="13">
          <cell r="B13">
            <v>430</v>
          </cell>
          <cell r="C13">
            <v>457</v>
          </cell>
          <cell r="D13">
            <v>223</v>
          </cell>
          <cell r="E13">
            <v>2646</v>
          </cell>
          <cell r="F13">
            <v>6052</v>
          </cell>
          <cell r="G13">
            <v>664</v>
          </cell>
          <cell r="H13">
            <v>323</v>
          </cell>
          <cell r="I13">
            <v>464</v>
          </cell>
        </row>
        <row r="14">
          <cell r="B14">
            <v>458</v>
          </cell>
          <cell r="C14">
            <v>143</v>
          </cell>
          <cell r="D14">
            <v>234</v>
          </cell>
          <cell r="E14">
            <v>10</v>
          </cell>
          <cell r="F14">
            <v>148</v>
          </cell>
          <cell r="G14">
            <v>526</v>
          </cell>
          <cell r="H14">
            <v>122</v>
          </cell>
          <cell r="I14">
            <v>236</v>
          </cell>
        </row>
        <row r="15">
          <cell r="B15">
            <v>28</v>
          </cell>
          <cell r="C15">
            <v>0</v>
          </cell>
          <cell r="D15">
            <v>30</v>
          </cell>
          <cell r="E15">
            <v>0</v>
          </cell>
          <cell r="F15">
            <v>40</v>
          </cell>
          <cell r="G15">
            <v>145</v>
          </cell>
          <cell r="H15">
            <v>25</v>
          </cell>
          <cell r="I15">
            <v>0</v>
          </cell>
        </row>
        <row r="16">
          <cell r="B16">
            <v>510</v>
          </cell>
          <cell r="C16">
            <v>30</v>
          </cell>
          <cell r="D16">
            <v>793</v>
          </cell>
          <cell r="E16">
            <v>26</v>
          </cell>
          <cell r="F16">
            <v>1179</v>
          </cell>
          <cell r="G16">
            <v>450</v>
          </cell>
          <cell r="H16">
            <v>2524</v>
          </cell>
          <cell r="I16">
            <v>529</v>
          </cell>
        </row>
        <row r="17">
          <cell r="B17">
            <v>834</v>
          </cell>
          <cell r="C17">
            <v>158</v>
          </cell>
          <cell r="D17">
            <v>94</v>
          </cell>
          <cell r="E17">
            <v>542</v>
          </cell>
          <cell r="F17">
            <v>727</v>
          </cell>
          <cell r="G17">
            <v>282</v>
          </cell>
          <cell r="H17">
            <v>3490</v>
          </cell>
          <cell r="I17">
            <v>1228</v>
          </cell>
        </row>
        <row r="18">
          <cell r="B18">
            <v>101</v>
          </cell>
          <cell r="C18">
            <v>551</v>
          </cell>
          <cell r="D18">
            <v>0</v>
          </cell>
          <cell r="E18">
            <v>16</v>
          </cell>
          <cell r="F18">
            <v>760</v>
          </cell>
          <cell r="G18">
            <v>1634</v>
          </cell>
          <cell r="H18">
            <v>0</v>
          </cell>
          <cell r="I18">
            <v>135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2501</v>
          </cell>
          <cell r="F19">
            <v>825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1123</v>
          </cell>
          <cell r="C20">
            <v>4962</v>
          </cell>
          <cell r="D20">
            <v>155</v>
          </cell>
          <cell r="E20">
            <v>501</v>
          </cell>
          <cell r="F20">
            <v>726</v>
          </cell>
          <cell r="G20">
            <v>457</v>
          </cell>
          <cell r="H20">
            <v>0</v>
          </cell>
          <cell r="I20">
            <v>325</v>
          </cell>
        </row>
        <row r="21">
          <cell r="B21">
            <v>8334</v>
          </cell>
          <cell r="C21">
            <v>884</v>
          </cell>
          <cell r="D21">
            <v>3722</v>
          </cell>
          <cell r="E21">
            <v>2806</v>
          </cell>
          <cell r="F21">
            <v>2507</v>
          </cell>
          <cell r="G21">
            <v>715</v>
          </cell>
          <cell r="H21">
            <v>973</v>
          </cell>
          <cell r="I21">
            <v>908</v>
          </cell>
        </row>
        <row r="22">
          <cell r="B22">
            <v>250</v>
          </cell>
          <cell r="C22">
            <v>130</v>
          </cell>
          <cell r="D22">
            <v>954</v>
          </cell>
          <cell r="E22">
            <v>196</v>
          </cell>
          <cell r="F22">
            <v>661</v>
          </cell>
          <cell r="G22">
            <v>497</v>
          </cell>
          <cell r="H22">
            <v>289</v>
          </cell>
          <cell r="I22">
            <v>102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</v>
          </cell>
          <cell r="I23">
            <v>0</v>
          </cell>
        </row>
        <row r="24">
          <cell r="B24">
            <v>1100</v>
          </cell>
          <cell r="C24">
            <v>721</v>
          </cell>
          <cell r="D24">
            <v>378</v>
          </cell>
          <cell r="E24">
            <v>763</v>
          </cell>
          <cell r="F24">
            <v>967</v>
          </cell>
          <cell r="G24">
            <v>141</v>
          </cell>
          <cell r="H24">
            <v>30</v>
          </cell>
          <cell r="I24">
            <v>294</v>
          </cell>
        </row>
        <row r="25">
          <cell r="B25">
            <v>224</v>
          </cell>
          <cell r="C25">
            <v>5</v>
          </cell>
          <cell r="D25">
            <v>51</v>
          </cell>
          <cell r="E25">
            <v>238</v>
          </cell>
          <cell r="F25">
            <v>371</v>
          </cell>
          <cell r="G25">
            <v>142</v>
          </cell>
          <cell r="H25">
            <v>288</v>
          </cell>
          <cell r="I25">
            <v>7</v>
          </cell>
        </row>
        <row r="26">
          <cell r="B26">
            <v>38</v>
          </cell>
          <cell r="C26">
            <v>7</v>
          </cell>
          <cell r="D26">
            <v>15</v>
          </cell>
          <cell r="E26">
            <v>502</v>
          </cell>
          <cell r="F26">
            <v>918</v>
          </cell>
          <cell r="G26">
            <v>1191</v>
          </cell>
          <cell r="H26">
            <v>6826</v>
          </cell>
          <cell r="I26">
            <v>1</v>
          </cell>
        </row>
        <row r="27">
          <cell r="B27">
            <v>78</v>
          </cell>
          <cell r="C27">
            <v>96</v>
          </cell>
          <cell r="D27">
            <v>414</v>
          </cell>
          <cell r="E27">
            <v>217</v>
          </cell>
          <cell r="F27">
            <v>386</v>
          </cell>
          <cell r="G27">
            <v>145</v>
          </cell>
          <cell r="H27">
            <v>85</v>
          </cell>
          <cell r="I27">
            <v>8</v>
          </cell>
        </row>
        <row r="28">
          <cell r="B28">
            <v>36</v>
          </cell>
          <cell r="C28">
            <v>38</v>
          </cell>
          <cell r="D28">
            <v>0</v>
          </cell>
          <cell r="E28">
            <v>877</v>
          </cell>
          <cell r="F28">
            <v>40</v>
          </cell>
          <cell r="G28">
            <v>31</v>
          </cell>
          <cell r="H28">
            <v>10</v>
          </cell>
          <cell r="I28">
            <v>0</v>
          </cell>
        </row>
        <row r="29">
          <cell r="B29">
            <v>5</v>
          </cell>
          <cell r="C29">
            <v>0</v>
          </cell>
          <cell r="D29">
            <v>20</v>
          </cell>
          <cell r="E29">
            <v>110</v>
          </cell>
          <cell r="F29">
            <v>310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80</v>
          </cell>
          <cell r="C30">
            <v>31</v>
          </cell>
          <cell r="D30">
            <v>20</v>
          </cell>
          <cell r="E30">
            <v>289</v>
          </cell>
          <cell r="F30">
            <v>612</v>
          </cell>
          <cell r="G30">
            <v>15</v>
          </cell>
          <cell r="H30">
            <v>0</v>
          </cell>
          <cell r="I30">
            <v>31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7</v>
          </cell>
          <cell r="C32">
            <v>0</v>
          </cell>
          <cell r="D32">
            <v>15</v>
          </cell>
          <cell r="E32">
            <v>591</v>
          </cell>
          <cell r="F32">
            <v>525</v>
          </cell>
          <cell r="G32">
            <v>149</v>
          </cell>
          <cell r="H32">
            <v>24</v>
          </cell>
          <cell r="I32">
            <v>2</v>
          </cell>
        </row>
        <row r="33">
          <cell r="B33">
            <v>50</v>
          </cell>
          <cell r="C33">
            <v>0</v>
          </cell>
          <cell r="D33">
            <v>182</v>
          </cell>
          <cell r="E33">
            <v>1</v>
          </cell>
          <cell r="F33">
            <v>103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0</v>
          </cell>
          <cell r="C34">
            <v>140</v>
          </cell>
          <cell r="D34">
            <v>0</v>
          </cell>
          <cell r="E34">
            <v>15</v>
          </cell>
          <cell r="F34">
            <v>220</v>
          </cell>
          <cell r="G34">
            <v>0</v>
          </cell>
          <cell r="H34">
            <v>0</v>
          </cell>
          <cell r="I34">
            <v>0</v>
          </cell>
        </row>
        <row r="35">
          <cell r="B35">
            <v>230</v>
          </cell>
          <cell r="C35">
            <v>193</v>
          </cell>
          <cell r="D35">
            <v>394</v>
          </cell>
          <cell r="E35">
            <v>94</v>
          </cell>
          <cell r="F35">
            <v>162</v>
          </cell>
          <cell r="G35">
            <v>195</v>
          </cell>
          <cell r="H35">
            <v>80</v>
          </cell>
          <cell r="I35">
            <v>0</v>
          </cell>
        </row>
        <row r="36">
          <cell r="B36">
            <v>0</v>
          </cell>
          <cell r="C36">
            <v>0</v>
          </cell>
          <cell r="D36">
            <v>1803</v>
          </cell>
          <cell r="E36">
            <v>0</v>
          </cell>
          <cell r="F36">
            <v>0</v>
          </cell>
          <cell r="G36">
            <v>323</v>
          </cell>
          <cell r="H36">
            <v>667</v>
          </cell>
          <cell r="I36">
            <v>285</v>
          </cell>
        </row>
        <row r="37">
          <cell r="B37">
            <v>0</v>
          </cell>
          <cell r="C37">
            <v>0</v>
          </cell>
          <cell r="D37">
            <v>58</v>
          </cell>
          <cell r="E37">
            <v>92</v>
          </cell>
          <cell r="F37">
            <v>852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326</v>
          </cell>
          <cell r="C38">
            <v>578</v>
          </cell>
          <cell r="D38">
            <v>130</v>
          </cell>
          <cell r="E38">
            <v>0</v>
          </cell>
          <cell r="F38">
            <v>200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8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180</v>
          </cell>
          <cell r="C40">
            <v>49</v>
          </cell>
          <cell r="D40">
            <v>478</v>
          </cell>
          <cell r="E40">
            <v>97</v>
          </cell>
          <cell r="F40">
            <v>280</v>
          </cell>
          <cell r="G40">
            <v>232</v>
          </cell>
          <cell r="H40">
            <v>42</v>
          </cell>
          <cell r="I40">
            <v>8</v>
          </cell>
        </row>
        <row r="41">
          <cell r="B41">
            <v>2245</v>
          </cell>
          <cell r="C41">
            <v>1716</v>
          </cell>
          <cell r="D41">
            <v>2497</v>
          </cell>
          <cell r="E41">
            <v>3055</v>
          </cell>
          <cell r="F41">
            <v>748</v>
          </cell>
          <cell r="G41">
            <v>2461</v>
          </cell>
          <cell r="H41">
            <v>431</v>
          </cell>
          <cell r="I41">
            <v>210</v>
          </cell>
        </row>
        <row r="42">
          <cell r="B42">
            <v>722</v>
          </cell>
          <cell r="C42">
            <v>98</v>
          </cell>
          <cell r="D42">
            <v>750</v>
          </cell>
          <cell r="E42">
            <v>0</v>
          </cell>
          <cell r="F42">
            <v>450</v>
          </cell>
          <cell r="G42">
            <v>0</v>
          </cell>
          <cell r="H42">
            <v>0</v>
          </cell>
          <cell r="I42">
            <v>0</v>
          </cell>
        </row>
        <row r="57">
          <cell r="B57">
            <v>0</v>
          </cell>
          <cell r="C57">
            <v>3041</v>
          </cell>
          <cell r="D57">
            <v>9690</v>
          </cell>
          <cell r="E57">
            <v>0</v>
          </cell>
          <cell r="F57">
            <v>519</v>
          </cell>
          <cell r="G57">
            <v>521</v>
          </cell>
          <cell r="H57">
            <v>1727</v>
          </cell>
          <cell r="I57">
            <v>0</v>
          </cell>
        </row>
        <row r="58">
          <cell r="B58">
            <v>14354</v>
          </cell>
          <cell r="C58">
            <v>2429</v>
          </cell>
          <cell r="D58">
            <v>1317</v>
          </cell>
          <cell r="E58">
            <v>2236</v>
          </cell>
          <cell r="F58">
            <v>3392</v>
          </cell>
          <cell r="G58">
            <v>1463</v>
          </cell>
          <cell r="H58">
            <v>3563</v>
          </cell>
          <cell r="I58">
            <v>3341</v>
          </cell>
        </row>
        <row r="59">
          <cell r="B59">
            <v>70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2511</v>
          </cell>
          <cell r="H59">
            <v>0</v>
          </cell>
          <cell r="I59">
            <v>0</v>
          </cell>
        </row>
        <row r="60">
          <cell r="B60">
            <v>1510</v>
          </cell>
          <cell r="C60">
            <v>85100</v>
          </cell>
          <cell r="D60">
            <v>455</v>
          </cell>
          <cell r="E60">
            <v>1350</v>
          </cell>
          <cell r="F60">
            <v>8300</v>
          </cell>
          <cell r="G60">
            <v>13430</v>
          </cell>
          <cell r="H60">
            <v>720</v>
          </cell>
          <cell r="I60">
            <v>36100</v>
          </cell>
        </row>
        <row r="61">
          <cell r="B61">
            <v>0</v>
          </cell>
          <cell r="C61">
            <v>34</v>
          </cell>
          <cell r="D61">
            <v>30</v>
          </cell>
          <cell r="E61">
            <v>0</v>
          </cell>
          <cell r="F61">
            <v>0</v>
          </cell>
          <cell r="G61">
            <v>15</v>
          </cell>
          <cell r="H61">
            <v>530</v>
          </cell>
          <cell r="I61">
            <v>0</v>
          </cell>
        </row>
        <row r="62">
          <cell r="B62">
            <v>10122</v>
          </cell>
          <cell r="C62">
            <v>285</v>
          </cell>
          <cell r="D62">
            <v>3081</v>
          </cell>
          <cell r="E62">
            <v>1553</v>
          </cell>
          <cell r="F62">
            <v>1020</v>
          </cell>
          <cell r="G62">
            <v>2291</v>
          </cell>
          <cell r="H62">
            <v>106865</v>
          </cell>
          <cell r="I62">
            <v>10090</v>
          </cell>
        </row>
        <row r="63">
          <cell r="B63">
            <v>663</v>
          </cell>
          <cell r="C63">
            <v>237</v>
          </cell>
          <cell r="D63">
            <v>341</v>
          </cell>
          <cell r="E63">
            <v>141</v>
          </cell>
          <cell r="F63">
            <v>40</v>
          </cell>
          <cell r="G63">
            <v>1271</v>
          </cell>
          <cell r="H63">
            <v>14848</v>
          </cell>
          <cell r="I63">
            <v>1446</v>
          </cell>
        </row>
        <row r="64">
          <cell r="B64">
            <v>0</v>
          </cell>
          <cell r="C64">
            <v>0</v>
          </cell>
          <cell r="D64">
            <v>4</v>
          </cell>
          <cell r="E64">
            <v>71</v>
          </cell>
          <cell r="F64">
            <v>0</v>
          </cell>
          <cell r="G64">
            <v>687</v>
          </cell>
          <cell r="H64">
            <v>1181</v>
          </cell>
          <cell r="I64">
            <v>0</v>
          </cell>
        </row>
        <row r="65">
          <cell r="B65">
            <v>4035</v>
          </cell>
          <cell r="C65">
            <v>1041</v>
          </cell>
          <cell r="D65">
            <v>2301</v>
          </cell>
          <cell r="E65">
            <v>1273</v>
          </cell>
          <cell r="F65">
            <v>8835</v>
          </cell>
          <cell r="G65">
            <v>33795</v>
          </cell>
          <cell r="H65">
            <v>42136</v>
          </cell>
          <cell r="I65">
            <v>1867</v>
          </cell>
        </row>
        <row r="66">
          <cell r="B66">
            <v>2000</v>
          </cell>
          <cell r="C66">
            <v>1262</v>
          </cell>
          <cell r="D66">
            <v>599</v>
          </cell>
          <cell r="E66">
            <v>2374</v>
          </cell>
          <cell r="F66">
            <v>1225</v>
          </cell>
          <cell r="G66">
            <v>199</v>
          </cell>
          <cell r="H66">
            <v>3133</v>
          </cell>
          <cell r="I66">
            <v>607</v>
          </cell>
        </row>
        <row r="67">
          <cell r="B67">
            <v>0</v>
          </cell>
          <cell r="C67">
            <v>235</v>
          </cell>
          <cell r="D67">
            <v>26</v>
          </cell>
          <cell r="E67">
            <v>15</v>
          </cell>
          <cell r="F67">
            <v>1342</v>
          </cell>
          <cell r="G67">
            <v>88</v>
          </cell>
          <cell r="H67">
            <v>240</v>
          </cell>
          <cell r="I67">
            <v>889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5142</v>
          </cell>
          <cell r="F68">
            <v>560</v>
          </cell>
          <cell r="G68">
            <v>23</v>
          </cell>
          <cell r="H68">
            <v>30</v>
          </cell>
          <cell r="I68">
            <v>0</v>
          </cell>
        </row>
        <row r="69">
          <cell r="B69">
            <v>1078</v>
          </cell>
          <cell r="C69">
            <v>4538</v>
          </cell>
          <cell r="D69">
            <v>261</v>
          </cell>
          <cell r="E69">
            <v>715</v>
          </cell>
          <cell r="F69">
            <v>2363</v>
          </cell>
          <cell r="G69">
            <v>960</v>
          </cell>
          <cell r="H69">
            <v>0</v>
          </cell>
          <cell r="I69">
            <v>988</v>
          </cell>
        </row>
        <row r="70">
          <cell r="B70">
            <v>11849</v>
          </cell>
          <cell r="C70">
            <v>3014</v>
          </cell>
          <cell r="D70">
            <v>5712</v>
          </cell>
          <cell r="E70">
            <v>4783</v>
          </cell>
          <cell r="F70">
            <v>5868</v>
          </cell>
          <cell r="G70">
            <v>1063</v>
          </cell>
          <cell r="H70">
            <v>3352</v>
          </cell>
          <cell r="I70">
            <v>1501</v>
          </cell>
        </row>
        <row r="71">
          <cell r="B71">
            <v>668</v>
          </cell>
          <cell r="C71">
            <v>476</v>
          </cell>
          <cell r="D71">
            <v>944</v>
          </cell>
          <cell r="E71">
            <v>765</v>
          </cell>
          <cell r="F71">
            <v>378</v>
          </cell>
          <cell r="G71">
            <v>261</v>
          </cell>
          <cell r="H71">
            <v>332</v>
          </cell>
          <cell r="I71">
            <v>117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25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2536</v>
          </cell>
          <cell r="C73">
            <v>2345</v>
          </cell>
          <cell r="D73">
            <v>251</v>
          </cell>
          <cell r="E73">
            <v>1386</v>
          </cell>
          <cell r="F73">
            <v>996</v>
          </cell>
          <cell r="G73">
            <v>468</v>
          </cell>
          <cell r="H73">
            <v>0</v>
          </cell>
          <cell r="I73">
            <v>173</v>
          </cell>
        </row>
        <row r="74">
          <cell r="B74">
            <v>335</v>
          </cell>
          <cell r="C74">
            <v>96</v>
          </cell>
          <cell r="D74">
            <v>132</v>
          </cell>
          <cell r="E74">
            <v>446</v>
          </cell>
          <cell r="F74">
            <v>271</v>
          </cell>
          <cell r="G74">
            <v>480</v>
          </cell>
          <cell r="H74">
            <v>401</v>
          </cell>
          <cell r="I74">
            <v>42</v>
          </cell>
        </row>
        <row r="75">
          <cell r="B75">
            <v>140</v>
          </cell>
          <cell r="C75">
            <v>0</v>
          </cell>
          <cell r="D75">
            <v>775</v>
          </cell>
          <cell r="E75">
            <v>62</v>
          </cell>
          <cell r="F75">
            <v>3806</v>
          </cell>
          <cell r="G75">
            <v>629</v>
          </cell>
          <cell r="H75">
            <v>365</v>
          </cell>
          <cell r="I75">
            <v>5</v>
          </cell>
        </row>
        <row r="76">
          <cell r="B76">
            <v>108</v>
          </cell>
          <cell r="C76">
            <v>150</v>
          </cell>
          <cell r="D76">
            <v>39</v>
          </cell>
          <cell r="E76">
            <v>330</v>
          </cell>
          <cell r="F76">
            <v>428</v>
          </cell>
          <cell r="G76">
            <v>35</v>
          </cell>
          <cell r="H76">
            <v>28</v>
          </cell>
          <cell r="I76">
            <v>9</v>
          </cell>
        </row>
        <row r="77">
          <cell r="B77">
            <v>65</v>
          </cell>
          <cell r="C77">
            <v>10</v>
          </cell>
          <cell r="D77">
            <v>60</v>
          </cell>
          <cell r="E77">
            <v>509</v>
          </cell>
          <cell r="F77">
            <v>150</v>
          </cell>
          <cell r="G77">
            <v>11</v>
          </cell>
          <cell r="H77">
            <v>33</v>
          </cell>
          <cell r="I77">
            <v>30</v>
          </cell>
        </row>
        <row r="78">
          <cell r="B78">
            <v>111</v>
          </cell>
          <cell r="C78">
            <v>0</v>
          </cell>
          <cell r="D78">
            <v>18</v>
          </cell>
          <cell r="E78">
            <v>1792</v>
          </cell>
          <cell r="F78">
            <v>165</v>
          </cell>
          <cell r="G78">
            <v>119</v>
          </cell>
          <cell r="H78">
            <v>0</v>
          </cell>
          <cell r="I78">
            <v>0</v>
          </cell>
        </row>
        <row r="79">
          <cell r="B79">
            <v>117</v>
          </cell>
          <cell r="C79">
            <v>98</v>
          </cell>
          <cell r="D79">
            <v>0</v>
          </cell>
          <cell r="E79">
            <v>359</v>
          </cell>
          <cell r="F79">
            <v>680</v>
          </cell>
          <cell r="G79">
            <v>8</v>
          </cell>
          <cell r="H79">
            <v>115</v>
          </cell>
          <cell r="I79">
            <v>32</v>
          </cell>
        </row>
        <row r="80">
          <cell r="B80">
            <v>5844</v>
          </cell>
          <cell r="C80">
            <v>0</v>
          </cell>
          <cell r="D80">
            <v>7025</v>
          </cell>
          <cell r="E80">
            <v>0</v>
          </cell>
          <cell r="F80">
            <v>4857</v>
          </cell>
          <cell r="G80">
            <v>4962</v>
          </cell>
          <cell r="H80">
            <v>27244</v>
          </cell>
          <cell r="I80">
            <v>0</v>
          </cell>
        </row>
        <row r="81">
          <cell r="B81">
            <v>12</v>
          </cell>
          <cell r="C81">
            <v>1</v>
          </cell>
          <cell r="D81">
            <v>0</v>
          </cell>
          <cell r="E81">
            <v>633</v>
          </cell>
          <cell r="F81">
            <v>692</v>
          </cell>
          <cell r="G81">
            <v>164</v>
          </cell>
          <cell r="H81">
            <v>0</v>
          </cell>
          <cell r="I81">
            <v>0</v>
          </cell>
        </row>
        <row r="82">
          <cell r="B82">
            <v>0</v>
          </cell>
          <cell r="C82">
            <v>0</v>
          </cell>
          <cell r="D82">
            <v>272</v>
          </cell>
          <cell r="E82">
            <v>0</v>
          </cell>
          <cell r="F82">
            <v>464</v>
          </cell>
          <cell r="G82">
            <v>95</v>
          </cell>
          <cell r="H82">
            <v>326</v>
          </cell>
          <cell r="I82">
            <v>0</v>
          </cell>
        </row>
        <row r="83">
          <cell r="B83">
            <v>111</v>
          </cell>
          <cell r="C83">
            <v>558</v>
          </cell>
          <cell r="D83">
            <v>25</v>
          </cell>
          <cell r="E83">
            <v>423</v>
          </cell>
          <cell r="F83">
            <v>547</v>
          </cell>
          <cell r="G83">
            <v>0</v>
          </cell>
          <cell r="H83">
            <v>0</v>
          </cell>
          <cell r="I83">
            <v>305</v>
          </cell>
        </row>
        <row r="84">
          <cell r="B84">
            <v>843</v>
          </cell>
          <cell r="C84">
            <v>1773</v>
          </cell>
          <cell r="D84">
            <v>1908</v>
          </cell>
          <cell r="E84">
            <v>2324</v>
          </cell>
          <cell r="F84">
            <v>679</v>
          </cell>
          <cell r="G84">
            <v>1538</v>
          </cell>
          <cell r="H84">
            <v>152</v>
          </cell>
          <cell r="I84">
            <v>300</v>
          </cell>
        </row>
        <row r="85">
          <cell r="B85">
            <v>5</v>
          </cell>
          <cell r="C85">
            <v>0</v>
          </cell>
          <cell r="D85">
            <v>2365</v>
          </cell>
          <cell r="E85">
            <v>0</v>
          </cell>
          <cell r="F85">
            <v>0</v>
          </cell>
          <cell r="G85">
            <v>90</v>
          </cell>
          <cell r="H85">
            <v>3710</v>
          </cell>
          <cell r="I85">
            <v>90</v>
          </cell>
        </row>
        <row r="86">
          <cell r="B86">
            <v>2752</v>
          </cell>
          <cell r="C86">
            <v>4801</v>
          </cell>
          <cell r="D86">
            <v>16</v>
          </cell>
          <cell r="E86">
            <v>4306</v>
          </cell>
          <cell r="F86">
            <v>4065</v>
          </cell>
          <cell r="G86">
            <v>5263</v>
          </cell>
          <cell r="H86">
            <v>0</v>
          </cell>
          <cell r="I86">
            <v>8717</v>
          </cell>
        </row>
        <row r="87">
          <cell r="B87">
            <v>491</v>
          </cell>
          <cell r="C87">
            <v>4652</v>
          </cell>
          <cell r="D87">
            <v>10</v>
          </cell>
          <cell r="E87">
            <v>0</v>
          </cell>
          <cell r="F87">
            <v>43</v>
          </cell>
          <cell r="G87">
            <v>0</v>
          </cell>
          <cell r="H87">
            <v>0</v>
          </cell>
          <cell r="I87">
            <v>0</v>
          </cell>
        </row>
        <row r="88">
          <cell r="B88">
            <v>15</v>
          </cell>
          <cell r="C88">
            <v>37</v>
          </cell>
          <cell r="D88">
            <v>0</v>
          </cell>
          <cell r="E88">
            <v>122</v>
          </cell>
          <cell r="F88">
            <v>83</v>
          </cell>
          <cell r="G88">
            <v>1175</v>
          </cell>
          <cell r="H88">
            <v>0</v>
          </cell>
          <cell r="I88">
            <v>3010</v>
          </cell>
        </row>
        <row r="89">
          <cell r="B89">
            <v>37957</v>
          </cell>
          <cell r="C89">
            <v>7721</v>
          </cell>
          <cell r="D89">
            <v>63344</v>
          </cell>
          <cell r="E89">
            <v>7920</v>
          </cell>
          <cell r="F89">
            <v>20721</v>
          </cell>
          <cell r="G89">
            <v>62043</v>
          </cell>
          <cell r="H89">
            <v>12346</v>
          </cell>
          <cell r="I89">
            <v>362</v>
          </cell>
        </row>
        <row r="90">
          <cell r="B90">
            <v>132583</v>
          </cell>
          <cell r="C90">
            <v>99965</v>
          </cell>
          <cell r="D90">
            <v>7677</v>
          </cell>
          <cell r="E90">
            <v>98902</v>
          </cell>
          <cell r="F90">
            <v>42953</v>
          </cell>
          <cell r="G90">
            <v>60919</v>
          </cell>
          <cell r="H90">
            <v>26703</v>
          </cell>
          <cell r="I90">
            <v>2386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105">
          <cell r="B105">
            <v>0</v>
          </cell>
          <cell r="C105">
            <v>5725</v>
          </cell>
          <cell r="D105">
            <v>21608</v>
          </cell>
          <cell r="E105">
            <v>0</v>
          </cell>
          <cell r="F105">
            <v>1409</v>
          </cell>
          <cell r="G105">
            <v>1719</v>
          </cell>
          <cell r="H105">
            <v>5181</v>
          </cell>
          <cell r="I105">
            <v>0</v>
          </cell>
        </row>
        <row r="106">
          <cell r="B106">
            <v>33802</v>
          </cell>
          <cell r="C106">
            <v>4290</v>
          </cell>
          <cell r="D106">
            <v>1874</v>
          </cell>
          <cell r="E106">
            <v>3726</v>
          </cell>
          <cell r="F106">
            <v>4997</v>
          </cell>
          <cell r="G106">
            <v>2415</v>
          </cell>
          <cell r="H106">
            <v>5491</v>
          </cell>
          <cell r="I106">
            <v>3396</v>
          </cell>
        </row>
        <row r="107">
          <cell r="B107">
            <v>280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6533</v>
          </cell>
          <cell r="H107">
            <v>0</v>
          </cell>
          <cell r="I107">
            <v>0</v>
          </cell>
        </row>
        <row r="108">
          <cell r="B108">
            <v>390</v>
          </cell>
          <cell r="C108">
            <v>9200</v>
          </cell>
          <cell r="D108">
            <v>110</v>
          </cell>
          <cell r="E108">
            <v>179</v>
          </cell>
          <cell r="F108">
            <v>1700</v>
          </cell>
          <cell r="G108">
            <v>2050</v>
          </cell>
          <cell r="H108">
            <v>155</v>
          </cell>
          <cell r="I108">
            <v>4850</v>
          </cell>
        </row>
        <row r="109">
          <cell r="B109">
            <v>0</v>
          </cell>
          <cell r="C109">
            <v>71</v>
          </cell>
          <cell r="D109">
            <v>45</v>
          </cell>
          <cell r="E109">
            <v>0</v>
          </cell>
          <cell r="F109">
            <v>0</v>
          </cell>
          <cell r="G109">
            <v>8</v>
          </cell>
          <cell r="H109">
            <v>1325</v>
          </cell>
          <cell r="I109">
            <v>0</v>
          </cell>
        </row>
        <row r="110">
          <cell r="B110">
            <v>12906</v>
          </cell>
          <cell r="C110">
            <v>384</v>
          </cell>
          <cell r="D110">
            <v>2721</v>
          </cell>
          <cell r="E110">
            <v>1737</v>
          </cell>
          <cell r="F110">
            <v>1136</v>
          </cell>
          <cell r="G110">
            <v>1685</v>
          </cell>
          <cell r="H110">
            <v>152202</v>
          </cell>
          <cell r="I110">
            <v>8095</v>
          </cell>
        </row>
        <row r="111">
          <cell r="B111">
            <v>1083</v>
          </cell>
          <cell r="C111">
            <v>221</v>
          </cell>
          <cell r="D111">
            <v>212</v>
          </cell>
          <cell r="E111">
            <v>204</v>
          </cell>
          <cell r="F111">
            <v>80</v>
          </cell>
          <cell r="G111">
            <v>1106</v>
          </cell>
          <cell r="H111">
            <v>16833</v>
          </cell>
          <cell r="I111">
            <v>2964</v>
          </cell>
        </row>
        <row r="112">
          <cell r="B112">
            <v>0</v>
          </cell>
          <cell r="C112">
            <v>0</v>
          </cell>
          <cell r="D112">
            <v>8</v>
          </cell>
          <cell r="E112">
            <v>71</v>
          </cell>
          <cell r="F112">
            <v>0</v>
          </cell>
          <cell r="G112">
            <v>462</v>
          </cell>
          <cell r="H112">
            <v>1772</v>
          </cell>
          <cell r="I112">
            <v>0</v>
          </cell>
        </row>
        <row r="113">
          <cell r="B113">
            <v>13242</v>
          </cell>
          <cell r="C113">
            <v>471</v>
          </cell>
          <cell r="D113">
            <v>5640</v>
          </cell>
          <cell r="E113">
            <v>2519</v>
          </cell>
          <cell r="F113">
            <v>13643</v>
          </cell>
          <cell r="G113">
            <v>68038</v>
          </cell>
          <cell r="H113">
            <v>41406</v>
          </cell>
          <cell r="I113">
            <v>3017</v>
          </cell>
        </row>
        <row r="114">
          <cell r="B114">
            <v>18114</v>
          </cell>
          <cell r="C114">
            <v>6676</v>
          </cell>
          <cell r="D114">
            <v>3579</v>
          </cell>
          <cell r="E114">
            <v>17089</v>
          </cell>
          <cell r="F114">
            <v>9802</v>
          </cell>
          <cell r="G114">
            <v>1297</v>
          </cell>
          <cell r="H114">
            <v>30264</v>
          </cell>
          <cell r="I114">
            <v>4285</v>
          </cell>
        </row>
        <row r="115">
          <cell r="B115">
            <v>0</v>
          </cell>
          <cell r="C115">
            <v>2130</v>
          </cell>
          <cell r="D115">
            <v>260</v>
          </cell>
          <cell r="E115">
            <v>195</v>
          </cell>
          <cell r="F115">
            <v>10826</v>
          </cell>
          <cell r="G115">
            <v>1071</v>
          </cell>
          <cell r="H115">
            <v>2393</v>
          </cell>
          <cell r="I115">
            <v>5455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127470</v>
          </cell>
          <cell r="F116">
            <v>4760</v>
          </cell>
          <cell r="G116">
            <v>69</v>
          </cell>
          <cell r="H116">
            <v>390</v>
          </cell>
          <cell r="I116">
            <v>0</v>
          </cell>
        </row>
        <row r="117">
          <cell r="B117">
            <v>10988</v>
          </cell>
          <cell r="C117">
            <v>104776</v>
          </cell>
          <cell r="D117">
            <v>1644</v>
          </cell>
          <cell r="E117">
            <v>6496</v>
          </cell>
          <cell r="F117">
            <v>18904</v>
          </cell>
          <cell r="G117">
            <v>3978</v>
          </cell>
          <cell r="H117">
            <v>0</v>
          </cell>
          <cell r="I117">
            <v>7338</v>
          </cell>
        </row>
        <row r="118">
          <cell r="B118">
            <v>125951</v>
          </cell>
          <cell r="C118">
            <v>20289</v>
          </cell>
          <cell r="D118">
            <v>55854</v>
          </cell>
          <cell r="E118">
            <v>45426</v>
          </cell>
          <cell r="F118">
            <v>48247</v>
          </cell>
          <cell r="G118">
            <v>8990</v>
          </cell>
          <cell r="H118">
            <v>24602</v>
          </cell>
          <cell r="I118">
            <v>9389</v>
          </cell>
        </row>
        <row r="119">
          <cell r="B119">
            <v>9634</v>
          </cell>
          <cell r="C119">
            <v>708</v>
          </cell>
          <cell r="D119">
            <v>6581</v>
          </cell>
          <cell r="E119">
            <v>2562</v>
          </cell>
          <cell r="F119">
            <v>5440</v>
          </cell>
          <cell r="G119">
            <v>2223</v>
          </cell>
          <cell r="H119">
            <v>1328</v>
          </cell>
          <cell r="I119">
            <v>390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250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31592</v>
          </cell>
          <cell r="C121">
            <v>7095</v>
          </cell>
          <cell r="D121">
            <v>2150</v>
          </cell>
          <cell r="E121">
            <v>15523</v>
          </cell>
          <cell r="F121">
            <v>5966</v>
          </cell>
          <cell r="G121">
            <v>4058</v>
          </cell>
          <cell r="H121">
            <v>0</v>
          </cell>
          <cell r="I121">
            <v>824</v>
          </cell>
        </row>
        <row r="122">
          <cell r="B122">
            <v>5396</v>
          </cell>
          <cell r="C122">
            <v>263</v>
          </cell>
          <cell r="D122">
            <v>1101</v>
          </cell>
          <cell r="E122">
            <v>2285</v>
          </cell>
          <cell r="F122">
            <v>4290</v>
          </cell>
          <cell r="G122">
            <v>2536</v>
          </cell>
          <cell r="H122">
            <v>2656</v>
          </cell>
          <cell r="I122">
            <v>127</v>
          </cell>
        </row>
        <row r="123">
          <cell r="B123">
            <v>1647</v>
          </cell>
          <cell r="C123">
            <v>0</v>
          </cell>
          <cell r="D123">
            <v>10764</v>
          </cell>
          <cell r="E123">
            <v>923</v>
          </cell>
          <cell r="F123">
            <v>76080</v>
          </cell>
          <cell r="G123">
            <v>5074</v>
          </cell>
          <cell r="H123">
            <v>6879</v>
          </cell>
          <cell r="I123">
            <v>15</v>
          </cell>
        </row>
        <row r="124">
          <cell r="B124">
            <v>1458</v>
          </cell>
          <cell r="C124">
            <v>512</v>
          </cell>
          <cell r="D124">
            <v>514</v>
          </cell>
          <cell r="E124">
            <v>4305</v>
          </cell>
          <cell r="F124">
            <v>7005</v>
          </cell>
          <cell r="G124">
            <v>385</v>
          </cell>
          <cell r="H124">
            <v>111</v>
          </cell>
          <cell r="I124">
            <v>33</v>
          </cell>
        </row>
        <row r="125">
          <cell r="B125">
            <v>106</v>
          </cell>
          <cell r="C125">
            <v>2</v>
          </cell>
          <cell r="D125">
            <v>72</v>
          </cell>
          <cell r="E125">
            <v>1007</v>
          </cell>
          <cell r="F125">
            <v>300</v>
          </cell>
          <cell r="G125">
            <v>21</v>
          </cell>
          <cell r="H125">
            <v>41</v>
          </cell>
          <cell r="I125">
            <v>75</v>
          </cell>
        </row>
        <row r="126">
          <cell r="B126">
            <v>45</v>
          </cell>
          <cell r="C126">
            <v>0</v>
          </cell>
          <cell r="D126">
            <v>180</v>
          </cell>
          <cell r="E126">
            <v>4442</v>
          </cell>
          <cell r="F126">
            <v>165</v>
          </cell>
          <cell r="G126">
            <v>72</v>
          </cell>
          <cell r="H126">
            <v>0</v>
          </cell>
          <cell r="I126">
            <v>0</v>
          </cell>
        </row>
        <row r="127">
          <cell r="B127">
            <v>1743</v>
          </cell>
          <cell r="C127">
            <v>206</v>
          </cell>
          <cell r="D127">
            <v>0</v>
          </cell>
          <cell r="E127">
            <v>5574</v>
          </cell>
          <cell r="F127">
            <v>12210</v>
          </cell>
          <cell r="G127">
            <v>27</v>
          </cell>
          <cell r="H127">
            <v>4838</v>
          </cell>
          <cell r="I127">
            <v>240</v>
          </cell>
        </row>
        <row r="128">
          <cell r="B128">
            <v>225000</v>
          </cell>
          <cell r="C128">
            <v>0</v>
          </cell>
          <cell r="D128">
            <v>270500</v>
          </cell>
          <cell r="E128">
            <v>0</v>
          </cell>
          <cell r="F128">
            <v>187000</v>
          </cell>
          <cell r="G128">
            <v>191050</v>
          </cell>
          <cell r="H128">
            <v>1144200</v>
          </cell>
          <cell r="I128">
            <v>0</v>
          </cell>
        </row>
        <row r="129">
          <cell r="B129">
            <v>156</v>
          </cell>
          <cell r="C129">
            <v>8</v>
          </cell>
          <cell r="D129">
            <v>0</v>
          </cell>
          <cell r="E129">
            <v>29282</v>
          </cell>
          <cell r="F129">
            <v>9730</v>
          </cell>
          <cell r="G129">
            <v>938</v>
          </cell>
          <cell r="H129">
            <v>0</v>
          </cell>
          <cell r="I129">
            <v>0</v>
          </cell>
        </row>
        <row r="130">
          <cell r="B130">
            <v>0</v>
          </cell>
          <cell r="C130">
            <v>0</v>
          </cell>
          <cell r="D130">
            <v>1088</v>
          </cell>
          <cell r="E130">
            <v>0</v>
          </cell>
          <cell r="F130">
            <v>242</v>
          </cell>
          <cell r="G130">
            <v>110</v>
          </cell>
          <cell r="H130">
            <v>170</v>
          </cell>
          <cell r="I130">
            <v>0</v>
          </cell>
        </row>
        <row r="131">
          <cell r="B131">
            <v>259</v>
          </cell>
          <cell r="C131">
            <v>196</v>
          </cell>
          <cell r="D131">
            <v>25</v>
          </cell>
          <cell r="E131">
            <v>95</v>
          </cell>
          <cell r="F131">
            <v>1274</v>
          </cell>
          <cell r="G131">
            <v>0</v>
          </cell>
          <cell r="H131">
            <v>0</v>
          </cell>
          <cell r="I131">
            <v>458</v>
          </cell>
        </row>
        <row r="132">
          <cell r="B132">
            <v>1691</v>
          </cell>
          <cell r="C132">
            <v>270</v>
          </cell>
          <cell r="D132">
            <v>756</v>
          </cell>
          <cell r="E132">
            <v>673</v>
          </cell>
          <cell r="F132">
            <v>321</v>
          </cell>
          <cell r="G132">
            <v>620</v>
          </cell>
          <cell r="H132">
            <v>136</v>
          </cell>
          <cell r="I132">
            <v>152</v>
          </cell>
        </row>
        <row r="133">
          <cell r="B133">
            <v>6</v>
          </cell>
          <cell r="C133">
            <v>0</v>
          </cell>
          <cell r="D133">
            <v>3548</v>
          </cell>
          <cell r="E133">
            <v>0</v>
          </cell>
          <cell r="F133">
            <v>0</v>
          </cell>
          <cell r="G133">
            <v>56</v>
          </cell>
          <cell r="H133">
            <v>204</v>
          </cell>
          <cell r="I133">
            <v>72</v>
          </cell>
        </row>
        <row r="134">
          <cell r="B134">
            <v>9241</v>
          </cell>
          <cell r="C134">
            <v>10202</v>
          </cell>
          <cell r="D134">
            <v>20</v>
          </cell>
          <cell r="E134">
            <v>4762</v>
          </cell>
          <cell r="F134">
            <v>2033</v>
          </cell>
          <cell r="G134">
            <v>1231</v>
          </cell>
          <cell r="H134">
            <v>0</v>
          </cell>
          <cell r="I134">
            <v>17409</v>
          </cell>
        </row>
        <row r="135">
          <cell r="B135">
            <v>1085</v>
          </cell>
          <cell r="C135">
            <v>662</v>
          </cell>
          <cell r="D135">
            <v>25</v>
          </cell>
          <cell r="E135">
            <v>0</v>
          </cell>
          <cell r="F135">
            <v>43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23</v>
          </cell>
          <cell r="C136">
            <v>37</v>
          </cell>
          <cell r="D136">
            <v>0</v>
          </cell>
          <cell r="E136">
            <v>61</v>
          </cell>
          <cell r="F136">
            <v>420</v>
          </cell>
          <cell r="G136">
            <v>777</v>
          </cell>
          <cell r="H136">
            <v>0</v>
          </cell>
          <cell r="I136">
            <v>4202</v>
          </cell>
        </row>
        <row r="137">
          <cell r="B137">
            <v>241992</v>
          </cell>
          <cell r="C137">
            <v>38605</v>
          </cell>
          <cell r="D137">
            <v>383205</v>
          </cell>
          <cell r="E137">
            <v>16611</v>
          </cell>
          <cell r="F137">
            <v>117680</v>
          </cell>
          <cell r="G137">
            <v>209510</v>
          </cell>
          <cell r="H137">
            <v>106544</v>
          </cell>
          <cell r="I137">
            <v>9833</v>
          </cell>
        </row>
        <row r="138">
          <cell r="B138">
            <v>19352</v>
          </cell>
          <cell r="C138">
            <v>10691</v>
          </cell>
          <cell r="D138">
            <v>4608</v>
          </cell>
          <cell r="E138">
            <v>22654</v>
          </cell>
          <cell r="F138">
            <v>11416</v>
          </cell>
          <cell r="G138">
            <v>14056</v>
          </cell>
          <cell r="H138">
            <v>5927</v>
          </cell>
          <cell r="I138">
            <v>2475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</sheetData>
      <sheetData sheetId="4">
        <row r="8">
          <cell r="B8">
            <v>2097</v>
          </cell>
          <cell r="C8">
            <v>44162</v>
          </cell>
          <cell r="D8">
            <v>39174</v>
          </cell>
          <cell r="E8">
            <v>27337</v>
          </cell>
          <cell r="F8">
            <v>1219</v>
          </cell>
          <cell r="G8">
            <v>561</v>
          </cell>
          <cell r="H8">
            <v>10806</v>
          </cell>
          <cell r="I8">
            <v>2114</v>
          </cell>
        </row>
        <row r="9">
          <cell r="B9">
            <v>1104</v>
          </cell>
          <cell r="C9">
            <v>982</v>
          </cell>
          <cell r="D9">
            <v>721</v>
          </cell>
          <cell r="E9">
            <v>1974</v>
          </cell>
          <cell r="F9">
            <v>2336</v>
          </cell>
          <cell r="G9">
            <v>1332</v>
          </cell>
          <cell r="H9">
            <v>9072</v>
          </cell>
          <cell r="I9">
            <v>1094</v>
          </cell>
        </row>
        <row r="10">
          <cell r="B10">
            <v>415</v>
          </cell>
          <cell r="C10">
            <v>0</v>
          </cell>
          <cell r="D10">
            <v>825</v>
          </cell>
          <cell r="E10">
            <v>0</v>
          </cell>
          <cell r="F10">
            <v>0</v>
          </cell>
          <cell r="G10">
            <v>0</v>
          </cell>
          <cell r="H10">
            <v>20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11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45</v>
          </cell>
          <cell r="E12">
            <v>9</v>
          </cell>
          <cell r="F12">
            <v>10</v>
          </cell>
          <cell r="G12">
            <v>0</v>
          </cell>
          <cell r="H12">
            <v>944</v>
          </cell>
          <cell r="I12">
            <v>60</v>
          </cell>
        </row>
        <row r="13">
          <cell r="B13">
            <v>32</v>
          </cell>
          <cell r="C13">
            <v>258</v>
          </cell>
          <cell r="D13">
            <v>30</v>
          </cell>
          <cell r="E13">
            <v>1544</v>
          </cell>
          <cell r="F13">
            <v>716</v>
          </cell>
          <cell r="G13">
            <v>305</v>
          </cell>
          <cell r="H13">
            <v>0</v>
          </cell>
          <cell r="I13">
            <v>8</v>
          </cell>
        </row>
        <row r="14">
          <cell r="B14">
            <v>0</v>
          </cell>
          <cell r="C14">
            <v>107</v>
          </cell>
          <cell r="D14">
            <v>0</v>
          </cell>
          <cell r="E14">
            <v>66</v>
          </cell>
          <cell r="F14">
            <v>57</v>
          </cell>
          <cell r="G14">
            <v>263</v>
          </cell>
          <cell r="H14">
            <v>0</v>
          </cell>
          <cell r="I14">
            <v>30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20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>
            <v>111</v>
          </cell>
          <cell r="C16">
            <v>119</v>
          </cell>
          <cell r="D16">
            <v>281</v>
          </cell>
          <cell r="E16">
            <v>50</v>
          </cell>
          <cell r="F16">
            <v>1231</v>
          </cell>
          <cell r="G16">
            <v>494</v>
          </cell>
          <cell r="H16">
            <v>6366</v>
          </cell>
          <cell r="I16">
            <v>193</v>
          </cell>
        </row>
        <row r="17">
          <cell r="B17">
            <v>319</v>
          </cell>
          <cell r="C17">
            <v>74</v>
          </cell>
          <cell r="D17">
            <v>4</v>
          </cell>
          <cell r="E17">
            <v>695</v>
          </cell>
          <cell r="F17">
            <v>472</v>
          </cell>
          <cell r="G17">
            <v>172</v>
          </cell>
          <cell r="H17">
            <v>2149</v>
          </cell>
          <cell r="I17">
            <v>72</v>
          </cell>
        </row>
        <row r="18">
          <cell r="B18">
            <v>0</v>
          </cell>
          <cell r="C18">
            <v>1879</v>
          </cell>
          <cell r="D18">
            <v>0</v>
          </cell>
          <cell r="E18">
            <v>15</v>
          </cell>
          <cell r="F18">
            <v>720</v>
          </cell>
          <cell r="G18">
            <v>298</v>
          </cell>
          <cell r="H18">
            <v>0</v>
          </cell>
          <cell r="I18">
            <v>58</v>
          </cell>
        </row>
        <row r="19">
          <cell r="B19">
            <v>7</v>
          </cell>
          <cell r="C19">
            <v>0</v>
          </cell>
          <cell r="D19">
            <v>0</v>
          </cell>
          <cell r="E19">
            <v>972</v>
          </cell>
          <cell r="F19">
            <v>280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45</v>
          </cell>
          <cell r="C20">
            <v>2756</v>
          </cell>
          <cell r="D20">
            <v>10</v>
          </cell>
          <cell r="E20">
            <v>1991</v>
          </cell>
          <cell r="F20">
            <v>967</v>
          </cell>
          <cell r="G20">
            <v>532</v>
          </cell>
          <cell r="H20">
            <v>0</v>
          </cell>
          <cell r="I20">
            <v>68</v>
          </cell>
        </row>
        <row r="21">
          <cell r="B21">
            <v>1675</v>
          </cell>
          <cell r="C21">
            <v>1075</v>
          </cell>
          <cell r="D21">
            <v>2197</v>
          </cell>
          <cell r="E21">
            <v>3139</v>
          </cell>
          <cell r="F21">
            <v>1826</v>
          </cell>
          <cell r="G21">
            <v>600</v>
          </cell>
          <cell r="H21">
            <v>1347</v>
          </cell>
          <cell r="I21">
            <v>285</v>
          </cell>
        </row>
        <row r="22">
          <cell r="B22">
            <v>232</v>
          </cell>
          <cell r="C22">
            <v>150</v>
          </cell>
          <cell r="D22">
            <v>762</v>
          </cell>
          <cell r="E22">
            <v>224</v>
          </cell>
          <cell r="F22">
            <v>637</v>
          </cell>
          <cell r="G22">
            <v>343</v>
          </cell>
          <cell r="H22">
            <v>419</v>
          </cell>
          <cell r="I22">
            <v>74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188</v>
          </cell>
          <cell r="C24">
            <v>2913</v>
          </cell>
          <cell r="D24">
            <v>204</v>
          </cell>
          <cell r="E24">
            <v>515</v>
          </cell>
          <cell r="F24">
            <v>975</v>
          </cell>
          <cell r="G24">
            <v>98</v>
          </cell>
          <cell r="H24">
            <v>135</v>
          </cell>
          <cell r="I24">
            <v>51</v>
          </cell>
        </row>
        <row r="25">
          <cell r="B25">
            <v>232</v>
          </cell>
          <cell r="C25">
            <v>40</v>
          </cell>
          <cell r="D25">
            <v>77</v>
          </cell>
          <cell r="E25">
            <v>245</v>
          </cell>
          <cell r="F25">
            <v>163</v>
          </cell>
          <cell r="G25">
            <v>122</v>
          </cell>
          <cell r="H25">
            <v>589</v>
          </cell>
          <cell r="I25">
            <v>0</v>
          </cell>
        </row>
        <row r="26">
          <cell r="B26">
            <v>73</v>
          </cell>
          <cell r="C26">
            <v>3</v>
          </cell>
          <cell r="D26">
            <v>405</v>
          </cell>
          <cell r="E26">
            <v>72</v>
          </cell>
          <cell r="F26">
            <v>793</v>
          </cell>
          <cell r="G26">
            <v>63</v>
          </cell>
          <cell r="H26">
            <v>290</v>
          </cell>
          <cell r="I26">
            <v>28</v>
          </cell>
        </row>
        <row r="27">
          <cell r="B27">
            <v>356</v>
          </cell>
          <cell r="C27">
            <v>22</v>
          </cell>
          <cell r="D27">
            <v>948</v>
          </cell>
          <cell r="E27">
            <v>250</v>
          </cell>
          <cell r="F27">
            <v>313</v>
          </cell>
          <cell r="G27">
            <v>87</v>
          </cell>
          <cell r="H27">
            <v>163</v>
          </cell>
          <cell r="I27">
            <v>6</v>
          </cell>
        </row>
        <row r="28">
          <cell r="B28">
            <v>25</v>
          </cell>
          <cell r="C28">
            <v>0</v>
          </cell>
          <cell r="D28">
            <v>0</v>
          </cell>
          <cell r="E28">
            <v>485</v>
          </cell>
          <cell r="F28">
            <v>45</v>
          </cell>
          <cell r="G28">
            <v>1</v>
          </cell>
          <cell r="H28">
            <v>0</v>
          </cell>
          <cell r="I28">
            <v>2</v>
          </cell>
        </row>
        <row r="29">
          <cell r="B29">
            <v>11</v>
          </cell>
          <cell r="C29">
            <v>0</v>
          </cell>
          <cell r="D29">
            <v>0</v>
          </cell>
          <cell r="E29">
            <v>5</v>
          </cell>
          <cell r="F29">
            <v>15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172</v>
          </cell>
          <cell r="C30">
            <v>87</v>
          </cell>
          <cell r="D30">
            <v>50</v>
          </cell>
          <cell r="E30">
            <v>345</v>
          </cell>
          <cell r="F30">
            <v>450</v>
          </cell>
          <cell r="G30">
            <v>80</v>
          </cell>
          <cell r="H30">
            <v>46</v>
          </cell>
          <cell r="I30">
            <v>6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8</v>
          </cell>
          <cell r="E32">
            <v>328</v>
          </cell>
          <cell r="F32">
            <v>85</v>
          </cell>
          <cell r="G32">
            <v>59</v>
          </cell>
          <cell r="H32">
            <v>14</v>
          </cell>
          <cell r="I32">
            <v>4</v>
          </cell>
        </row>
        <row r="33">
          <cell r="B33">
            <v>187</v>
          </cell>
          <cell r="C33">
            <v>1600</v>
          </cell>
          <cell r="D33">
            <v>0</v>
          </cell>
          <cell r="E33">
            <v>8</v>
          </cell>
          <cell r="F33">
            <v>30</v>
          </cell>
          <cell r="G33">
            <v>0</v>
          </cell>
          <cell r="H33">
            <v>0</v>
          </cell>
          <cell r="I33">
            <v>5</v>
          </cell>
        </row>
        <row r="34">
          <cell r="B34">
            <v>0</v>
          </cell>
          <cell r="C34">
            <v>458</v>
          </cell>
          <cell r="D34">
            <v>0</v>
          </cell>
          <cell r="E34">
            <v>50</v>
          </cell>
          <cell r="F34">
            <v>320</v>
          </cell>
          <cell r="G34">
            <v>0</v>
          </cell>
          <cell r="H34">
            <v>0</v>
          </cell>
          <cell r="I34">
            <v>59</v>
          </cell>
        </row>
        <row r="35">
          <cell r="B35">
            <v>3</v>
          </cell>
          <cell r="C35">
            <v>604</v>
          </cell>
          <cell r="D35">
            <v>160</v>
          </cell>
          <cell r="E35">
            <v>88</v>
          </cell>
          <cell r="F35">
            <v>299</v>
          </cell>
          <cell r="G35">
            <v>290</v>
          </cell>
          <cell r="H35">
            <v>40</v>
          </cell>
          <cell r="I35">
            <v>35</v>
          </cell>
        </row>
        <row r="36">
          <cell r="B36">
            <v>0</v>
          </cell>
          <cell r="C36">
            <v>0</v>
          </cell>
          <cell r="D36">
            <v>1046</v>
          </cell>
          <cell r="E36">
            <v>0</v>
          </cell>
          <cell r="F36">
            <v>0</v>
          </cell>
          <cell r="G36">
            <v>361</v>
          </cell>
          <cell r="H36">
            <v>161</v>
          </cell>
          <cell r="I36">
            <v>0</v>
          </cell>
        </row>
        <row r="37">
          <cell r="B37">
            <v>0</v>
          </cell>
          <cell r="C37">
            <v>498</v>
          </cell>
          <cell r="D37">
            <v>0</v>
          </cell>
          <cell r="E37">
            <v>235</v>
          </cell>
          <cell r="F37">
            <v>0</v>
          </cell>
          <cell r="G37">
            <v>0</v>
          </cell>
          <cell r="H37">
            <v>0</v>
          </cell>
          <cell r="I37">
            <v>5</v>
          </cell>
        </row>
        <row r="38">
          <cell r="B38">
            <v>81</v>
          </cell>
          <cell r="C38">
            <v>2092</v>
          </cell>
          <cell r="D38">
            <v>50</v>
          </cell>
          <cell r="E38">
            <v>37</v>
          </cell>
          <cell r="F38">
            <v>65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121</v>
          </cell>
          <cell r="C40">
            <v>695</v>
          </cell>
          <cell r="D40">
            <v>692</v>
          </cell>
          <cell r="E40">
            <v>106</v>
          </cell>
          <cell r="F40">
            <v>517</v>
          </cell>
          <cell r="G40">
            <v>319</v>
          </cell>
          <cell r="H40">
            <v>97</v>
          </cell>
          <cell r="I40">
            <v>30</v>
          </cell>
        </row>
        <row r="41">
          <cell r="B41">
            <v>935</v>
          </cell>
          <cell r="C41">
            <v>9194</v>
          </cell>
          <cell r="D41">
            <v>1101</v>
          </cell>
          <cell r="E41">
            <v>2215</v>
          </cell>
          <cell r="F41">
            <v>634</v>
          </cell>
          <cell r="G41">
            <v>1681</v>
          </cell>
          <cell r="H41">
            <v>1390</v>
          </cell>
          <cell r="I41">
            <v>400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57">
          <cell r="B57">
            <v>137</v>
          </cell>
          <cell r="C57">
            <v>1990</v>
          </cell>
          <cell r="D57">
            <v>2716</v>
          </cell>
          <cell r="E57">
            <v>53</v>
          </cell>
          <cell r="F57">
            <v>711</v>
          </cell>
          <cell r="G57">
            <v>161</v>
          </cell>
          <cell r="H57">
            <v>389</v>
          </cell>
          <cell r="I57">
            <v>1745</v>
          </cell>
        </row>
        <row r="58">
          <cell r="B58">
            <v>4983</v>
          </cell>
          <cell r="C58">
            <v>1373</v>
          </cell>
          <cell r="D58">
            <v>1706</v>
          </cell>
          <cell r="E58">
            <v>1696</v>
          </cell>
          <cell r="F58">
            <v>1722</v>
          </cell>
          <cell r="G58">
            <v>1742</v>
          </cell>
          <cell r="H58">
            <v>1772</v>
          </cell>
          <cell r="I58">
            <v>1376</v>
          </cell>
        </row>
        <row r="59">
          <cell r="B59">
            <v>100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150</v>
          </cell>
          <cell r="H59">
            <v>0</v>
          </cell>
          <cell r="I59">
            <v>0</v>
          </cell>
        </row>
        <row r="60">
          <cell r="B60">
            <v>1500</v>
          </cell>
          <cell r="C60">
            <v>85500</v>
          </cell>
          <cell r="D60">
            <v>445</v>
          </cell>
          <cell r="E60">
            <v>1355</v>
          </cell>
          <cell r="F60">
            <v>8250</v>
          </cell>
          <cell r="G60">
            <v>13500</v>
          </cell>
          <cell r="H60">
            <v>700</v>
          </cell>
          <cell r="I60">
            <v>36000</v>
          </cell>
        </row>
        <row r="61">
          <cell r="B61">
            <v>0</v>
          </cell>
          <cell r="C61">
            <v>0</v>
          </cell>
          <cell r="D61">
            <v>124</v>
          </cell>
          <cell r="E61">
            <v>0</v>
          </cell>
          <cell r="F61">
            <v>20</v>
          </cell>
          <cell r="G61">
            <v>0</v>
          </cell>
          <cell r="H61">
            <v>1851</v>
          </cell>
          <cell r="I61">
            <v>0</v>
          </cell>
        </row>
        <row r="62">
          <cell r="B62">
            <v>5823</v>
          </cell>
          <cell r="C62">
            <v>272</v>
          </cell>
          <cell r="D62">
            <v>3641</v>
          </cell>
          <cell r="E62">
            <v>2153</v>
          </cell>
          <cell r="F62">
            <v>2188</v>
          </cell>
          <cell r="G62">
            <v>2305</v>
          </cell>
          <cell r="H62">
            <v>29903</v>
          </cell>
          <cell r="I62">
            <v>6390</v>
          </cell>
        </row>
        <row r="63">
          <cell r="B63">
            <v>481</v>
          </cell>
          <cell r="C63">
            <v>86</v>
          </cell>
          <cell r="D63">
            <v>262</v>
          </cell>
          <cell r="E63">
            <v>102</v>
          </cell>
          <cell r="F63">
            <v>32</v>
          </cell>
          <cell r="G63">
            <v>2801</v>
          </cell>
          <cell r="H63">
            <v>11587</v>
          </cell>
          <cell r="I63">
            <v>989</v>
          </cell>
        </row>
        <row r="64">
          <cell r="B64">
            <v>15</v>
          </cell>
          <cell r="C64">
            <v>0</v>
          </cell>
          <cell r="D64">
            <v>0</v>
          </cell>
          <cell r="E64">
            <v>30</v>
          </cell>
          <cell r="F64">
            <v>25</v>
          </cell>
          <cell r="G64">
            <v>792</v>
          </cell>
          <cell r="H64">
            <v>242</v>
          </cell>
          <cell r="I64">
            <v>0</v>
          </cell>
        </row>
        <row r="65">
          <cell r="B65">
            <v>3139</v>
          </cell>
          <cell r="C65">
            <v>788</v>
          </cell>
          <cell r="D65">
            <v>1494</v>
          </cell>
          <cell r="E65">
            <v>1077</v>
          </cell>
          <cell r="F65">
            <v>8443</v>
          </cell>
          <cell r="G65">
            <v>22291</v>
          </cell>
          <cell r="H65">
            <v>22936</v>
          </cell>
          <cell r="I65">
            <v>1838</v>
          </cell>
        </row>
        <row r="66">
          <cell r="B66">
            <v>1543</v>
          </cell>
          <cell r="C66">
            <v>1314</v>
          </cell>
          <cell r="D66">
            <v>840</v>
          </cell>
          <cell r="E66">
            <v>3275</v>
          </cell>
          <cell r="F66">
            <v>760</v>
          </cell>
          <cell r="G66">
            <v>150</v>
          </cell>
          <cell r="H66">
            <v>5432</v>
          </cell>
          <cell r="I66">
            <v>553</v>
          </cell>
        </row>
        <row r="67">
          <cell r="B67">
            <v>25</v>
          </cell>
          <cell r="C67">
            <v>1242</v>
          </cell>
          <cell r="D67">
            <v>42</v>
          </cell>
          <cell r="E67">
            <v>20</v>
          </cell>
          <cell r="F67">
            <v>1032</v>
          </cell>
          <cell r="G67">
            <v>44</v>
          </cell>
          <cell r="H67">
            <v>46</v>
          </cell>
          <cell r="I67">
            <v>770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1078</v>
          </cell>
          <cell r="F68">
            <v>435</v>
          </cell>
          <cell r="G68">
            <v>0</v>
          </cell>
          <cell r="H68">
            <v>53</v>
          </cell>
          <cell r="I68">
            <v>0</v>
          </cell>
        </row>
        <row r="69">
          <cell r="B69">
            <v>689</v>
          </cell>
          <cell r="C69">
            <v>5122</v>
          </cell>
          <cell r="D69">
            <v>187</v>
          </cell>
          <cell r="E69">
            <v>2334</v>
          </cell>
          <cell r="F69">
            <v>2415</v>
          </cell>
          <cell r="G69">
            <v>433</v>
          </cell>
          <cell r="H69">
            <v>0</v>
          </cell>
          <cell r="I69">
            <v>569</v>
          </cell>
        </row>
        <row r="70">
          <cell r="B70">
            <v>6157</v>
          </cell>
          <cell r="C70">
            <v>2705</v>
          </cell>
          <cell r="D70">
            <v>3735</v>
          </cell>
          <cell r="E70">
            <v>4152</v>
          </cell>
          <cell r="F70">
            <v>3933</v>
          </cell>
          <cell r="G70">
            <v>843</v>
          </cell>
          <cell r="H70">
            <v>2094</v>
          </cell>
          <cell r="I70">
            <v>1252</v>
          </cell>
        </row>
        <row r="71">
          <cell r="B71">
            <v>566</v>
          </cell>
          <cell r="C71">
            <v>319</v>
          </cell>
          <cell r="D71">
            <v>1181</v>
          </cell>
          <cell r="E71">
            <v>361</v>
          </cell>
          <cell r="F71">
            <v>591</v>
          </cell>
          <cell r="G71">
            <v>421</v>
          </cell>
          <cell r="H71">
            <v>847</v>
          </cell>
          <cell r="I71">
            <v>141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336</v>
          </cell>
          <cell r="F72">
            <v>0</v>
          </cell>
          <cell r="G72">
            <v>0</v>
          </cell>
          <cell r="H72">
            <v>16</v>
          </cell>
          <cell r="I72">
            <v>0</v>
          </cell>
        </row>
        <row r="73">
          <cell r="B73">
            <v>3451</v>
          </cell>
          <cell r="C73">
            <v>1268</v>
          </cell>
          <cell r="D73">
            <v>48</v>
          </cell>
          <cell r="E73">
            <v>1264</v>
          </cell>
          <cell r="F73">
            <v>1422</v>
          </cell>
          <cell r="G73">
            <v>138</v>
          </cell>
          <cell r="H73">
            <v>0</v>
          </cell>
          <cell r="I73">
            <v>377</v>
          </cell>
        </row>
        <row r="74">
          <cell r="B74">
            <v>710</v>
          </cell>
          <cell r="C74">
            <v>124</v>
          </cell>
          <cell r="D74">
            <v>110</v>
          </cell>
          <cell r="E74">
            <v>423</v>
          </cell>
          <cell r="F74">
            <v>320</v>
          </cell>
          <cell r="G74">
            <v>150</v>
          </cell>
          <cell r="H74">
            <v>454</v>
          </cell>
          <cell r="I74">
            <v>29</v>
          </cell>
        </row>
        <row r="75">
          <cell r="B75">
            <v>102</v>
          </cell>
          <cell r="C75">
            <v>1</v>
          </cell>
          <cell r="D75">
            <v>360</v>
          </cell>
          <cell r="E75">
            <v>89</v>
          </cell>
          <cell r="F75">
            <v>2934</v>
          </cell>
          <cell r="G75">
            <v>569</v>
          </cell>
          <cell r="H75">
            <v>46</v>
          </cell>
          <cell r="I75">
            <v>9</v>
          </cell>
        </row>
        <row r="76">
          <cell r="B76">
            <v>130</v>
          </cell>
          <cell r="C76">
            <v>49</v>
          </cell>
          <cell r="D76">
            <v>51</v>
          </cell>
          <cell r="E76">
            <v>47</v>
          </cell>
          <cell r="F76">
            <v>537</v>
          </cell>
          <cell r="G76">
            <v>108</v>
          </cell>
          <cell r="H76">
            <v>85</v>
          </cell>
          <cell r="I76">
            <v>8</v>
          </cell>
        </row>
        <row r="77">
          <cell r="B77">
            <v>201</v>
          </cell>
          <cell r="C77">
            <v>15</v>
          </cell>
          <cell r="D77">
            <v>0</v>
          </cell>
          <cell r="E77">
            <v>339</v>
          </cell>
          <cell r="F77">
            <v>210</v>
          </cell>
          <cell r="G77">
            <v>154</v>
          </cell>
          <cell r="H77">
            <v>8</v>
          </cell>
          <cell r="I77">
            <v>20</v>
          </cell>
        </row>
        <row r="78">
          <cell r="B78">
            <v>82</v>
          </cell>
          <cell r="C78">
            <v>0</v>
          </cell>
          <cell r="D78">
            <v>0</v>
          </cell>
          <cell r="E78">
            <v>2554</v>
          </cell>
          <cell r="F78">
            <v>145</v>
          </cell>
          <cell r="G78">
            <v>39</v>
          </cell>
          <cell r="H78">
            <v>0</v>
          </cell>
          <cell r="I78">
            <v>10</v>
          </cell>
        </row>
        <row r="79">
          <cell r="B79">
            <v>161</v>
          </cell>
          <cell r="C79">
            <v>91</v>
          </cell>
          <cell r="D79">
            <v>0</v>
          </cell>
          <cell r="E79">
            <v>244</v>
          </cell>
          <cell r="F79">
            <v>732</v>
          </cell>
          <cell r="G79">
            <v>4</v>
          </cell>
          <cell r="H79">
            <v>95</v>
          </cell>
          <cell r="I79">
            <v>35</v>
          </cell>
        </row>
        <row r="80">
          <cell r="B80">
            <v>5701</v>
          </cell>
          <cell r="C80">
            <v>0</v>
          </cell>
          <cell r="D80">
            <v>2018</v>
          </cell>
          <cell r="E80">
            <v>0</v>
          </cell>
          <cell r="F80">
            <v>1376</v>
          </cell>
          <cell r="G80">
            <v>1584</v>
          </cell>
          <cell r="H80">
            <v>12906</v>
          </cell>
          <cell r="I80">
            <v>0</v>
          </cell>
        </row>
        <row r="81">
          <cell r="B81">
            <v>32</v>
          </cell>
          <cell r="C81">
            <v>10</v>
          </cell>
          <cell r="D81">
            <v>0</v>
          </cell>
          <cell r="E81">
            <v>364</v>
          </cell>
          <cell r="F81">
            <v>335</v>
          </cell>
          <cell r="G81">
            <v>113</v>
          </cell>
          <cell r="H81">
            <v>0</v>
          </cell>
          <cell r="I81">
            <v>0</v>
          </cell>
        </row>
        <row r="82">
          <cell r="B82">
            <v>0</v>
          </cell>
          <cell r="C82">
            <v>0</v>
          </cell>
          <cell r="D82">
            <v>275</v>
          </cell>
          <cell r="E82">
            <v>0</v>
          </cell>
          <cell r="F82">
            <v>78</v>
          </cell>
          <cell r="G82">
            <v>3</v>
          </cell>
          <cell r="H82">
            <v>0</v>
          </cell>
          <cell r="I82">
            <v>0</v>
          </cell>
        </row>
        <row r="83">
          <cell r="B83">
            <v>133</v>
          </cell>
          <cell r="C83">
            <v>536</v>
          </cell>
          <cell r="D83">
            <v>0</v>
          </cell>
          <cell r="E83">
            <v>393</v>
          </cell>
          <cell r="F83">
            <v>1378</v>
          </cell>
          <cell r="G83">
            <v>0</v>
          </cell>
          <cell r="H83">
            <v>0</v>
          </cell>
          <cell r="I83">
            <v>502</v>
          </cell>
        </row>
        <row r="84">
          <cell r="B84">
            <v>1001</v>
          </cell>
          <cell r="C84">
            <v>1711</v>
          </cell>
          <cell r="D84">
            <v>1450</v>
          </cell>
          <cell r="E84">
            <v>1646</v>
          </cell>
          <cell r="F84">
            <v>818</v>
          </cell>
          <cell r="G84">
            <v>2107</v>
          </cell>
          <cell r="H84">
            <v>349</v>
          </cell>
          <cell r="I84">
            <v>442</v>
          </cell>
        </row>
        <row r="85">
          <cell r="B85">
            <v>74</v>
          </cell>
          <cell r="C85">
            <v>0</v>
          </cell>
          <cell r="D85">
            <v>3756</v>
          </cell>
          <cell r="E85">
            <v>14</v>
          </cell>
          <cell r="F85">
            <v>0</v>
          </cell>
          <cell r="G85">
            <v>350</v>
          </cell>
          <cell r="H85">
            <v>1076</v>
          </cell>
          <cell r="I85">
            <v>0</v>
          </cell>
        </row>
        <row r="86">
          <cell r="B86">
            <v>1839</v>
          </cell>
          <cell r="C86">
            <v>6073</v>
          </cell>
          <cell r="D86">
            <v>0</v>
          </cell>
          <cell r="E86">
            <v>2261</v>
          </cell>
          <cell r="F86">
            <v>29385</v>
          </cell>
          <cell r="G86">
            <v>2212</v>
          </cell>
          <cell r="H86">
            <v>430</v>
          </cell>
          <cell r="I86">
            <v>29095</v>
          </cell>
        </row>
        <row r="87">
          <cell r="B87">
            <v>129</v>
          </cell>
          <cell r="C87">
            <v>5594</v>
          </cell>
          <cell r="D87">
            <v>0</v>
          </cell>
          <cell r="E87">
            <v>32</v>
          </cell>
          <cell r="F87">
            <v>460</v>
          </cell>
          <cell r="G87">
            <v>0</v>
          </cell>
          <cell r="H87">
            <v>0</v>
          </cell>
          <cell r="I87">
            <v>10</v>
          </cell>
        </row>
        <row r="88">
          <cell r="B88">
            <v>350</v>
          </cell>
          <cell r="C88">
            <v>40</v>
          </cell>
          <cell r="D88">
            <v>0</v>
          </cell>
          <cell r="E88">
            <v>30</v>
          </cell>
          <cell r="F88">
            <v>1678</v>
          </cell>
          <cell r="G88">
            <v>2927</v>
          </cell>
          <cell r="H88">
            <v>0</v>
          </cell>
          <cell r="I88">
            <v>1850</v>
          </cell>
        </row>
        <row r="89">
          <cell r="B89">
            <v>38448</v>
          </cell>
          <cell r="C89">
            <v>7581</v>
          </cell>
          <cell r="D89">
            <v>65189</v>
          </cell>
          <cell r="E89">
            <v>4428</v>
          </cell>
          <cell r="F89">
            <v>22761</v>
          </cell>
          <cell r="G89">
            <v>62174</v>
          </cell>
          <cell r="H89">
            <v>6786</v>
          </cell>
          <cell r="I89">
            <v>472</v>
          </cell>
        </row>
        <row r="90">
          <cell r="B90">
            <v>133302</v>
          </cell>
          <cell r="C90">
            <v>92844</v>
          </cell>
          <cell r="D90">
            <v>3166</v>
          </cell>
          <cell r="E90">
            <v>190419</v>
          </cell>
          <cell r="F90">
            <v>42835</v>
          </cell>
          <cell r="G90">
            <v>63391</v>
          </cell>
          <cell r="H90">
            <v>29072</v>
          </cell>
          <cell r="I90">
            <v>1606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105">
          <cell r="B105">
            <v>695</v>
          </cell>
          <cell r="C105">
            <v>6627</v>
          </cell>
          <cell r="D105">
            <v>6282</v>
          </cell>
          <cell r="E105">
            <v>248</v>
          </cell>
          <cell r="F105">
            <v>1294</v>
          </cell>
          <cell r="G105">
            <v>438</v>
          </cell>
          <cell r="H105">
            <v>1103</v>
          </cell>
          <cell r="I105">
            <v>6681</v>
          </cell>
        </row>
        <row r="106">
          <cell r="B106">
            <v>11487</v>
          </cell>
          <cell r="C106">
            <v>2024</v>
          </cell>
          <cell r="D106">
            <v>2002</v>
          </cell>
          <cell r="E106">
            <v>3129</v>
          </cell>
          <cell r="F106">
            <v>2860</v>
          </cell>
          <cell r="G106">
            <v>2559</v>
          </cell>
          <cell r="H106">
            <v>2899</v>
          </cell>
          <cell r="I106">
            <v>2026</v>
          </cell>
        </row>
        <row r="107">
          <cell r="B107">
            <v>350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450</v>
          </cell>
          <cell r="H107">
            <v>0</v>
          </cell>
          <cell r="I107">
            <v>0</v>
          </cell>
        </row>
        <row r="108">
          <cell r="B108">
            <v>305</v>
          </cell>
          <cell r="C108">
            <v>11800</v>
          </cell>
          <cell r="D108">
            <v>88</v>
          </cell>
          <cell r="E108">
            <v>180</v>
          </cell>
          <cell r="F108">
            <v>1238</v>
          </cell>
          <cell r="G108">
            <v>2710</v>
          </cell>
          <cell r="H108">
            <v>110</v>
          </cell>
          <cell r="I108">
            <v>4655</v>
          </cell>
        </row>
        <row r="109">
          <cell r="B109">
            <v>0</v>
          </cell>
          <cell r="C109">
            <v>0</v>
          </cell>
          <cell r="D109">
            <v>225</v>
          </cell>
          <cell r="E109">
            <v>0</v>
          </cell>
          <cell r="F109">
            <v>60</v>
          </cell>
          <cell r="G109">
            <v>0</v>
          </cell>
          <cell r="H109">
            <v>2704</v>
          </cell>
          <cell r="I109">
            <v>0</v>
          </cell>
        </row>
        <row r="110">
          <cell r="B110">
            <v>7287</v>
          </cell>
          <cell r="C110">
            <v>309</v>
          </cell>
          <cell r="D110">
            <v>2143</v>
          </cell>
          <cell r="E110">
            <v>2485</v>
          </cell>
          <cell r="F110">
            <v>2354</v>
          </cell>
          <cell r="G110">
            <v>1934</v>
          </cell>
          <cell r="H110">
            <v>30317</v>
          </cell>
          <cell r="I110">
            <v>5114</v>
          </cell>
        </row>
        <row r="111">
          <cell r="B111">
            <v>734</v>
          </cell>
          <cell r="C111">
            <v>129</v>
          </cell>
          <cell r="D111">
            <v>155</v>
          </cell>
          <cell r="E111">
            <v>134</v>
          </cell>
          <cell r="F111">
            <v>64</v>
          </cell>
          <cell r="G111">
            <v>2338</v>
          </cell>
          <cell r="H111">
            <v>10405</v>
          </cell>
          <cell r="I111">
            <v>817</v>
          </cell>
        </row>
        <row r="112">
          <cell r="B112">
            <v>27</v>
          </cell>
          <cell r="C112">
            <v>0</v>
          </cell>
          <cell r="D112">
            <v>0</v>
          </cell>
          <cell r="E112">
            <v>30</v>
          </cell>
          <cell r="F112">
            <v>40</v>
          </cell>
          <cell r="G112">
            <v>660</v>
          </cell>
          <cell r="H112">
            <v>241</v>
          </cell>
          <cell r="I112">
            <v>0</v>
          </cell>
        </row>
        <row r="113">
          <cell r="B113">
            <v>8971</v>
          </cell>
          <cell r="C113">
            <v>315</v>
          </cell>
          <cell r="D113">
            <v>3490</v>
          </cell>
          <cell r="E113">
            <v>1901</v>
          </cell>
          <cell r="F113">
            <v>11462</v>
          </cell>
          <cell r="G113">
            <v>34530</v>
          </cell>
          <cell r="H113">
            <v>20693</v>
          </cell>
          <cell r="I113">
            <v>2459</v>
          </cell>
        </row>
        <row r="114">
          <cell r="B114">
            <v>13205</v>
          </cell>
          <cell r="C114">
            <v>9877</v>
          </cell>
          <cell r="D114">
            <v>4667</v>
          </cell>
          <cell r="E114">
            <v>30785</v>
          </cell>
          <cell r="F114">
            <v>6135</v>
          </cell>
          <cell r="G114">
            <v>982</v>
          </cell>
          <cell r="H114">
            <v>22359</v>
          </cell>
          <cell r="I114">
            <v>3287</v>
          </cell>
        </row>
        <row r="115">
          <cell r="B115">
            <v>169</v>
          </cell>
          <cell r="C115">
            <v>12377</v>
          </cell>
          <cell r="D115">
            <v>420</v>
          </cell>
          <cell r="E115">
            <v>140</v>
          </cell>
          <cell r="F115">
            <v>8296</v>
          </cell>
          <cell r="G115">
            <v>706</v>
          </cell>
          <cell r="H115">
            <v>431</v>
          </cell>
          <cell r="I115">
            <v>5693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21540</v>
          </cell>
          <cell r="F116">
            <v>3630</v>
          </cell>
          <cell r="G116">
            <v>0</v>
          </cell>
          <cell r="H116">
            <v>323</v>
          </cell>
          <cell r="I116">
            <v>0</v>
          </cell>
        </row>
        <row r="117">
          <cell r="B117">
            <v>6632</v>
          </cell>
          <cell r="C117">
            <v>49426</v>
          </cell>
          <cell r="D117">
            <v>1169</v>
          </cell>
          <cell r="E117">
            <v>9963</v>
          </cell>
          <cell r="F117">
            <v>19298</v>
          </cell>
          <cell r="G117">
            <v>2105</v>
          </cell>
          <cell r="H117">
            <v>0</v>
          </cell>
          <cell r="I117">
            <v>4191</v>
          </cell>
        </row>
        <row r="118">
          <cell r="B118">
            <v>57806</v>
          </cell>
          <cell r="C118">
            <v>20961</v>
          </cell>
          <cell r="D118">
            <v>36512</v>
          </cell>
          <cell r="E118">
            <v>42137</v>
          </cell>
          <cell r="F118">
            <v>33445</v>
          </cell>
          <cell r="G118">
            <v>7461</v>
          </cell>
          <cell r="H118">
            <v>14588</v>
          </cell>
          <cell r="I118">
            <v>8417</v>
          </cell>
        </row>
        <row r="119">
          <cell r="B119">
            <v>8460</v>
          </cell>
          <cell r="C119">
            <v>384</v>
          </cell>
          <cell r="D119">
            <v>6178</v>
          </cell>
          <cell r="E119">
            <v>1507</v>
          </cell>
          <cell r="F119">
            <v>8475</v>
          </cell>
          <cell r="G119">
            <v>2319</v>
          </cell>
          <cell r="H119">
            <v>3801</v>
          </cell>
          <cell r="I119">
            <v>373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3024</v>
          </cell>
          <cell r="F120">
            <v>0</v>
          </cell>
          <cell r="G120">
            <v>0</v>
          </cell>
          <cell r="H120">
            <v>144</v>
          </cell>
          <cell r="I120">
            <v>0</v>
          </cell>
        </row>
        <row r="121">
          <cell r="B121">
            <v>27733</v>
          </cell>
          <cell r="C121">
            <v>3563</v>
          </cell>
          <cell r="D121">
            <v>398</v>
          </cell>
          <cell r="E121">
            <v>6840</v>
          </cell>
          <cell r="F121">
            <v>8532</v>
          </cell>
          <cell r="G121">
            <v>1067</v>
          </cell>
          <cell r="H121">
            <v>0</v>
          </cell>
          <cell r="I121">
            <v>2680</v>
          </cell>
        </row>
        <row r="122">
          <cell r="B122">
            <v>10559</v>
          </cell>
          <cell r="C122">
            <v>320</v>
          </cell>
          <cell r="D122">
            <v>1169</v>
          </cell>
          <cell r="E122">
            <v>3156</v>
          </cell>
          <cell r="F122">
            <v>4815</v>
          </cell>
          <cell r="G122">
            <v>793</v>
          </cell>
          <cell r="H122">
            <v>1803</v>
          </cell>
          <cell r="I122">
            <v>82</v>
          </cell>
        </row>
        <row r="123">
          <cell r="B123">
            <v>1281</v>
          </cell>
          <cell r="C123">
            <v>8</v>
          </cell>
          <cell r="D123">
            <v>4148</v>
          </cell>
          <cell r="E123">
            <v>1335</v>
          </cell>
          <cell r="F123">
            <v>63488</v>
          </cell>
          <cell r="G123">
            <v>4652</v>
          </cell>
          <cell r="H123">
            <v>1174</v>
          </cell>
          <cell r="I123">
            <v>36</v>
          </cell>
        </row>
        <row r="124">
          <cell r="B124">
            <v>1646</v>
          </cell>
          <cell r="C124">
            <v>103</v>
          </cell>
          <cell r="D124">
            <v>737</v>
          </cell>
          <cell r="E124">
            <v>1630</v>
          </cell>
          <cell r="F124">
            <v>10740</v>
          </cell>
          <cell r="G124">
            <v>1174</v>
          </cell>
          <cell r="H124">
            <v>468</v>
          </cell>
          <cell r="I124">
            <v>34</v>
          </cell>
        </row>
        <row r="125">
          <cell r="B125">
            <v>356</v>
          </cell>
          <cell r="C125">
            <v>33</v>
          </cell>
          <cell r="D125">
            <v>0</v>
          </cell>
          <cell r="E125">
            <v>675</v>
          </cell>
          <cell r="F125">
            <v>420</v>
          </cell>
          <cell r="G125">
            <v>320</v>
          </cell>
          <cell r="H125">
            <v>254</v>
          </cell>
          <cell r="I125">
            <v>50</v>
          </cell>
        </row>
        <row r="126">
          <cell r="B126">
            <v>47</v>
          </cell>
          <cell r="C126">
            <v>0</v>
          </cell>
          <cell r="D126">
            <v>0</v>
          </cell>
          <cell r="E126">
            <v>4217</v>
          </cell>
          <cell r="F126">
            <v>145</v>
          </cell>
          <cell r="G126">
            <v>20</v>
          </cell>
          <cell r="H126">
            <v>0</v>
          </cell>
          <cell r="I126">
            <v>5</v>
          </cell>
        </row>
        <row r="127">
          <cell r="B127">
            <v>2191</v>
          </cell>
          <cell r="C127">
            <v>262</v>
          </cell>
          <cell r="D127">
            <v>0</v>
          </cell>
          <cell r="E127">
            <v>2733</v>
          </cell>
          <cell r="F127">
            <v>15450</v>
          </cell>
          <cell r="G127">
            <v>12</v>
          </cell>
          <cell r="H127">
            <v>4257</v>
          </cell>
          <cell r="I127">
            <v>148</v>
          </cell>
        </row>
        <row r="128">
          <cell r="B128">
            <v>219500</v>
          </cell>
          <cell r="C128">
            <v>0</v>
          </cell>
          <cell r="D128">
            <v>77700</v>
          </cell>
          <cell r="E128">
            <v>0</v>
          </cell>
          <cell r="F128">
            <v>53000</v>
          </cell>
          <cell r="G128">
            <v>61000</v>
          </cell>
          <cell r="H128">
            <v>542000</v>
          </cell>
          <cell r="I128">
            <v>0</v>
          </cell>
        </row>
        <row r="129">
          <cell r="B129">
            <v>426</v>
          </cell>
          <cell r="C129">
            <v>80</v>
          </cell>
          <cell r="D129">
            <v>0</v>
          </cell>
          <cell r="E129">
            <v>16380</v>
          </cell>
          <cell r="F129">
            <v>4530</v>
          </cell>
          <cell r="G129">
            <v>648</v>
          </cell>
          <cell r="H129">
            <v>0</v>
          </cell>
          <cell r="I129">
            <v>0</v>
          </cell>
        </row>
        <row r="130">
          <cell r="B130">
            <v>0</v>
          </cell>
          <cell r="C130">
            <v>0</v>
          </cell>
          <cell r="D130">
            <v>325</v>
          </cell>
          <cell r="E130">
            <v>0</v>
          </cell>
          <cell r="F130">
            <v>39</v>
          </cell>
          <cell r="G130">
            <v>3</v>
          </cell>
          <cell r="H130">
            <v>0</v>
          </cell>
          <cell r="I130">
            <v>0</v>
          </cell>
        </row>
        <row r="131">
          <cell r="B131">
            <v>306</v>
          </cell>
          <cell r="C131">
            <v>287</v>
          </cell>
          <cell r="D131">
            <v>0</v>
          </cell>
          <cell r="E131">
            <v>51</v>
          </cell>
          <cell r="F131">
            <v>4064</v>
          </cell>
          <cell r="G131">
            <v>0</v>
          </cell>
          <cell r="H131">
            <v>0</v>
          </cell>
          <cell r="I131">
            <v>1004</v>
          </cell>
        </row>
        <row r="132">
          <cell r="B132">
            <v>2020</v>
          </cell>
          <cell r="C132">
            <v>206</v>
          </cell>
          <cell r="D132">
            <v>4675</v>
          </cell>
          <cell r="E132">
            <v>688</v>
          </cell>
          <cell r="F132">
            <v>489</v>
          </cell>
          <cell r="G132">
            <v>848</v>
          </cell>
          <cell r="H132">
            <v>51</v>
          </cell>
          <cell r="I132">
            <v>457</v>
          </cell>
        </row>
        <row r="133">
          <cell r="B133">
            <v>65</v>
          </cell>
          <cell r="C133">
            <v>0</v>
          </cell>
          <cell r="D133">
            <v>5634</v>
          </cell>
          <cell r="E133">
            <v>0</v>
          </cell>
          <cell r="F133">
            <v>0</v>
          </cell>
          <cell r="G133">
            <v>126</v>
          </cell>
          <cell r="H133">
            <v>118</v>
          </cell>
          <cell r="I133">
            <v>0</v>
          </cell>
        </row>
        <row r="134">
          <cell r="B134">
            <v>4816</v>
          </cell>
          <cell r="C134">
            <v>7744</v>
          </cell>
          <cell r="D134">
            <v>0</v>
          </cell>
          <cell r="E134">
            <v>1580</v>
          </cell>
          <cell r="F134">
            <v>14693</v>
          </cell>
          <cell r="G134">
            <v>4235</v>
          </cell>
          <cell r="H134">
            <v>223</v>
          </cell>
          <cell r="I134">
            <v>48180</v>
          </cell>
        </row>
        <row r="135">
          <cell r="B135">
            <v>285</v>
          </cell>
          <cell r="C135">
            <v>784</v>
          </cell>
          <cell r="D135">
            <v>0</v>
          </cell>
          <cell r="E135">
            <v>94</v>
          </cell>
          <cell r="F135">
            <v>1250</v>
          </cell>
          <cell r="G135">
            <v>0</v>
          </cell>
          <cell r="H135">
            <v>0</v>
          </cell>
          <cell r="I135">
            <v>10</v>
          </cell>
        </row>
        <row r="136">
          <cell r="B136">
            <v>1050</v>
          </cell>
          <cell r="C136">
            <v>40</v>
          </cell>
          <cell r="D136">
            <v>0</v>
          </cell>
          <cell r="E136">
            <v>43</v>
          </cell>
          <cell r="F136">
            <v>639</v>
          </cell>
          <cell r="G136">
            <v>859</v>
          </cell>
          <cell r="H136">
            <v>0</v>
          </cell>
          <cell r="I136">
            <v>2829</v>
          </cell>
        </row>
        <row r="137">
          <cell r="B137">
            <v>271536</v>
          </cell>
          <cell r="C137">
            <v>37905</v>
          </cell>
          <cell r="D137">
            <v>413918</v>
          </cell>
          <cell r="E137">
            <v>15164</v>
          </cell>
          <cell r="F137">
            <v>155000</v>
          </cell>
          <cell r="G137">
            <v>208459</v>
          </cell>
          <cell r="H137">
            <v>89405</v>
          </cell>
          <cell r="I137">
            <v>13800</v>
          </cell>
        </row>
        <row r="138">
          <cell r="B138">
            <v>20336</v>
          </cell>
          <cell r="C138">
            <v>10728</v>
          </cell>
          <cell r="D138">
            <v>2197</v>
          </cell>
          <cell r="E138">
            <v>18874</v>
          </cell>
          <cell r="F138">
            <v>11294</v>
          </cell>
          <cell r="G138">
            <v>12940</v>
          </cell>
          <cell r="H138">
            <v>12751</v>
          </cell>
          <cell r="I138">
            <v>2719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</sheetData>
      <sheetData sheetId="5">
        <row r="8">
          <cell r="B8">
            <v>90</v>
          </cell>
          <cell r="C8">
            <v>19452</v>
          </cell>
          <cell r="D8">
            <v>5886</v>
          </cell>
          <cell r="E8">
            <v>0</v>
          </cell>
          <cell r="F8">
            <v>2182</v>
          </cell>
          <cell r="G8">
            <v>0</v>
          </cell>
          <cell r="H8">
            <v>10458</v>
          </cell>
          <cell r="I8">
            <v>4084</v>
          </cell>
        </row>
        <row r="9">
          <cell r="B9">
            <v>6570</v>
          </cell>
          <cell r="C9">
            <v>810</v>
          </cell>
          <cell r="D9">
            <v>2117</v>
          </cell>
          <cell r="E9">
            <v>2334</v>
          </cell>
          <cell r="F9">
            <v>1723</v>
          </cell>
          <cell r="G9">
            <v>3846</v>
          </cell>
          <cell r="H9">
            <v>14069</v>
          </cell>
          <cell r="I9">
            <v>209</v>
          </cell>
        </row>
        <row r="10">
          <cell r="B10">
            <v>960</v>
          </cell>
          <cell r="C10">
            <v>0</v>
          </cell>
          <cell r="D10">
            <v>2275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10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12</v>
          </cell>
          <cell r="D12">
            <v>115</v>
          </cell>
          <cell r="E12">
            <v>0</v>
          </cell>
          <cell r="F12">
            <v>25</v>
          </cell>
          <cell r="G12">
            <v>0</v>
          </cell>
          <cell r="H12">
            <v>792</v>
          </cell>
          <cell r="I12">
            <v>0</v>
          </cell>
        </row>
        <row r="13">
          <cell r="B13">
            <v>3938</v>
          </cell>
          <cell r="C13">
            <v>117</v>
          </cell>
          <cell r="D13">
            <v>206</v>
          </cell>
          <cell r="E13">
            <v>737</v>
          </cell>
          <cell r="F13">
            <v>350</v>
          </cell>
          <cell r="G13">
            <v>5828</v>
          </cell>
          <cell r="H13">
            <v>9827</v>
          </cell>
          <cell r="I13">
            <v>0</v>
          </cell>
        </row>
        <row r="14">
          <cell r="B14">
            <v>749</v>
          </cell>
          <cell r="C14">
            <v>91</v>
          </cell>
          <cell r="D14">
            <v>0</v>
          </cell>
          <cell r="E14">
            <v>35</v>
          </cell>
          <cell r="F14">
            <v>118</v>
          </cell>
          <cell r="G14">
            <v>5830</v>
          </cell>
          <cell r="H14">
            <v>5346</v>
          </cell>
          <cell r="I14">
            <v>0</v>
          </cell>
        </row>
        <row r="15">
          <cell r="B15">
            <v>10</v>
          </cell>
          <cell r="C15">
            <v>0</v>
          </cell>
          <cell r="D15">
            <v>15</v>
          </cell>
          <cell r="E15">
            <v>25</v>
          </cell>
          <cell r="F15">
            <v>20</v>
          </cell>
          <cell r="G15">
            <v>425</v>
          </cell>
          <cell r="H15">
            <v>73</v>
          </cell>
          <cell r="I15">
            <v>0</v>
          </cell>
        </row>
        <row r="16">
          <cell r="B16">
            <v>1399</v>
          </cell>
          <cell r="C16">
            <v>101</v>
          </cell>
          <cell r="D16">
            <v>1117</v>
          </cell>
          <cell r="E16">
            <v>51</v>
          </cell>
          <cell r="F16">
            <v>1774</v>
          </cell>
          <cell r="G16">
            <v>5686</v>
          </cell>
          <cell r="H16">
            <v>9233</v>
          </cell>
          <cell r="I16">
            <v>73</v>
          </cell>
        </row>
        <row r="17">
          <cell r="B17">
            <v>2094</v>
          </cell>
          <cell r="C17">
            <v>43</v>
          </cell>
          <cell r="D17">
            <v>97</v>
          </cell>
          <cell r="E17">
            <v>428</v>
          </cell>
          <cell r="F17">
            <v>409</v>
          </cell>
          <cell r="G17">
            <v>292</v>
          </cell>
          <cell r="H17">
            <v>2733</v>
          </cell>
          <cell r="I17">
            <v>207</v>
          </cell>
        </row>
        <row r="18">
          <cell r="B18">
            <v>0</v>
          </cell>
          <cell r="C18">
            <v>191</v>
          </cell>
          <cell r="D18">
            <v>0</v>
          </cell>
          <cell r="E18">
            <v>5</v>
          </cell>
          <cell r="F18">
            <v>732</v>
          </cell>
          <cell r="G18">
            <v>14</v>
          </cell>
          <cell r="H18">
            <v>30</v>
          </cell>
          <cell r="I18">
            <v>632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704</v>
          </cell>
          <cell r="F19">
            <v>495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587</v>
          </cell>
          <cell r="C20">
            <v>1114</v>
          </cell>
          <cell r="D20">
            <v>15</v>
          </cell>
          <cell r="E20">
            <v>562</v>
          </cell>
          <cell r="F20">
            <v>723</v>
          </cell>
          <cell r="G20">
            <v>323</v>
          </cell>
          <cell r="H20">
            <v>0</v>
          </cell>
          <cell r="I20">
            <v>443</v>
          </cell>
        </row>
        <row r="21">
          <cell r="B21">
            <v>6888</v>
          </cell>
          <cell r="C21">
            <v>1030</v>
          </cell>
          <cell r="D21">
            <v>3283</v>
          </cell>
          <cell r="E21">
            <v>3192</v>
          </cell>
          <cell r="F21">
            <v>1741</v>
          </cell>
          <cell r="G21">
            <v>882</v>
          </cell>
          <cell r="H21">
            <v>2057</v>
          </cell>
          <cell r="I21">
            <v>144</v>
          </cell>
        </row>
        <row r="22">
          <cell r="B22">
            <v>169</v>
          </cell>
          <cell r="C22">
            <v>79</v>
          </cell>
          <cell r="D22">
            <v>767</v>
          </cell>
          <cell r="E22">
            <v>217</v>
          </cell>
          <cell r="F22">
            <v>400</v>
          </cell>
          <cell r="G22">
            <v>222</v>
          </cell>
          <cell r="H22">
            <v>340</v>
          </cell>
          <cell r="I22">
            <v>71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1490</v>
          </cell>
          <cell r="C24">
            <v>1679</v>
          </cell>
          <cell r="D24">
            <v>25</v>
          </cell>
          <cell r="E24">
            <v>801</v>
          </cell>
          <cell r="F24">
            <v>765</v>
          </cell>
          <cell r="G24">
            <v>294</v>
          </cell>
          <cell r="H24">
            <v>105</v>
          </cell>
          <cell r="I24">
            <v>114</v>
          </cell>
        </row>
        <row r="25">
          <cell r="B25">
            <v>290</v>
          </cell>
          <cell r="C25">
            <v>2</v>
          </cell>
          <cell r="D25">
            <v>165</v>
          </cell>
          <cell r="E25">
            <v>387</v>
          </cell>
          <cell r="F25">
            <v>180</v>
          </cell>
          <cell r="G25">
            <v>236</v>
          </cell>
          <cell r="H25">
            <v>497</v>
          </cell>
          <cell r="I25">
            <v>11</v>
          </cell>
        </row>
        <row r="26">
          <cell r="B26">
            <v>15</v>
          </cell>
          <cell r="C26">
            <v>3</v>
          </cell>
          <cell r="D26">
            <v>0</v>
          </cell>
          <cell r="E26">
            <v>136</v>
          </cell>
          <cell r="F26">
            <v>2215</v>
          </cell>
          <cell r="G26">
            <v>45</v>
          </cell>
          <cell r="H26">
            <v>2791</v>
          </cell>
          <cell r="I26">
            <v>21</v>
          </cell>
        </row>
        <row r="27">
          <cell r="B27">
            <v>65</v>
          </cell>
          <cell r="C27">
            <v>24</v>
          </cell>
          <cell r="D27">
            <v>220</v>
          </cell>
          <cell r="E27">
            <v>163</v>
          </cell>
          <cell r="F27">
            <v>567</v>
          </cell>
          <cell r="G27">
            <v>131</v>
          </cell>
          <cell r="H27">
            <v>141</v>
          </cell>
          <cell r="I27">
            <v>34</v>
          </cell>
        </row>
        <row r="28">
          <cell r="B28">
            <v>40</v>
          </cell>
          <cell r="C28">
            <v>0</v>
          </cell>
          <cell r="D28">
            <v>0</v>
          </cell>
          <cell r="E28">
            <v>299</v>
          </cell>
          <cell r="F28">
            <v>47</v>
          </cell>
          <cell r="G28">
            <v>24</v>
          </cell>
          <cell r="H28">
            <v>0</v>
          </cell>
          <cell r="I28">
            <v>0</v>
          </cell>
        </row>
        <row r="29">
          <cell r="B29">
            <v>24</v>
          </cell>
          <cell r="C29">
            <v>0</v>
          </cell>
          <cell r="D29">
            <v>0</v>
          </cell>
          <cell r="E29">
            <v>15</v>
          </cell>
          <cell r="F29">
            <v>75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140</v>
          </cell>
          <cell r="C30">
            <v>39</v>
          </cell>
          <cell r="D30">
            <v>7</v>
          </cell>
          <cell r="E30">
            <v>324</v>
          </cell>
          <cell r="F30">
            <v>680</v>
          </cell>
          <cell r="G30">
            <v>30</v>
          </cell>
          <cell r="H30">
            <v>31</v>
          </cell>
          <cell r="I30">
            <v>6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14</v>
          </cell>
          <cell r="C32">
            <v>0</v>
          </cell>
          <cell r="D32">
            <v>67</v>
          </cell>
          <cell r="E32">
            <v>266</v>
          </cell>
          <cell r="F32">
            <v>240</v>
          </cell>
          <cell r="G32">
            <v>86</v>
          </cell>
          <cell r="H32">
            <v>0</v>
          </cell>
          <cell r="I32">
            <v>0</v>
          </cell>
        </row>
        <row r="33">
          <cell r="B33">
            <v>247</v>
          </cell>
          <cell r="C33">
            <v>0</v>
          </cell>
          <cell r="D33">
            <v>50</v>
          </cell>
          <cell r="E33">
            <v>0</v>
          </cell>
          <cell r="F33">
            <v>128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9</v>
          </cell>
          <cell r="C34">
            <v>379</v>
          </cell>
          <cell r="D34">
            <v>0</v>
          </cell>
          <cell r="E34">
            <v>60</v>
          </cell>
          <cell r="F34">
            <v>130</v>
          </cell>
          <cell r="G34">
            <v>0</v>
          </cell>
          <cell r="H34">
            <v>0</v>
          </cell>
          <cell r="I34">
            <v>0</v>
          </cell>
        </row>
        <row r="35">
          <cell r="B35">
            <v>153</v>
          </cell>
          <cell r="C35">
            <v>15</v>
          </cell>
          <cell r="D35">
            <v>69</v>
          </cell>
          <cell r="E35">
            <v>375</v>
          </cell>
          <cell r="F35">
            <v>115</v>
          </cell>
          <cell r="G35">
            <v>166</v>
          </cell>
          <cell r="H35">
            <v>50</v>
          </cell>
          <cell r="I35">
            <v>45</v>
          </cell>
        </row>
        <row r="36">
          <cell r="B36">
            <v>0</v>
          </cell>
          <cell r="C36">
            <v>0</v>
          </cell>
          <cell r="D36">
            <v>70</v>
          </cell>
          <cell r="E36">
            <v>0</v>
          </cell>
          <cell r="F36">
            <v>0</v>
          </cell>
          <cell r="G36">
            <v>411</v>
          </cell>
          <cell r="H36">
            <v>222</v>
          </cell>
          <cell r="I36">
            <v>140</v>
          </cell>
        </row>
        <row r="37">
          <cell r="B37">
            <v>23</v>
          </cell>
          <cell r="C37">
            <v>8</v>
          </cell>
          <cell r="D37">
            <v>0</v>
          </cell>
          <cell r="E37">
            <v>116</v>
          </cell>
          <cell r="F37">
            <v>0</v>
          </cell>
          <cell r="G37">
            <v>297</v>
          </cell>
          <cell r="H37">
            <v>0</v>
          </cell>
          <cell r="I37">
            <v>0</v>
          </cell>
        </row>
        <row r="38">
          <cell r="B38">
            <v>396</v>
          </cell>
          <cell r="C38">
            <v>2967</v>
          </cell>
          <cell r="D38">
            <v>0</v>
          </cell>
          <cell r="E38">
            <v>0</v>
          </cell>
          <cell r="F38">
            <v>200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</v>
          </cell>
          <cell r="H39">
            <v>0</v>
          </cell>
          <cell r="I39">
            <v>0</v>
          </cell>
        </row>
        <row r="40">
          <cell r="B40">
            <v>80</v>
          </cell>
          <cell r="C40">
            <v>83</v>
          </cell>
          <cell r="D40">
            <v>509</v>
          </cell>
          <cell r="E40">
            <v>130</v>
          </cell>
          <cell r="F40">
            <v>163</v>
          </cell>
          <cell r="G40">
            <v>243</v>
          </cell>
          <cell r="H40">
            <v>253</v>
          </cell>
          <cell r="I40">
            <v>0</v>
          </cell>
        </row>
        <row r="41">
          <cell r="B41">
            <v>2923</v>
          </cell>
          <cell r="C41">
            <v>2328</v>
          </cell>
          <cell r="D41">
            <v>2348</v>
          </cell>
          <cell r="E41">
            <v>1827</v>
          </cell>
          <cell r="F41">
            <v>616</v>
          </cell>
          <cell r="G41">
            <v>2525</v>
          </cell>
          <cell r="H41">
            <v>1063</v>
          </cell>
          <cell r="I41">
            <v>9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56">
          <cell r="B56">
            <v>0</v>
          </cell>
          <cell r="C56">
            <v>31729</v>
          </cell>
          <cell r="D56">
            <v>2294</v>
          </cell>
          <cell r="E56">
            <v>1035</v>
          </cell>
          <cell r="F56">
            <v>560</v>
          </cell>
          <cell r="G56">
            <v>0</v>
          </cell>
          <cell r="H56">
            <v>99</v>
          </cell>
          <cell r="I56">
            <v>1519</v>
          </cell>
        </row>
        <row r="57">
          <cell r="B57">
            <v>10696</v>
          </cell>
          <cell r="C57">
            <v>1323</v>
          </cell>
          <cell r="D57">
            <v>1489</v>
          </cell>
          <cell r="E57">
            <v>1733</v>
          </cell>
          <cell r="F57">
            <v>2979</v>
          </cell>
          <cell r="G57">
            <v>1464</v>
          </cell>
          <cell r="H57">
            <v>841</v>
          </cell>
          <cell r="I57">
            <v>1141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1510</v>
          </cell>
          <cell r="C59">
            <v>85000</v>
          </cell>
          <cell r="D59">
            <v>455</v>
          </cell>
          <cell r="E59">
            <v>1352</v>
          </cell>
          <cell r="F59">
            <v>8300</v>
          </cell>
          <cell r="G59">
            <v>13420</v>
          </cell>
          <cell r="H59">
            <v>740</v>
          </cell>
          <cell r="I59">
            <v>36100</v>
          </cell>
        </row>
        <row r="60">
          <cell r="B60">
            <v>0</v>
          </cell>
          <cell r="C60">
            <v>95</v>
          </cell>
          <cell r="D60">
            <v>10</v>
          </cell>
          <cell r="E60">
            <v>0</v>
          </cell>
          <cell r="F60">
            <v>70</v>
          </cell>
          <cell r="G60">
            <v>0</v>
          </cell>
          <cell r="H60">
            <v>628</v>
          </cell>
          <cell r="I60">
            <v>0</v>
          </cell>
        </row>
        <row r="61">
          <cell r="B61">
            <v>1099</v>
          </cell>
          <cell r="C61">
            <v>581</v>
          </cell>
          <cell r="D61">
            <v>910</v>
          </cell>
          <cell r="E61">
            <v>1488</v>
          </cell>
          <cell r="F61">
            <v>4233</v>
          </cell>
          <cell r="G61">
            <v>1202</v>
          </cell>
          <cell r="H61">
            <v>618</v>
          </cell>
          <cell r="I61">
            <v>2385</v>
          </cell>
        </row>
        <row r="62">
          <cell r="B62">
            <v>471</v>
          </cell>
          <cell r="C62">
            <v>67</v>
          </cell>
          <cell r="D62">
            <v>142</v>
          </cell>
          <cell r="E62">
            <v>21</v>
          </cell>
          <cell r="F62">
            <v>103</v>
          </cell>
          <cell r="G62">
            <v>836</v>
          </cell>
          <cell r="H62">
            <v>48</v>
          </cell>
          <cell r="I62">
            <v>2019</v>
          </cell>
        </row>
        <row r="63">
          <cell r="B63">
            <v>41</v>
          </cell>
          <cell r="C63">
            <v>0</v>
          </cell>
          <cell r="D63">
            <v>0</v>
          </cell>
          <cell r="E63">
            <v>20</v>
          </cell>
          <cell r="F63">
            <v>3</v>
          </cell>
          <cell r="G63">
            <v>249</v>
          </cell>
          <cell r="H63">
            <v>0</v>
          </cell>
          <cell r="I63">
            <v>0</v>
          </cell>
        </row>
        <row r="64">
          <cell r="B64">
            <v>4175</v>
          </cell>
          <cell r="C64">
            <v>791</v>
          </cell>
          <cell r="D64">
            <v>1172</v>
          </cell>
          <cell r="E64">
            <v>1032</v>
          </cell>
          <cell r="F64">
            <v>10045</v>
          </cell>
          <cell r="G64">
            <v>3378</v>
          </cell>
          <cell r="H64">
            <v>15850</v>
          </cell>
          <cell r="I64">
            <v>1389</v>
          </cell>
        </row>
        <row r="65">
          <cell r="B65">
            <v>5494</v>
          </cell>
          <cell r="C65">
            <v>3107</v>
          </cell>
          <cell r="D65">
            <v>531</v>
          </cell>
          <cell r="E65">
            <v>2660</v>
          </cell>
          <cell r="F65">
            <v>554</v>
          </cell>
          <cell r="G65">
            <v>582</v>
          </cell>
          <cell r="H65">
            <v>1027</v>
          </cell>
          <cell r="I65">
            <v>413</v>
          </cell>
        </row>
        <row r="66">
          <cell r="B66">
            <v>6</v>
          </cell>
          <cell r="C66">
            <v>122</v>
          </cell>
          <cell r="D66">
            <v>0</v>
          </cell>
          <cell r="E66">
            <v>3</v>
          </cell>
          <cell r="F66">
            <v>575</v>
          </cell>
          <cell r="G66">
            <v>88</v>
          </cell>
          <cell r="H66">
            <v>60</v>
          </cell>
          <cell r="I66">
            <v>644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1286</v>
          </cell>
          <cell r="F67">
            <v>355</v>
          </cell>
          <cell r="G67">
            <v>620</v>
          </cell>
          <cell r="H67">
            <v>20</v>
          </cell>
          <cell r="I67">
            <v>0</v>
          </cell>
        </row>
        <row r="68">
          <cell r="B68">
            <v>1061</v>
          </cell>
          <cell r="C68">
            <v>3749</v>
          </cell>
          <cell r="D68">
            <v>162</v>
          </cell>
          <cell r="E68">
            <v>1497</v>
          </cell>
          <cell r="F68">
            <v>2481</v>
          </cell>
          <cell r="G68">
            <v>476</v>
          </cell>
          <cell r="H68">
            <v>3</v>
          </cell>
          <cell r="I68">
            <v>674</v>
          </cell>
        </row>
        <row r="69">
          <cell r="B69">
            <v>7984</v>
          </cell>
          <cell r="C69">
            <v>3639</v>
          </cell>
          <cell r="D69">
            <v>4113</v>
          </cell>
          <cell r="E69">
            <v>3731</v>
          </cell>
          <cell r="F69">
            <v>2865</v>
          </cell>
          <cell r="G69">
            <v>1332</v>
          </cell>
          <cell r="H69">
            <v>3120</v>
          </cell>
          <cell r="I69">
            <v>1425</v>
          </cell>
        </row>
        <row r="70">
          <cell r="B70">
            <v>202</v>
          </cell>
          <cell r="C70">
            <v>475</v>
          </cell>
          <cell r="D70">
            <v>1789</v>
          </cell>
          <cell r="E70">
            <v>540</v>
          </cell>
          <cell r="F70">
            <v>416</v>
          </cell>
          <cell r="G70">
            <v>684</v>
          </cell>
          <cell r="H70">
            <v>411</v>
          </cell>
          <cell r="I70">
            <v>178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6237</v>
          </cell>
          <cell r="F71">
            <v>0</v>
          </cell>
          <cell r="G71">
            <v>2</v>
          </cell>
          <cell r="H71">
            <v>0</v>
          </cell>
          <cell r="I71">
            <v>0</v>
          </cell>
        </row>
        <row r="72">
          <cell r="B72">
            <v>3440</v>
          </cell>
          <cell r="C72">
            <v>1542</v>
          </cell>
          <cell r="D72">
            <v>243</v>
          </cell>
          <cell r="E72">
            <v>580</v>
          </cell>
          <cell r="F72">
            <v>658</v>
          </cell>
          <cell r="G72">
            <v>130</v>
          </cell>
          <cell r="H72">
            <v>0</v>
          </cell>
          <cell r="I72">
            <v>148</v>
          </cell>
        </row>
        <row r="73">
          <cell r="B73">
            <v>984</v>
          </cell>
          <cell r="C73">
            <v>166</v>
          </cell>
          <cell r="D73">
            <v>158</v>
          </cell>
          <cell r="E73">
            <v>577</v>
          </cell>
          <cell r="F73">
            <v>380</v>
          </cell>
          <cell r="G73">
            <v>234</v>
          </cell>
          <cell r="H73">
            <v>672</v>
          </cell>
          <cell r="I73">
            <v>10</v>
          </cell>
        </row>
        <row r="74">
          <cell r="B74">
            <v>30</v>
          </cell>
          <cell r="C74">
            <v>15</v>
          </cell>
          <cell r="D74">
            <v>474</v>
          </cell>
          <cell r="E74">
            <v>100</v>
          </cell>
          <cell r="F74">
            <v>3482</v>
          </cell>
          <cell r="G74">
            <v>518</v>
          </cell>
          <cell r="H74">
            <v>603</v>
          </cell>
          <cell r="I74">
            <v>3</v>
          </cell>
        </row>
        <row r="75">
          <cell r="B75">
            <v>398</v>
          </cell>
          <cell r="C75">
            <v>114</v>
          </cell>
          <cell r="D75">
            <v>273</v>
          </cell>
          <cell r="E75">
            <v>147</v>
          </cell>
          <cell r="F75">
            <v>319</v>
          </cell>
          <cell r="G75">
            <v>130</v>
          </cell>
          <cell r="H75">
            <v>384</v>
          </cell>
          <cell r="I75">
            <v>19</v>
          </cell>
        </row>
        <row r="76">
          <cell r="B76">
            <v>57</v>
          </cell>
          <cell r="C76">
            <v>5</v>
          </cell>
          <cell r="D76">
            <v>32</v>
          </cell>
          <cell r="E76">
            <v>531</v>
          </cell>
          <cell r="F76">
            <v>250</v>
          </cell>
          <cell r="G76">
            <v>8</v>
          </cell>
          <cell r="H76">
            <v>9</v>
          </cell>
          <cell r="I76">
            <v>37</v>
          </cell>
        </row>
        <row r="77">
          <cell r="B77">
            <v>88</v>
          </cell>
          <cell r="C77">
            <v>0</v>
          </cell>
          <cell r="D77">
            <v>7</v>
          </cell>
          <cell r="E77">
            <v>2425</v>
          </cell>
          <cell r="F77">
            <v>104</v>
          </cell>
          <cell r="G77">
            <v>47</v>
          </cell>
          <cell r="H77">
            <v>0</v>
          </cell>
          <cell r="I77">
            <v>20</v>
          </cell>
        </row>
        <row r="78">
          <cell r="B78">
            <v>90</v>
          </cell>
          <cell r="C78">
            <v>86</v>
          </cell>
          <cell r="D78">
            <v>14</v>
          </cell>
          <cell r="E78">
            <v>262</v>
          </cell>
          <cell r="F78">
            <v>601</v>
          </cell>
          <cell r="G78">
            <v>25</v>
          </cell>
          <cell r="H78">
            <v>42</v>
          </cell>
          <cell r="I78">
            <v>25</v>
          </cell>
        </row>
        <row r="79">
          <cell r="B79">
            <v>1558</v>
          </cell>
          <cell r="C79">
            <v>0</v>
          </cell>
          <cell r="D79">
            <v>532</v>
          </cell>
          <cell r="E79">
            <v>0</v>
          </cell>
          <cell r="F79">
            <v>749</v>
          </cell>
          <cell r="G79">
            <v>0</v>
          </cell>
          <cell r="H79">
            <v>10814</v>
          </cell>
          <cell r="I79">
            <v>0</v>
          </cell>
        </row>
        <row r="80">
          <cell r="B80">
            <v>28</v>
          </cell>
          <cell r="C80">
            <v>18</v>
          </cell>
          <cell r="D80">
            <v>0</v>
          </cell>
          <cell r="E80">
            <v>374</v>
          </cell>
          <cell r="F80">
            <v>347</v>
          </cell>
          <cell r="G80">
            <v>40</v>
          </cell>
          <cell r="H80">
            <v>0</v>
          </cell>
          <cell r="I80">
            <v>1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9</v>
          </cell>
          <cell r="F81">
            <v>34</v>
          </cell>
          <cell r="G81">
            <v>70</v>
          </cell>
          <cell r="H81">
            <v>0</v>
          </cell>
          <cell r="I81">
            <v>0</v>
          </cell>
        </row>
        <row r="82">
          <cell r="B82">
            <v>93</v>
          </cell>
          <cell r="C82">
            <v>2551</v>
          </cell>
          <cell r="D82">
            <v>0</v>
          </cell>
          <cell r="E82">
            <v>530</v>
          </cell>
          <cell r="F82">
            <v>0</v>
          </cell>
          <cell r="G82">
            <v>0</v>
          </cell>
          <cell r="H82">
            <v>0</v>
          </cell>
          <cell r="I82">
            <v>150</v>
          </cell>
        </row>
        <row r="83">
          <cell r="B83">
            <v>1632</v>
          </cell>
          <cell r="C83">
            <v>2563</v>
          </cell>
          <cell r="D83">
            <v>2186</v>
          </cell>
          <cell r="E83">
            <v>1531</v>
          </cell>
          <cell r="F83">
            <v>631</v>
          </cell>
          <cell r="G83">
            <v>2045</v>
          </cell>
          <cell r="H83">
            <v>153</v>
          </cell>
          <cell r="I83">
            <v>428</v>
          </cell>
        </row>
        <row r="84">
          <cell r="B84">
            <v>18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455</v>
          </cell>
          <cell r="H84">
            <v>1556</v>
          </cell>
          <cell r="I84">
            <v>320</v>
          </cell>
        </row>
        <row r="85">
          <cell r="B85">
            <v>1771</v>
          </cell>
          <cell r="C85">
            <v>14623</v>
          </cell>
          <cell r="D85">
            <v>0</v>
          </cell>
          <cell r="E85">
            <v>2768</v>
          </cell>
          <cell r="F85">
            <v>13996</v>
          </cell>
          <cell r="G85">
            <v>823</v>
          </cell>
          <cell r="H85">
            <v>0</v>
          </cell>
          <cell r="I85">
            <v>23946</v>
          </cell>
        </row>
        <row r="86">
          <cell r="B86">
            <v>267</v>
          </cell>
          <cell r="C86">
            <v>11817</v>
          </cell>
          <cell r="D86">
            <v>0</v>
          </cell>
          <cell r="E86">
            <v>4</v>
          </cell>
          <cell r="F86">
            <v>235</v>
          </cell>
          <cell r="G86">
            <v>0</v>
          </cell>
          <cell r="H86">
            <v>0</v>
          </cell>
          <cell r="I86">
            <v>10</v>
          </cell>
        </row>
        <row r="87">
          <cell r="B87">
            <v>406</v>
          </cell>
          <cell r="C87">
            <v>5</v>
          </cell>
          <cell r="D87">
            <v>0</v>
          </cell>
          <cell r="E87">
            <v>0</v>
          </cell>
          <cell r="F87">
            <v>10600</v>
          </cell>
          <cell r="G87">
            <v>1308</v>
          </cell>
          <cell r="H87">
            <v>0</v>
          </cell>
          <cell r="I87">
            <v>931</v>
          </cell>
        </row>
        <row r="88">
          <cell r="B88">
            <v>38937</v>
          </cell>
          <cell r="C88">
            <v>7662</v>
          </cell>
          <cell r="D88">
            <v>75305</v>
          </cell>
          <cell r="E88">
            <v>4528</v>
          </cell>
          <cell r="F88">
            <v>22770</v>
          </cell>
          <cell r="G88">
            <v>51661</v>
          </cell>
          <cell r="H88">
            <v>12140</v>
          </cell>
          <cell r="I88">
            <v>87</v>
          </cell>
        </row>
        <row r="89">
          <cell r="B89">
            <v>116168</v>
          </cell>
          <cell r="C89">
            <v>108454</v>
          </cell>
          <cell r="D89">
            <v>10743</v>
          </cell>
          <cell r="E89">
            <v>191143</v>
          </cell>
          <cell r="F89">
            <v>44061</v>
          </cell>
          <cell r="G89">
            <v>67403</v>
          </cell>
          <cell r="H89">
            <v>34229</v>
          </cell>
          <cell r="I89">
            <v>797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0</v>
          </cell>
          <cell r="H90">
            <v>0</v>
          </cell>
          <cell r="I90">
            <v>0</v>
          </cell>
        </row>
        <row r="104">
          <cell r="B104">
            <v>0</v>
          </cell>
          <cell r="C104">
            <v>123469</v>
          </cell>
          <cell r="D104">
            <v>6633</v>
          </cell>
          <cell r="E104">
            <v>3789</v>
          </cell>
          <cell r="F104">
            <v>1092</v>
          </cell>
          <cell r="G104">
            <v>0</v>
          </cell>
          <cell r="H104">
            <v>352</v>
          </cell>
          <cell r="I104">
            <v>4358</v>
          </cell>
        </row>
        <row r="105">
          <cell r="B105">
            <v>24894</v>
          </cell>
          <cell r="C105">
            <v>1917</v>
          </cell>
          <cell r="D105">
            <v>1006</v>
          </cell>
          <cell r="E105">
            <v>2228</v>
          </cell>
          <cell r="F105">
            <v>4903</v>
          </cell>
          <cell r="G105">
            <v>2232</v>
          </cell>
          <cell r="H105">
            <v>1545</v>
          </cell>
          <cell r="I105">
            <v>1802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B107">
            <v>305</v>
          </cell>
          <cell r="C107">
            <v>11450</v>
          </cell>
          <cell r="D107">
            <v>88</v>
          </cell>
          <cell r="E107">
            <v>186</v>
          </cell>
          <cell r="F107">
            <v>1325</v>
          </cell>
          <cell r="G107">
            <v>2750</v>
          </cell>
          <cell r="H107">
            <v>120</v>
          </cell>
          <cell r="I107">
            <v>4720</v>
          </cell>
        </row>
        <row r="108">
          <cell r="B108">
            <v>0</v>
          </cell>
          <cell r="C108">
            <v>228</v>
          </cell>
          <cell r="D108">
            <v>5</v>
          </cell>
          <cell r="E108">
            <v>0</v>
          </cell>
          <cell r="F108">
            <v>140</v>
          </cell>
          <cell r="G108">
            <v>0</v>
          </cell>
          <cell r="H108">
            <v>1257</v>
          </cell>
          <cell r="I108">
            <v>0</v>
          </cell>
        </row>
        <row r="109">
          <cell r="B109">
            <v>1249</v>
          </cell>
          <cell r="C109">
            <v>608</v>
          </cell>
          <cell r="D109">
            <v>696</v>
          </cell>
          <cell r="E109">
            <v>1429</v>
          </cell>
          <cell r="F109">
            <v>4680</v>
          </cell>
          <cell r="G109">
            <v>961</v>
          </cell>
          <cell r="H109">
            <v>803</v>
          </cell>
          <cell r="I109">
            <v>2533</v>
          </cell>
        </row>
        <row r="110">
          <cell r="B110">
            <v>809</v>
          </cell>
          <cell r="C110">
            <v>114</v>
          </cell>
          <cell r="D110">
            <v>93</v>
          </cell>
          <cell r="E110">
            <v>26</v>
          </cell>
          <cell r="F110">
            <v>153</v>
          </cell>
          <cell r="G110">
            <v>657</v>
          </cell>
          <cell r="H110">
            <v>72</v>
          </cell>
          <cell r="I110">
            <v>2015</v>
          </cell>
        </row>
        <row r="111">
          <cell r="B111">
            <v>54</v>
          </cell>
          <cell r="C111">
            <v>0</v>
          </cell>
          <cell r="D111">
            <v>0</v>
          </cell>
          <cell r="E111">
            <v>24</v>
          </cell>
          <cell r="F111">
            <v>10</v>
          </cell>
          <cell r="G111">
            <v>233</v>
          </cell>
          <cell r="H111">
            <v>0</v>
          </cell>
          <cell r="I111">
            <v>0</v>
          </cell>
        </row>
        <row r="112">
          <cell r="B112">
            <v>11071</v>
          </cell>
          <cell r="C112">
            <v>317</v>
          </cell>
          <cell r="D112">
            <v>2701</v>
          </cell>
          <cell r="E112">
            <v>842</v>
          </cell>
          <cell r="F112">
            <v>9305</v>
          </cell>
          <cell r="G112">
            <v>5153</v>
          </cell>
          <cell r="H112">
            <v>11592</v>
          </cell>
          <cell r="I112">
            <v>1439</v>
          </cell>
        </row>
        <row r="113">
          <cell r="B113">
            <v>52703</v>
          </cell>
          <cell r="C113">
            <v>21712</v>
          </cell>
          <cell r="D113">
            <v>3704</v>
          </cell>
          <cell r="E113">
            <v>21433</v>
          </cell>
          <cell r="F113">
            <v>4350</v>
          </cell>
          <cell r="G113">
            <v>4120</v>
          </cell>
          <cell r="H113">
            <v>10901</v>
          </cell>
          <cell r="I113">
            <v>2190</v>
          </cell>
        </row>
        <row r="114">
          <cell r="B114">
            <v>46</v>
          </cell>
          <cell r="C114">
            <v>1119</v>
          </cell>
          <cell r="D114">
            <v>0</v>
          </cell>
          <cell r="E114">
            <v>40</v>
          </cell>
          <cell r="F114">
            <v>4660</v>
          </cell>
          <cell r="G114">
            <v>756</v>
          </cell>
          <cell r="H114">
            <v>600</v>
          </cell>
          <cell r="I114">
            <v>4614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31931</v>
          </cell>
          <cell r="F115">
            <v>2960</v>
          </cell>
          <cell r="G115">
            <v>4800</v>
          </cell>
          <cell r="H115">
            <v>200</v>
          </cell>
          <cell r="I115">
            <v>0</v>
          </cell>
        </row>
        <row r="116">
          <cell r="B116">
            <v>10134</v>
          </cell>
          <cell r="C116">
            <v>44055</v>
          </cell>
          <cell r="D116">
            <v>1068</v>
          </cell>
          <cell r="E116">
            <v>12908</v>
          </cell>
          <cell r="F116">
            <v>19848</v>
          </cell>
          <cell r="G116">
            <v>2146</v>
          </cell>
          <cell r="H116">
            <v>13</v>
          </cell>
          <cell r="I116">
            <v>4787</v>
          </cell>
        </row>
        <row r="117">
          <cell r="B117">
            <v>82576</v>
          </cell>
          <cell r="C117">
            <v>25776</v>
          </cell>
          <cell r="D117">
            <v>40718</v>
          </cell>
          <cell r="E117">
            <v>29511</v>
          </cell>
          <cell r="F117">
            <v>23932</v>
          </cell>
          <cell r="G117">
            <v>11594</v>
          </cell>
          <cell r="H117">
            <v>22229</v>
          </cell>
          <cell r="I117">
            <v>8731</v>
          </cell>
        </row>
        <row r="118">
          <cell r="B118">
            <v>2964</v>
          </cell>
          <cell r="C118">
            <v>576</v>
          </cell>
          <cell r="D118">
            <v>15896</v>
          </cell>
          <cell r="E118">
            <v>1467</v>
          </cell>
          <cell r="F118">
            <v>5790</v>
          </cell>
          <cell r="G118">
            <v>3721</v>
          </cell>
          <cell r="H118">
            <v>1661</v>
          </cell>
          <cell r="I118">
            <v>599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62370</v>
          </cell>
          <cell r="F119">
            <v>0</v>
          </cell>
          <cell r="G119">
            <v>2</v>
          </cell>
          <cell r="H119">
            <v>0</v>
          </cell>
          <cell r="I119">
            <v>0</v>
          </cell>
        </row>
        <row r="120">
          <cell r="B120">
            <v>32526</v>
          </cell>
          <cell r="C120">
            <v>4271</v>
          </cell>
          <cell r="D120">
            <v>2288</v>
          </cell>
          <cell r="E120">
            <v>2531</v>
          </cell>
          <cell r="F120">
            <v>3868</v>
          </cell>
          <cell r="G120">
            <v>501</v>
          </cell>
          <cell r="H120">
            <v>0</v>
          </cell>
          <cell r="I120">
            <v>1496</v>
          </cell>
        </row>
        <row r="121">
          <cell r="B121">
            <v>14596</v>
          </cell>
          <cell r="C121">
            <v>391</v>
          </cell>
          <cell r="D121">
            <v>2261</v>
          </cell>
          <cell r="E121">
            <v>3832</v>
          </cell>
          <cell r="F121">
            <v>5700</v>
          </cell>
          <cell r="G121">
            <v>2311</v>
          </cell>
          <cell r="H121">
            <v>6928</v>
          </cell>
          <cell r="I121">
            <v>25</v>
          </cell>
        </row>
        <row r="122">
          <cell r="B122">
            <v>360</v>
          </cell>
          <cell r="C122">
            <v>38</v>
          </cell>
          <cell r="D122">
            <v>5618</v>
          </cell>
          <cell r="E122">
            <v>2428</v>
          </cell>
          <cell r="F122">
            <v>67890</v>
          </cell>
          <cell r="G122">
            <v>7970</v>
          </cell>
          <cell r="H122">
            <v>14596</v>
          </cell>
          <cell r="I122">
            <v>9</v>
          </cell>
        </row>
        <row r="123">
          <cell r="B123">
            <v>5805</v>
          </cell>
          <cell r="C123">
            <v>160</v>
          </cell>
          <cell r="D123">
            <v>5048</v>
          </cell>
          <cell r="E123">
            <v>3166</v>
          </cell>
          <cell r="F123">
            <v>5680</v>
          </cell>
          <cell r="G123">
            <v>2232</v>
          </cell>
          <cell r="H123">
            <v>2944</v>
          </cell>
          <cell r="I123">
            <v>38</v>
          </cell>
        </row>
        <row r="124">
          <cell r="B124">
            <v>90</v>
          </cell>
          <cell r="C124">
            <v>5</v>
          </cell>
          <cell r="D124">
            <v>64</v>
          </cell>
          <cell r="E124">
            <v>1062</v>
          </cell>
          <cell r="F124">
            <v>485</v>
          </cell>
          <cell r="G124">
            <v>20</v>
          </cell>
          <cell r="H124">
            <v>14</v>
          </cell>
          <cell r="I124">
            <v>93</v>
          </cell>
        </row>
        <row r="125">
          <cell r="B125">
            <v>146</v>
          </cell>
          <cell r="C125">
            <v>0</v>
          </cell>
          <cell r="D125">
            <v>8</v>
          </cell>
          <cell r="E125">
            <v>3348</v>
          </cell>
          <cell r="F125">
            <v>104</v>
          </cell>
          <cell r="G125">
            <v>32</v>
          </cell>
          <cell r="H125">
            <v>0</v>
          </cell>
          <cell r="I125">
            <v>70</v>
          </cell>
        </row>
        <row r="126">
          <cell r="B126">
            <v>1166</v>
          </cell>
          <cell r="C126">
            <v>139</v>
          </cell>
          <cell r="D126">
            <v>398</v>
          </cell>
          <cell r="E126">
            <v>3577</v>
          </cell>
          <cell r="F126">
            <v>10010</v>
          </cell>
          <cell r="G126">
            <v>383</v>
          </cell>
          <cell r="H126">
            <v>1310</v>
          </cell>
          <cell r="I126">
            <v>87</v>
          </cell>
        </row>
        <row r="127">
          <cell r="B127">
            <v>60000</v>
          </cell>
          <cell r="C127">
            <v>0</v>
          </cell>
          <cell r="D127">
            <v>20500</v>
          </cell>
          <cell r="E127">
            <v>0</v>
          </cell>
          <cell r="F127">
            <v>28850</v>
          </cell>
          <cell r="G127">
            <v>0</v>
          </cell>
          <cell r="H127">
            <v>429000</v>
          </cell>
          <cell r="I127">
            <v>0</v>
          </cell>
        </row>
        <row r="128">
          <cell r="B128">
            <v>351</v>
          </cell>
          <cell r="C128">
            <v>144</v>
          </cell>
          <cell r="D128">
            <v>0</v>
          </cell>
          <cell r="E128">
            <v>19822</v>
          </cell>
          <cell r="F128">
            <v>4745</v>
          </cell>
          <cell r="G128">
            <v>145</v>
          </cell>
          <cell r="H128">
            <v>0</v>
          </cell>
          <cell r="I128">
            <v>4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5</v>
          </cell>
          <cell r="G129">
            <v>16</v>
          </cell>
          <cell r="H129">
            <v>15</v>
          </cell>
          <cell r="I129">
            <v>0</v>
          </cell>
        </row>
        <row r="130">
          <cell r="B130">
            <v>211</v>
          </cell>
          <cell r="C130">
            <v>1496</v>
          </cell>
          <cell r="D130">
            <v>0</v>
          </cell>
          <cell r="E130">
            <v>0</v>
          </cell>
          <cell r="F130">
            <v>1515</v>
          </cell>
          <cell r="G130">
            <v>0</v>
          </cell>
          <cell r="H130">
            <v>0</v>
          </cell>
          <cell r="I130">
            <v>375</v>
          </cell>
        </row>
        <row r="131">
          <cell r="B131">
            <v>3302</v>
          </cell>
          <cell r="C131">
            <v>307</v>
          </cell>
          <cell r="D131">
            <v>1153</v>
          </cell>
          <cell r="E131">
            <v>302</v>
          </cell>
          <cell r="F131">
            <v>314</v>
          </cell>
          <cell r="G131">
            <v>1069</v>
          </cell>
          <cell r="H131">
            <v>43</v>
          </cell>
          <cell r="I131">
            <v>371</v>
          </cell>
        </row>
        <row r="132">
          <cell r="B132">
            <v>14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173</v>
          </cell>
          <cell r="H132">
            <v>654</v>
          </cell>
          <cell r="I132">
            <v>252</v>
          </cell>
        </row>
        <row r="133">
          <cell r="B133">
            <v>4508</v>
          </cell>
          <cell r="C133">
            <v>25255</v>
          </cell>
          <cell r="D133">
            <v>0</v>
          </cell>
          <cell r="E133">
            <v>13967</v>
          </cell>
          <cell r="F133">
            <v>6998</v>
          </cell>
          <cell r="G133">
            <v>302</v>
          </cell>
          <cell r="H133">
            <v>0</v>
          </cell>
          <cell r="I133">
            <v>37570</v>
          </cell>
        </row>
        <row r="134">
          <cell r="B134">
            <v>590</v>
          </cell>
          <cell r="C134">
            <v>1655</v>
          </cell>
          <cell r="D134">
            <v>0</v>
          </cell>
          <cell r="E134">
            <v>9</v>
          </cell>
          <cell r="F134">
            <v>525</v>
          </cell>
          <cell r="G134">
            <v>0</v>
          </cell>
          <cell r="H134">
            <v>0</v>
          </cell>
          <cell r="I134">
            <v>10</v>
          </cell>
        </row>
        <row r="135">
          <cell r="B135">
            <v>607</v>
          </cell>
          <cell r="C135">
            <v>5</v>
          </cell>
          <cell r="D135">
            <v>0</v>
          </cell>
          <cell r="E135">
            <v>0</v>
          </cell>
          <cell r="F135">
            <v>4900</v>
          </cell>
          <cell r="G135">
            <v>1144</v>
          </cell>
          <cell r="H135">
            <v>0</v>
          </cell>
          <cell r="I135">
            <v>931</v>
          </cell>
        </row>
        <row r="136">
          <cell r="B136">
            <v>274676</v>
          </cell>
          <cell r="C136">
            <v>38310</v>
          </cell>
          <cell r="D136">
            <v>117051</v>
          </cell>
          <cell r="E136">
            <v>14714</v>
          </cell>
          <cell r="F136">
            <v>101788</v>
          </cell>
          <cell r="G136">
            <v>204298</v>
          </cell>
          <cell r="H136">
            <v>202587</v>
          </cell>
          <cell r="I136">
            <v>1158</v>
          </cell>
        </row>
        <row r="137">
          <cell r="B137">
            <v>18259</v>
          </cell>
          <cell r="C137">
            <v>12711</v>
          </cell>
          <cell r="D137">
            <v>3779</v>
          </cell>
          <cell r="E137">
            <v>23747</v>
          </cell>
          <cell r="F137">
            <v>11528</v>
          </cell>
          <cell r="G137">
            <v>14683</v>
          </cell>
          <cell r="H137">
            <v>15511</v>
          </cell>
          <cell r="I137">
            <v>1026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320</v>
          </cell>
          <cell r="G138">
            <v>0</v>
          </cell>
          <cell r="H138">
            <v>0</v>
          </cell>
          <cell r="I138">
            <v>0</v>
          </cell>
        </row>
      </sheetData>
      <sheetData sheetId="6">
        <row r="8">
          <cell r="B8">
            <v>400</v>
          </cell>
          <cell r="C8">
            <v>87273</v>
          </cell>
          <cell r="D8">
            <v>23188</v>
          </cell>
          <cell r="E8">
            <v>49589</v>
          </cell>
          <cell r="F8">
            <v>4131</v>
          </cell>
          <cell r="G8">
            <v>0</v>
          </cell>
          <cell r="H8">
            <v>8246</v>
          </cell>
          <cell r="I8">
            <v>2442</v>
          </cell>
        </row>
        <row r="9">
          <cell r="B9">
            <v>2757</v>
          </cell>
          <cell r="C9">
            <v>1888</v>
          </cell>
          <cell r="D9">
            <v>3263</v>
          </cell>
          <cell r="E9">
            <v>2045</v>
          </cell>
          <cell r="F9">
            <v>3713</v>
          </cell>
          <cell r="G9">
            <v>8607</v>
          </cell>
          <cell r="H9">
            <v>22000</v>
          </cell>
          <cell r="I9">
            <v>2453</v>
          </cell>
        </row>
        <row r="10">
          <cell r="B10">
            <v>335</v>
          </cell>
          <cell r="C10">
            <v>0</v>
          </cell>
          <cell r="D10">
            <v>3935</v>
          </cell>
          <cell r="E10">
            <v>0</v>
          </cell>
          <cell r="F10">
            <v>0</v>
          </cell>
          <cell r="G10">
            <v>30</v>
          </cell>
          <cell r="H10">
            <v>700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177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15</v>
          </cell>
          <cell r="D12">
            <v>496</v>
          </cell>
          <cell r="E12">
            <v>0</v>
          </cell>
          <cell r="F12">
            <v>45</v>
          </cell>
          <cell r="G12">
            <v>27</v>
          </cell>
          <cell r="H12">
            <v>5714</v>
          </cell>
          <cell r="I12">
            <v>570</v>
          </cell>
        </row>
        <row r="13">
          <cell r="B13">
            <v>400</v>
          </cell>
          <cell r="C13">
            <v>75</v>
          </cell>
          <cell r="D13">
            <v>870</v>
          </cell>
          <cell r="E13">
            <v>882</v>
          </cell>
          <cell r="F13">
            <v>998</v>
          </cell>
          <cell r="G13">
            <v>6360</v>
          </cell>
          <cell r="H13">
            <v>42557</v>
          </cell>
          <cell r="I13">
            <v>0</v>
          </cell>
        </row>
        <row r="14">
          <cell r="B14">
            <v>62</v>
          </cell>
          <cell r="C14">
            <v>97</v>
          </cell>
          <cell r="D14">
            <v>710</v>
          </cell>
          <cell r="E14">
            <v>6</v>
          </cell>
          <cell r="F14">
            <v>137</v>
          </cell>
          <cell r="G14">
            <v>5787</v>
          </cell>
          <cell r="H14">
            <v>9294</v>
          </cell>
          <cell r="I14">
            <v>40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15</v>
          </cell>
          <cell r="G15">
            <v>2375</v>
          </cell>
          <cell r="H15">
            <v>4295</v>
          </cell>
          <cell r="I15">
            <v>0</v>
          </cell>
        </row>
        <row r="16">
          <cell r="B16">
            <v>1044</v>
          </cell>
          <cell r="C16">
            <v>195</v>
          </cell>
          <cell r="D16">
            <v>599</v>
          </cell>
          <cell r="E16">
            <v>141</v>
          </cell>
          <cell r="F16">
            <v>3054</v>
          </cell>
          <cell r="G16">
            <v>18839</v>
          </cell>
          <cell r="H16">
            <v>32952</v>
          </cell>
          <cell r="I16">
            <v>222</v>
          </cell>
        </row>
        <row r="17">
          <cell r="B17">
            <v>484</v>
          </cell>
          <cell r="C17">
            <v>251</v>
          </cell>
          <cell r="D17">
            <v>39</v>
          </cell>
          <cell r="E17">
            <v>383</v>
          </cell>
          <cell r="F17">
            <v>860</v>
          </cell>
          <cell r="G17">
            <v>341</v>
          </cell>
          <cell r="H17">
            <v>2239</v>
          </cell>
          <cell r="I17">
            <v>333</v>
          </cell>
        </row>
        <row r="18">
          <cell r="B18">
            <v>16</v>
          </cell>
          <cell r="C18">
            <v>737</v>
          </cell>
          <cell r="D18">
            <v>53</v>
          </cell>
          <cell r="E18">
            <v>151</v>
          </cell>
          <cell r="F18">
            <v>901</v>
          </cell>
          <cell r="G18">
            <v>103</v>
          </cell>
          <cell r="H18">
            <v>218</v>
          </cell>
          <cell r="I18">
            <v>490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972</v>
          </cell>
          <cell r="F19">
            <v>615</v>
          </cell>
          <cell r="G19">
            <v>100</v>
          </cell>
          <cell r="H19">
            <v>70</v>
          </cell>
          <cell r="I19">
            <v>0</v>
          </cell>
        </row>
        <row r="20">
          <cell r="B20">
            <v>928</v>
          </cell>
          <cell r="C20">
            <v>1569</v>
          </cell>
          <cell r="D20">
            <v>25</v>
          </cell>
          <cell r="E20">
            <v>251</v>
          </cell>
          <cell r="F20">
            <v>1606</v>
          </cell>
          <cell r="G20">
            <v>415</v>
          </cell>
          <cell r="H20">
            <v>0</v>
          </cell>
          <cell r="I20">
            <v>149</v>
          </cell>
        </row>
        <row r="21">
          <cell r="B21">
            <v>6965</v>
          </cell>
          <cell r="C21">
            <v>1665</v>
          </cell>
          <cell r="D21">
            <v>3741</v>
          </cell>
          <cell r="E21">
            <v>5625</v>
          </cell>
          <cell r="F21">
            <v>4043</v>
          </cell>
          <cell r="G21">
            <v>622</v>
          </cell>
          <cell r="H21">
            <v>4988</v>
          </cell>
          <cell r="I21">
            <v>823</v>
          </cell>
        </row>
        <row r="22">
          <cell r="B22">
            <v>389</v>
          </cell>
          <cell r="C22">
            <v>136</v>
          </cell>
          <cell r="D22">
            <v>241</v>
          </cell>
          <cell r="E22">
            <v>292</v>
          </cell>
          <cell r="F22">
            <v>420</v>
          </cell>
          <cell r="G22">
            <v>236</v>
          </cell>
          <cell r="H22">
            <v>472</v>
          </cell>
          <cell r="I22">
            <v>62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561</v>
          </cell>
          <cell r="C24">
            <v>1522</v>
          </cell>
          <cell r="D24">
            <v>270</v>
          </cell>
          <cell r="E24">
            <v>1014</v>
          </cell>
          <cell r="F24">
            <v>887</v>
          </cell>
          <cell r="G24">
            <v>837</v>
          </cell>
          <cell r="H24">
            <v>415</v>
          </cell>
          <cell r="I24">
            <v>97</v>
          </cell>
        </row>
        <row r="25">
          <cell r="B25">
            <v>72</v>
          </cell>
          <cell r="C25">
            <v>0</v>
          </cell>
          <cell r="D25">
            <v>26</v>
          </cell>
          <cell r="E25">
            <v>228</v>
          </cell>
          <cell r="F25">
            <v>265</v>
          </cell>
          <cell r="G25">
            <v>14</v>
          </cell>
          <cell r="H25">
            <v>426</v>
          </cell>
          <cell r="I25">
            <v>22</v>
          </cell>
        </row>
        <row r="26">
          <cell r="B26">
            <v>8</v>
          </cell>
          <cell r="C26">
            <v>0</v>
          </cell>
          <cell r="D26">
            <v>0</v>
          </cell>
          <cell r="E26">
            <v>64</v>
          </cell>
          <cell r="F26">
            <v>971</v>
          </cell>
          <cell r="G26">
            <v>35</v>
          </cell>
          <cell r="H26">
            <v>6</v>
          </cell>
          <cell r="I26">
            <v>10</v>
          </cell>
        </row>
        <row r="27">
          <cell r="B27">
            <v>24</v>
          </cell>
          <cell r="C27">
            <v>2</v>
          </cell>
          <cell r="D27">
            <v>83</v>
          </cell>
          <cell r="E27">
            <v>128</v>
          </cell>
          <cell r="F27">
            <v>284</v>
          </cell>
          <cell r="G27">
            <v>0</v>
          </cell>
          <cell r="H27">
            <v>124</v>
          </cell>
          <cell r="I27">
            <v>4</v>
          </cell>
        </row>
        <row r="28">
          <cell r="B28">
            <v>21</v>
          </cell>
          <cell r="C28">
            <v>0</v>
          </cell>
          <cell r="D28">
            <v>0</v>
          </cell>
          <cell r="E28">
            <v>580</v>
          </cell>
          <cell r="F28">
            <v>152</v>
          </cell>
          <cell r="G28">
            <v>77</v>
          </cell>
          <cell r="H28">
            <v>0</v>
          </cell>
          <cell r="I28">
            <v>0</v>
          </cell>
        </row>
        <row r="29">
          <cell r="B29">
            <v>6</v>
          </cell>
          <cell r="C29">
            <v>0</v>
          </cell>
          <cell r="D29">
            <v>0</v>
          </cell>
          <cell r="E29">
            <v>10</v>
          </cell>
          <cell r="F29">
            <v>95</v>
          </cell>
          <cell r="G29">
            <v>38</v>
          </cell>
          <cell r="H29">
            <v>0</v>
          </cell>
          <cell r="I29">
            <v>0</v>
          </cell>
        </row>
        <row r="30">
          <cell r="B30">
            <v>56</v>
          </cell>
          <cell r="C30">
            <v>0</v>
          </cell>
          <cell r="D30">
            <v>0</v>
          </cell>
          <cell r="E30">
            <v>220</v>
          </cell>
          <cell r="F30">
            <v>525</v>
          </cell>
          <cell r="G30">
            <v>0</v>
          </cell>
          <cell r="H30">
            <v>28</v>
          </cell>
          <cell r="I30">
            <v>5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7</v>
          </cell>
          <cell r="C32">
            <v>0</v>
          </cell>
          <cell r="D32">
            <v>0</v>
          </cell>
          <cell r="E32">
            <v>0</v>
          </cell>
          <cell r="F32">
            <v>495</v>
          </cell>
          <cell r="G32">
            <v>178</v>
          </cell>
          <cell r="H32">
            <v>0</v>
          </cell>
          <cell r="I32">
            <v>0</v>
          </cell>
        </row>
        <row r="33">
          <cell r="B33">
            <v>83</v>
          </cell>
          <cell r="C33">
            <v>0</v>
          </cell>
          <cell r="D33">
            <v>0</v>
          </cell>
          <cell r="E33">
            <v>220</v>
          </cell>
          <cell r="F33">
            <v>10</v>
          </cell>
          <cell r="G33">
            <v>100</v>
          </cell>
          <cell r="H33">
            <v>0</v>
          </cell>
          <cell r="I33">
            <v>0</v>
          </cell>
        </row>
        <row r="34">
          <cell r="B34">
            <v>12</v>
          </cell>
          <cell r="C34">
            <v>48</v>
          </cell>
          <cell r="D34">
            <v>0</v>
          </cell>
          <cell r="E34">
            <v>10</v>
          </cell>
          <cell r="F34">
            <v>285</v>
          </cell>
          <cell r="G34">
            <v>0</v>
          </cell>
          <cell r="H34">
            <v>0</v>
          </cell>
          <cell r="I34">
            <v>75</v>
          </cell>
        </row>
        <row r="35">
          <cell r="B35">
            <v>476</v>
          </cell>
          <cell r="C35">
            <v>30</v>
          </cell>
          <cell r="D35">
            <v>257</v>
          </cell>
          <cell r="E35">
            <v>62</v>
          </cell>
          <cell r="F35">
            <v>115</v>
          </cell>
          <cell r="G35">
            <v>110</v>
          </cell>
          <cell r="H35">
            <v>90</v>
          </cell>
          <cell r="I35">
            <v>10</v>
          </cell>
        </row>
        <row r="36">
          <cell r="B36">
            <v>0</v>
          </cell>
          <cell r="C36">
            <v>5</v>
          </cell>
          <cell r="D36">
            <v>0</v>
          </cell>
          <cell r="E36">
            <v>0</v>
          </cell>
          <cell r="F36">
            <v>10</v>
          </cell>
          <cell r="G36">
            <v>160</v>
          </cell>
          <cell r="H36">
            <v>170</v>
          </cell>
          <cell r="I36">
            <v>0</v>
          </cell>
        </row>
        <row r="37">
          <cell r="B37">
            <v>0</v>
          </cell>
          <cell r="C37">
            <v>10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681</v>
          </cell>
          <cell r="C38">
            <v>1071</v>
          </cell>
          <cell r="D38">
            <v>213</v>
          </cell>
          <cell r="E38">
            <v>0</v>
          </cell>
          <cell r="F38">
            <v>140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150</v>
          </cell>
          <cell r="C40">
            <v>31</v>
          </cell>
          <cell r="D40">
            <v>246</v>
          </cell>
          <cell r="E40">
            <v>55</v>
          </cell>
          <cell r="F40">
            <v>69</v>
          </cell>
          <cell r="G40">
            <v>261</v>
          </cell>
          <cell r="H40">
            <v>200</v>
          </cell>
          <cell r="I40">
            <v>0</v>
          </cell>
        </row>
        <row r="41">
          <cell r="B41">
            <v>2376</v>
          </cell>
          <cell r="C41">
            <v>1767</v>
          </cell>
          <cell r="D41">
            <v>1290</v>
          </cell>
          <cell r="E41">
            <v>2291</v>
          </cell>
          <cell r="F41">
            <v>351</v>
          </cell>
          <cell r="G41">
            <v>1362</v>
          </cell>
          <cell r="H41">
            <v>1046</v>
          </cell>
          <cell r="I41">
            <v>517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84">
          <cell r="B84">
            <v>320</v>
          </cell>
          <cell r="C84">
            <v>121615</v>
          </cell>
          <cell r="D84">
            <v>41491</v>
          </cell>
          <cell r="E84">
            <v>55595</v>
          </cell>
          <cell r="F84">
            <v>185</v>
          </cell>
          <cell r="G84">
            <v>0</v>
          </cell>
          <cell r="H84">
            <v>221</v>
          </cell>
          <cell r="I84">
            <v>2935</v>
          </cell>
        </row>
        <row r="85">
          <cell r="B85">
            <v>5966</v>
          </cell>
          <cell r="C85">
            <v>882</v>
          </cell>
          <cell r="D85">
            <v>502</v>
          </cell>
          <cell r="E85">
            <v>977</v>
          </cell>
          <cell r="F85">
            <v>1910</v>
          </cell>
          <cell r="G85">
            <v>1016</v>
          </cell>
          <cell r="H85">
            <v>3550</v>
          </cell>
          <cell r="I85">
            <v>696</v>
          </cell>
        </row>
        <row r="86">
          <cell r="B86">
            <v>36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1520</v>
          </cell>
          <cell r="C87">
            <v>85100</v>
          </cell>
          <cell r="D87">
            <v>455</v>
          </cell>
          <cell r="E87">
            <v>1350</v>
          </cell>
          <cell r="F87">
            <v>8310</v>
          </cell>
          <cell r="G87">
            <v>13430</v>
          </cell>
          <cell r="H87">
            <v>735</v>
          </cell>
          <cell r="I87">
            <v>36200</v>
          </cell>
        </row>
        <row r="88">
          <cell r="B88">
            <v>0</v>
          </cell>
          <cell r="C88">
            <v>10</v>
          </cell>
          <cell r="D88">
            <v>0</v>
          </cell>
          <cell r="E88">
            <v>5</v>
          </cell>
          <cell r="F88">
            <v>0</v>
          </cell>
          <cell r="G88">
            <v>0</v>
          </cell>
          <cell r="H88">
            <v>584</v>
          </cell>
          <cell r="I88">
            <v>0</v>
          </cell>
        </row>
        <row r="89">
          <cell r="B89">
            <v>779</v>
          </cell>
          <cell r="C89">
            <v>522</v>
          </cell>
          <cell r="D89">
            <v>157</v>
          </cell>
          <cell r="E89">
            <v>1710</v>
          </cell>
          <cell r="F89">
            <v>5360</v>
          </cell>
          <cell r="G89">
            <v>179</v>
          </cell>
          <cell r="H89">
            <v>0</v>
          </cell>
          <cell r="I89">
            <v>0</v>
          </cell>
        </row>
        <row r="90">
          <cell r="B90">
            <v>148</v>
          </cell>
          <cell r="C90">
            <v>363</v>
          </cell>
          <cell r="D90">
            <v>380</v>
          </cell>
          <cell r="E90">
            <v>12</v>
          </cell>
          <cell r="F90">
            <v>104</v>
          </cell>
          <cell r="G90">
            <v>567</v>
          </cell>
          <cell r="H90">
            <v>0</v>
          </cell>
          <cell r="I90">
            <v>446</v>
          </cell>
        </row>
        <row r="91">
          <cell r="B91">
            <v>29</v>
          </cell>
          <cell r="C91">
            <v>0</v>
          </cell>
          <cell r="D91">
            <v>0</v>
          </cell>
          <cell r="E91">
            <v>0</v>
          </cell>
          <cell r="F91">
            <v>40</v>
          </cell>
          <cell r="G91">
            <v>0</v>
          </cell>
          <cell r="H91">
            <v>0</v>
          </cell>
          <cell r="I91">
            <v>0</v>
          </cell>
        </row>
        <row r="92">
          <cell r="B92">
            <v>615</v>
          </cell>
          <cell r="C92">
            <v>398</v>
          </cell>
          <cell r="D92">
            <v>222</v>
          </cell>
          <cell r="E92">
            <v>211</v>
          </cell>
          <cell r="F92">
            <v>8141</v>
          </cell>
          <cell r="G92">
            <v>1378</v>
          </cell>
          <cell r="H92">
            <v>2635</v>
          </cell>
          <cell r="I92">
            <v>361</v>
          </cell>
        </row>
        <row r="93">
          <cell r="B93">
            <v>3038</v>
          </cell>
          <cell r="C93">
            <v>727</v>
          </cell>
          <cell r="D93">
            <v>462</v>
          </cell>
          <cell r="E93">
            <v>2495</v>
          </cell>
          <cell r="F93">
            <v>805</v>
          </cell>
          <cell r="G93">
            <v>315</v>
          </cell>
          <cell r="H93">
            <v>1209</v>
          </cell>
          <cell r="I93">
            <v>323</v>
          </cell>
        </row>
        <row r="94">
          <cell r="B94">
            <v>44</v>
          </cell>
          <cell r="C94">
            <v>5115</v>
          </cell>
          <cell r="D94">
            <v>30</v>
          </cell>
          <cell r="E94">
            <v>200</v>
          </cell>
          <cell r="F94">
            <v>710</v>
          </cell>
          <cell r="G94">
            <v>89</v>
          </cell>
          <cell r="H94">
            <v>0</v>
          </cell>
          <cell r="I94">
            <v>270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2263</v>
          </cell>
          <cell r="F95">
            <v>495</v>
          </cell>
          <cell r="G95">
            <v>15</v>
          </cell>
          <cell r="H95">
            <v>0</v>
          </cell>
          <cell r="I95">
            <v>0</v>
          </cell>
        </row>
        <row r="96">
          <cell r="B96">
            <v>1049</v>
          </cell>
          <cell r="C96">
            <v>2466</v>
          </cell>
          <cell r="D96">
            <v>42</v>
          </cell>
          <cell r="E96">
            <v>750</v>
          </cell>
          <cell r="F96">
            <v>2105</v>
          </cell>
          <cell r="G96">
            <v>249</v>
          </cell>
          <cell r="H96">
            <v>0</v>
          </cell>
          <cell r="I96">
            <v>679</v>
          </cell>
        </row>
        <row r="97">
          <cell r="B97">
            <v>9229</v>
          </cell>
          <cell r="C97">
            <v>2613</v>
          </cell>
          <cell r="D97">
            <v>4362</v>
          </cell>
          <cell r="E97">
            <v>3432</v>
          </cell>
          <cell r="F97">
            <v>2540</v>
          </cell>
          <cell r="G97">
            <v>575</v>
          </cell>
          <cell r="H97">
            <v>2220</v>
          </cell>
          <cell r="I97">
            <v>1118</v>
          </cell>
        </row>
        <row r="98">
          <cell r="B98">
            <v>291</v>
          </cell>
          <cell r="C98">
            <v>232</v>
          </cell>
          <cell r="D98">
            <v>2311</v>
          </cell>
          <cell r="E98">
            <v>451</v>
          </cell>
          <cell r="F98">
            <v>414</v>
          </cell>
          <cell r="G98">
            <v>536</v>
          </cell>
          <cell r="H98">
            <v>539</v>
          </cell>
          <cell r="I98">
            <v>215</v>
          </cell>
        </row>
        <row r="99">
          <cell r="B99">
            <v>15</v>
          </cell>
          <cell r="C99">
            <v>0</v>
          </cell>
          <cell r="D99">
            <v>0</v>
          </cell>
          <cell r="E99">
            <v>3884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>
            <v>805</v>
          </cell>
          <cell r="C100">
            <v>1216</v>
          </cell>
          <cell r="D100">
            <v>12</v>
          </cell>
          <cell r="E100">
            <v>395</v>
          </cell>
          <cell r="F100">
            <v>614</v>
          </cell>
          <cell r="G100">
            <v>78</v>
          </cell>
          <cell r="H100">
            <v>10</v>
          </cell>
          <cell r="I100">
            <v>240</v>
          </cell>
        </row>
        <row r="101">
          <cell r="B101">
            <v>415</v>
          </cell>
          <cell r="C101">
            <v>76</v>
          </cell>
          <cell r="D101">
            <v>177</v>
          </cell>
          <cell r="E101">
            <v>465</v>
          </cell>
          <cell r="F101">
            <v>442</v>
          </cell>
          <cell r="G101">
            <v>256</v>
          </cell>
          <cell r="H101">
            <v>688</v>
          </cell>
          <cell r="I101">
            <v>15</v>
          </cell>
        </row>
        <row r="102">
          <cell r="B102">
            <v>82</v>
          </cell>
          <cell r="C102">
            <v>13</v>
          </cell>
          <cell r="D102">
            <v>115</v>
          </cell>
          <cell r="E102">
            <v>370</v>
          </cell>
          <cell r="F102">
            <v>1248</v>
          </cell>
          <cell r="G102">
            <v>1260</v>
          </cell>
          <cell r="H102">
            <v>2185</v>
          </cell>
          <cell r="I102">
            <v>0</v>
          </cell>
        </row>
        <row r="103">
          <cell r="B103">
            <v>248</v>
          </cell>
          <cell r="C103">
            <v>120</v>
          </cell>
          <cell r="D103">
            <v>810</v>
          </cell>
          <cell r="E103">
            <v>153</v>
          </cell>
          <cell r="F103">
            <v>456</v>
          </cell>
          <cell r="G103">
            <v>153</v>
          </cell>
          <cell r="H103">
            <v>129</v>
          </cell>
          <cell r="I103">
            <v>6</v>
          </cell>
        </row>
        <row r="104">
          <cell r="B104">
            <v>21</v>
          </cell>
          <cell r="C104">
            <v>39</v>
          </cell>
          <cell r="D104">
            <v>0</v>
          </cell>
          <cell r="E104">
            <v>741</v>
          </cell>
          <cell r="F104">
            <v>40</v>
          </cell>
          <cell r="G104">
            <v>10</v>
          </cell>
          <cell r="H104">
            <v>21</v>
          </cell>
          <cell r="I104">
            <v>1</v>
          </cell>
        </row>
        <row r="105">
          <cell r="B105">
            <v>79</v>
          </cell>
          <cell r="C105">
            <v>0</v>
          </cell>
          <cell r="D105">
            <v>0</v>
          </cell>
          <cell r="E105">
            <v>1920</v>
          </cell>
          <cell r="F105">
            <v>285</v>
          </cell>
          <cell r="G105">
            <v>50</v>
          </cell>
          <cell r="H105">
            <v>0</v>
          </cell>
          <cell r="I105">
            <v>2</v>
          </cell>
        </row>
        <row r="106">
          <cell r="B106">
            <v>208</v>
          </cell>
          <cell r="C106">
            <v>77</v>
          </cell>
          <cell r="D106">
            <v>23</v>
          </cell>
          <cell r="E106">
            <v>271</v>
          </cell>
          <cell r="F106">
            <v>682</v>
          </cell>
          <cell r="G106">
            <v>0</v>
          </cell>
          <cell r="H106">
            <v>57</v>
          </cell>
          <cell r="I106">
            <v>25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6</v>
          </cell>
          <cell r="C108">
            <v>0</v>
          </cell>
          <cell r="D108">
            <v>37</v>
          </cell>
          <cell r="E108">
            <v>4</v>
          </cell>
          <cell r="F108">
            <v>472</v>
          </cell>
          <cell r="G108">
            <v>105</v>
          </cell>
          <cell r="H108">
            <v>0</v>
          </cell>
          <cell r="I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50</v>
          </cell>
          <cell r="G109">
            <v>24</v>
          </cell>
          <cell r="H109">
            <v>5</v>
          </cell>
          <cell r="I109">
            <v>0</v>
          </cell>
        </row>
        <row r="110">
          <cell r="B110">
            <v>107</v>
          </cell>
          <cell r="C110">
            <v>1426</v>
          </cell>
          <cell r="D110">
            <v>0</v>
          </cell>
          <cell r="E110">
            <v>0</v>
          </cell>
          <cell r="F110">
            <v>538</v>
          </cell>
          <cell r="G110">
            <v>0</v>
          </cell>
          <cell r="H110">
            <v>0</v>
          </cell>
          <cell r="I110">
            <v>570</v>
          </cell>
        </row>
        <row r="111">
          <cell r="B111">
            <v>755</v>
          </cell>
          <cell r="C111">
            <v>2040</v>
          </cell>
          <cell r="D111">
            <v>1947</v>
          </cell>
          <cell r="E111">
            <v>918</v>
          </cell>
          <cell r="F111">
            <v>878</v>
          </cell>
          <cell r="G111">
            <v>1336</v>
          </cell>
          <cell r="H111">
            <v>447</v>
          </cell>
          <cell r="I111">
            <v>406</v>
          </cell>
        </row>
        <row r="112">
          <cell r="B112">
            <v>0</v>
          </cell>
          <cell r="C112">
            <v>0</v>
          </cell>
          <cell r="D112">
            <v>1097</v>
          </cell>
          <cell r="E112">
            <v>0</v>
          </cell>
          <cell r="F112">
            <v>0</v>
          </cell>
          <cell r="G112">
            <v>562</v>
          </cell>
          <cell r="H112">
            <v>1413</v>
          </cell>
          <cell r="I112">
            <v>279</v>
          </cell>
        </row>
        <row r="113">
          <cell r="B113">
            <v>1000</v>
          </cell>
          <cell r="C113">
            <v>5140</v>
          </cell>
          <cell r="D113">
            <v>0</v>
          </cell>
          <cell r="E113">
            <v>800</v>
          </cell>
          <cell r="F113">
            <v>3653</v>
          </cell>
          <cell r="G113">
            <v>2500</v>
          </cell>
          <cell r="H113">
            <v>0</v>
          </cell>
          <cell r="I113">
            <v>25620</v>
          </cell>
        </row>
        <row r="114">
          <cell r="B114">
            <v>465</v>
          </cell>
          <cell r="C114">
            <v>7307</v>
          </cell>
          <cell r="D114">
            <v>0</v>
          </cell>
          <cell r="E114">
            <v>0</v>
          </cell>
          <cell r="F114">
            <v>220</v>
          </cell>
          <cell r="G114">
            <v>0</v>
          </cell>
          <cell r="H114">
            <v>0</v>
          </cell>
          <cell r="I114">
            <v>0</v>
          </cell>
        </row>
        <row r="115">
          <cell r="B115">
            <v>500</v>
          </cell>
          <cell r="C115">
            <v>5</v>
          </cell>
          <cell r="D115">
            <v>0</v>
          </cell>
          <cell r="E115">
            <v>0</v>
          </cell>
          <cell r="F115">
            <v>3944</v>
          </cell>
          <cell r="G115">
            <v>1200</v>
          </cell>
          <cell r="H115">
            <v>0</v>
          </cell>
          <cell r="I115">
            <v>218</v>
          </cell>
        </row>
        <row r="116">
          <cell r="B116">
            <v>39335</v>
          </cell>
          <cell r="C116">
            <v>7645</v>
          </cell>
          <cell r="D116">
            <v>73391</v>
          </cell>
          <cell r="E116">
            <v>4555</v>
          </cell>
          <cell r="F116">
            <v>24364</v>
          </cell>
          <cell r="G116">
            <v>63571</v>
          </cell>
          <cell r="H116">
            <v>12761</v>
          </cell>
          <cell r="I116">
            <v>95</v>
          </cell>
        </row>
        <row r="117">
          <cell r="B117">
            <v>119326</v>
          </cell>
          <cell r="C117">
            <v>107696</v>
          </cell>
          <cell r="D117">
            <v>10714</v>
          </cell>
          <cell r="E117">
            <v>192408</v>
          </cell>
          <cell r="F117">
            <v>45581</v>
          </cell>
          <cell r="G117">
            <v>68419</v>
          </cell>
          <cell r="H117">
            <v>48479</v>
          </cell>
          <cell r="I117">
            <v>2411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59">
          <cell r="B159">
            <v>1945</v>
          </cell>
          <cell r="C159">
            <v>520302</v>
          </cell>
          <cell r="D159">
            <v>211466</v>
          </cell>
          <cell r="E159">
            <v>284981</v>
          </cell>
          <cell r="F159">
            <v>370</v>
          </cell>
          <cell r="G159">
            <v>0</v>
          </cell>
          <cell r="H159">
            <v>589</v>
          </cell>
          <cell r="I159">
            <v>11444</v>
          </cell>
        </row>
        <row r="160">
          <cell r="B160">
            <v>14423</v>
          </cell>
          <cell r="C160">
            <v>1436</v>
          </cell>
          <cell r="D160">
            <v>674</v>
          </cell>
          <cell r="E160">
            <v>1165</v>
          </cell>
          <cell r="F160">
            <v>3033</v>
          </cell>
          <cell r="G160">
            <v>1564</v>
          </cell>
          <cell r="H160">
            <v>7015</v>
          </cell>
          <cell r="I160">
            <v>1000</v>
          </cell>
        </row>
        <row r="161">
          <cell r="B161">
            <v>237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B162">
            <v>302</v>
          </cell>
          <cell r="C162">
            <v>11500</v>
          </cell>
          <cell r="D162">
            <v>89</v>
          </cell>
          <cell r="E162">
            <v>185</v>
          </cell>
          <cell r="F162">
            <v>1320</v>
          </cell>
          <cell r="G162">
            <v>2720</v>
          </cell>
          <cell r="H162">
            <v>110</v>
          </cell>
          <cell r="I162">
            <v>4710</v>
          </cell>
        </row>
        <row r="163">
          <cell r="B163">
            <v>0</v>
          </cell>
          <cell r="C163">
            <v>23</v>
          </cell>
          <cell r="D163">
            <v>0</v>
          </cell>
          <cell r="E163">
            <v>8</v>
          </cell>
          <cell r="F163">
            <v>0</v>
          </cell>
          <cell r="G163">
            <v>0</v>
          </cell>
          <cell r="H163">
            <v>1416</v>
          </cell>
          <cell r="I163">
            <v>0</v>
          </cell>
        </row>
        <row r="164">
          <cell r="B164">
            <v>977</v>
          </cell>
          <cell r="C164">
            <v>488</v>
          </cell>
          <cell r="D164">
            <v>118</v>
          </cell>
          <cell r="E164">
            <v>1870</v>
          </cell>
          <cell r="F164">
            <v>5580</v>
          </cell>
          <cell r="G164">
            <v>137</v>
          </cell>
          <cell r="H164">
            <v>0</v>
          </cell>
          <cell r="I164">
            <v>0</v>
          </cell>
        </row>
        <row r="165">
          <cell r="B165">
            <v>232</v>
          </cell>
          <cell r="C165">
            <v>532</v>
          </cell>
          <cell r="D165">
            <v>216</v>
          </cell>
          <cell r="E165">
            <v>16</v>
          </cell>
          <cell r="F165">
            <v>156</v>
          </cell>
          <cell r="G165">
            <v>537</v>
          </cell>
          <cell r="H165">
            <v>0</v>
          </cell>
          <cell r="I165">
            <v>401</v>
          </cell>
        </row>
        <row r="166">
          <cell r="B166">
            <v>37</v>
          </cell>
          <cell r="C166">
            <v>0</v>
          </cell>
          <cell r="D166">
            <v>0</v>
          </cell>
          <cell r="E166">
            <v>0</v>
          </cell>
          <cell r="F166">
            <v>60</v>
          </cell>
          <cell r="G166">
            <v>0</v>
          </cell>
          <cell r="H166">
            <v>0</v>
          </cell>
          <cell r="I166">
            <v>0</v>
          </cell>
        </row>
        <row r="167">
          <cell r="B167">
            <v>5771</v>
          </cell>
          <cell r="C167">
            <v>160</v>
          </cell>
          <cell r="D167">
            <v>569</v>
          </cell>
          <cell r="E167">
            <v>126</v>
          </cell>
          <cell r="F167">
            <v>14676</v>
          </cell>
          <cell r="G167">
            <v>2071</v>
          </cell>
          <cell r="H167">
            <v>4735</v>
          </cell>
          <cell r="I167">
            <v>372</v>
          </cell>
        </row>
        <row r="168">
          <cell r="B168">
            <v>28391</v>
          </cell>
          <cell r="C168">
            <v>5951</v>
          </cell>
          <cell r="D168">
            <v>4798</v>
          </cell>
          <cell r="E168">
            <v>21905</v>
          </cell>
          <cell r="F168">
            <v>6265</v>
          </cell>
          <cell r="G168">
            <v>2489</v>
          </cell>
          <cell r="H168">
            <v>12968</v>
          </cell>
          <cell r="I168">
            <v>1570</v>
          </cell>
        </row>
        <row r="169">
          <cell r="B169">
            <v>314</v>
          </cell>
          <cell r="C169">
            <v>51150</v>
          </cell>
          <cell r="D169">
            <v>38</v>
          </cell>
          <cell r="E169">
            <v>2400</v>
          </cell>
          <cell r="F169">
            <v>5680</v>
          </cell>
          <cell r="G169">
            <v>755</v>
          </cell>
          <cell r="H169">
            <v>0</v>
          </cell>
          <cell r="I169">
            <v>1955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54775</v>
          </cell>
          <cell r="F170">
            <v>4290</v>
          </cell>
          <cell r="G170">
            <v>120</v>
          </cell>
          <cell r="H170">
            <v>0</v>
          </cell>
          <cell r="I170">
            <v>0</v>
          </cell>
        </row>
        <row r="171">
          <cell r="B171">
            <v>9686</v>
          </cell>
          <cell r="C171">
            <v>35087</v>
          </cell>
          <cell r="D171">
            <v>313</v>
          </cell>
          <cell r="E171">
            <v>4511</v>
          </cell>
          <cell r="F171">
            <v>16790</v>
          </cell>
          <cell r="G171">
            <v>1108</v>
          </cell>
          <cell r="H171">
            <v>0</v>
          </cell>
          <cell r="I171">
            <v>4107</v>
          </cell>
        </row>
        <row r="172">
          <cell r="B172">
            <v>91812</v>
          </cell>
          <cell r="C172">
            <v>21260</v>
          </cell>
          <cell r="D172">
            <v>46303</v>
          </cell>
          <cell r="E172">
            <v>29584</v>
          </cell>
          <cell r="F172">
            <v>21497</v>
          </cell>
          <cell r="G172">
            <v>4940</v>
          </cell>
          <cell r="H172">
            <v>18451</v>
          </cell>
          <cell r="I172">
            <v>6625</v>
          </cell>
        </row>
        <row r="173">
          <cell r="B173">
            <v>4201</v>
          </cell>
          <cell r="C173">
            <v>221</v>
          </cell>
          <cell r="D173">
            <v>14474</v>
          </cell>
          <cell r="E173">
            <v>808</v>
          </cell>
          <cell r="F173">
            <v>4391</v>
          </cell>
          <cell r="G173">
            <v>3254</v>
          </cell>
          <cell r="H173">
            <v>1660</v>
          </cell>
          <cell r="I173">
            <v>502</v>
          </cell>
        </row>
        <row r="174">
          <cell r="B174">
            <v>133</v>
          </cell>
          <cell r="C174">
            <v>0</v>
          </cell>
          <cell r="D174">
            <v>0</v>
          </cell>
          <cell r="E174">
            <v>46608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5">
          <cell r="B175">
            <v>7637</v>
          </cell>
          <cell r="C175">
            <v>3331</v>
          </cell>
          <cell r="D175">
            <v>120</v>
          </cell>
          <cell r="E175">
            <v>2890</v>
          </cell>
          <cell r="F175">
            <v>3664</v>
          </cell>
          <cell r="G175">
            <v>542</v>
          </cell>
          <cell r="H175">
            <v>93</v>
          </cell>
          <cell r="I175">
            <v>1760</v>
          </cell>
        </row>
        <row r="176">
          <cell r="B176">
            <v>6017</v>
          </cell>
          <cell r="C176">
            <v>187</v>
          </cell>
          <cell r="D176">
            <v>2198</v>
          </cell>
          <cell r="E176">
            <v>1456</v>
          </cell>
          <cell r="F176">
            <v>5233</v>
          </cell>
          <cell r="G176">
            <v>2005</v>
          </cell>
          <cell r="H176">
            <v>9297</v>
          </cell>
          <cell r="I176">
            <v>30</v>
          </cell>
        </row>
        <row r="177">
          <cell r="B177">
            <v>1076</v>
          </cell>
          <cell r="C177">
            <v>31</v>
          </cell>
          <cell r="D177">
            <v>2360</v>
          </cell>
          <cell r="E177">
            <v>5550</v>
          </cell>
          <cell r="F177">
            <v>22760</v>
          </cell>
          <cell r="G177">
            <v>28378</v>
          </cell>
          <cell r="H177">
            <v>28404</v>
          </cell>
          <cell r="I177">
            <v>0</v>
          </cell>
        </row>
        <row r="178">
          <cell r="B178">
            <v>3488</v>
          </cell>
          <cell r="C178">
            <v>196</v>
          </cell>
          <cell r="D178">
            <v>16460</v>
          </cell>
          <cell r="E178">
            <v>3042</v>
          </cell>
          <cell r="F178">
            <v>7443</v>
          </cell>
          <cell r="G178">
            <v>1090</v>
          </cell>
          <cell r="H178">
            <v>1038</v>
          </cell>
          <cell r="I178">
            <v>16</v>
          </cell>
        </row>
        <row r="179">
          <cell r="B179">
            <v>35</v>
          </cell>
          <cell r="C179">
            <v>40</v>
          </cell>
          <cell r="D179">
            <v>0</v>
          </cell>
          <cell r="E179">
            <v>1577</v>
          </cell>
          <cell r="F179">
            <v>75</v>
          </cell>
          <cell r="G179">
            <v>25</v>
          </cell>
          <cell r="H179">
            <v>29</v>
          </cell>
          <cell r="I179">
            <v>3</v>
          </cell>
        </row>
        <row r="180">
          <cell r="B180">
            <v>43</v>
          </cell>
          <cell r="C180">
            <v>0</v>
          </cell>
          <cell r="D180">
            <v>0</v>
          </cell>
          <cell r="E180">
            <v>2122</v>
          </cell>
          <cell r="F180">
            <v>285</v>
          </cell>
          <cell r="G180">
            <v>11</v>
          </cell>
          <cell r="H180">
            <v>0</v>
          </cell>
          <cell r="I180">
            <v>1</v>
          </cell>
        </row>
        <row r="181">
          <cell r="B181">
            <v>2661</v>
          </cell>
          <cell r="C181">
            <v>249</v>
          </cell>
          <cell r="D181">
            <v>460</v>
          </cell>
          <cell r="E181">
            <v>4528</v>
          </cell>
          <cell r="F181">
            <v>15180</v>
          </cell>
          <cell r="G181">
            <v>0</v>
          </cell>
          <cell r="H181">
            <v>2060</v>
          </cell>
          <cell r="I181">
            <v>100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B183">
            <v>79</v>
          </cell>
          <cell r="C183">
            <v>0</v>
          </cell>
          <cell r="D183">
            <v>460</v>
          </cell>
          <cell r="E183">
            <v>24</v>
          </cell>
          <cell r="F183">
            <v>5850</v>
          </cell>
          <cell r="G183">
            <v>374</v>
          </cell>
          <cell r="H183">
            <v>0</v>
          </cell>
          <cell r="I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25</v>
          </cell>
          <cell r="G184">
            <v>13</v>
          </cell>
          <cell r="H184">
            <v>8</v>
          </cell>
          <cell r="I184">
            <v>0</v>
          </cell>
        </row>
        <row r="185">
          <cell r="B185">
            <v>241</v>
          </cell>
          <cell r="C185">
            <v>358</v>
          </cell>
          <cell r="D185">
            <v>0</v>
          </cell>
          <cell r="E185">
            <v>0</v>
          </cell>
          <cell r="F185">
            <v>1519</v>
          </cell>
          <cell r="G185">
            <v>0</v>
          </cell>
          <cell r="H185">
            <v>0</v>
          </cell>
          <cell r="I185">
            <v>999</v>
          </cell>
        </row>
        <row r="186">
          <cell r="B186">
            <v>1520</v>
          </cell>
          <cell r="C186">
            <v>245</v>
          </cell>
          <cell r="D186">
            <v>557</v>
          </cell>
          <cell r="E186">
            <v>217</v>
          </cell>
          <cell r="F186">
            <v>523</v>
          </cell>
          <cell r="G186">
            <v>503</v>
          </cell>
          <cell r="H186">
            <v>59</v>
          </cell>
          <cell r="I186">
            <v>136</v>
          </cell>
        </row>
        <row r="187">
          <cell r="B187">
            <v>0</v>
          </cell>
          <cell r="C187">
            <v>0</v>
          </cell>
          <cell r="D187">
            <v>1100</v>
          </cell>
          <cell r="E187">
            <v>0</v>
          </cell>
          <cell r="F187">
            <v>0</v>
          </cell>
          <cell r="G187">
            <v>252</v>
          </cell>
          <cell r="H187">
            <v>707</v>
          </cell>
          <cell r="I187">
            <v>223</v>
          </cell>
        </row>
        <row r="188">
          <cell r="B188">
            <v>2500</v>
          </cell>
          <cell r="C188">
            <v>9238</v>
          </cell>
          <cell r="D188">
            <v>0</v>
          </cell>
          <cell r="E188">
            <v>1350</v>
          </cell>
          <cell r="F188">
            <v>5827</v>
          </cell>
          <cell r="G188">
            <v>298</v>
          </cell>
          <cell r="H188">
            <v>0</v>
          </cell>
          <cell r="I188">
            <v>42870</v>
          </cell>
        </row>
        <row r="189">
          <cell r="B189">
            <v>1028</v>
          </cell>
          <cell r="C189">
            <v>1023</v>
          </cell>
          <cell r="D189">
            <v>0</v>
          </cell>
          <cell r="E189">
            <v>0</v>
          </cell>
          <cell r="F189">
            <v>620</v>
          </cell>
          <cell r="G189">
            <v>0</v>
          </cell>
          <cell r="H189">
            <v>0</v>
          </cell>
          <cell r="I189">
            <v>0</v>
          </cell>
        </row>
        <row r="190">
          <cell r="B190">
            <v>1500</v>
          </cell>
          <cell r="C190">
            <v>8</v>
          </cell>
          <cell r="D190">
            <v>0</v>
          </cell>
          <cell r="E190">
            <v>0</v>
          </cell>
          <cell r="F190">
            <v>1372</v>
          </cell>
          <cell r="G190">
            <v>140</v>
          </cell>
          <cell r="H190">
            <v>0</v>
          </cell>
          <cell r="I190">
            <v>218</v>
          </cell>
        </row>
        <row r="191">
          <cell r="B191">
            <v>277755</v>
          </cell>
          <cell r="C191">
            <v>38223</v>
          </cell>
          <cell r="D191">
            <v>524250</v>
          </cell>
          <cell r="E191">
            <v>14532</v>
          </cell>
          <cell r="F191">
            <v>108045</v>
          </cell>
          <cell r="G191">
            <v>227572</v>
          </cell>
          <cell r="H191">
            <v>211752</v>
          </cell>
          <cell r="I191">
            <v>3131</v>
          </cell>
        </row>
        <row r="192">
          <cell r="B192">
            <v>20411</v>
          </cell>
          <cell r="C192">
            <v>15506</v>
          </cell>
          <cell r="D192">
            <v>4663</v>
          </cell>
          <cell r="E192">
            <v>28333</v>
          </cell>
          <cell r="F192">
            <v>11075</v>
          </cell>
          <cell r="G192">
            <v>14420</v>
          </cell>
          <cell r="H192">
            <v>24008</v>
          </cell>
          <cell r="I192">
            <v>2546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</sheetData>
      <sheetData sheetId="7">
        <row r="8">
          <cell r="B8">
            <v>500</v>
          </cell>
          <cell r="C8">
            <v>163670</v>
          </cell>
          <cell r="D8">
            <v>79816</v>
          </cell>
          <cell r="E8">
            <v>85815</v>
          </cell>
          <cell r="F8">
            <v>6710</v>
          </cell>
          <cell r="G8">
            <v>708</v>
          </cell>
          <cell r="H8">
            <v>25739</v>
          </cell>
          <cell r="I8">
            <v>2455</v>
          </cell>
        </row>
        <row r="9">
          <cell r="B9">
            <v>3749</v>
          </cell>
          <cell r="C9">
            <v>1581</v>
          </cell>
          <cell r="D9">
            <v>3130</v>
          </cell>
          <cell r="E9">
            <v>1695</v>
          </cell>
          <cell r="F9">
            <v>5713</v>
          </cell>
          <cell r="G9">
            <v>2726</v>
          </cell>
          <cell r="H9">
            <v>22580</v>
          </cell>
          <cell r="I9">
            <v>1478</v>
          </cell>
        </row>
        <row r="10">
          <cell r="B10">
            <v>551</v>
          </cell>
          <cell r="C10">
            <v>0</v>
          </cell>
          <cell r="D10">
            <v>60</v>
          </cell>
          <cell r="E10">
            <v>0</v>
          </cell>
          <cell r="F10">
            <v>0</v>
          </cell>
          <cell r="G10">
            <v>3000</v>
          </cell>
          <cell r="H10">
            <v>290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25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25</v>
          </cell>
          <cell r="C12">
            <v>25</v>
          </cell>
          <cell r="D12">
            <v>532</v>
          </cell>
          <cell r="E12">
            <v>0</v>
          </cell>
          <cell r="F12">
            <v>255</v>
          </cell>
          <cell r="G12">
            <v>0</v>
          </cell>
          <cell r="H12">
            <v>772</v>
          </cell>
          <cell r="I12">
            <v>190</v>
          </cell>
        </row>
        <row r="13">
          <cell r="B13">
            <v>391</v>
          </cell>
          <cell r="C13">
            <v>36</v>
          </cell>
          <cell r="D13">
            <v>30</v>
          </cell>
          <cell r="E13">
            <v>2608</v>
          </cell>
          <cell r="F13">
            <v>396</v>
          </cell>
          <cell r="G13">
            <v>1854</v>
          </cell>
          <cell r="H13">
            <v>1129</v>
          </cell>
          <cell r="I13">
            <v>220</v>
          </cell>
        </row>
        <row r="14">
          <cell r="B14">
            <v>32</v>
          </cell>
          <cell r="C14">
            <v>151</v>
          </cell>
          <cell r="D14">
            <v>0</v>
          </cell>
          <cell r="E14">
            <v>95</v>
          </cell>
          <cell r="F14">
            <v>55</v>
          </cell>
          <cell r="G14">
            <v>522</v>
          </cell>
          <cell r="H14">
            <v>117</v>
          </cell>
          <cell r="I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30</v>
          </cell>
          <cell r="G15">
            <v>190</v>
          </cell>
          <cell r="H15">
            <v>108</v>
          </cell>
          <cell r="I15">
            <v>0</v>
          </cell>
        </row>
        <row r="16">
          <cell r="B16">
            <v>375</v>
          </cell>
          <cell r="C16">
            <v>173</v>
          </cell>
          <cell r="D16">
            <v>1130</v>
          </cell>
          <cell r="E16">
            <v>149</v>
          </cell>
          <cell r="F16">
            <v>7844</v>
          </cell>
          <cell r="G16">
            <v>6378</v>
          </cell>
          <cell r="H16">
            <v>46030</v>
          </cell>
          <cell r="I16">
            <v>428</v>
          </cell>
        </row>
        <row r="17">
          <cell r="B17">
            <v>872</v>
          </cell>
          <cell r="C17">
            <v>96</v>
          </cell>
          <cell r="D17">
            <v>87</v>
          </cell>
          <cell r="E17">
            <v>483</v>
          </cell>
          <cell r="F17">
            <v>975</v>
          </cell>
          <cell r="G17">
            <v>276</v>
          </cell>
          <cell r="H17">
            <v>5163</v>
          </cell>
          <cell r="I17">
            <v>76</v>
          </cell>
        </row>
        <row r="18">
          <cell r="B18">
            <v>20</v>
          </cell>
          <cell r="C18">
            <v>500</v>
          </cell>
          <cell r="D18">
            <v>0</v>
          </cell>
          <cell r="E18">
            <v>78</v>
          </cell>
          <cell r="F18">
            <v>1059</v>
          </cell>
          <cell r="G18">
            <v>87</v>
          </cell>
          <cell r="H18">
            <v>24</v>
          </cell>
          <cell r="I18">
            <v>703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1538</v>
          </cell>
          <cell r="F19">
            <v>400</v>
          </cell>
          <cell r="G19">
            <v>0</v>
          </cell>
          <cell r="H19">
            <v>95</v>
          </cell>
          <cell r="I19">
            <v>0</v>
          </cell>
        </row>
        <row r="20">
          <cell r="B20">
            <v>424</v>
          </cell>
          <cell r="C20">
            <v>4165</v>
          </cell>
          <cell r="D20">
            <v>147</v>
          </cell>
          <cell r="E20">
            <v>269</v>
          </cell>
          <cell r="F20">
            <v>1917</v>
          </cell>
          <cell r="G20">
            <v>248</v>
          </cell>
          <cell r="H20">
            <v>0</v>
          </cell>
          <cell r="I20">
            <v>799</v>
          </cell>
        </row>
        <row r="21">
          <cell r="B21">
            <v>4329</v>
          </cell>
          <cell r="C21">
            <v>1844</v>
          </cell>
          <cell r="D21">
            <v>3400</v>
          </cell>
          <cell r="E21">
            <v>2757</v>
          </cell>
          <cell r="F21">
            <v>3409</v>
          </cell>
          <cell r="G21">
            <v>795</v>
          </cell>
          <cell r="H21">
            <v>5297</v>
          </cell>
          <cell r="I21">
            <v>747</v>
          </cell>
        </row>
        <row r="22">
          <cell r="B22">
            <v>47</v>
          </cell>
          <cell r="C22">
            <v>120</v>
          </cell>
          <cell r="D22">
            <v>281</v>
          </cell>
          <cell r="E22">
            <v>343</v>
          </cell>
          <cell r="F22">
            <v>473</v>
          </cell>
          <cell r="G22">
            <v>613</v>
          </cell>
          <cell r="H22">
            <v>348</v>
          </cell>
          <cell r="I22">
            <v>83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255</v>
          </cell>
          <cell r="C24">
            <v>1567</v>
          </cell>
          <cell r="D24">
            <v>204</v>
          </cell>
          <cell r="E24">
            <v>871</v>
          </cell>
          <cell r="F24">
            <v>1524</v>
          </cell>
          <cell r="G24">
            <v>70</v>
          </cell>
          <cell r="H24">
            <v>1467</v>
          </cell>
          <cell r="I24">
            <v>94</v>
          </cell>
        </row>
        <row r="25">
          <cell r="B25">
            <v>39</v>
          </cell>
          <cell r="C25">
            <v>23</v>
          </cell>
          <cell r="D25">
            <v>25</v>
          </cell>
          <cell r="E25">
            <v>261</v>
          </cell>
          <cell r="F25">
            <v>312</v>
          </cell>
          <cell r="G25">
            <v>530</v>
          </cell>
          <cell r="H25">
            <v>184</v>
          </cell>
          <cell r="I25">
            <v>0</v>
          </cell>
        </row>
        <row r="26">
          <cell r="B26">
            <v>26</v>
          </cell>
          <cell r="C26">
            <v>0</v>
          </cell>
          <cell r="D26">
            <v>37</v>
          </cell>
          <cell r="E26">
            <v>644</v>
          </cell>
          <cell r="F26">
            <v>405</v>
          </cell>
          <cell r="G26">
            <v>0</v>
          </cell>
          <cell r="H26">
            <v>40</v>
          </cell>
          <cell r="I26">
            <v>0</v>
          </cell>
        </row>
        <row r="27">
          <cell r="B27">
            <v>15</v>
          </cell>
          <cell r="C27">
            <v>18</v>
          </cell>
          <cell r="D27">
            <v>97</v>
          </cell>
          <cell r="E27">
            <v>215</v>
          </cell>
          <cell r="F27">
            <v>202</v>
          </cell>
          <cell r="G27">
            <v>0</v>
          </cell>
          <cell r="H27">
            <v>27</v>
          </cell>
          <cell r="I27">
            <v>20</v>
          </cell>
        </row>
        <row r="28">
          <cell r="B28">
            <v>0</v>
          </cell>
          <cell r="C28">
            <v>0</v>
          </cell>
          <cell r="D28">
            <v>15</v>
          </cell>
          <cell r="E28">
            <v>811</v>
          </cell>
          <cell r="F28">
            <v>110</v>
          </cell>
          <cell r="G28">
            <v>14</v>
          </cell>
          <cell r="H28">
            <v>3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18</v>
          </cell>
          <cell r="G29">
            <v>0</v>
          </cell>
          <cell r="H29">
            <v>0</v>
          </cell>
          <cell r="I29">
            <v>5</v>
          </cell>
        </row>
        <row r="30">
          <cell r="B30">
            <v>55</v>
          </cell>
          <cell r="C30">
            <v>0</v>
          </cell>
          <cell r="D30">
            <v>8</v>
          </cell>
          <cell r="E30">
            <v>214</v>
          </cell>
          <cell r="F30">
            <v>570</v>
          </cell>
          <cell r="G30">
            <v>24</v>
          </cell>
          <cell r="H30">
            <v>0</v>
          </cell>
          <cell r="I30">
            <v>1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404</v>
          </cell>
          <cell r="F32">
            <v>314</v>
          </cell>
          <cell r="G32">
            <v>110</v>
          </cell>
          <cell r="H32">
            <v>12</v>
          </cell>
          <cell r="I32">
            <v>2</v>
          </cell>
        </row>
        <row r="33">
          <cell r="B33">
            <v>161</v>
          </cell>
          <cell r="C33">
            <v>0</v>
          </cell>
          <cell r="D33">
            <v>11</v>
          </cell>
          <cell r="E33">
            <v>0</v>
          </cell>
          <cell r="F33">
            <v>50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0</v>
          </cell>
          <cell r="C34">
            <v>399</v>
          </cell>
          <cell r="D34">
            <v>0</v>
          </cell>
          <cell r="E34">
            <v>0</v>
          </cell>
          <cell r="F34">
            <v>75</v>
          </cell>
          <cell r="G34">
            <v>0</v>
          </cell>
          <cell r="H34">
            <v>24</v>
          </cell>
          <cell r="I34">
            <v>175</v>
          </cell>
        </row>
        <row r="35">
          <cell r="B35">
            <v>375</v>
          </cell>
          <cell r="C35">
            <v>289</v>
          </cell>
          <cell r="D35">
            <v>215</v>
          </cell>
          <cell r="E35">
            <v>78</v>
          </cell>
          <cell r="F35">
            <v>178</v>
          </cell>
          <cell r="G35">
            <v>837</v>
          </cell>
          <cell r="H35">
            <v>219</v>
          </cell>
          <cell r="I35">
            <v>1</v>
          </cell>
        </row>
        <row r="36">
          <cell r="B36">
            <v>0</v>
          </cell>
          <cell r="C36">
            <v>0</v>
          </cell>
          <cell r="D36">
            <v>275</v>
          </cell>
          <cell r="E36">
            <v>0</v>
          </cell>
          <cell r="F36">
            <v>0</v>
          </cell>
          <cell r="G36">
            <v>90</v>
          </cell>
          <cell r="H36">
            <v>58</v>
          </cell>
          <cell r="I36">
            <v>31</v>
          </cell>
        </row>
        <row r="37">
          <cell r="B37">
            <v>12</v>
          </cell>
          <cell r="C37">
            <v>0</v>
          </cell>
          <cell r="D37">
            <v>0</v>
          </cell>
          <cell r="E37">
            <v>10</v>
          </cell>
          <cell r="F37">
            <v>60</v>
          </cell>
          <cell r="G37">
            <v>0</v>
          </cell>
          <cell r="H37">
            <v>0</v>
          </cell>
          <cell r="I37">
            <v>10</v>
          </cell>
        </row>
        <row r="38">
          <cell r="B38">
            <v>235</v>
          </cell>
          <cell r="C38">
            <v>1565</v>
          </cell>
          <cell r="D38">
            <v>0</v>
          </cell>
          <cell r="E38">
            <v>2</v>
          </cell>
          <cell r="F38">
            <v>142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422</v>
          </cell>
          <cell r="C40">
            <v>20</v>
          </cell>
          <cell r="D40">
            <v>634</v>
          </cell>
          <cell r="E40">
            <v>108</v>
          </cell>
          <cell r="F40">
            <v>330</v>
          </cell>
          <cell r="G40">
            <v>337</v>
          </cell>
          <cell r="H40">
            <v>107</v>
          </cell>
          <cell r="I40">
            <v>31</v>
          </cell>
        </row>
        <row r="41">
          <cell r="B41">
            <v>2185</v>
          </cell>
          <cell r="C41">
            <v>1194</v>
          </cell>
          <cell r="D41">
            <v>1730</v>
          </cell>
          <cell r="E41">
            <v>2152</v>
          </cell>
          <cell r="F41">
            <v>567</v>
          </cell>
          <cell r="G41">
            <v>1500</v>
          </cell>
          <cell r="H41">
            <v>851</v>
          </cell>
          <cell r="I41">
            <v>412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84">
          <cell r="B84">
            <v>1150</v>
          </cell>
          <cell r="C84">
            <v>171747</v>
          </cell>
          <cell r="D84">
            <v>70347</v>
          </cell>
          <cell r="E84">
            <v>90082</v>
          </cell>
          <cell r="F84">
            <v>140</v>
          </cell>
          <cell r="G84">
            <v>0</v>
          </cell>
          <cell r="H84">
            <v>1050</v>
          </cell>
          <cell r="I84">
            <v>5814</v>
          </cell>
        </row>
        <row r="85">
          <cell r="B85">
            <v>3313</v>
          </cell>
          <cell r="C85">
            <v>1699</v>
          </cell>
          <cell r="D85">
            <v>1438</v>
          </cell>
          <cell r="E85">
            <v>1125</v>
          </cell>
          <cell r="F85">
            <v>2855</v>
          </cell>
          <cell r="G85">
            <v>1585</v>
          </cell>
          <cell r="H85">
            <v>8136</v>
          </cell>
          <cell r="I85">
            <v>795</v>
          </cell>
        </row>
        <row r="86">
          <cell r="B86">
            <v>0</v>
          </cell>
          <cell r="C86">
            <v>0</v>
          </cell>
          <cell r="D86">
            <v>100</v>
          </cell>
          <cell r="E86">
            <v>0</v>
          </cell>
          <cell r="F86">
            <v>0</v>
          </cell>
          <cell r="G86">
            <v>0</v>
          </cell>
          <cell r="H86">
            <v>40</v>
          </cell>
          <cell r="I86">
            <v>0</v>
          </cell>
        </row>
        <row r="87">
          <cell r="B87">
            <v>1500</v>
          </cell>
          <cell r="C87">
            <v>85000</v>
          </cell>
          <cell r="D87">
            <v>455</v>
          </cell>
          <cell r="E87">
            <v>1355</v>
          </cell>
          <cell r="F87">
            <v>8300</v>
          </cell>
          <cell r="G87">
            <v>13430</v>
          </cell>
          <cell r="H87">
            <v>730</v>
          </cell>
          <cell r="I87">
            <v>36000</v>
          </cell>
        </row>
        <row r="88">
          <cell r="B88">
            <v>0</v>
          </cell>
          <cell r="C88">
            <v>10</v>
          </cell>
          <cell r="D88">
            <v>6</v>
          </cell>
          <cell r="E88">
            <v>0</v>
          </cell>
          <cell r="F88">
            <v>10</v>
          </cell>
          <cell r="G88">
            <v>0</v>
          </cell>
          <cell r="H88">
            <v>1341</v>
          </cell>
          <cell r="I88">
            <v>0</v>
          </cell>
        </row>
        <row r="89">
          <cell r="B89">
            <v>1287</v>
          </cell>
          <cell r="C89">
            <v>258</v>
          </cell>
          <cell r="D89">
            <v>40</v>
          </cell>
          <cell r="E89">
            <v>1801</v>
          </cell>
          <cell r="F89">
            <v>785</v>
          </cell>
          <cell r="G89">
            <v>458</v>
          </cell>
          <cell r="H89">
            <v>72</v>
          </cell>
          <cell r="I89">
            <v>0</v>
          </cell>
        </row>
        <row r="90">
          <cell r="B90">
            <v>360</v>
          </cell>
          <cell r="C90">
            <v>147</v>
          </cell>
          <cell r="D90">
            <v>0</v>
          </cell>
          <cell r="E90">
            <v>59</v>
          </cell>
          <cell r="F90">
            <v>50</v>
          </cell>
          <cell r="G90">
            <v>715</v>
          </cell>
          <cell r="H90">
            <v>0</v>
          </cell>
          <cell r="I90">
            <v>0</v>
          </cell>
        </row>
        <row r="91">
          <cell r="B91">
            <v>28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90</v>
          </cell>
          <cell r="H91">
            <v>0</v>
          </cell>
          <cell r="I91">
            <v>0</v>
          </cell>
        </row>
        <row r="92">
          <cell r="B92">
            <v>2363</v>
          </cell>
          <cell r="C92">
            <v>191</v>
          </cell>
          <cell r="D92">
            <v>705</v>
          </cell>
          <cell r="E92">
            <v>129</v>
          </cell>
          <cell r="F92">
            <v>4929</v>
          </cell>
          <cell r="G92">
            <v>663</v>
          </cell>
          <cell r="H92">
            <v>5899</v>
          </cell>
          <cell r="I92">
            <v>293</v>
          </cell>
        </row>
        <row r="93">
          <cell r="B93">
            <v>1775</v>
          </cell>
          <cell r="C93">
            <v>331</v>
          </cell>
          <cell r="D93">
            <v>143</v>
          </cell>
          <cell r="E93">
            <v>1145</v>
          </cell>
          <cell r="F93">
            <v>536</v>
          </cell>
          <cell r="G93">
            <v>203</v>
          </cell>
          <cell r="H93">
            <v>1617</v>
          </cell>
          <cell r="I93">
            <v>263</v>
          </cell>
        </row>
        <row r="94">
          <cell r="B94">
            <v>39</v>
          </cell>
          <cell r="C94">
            <v>1287</v>
          </cell>
          <cell r="D94">
            <v>0</v>
          </cell>
          <cell r="E94">
            <v>40</v>
          </cell>
          <cell r="F94">
            <v>785</v>
          </cell>
          <cell r="G94">
            <v>94</v>
          </cell>
          <cell r="H94">
            <v>0</v>
          </cell>
          <cell r="I94">
            <v>338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1214</v>
          </cell>
          <cell r="F95">
            <v>825</v>
          </cell>
          <cell r="G95">
            <v>550</v>
          </cell>
          <cell r="H95">
            <v>0</v>
          </cell>
          <cell r="I95">
            <v>0</v>
          </cell>
        </row>
        <row r="96">
          <cell r="B96">
            <v>655</v>
          </cell>
          <cell r="C96">
            <v>2438</v>
          </cell>
          <cell r="D96">
            <v>243</v>
          </cell>
          <cell r="E96">
            <v>1483</v>
          </cell>
          <cell r="F96">
            <v>1659</v>
          </cell>
          <cell r="G96">
            <v>178</v>
          </cell>
          <cell r="H96">
            <v>216</v>
          </cell>
          <cell r="I96">
            <v>775</v>
          </cell>
        </row>
        <row r="97">
          <cell r="B97">
            <v>4726</v>
          </cell>
          <cell r="C97">
            <v>1656</v>
          </cell>
          <cell r="D97">
            <v>4329</v>
          </cell>
          <cell r="E97">
            <v>3214</v>
          </cell>
          <cell r="F97">
            <v>3580</v>
          </cell>
          <cell r="G97">
            <v>613</v>
          </cell>
          <cell r="H97">
            <v>2269</v>
          </cell>
          <cell r="I97">
            <v>973</v>
          </cell>
        </row>
        <row r="98">
          <cell r="B98">
            <v>404</v>
          </cell>
          <cell r="C98">
            <v>243</v>
          </cell>
          <cell r="D98">
            <v>892</v>
          </cell>
          <cell r="E98">
            <v>447</v>
          </cell>
          <cell r="F98">
            <v>594</v>
          </cell>
          <cell r="G98">
            <v>523</v>
          </cell>
          <cell r="H98">
            <v>591</v>
          </cell>
          <cell r="I98">
            <v>218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60</v>
          </cell>
          <cell r="H99">
            <v>0</v>
          </cell>
          <cell r="I99">
            <v>0</v>
          </cell>
        </row>
        <row r="100">
          <cell r="B100">
            <v>1825</v>
          </cell>
          <cell r="C100">
            <v>3103</v>
          </cell>
          <cell r="D100">
            <v>113</v>
          </cell>
          <cell r="E100">
            <v>644</v>
          </cell>
          <cell r="F100">
            <v>1162</v>
          </cell>
          <cell r="G100">
            <v>119</v>
          </cell>
          <cell r="H100">
            <v>0</v>
          </cell>
          <cell r="I100">
            <v>320</v>
          </cell>
        </row>
        <row r="101">
          <cell r="B101">
            <v>330</v>
          </cell>
          <cell r="C101">
            <v>33</v>
          </cell>
          <cell r="D101">
            <v>118</v>
          </cell>
          <cell r="E101">
            <v>320</v>
          </cell>
          <cell r="F101">
            <v>332</v>
          </cell>
          <cell r="G101">
            <v>205</v>
          </cell>
          <cell r="H101">
            <v>457</v>
          </cell>
          <cell r="I101">
            <v>32</v>
          </cell>
        </row>
        <row r="102">
          <cell r="B102">
            <v>103</v>
          </cell>
          <cell r="C102">
            <v>10</v>
          </cell>
          <cell r="D102">
            <v>11</v>
          </cell>
          <cell r="E102">
            <v>135</v>
          </cell>
          <cell r="F102">
            <v>1019</v>
          </cell>
          <cell r="G102">
            <v>18</v>
          </cell>
          <cell r="H102">
            <v>5294</v>
          </cell>
          <cell r="I102">
            <v>0</v>
          </cell>
        </row>
        <row r="103">
          <cell r="B103">
            <v>282</v>
          </cell>
          <cell r="C103">
            <v>30</v>
          </cell>
          <cell r="D103">
            <v>467</v>
          </cell>
          <cell r="E103">
            <v>167</v>
          </cell>
          <cell r="F103">
            <v>389</v>
          </cell>
          <cell r="G103">
            <v>100</v>
          </cell>
          <cell r="H103">
            <v>103</v>
          </cell>
          <cell r="I103">
            <v>20</v>
          </cell>
        </row>
        <row r="104">
          <cell r="B104">
            <v>33</v>
          </cell>
          <cell r="C104">
            <v>0</v>
          </cell>
          <cell r="D104">
            <v>0</v>
          </cell>
          <cell r="E104">
            <v>586</v>
          </cell>
          <cell r="F104">
            <v>45</v>
          </cell>
          <cell r="G104">
            <v>30</v>
          </cell>
          <cell r="H104">
            <v>30</v>
          </cell>
          <cell r="I104">
            <v>0</v>
          </cell>
        </row>
        <row r="105">
          <cell r="B105">
            <v>48</v>
          </cell>
          <cell r="C105">
            <v>0</v>
          </cell>
          <cell r="D105">
            <v>0</v>
          </cell>
          <cell r="E105">
            <v>2152</v>
          </cell>
          <cell r="F105">
            <v>274</v>
          </cell>
          <cell r="G105">
            <v>63</v>
          </cell>
          <cell r="H105">
            <v>0</v>
          </cell>
          <cell r="I105">
            <v>2</v>
          </cell>
        </row>
        <row r="106">
          <cell r="B106">
            <v>198</v>
          </cell>
          <cell r="C106">
            <v>75</v>
          </cell>
          <cell r="D106">
            <v>0</v>
          </cell>
          <cell r="E106">
            <v>402</v>
          </cell>
          <cell r="F106">
            <v>433</v>
          </cell>
          <cell r="G106">
            <v>60</v>
          </cell>
          <cell r="H106">
            <v>24</v>
          </cell>
          <cell r="I106">
            <v>15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9</v>
          </cell>
          <cell r="C108">
            <v>0</v>
          </cell>
          <cell r="D108">
            <v>0</v>
          </cell>
          <cell r="E108">
            <v>316</v>
          </cell>
          <cell r="F108">
            <v>415</v>
          </cell>
          <cell r="G108">
            <v>104</v>
          </cell>
          <cell r="H108">
            <v>0</v>
          </cell>
          <cell r="I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20</v>
          </cell>
          <cell r="G109">
            <v>14</v>
          </cell>
          <cell r="H109">
            <v>6</v>
          </cell>
          <cell r="I109">
            <v>30</v>
          </cell>
        </row>
        <row r="110">
          <cell r="B110">
            <v>88</v>
          </cell>
          <cell r="C110">
            <v>2376</v>
          </cell>
          <cell r="D110">
            <v>6</v>
          </cell>
          <cell r="E110">
            <v>0</v>
          </cell>
          <cell r="F110">
            <v>610</v>
          </cell>
          <cell r="G110">
            <v>0</v>
          </cell>
          <cell r="H110">
            <v>12</v>
          </cell>
          <cell r="I110">
            <v>458</v>
          </cell>
        </row>
        <row r="111">
          <cell r="B111">
            <v>421</v>
          </cell>
          <cell r="C111">
            <v>2002</v>
          </cell>
          <cell r="D111">
            <v>1622</v>
          </cell>
          <cell r="E111">
            <v>494</v>
          </cell>
          <cell r="F111">
            <v>765</v>
          </cell>
          <cell r="G111">
            <v>897</v>
          </cell>
          <cell r="H111">
            <v>175</v>
          </cell>
          <cell r="I111">
            <v>110</v>
          </cell>
        </row>
        <row r="112">
          <cell r="B112">
            <v>0</v>
          </cell>
          <cell r="C112">
            <v>0</v>
          </cell>
          <cell r="D112">
            <v>610</v>
          </cell>
          <cell r="E112">
            <v>0</v>
          </cell>
          <cell r="F112">
            <v>0</v>
          </cell>
          <cell r="G112">
            <v>20</v>
          </cell>
          <cell r="H112">
            <v>152</v>
          </cell>
          <cell r="I112">
            <v>0</v>
          </cell>
        </row>
        <row r="113">
          <cell r="B113">
            <v>1685</v>
          </cell>
          <cell r="C113">
            <v>8196</v>
          </cell>
          <cell r="D113">
            <v>0</v>
          </cell>
          <cell r="E113">
            <v>1874</v>
          </cell>
          <cell r="F113">
            <v>4484</v>
          </cell>
          <cell r="G113">
            <v>655</v>
          </cell>
          <cell r="H113">
            <v>0</v>
          </cell>
          <cell r="I113">
            <v>24029</v>
          </cell>
        </row>
        <row r="114">
          <cell r="B114">
            <v>158</v>
          </cell>
          <cell r="C114">
            <v>7854</v>
          </cell>
          <cell r="D114">
            <v>0</v>
          </cell>
          <cell r="E114">
            <v>1</v>
          </cell>
          <cell r="F114">
            <v>310</v>
          </cell>
          <cell r="G114">
            <v>0</v>
          </cell>
          <cell r="H114">
            <v>0</v>
          </cell>
          <cell r="I114">
            <v>595</v>
          </cell>
        </row>
        <row r="115">
          <cell r="B115">
            <v>0</v>
          </cell>
          <cell r="C115">
            <v>20</v>
          </cell>
          <cell r="D115">
            <v>0</v>
          </cell>
          <cell r="E115">
            <v>0</v>
          </cell>
          <cell r="F115">
            <v>1268</v>
          </cell>
          <cell r="G115">
            <v>0</v>
          </cell>
          <cell r="H115">
            <v>0</v>
          </cell>
          <cell r="I115">
            <v>105</v>
          </cell>
        </row>
        <row r="116">
          <cell r="B116">
            <v>39170</v>
          </cell>
          <cell r="C116">
            <v>7714</v>
          </cell>
          <cell r="D116">
            <v>73341</v>
          </cell>
          <cell r="E116">
            <v>4654</v>
          </cell>
          <cell r="F116">
            <v>26922</v>
          </cell>
          <cell r="G116">
            <v>63739</v>
          </cell>
          <cell r="H116">
            <v>16462</v>
          </cell>
          <cell r="I116">
            <v>387</v>
          </cell>
        </row>
        <row r="117">
          <cell r="B117">
            <v>122143</v>
          </cell>
          <cell r="C117">
            <v>108595</v>
          </cell>
          <cell r="D117">
            <v>11621</v>
          </cell>
          <cell r="E117">
            <v>168201</v>
          </cell>
          <cell r="F117">
            <v>45862</v>
          </cell>
          <cell r="G117">
            <v>70473</v>
          </cell>
          <cell r="H117">
            <v>49945</v>
          </cell>
          <cell r="I117">
            <v>2453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59">
          <cell r="B159">
            <v>7130</v>
          </cell>
          <cell r="C159">
            <v>789706</v>
          </cell>
          <cell r="D159">
            <v>457478</v>
          </cell>
          <cell r="E159">
            <v>461154</v>
          </cell>
          <cell r="F159">
            <v>352</v>
          </cell>
          <cell r="G159">
            <v>0</v>
          </cell>
          <cell r="H159">
            <v>4630</v>
          </cell>
          <cell r="I159">
            <v>25414</v>
          </cell>
        </row>
        <row r="160">
          <cell r="B160">
            <v>6929</v>
          </cell>
          <cell r="C160">
            <v>2161</v>
          </cell>
          <cell r="D160">
            <v>2659</v>
          </cell>
          <cell r="E160">
            <v>1310</v>
          </cell>
          <cell r="F160">
            <v>4689</v>
          </cell>
          <cell r="G160">
            <v>2662</v>
          </cell>
          <cell r="H160">
            <v>14370</v>
          </cell>
          <cell r="I160">
            <v>867</v>
          </cell>
        </row>
        <row r="161">
          <cell r="B161">
            <v>0</v>
          </cell>
          <cell r="C161">
            <v>0</v>
          </cell>
          <cell r="D161">
            <v>430</v>
          </cell>
          <cell r="E161">
            <v>0</v>
          </cell>
          <cell r="F161">
            <v>0</v>
          </cell>
          <cell r="G161">
            <v>0</v>
          </cell>
          <cell r="H161">
            <v>240</v>
          </cell>
          <cell r="I161">
            <v>0</v>
          </cell>
        </row>
        <row r="162">
          <cell r="B162">
            <v>305</v>
          </cell>
          <cell r="C162">
            <v>11700</v>
          </cell>
          <cell r="D162">
            <v>88</v>
          </cell>
          <cell r="E162">
            <v>180</v>
          </cell>
          <cell r="F162">
            <v>1300</v>
          </cell>
          <cell r="G162">
            <v>2710</v>
          </cell>
          <cell r="H162">
            <v>110</v>
          </cell>
          <cell r="I162">
            <v>4700</v>
          </cell>
        </row>
        <row r="163">
          <cell r="B163">
            <v>0</v>
          </cell>
          <cell r="C163">
            <v>0</v>
          </cell>
          <cell r="D163">
            <v>12</v>
          </cell>
          <cell r="E163">
            <v>0</v>
          </cell>
          <cell r="F163">
            <v>25</v>
          </cell>
          <cell r="G163">
            <v>0</v>
          </cell>
          <cell r="H163">
            <v>2997</v>
          </cell>
          <cell r="I163">
            <v>0</v>
          </cell>
        </row>
        <row r="164">
          <cell r="B164">
            <v>1345</v>
          </cell>
          <cell r="C164">
            <v>237</v>
          </cell>
          <cell r="D164">
            <v>39</v>
          </cell>
          <cell r="E164">
            <v>2084</v>
          </cell>
          <cell r="F164">
            <v>834</v>
          </cell>
          <cell r="G164">
            <v>352</v>
          </cell>
          <cell r="H164">
            <v>50</v>
          </cell>
          <cell r="I164">
            <v>0</v>
          </cell>
        </row>
        <row r="165">
          <cell r="B165">
            <v>562</v>
          </cell>
          <cell r="C165">
            <v>201</v>
          </cell>
          <cell r="D165">
            <v>0</v>
          </cell>
          <cell r="E165">
            <v>87</v>
          </cell>
          <cell r="F165">
            <v>75</v>
          </cell>
          <cell r="G165">
            <v>622</v>
          </cell>
          <cell r="H165">
            <v>0</v>
          </cell>
          <cell r="I165">
            <v>0</v>
          </cell>
        </row>
        <row r="166">
          <cell r="B166">
            <v>34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74</v>
          </cell>
          <cell r="H166">
            <v>0</v>
          </cell>
          <cell r="I166">
            <v>0</v>
          </cell>
        </row>
        <row r="167">
          <cell r="B167">
            <v>7005</v>
          </cell>
          <cell r="C167">
            <v>93</v>
          </cell>
          <cell r="D167">
            <v>1411</v>
          </cell>
          <cell r="E167">
            <v>190</v>
          </cell>
          <cell r="F167">
            <v>6092</v>
          </cell>
          <cell r="G167">
            <v>1265</v>
          </cell>
          <cell r="H167">
            <v>7142</v>
          </cell>
          <cell r="I167">
            <v>726</v>
          </cell>
        </row>
        <row r="168">
          <cell r="B168">
            <v>16032</v>
          </cell>
          <cell r="C168">
            <v>2156</v>
          </cell>
          <cell r="D168">
            <v>1694</v>
          </cell>
          <cell r="E168">
            <v>8532</v>
          </cell>
          <cell r="F168">
            <v>4066</v>
          </cell>
          <cell r="G168">
            <v>1197</v>
          </cell>
          <cell r="H168">
            <v>16383</v>
          </cell>
          <cell r="I168">
            <v>1312</v>
          </cell>
        </row>
        <row r="169">
          <cell r="B169">
            <v>333</v>
          </cell>
          <cell r="C169">
            <v>12870</v>
          </cell>
          <cell r="D169">
            <v>0</v>
          </cell>
          <cell r="E169">
            <v>480</v>
          </cell>
          <cell r="F169">
            <v>6250</v>
          </cell>
          <cell r="G169">
            <v>838</v>
          </cell>
          <cell r="H169">
            <v>0</v>
          </cell>
          <cell r="I169">
            <v>2633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33734</v>
          </cell>
          <cell r="F170">
            <v>6780</v>
          </cell>
          <cell r="G170">
            <v>10520</v>
          </cell>
          <cell r="H170">
            <v>0</v>
          </cell>
          <cell r="I170">
            <v>0</v>
          </cell>
        </row>
        <row r="171">
          <cell r="B171">
            <v>6406</v>
          </cell>
          <cell r="C171">
            <v>49960</v>
          </cell>
          <cell r="D171">
            <v>2511</v>
          </cell>
          <cell r="E171">
            <v>14451</v>
          </cell>
          <cell r="F171">
            <v>13372</v>
          </cell>
          <cell r="G171">
            <v>1496</v>
          </cell>
          <cell r="H171">
            <v>1085</v>
          </cell>
          <cell r="I171">
            <v>5440</v>
          </cell>
        </row>
        <row r="172">
          <cell r="B172">
            <v>47287</v>
          </cell>
          <cell r="C172">
            <v>11470</v>
          </cell>
          <cell r="D172">
            <v>51528</v>
          </cell>
          <cell r="E172">
            <v>30046</v>
          </cell>
          <cell r="F172">
            <v>32256</v>
          </cell>
          <cell r="G172">
            <v>5656</v>
          </cell>
          <cell r="H172">
            <v>16165</v>
          </cell>
          <cell r="I172">
            <v>6165</v>
          </cell>
        </row>
        <row r="173">
          <cell r="B173">
            <v>6101</v>
          </cell>
          <cell r="C173">
            <v>446</v>
          </cell>
          <cell r="D173">
            <v>9920</v>
          </cell>
          <cell r="E173">
            <v>865</v>
          </cell>
          <cell r="F173">
            <v>7410</v>
          </cell>
          <cell r="G173">
            <v>1960</v>
          </cell>
          <cell r="H173">
            <v>4086</v>
          </cell>
          <cell r="I173">
            <v>644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270</v>
          </cell>
          <cell r="H174">
            <v>0</v>
          </cell>
          <cell r="I174">
            <v>0</v>
          </cell>
        </row>
        <row r="175">
          <cell r="B175">
            <v>16878</v>
          </cell>
          <cell r="C175">
            <v>5210</v>
          </cell>
          <cell r="D175">
            <v>990</v>
          </cell>
          <cell r="E175">
            <v>6045</v>
          </cell>
          <cell r="F175">
            <v>7216</v>
          </cell>
          <cell r="G175">
            <v>566</v>
          </cell>
          <cell r="H175">
            <v>0</v>
          </cell>
          <cell r="I175">
            <v>2579</v>
          </cell>
        </row>
        <row r="176">
          <cell r="B176">
            <v>4861</v>
          </cell>
          <cell r="C176">
            <v>86</v>
          </cell>
          <cell r="D176">
            <v>2233</v>
          </cell>
          <cell r="E176">
            <v>1427</v>
          </cell>
          <cell r="F176">
            <v>4873</v>
          </cell>
          <cell r="G176">
            <v>1228</v>
          </cell>
          <cell r="H176">
            <v>3273</v>
          </cell>
          <cell r="I176">
            <v>78</v>
          </cell>
        </row>
        <row r="177">
          <cell r="B177">
            <v>1461</v>
          </cell>
          <cell r="C177">
            <v>52</v>
          </cell>
          <cell r="D177">
            <v>205</v>
          </cell>
          <cell r="E177">
            <v>2430</v>
          </cell>
          <cell r="F177">
            <v>18930</v>
          </cell>
          <cell r="G177">
            <v>157</v>
          </cell>
          <cell r="H177">
            <v>66690</v>
          </cell>
          <cell r="I177">
            <v>0</v>
          </cell>
        </row>
        <row r="178">
          <cell r="B178">
            <v>3941</v>
          </cell>
          <cell r="C178">
            <v>60</v>
          </cell>
          <cell r="D178">
            <v>6290</v>
          </cell>
          <cell r="E178">
            <v>2773</v>
          </cell>
          <cell r="F178">
            <v>6947</v>
          </cell>
          <cell r="G178">
            <v>700</v>
          </cell>
          <cell r="H178">
            <v>574</v>
          </cell>
          <cell r="I178">
            <v>83</v>
          </cell>
        </row>
        <row r="179">
          <cell r="B179">
            <v>55</v>
          </cell>
          <cell r="C179">
            <v>0</v>
          </cell>
          <cell r="D179">
            <v>0</v>
          </cell>
          <cell r="E179">
            <v>1155</v>
          </cell>
          <cell r="F179">
            <v>90</v>
          </cell>
          <cell r="G179">
            <v>11</v>
          </cell>
          <cell r="H179">
            <v>12</v>
          </cell>
          <cell r="I179">
            <v>0</v>
          </cell>
        </row>
        <row r="180">
          <cell r="B180">
            <v>25</v>
          </cell>
          <cell r="C180">
            <v>0</v>
          </cell>
          <cell r="D180">
            <v>0</v>
          </cell>
          <cell r="E180">
            <v>2747</v>
          </cell>
          <cell r="F180">
            <v>194</v>
          </cell>
          <cell r="G180">
            <v>47</v>
          </cell>
          <cell r="H180">
            <v>0</v>
          </cell>
          <cell r="I180">
            <v>12</v>
          </cell>
        </row>
        <row r="181">
          <cell r="B181">
            <v>2639</v>
          </cell>
          <cell r="C181">
            <v>150</v>
          </cell>
          <cell r="D181">
            <v>0</v>
          </cell>
          <cell r="E181">
            <v>9487</v>
          </cell>
          <cell r="F181">
            <v>8706</v>
          </cell>
          <cell r="G181">
            <v>1200</v>
          </cell>
          <cell r="H181">
            <v>290</v>
          </cell>
          <cell r="I181">
            <v>60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B183">
            <v>122</v>
          </cell>
          <cell r="C183">
            <v>0</v>
          </cell>
          <cell r="D183">
            <v>0</v>
          </cell>
          <cell r="E183">
            <v>15775</v>
          </cell>
          <cell r="F183">
            <v>5235</v>
          </cell>
          <cell r="G183">
            <v>492</v>
          </cell>
          <cell r="H183">
            <v>0</v>
          </cell>
          <cell r="I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20</v>
          </cell>
          <cell r="G184">
            <v>8</v>
          </cell>
          <cell r="H184">
            <v>9</v>
          </cell>
          <cell r="I184">
            <v>75</v>
          </cell>
        </row>
        <row r="185">
          <cell r="B185">
            <v>198</v>
          </cell>
          <cell r="C185">
            <v>645</v>
          </cell>
          <cell r="D185">
            <v>8</v>
          </cell>
          <cell r="E185">
            <v>0</v>
          </cell>
          <cell r="F185">
            <v>1680</v>
          </cell>
          <cell r="G185">
            <v>0</v>
          </cell>
          <cell r="H185">
            <v>72</v>
          </cell>
          <cell r="I185">
            <v>687</v>
          </cell>
        </row>
        <row r="186">
          <cell r="B186">
            <v>851</v>
          </cell>
          <cell r="C186">
            <v>268</v>
          </cell>
          <cell r="D186">
            <v>361</v>
          </cell>
          <cell r="E186">
            <v>122</v>
          </cell>
          <cell r="F186">
            <v>517</v>
          </cell>
          <cell r="G186">
            <v>864</v>
          </cell>
          <cell r="H186">
            <v>32</v>
          </cell>
          <cell r="I186">
            <v>112</v>
          </cell>
        </row>
        <row r="187">
          <cell r="B187">
            <v>0</v>
          </cell>
          <cell r="C187">
            <v>0</v>
          </cell>
          <cell r="D187">
            <v>854</v>
          </cell>
          <cell r="E187">
            <v>0</v>
          </cell>
          <cell r="F187">
            <v>0</v>
          </cell>
          <cell r="G187">
            <v>45</v>
          </cell>
          <cell r="H187">
            <v>83</v>
          </cell>
          <cell r="I187">
            <v>0</v>
          </cell>
        </row>
        <row r="188">
          <cell r="B188">
            <v>4605</v>
          </cell>
          <cell r="C188">
            <v>15280</v>
          </cell>
          <cell r="D188">
            <v>0</v>
          </cell>
          <cell r="E188">
            <v>2439</v>
          </cell>
          <cell r="F188">
            <v>3142</v>
          </cell>
          <cell r="G188">
            <v>410</v>
          </cell>
          <cell r="H188">
            <v>0</v>
          </cell>
          <cell r="I188">
            <v>38499</v>
          </cell>
        </row>
        <row r="189">
          <cell r="B189">
            <v>349</v>
          </cell>
          <cell r="C189">
            <v>1100</v>
          </cell>
          <cell r="D189">
            <v>0</v>
          </cell>
          <cell r="E189">
            <v>2</v>
          </cell>
          <cell r="F189">
            <v>810</v>
          </cell>
          <cell r="G189">
            <v>0</v>
          </cell>
          <cell r="H189">
            <v>0</v>
          </cell>
          <cell r="I189">
            <v>555</v>
          </cell>
        </row>
        <row r="190">
          <cell r="B190">
            <v>0</v>
          </cell>
          <cell r="C190">
            <v>40</v>
          </cell>
          <cell r="D190">
            <v>0</v>
          </cell>
          <cell r="E190">
            <v>0</v>
          </cell>
          <cell r="F190">
            <v>1024</v>
          </cell>
          <cell r="G190">
            <v>0</v>
          </cell>
          <cell r="H190">
            <v>0</v>
          </cell>
          <cell r="I190">
            <v>188</v>
          </cell>
        </row>
        <row r="191">
          <cell r="B191">
            <v>284726</v>
          </cell>
          <cell r="C191">
            <v>38566</v>
          </cell>
          <cell r="D191">
            <v>570646</v>
          </cell>
          <cell r="E191">
            <v>17452</v>
          </cell>
          <cell r="F191">
            <v>153335</v>
          </cell>
          <cell r="G191">
            <v>231059</v>
          </cell>
          <cell r="H191">
            <v>318644</v>
          </cell>
          <cell r="I191">
            <v>8200</v>
          </cell>
        </row>
        <row r="192">
          <cell r="B192">
            <v>21792</v>
          </cell>
          <cell r="C192">
            <v>15979</v>
          </cell>
          <cell r="D192">
            <v>6969</v>
          </cell>
          <cell r="E192">
            <v>30199</v>
          </cell>
          <cell r="F192">
            <v>8467</v>
          </cell>
          <cell r="G192">
            <v>15890</v>
          </cell>
          <cell r="H192">
            <v>21924</v>
          </cell>
          <cell r="I192">
            <v>2399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</sheetData>
      <sheetData sheetId="8">
        <row r="8">
          <cell r="B8">
            <v>730</v>
          </cell>
          <cell r="C8">
            <v>113335</v>
          </cell>
          <cell r="D8">
            <v>57175</v>
          </cell>
          <cell r="E8">
            <v>27233</v>
          </cell>
          <cell r="F8">
            <v>4465</v>
          </cell>
          <cell r="G8">
            <v>859</v>
          </cell>
          <cell r="H8">
            <v>13872</v>
          </cell>
          <cell r="I8">
            <v>4145</v>
          </cell>
        </row>
        <row r="9">
          <cell r="B9">
            <v>881</v>
          </cell>
          <cell r="C9">
            <v>972</v>
          </cell>
          <cell r="D9">
            <v>915</v>
          </cell>
          <cell r="E9">
            <v>1473</v>
          </cell>
          <cell r="F9">
            <v>5775</v>
          </cell>
          <cell r="G9">
            <v>1488</v>
          </cell>
          <cell r="H9">
            <v>10228</v>
          </cell>
          <cell r="I9">
            <v>638</v>
          </cell>
        </row>
        <row r="10">
          <cell r="B10">
            <v>1961</v>
          </cell>
          <cell r="C10">
            <v>0</v>
          </cell>
          <cell r="D10">
            <v>6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91</v>
          </cell>
          <cell r="D11">
            <v>0</v>
          </cell>
          <cell r="E11">
            <v>0</v>
          </cell>
          <cell r="F11">
            <v>3</v>
          </cell>
          <cell r="G11">
            <v>189</v>
          </cell>
          <cell r="H11">
            <v>15</v>
          </cell>
          <cell r="I11">
            <v>0</v>
          </cell>
        </row>
        <row r="12">
          <cell r="B12">
            <v>0</v>
          </cell>
          <cell r="C12">
            <v>25</v>
          </cell>
          <cell r="D12">
            <v>50</v>
          </cell>
          <cell r="E12">
            <v>0</v>
          </cell>
          <cell r="F12">
            <v>5</v>
          </cell>
          <cell r="G12">
            <v>0</v>
          </cell>
          <cell r="H12">
            <v>1734</v>
          </cell>
          <cell r="I12">
            <v>0</v>
          </cell>
        </row>
        <row r="13">
          <cell r="B13">
            <v>10</v>
          </cell>
          <cell r="C13">
            <v>35</v>
          </cell>
          <cell r="D13">
            <v>39</v>
          </cell>
          <cell r="E13">
            <v>4172</v>
          </cell>
          <cell r="F13">
            <v>320</v>
          </cell>
          <cell r="G13">
            <v>100</v>
          </cell>
          <cell r="H13">
            <v>0</v>
          </cell>
          <cell r="I13">
            <v>0</v>
          </cell>
        </row>
        <row r="14">
          <cell r="B14">
            <v>7</v>
          </cell>
          <cell r="C14">
            <v>60</v>
          </cell>
          <cell r="D14">
            <v>0</v>
          </cell>
          <cell r="E14">
            <v>70</v>
          </cell>
          <cell r="F14">
            <v>0</v>
          </cell>
          <cell r="G14">
            <v>108</v>
          </cell>
          <cell r="H14">
            <v>0</v>
          </cell>
          <cell r="I14">
            <v>67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12</v>
          </cell>
          <cell r="F15">
            <v>30</v>
          </cell>
          <cell r="G15">
            <v>0</v>
          </cell>
          <cell r="H15">
            <v>0</v>
          </cell>
          <cell r="I15">
            <v>445</v>
          </cell>
        </row>
        <row r="16">
          <cell r="B16">
            <v>104</v>
          </cell>
          <cell r="C16">
            <v>71</v>
          </cell>
          <cell r="D16">
            <v>1003</v>
          </cell>
          <cell r="E16">
            <v>82</v>
          </cell>
          <cell r="F16">
            <v>5682</v>
          </cell>
          <cell r="G16">
            <v>4882</v>
          </cell>
          <cell r="H16">
            <v>26052</v>
          </cell>
          <cell r="I16">
            <v>0</v>
          </cell>
        </row>
        <row r="17">
          <cell r="B17">
            <v>348</v>
          </cell>
          <cell r="C17">
            <v>129</v>
          </cell>
          <cell r="D17">
            <v>52</v>
          </cell>
          <cell r="E17">
            <v>383</v>
          </cell>
          <cell r="F17">
            <v>1678</v>
          </cell>
          <cell r="G17">
            <v>116</v>
          </cell>
          <cell r="H17">
            <v>1238</v>
          </cell>
          <cell r="I17">
            <v>63</v>
          </cell>
        </row>
        <row r="18">
          <cell r="B18">
            <v>0</v>
          </cell>
          <cell r="C18">
            <v>682</v>
          </cell>
          <cell r="D18">
            <v>2</v>
          </cell>
          <cell r="E18">
            <v>170</v>
          </cell>
          <cell r="F18">
            <v>601</v>
          </cell>
          <cell r="G18">
            <v>11</v>
          </cell>
          <cell r="H18">
            <v>7</v>
          </cell>
          <cell r="I18">
            <v>552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2506</v>
          </cell>
          <cell r="F19">
            <v>280</v>
          </cell>
          <cell r="G19">
            <v>80</v>
          </cell>
          <cell r="H19">
            <v>0</v>
          </cell>
          <cell r="I19">
            <v>0</v>
          </cell>
        </row>
        <row r="20">
          <cell r="B20">
            <v>184</v>
          </cell>
          <cell r="C20">
            <v>1290</v>
          </cell>
          <cell r="D20">
            <v>35</v>
          </cell>
          <cell r="E20">
            <v>1112</v>
          </cell>
          <cell r="F20">
            <v>1307</v>
          </cell>
          <cell r="G20">
            <v>126</v>
          </cell>
          <cell r="H20">
            <v>0</v>
          </cell>
          <cell r="I20">
            <v>222</v>
          </cell>
        </row>
        <row r="21">
          <cell r="B21">
            <v>2464</v>
          </cell>
          <cell r="C21">
            <v>1370</v>
          </cell>
          <cell r="D21">
            <v>2514</v>
          </cell>
          <cell r="E21">
            <v>3005</v>
          </cell>
          <cell r="F21">
            <v>2371</v>
          </cell>
          <cell r="G21">
            <v>434</v>
          </cell>
          <cell r="H21">
            <v>3086</v>
          </cell>
          <cell r="I21">
            <v>595</v>
          </cell>
        </row>
        <row r="22">
          <cell r="B22">
            <v>559</v>
          </cell>
          <cell r="C22">
            <v>136</v>
          </cell>
          <cell r="D22">
            <v>165</v>
          </cell>
          <cell r="E22">
            <v>261</v>
          </cell>
          <cell r="F22">
            <v>395</v>
          </cell>
          <cell r="G22">
            <v>502</v>
          </cell>
          <cell r="H22">
            <v>79</v>
          </cell>
          <cell r="I22">
            <v>28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196</v>
          </cell>
          <cell r="C24">
            <v>1446</v>
          </cell>
          <cell r="D24">
            <v>485</v>
          </cell>
          <cell r="E24">
            <v>431</v>
          </cell>
          <cell r="F24">
            <v>1443</v>
          </cell>
          <cell r="G24">
            <v>52</v>
          </cell>
          <cell r="H24">
            <v>813</v>
          </cell>
          <cell r="I24">
            <v>102</v>
          </cell>
        </row>
        <row r="25">
          <cell r="B25">
            <v>87</v>
          </cell>
          <cell r="C25">
            <v>2</v>
          </cell>
          <cell r="D25">
            <v>0</v>
          </cell>
          <cell r="E25">
            <v>207</v>
          </cell>
          <cell r="F25">
            <v>225</v>
          </cell>
          <cell r="G25">
            <v>405</v>
          </cell>
          <cell r="H25">
            <v>138</v>
          </cell>
          <cell r="I25">
            <v>2</v>
          </cell>
        </row>
        <row r="26">
          <cell r="B26">
            <v>2</v>
          </cell>
          <cell r="C26">
            <v>0</v>
          </cell>
          <cell r="D26">
            <v>177</v>
          </cell>
          <cell r="E26">
            <v>601</v>
          </cell>
          <cell r="F26">
            <v>41</v>
          </cell>
          <cell r="G26">
            <v>357</v>
          </cell>
          <cell r="H26">
            <v>65</v>
          </cell>
          <cell r="I26">
            <v>10</v>
          </cell>
        </row>
        <row r="27">
          <cell r="B27">
            <v>8</v>
          </cell>
          <cell r="C27">
            <v>0</v>
          </cell>
          <cell r="D27">
            <v>0</v>
          </cell>
          <cell r="E27">
            <v>239</v>
          </cell>
          <cell r="F27">
            <v>205</v>
          </cell>
          <cell r="G27">
            <v>0</v>
          </cell>
          <cell r="H27">
            <v>19</v>
          </cell>
          <cell r="I27">
            <v>10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563</v>
          </cell>
          <cell r="F28">
            <v>110</v>
          </cell>
          <cell r="G28">
            <v>55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10</v>
          </cell>
          <cell r="F29">
            <v>30</v>
          </cell>
          <cell r="G29">
            <v>3</v>
          </cell>
          <cell r="H29">
            <v>0</v>
          </cell>
          <cell r="I29">
            <v>0</v>
          </cell>
        </row>
        <row r="30">
          <cell r="B30">
            <v>39</v>
          </cell>
          <cell r="C30">
            <v>15</v>
          </cell>
          <cell r="D30">
            <v>15</v>
          </cell>
          <cell r="E30">
            <v>253</v>
          </cell>
          <cell r="F30">
            <v>473</v>
          </cell>
          <cell r="G30">
            <v>2</v>
          </cell>
          <cell r="H30">
            <v>0</v>
          </cell>
          <cell r="I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574</v>
          </cell>
          <cell r="F32">
            <v>240</v>
          </cell>
          <cell r="G32">
            <v>186</v>
          </cell>
          <cell r="H32">
            <v>2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26</v>
          </cell>
          <cell r="E33">
            <v>0</v>
          </cell>
          <cell r="F33">
            <v>0</v>
          </cell>
          <cell r="G33">
            <v>0</v>
          </cell>
          <cell r="H33">
            <v>20</v>
          </cell>
          <cell r="I33">
            <v>0</v>
          </cell>
        </row>
        <row r="34">
          <cell r="B34">
            <v>0</v>
          </cell>
          <cell r="C34">
            <v>531</v>
          </cell>
          <cell r="D34">
            <v>50</v>
          </cell>
          <cell r="E34">
            <v>2</v>
          </cell>
          <cell r="F34">
            <v>315</v>
          </cell>
          <cell r="G34">
            <v>0</v>
          </cell>
          <cell r="H34">
            <v>0</v>
          </cell>
          <cell r="I34">
            <v>150</v>
          </cell>
        </row>
        <row r="35">
          <cell r="B35">
            <v>23</v>
          </cell>
          <cell r="C35">
            <v>91</v>
          </cell>
          <cell r="D35">
            <v>79</v>
          </cell>
          <cell r="E35">
            <v>135</v>
          </cell>
          <cell r="F35">
            <v>56</v>
          </cell>
          <cell r="G35">
            <v>261</v>
          </cell>
          <cell r="H35">
            <v>90</v>
          </cell>
          <cell r="I35">
            <v>64</v>
          </cell>
        </row>
        <row r="36">
          <cell r="B36">
            <v>0</v>
          </cell>
          <cell r="C36">
            <v>150</v>
          </cell>
          <cell r="D36">
            <v>0</v>
          </cell>
          <cell r="E36">
            <v>0</v>
          </cell>
          <cell r="F36">
            <v>0</v>
          </cell>
          <cell r="G36">
            <v>190</v>
          </cell>
          <cell r="H36">
            <v>0</v>
          </cell>
          <cell r="I36">
            <v>0</v>
          </cell>
        </row>
        <row r="37">
          <cell r="B37">
            <v>0</v>
          </cell>
          <cell r="C37">
            <v>8</v>
          </cell>
          <cell r="D37">
            <v>0</v>
          </cell>
          <cell r="E37">
            <v>10</v>
          </cell>
          <cell r="F37">
            <v>0</v>
          </cell>
          <cell r="G37">
            <v>30</v>
          </cell>
          <cell r="H37">
            <v>30</v>
          </cell>
          <cell r="I37">
            <v>0</v>
          </cell>
        </row>
        <row r="38">
          <cell r="B38">
            <v>0</v>
          </cell>
          <cell r="C38">
            <v>799</v>
          </cell>
          <cell r="D38">
            <v>18</v>
          </cell>
          <cell r="E38">
            <v>0</v>
          </cell>
          <cell r="F38">
            <v>90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12</v>
          </cell>
          <cell r="C40">
            <v>27</v>
          </cell>
          <cell r="D40">
            <v>121</v>
          </cell>
          <cell r="E40">
            <v>50</v>
          </cell>
          <cell r="F40">
            <v>189</v>
          </cell>
          <cell r="G40">
            <v>120</v>
          </cell>
          <cell r="H40">
            <v>643</v>
          </cell>
          <cell r="I40">
            <v>27</v>
          </cell>
        </row>
        <row r="41">
          <cell r="B41">
            <v>1297</v>
          </cell>
          <cell r="C41">
            <v>757</v>
          </cell>
          <cell r="D41">
            <v>315</v>
          </cell>
          <cell r="E41">
            <v>1607</v>
          </cell>
          <cell r="F41">
            <v>624</v>
          </cell>
          <cell r="G41">
            <v>603</v>
          </cell>
          <cell r="H41">
            <v>864</v>
          </cell>
          <cell r="I41">
            <v>401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84">
          <cell r="B84">
            <v>2163</v>
          </cell>
          <cell r="C84">
            <v>93349</v>
          </cell>
          <cell r="D84">
            <v>63574</v>
          </cell>
          <cell r="E84">
            <v>28655</v>
          </cell>
          <cell r="F84">
            <v>543</v>
          </cell>
          <cell r="G84">
            <v>10</v>
          </cell>
          <cell r="H84">
            <v>6297</v>
          </cell>
          <cell r="I84">
            <v>3219</v>
          </cell>
        </row>
        <row r="85">
          <cell r="B85">
            <v>2501</v>
          </cell>
          <cell r="C85">
            <v>1070</v>
          </cell>
          <cell r="D85">
            <v>1678</v>
          </cell>
          <cell r="E85">
            <v>1564</v>
          </cell>
          <cell r="F85">
            <v>2246</v>
          </cell>
          <cell r="G85">
            <v>2849</v>
          </cell>
          <cell r="H85">
            <v>7749</v>
          </cell>
          <cell r="I85">
            <v>835</v>
          </cell>
        </row>
        <row r="86">
          <cell r="B86">
            <v>977</v>
          </cell>
          <cell r="C86">
            <v>0</v>
          </cell>
          <cell r="D86">
            <v>750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1502</v>
          </cell>
          <cell r="C87">
            <v>85000</v>
          </cell>
          <cell r="D87">
            <v>451</v>
          </cell>
          <cell r="E87">
            <v>1350</v>
          </cell>
          <cell r="F87">
            <v>8300</v>
          </cell>
          <cell r="G87">
            <v>17891</v>
          </cell>
          <cell r="H87">
            <v>705</v>
          </cell>
          <cell r="I87">
            <v>36100</v>
          </cell>
        </row>
        <row r="88">
          <cell r="B88">
            <v>0</v>
          </cell>
          <cell r="C88">
            <v>12</v>
          </cell>
          <cell r="D88">
            <v>8</v>
          </cell>
          <cell r="E88">
            <v>0</v>
          </cell>
          <cell r="F88">
            <v>35</v>
          </cell>
          <cell r="G88">
            <v>0</v>
          </cell>
          <cell r="H88">
            <v>954</v>
          </cell>
          <cell r="I88">
            <v>0</v>
          </cell>
        </row>
        <row r="89">
          <cell r="B89">
            <v>2071</v>
          </cell>
          <cell r="C89">
            <v>61</v>
          </cell>
          <cell r="D89">
            <v>551</v>
          </cell>
          <cell r="E89">
            <v>1079</v>
          </cell>
          <cell r="F89">
            <v>438</v>
          </cell>
          <cell r="G89">
            <v>9221</v>
          </cell>
          <cell r="H89">
            <v>15894</v>
          </cell>
          <cell r="I89">
            <v>0</v>
          </cell>
        </row>
        <row r="90">
          <cell r="B90">
            <v>287</v>
          </cell>
          <cell r="C90">
            <v>134</v>
          </cell>
          <cell r="D90">
            <v>315</v>
          </cell>
          <cell r="E90">
            <v>17</v>
          </cell>
          <cell r="F90">
            <v>24</v>
          </cell>
          <cell r="G90">
            <v>9304</v>
          </cell>
          <cell r="H90">
            <v>7504</v>
          </cell>
          <cell r="I90">
            <v>15</v>
          </cell>
        </row>
        <row r="91">
          <cell r="B91">
            <v>0</v>
          </cell>
          <cell r="C91">
            <v>0</v>
          </cell>
          <cell r="D91">
            <v>30</v>
          </cell>
          <cell r="E91">
            <v>25</v>
          </cell>
          <cell r="F91">
            <v>10</v>
          </cell>
          <cell r="G91">
            <v>2125</v>
          </cell>
          <cell r="H91">
            <v>28</v>
          </cell>
          <cell r="I91">
            <v>236</v>
          </cell>
        </row>
        <row r="92">
          <cell r="B92">
            <v>2217</v>
          </cell>
          <cell r="C92">
            <v>242</v>
          </cell>
          <cell r="D92">
            <v>535</v>
          </cell>
          <cell r="E92">
            <v>5</v>
          </cell>
          <cell r="F92">
            <v>522</v>
          </cell>
          <cell r="G92">
            <v>483</v>
          </cell>
          <cell r="H92">
            <v>3707</v>
          </cell>
          <cell r="I92">
            <v>45</v>
          </cell>
        </row>
        <row r="93">
          <cell r="B93">
            <v>1199</v>
          </cell>
          <cell r="C93">
            <v>90</v>
          </cell>
          <cell r="D93">
            <v>137</v>
          </cell>
          <cell r="E93">
            <v>1047</v>
          </cell>
          <cell r="F93">
            <v>569</v>
          </cell>
          <cell r="G93">
            <v>173</v>
          </cell>
          <cell r="H93">
            <v>2721</v>
          </cell>
          <cell r="I93">
            <v>124</v>
          </cell>
        </row>
        <row r="94">
          <cell r="B94">
            <v>44</v>
          </cell>
          <cell r="C94">
            <v>80</v>
          </cell>
          <cell r="D94">
            <v>0</v>
          </cell>
          <cell r="E94">
            <v>0</v>
          </cell>
          <cell r="F94">
            <v>378</v>
          </cell>
          <cell r="G94">
            <v>642</v>
          </cell>
          <cell r="H94">
            <v>0</v>
          </cell>
          <cell r="I94">
            <v>234</v>
          </cell>
        </row>
        <row r="95">
          <cell r="B95">
            <v>7</v>
          </cell>
          <cell r="C95">
            <v>0</v>
          </cell>
          <cell r="D95">
            <v>0</v>
          </cell>
          <cell r="E95">
            <v>1089</v>
          </cell>
          <cell r="F95">
            <v>280</v>
          </cell>
          <cell r="G95">
            <v>50</v>
          </cell>
          <cell r="H95">
            <v>0</v>
          </cell>
          <cell r="I95">
            <v>0</v>
          </cell>
        </row>
        <row r="96">
          <cell r="B96">
            <v>475</v>
          </cell>
          <cell r="C96">
            <v>2161</v>
          </cell>
          <cell r="D96">
            <v>61</v>
          </cell>
          <cell r="E96">
            <v>939</v>
          </cell>
          <cell r="F96">
            <v>1298</v>
          </cell>
          <cell r="G96">
            <v>222</v>
          </cell>
          <cell r="H96">
            <v>0</v>
          </cell>
          <cell r="I96">
            <v>390</v>
          </cell>
        </row>
        <row r="97">
          <cell r="B97">
            <v>5969</v>
          </cell>
          <cell r="C97">
            <v>1784</v>
          </cell>
          <cell r="D97">
            <v>3329</v>
          </cell>
          <cell r="E97">
            <v>2927</v>
          </cell>
          <cell r="F97">
            <v>1952</v>
          </cell>
          <cell r="G97">
            <v>530</v>
          </cell>
          <cell r="H97">
            <v>1230</v>
          </cell>
          <cell r="I97">
            <v>687</v>
          </cell>
        </row>
        <row r="98">
          <cell r="B98">
            <v>456</v>
          </cell>
          <cell r="C98">
            <v>184</v>
          </cell>
          <cell r="D98">
            <v>520</v>
          </cell>
          <cell r="E98">
            <v>528</v>
          </cell>
          <cell r="F98">
            <v>372</v>
          </cell>
          <cell r="G98">
            <v>172</v>
          </cell>
          <cell r="H98">
            <v>822</v>
          </cell>
          <cell r="I98">
            <v>304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>
            <v>1017</v>
          </cell>
          <cell r="C100">
            <v>3163</v>
          </cell>
          <cell r="D100">
            <v>3</v>
          </cell>
          <cell r="E100">
            <v>922</v>
          </cell>
          <cell r="F100">
            <v>1020</v>
          </cell>
          <cell r="G100">
            <v>116</v>
          </cell>
          <cell r="H100">
            <v>0</v>
          </cell>
          <cell r="I100">
            <v>143</v>
          </cell>
        </row>
        <row r="101">
          <cell r="B101">
            <v>376</v>
          </cell>
          <cell r="C101">
            <v>6</v>
          </cell>
          <cell r="D101">
            <v>4</v>
          </cell>
          <cell r="E101">
            <v>405</v>
          </cell>
          <cell r="F101">
            <v>315</v>
          </cell>
          <cell r="G101">
            <v>261</v>
          </cell>
          <cell r="H101">
            <v>746</v>
          </cell>
          <cell r="I101">
            <v>17</v>
          </cell>
        </row>
        <row r="102">
          <cell r="B102">
            <v>185</v>
          </cell>
          <cell r="C102">
            <v>3</v>
          </cell>
          <cell r="D102">
            <v>240</v>
          </cell>
          <cell r="E102">
            <v>352</v>
          </cell>
          <cell r="F102">
            <v>790</v>
          </cell>
          <cell r="G102">
            <v>38</v>
          </cell>
          <cell r="H102">
            <v>1216</v>
          </cell>
          <cell r="I102">
            <v>16</v>
          </cell>
        </row>
        <row r="103">
          <cell r="B103">
            <v>95</v>
          </cell>
          <cell r="C103">
            <v>13</v>
          </cell>
          <cell r="D103">
            <v>71</v>
          </cell>
          <cell r="E103">
            <v>118</v>
          </cell>
          <cell r="F103">
            <v>356</v>
          </cell>
          <cell r="G103">
            <v>21</v>
          </cell>
          <cell r="H103">
            <v>195</v>
          </cell>
          <cell r="I103">
            <v>34</v>
          </cell>
        </row>
        <row r="104">
          <cell r="B104">
            <v>71</v>
          </cell>
          <cell r="C104">
            <v>0</v>
          </cell>
          <cell r="D104">
            <v>0</v>
          </cell>
          <cell r="E104">
            <v>364</v>
          </cell>
          <cell r="F104">
            <v>95</v>
          </cell>
          <cell r="G104">
            <v>13</v>
          </cell>
          <cell r="H104">
            <v>0</v>
          </cell>
          <cell r="I104">
            <v>0</v>
          </cell>
        </row>
        <row r="105">
          <cell r="B105">
            <v>37</v>
          </cell>
          <cell r="C105">
            <v>0</v>
          </cell>
          <cell r="D105">
            <v>10</v>
          </cell>
          <cell r="E105">
            <v>2424</v>
          </cell>
          <cell r="F105">
            <v>262</v>
          </cell>
          <cell r="G105">
            <v>36</v>
          </cell>
          <cell r="H105">
            <v>0</v>
          </cell>
          <cell r="I105">
            <v>0</v>
          </cell>
        </row>
        <row r="106">
          <cell r="B106">
            <v>168</v>
          </cell>
          <cell r="C106">
            <v>81</v>
          </cell>
          <cell r="D106">
            <v>0</v>
          </cell>
          <cell r="E106">
            <v>214</v>
          </cell>
          <cell r="F106">
            <v>625</v>
          </cell>
          <cell r="G106">
            <v>60</v>
          </cell>
          <cell r="H106">
            <v>54</v>
          </cell>
          <cell r="I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9</v>
          </cell>
          <cell r="C108">
            <v>12</v>
          </cell>
          <cell r="D108">
            <v>0</v>
          </cell>
          <cell r="E108">
            <v>469</v>
          </cell>
          <cell r="F108">
            <v>145</v>
          </cell>
          <cell r="G108">
            <v>75</v>
          </cell>
          <cell r="H108">
            <v>5</v>
          </cell>
          <cell r="I108">
            <v>2</v>
          </cell>
        </row>
        <row r="109">
          <cell r="B109">
            <v>4382</v>
          </cell>
          <cell r="C109">
            <v>163</v>
          </cell>
          <cell r="D109">
            <v>0</v>
          </cell>
          <cell r="E109">
            <v>1094</v>
          </cell>
          <cell r="F109">
            <v>189</v>
          </cell>
          <cell r="G109">
            <v>0</v>
          </cell>
          <cell r="H109">
            <v>85</v>
          </cell>
          <cell r="I109">
            <v>75</v>
          </cell>
        </row>
        <row r="110">
          <cell r="B110">
            <v>159</v>
          </cell>
          <cell r="C110">
            <v>3212</v>
          </cell>
          <cell r="D110">
            <v>0</v>
          </cell>
          <cell r="E110">
            <v>359</v>
          </cell>
          <cell r="F110">
            <v>789</v>
          </cell>
          <cell r="G110">
            <v>0</v>
          </cell>
          <cell r="H110">
            <v>0</v>
          </cell>
          <cell r="I110">
            <v>338</v>
          </cell>
        </row>
        <row r="111">
          <cell r="B111">
            <v>854</v>
          </cell>
          <cell r="C111">
            <v>2071</v>
          </cell>
          <cell r="D111">
            <v>1465</v>
          </cell>
          <cell r="E111">
            <v>758</v>
          </cell>
          <cell r="F111">
            <v>566</v>
          </cell>
          <cell r="G111">
            <v>1040</v>
          </cell>
          <cell r="H111">
            <v>199</v>
          </cell>
          <cell r="I111">
            <v>297</v>
          </cell>
        </row>
        <row r="112">
          <cell r="B112">
            <v>0</v>
          </cell>
          <cell r="C112">
            <v>32</v>
          </cell>
          <cell r="D112">
            <v>75</v>
          </cell>
          <cell r="E112">
            <v>10</v>
          </cell>
          <cell r="F112">
            <v>0</v>
          </cell>
          <cell r="G112">
            <v>210</v>
          </cell>
          <cell r="H112">
            <v>433</v>
          </cell>
          <cell r="I112">
            <v>30</v>
          </cell>
        </row>
        <row r="113">
          <cell r="B113">
            <v>1530</v>
          </cell>
          <cell r="C113">
            <v>4626</v>
          </cell>
          <cell r="D113">
            <v>0</v>
          </cell>
          <cell r="E113">
            <v>0</v>
          </cell>
          <cell r="F113">
            <v>5088</v>
          </cell>
          <cell r="G113">
            <v>1050</v>
          </cell>
          <cell r="H113">
            <v>0</v>
          </cell>
          <cell r="I113">
            <v>17300</v>
          </cell>
        </row>
        <row r="114">
          <cell r="B114">
            <v>474</v>
          </cell>
          <cell r="C114">
            <v>8293</v>
          </cell>
          <cell r="D114">
            <v>0</v>
          </cell>
          <cell r="E114">
            <v>6</v>
          </cell>
          <cell r="F114">
            <v>265</v>
          </cell>
          <cell r="G114">
            <v>0</v>
          </cell>
          <cell r="H114">
            <v>0</v>
          </cell>
          <cell r="I114">
            <v>115</v>
          </cell>
        </row>
        <row r="115">
          <cell r="B115">
            <v>600</v>
          </cell>
          <cell r="C115">
            <v>50</v>
          </cell>
          <cell r="D115">
            <v>0</v>
          </cell>
          <cell r="E115">
            <v>0</v>
          </cell>
          <cell r="F115">
            <v>706</v>
          </cell>
          <cell r="G115">
            <v>0</v>
          </cell>
          <cell r="H115">
            <v>0</v>
          </cell>
          <cell r="I115">
            <v>65</v>
          </cell>
        </row>
        <row r="116">
          <cell r="B116">
            <v>39497</v>
          </cell>
          <cell r="C116">
            <v>7922</v>
          </cell>
          <cell r="D116">
            <v>78140</v>
          </cell>
          <cell r="E116">
            <v>4980</v>
          </cell>
          <cell r="F116">
            <v>26228</v>
          </cell>
          <cell r="G116">
            <v>63789</v>
          </cell>
          <cell r="H116">
            <v>18416</v>
          </cell>
          <cell r="I116">
            <v>172</v>
          </cell>
        </row>
        <row r="117">
          <cell r="B117">
            <v>122800</v>
          </cell>
          <cell r="C117">
            <v>109724</v>
          </cell>
          <cell r="D117">
            <v>13360</v>
          </cell>
          <cell r="E117">
            <v>172743</v>
          </cell>
          <cell r="F117">
            <v>44564</v>
          </cell>
          <cell r="G117">
            <v>77294</v>
          </cell>
          <cell r="H117">
            <v>50626</v>
          </cell>
          <cell r="I117">
            <v>1715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59">
          <cell r="B159">
            <v>13367</v>
          </cell>
          <cell r="C159">
            <v>421273</v>
          </cell>
          <cell r="D159">
            <v>421717</v>
          </cell>
          <cell r="E159">
            <v>151110</v>
          </cell>
          <cell r="F159">
            <v>2117</v>
          </cell>
          <cell r="G159">
            <v>40</v>
          </cell>
          <cell r="H159">
            <v>29407</v>
          </cell>
          <cell r="I159">
            <v>12554</v>
          </cell>
        </row>
        <row r="160">
          <cell r="B160">
            <v>5641</v>
          </cell>
          <cell r="C160">
            <v>1836</v>
          </cell>
          <cell r="D160">
            <v>3293</v>
          </cell>
          <cell r="E160">
            <v>2055</v>
          </cell>
          <cell r="F160">
            <v>3860</v>
          </cell>
          <cell r="G160">
            <v>3788</v>
          </cell>
          <cell r="H160">
            <v>11497</v>
          </cell>
          <cell r="I160">
            <v>1287</v>
          </cell>
        </row>
        <row r="161">
          <cell r="B161">
            <v>3998</v>
          </cell>
          <cell r="C161">
            <v>0</v>
          </cell>
          <cell r="D161">
            <v>3375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B162">
            <v>250</v>
          </cell>
          <cell r="C162">
            <v>14166</v>
          </cell>
          <cell r="D162">
            <v>75</v>
          </cell>
          <cell r="E162">
            <v>225</v>
          </cell>
          <cell r="F162">
            <v>1467</v>
          </cell>
          <cell r="G162">
            <v>2981</v>
          </cell>
          <cell r="H162">
            <v>117</v>
          </cell>
          <cell r="I162">
            <v>6016</v>
          </cell>
        </row>
        <row r="163">
          <cell r="B163">
            <v>0</v>
          </cell>
          <cell r="C163">
            <v>25</v>
          </cell>
          <cell r="D163">
            <v>8</v>
          </cell>
          <cell r="E163">
            <v>0</v>
          </cell>
          <cell r="F163">
            <v>70</v>
          </cell>
          <cell r="G163">
            <v>0</v>
          </cell>
          <cell r="H163">
            <v>1922</v>
          </cell>
          <cell r="I163">
            <v>0</v>
          </cell>
        </row>
        <row r="164">
          <cell r="B164">
            <v>1576</v>
          </cell>
          <cell r="C164">
            <v>51</v>
          </cell>
          <cell r="D164">
            <v>542</v>
          </cell>
          <cell r="E164">
            <v>1432</v>
          </cell>
          <cell r="F164">
            <v>450</v>
          </cell>
          <cell r="G164">
            <v>7457</v>
          </cell>
          <cell r="H164">
            <v>11638</v>
          </cell>
          <cell r="I164">
            <v>0</v>
          </cell>
        </row>
        <row r="165">
          <cell r="B165">
            <v>430</v>
          </cell>
          <cell r="C165">
            <v>215</v>
          </cell>
          <cell r="D165">
            <v>236</v>
          </cell>
          <cell r="E165">
            <v>24</v>
          </cell>
          <cell r="F165">
            <v>36</v>
          </cell>
          <cell r="G165">
            <v>5099</v>
          </cell>
          <cell r="H165">
            <v>6759</v>
          </cell>
          <cell r="I165">
            <v>12</v>
          </cell>
        </row>
        <row r="166">
          <cell r="B166">
            <v>0</v>
          </cell>
          <cell r="C166">
            <v>0</v>
          </cell>
          <cell r="D166">
            <v>23</v>
          </cell>
          <cell r="E166">
            <v>26</v>
          </cell>
          <cell r="F166">
            <v>15</v>
          </cell>
          <cell r="G166">
            <v>887</v>
          </cell>
          <cell r="H166">
            <v>25</v>
          </cell>
          <cell r="I166">
            <v>302</v>
          </cell>
        </row>
        <row r="167">
          <cell r="B167">
            <v>6692</v>
          </cell>
          <cell r="C167">
            <v>117</v>
          </cell>
          <cell r="D167">
            <v>1157</v>
          </cell>
          <cell r="E167">
            <v>10</v>
          </cell>
          <cell r="F167">
            <v>1041</v>
          </cell>
          <cell r="G167">
            <v>960</v>
          </cell>
          <cell r="H167">
            <v>6765</v>
          </cell>
          <cell r="I167">
            <v>45</v>
          </cell>
        </row>
        <row r="168">
          <cell r="B168">
            <v>11275</v>
          </cell>
          <cell r="C168">
            <v>656</v>
          </cell>
          <cell r="D168">
            <v>1130</v>
          </cell>
          <cell r="E168">
            <v>6808</v>
          </cell>
          <cell r="F168">
            <v>4364</v>
          </cell>
          <cell r="G168">
            <v>1007</v>
          </cell>
          <cell r="H168">
            <v>30223</v>
          </cell>
          <cell r="I168">
            <v>652</v>
          </cell>
        </row>
        <row r="169">
          <cell r="B169">
            <v>316</v>
          </cell>
          <cell r="C169">
            <v>800</v>
          </cell>
          <cell r="D169">
            <v>0</v>
          </cell>
          <cell r="E169">
            <v>0</v>
          </cell>
          <cell r="F169">
            <v>3324</v>
          </cell>
          <cell r="G169">
            <v>6172</v>
          </cell>
          <cell r="H169">
            <v>0</v>
          </cell>
          <cell r="I169">
            <v>1726</v>
          </cell>
        </row>
        <row r="170">
          <cell r="B170">
            <v>105</v>
          </cell>
          <cell r="C170">
            <v>0</v>
          </cell>
          <cell r="D170">
            <v>0</v>
          </cell>
          <cell r="E170">
            <v>25350</v>
          </cell>
          <cell r="F170">
            <v>2610</v>
          </cell>
          <cell r="G170">
            <v>400</v>
          </cell>
          <cell r="H170">
            <v>0</v>
          </cell>
          <cell r="I170">
            <v>0</v>
          </cell>
        </row>
        <row r="171">
          <cell r="B171">
            <v>4392</v>
          </cell>
          <cell r="C171">
            <v>47611</v>
          </cell>
          <cell r="D171">
            <v>300</v>
          </cell>
          <cell r="E171">
            <v>7833</v>
          </cell>
          <cell r="F171">
            <v>11319</v>
          </cell>
          <cell r="G171">
            <v>1146</v>
          </cell>
          <cell r="H171">
            <v>0</v>
          </cell>
          <cell r="I171">
            <v>2840</v>
          </cell>
        </row>
        <row r="172">
          <cell r="B172">
            <v>62035</v>
          </cell>
          <cell r="C172">
            <v>13643</v>
          </cell>
          <cell r="D172">
            <v>30038</v>
          </cell>
          <cell r="E172">
            <v>28436</v>
          </cell>
          <cell r="F172">
            <v>16150</v>
          </cell>
          <cell r="G172">
            <v>4736</v>
          </cell>
          <cell r="H172">
            <v>10709</v>
          </cell>
          <cell r="I172">
            <v>4400</v>
          </cell>
        </row>
        <row r="173">
          <cell r="B173">
            <v>6738</v>
          </cell>
          <cell r="C173">
            <v>266</v>
          </cell>
          <cell r="D173">
            <v>3816</v>
          </cell>
          <cell r="E173">
            <v>1783</v>
          </cell>
          <cell r="F173">
            <v>2958</v>
          </cell>
          <cell r="G173">
            <v>1444</v>
          </cell>
          <cell r="H173">
            <v>3784</v>
          </cell>
          <cell r="I173">
            <v>716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5">
          <cell r="B175">
            <v>9576</v>
          </cell>
          <cell r="C175">
            <v>9620</v>
          </cell>
          <cell r="D175">
            <v>12</v>
          </cell>
          <cell r="E175">
            <v>4263</v>
          </cell>
          <cell r="F175">
            <v>7960</v>
          </cell>
          <cell r="G175">
            <v>363</v>
          </cell>
          <cell r="H175">
            <v>0</v>
          </cell>
          <cell r="I175">
            <v>1038</v>
          </cell>
        </row>
        <row r="176">
          <cell r="B176">
            <v>5684</v>
          </cell>
          <cell r="C176">
            <v>17</v>
          </cell>
          <cell r="D176">
            <v>64</v>
          </cell>
          <cell r="E176">
            <v>1069</v>
          </cell>
          <cell r="F176">
            <v>3705</v>
          </cell>
          <cell r="G176">
            <v>1227</v>
          </cell>
          <cell r="H176">
            <v>4766</v>
          </cell>
          <cell r="I176">
            <v>46</v>
          </cell>
        </row>
        <row r="177">
          <cell r="B177">
            <v>2433</v>
          </cell>
          <cell r="C177">
            <v>24</v>
          </cell>
          <cell r="D177">
            <v>10600</v>
          </cell>
          <cell r="E177">
            <v>7030</v>
          </cell>
          <cell r="F177">
            <v>14220</v>
          </cell>
          <cell r="G177">
            <v>230</v>
          </cell>
          <cell r="H177">
            <v>12531</v>
          </cell>
          <cell r="I177">
            <v>89</v>
          </cell>
        </row>
        <row r="178">
          <cell r="B178">
            <v>1247</v>
          </cell>
          <cell r="C178">
            <v>11</v>
          </cell>
          <cell r="D178">
            <v>930</v>
          </cell>
          <cell r="E178">
            <v>2904</v>
          </cell>
          <cell r="F178">
            <v>7795</v>
          </cell>
          <cell r="G178">
            <v>219</v>
          </cell>
          <cell r="H178">
            <v>1524</v>
          </cell>
          <cell r="I178">
            <v>105</v>
          </cell>
        </row>
        <row r="179">
          <cell r="B179">
            <v>119</v>
          </cell>
          <cell r="C179">
            <v>0</v>
          </cell>
          <cell r="D179">
            <v>0</v>
          </cell>
          <cell r="E179">
            <v>728</v>
          </cell>
          <cell r="F179">
            <v>190</v>
          </cell>
          <cell r="G179">
            <v>21</v>
          </cell>
          <cell r="H179">
            <v>0</v>
          </cell>
          <cell r="I179">
            <v>0</v>
          </cell>
        </row>
        <row r="180">
          <cell r="B180">
            <v>19</v>
          </cell>
          <cell r="C180">
            <v>0</v>
          </cell>
          <cell r="D180">
            <v>15</v>
          </cell>
          <cell r="E180">
            <v>2674</v>
          </cell>
          <cell r="F180">
            <v>267</v>
          </cell>
          <cell r="G180">
            <v>50</v>
          </cell>
          <cell r="H180">
            <v>0</v>
          </cell>
          <cell r="I180">
            <v>0</v>
          </cell>
        </row>
        <row r="181">
          <cell r="B181">
            <v>2590</v>
          </cell>
          <cell r="C181">
            <v>162</v>
          </cell>
          <cell r="D181">
            <v>0</v>
          </cell>
          <cell r="E181">
            <v>5920</v>
          </cell>
          <cell r="F181">
            <v>11875</v>
          </cell>
          <cell r="G181">
            <v>1200</v>
          </cell>
          <cell r="H181">
            <v>986</v>
          </cell>
          <cell r="I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B183">
            <v>128</v>
          </cell>
          <cell r="C183">
            <v>48</v>
          </cell>
          <cell r="D183">
            <v>0</v>
          </cell>
          <cell r="E183">
            <v>23450</v>
          </cell>
          <cell r="F183">
            <v>1740</v>
          </cell>
          <cell r="G183">
            <v>300</v>
          </cell>
          <cell r="H183">
            <v>40</v>
          </cell>
          <cell r="I183">
            <v>4</v>
          </cell>
        </row>
        <row r="184">
          <cell r="B184">
            <v>4337</v>
          </cell>
          <cell r="C184">
            <v>393</v>
          </cell>
          <cell r="D184">
            <v>0</v>
          </cell>
          <cell r="E184">
            <v>27</v>
          </cell>
          <cell r="F184">
            <v>179</v>
          </cell>
          <cell r="G184">
            <v>15</v>
          </cell>
          <cell r="H184">
            <v>2</v>
          </cell>
          <cell r="I184">
            <v>225</v>
          </cell>
        </row>
        <row r="185">
          <cell r="B185">
            <v>370</v>
          </cell>
          <cell r="C185">
            <v>1455</v>
          </cell>
          <cell r="D185">
            <v>0</v>
          </cell>
          <cell r="E185">
            <v>155</v>
          </cell>
          <cell r="F185">
            <v>1672</v>
          </cell>
          <cell r="G185">
            <v>0</v>
          </cell>
          <cell r="H185">
            <v>0</v>
          </cell>
          <cell r="I185">
            <v>676</v>
          </cell>
        </row>
        <row r="186">
          <cell r="B186">
            <v>1593</v>
          </cell>
          <cell r="C186">
            <v>248</v>
          </cell>
          <cell r="D186">
            <v>486</v>
          </cell>
          <cell r="E186">
            <v>326</v>
          </cell>
          <cell r="F186">
            <v>226</v>
          </cell>
          <cell r="G186">
            <v>418</v>
          </cell>
          <cell r="H186">
            <v>92</v>
          </cell>
          <cell r="I186">
            <v>67</v>
          </cell>
        </row>
        <row r="187">
          <cell r="B187">
            <v>0</v>
          </cell>
          <cell r="C187">
            <v>4</v>
          </cell>
          <cell r="D187">
            <v>115</v>
          </cell>
          <cell r="E187">
            <v>4</v>
          </cell>
          <cell r="F187">
            <v>0</v>
          </cell>
          <cell r="G187">
            <v>129</v>
          </cell>
          <cell r="H187">
            <v>266</v>
          </cell>
          <cell r="I187">
            <v>24</v>
          </cell>
        </row>
        <row r="188">
          <cell r="B188">
            <v>4190</v>
          </cell>
          <cell r="C188">
            <v>9800</v>
          </cell>
          <cell r="D188">
            <v>0</v>
          </cell>
          <cell r="E188">
            <v>0</v>
          </cell>
          <cell r="F188">
            <v>2544</v>
          </cell>
          <cell r="G188">
            <v>1390</v>
          </cell>
          <cell r="H188">
            <v>0</v>
          </cell>
          <cell r="I188">
            <v>24380</v>
          </cell>
        </row>
        <row r="189">
          <cell r="B189">
            <v>996</v>
          </cell>
          <cell r="C189">
            <v>1162</v>
          </cell>
          <cell r="D189">
            <v>0</v>
          </cell>
          <cell r="E189">
            <v>10</v>
          </cell>
          <cell r="F189">
            <v>735</v>
          </cell>
          <cell r="G189">
            <v>0</v>
          </cell>
          <cell r="H189">
            <v>0</v>
          </cell>
          <cell r="I189">
            <v>159</v>
          </cell>
        </row>
        <row r="190">
          <cell r="B190">
            <v>1200</v>
          </cell>
          <cell r="C190">
            <v>75</v>
          </cell>
          <cell r="D190">
            <v>0</v>
          </cell>
          <cell r="E190">
            <v>0</v>
          </cell>
          <cell r="F190">
            <v>353</v>
          </cell>
          <cell r="G190">
            <v>0</v>
          </cell>
          <cell r="H190">
            <v>0</v>
          </cell>
          <cell r="I190">
            <v>98</v>
          </cell>
        </row>
        <row r="191">
          <cell r="B191">
            <v>290063</v>
          </cell>
          <cell r="C191">
            <v>43396</v>
          </cell>
          <cell r="D191">
            <v>700431</v>
          </cell>
          <cell r="E191">
            <v>17869</v>
          </cell>
          <cell r="F191">
            <v>112789</v>
          </cell>
          <cell r="G191">
            <v>103034</v>
          </cell>
          <cell r="H191">
            <v>447568</v>
          </cell>
          <cell r="I191">
            <v>5140</v>
          </cell>
        </row>
        <row r="192">
          <cell r="B192">
            <v>27028</v>
          </cell>
          <cell r="C192">
            <v>17161</v>
          </cell>
          <cell r="D192">
            <v>3452</v>
          </cell>
          <cell r="E192">
            <v>30819</v>
          </cell>
          <cell r="F192">
            <v>5363</v>
          </cell>
          <cell r="G192">
            <v>22700</v>
          </cell>
          <cell r="H192">
            <v>32132</v>
          </cell>
          <cell r="I192">
            <v>1792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</sheetData>
      <sheetData sheetId="9">
        <row r="8">
          <cell r="B8">
            <v>814</v>
          </cell>
          <cell r="C8">
            <v>26661</v>
          </cell>
          <cell r="D8">
            <v>43582</v>
          </cell>
          <cell r="E8">
            <v>8455</v>
          </cell>
          <cell r="F8">
            <v>4431</v>
          </cell>
          <cell r="G8">
            <v>0</v>
          </cell>
          <cell r="H8">
            <v>10221</v>
          </cell>
          <cell r="I8">
            <v>3465</v>
          </cell>
        </row>
        <row r="9">
          <cell r="B9">
            <v>3351</v>
          </cell>
          <cell r="C9">
            <v>693</v>
          </cell>
          <cell r="D9">
            <v>656</v>
          </cell>
          <cell r="E9">
            <v>354</v>
          </cell>
          <cell r="F9">
            <v>2222</v>
          </cell>
          <cell r="G9">
            <v>1515</v>
          </cell>
          <cell r="H9">
            <v>6732</v>
          </cell>
          <cell r="I9">
            <v>1213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250</v>
          </cell>
          <cell r="I10">
            <v>0</v>
          </cell>
        </row>
        <row r="11">
          <cell r="B11">
            <v>0</v>
          </cell>
          <cell r="C11">
            <v>102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15</v>
          </cell>
          <cell r="D12">
            <v>145</v>
          </cell>
          <cell r="E12">
            <v>0</v>
          </cell>
          <cell r="F12">
            <v>44</v>
          </cell>
          <cell r="G12">
            <v>0</v>
          </cell>
          <cell r="H12">
            <v>2370</v>
          </cell>
          <cell r="I12">
            <v>0</v>
          </cell>
        </row>
        <row r="13">
          <cell r="B13">
            <v>181</v>
          </cell>
          <cell r="C13">
            <v>22</v>
          </cell>
          <cell r="D13">
            <v>0</v>
          </cell>
          <cell r="E13">
            <v>843</v>
          </cell>
          <cell r="F13">
            <v>750</v>
          </cell>
          <cell r="G13">
            <v>237</v>
          </cell>
          <cell r="H13">
            <v>14662</v>
          </cell>
          <cell r="I13">
            <v>0</v>
          </cell>
        </row>
        <row r="14">
          <cell r="B14">
            <v>228</v>
          </cell>
          <cell r="C14">
            <v>54</v>
          </cell>
          <cell r="D14">
            <v>0</v>
          </cell>
          <cell r="E14">
            <v>90</v>
          </cell>
          <cell r="F14">
            <v>56</v>
          </cell>
          <cell r="G14">
            <v>191</v>
          </cell>
          <cell r="H14">
            <v>7771</v>
          </cell>
          <cell r="I14">
            <v>11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45</v>
          </cell>
          <cell r="G15">
            <v>30</v>
          </cell>
          <cell r="H15">
            <v>0</v>
          </cell>
          <cell r="I15">
            <v>0</v>
          </cell>
        </row>
        <row r="16">
          <cell r="B16">
            <v>848</v>
          </cell>
          <cell r="C16">
            <v>75</v>
          </cell>
          <cell r="D16">
            <v>338</v>
          </cell>
          <cell r="E16">
            <v>63</v>
          </cell>
          <cell r="F16">
            <v>3369</v>
          </cell>
          <cell r="G16">
            <v>278</v>
          </cell>
          <cell r="H16">
            <v>3624</v>
          </cell>
          <cell r="I16">
            <v>271</v>
          </cell>
        </row>
        <row r="17">
          <cell r="B17">
            <v>989</v>
          </cell>
          <cell r="C17">
            <v>130</v>
          </cell>
          <cell r="D17">
            <v>19</v>
          </cell>
          <cell r="E17">
            <v>104</v>
          </cell>
          <cell r="F17">
            <v>829</v>
          </cell>
          <cell r="G17">
            <v>74</v>
          </cell>
          <cell r="H17">
            <v>2092</v>
          </cell>
          <cell r="I17">
            <v>111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9</v>
          </cell>
          <cell r="F18">
            <v>410</v>
          </cell>
          <cell r="G18">
            <v>0</v>
          </cell>
          <cell r="H18">
            <v>0</v>
          </cell>
          <cell r="I18">
            <v>50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1035</v>
          </cell>
          <cell r="F19">
            <v>365</v>
          </cell>
          <cell r="G19">
            <v>32</v>
          </cell>
          <cell r="H19">
            <v>0</v>
          </cell>
          <cell r="I19">
            <v>0</v>
          </cell>
        </row>
        <row r="20">
          <cell r="B20">
            <v>524</v>
          </cell>
          <cell r="C20">
            <v>930</v>
          </cell>
          <cell r="D20">
            <v>5</v>
          </cell>
          <cell r="E20">
            <v>356</v>
          </cell>
          <cell r="F20">
            <v>1100</v>
          </cell>
          <cell r="G20">
            <v>299</v>
          </cell>
          <cell r="H20">
            <v>0</v>
          </cell>
          <cell r="I20">
            <v>305</v>
          </cell>
        </row>
        <row r="21">
          <cell r="B21">
            <v>3502</v>
          </cell>
          <cell r="C21">
            <v>527</v>
          </cell>
          <cell r="D21">
            <v>952</v>
          </cell>
          <cell r="E21">
            <v>1306</v>
          </cell>
          <cell r="F21">
            <v>2938</v>
          </cell>
          <cell r="G21">
            <v>199</v>
          </cell>
          <cell r="H21">
            <v>1527</v>
          </cell>
          <cell r="I21">
            <v>486</v>
          </cell>
        </row>
        <row r="22">
          <cell r="B22">
            <v>290</v>
          </cell>
          <cell r="C22">
            <v>30</v>
          </cell>
          <cell r="D22">
            <v>40</v>
          </cell>
          <cell r="E22">
            <v>246</v>
          </cell>
          <cell r="F22">
            <v>248</v>
          </cell>
          <cell r="G22">
            <v>105</v>
          </cell>
          <cell r="H22">
            <v>66</v>
          </cell>
          <cell r="I22">
            <v>99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96</v>
          </cell>
          <cell r="C24">
            <v>393</v>
          </cell>
          <cell r="D24">
            <v>31</v>
          </cell>
          <cell r="E24">
            <v>362</v>
          </cell>
          <cell r="F24">
            <v>2335</v>
          </cell>
          <cell r="G24">
            <v>45</v>
          </cell>
          <cell r="H24">
            <v>600</v>
          </cell>
          <cell r="I24">
            <v>162</v>
          </cell>
        </row>
        <row r="25">
          <cell r="B25">
            <v>391</v>
          </cell>
          <cell r="C25">
            <v>0</v>
          </cell>
          <cell r="D25">
            <v>0</v>
          </cell>
          <cell r="E25">
            <v>82</v>
          </cell>
          <cell r="F25">
            <v>175</v>
          </cell>
          <cell r="G25">
            <v>30</v>
          </cell>
          <cell r="H25">
            <v>1</v>
          </cell>
          <cell r="I25">
            <v>0</v>
          </cell>
        </row>
        <row r="26">
          <cell r="B26">
            <v>57</v>
          </cell>
          <cell r="C26">
            <v>0</v>
          </cell>
          <cell r="D26">
            <v>589</v>
          </cell>
          <cell r="E26">
            <v>90</v>
          </cell>
          <cell r="F26">
            <v>231</v>
          </cell>
          <cell r="G26">
            <v>147</v>
          </cell>
          <cell r="H26">
            <v>317</v>
          </cell>
          <cell r="I26">
            <v>0</v>
          </cell>
        </row>
        <row r="27">
          <cell r="B27">
            <v>60</v>
          </cell>
          <cell r="C27">
            <v>0</v>
          </cell>
          <cell r="D27">
            <v>35</v>
          </cell>
          <cell r="E27">
            <v>89</v>
          </cell>
          <cell r="F27">
            <v>165</v>
          </cell>
          <cell r="G27">
            <v>1</v>
          </cell>
          <cell r="H27">
            <v>0</v>
          </cell>
          <cell r="I27">
            <v>1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689</v>
          </cell>
          <cell r="F28">
            <v>145</v>
          </cell>
          <cell r="G28">
            <v>15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5</v>
          </cell>
          <cell r="H29">
            <v>0</v>
          </cell>
          <cell r="I29">
            <v>44</v>
          </cell>
        </row>
        <row r="30">
          <cell r="B30">
            <v>156</v>
          </cell>
          <cell r="C30">
            <v>10</v>
          </cell>
          <cell r="D30">
            <v>0</v>
          </cell>
          <cell r="E30">
            <v>141</v>
          </cell>
          <cell r="F30">
            <v>555</v>
          </cell>
          <cell r="G30">
            <v>39</v>
          </cell>
          <cell r="H30">
            <v>0</v>
          </cell>
          <cell r="I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5</v>
          </cell>
          <cell r="C32">
            <v>0</v>
          </cell>
          <cell r="D32">
            <v>0</v>
          </cell>
          <cell r="E32">
            <v>634</v>
          </cell>
          <cell r="F32">
            <v>140</v>
          </cell>
          <cell r="G32">
            <v>44</v>
          </cell>
          <cell r="H32">
            <v>0</v>
          </cell>
          <cell r="I32">
            <v>0</v>
          </cell>
        </row>
        <row r="33">
          <cell r="B33">
            <v>70</v>
          </cell>
          <cell r="C33">
            <v>10</v>
          </cell>
          <cell r="D33">
            <v>15</v>
          </cell>
          <cell r="E33">
            <v>0</v>
          </cell>
          <cell r="F33">
            <v>27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35</v>
          </cell>
          <cell r="C34">
            <v>61</v>
          </cell>
          <cell r="D34">
            <v>0</v>
          </cell>
          <cell r="E34">
            <v>60</v>
          </cell>
          <cell r="F34">
            <v>78</v>
          </cell>
          <cell r="G34">
            <v>0</v>
          </cell>
          <cell r="H34">
            <v>0</v>
          </cell>
          <cell r="I34">
            <v>130</v>
          </cell>
        </row>
        <row r="35">
          <cell r="B35">
            <v>32</v>
          </cell>
          <cell r="C35">
            <v>0</v>
          </cell>
          <cell r="D35">
            <v>70</v>
          </cell>
          <cell r="E35">
            <v>110</v>
          </cell>
          <cell r="F35">
            <v>35</v>
          </cell>
          <cell r="G35">
            <v>91</v>
          </cell>
          <cell r="H35">
            <v>77</v>
          </cell>
          <cell r="I35">
            <v>0</v>
          </cell>
        </row>
        <row r="36">
          <cell r="B36">
            <v>0</v>
          </cell>
          <cell r="C36">
            <v>10</v>
          </cell>
          <cell r="D36">
            <v>15</v>
          </cell>
          <cell r="E36">
            <v>0</v>
          </cell>
          <cell r="F36">
            <v>0</v>
          </cell>
          <cell r="G36">
            <v>27</v>
          </cell>
          <cell r="H36">
            <v>0</v>
          </cell>
          <cell r="I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120</v>
          </cell>
          <cell r="G37">
            <v>0</v>
          </cell>
          <cell r="H37">
            <v>30</v>
          </cell>
          <cell r="I37">
            <v>0</v>
          </cell>
        </row>
        <row r="38">
          <cell r="B38">
            <v>312</v>
          </cell>
          <cell r="C38">
            <v>110</v>
          </cell>
          <cell r="D38">
            <v>16</v>
          </cell>
          <cell r="E38">
            <v>0</v>
          </cell>
          <cell r="F38">
            <v>95</v>
          </cell>
          <cell r="G38">
            <v>0</v>
          </cell>
          <cell r="H38">
            <v>0</v>
          </cell>
          <cell r="I38">
            <v>7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40</v>
          </cell>
          <cell r="C40">
            <v>26</v>
          </cell>
          <cell r="D40">
            <v>40</v>
          </cell>
          <cell r="E40">
            <v>35</v>
          </cell>
          <cell r="F40">
            <v>241</v>
          </cell>
          <cell r="G40">
            <v>284</v>
          </cell>
          <cell r="H40">
            <v>642</v>
          </cell>
          <cell r="I40">
            <v>89</v>
          </cell>
        </row>
        <row r="41">
          <cell r="B41">
            <v>1950</v>
          </cell>
          <cell r="C41">
            <v>422</v>
          </cell>
          <cell r="D41">
            <v>401</v>
          </cell>
          <cell r="E41">
            <v>209</v>
          </cell>
          <cell r="F41">
            <v>420</v>
          </cell>
          <cell r="G41">
            <v>890</v>
          </cell>
          <cell r="H41">
            <v>494</v>
          </cell>
          <cell r="I41">
            <v>202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84">
          <cell r="B84">
            <v>1401</v>
          </cell>
          <cell r="C84">
            <v>55760</v>
          </cell>
          <cell r="D84">
            <v>49425</v>
          </cell>
          <cell r="E84">
            <v>7400</v>
          </cell>
          <cell r="F84">
            <v>764</v>
          </cell>
          <cell r="G84">
            <v>0</v>
          </cell>
          <cell r="H84">
            <v>8735</v>
          </cell>
          <cell r="I84">
            <v>2729</v>
          </cell>
        </row>
        <row r="85">
          <cell r="B85">
            <v>5342</v>
          </cell>
          <cell r="C85">
            <v>792</v>
          </cell>
          <cell r="D85">
            <v>4461</v>
          </cell>
          <cell r="E85">
            <v>1353</v>
          </cell>
          <cell r="F85">
            <v>4083</v>
          </cell>
          <cell r="G85">
            <v>3749</v>
          </cell>
          <cell r="H85">
            <v>13144</v>
          </cell>
          <cell r="I85">
            <v>1276</v>
          </cell>
        </row>
        <row r="86">
          <cell r="B86">
            <v>908</v>
          </cell>
          <cell r="C86">
            <v>0</v>
          </cell>
          <cell r="D86">
            <v>6145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1500</v>
          </cell>
          <cell r="C87">
            <v>450</v>
          </cell>
          <cell r="D87">
            <v>85000</v>
          </cell>
          <cell r="E87">
            <v>1370</v>
          </cell>
          <cell r="F87">
            <v>8200</v>
          </cell>
          <cell r="G87">
            <v>14602</v>
          </cell>
          <cell r="H87">
            <v>700</v>
          </cell>
          <cell r="I87">
            <v>36000</v>
          </cell>
        </row>
        <row r="88">
          <cell r="B88">
            <v>0</v>
          </cell>
          <cell r="C88">
            <v>15</v>
          </cell>
          <cell r="D88">
            <v>757</v>
          </cell>
          <cell r="E88">
            <v>0</v>
          </cell>
          <cell r="F88">
            <v>45</v>
          </cell>
          <cell r="G88">
            <v>27</v>
          </cell>
          <cell r="H88">
            <v>4779</v>
          </cell>
          <cell r="I88">
            <v>150</v>
          </cell>
        </row>
        <row r="89">
          <cell r="B89">
            <v>1131</v>
          </cell>
          <cell r="C89">
            <v>75</v>
          </cell>
          <cell r="D89">
            <v>107</v>
          </cell>
          <cell r="E89">
            <v>212</v>
          </cell>
          <cell r="F89">
            <v>1008</v>
          </cell>
          <cell r="G89">
            <v>2772</v>
          </cell>
          <cell r="H89">
            <v>11975</v>
          </cell>
          <cell r="I89">
            <v>0</v>
          </cell>
        </row>
        <row r="90">
          <cell r="B90">
            <v>178</v>
          </cell>
          <cell r="C90">
            <v>97</v>
          </cell>
          <cell r="D90">
            <v>765</v>
          </cell>
          <cell r="E90">
            <v>115</v>
          </cell>
          <cell r="F90">
            <v>104</v>
          </cell>
          <cell r="G90">
            <v>2030</v>
          </cell>
          <cell r="H90">
            <v>2455</v>
          </cell>
          <cell r="I90">
            <v>20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15</v>
          </cell>
          <cell r="G91">
            <v>573</v>
          </cell>
          <cell r="H91">
            <v>1119</v>
          </cell>
          <cell r="I91">
            <v>0</v>
          </cell>
        </row>
        <row r="92">
          <cell r="B92">
            <v>1250</v>
          </cell>
          <cell r="C92">
            <v>258</v>
          </cell>
          <cell r="D92">
            <v>342</v>
          </cell>
          <cell r="E92">
            <v>141</v>
          </cell>
          <cell r="F92">
            <v>368</v>
          </cell>
          <cell r="G92">
            <v>613</v>
          </cell>
          <cell r="H92">
            <v>6616</v>
          </cell>
          <cell r="I92">
            <v>107</v>
          </cell>
        </row>
        <row r="93">
          <cell r="B93">
            <v>637</v>
          </cell>
          <cell r="C93">
            <v>74</v>
          </cell>
          <cell r="D93">
            <v>66</v>
          </cell>
          <cell r="E93">
            <v>254</v>
          </cell>
          <cell r="F93">
            <v>538</v>
          </cell>
          <cell r="G93">
            <v>95</v>
          </cell>
          <cell r="H93">
            <v>1484</v>
          </cell>
          <cell r="I93">
            <v>145</v>
          </cell>
        </row>
        <row r="94">
          <cell r="B94">
            <v>0</v>
          </cell>
          <cell r="C94">
            <v>91</v>
          </cell>
          <cell r="D94">
            <v>0</v>
          </cell>
          <cell r="E94">
            <v>0</v>
          </cell>
          <cell r="F94">
            <v>341</v>
          </cell>
          <cell r="G94">
            <v>3600</v>
          </cell>
          <cell r="H94">
            <v>0</v>
          </cell>
          <cell r="I94">
            <v>87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754</v>
          </cell>
          <cell r="F95">
            <v>495</v>
          </cell>
          <cell r="G95">
            <v>20</v>
          </cell>
          <cell r="H95">
            <v>0</v>
          </cell>
          <cell r="I95">
            <v>0</v>
          </cell>
        </row>
        <row r="96">
          <cell r="B96">
            <v>397</v>
          </cell>
          <cell r="C96">
            <v>2723</v>
          </cell>
          <cell r="D96">
            <v>10</v>
          </cell>
          <cell r="E96">
            <v>959</v>
          </cell>
          <cell r="F96">
            <v>1066</v>
          </cell>
          <cell r="G96">
            <v>205</v>
          </cell>
          <cell r="H96">
            <v>0</v>
          </cell>
          <cell r="I96">
            <v>834</v>
          </cell>
        </row>
        <row r="97">
          <cell r="B97">
            <v>5521</v>
          </cell>
          <cell r="C97">
            <v>1290</v>
          </cell>
          <cell r="D97">
            <v>3859</v>
          </cell>
          <cell r="E97">
            <v>1913</v>
          </cell>
          <cell r="F97">
            <v>2568</v>
          </cell>
          <cell r="G97">
            <v>524</v>
          </cell>
          <cell r="H97">
            <v>1653</v>
          </cell>
          <cell r="I97">
            <v>1742</v>
          </cell>
        </row>
        <row r="98">
          <cell r="B98">
            <v>279</v>
          </cell>
          <cell r="C98">
            <v>252</v>
          </cell>
          <cell r="D98">
            <v>537</v>
          </cell>
          <cell r="E98">
            <v>435</v>
          </cell>
          <cell r="F98">
            <v>280</v>
          </cell>
          <cell r="G98">
            <v>205</v>
          </cell>
          <cell r="H98">
            <v>179</v>
          </cell>
          <cell r="I98">
            <v>280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>
            <v>374</v>
          </cell>
          <cell r="C100">
            <v>4181</v>
          </cell>
          <cell r="D100">
            <v>47</v>
          </cell>
          <cell r="E100">
            <v>968</v>
          </cell>
          <cell r="F100">
            <v>1119</v>
          </cell>
          <cell r="G100">
            <v>325</v>
          </cell>
          <cell r="H100">
            <v>0</v>
          </cell>
          <cell r="I100">
            <v>177</v>
          </cell>
        </row>
        <row r="101">
          <cell r="B101">
            <v>162</v>
          </cell>
          <cell r="C101">
            <v>2</v>
          </cell>
          <cell r="D101">
            <v>0</v>
          </cell>
          <cell r="E101">
            <v>187</v>
          </cell>
          <cell r="F101">
            <v>169</v>
          </cell>
          <cell r="G101">
            <v>290</v>
          </cell>
          <cell r="H101">
            <v>780</v>
          </cell>
          <cell r="I101">
            <v>24</v>
          </cell>
        </row>
        <row r="102">
          <cell r="B102">
            <v>31</v>
          </cell>
          <cell r="C102">
            <v>0</v>
          </cell>
          <cell r="D102">
            <v>0</v>
          </cell>
          <cell r="E102">
            <v>189</v>
          </cell>
          <cell r="F102">
            <v>2238</v>
          </cell>
          <cell r="G102">
            <v>19</v>
          </cell>
          <cell r="H102">
            <v>1274</v>
          </cell>
          <cell r="I102">
            <v>0</v>
          </cell>
        </row>
        <row r="103">
          <cell r="B103">
            <v>13</v>
          </cell>
          <cell r="C103">
            <v>9</v>
          </cell>
          <cell r="D103">
            <v>0</v>
          </cell>
          <cell r="E103">
            <v>262</v>
          </cell>
          <cell r="F103">
            <v>105</v>
          </cell>
          <cell r="G103">
            <v>0</v>
          </cell>
          <cell r="H103">
            <v>53</v>
          </cell>
          <cell r="I103">
            <v>22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333</v>
          </cell>
          <cell r="F104">
            <v>145</v>
          </cell>
          <cell r="G104">
            <v>44</v>
          </cell>
          <cell r="H104">
            <v>0</v>
          </cell>
          <cell r="I104">
            <v>0</v>
          </cell>
        </row>
        <row r="105">
          <cell r="B105">
            <v>47</v>
          </cell>
          <cell r="C105">
            <v>0</v>
          </cell>
          <cell r="D105">
            <v>0</v>
          </cell>
          <cell r="E105">
            <v>2374</v>
          </cell>
          <cell r="F105">
            <v>271</v>
          </cell>
          <cell r="G105">
            <v>147</v>
          </cell>
          <cell r="H105">
            <v>0</v>
          </cell>
          <cell r="I105">
            <v>0</v>
          </cell>
        </row>
        <row r="106">
          <cell r="B106">
            <v>77</v>
          </cell>
          <cell r="C106">
            <v>60</v>
          </cell>
          <cell r="D106">
            <v>8</v>
          </cell>
          <cell r="E106">
            <v>383</v>
          </cell>
          <cell r="F106">
            <v>415</v>
          </cell>
          <cell r="G106">
            <v>30</v>
          </cell>
          <cell r="H106">
            <v>20</v>
          </cell>
          <cell r="I106">
            <v>1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0</v>
          </cell>
          <cell r="C108">
            <v>0</v>
          </cell>
          <cell r="D108">
            <v>37</v>
          </cell>
          <cell r="E108">
            <v>413</v>
          </cell>
          <cell r="F108">
            <v>230</v>
          </cell>
          <cell r="G108">
            <v>91</v>
          </cell>
          <cell r="H108">
            <v>0</v>
          </cell>
          <cell r="I108">
            <v>0</v>
          </cell>
        </row>
        <row r="109">
          <cell r="B109">
            <v>8285</v>
          </cell>
          <cell r="C109">
            <v>748</v>
          </cell>
          <cell r="D109">
            <v>0</v>
          </cell>
          <cell r="E109">
            <v>1094</v>
          </cell>
          <cell r="F109">
            <v>1580</v>
          </cell>
          <cell r="G109">
            <v>177</v>
          </cell>
          <cell r="H109">
            <v>29</v>
          </cell>
          <cell r="I109">
            <v>153</v>
          </cell>
        </row>
        <row r="110">
          <cell r="B110">
            <v>133</v>
          </cell>
          <cell r="C110">
            <v>3042</v>
          </cell>
          <cell r="D110">
            <v>0</v>
          </cell>
          <cell r="E110">
            <v>362</v>
          </cell>
          <cell r="F110">
            <v>918</v>
          </cell>
          <cell r="G110">
            <v>0</v>
          </cell>
          <cell r="H110">
            <v>2</v>
          </cell>
          <cell r="I110">
            <v>588</v>
          </cell>
        </row>
        <row r="111">
          <cell r="B111">
            <v>573</v>
          </cell>
          <cell r="C111">
            <v>2048</v>
          </cell>
          <cell r="D111">
            <v>1639</v>
          </cell>
          <cell r="E111">
            <v>840</v>
          </cell>
          <cell r="F111">
            <v>600</v>
          </cell>
          <cell r="G111">
            <v>960</v>
          </cell>
          <cell r="H111">
            <v>113</v>
          </cell>
          <cell r="I111">
            <v>125</v>
          </cell>
        </row>
        <row r="112">
          <cell r="B112">
            <v>10</v>
          </cell>
          <cell r="C112">
            <v>0</v>
          </cell>
          <cell r="D112">
            <v>200</v>
          </cell>
          <cell r="E112">
            <v>0</v>
          </cell>
          <cell r="F112">
            <v>0</v>
          </cell>
          <cell r="G112">
            <v>85</v>
          </cell>
          <cell r="H112">
            <v>29</v>
          </cell>
          <cell r="I112">
            <v>0</v>
          </cell>
        </row>
        <row r="113">
          <cell r="B113">
            <v>1035</v>
          </cell>
          <cell r="C113">
            <v>581</v>
          </cell>
          <cell r="D113">
            <v>0</v>
          </cell>
          <cell r="E113">
            <v>20</v>
          </cell>
          <cell r="F113">
            <v>4788</v>
          </cell>
          <cell r="G113">
            <v>800</v>
          </cell>
          <cell r="H113">
            <v>0</v>
          </cell>
          <cell r="I113">
            <v>4670</v>
          </cell>
        </row>
        <row r="114">
          <cell r="B114">
            <v>715</v>
          </cell>
          <cell r="C114">
            <v>7160</v>
          </cell>
          <cell r="D114">
            <v>30</v>
          </cell>
          <cell r="E114">
            <v>27</v>
          </cell>
          <cell r="F114">
            <v>80</v>
          </cell>
          <cell r="G114">
            <v>0</v>
          </cell>
          <cell r="H114">
            <v>0</v>
          </cell>
          <cell r="I114">
            <v>390</v>
          </cell>
        </row>
        <row r="115">
          <cell r="B115">
            <v>600</v>
          </cell>
          <cell r="C115">
            <v>50</v>
          </cell>
          <cell r="D115">
            <v>0</v>
          </cell>
          <cell r="E115">
            <v>0</v>
          </cell>
          <cell r="F115">
            <v>1166</v>
          </cell>
          <cell r="G115">
            <v>0</v>
          </cell>
          <cell r="H115">
            <v>0</v>
          </cell>
          <cell r="I115">
            <v>55</v>
          </cell>
        </row>
        <row r="116">
          <cell r="B116">
            <v>40074</v>
          </cell>
          <cell r="C116">
            <v>7980</v>
          </cell>
          <cell r="D116">
            <v>80071</v>
          </cell>
          <cell r="E116">
            <v>2941</v>
          </cell>
          <cell r="F116">
            <v>23943</v>
          </cell>
          <cell r="G116">
            <v>63805</v>
          </cell>
          <cell r="H116">
            <v>16623</v>
          </cell>
          <cell r="I116">
            <v>250</v>
          </cell>
        </row>
        <row r="117">
          <cell r="B117">
            <v>125907</v>
          </cell>
          <cell r="C117">
            <v>110573</v>
          </cell>
          <cell r="D117">
            <v>13903</v>
          </cell>
          <cell r="E117">
            <v>159179</v>
          </cell>
          <cell r="F117">
            <v>45048</v>
          </cell>
          <cell r="G117">
            <v>77391</v>
          </cell>
          <cell r="H117">
            <v>31157</v>
          </cell>
          <cell r="I117">
            <v>1862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59">
          <cell r="B159">
            <v>8518</v>
          </cell>
          <cell r="C159">
            <v>228712</v>
          </cell>
          <cell r="D159">
            <v>288538</v>
          </cell>
          <cell r="E159">
            <v>36849</v>
          </cell>
          <cell r="F159">
            <v>2598</v>
          </cell>
          <cell r="G159">
            <v>0</v>
          </cell>
          <cell r="H159">
            <v>34773</v>
          </cell>
          <cell r="I159">
            <v>12111</v>
          </cell>
        </row>
        <row r="160">
          <cell r="B160">
            <v>10919</v>
          </cell>
          <cell r="C160">
            <v>1326</v>
          </cell>
          <cell r="D160">
            <v>8173</v>
          </cell>
          <cell r="E160">
            <v>1782</v>
          </cell>
          <cell r="F160">
            <v>6963</v>
          </cell>
          <cell r="G160">
            <v>2614</v>
          </cell>
          <cell r="H160">
            <v>23218</v>
          </cell>
          <cell r="I160">
            <v>2070</v>
          </cell>
        </row>
        <row r="161">
          <cell r="B161">
            <v>6719</v>
          </cell>
          <cell r="C161">
            <v>0</v>
          </cell>
          <cell r="D161">
            <v>30754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B162">
            <v>360</v>
          </cell>
          <cell r="C162">
            <v>9168</v>
          </cell>
          <cell r="D162">
            <v>70</v>
          </cell>
          <cell r="E162">
            <v>205</v>
          </cell>
          <cell r="F162">
            <v>1640</v>
          </cell>
          <cell r="G162">
            <v>2460</v>
          </cell>
          <cell r="H162">
            <v>73</v>
          </cell>
          <cell r="I162">
            <v>4800</v>
          </cell>
        </row>
        <row r="163">
          <cell r="B163">
            <v>0</v>
          </cell>
          <cell r="C163">
            <v>30</v>
          </cell>
          <cell r="D163">
            <v>1201</v>
          </cell>
          <cell r="E163">
            <v>0</v>
          </cell>
          <cell r="F163">
            <v>90</v>
          </cell>
          <cell r="G163">
            <v>38</v>
          </cell>
          <cell r="H163">
            <v>7258</v>
          </cell>
          <cell r="I163">
            <v>150</v>
          </cell>
        </row>
        <row r="164">
          <cell r="B164">
            <v>1114</v>
          </cell>
          <cell r="C164">
            <v>75</v>
          </cell>
          <cell r="D164">
            <v>189</v>
          </cell>
          <cell r="E164">
            <v>242</v>
          </cell>
          <cell r="F164">
            <v>771</v>
          </cell>
          <cell r="G164">
            <v>1481</v>
          </cell>
          <cell r="H164">
            <v>7713</v>
          </cell>
          <cell r="I164">
            <v>0</v>
          </cell>
        </row>
        <row r="165">
          <cell r="B165">
            <v>211</v>
          </cell>
          <cell r="C165">
            <v>172</v>
          </cell>
          <cell r="D165">
            <v>459</v>
          </cell>
          <cell r="E165">
            <v>127</v>
          </cell>
          <cell r="F165">
            <v>154</v>
          </cell>
          <cell r="G165">
            <v>1215</v>
          </cell>
          <cell r="H165">
            <v>1615</v>
          </cell>
          <cell r="I165">
            <v>20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15</v>
          </cell>
          <cell r="G166">
            <v>336</v>
          </cell>
          <cell r="H166">
            <v>565</v>
          </cell>
          <cell r="I166">
            <v>0</v>
          </cell>
        </row>
        <row r="167">
          <cell r="B167">
            <v>4156</v>
          </cell>
          <cell r="C167">
            <v>149</v>
          </cell>
          <cell r="D167">
            <v>747</v>
          </cell>
          <cell r="E167">
            <v>54</v>
          </cell>
          <cell r="F167">
            <v>582</v>
          </cell>
          <cell r="G167">
            <v>1189</v>
          </cell>
          <cell r="H167">
            <v>8981</v>
          </cell>
          <cell r="I167">
            <v>237</v>
          </cell>
        </row>
        <row r="168">
          <cell r="B168">
            <v>5785</v>
          </cell>
          <cell r="C168">
            <v>447</v>
          </cell>
          <cell r="D168">
            <v>345</v>
          </cell>
          <cell r="E168">
            <v>1901</v>
          </cell>
          <cell r="F168">
            <v>3633</v>
          </cell>
          <cell r="G168">
            <v>444</v>
          </cell>
          <cell r="H168">
            <v>18652</v>
          </cell>
          <cell r="I168">
            <v>833</v>
          </cell>
        </row>
        <row r="169">
          <cell r="B169">
            <v>0</v>
          </cell>
          <cell r="C169">
            <v>910</v>
          </cell>
          <cell r="D169">
            <v>0</v>
          </cell>
          <cell r="E169">
            <v>0</v>
          </cell>
          <cell r="F169">
            <v>3058</v>
          </cell>
          <cell r="G169">
            <v>35500</v>
          </cell>
          <cell r="H169">
            <v>0</v>
          </cell>
          <cell r="I169">
            <v>740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18662</v>
          </cell>
          <cell r="F170">
            <v>4370</v>
          </cell>
          <cell r="G170">
            <v>160</v>
          </cell>
          <cell r="H170">
            <v>0</v>
          </cell>
          <cell r="I170">
            <v>0</v>
          </cell>
        </row>
        <row r="171">
          <cell r="B171">
            <v>3499</v>
          </cell>
          <cell r="C171">
            <v>33389</v>
          </cell>
          <cell r="D171">
            <v>71</v>
          </cell>
          <cell r="E171">
            <v>6736</v>
          </cell>
          <cell r="F171">
            <v>9358</v>
          </cell>
          <cell r="G171">
            <v>965</v>
          </cell>
          <cell r="H171">
            <v>0</v>
          </cell>
          <cell r="I171">
            <v>5995</v>
          </cell>
        </row>
        <row r="172">
          <cell r="B172">
            <v>60269</v>
          </cell>
          <cell r="C172">
            <v>8992</v>
          </cell>
          <cell r="D172">
            <v>37822</v>
          </cell>
          <cell r="E172">
            <v>16215</v>
          </cell>
          <cell r="F172">
            <v>21289</v>
          </cell>
          <cell r="G172">
            <v>4874</v>
          </cell>
          <cell r="H172">
            <v>13019</v>
          </cell>
          <cell r="I172">
            <v>9354</v>
          </cell>
        </row>
        <row r="173">
          <cell r="B173">
            <v>4022</v>
          </cell>
          <cell r="C173">
            <v>338</v>
          </cell>
          <cell r="D173">
            <v>5268</v>
          </cell>
          <cell r="E173">
            <v>2001</v>
          </cell>
          <cell r="F173">
            <v>2230</v>
          </cell>
          <cell r="G173">
            <v>1187</v>
          </cell>
          <cell r="H173">
            <v>2063</v>
          </cell>
          <cell r="I173">
            <v>1160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5">
          <cell r="B175">
            <v>2973</v>
          </cell>
          <cell r="C175">
            <v>13125</v>
          </cell>
          <cell r="D175">
            <v>434</v>
          </cell>
          <cell r="E175">
            <v>5337</v>
          </cell>
          <cell r="F175">
            <v>9964</v>
          </cell>
          <cell r="G175">
            <v>1005</v>
          </cell>
          <cell r="H175">
            <v>0</v>
          </cell>
          <cell r="I175">
            <v>1121</v>
          </cell>
        </row>
        <row r="176">
          <cell r="B176">
            <v>2406</v>
          </cell>
          <cell r="C176">
            <v>4</v>
          </cell>
          <cell r="D176">
            <v>0</v>
          </cell>
          <cell r="E176">
            <v>901</v>
          </cell>
          <cell r="F176">
            <v>2008</v>
          </cell>
          <cell r="G176">
            <v>940</v>
          </cell>
          <cell r="H176">
            <v>5554</v>
          </cell>
          <cell r="I176">
            <v>125</v>
          </cell>
        </row>
        <row r="177">
          <cell r="B177">
            <v>434</v>
          </cell>
          <cell r="C177">
            <v>0</v>
          </cell>
          <cell r="D177">
            <v>0</v>
          </cell>
          <cell r="E177">
            <v>5195</v>
          </cell>
          <cell r="F177">
            <v>33570</v>
          </cell>
          <cell r="G177">
            <v>135</v>
          </cell>
          <cell r="H177">
            <v>2740</v>
          </cell>
          <cell r="I177">
            <v>0</v>
          </cell>
        </row>
        <row r="178">
          <cell r="B178">
            <v>195</v>
          </cell>
          <cell r="C178">
            <v>5</v>
          </cell>
          <cell r="D178">
            <v>0</v>
          </cell>
          <cell r="E178">
            <v>2759</v>
          </cell>
          <cell r="F178">
            <v>2520</v>
          </cell>
          <cell r="G178">
            <v>0</v>
          </cell>
          <cell r="H178">
            <v>440</v>
          </cell>
          <cell r="I178">
            <v>44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666</v>
          </cell>
          <cell r="F179">
            <v>290</v>
          </cell>
          <cell r="G179">
            <v>56</v>
          </cell>
          <cell r="H179">
            <v>0</v>
          </cell>
          <cell r="I179">
            <v>0</v>
          </cell>
        </row>
        <row r="180">
          <cell r="B180">
            <v>21</v>
          </cell>
          <cell r="C180">
            <v>0</v>
          </cell>
          <cell r="D180">
            <v>0</v>
          </cell>
          <cell r="E180">
            <v>2374</v>
          </cell>
          <cell r="F180">
            <v>251</v>
          </cell>
          <cell r="G180">
            <v>132</v>
          </cell>
          <cell r="H180">
            <v>0</v>
          </cell>
          <cell r="I180">
            <v>0</v>
          </cell>
        </row>
        <row r="181">
          <cell r="B181">
            <v>1134</v>
          </cell>
          <cell r="C181">
            <v>117</v>
          </cell>
          <cell r="D181">
            <v>64</v>
          </cell>
          <cell r="E181">
            <v>9066</v>
          </cell>
          <cell r="F181">
            <v>7450</v>
          </cell>
          <cell r="G181">
            <v>600</v>
          </cell>
          <cell r="H181">
            <v>400</v>
          </cell>
          <cell r="I181">
            <v>5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B183">
            <v>0</v>
          </cell>
          <cell r="C183">
            <v>0</v>
          </cell>
          <cell r="D183">
            <v>252</v>
          </cell>
          <cell r="E183">
            <v>18961</v>
          </cell>
          <cell r="F183">
            <v>3540</v>
          </cell>
          <cell r="G183">
            <v>569</v>
          </cell>
          <cell r="H183">
            <v>0</v>
          </cell>
          <cell r="I183">
            <v>0</v>
          </cell>
        </row>
        <row r="184">
          <cell r="B184">
            <v>19404</v>
          </cell>
          <cell r="C184">
            <v>893</v>
          </cell>
          <cell r="D184">
            <v>0</v>
          </cell>
          <cell r="E184">
            <v>543</v>
          </cell>
          <cell r="F184">
            <v>874</v>
          </cell>
          <cell r="G184">
            <v>221</v>
          </cell>
          <cell r="H184">
            <v>28</v>
          </cell>
          <cell r="I184">
            <v>459</v>
          </cell>
        </row>
        <row r="185">
          <cell r="B185">
            <v>287</v>
          </cell>
          <cell r="C185">
            <v>1366</v>
          </cell>
          <cell r="D185">
            <v>0</v>
          </cell>
          <cell r="E185">
            <v>188</v>
          </cell>
          <cell r="F185">
            <v>2001</v>
          </cell>
          <cell r="G185">
            <v>0</v>
          </cell>
          <cell r="H185">
            <v>4</v>
          </cell>
          <cell r="I185">
            <v>1635</v>
          </cell>
        </row>
        <row r="186">
          <cell r="B186">
            <v>1152</v>
          </cell>
          <cell r="C186">
            <v>247</v>
          </cell>
          <cell r="D186">
            <v>1480</v>
          </cell>
          <cell r="E186">
            <v>584</v>
          </cell>
          <cell r="F186">
            <v>240</v>
          </cell>
          <cell r="G186">
            <v>246</v>
          </cell>
          <cell r="H186">
            <v>19</v>
          </cell>
          <cell r="I186">
            <v>179</v>
          </cell>
        </row>
        <row r="187">
          <cell r="B187">
            <v>8</v>
          </cell>
          <cell r="C187">
            <v>0</v>
          </cell>
          <cell r="D187">
            <v>200</v>
          </cell>
          <cell r="E187">
            <v>0</v>
          </cell>
          <cell r="F187">
            <v>0</v>
          </cell>
          <cell r="G187">
            <v>99</v>
          </cell>
          <cell r="H187">
            <v>59</v>
          </cell>
          <cell r="I187">
            <v>0</v>
          </cell>
        </row>
        <row r="188">
          <cell r="B188">
            <v>2570</v>
          </cell>
          <cell r="C188">
            <v>930</v>
          </cell>
          <cell r="D188">
            <v>0</v>
          </cell>
          <cell r="E188">
            <v>6</v>
          </cell>
          <cell r="F188">
            <v>2394</v>
          </cell>
          <cell r="G188">
            <v>160</v>
          </cell>
          <cell r="H188">
            <v>0</v>
          </cell>
          <cell r="I188">
            <v>17730</v>
          </cell>
        </row>
        <row r="189">
          <cell r="B189">
            <v>1502</v>
          </cell>
          <cell r="C189">
            <v>1003</v>
          </cell>
          <cell r="D189">
            <v>27</v>
          </cell>
          <cell r="E189">
            <v>53</v>
          </cell>
          <cell r="F189">
            <v>210</v>
          </cell>
          <cell r="G189">
            <v>0</v>
          </cell>
          <cell r="H189">
            <v>0</v>
          </cell>
          <cell r="I189">
            <v>470</v>
          </cell>
        </row>
        <row r="190">
          <cell r="B190">
            <v>1200</v>
          </cell>
          <cell r="C190">
            <v>18</v>
          </cell>
          <cell r="D190">
            <v>0</v>
          </cell>
          <cell r="E190">
            <v>0</v>
          </cell>
          <cell r="F190">
            <v>583</v>
          </cell>
          <cell r="G190">
            <v>0</v>
          </cell>
          <cell r="H190">
            <v>0</v>
          </cell>
          <cell r="I190">
            <v>91</v>
          </cell>
        </row>
        <row r="191">
          <cell r="B191">
            <v>291938</v>
          </cell>
          <cell r="C191">
            <v>39900</v>
          </cell>
          <cell r="D191">
            <v>616207</v>
          </cell>
          <cell r="E191">
            <v>19408</v>
          </cell>
          <cell r="F191">
            <v>97021</v>
          </cell>
          <cell r="G191">
            <v>238916</v>
          </cell>
          <cell r="H191">
            <v>393939</v>
          </cell>
          <cell r="I191">
            <v>7500</v>
          </cell>
        </row>
        <row r="192">
          <cell r="B192">
            <v>23688</v>
          </cell>
          <cell r="C192">
            <v>18398</v>
          </cell>
          <cell r="D192">
            <v>3718</v>
          </cell>
          <cell r="E192">
            <v>28656</v>
          </cell>
          <cell r="F192">
            <v>5325</v>
          </cell>
          <cell r="G192">
            <v>16189</v>
          </cell>
          <cell r="H192">
            <v>18489</v>
          </cell>
          <cell r="I192">
            <v>1894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</sheetData>
      <sheetData sheetId="10">
        <row r="8">
          <cell r="B8">
            <v>2934</v>
          </cell>
          <cell r="C8">
            <v>9372</v>
          </cell>
          <cell r="D8">
            <v>16848</v>
          </cell>
          <cell r="E8">
            <v>3910</v>
          </cell>
          <cell r="F8">
            <v>1825</v>
          </cell>
          <cell r="G8">
            <v>789</v>
          </cell>
          <cell r="H8">
            <v>8823</v>
          </cell>
          <cell r="I8">
            <v>315</v>
          </cell>
        </row>
        <row r="9">
          <cell r="B9">
            <v>3892</v>
          </cell>
          <cell r="C9">
            <v>1522</v>
          </cell>
          <cell r="D9">
            <v>1822</v>
          </cell>
          <cell r="E9">
            <v>1800</v>
          </cell>
          <cell r="F9">
            <v>3424</v>
          </cell>
          <cell r="G9">
            <v>3435</v>
          </cell>
          <cell r="H9">
            <v>17823</v>
          </cell>
          <cell r="I9">
            <v>1500</v>
          </cell>
        </row>
        <row r="10">
          <cell r="B10">
            <v>470</v>
          </cell>
          <cell r="C10">
            <v>0</v>
          </cell>
          <cell r="D10">
            <v>200</v>
          </cell>
          <cell r="E10">
            <v>0</v>
          </cell>
          <cell r="F10">
            <v>0</v>
          </cell>
          <cell r="G10">
            <v>19900</v>
          </cell>
          <cell r="H10">
            <v>150</v>
          </cell>
          <cell r="I10">
            <v>0</v>
          </cell>
        </row>
        <row r="11">
          <cell r="B11">
            <v>0</v>
          </cell>
          <cell r="C11">
            <v>250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200</v>
          </cell>
          <cell r="C12">
            <v>0</v>
          </cell>
          <cell r="D12">
            <v>1260</v>
          </cell>
          <cell r="E12">
            <v>0</v>
          </cell>
          <cell r="F12">
            <v>50</v>
          </cell>
          <cell r="H12">
            <v>7895</v>
          </cell>
          <cell r="I12">
            <v>56</v>
          </cell>
        </row>
        <row r="13">
          <cell r="B13">
            <v>2181</v>
          </cell>
          <cell r="C13">
            <v>75</v>
          </cell>
          <cell r="D13">
            <v>830</v>
          </cell>
          <cell r="E13">
            <v>1056</v>
          </cell>
          <cell r="F13">
            <v>1041</v>
          </cell>
          <cell r="G13">
            <v>9427</v>
          </cell>
          <cell r="H13">
            <v>23512</v>
          </cell>
          <cell r="I13">
            <v>11</v>
          </cell>
        </row>
        <row r="14">
          <cell r="B14">
            <v>224</v>
          </cell>
          <cell r="C14">
            <v>61</v>
          </cell>
          <cell r="D14">
            <v>181</v>
          </cell>
          <cell r="E14">
            <v>5</v>
          </cell>
          <cell r="F14">
            <v>139</v>
          </cell>
          <cell r="G14">
            <v>6574</v>
          </cell>
          <cell r="H14">
            <v>7287</v>
          </cell>
          <cell r="I14">
            <v>57</v>
          </cell>
        </row>
        <row r="15">
          <cell r="B15">
            <v>167</v>
          </cell>
          <cell r="C15">
            <v>0</v>
          </cell>
          <cell r="D15">
            <v>10</v>
          </cell>
          <cell r="E15">
            <v>6</v>
          </cell>
          <cell r="F15">
            <v>20</v>
          </cell>
          <cell r="G15">
            <v>1133</v>
          </cell>
          <cell r="H15">
            <v>833</v>
          </cell>
          <cell r="I15">
            <v>2</v>
          </cell>
        </row>
        <row r="16">
          <cell r="B16">
            <v>919</v>
          </cell>
          <cell r="C16">
            <v>124</v>
          </cell>
          <cell r="D16">
            <v>853</v>
          </cell>
          <cell r="E16">
            <v>63</v>
          </cell>
          <cell r="F16">
            <v>2423</v>
          </cell>
          <cell r="G16">
            <v>4955</v>
          </cell>
          <cell r="H16">
            <v>5142</v>
          </cell>
          <cell r="I16">
            <v>241</v>
          </cell>
        </row>
        <row r="17">
          <cell r="B17">
            <v>1159</v>
          </cell>
          <cell r="C17">
            <v>383</v>
          </cell>
          <cell r="D17">
            <v>431</v>
          </cell>
          <cell r="E17">
            <v>3126</v>
          </cell>
          <cell r="F17">
            <v>415</v>
          </cell>
          <cell r="G17">
            <v>246</v>
          </cell>
          <cell r="H17">
            <v>2235</v>
          </cell>
          <cell r="I17">
            <v>203</v>
          </cell>
        </row>
        <row r="18">
          <cell r="B18">
            <v>19</v>
          </cell>
          <cell r="C18">
            <v>91</v>
          </cell>
          <cell r="D18">
            <v>10</v>
          </cell>
          <cell r="E18">
            <v>0</v>
          </cell>
          <cell r="F18">
            <v>470</v>
          </cell>
          <cell r="G18">
            <v>30</v>
          </cell>
          <cell r="H18">
            <v>0</v>
          </cell>
          <cell r="I18">
            <v>162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876</v>
          </cell>
          <cell r="F19">
            <v>805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424</v>
          </cell>
          <cell r="C20">
            <v>1256</v>
          </cell>
          <cell r="D20">
            <v>134</v>
          </cell>
          <cell r="E20">
            <v>357</v>
          </cell>
          <cell r="F20">
            <v>2016</v>
          </cell>
          <cell r="G20">
            <v>500</v>
          </cell>
          <cell r="H20">
            <v>170</v>
          </cell>
          <cell r="I20">
            <v>512</v>
          </cell>
        </row>
        <row r="21">
          <cell r="B21">
            <v>11575</v>
          </cell>
          <cell r="C21">
            <v>2674</v>
          </cell>
          <cell r="D21">
            <v>3945</v>
          </cell>
          <cell r="E21">
            <v>5513</v>
          </cell>
          <cell r="F21">
            <v>2237</v>
          </cell>
          <cell r="G21">
            <v>531</v>
          </cell>
          <cell r="H21">
            <v>5032</v>
          </cell>
          <cell r="I21">
            <v>1371</v>
          </cell>
        </row>
        <row r="22">
          <cell r="B22">
            <v>391</v>
          </cell>
          <cell r="C22">
            <v>111</v>
          </cell>
          <cell r="D22">
            <v>189</v>
          </cell>
          <cell r="E22">
            <v>417</v>
          </cell>
          <cell r="F22">
            <v>668</v>
          </cell>
          <cell r="G22">
            <v>390</v>
          </cell>
          <cell r="H22">
            <v>272</v>
          </cell>
          <cell r="I22">
            <v>254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541</v>
          </cell>
          <cell r="C24">
            <v>826</v>
          </cell>
          <cell r="D24">
            <v>546</v>
          </cell>
          <cell r="E24">
            <v>1020</v>
          </cell>
          <cell r="F24">
            <v>1676</v>
          </cell>
          <cell r="G24">
            <v>402</v>
          </cell>
          <cell r="H24">
            <v>171</v>
          </cell>
          <cell r="I24">
            <v>992</v>
          </cell>
        </row>
        <row r="25">
          <cell r="B25">
            <v>217</v>
          </cell>
          <cell r="C25">
            <v>15</v>
          </cell>
          <cell r="D25">
            <v>6</v>
          </cell>
          <cell r="E25">
            <v>253</v>
          </cell>
          <cell r="F25">
            <v>185</v>
          </cell>
          <cell r="G25">
            <v>10</v>
          </cell>
          <cell r="H25">
            <v>87</v>
          </cell>
          <cell r="I25">
            <v>10</v>
          </cell>
        </row>
        <row r="26">
          <cell r="B26">
            <v>100</v>
          </cell>
          <cell r="C26">
            <v>0</v>
          </cell>
          <cell r="D26">
            <v>2109</v>
          </cell>
          <cell r="E26">
            <v>55</v>
          </cell>
          <cell r="F26">
            <v>1919</v>
          </cell>
          <cell r="G26">
            <v>294</v>
          </cell>
          <cell r="H26">
            <v>513</v>
          </cell>
          <cell r="I26">
            <v>0</v>
          </cell>
        </row>
        <row r="27">
          <cell r="B27">
            <v>0</v>
          </cell>
          <cell r="C27">
            <v>41</v>
          </cell>
          <cell r="D27">
            <v>24</v>
          </cell>
          <cell r="E27">
            <v>161</v>
          </cell>
          <cell r="F27">
            <v>170</v>
          </cell>
          <cell r="G27">
            <v>56</v>
          </cell>
          <cell r="H27">
            <v>0</v>
          </cell>
          <cell r="I27">
            <v>14</v>
          </cell>
        </row>
        <row r="28">
          <cell r="B28">
            <v>39</v>
          </cell>
          <cell r="C28">
            <v>0</v>
          </cell>
          <cell r="D28">
            <v>0</v>
          </cell>
          <cell r="E28">
            <v>665</v>
          </cell>
          <cell r="F28">
            <v>175</v>
          </cell>
          <cell r="G28">
            <v>56</v>
          </cell>
          <cell r="H28">
            <v>0</v>
          </cell>
          <cell r="I28">
            <v>23</v>
          </cell>
        </row>
        <row r="29">
          <cell r="B29">
            <v>15</v>
          </cell>
          <cell r="C29">
            <v>0</v>
          </cell>
          <cell r="D29">
            <v>0</v>
          </cell>
          <cell r="E29">
            <v>77</v>
          </cell>
          <cell r="F29">
            <v>0</v>
          </cell>
          <cell r="G29">
            <v>47</v>
          </cell>
          <cell r="H29">
            <v>0</v>
          </cell>
          <cell r="I29">
            <v>0</v>
          </cell>
        </row>
        <row r="30">
          <cell r="B30">
            <v>57</v>
          </cell>
          <cell r="C30">
            <v>5</v>
          </cell>
          <cell r="D30">
            <v>0</v>
          </cell>
          <cell r="E30">
            <v>260</v>
          </cell>
          <cell r="F30">
            <v>485</v>
          </cell>
          <cell r="G30">
            <v>60</v>
          </cell>
          <cell r="H30">
            <v>66</v>
          </cell>
          <cell r="I30">
            <v>9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1</v>
          </cell>
          <cell r="C32">
            <v>1</v>
          </cell>
          <cell r="D32">
            <v>0</v>
          </cell>
          <cell r="E32">
            <v>493</v>
          </cell>
          <cell r="F32">
            <v>500</v>
          </cell>
          <cell r="G32">
            <v>297</v>
          </cell>
          <cell r="H32">
            <v>0</v>
          </cell>
          <cell r="I32">
            <v>0</v>
          </cell>
        </row>
        <row r="33">
          <cell r="B33">
            <v>226</v>
          </cell>
          <cell r="C33">
            <v>10</v>
          </cell>
          <cell r="D33">
            <v>150</v>
          </cell>
          <cell r="E33">
            <v>0</v>
          </cell>
          <cell r="F33">
            <v>160</v>
          </cell>
          <cell r="G33">
            <v>179</v>
          </cell>
          <cell r="H33">
            <v>6</v>
          </cell>
          <cell r="I33">
            <v>15</v>
          </cell>
        </row>
        <row r="34">
          <cell r="B34">
            <v>28</v>
          </cell>
          <cell r="C34">
            <v>462</v>
          </cell>
          <cell r="D34">
            <v>0</v>
          </cell>
          <cell r="E34">
            <v>59</v>
          </cell>
          <cell r="F34">
            <v>362</v>
          </cell>
          <cell r="G34">
            <v>0</v>
          </cell>
          <cell r="H34">
            <v>22</v>
          </cell>
          <cell r="I34">
            <v>105</v>
          </cell>
        </row>
        <row r="35">
          <cell r="B35">
            <v>711</v>
          </cell>
          <cell r="C35">
            <v>154</v>
          </cell>
          <cell r="D35">
            <v>404</v>
          </cell>
          <cell r="E35">
            <v>319</v>
          </cell>
          <cell r="F35">
            <v>95</v>
          </cell>
          <cell r="G35">
            <v>355</v>
          </cell>
          <cell r="H35">
            <v>327</v>
          </cell>
          <cell r="I35">
            <v>7</v>
          </cell>
        </row>
        <row r="36">
          <cell r="B36">
            <v>50</v>
          </cell>
          <cell r="C36">
            <v>13</v>
          </cell>
          <cell r="D36">
            <v>235</v>
          </cell>
          <cell r="E36">
            <v>0</v>
          </cell>
          <cell r="F36">
            <v>0</v>
          </cell>
          <cell r="G36">
            <v>1053</v>
          </cell>
          <cell r="H36">
            <v>0</v>
          </cell>
          <cell r="I36">
            <v>1</v>
          </cell>
        </row>
        <row r="37">
          <cell r="B37">
            <v>48</v>
          </cell>
          <cell r="C37">
            <v>48</v>
          </cell>
          <cell r="D37">
            <v>10</v>
          </cell>
          <cell r="E37">
            <v>29</v>
          </cell>
          <cell r="F37">
            <v>465</v>
          </cell>
          <cell r="G37">
            <v>0</v>
          </cell>
          <cell r="H37">
            <v>28</v>
          </cell>
          <cell r="I37">
            <v>189</v>
          </cell>
        </row>
        <row r="38">
          <cell r="B38">
            <v>534</v>
          </cell>
          <cell r="C38">
            <v>3187</v>
          </cell>
          <cell r="D38">
            <v>33</v>
          </cell>
          <cell r="E38">
            <v>124</v>
          </cell>
          <cell r="F38">
            <v>490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268</v>
          </cell>
          <cell r="C40">
            <v>82</v>
          </cell>
          <cell r="D40">
            <v>1353</v>
          </cell>
          <cell r="E40">
            <v>263</v>
          </cell>
          <cell r="F40">
            <v>1035</v>
          </cell>
          <cell r="G40">
            <v>54</v>
          </cell>
          <cell r="H40">
            <v>1273</v>
          </cell>
          <cell r="I40">
            <v>58</v>
          </cell>
        </row>
        <row r="41">
          <cell r="B41">
            <v>1639</v>
          </cell>
          <cell r="C41">
            <v>1569</v>
          </cell>
          <cell r="D41">
            <v>3184</v>
          </cell>
          <cell r="E41">
            <v>4980</v>
          </cell>
          <cell r="F41">
            <v>1432</v>
          </cell>
          <cell r="G41">
            <v>1047</v>
          </cell>
          <cell r="H41">
            <v>758</v>
          </cell>
          <cell r="I41">
            <v>587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55">
          <cell r="B55">
            <v>150</v>
          </cell>
          <cell r="C55">
            <v>110848</v>
          </cell>
          <cell r="D55">
            <v>25364</v>
          </cell>
          <cell r="E55">
            <v>40032</v>
          </cell>
          <cell r="F55">
            <v>3148</v>
          </cell>
          <cell r="G55">
            <v>658</v>
          </cell>
          <cell r="H55">
            <v>11415</v>
          </cell>
          <cell r="I55">
            <v>0</v>
          </cell>
        </row>
        <row r="56">
          <cell r="B56">
            <v>2162</v>
          </cell>
          <cell r="C56">
            <v>2046</v>
          </cell>
          <cell r="D56">
            <v>1929</v>
          </cell>
          <cell r="E56">
            <v>1319</v>
          </cell>
          <cell r="F56">
            <v>3664</v>
          </cell>
          <cell r="G56">
            <v>3858</v>
          </cell>
          <cell r="H56">
            <v>7605</v>
          </cell>
          <cell r="I56">
            <v>1568</v>
          </cell>
        </row>
        <row r="57">
          <cell r="B57">
            <v>387</v>
          </cell>
          <cell r="C57">
            <v>0</v>
          </cell>
          <cell r="D57">
            <v>20</v>
          </cell>
          <cell r="E57">
            <v>0</v>
          </cell>
          <cell r="F57">
            <v>0</v>
          </cell>
          <cell r="G57">
            <v>1500</v>
          </cell>
          <cell r="H57">
            <v>700</v>
          </cell>
          <cell r="I57">
            <v>0</v>
          </cell>
        </row>
        <row r="58">
          <cell r="B58">
            <v>1520</v>
          </cell>
          <cell r="C58">
            <v>85000</v>
          </cell>
          <cell r="D58">
            <v>450</v>
          </cell>
          <cell r="E58">
            <v>1355</v>
          </cell>
          <cell r="F58">
            <v>8320</v>
          </cell>
          <cell r="G58">
            <v>13450</v>
          </cell>
          <cell r="H58">
            <v>750</v>
          </cell>
          <cell r="I58">
            <v>36100</v>
          </cell>
        </row>
        <row r="59">
          <cell r="B59">
            <v>0</v>
          </cell>
          <cell r="C59">
            <v>25</v>
          </cell>
          <cell r="D59">
            <v>317</v>
          </cell>
          <cell r="E59">
            <v>0</v>
          </cell>
          <cell r="F59">
            <v>245</v>
          </cell>
          <cell r="G59">
            <v>0</v>
          </cell>
          <cell r="H59">
            <v>677</v>
          </cell>
          <cell r="I59">
            <v>0</v>
          </cell>
        </row>
        <row r="60">
          <cell r="B60">
            <v>170</v>
          </cell>
          <cell r="C60">
            <v>36</v>
          </cell>
          <cell r="D60">
            <v>90</v>
          </cell>
          <cell r="E60">
            <v>2759</v>
          </cell>
          <cell r="F60">
            <v>285</v>
          </cell>
          <cell r="G60">
            <v>993</v>
          </cell>
          <cell r="H60">
            <v>1755</v>
          </cell>
          <cell r="I60">
            <v>0</v>
          </cell>
        </row>
        <row r="61">
          <cell r="B61">
            <v>62</v>
          </cell>
          <cell r="C61">
            <v>151</v>
          </cell>
          <cell r="D61">
            <v>15</v>
          </cell>
          <cell r="E61">
            <v>65</v>
          </cell>
          <cell r="F61">
            <v>34</v>
          </cell>
          <cell r="G61">
            <v>315</v>
          </cell>
          <cell r="H61">
            <v>370</v>
          </cell>
          <cell r="I61">
            <v>20</v>
          </cell>
        </row>
        <row r="62">
          <cell r="B62">
            <v>47</v>
          </cell>
          <cell r="C62">
            <v>0</v>
          </cell>
          <cell r="D62">
            <v>0</v>
          </cell>
          <cell r="E62">
            <v>0</v>
          </cell>
          <cell r="F62">
            <v>30</v>
          </cell>
          <cell r="G62">
            <v>225</v>
          </cell>
          <cell r="H62">
            <v>0</v>
          </cell>
          <cell r="I62">
            <v>0</v>
          </cell>
        </row>
        <row r="63">
          <cell r="B63">
            <v>459</v>
          </cell>
          <cell r="C63">
            <v>423</v>
          </cell>
          <cell r="D63">
            <v>967</v>
          </cell>
          <cell r="E63">
            <v>249</v>
          </cell>
          <cell r="F63">
            <v>426</v>
          </cell>
          <cell r="G63">
            <v>750</v>
          </cell>
          <cell r="H63">
            <v>2643</v>
          </cell>
          <cell r="I63">
            <v>134</v>
          </cell>
        </row>
        <row r="64">
          <cell r="B64">
            <v>2034</v>
          </cell>
          <cell r="C64">
            <v>57</v>
          </cell>
          <cell r="D64">
            <v>51</v>
          </cell>
          <cell r="E64">
            <v>276</v>
          </cell>
          <cell r="F64">
            <v>423</v>
          </cell>
          <cell r="G64">
            <v>162</v>
          </cell>
          <cell r="H64">
            <v>1985</v>
          </cell>
          <cell r="I64">
            <v>184</v>
          </cell>
        </row>
        <row r="65">
          <cell r="B65">
            <v>17</v>
          </cell>
          <cell r="C65">
            <v>246</v>
          </cell>
          <cell r="D65">
            <v>10</v>
          </cell>
          <cell r="E65">
            <v>0</v>
          </cell>
          <cell r="F65">
            <v>135</v>
          </cell>
          <cell r="G65">
            <v>2509</v>
          </cell>
          <cell r="H65">
            <v>0</v>
          </cell>
          <cell r="I65">
            <v>565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1500</v>
          </cell>
          <cell r="F66">
            <v>615</v>
          </cell>
          <cell r="G66">
            <v>0</v>
          </cell>
          <cell r="H66">
            <v>15</v>
          </cell>
          <cell r="I66">
            <v>0</v>
          </cell>
        </row>
        <row r="67">
          <cell r="B67">
            <v>940</v>
          </cell>
          <cell r="C67">
            <v>1925</v>
          </cell>
          <cell r="D67">
            <v>62</v>
          </cell>
          <cell r="E67">
            <v>873</v>
          </cell>
          <cell r="F67">
            <v>869</v>
          </cell>
          <cell r="G67">
            <v>257</v>
          </cell>
          <cell r="H67">
            <v>0</v>
          </cell>
          <cell r="I67">
            <v>774</v>
          </cell>
        </row>
        <row r="68">
          <cell r="B68">
            <v>8435</v>
          </cell>
          <cell r="C68">
            <v>692</v>
          </cell>
          <cell r="D68">
            <v>7930</v>
          </cell>
          <cell r="E68">
            <v>2467</v>
          </cell>
          <cell r="F68">
            <v>3937</v>
          </cell>
          <cell r="G68">
            <v>534</v>
          </cell>
          <cell r="H68">
            <v>1212</v>
          </cell>
          <cell r="I68">
            <v>865</v>
          </cell>
        </row>
        <row r="69">
          <cell r="B69">
            <v>320</v>
          </cell>
          <cell r="C69">
            <v>316</v>
          </cell>
          <cell r="D69">
            <v>143</v>
          </cell>
          <cell r="E69">
            <v>734</v>
          </cell>
          <cell r="F69">
            <v>605</v>
          </cell>
          <cell r="G69">
            <v>902</v>
          </cell>
          <cell r="H69">
            <v>172</v>
          </cell>
          <cell r="I69">
            <v>86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B71">
            <v>975</v>
          </cell>
          <cell r="C71">
            <v>3609</v>
          </cell>
          <cell r="D71">
            <v>66</v>
          </cell>
          <cell r="E71">
            <v>585</v>
          </cell>
          <cell r="F71">
            <v>2995</v>
          </cell>
          <cell r="G71">
            <v>176</v>
          </cell>
          <cell r="H71">
            <v>5</v>
          </cell>
          <cell r="I71">
            <v>169</v>
          </cell>
        </row>
        <row r="72">
          <cell r="B72">
            <v>222</v>
          </cell>
          <cell r="C72">
            <v>24</v>
          </cell>
          <cell r="D72">
            <v>0</v>
          </cell>
          <cell r="E72">
            <v>335</v>
          </cell>
          <cell r="F72">
            <v>237</v>
          </cell>
          <cell r="G72">
            <v>522</v>
          </cell>
          <cell r="H72">
            <v>83</v>
          </cell>
          <cell r="I72">
            <v>24</v>
          </cell>
        </row>
        <row r="73">
          <cell r="B73">
            <v>64</v>
          </cell>
          <cell r="C73">
            <v>0</v>
          </cell>
          <cell r="D73">
            <v>185</v>
          </cell>
          <cell r="E73">
            <v>723</v>
          </cell>
          <cell r="F73">
            <v>981</v>
          </cell>
          <cell r="G73">
            <v>46</v>
          </cell>
          <cell r="H73">
            <v>755</v>
          </cell>
          <cell r="I73">
            <v>0</v>
          </cell>
        </row>
        <row r="74">
          <cell r="B74">
            <v>14</v>
          </cell>
          <cell r="C74">
            <v>7</v>
          </cell>
          <cell r="D74">
            <v>6</v>
          </cell>
          <cell r="E74">
            <v>124</v>
          </cell>
          <cell r="F74">
            <v>176</v>
          </cell>
          <cell r="G74">
            <v>0</v>
          </cell>
          <cell r="H74">
            <v>13</v>
          </cell>
          <cell r="I74">
            <v>13</v>
          </cell>
        </row>
        <row r="75">
          <cell r="B75">
            <v>3</v>
          </cell>
          <cell r="C75">
            <v>0</v>
          </cell>
          <cell r="D75">
            <v>0</v>
          </cell>
          <cell r="E75">
            <v>687</v>
          </cell>
          <cell r="F75">
            <v>115</v>
          </cell>
          <cell r="G75">
            <v>20</v>
          </cell>
          <cell r="H75">
            <v>8</v>
          </cell>
          <cell r="I75">
            <v>0</v>
          </cell>
        </row>
        <row r="76">
          <cell r="B76">
            <v>64</v>
          </cell>
          <cell r="C76">
            <v>0</v>
          </cell>
          <cell r="D76">
            <v>0</v>
          </cell>
          <cell r="E76">
            <v>2322</v>
          </cell>
          <cell r="F76">
            <v>421</v>
          </cell>
          <cell r="G76">
            <v>140</v>
          </cell>
          <cell r="H76">
            <v>175</v>
          </cell>
          <cell r="I76">
            <v>5</v>
          </cell>
        </row>
        <row r="77">
          <cell r="B77">
            <v>92</v>
          </cell>
          <cell r="C77">
            <v>29</v>
          </cell>
          <cell r="D77">
            <v>11</v>
          </cell>
          <cell r="E77">
            <v>207</v>
          </cell>
          <cell r="F77">
            <v>865</v>
          </cell>
          <cell r="G77">
            <v>54</v>
          </cell>
          <cell r="H77">
            <v>0</v>
          </cell>
          <cell r="I77">
            <v>5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B79">
            <v>7</v>
          </cell>
          <cell r="C79">
            <v>0</v>
          </cell>
          <cell r="D79">
            <v>0</v>
          </cell>
          <cell r="E79">
            <v>327</v>
          </cell>
          <cell r="F79">
            <v>520</v>
          </cell>
          <cell r="G79">
            <v>111</v>
          </cell>
          <cell r="H79">
            <v>0</v>
          </cell>
          <cell r="I79">
            <v>0</v>
          </cell>
        </row>
        <row r="80">
          <cell r="B80">
            <v>6148</v>
          </cell>
          <cell r="C80">
            <v>1003</v>
          </cell>
          <cell r="D80">
            <v>6804</v>
          </cell>
          <cell r="E80">
            <v>1405</v>
          </cell>
          <cell r="F80">
            <v>3732</v>
          </cell>
          <cell r="G80">
            <v>1970</v>
          </cell>
          <cell r="H80">
            <v>370</v>
          </cell>
          <cell r="I80">
            <v>301</v>
          </cell>
        </row>
        <row r="81">
          <cell r="B81">
            <v>126</v>
          </cell>
          <cell r="C81">
            <v>2923</v>
          </cell>
          <cell r="D81">
            <v>0</v>
          </cell>
          <cell r="E81">
            <v>398</v>
          </cell>
          <cell r="F81">
            <v>2483</v>
          </cell>
          <cell r="G81">
            <v>7</v>
          </cell>
          <cell r="H81">
            <v>0</v>
          </cell>
          <cell r="I81">
            <v>428</v>
          </cell>
        </row>
        <row r="82">
          <cell r="B82">
            <v>210</v>
          </cell>
          <cell r="C82">
            <v>2100</v>
          </cell>
          <cell r="D82">
            <v>1648</v>
          </cell>
          <cell r="E82">
            <v>744</v>
          </cell>
          <cell r="F82">
            <v>705</v>
          </cell>
          <cell r="G82">
            <v>702</v>
          </cell>
          <cell r="H82">
            <v>103</v>
          </cell>
          <cell r="I82">
            <v>112</v>
          </cell>
        </row>
        <row r="83">
          <cell r="B83">
            <v>15</v>
          </cell>
          <cell r="C83">
            <v>5</v>
          </cell>
          <cell r="D83">
            <v>0</v>
          </cell>
          <cell r="E83">
            <v>0</v>
          </cell>
          <cell r="F83">
            <v>0</v>
          </cell>
          <cell r="G83">
            <v>320</v>
          </cell>
          <cell r="H83">
            <v>20</v>
          </cell>
          <cell r="I83">
            <v>265</v>
          </cell>
        </row>
        <row r="84">
          <cell r="B84">
            <v>55</v>
          </cell>
          <cell r="C84">
            <v>2525</v>
          </cell>
          <cell r="D84">
            <v>6</v>
          </cell>
          <cell r="E84">
            <v>30</v>
          </cell>
          <cell r="F84">
            <v>3264</v>
          </cell>
          <cell r="G84">
            <v>1100</v>
          </cell>
          <cell r="H84">
            <v>0</v>
          </cell>
          <cell r="I84">
            <v>3245</v>
          </cell>
        </row>
        <row r="85">
          <cell r="B85">
            <v>60</v>
          </cell>
          <cell r="C85">
            <v>7940</v>
          </cell>
          <cell r="D85">
            <v>94</v>
          </cell>
          <cell r="E85">
            <v>33</v>
          </cell>
          <cell r="F85">
            <v>200</v>
          </cell>
          <cell r="H85">
            <v>0</v>
          </cell>
          <cell r="I85">
            <v>5</v>
          </cell>
        </row>
        <row r="86">
          <cell r="B86">
            <v>0</v>
          </cell>
          <cell r="C86">
            <v>5</v>
          </cell>
          <cell r="D86">
            <v>0</v>
          </cell>
          <cell r="E86">
            <v>0</v>
          </cell>
          <cell r="F86">
            <v>1723</v>
          </cell>
          <cell r="G86">
            <v>0</v>
          </cell>
          <cell r="H86">
            <v>0</v>
          </cell>
          <cell r="I86">
            <v>285</v>
          </cell>
        </row>
        <row r="87">
          <cell r="B87">
            <v>40686</v>
          </cell>
          <cell r="C87">
            <v>8036</v>
          </cell>
          <cell r="D87">
            <v>76450</v>
          </cell>
          <cell r="E87">
            <v>7562</v>
          </cell>
          <cell r="F87">
            <v>24130</v>
          </cell>
          <cell r="G87">
            <v>66572</v>
          </cell>
          <cell r="H87">
            <v>13123</v>
          </cell>
          <cell r="I87">
            <v>317</v>
          </cell>
        </row>
        <row r="88">
          <cell r="B88">
            <v>127471</v>
          </cell>
          <cell r="C88">
            <v>111297</v>
          </cell>
          <cell r="D88">
            <v>6395</v>
          </cell>
          <cell r="E88">
            <v>177556</v>
          </cell>
          <cell r="F88">
            <v>46065</v>
          </cell>
          <cell r="G88">
            <v>55425</v>
          </cell>
          <cell r="H88">
            <v>16009</v>
          </cell>
          <cell r="I88">
            <v>1764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103">
          <cell r="B103">
            <v>905</v>
          </cell>
          <cell r="C103">
            <v>414046</v>
          </cell>
          <cell r="D103">
            <v>119334</v>
          </cell>
          <cell r="E103">
            <v>162401</v>
          </cell>
          <cell r="F103">
            <v>9446</v>
          </cell>
          <cell r="G103">
            <v>1974</v>
          </cell>
          <cell r="H103">
            <v>42864</v>
          </cell>
          <cell r="I103">
            <v>0</v>
          </cell>
        </row>
        <row r="104">
          <cell r="B104">
            <v>3592</v>
          </cell>
          <cell r="C104">
            <v>3027</v>
          </cell>
          <cell r="D104">
            <v>3364</v>
          </cell>
          <cell r="E104">
            <v>1913</v>
          </cell>
          <cell r="F104">
            <v>6857</v>
          </cell>
          <cell r="G104">
            <v>6560</v>
          </cell>
          <cell r="H104">
            <v>12763</v>
          </cell>
          <cell r="I104">
            <v>1591</v>
          </cell>
        </row>
        <row r="105">
          <cell r="B105">
            <v>2404</v>
          </cell>
          <cell r="C105">
            <v>0</v>
          </cell>
          <cell r="D105">
            <v>27</v>
          </cell>
          <cell r="E105">
            <v>0</v>
          </cell>
          <cell r="F105">
            <v>0</v>
          </cell>
          <cell r="G105">
            <v>4500</v>
          </cell>
          <cell r="H105">
            <v>1400</v>
          </cell>
          <cell r="I105">
            <v>0</v>
          </cell>
        </row>
        <row r="106">
          <cell r="B106">
            <v>304</v>
          </cell>
          <cell r="C106">
            <v>11500</v>
          </cell>
          <cell r="D106">
            <v>91</v>
          </cell>
          <cell r="E106">
            <v>185</v>
          </cell>
          <cell r="F106">
            <v>1361</v>
          </cell>
          <cell r="G106">
            <v>2732</v>
          </cell>
          <cell r="H106">
            <v>105</v>
          </cell>
          <cell r="I106">
            <v>4722</v>
          </cell>
        </row>
        <row r="107">
          <cell r="B107">
            <v>0</v>
          </cell>
          <cell r="C107">
            <v>53</v>
          </cell>
          <cell r="D107">
            <v>530</v>
          </cell>
          <cell r="E107">
            <v>0</v>
          </cell>
          <cell r="F107">
            <v>500</v>
          </cell>
          <cell r="H107">
            <v>1402</v>
          </cell>
        </row>
        <row r="108">
          <cell r="B108">
            <v>165</v>
          </cell>
          <cell r="C108">
            <v>36</v>
          </cell>
          <cell r="D108">
            <v>51</v>
          </cell>
          <cell r="E108">
            <v>3053</v>
          </cell>
          <cell r="F108">
            <v>320</v>
          </cell>
          <cell r="G108">
            <v>866</v>
          </cell>
          <cell r="H108">
            <v>845</v>
          </cell>
          <cell r="I108">
            <v>0</v>
          </cell>
        </row>
        <row r="109">
          <cell r="B109">
            <v>82</v>
          </cell>
          <cell r="C109">
            <v>225</v>
          </cell>
          <cell r="D109">
            <v>15</v>
          </cell>
          <cell r="E109">
            <v>98</v>
          </cell>
          <cell r="F109">
            <v>51</v>
          </cell>
          <cell r="G109">
            <v>313</v>
          </cell>
          <cell r="H109">
            <v>259</v>
          </cell>
          <cell r="I109">
            <v>16</v>
          </cell>
        </row>
        <row r="110">
          <cell r="B110">
            <v>67</v>
          </cell>
          <cell r="C110">
            <v>0</v>
          </cell>
          <cell r="D110">
            <v>0</v>
          </cell>
          <cell r="E110">
            <v>45</v>
          </cell>
          <cell r="F110">
            <v>0</v>
          </cell>
          <cell r="G110">
            <v>183</v>
          </cell>
          <cell r="H110">
            <v>0</v>
          </cell>
          <cell r="I110">
            <v>0</v>
          </cell>
        </row>
        <row r="111">
          <cell r="B111">
            <v>1386</v>
          </cell>
          <cell r="C111">
            <v>257</v>
          </cell>
          <cell r="D111">
            <v>2856</v>
          </cell>
          <cell r="E111">
            <v>198</v>
          </cell>
          <cell r="F111">
            <v>721</v>
          </cell>
          <cell r="G111">
            <v>1421</v>
          </cell>
          <cell r="H111">
            <v>3371</v>
          </cell>
          <cell r="I111">
            <v>164</v>
          </cell>
        </row>
        <row r="112">
          <cell r="B112">
            <v>17157</v>
          </cell>
          <cell r="C112">
            <v>365</v>
          </cell>
          <cell r="D112">
            <v>156</v>
          </cell>
          <cell r="E112">
            <v>2485</v>
          </cell>
          <cell r="F112">
            <v>3205</v>
          </cell>
          <cell r="G112">
            <v>1059</v>
          </cell>
          <cell r="H112">
            <v>22732</v>
          </cell>
          <cell r="I112">
            <v>1233</v>
          </cell>
        </row>
        <row r="113">
          <cell r="B113">
            <v>150</v>
          </cell>
          <cell r="C113">
            <v>2248</v>
          </cell>
          <cell r="D113">
            <v>100</v>
          </cell>
          <cell r="E113">
            <v>0</v>
          </cell>
          <cell r="F113">
            <v>1200</v>
          </cell>
          <cell r="G113">
            <v>25065</v>
          </cell>
          <cell r="H113">
            <v>0</v>
          </cell>
          <cell r="I113">
            <v>4882</v>
          </cell>
        </row>
        <row r="114">
          <cell r="C114">
            <v>0</v>
          </cell>
          <cell r="D114">
            <v>0</v>
          </cell>
          <cell r="E114">
            <v>35326</v>
          </cell>
          <cell r="F114">
            <v>5440</v>
          </cell>
          <cell r="G114">
            <v>0</v>
          </cell>
          <cell r="H114">
            <v>68</v>
          </cell>
          <cell r="I114">
            <v>0</v>
          </cell>
        </row>
        <row r="115">
          <cell r="B115">
            <v>8978</v>
          </cell>
          <cell r="C115">
            <v>25936</v>
          </cell>
          <cell r="D115">
            <v>344</v>
          </cell>
          <cell r="E115">
            <v>2348</v>
          </cell>
          <cell r="F115">
            <v>7787</v>
          </cell>
          <cell r="G115">
            <v>1333</v>
          </cell>
          <cell r="H115">
            <v>0</v>
          </cell>
          <cell r="I115">
            <v>5249</v>
          </cell>
        </row>
        <row r="116">
          <cell r="B116">
            <v>77122</v>
          </cell>
          <cell r="C116">
            <v>5187</v>
          </cell>
          <cell r="D116">
            <v>57561</v>
          </cell>
          <cell r="E116">
            <v>26869</v>
          </cell>
          <cell r="F116">
            <v>30071</v>
          </cell>
          <cell r="G116">
            <v>4815</v>
          </cell>
          <cell r="H116">
            <v>9365</v>
          </cell>
          <cell r="I116">
            <v>6358</v>
          </cell>
        </row>
        <row r="117">
          <cell r="B117">
            <v>4408</v>
          </cell>
          <cell r="C117">
            <v>454</v>
          </cell>
          <cell r="D117">
            <v>1193</v>
          </cell>
          <cell r="E117">
            <v>5409</v>
          </cell>
          <cell r="F117">
            <v>4105</v>
          </cell>
          <cell r="G117">
            <v>4608</v>
          </cell>
          <cell r="H117">
            <v>801</v>
          </cell>
          <cell r="I117">
            <v>362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10303</v>
          </cell>
          <cell r="C119">
            <v>11147</v>
          </cell>
          <cell r="D119">
            <v>284</v>
          </cell>
          <cell r="E119">
            <v>3331</v>
          </cell>
          <cell r="F119">
            <v>28580</v>
          </cell>
          <cell r="G119">
            <v>1142</v>
          </cell>
          <cell r="H119">
            <v>75</v>
          </cell>
          <cell r="I119">
            <v>1228</v>
          </cell>
        </row>
        <row r="120">
          <cell r="B120">
            <v>3180</v>
          </cell>
          <cell r="C120">
            <v>48</v>
          </cell>
          <cell r="D120">
            <v>0</v>
          </cell>
          <cell r="E120">
            <v>2527</v>
          </cell>
          <cell r="F120">
            <v>2910</v>
          </cell>
          <cell r="G120">
            <v>2578</v>
          </cell>
          <cell r="H120">
            <v>2191</v>
          </cell>
          <cell r="I120">
            <v>188</v>
          </cell>
        </row>
        <row r="121">
          <cell r="B121">
            <v>905</v>
          </cell>
          <cell r="C121">
            <v>0</v>
          </cell>
          <cell r="D121">
            <v>1665</v>
          </cell>
          <cell r="E121">
            <v>15238</v>
          </cell>
          <cell r="F121">
            <v>14865</v>
          </cell>
          <cell r="G121">
            <v>516</v>
          </cell>
          <cell r="H121">
            <v>2058</v>
          </cell>
          <cell r="I121">
            <v>0</v>
          </cell>
        </row>
        <row r="122">
          <cell r="B122">
            <v>175</v>
          </cell>
          <cell r="C122">
            <v>4</v>
          </cell>
          <cell r="D122">
            <v>60</v>
          </cell>
          <cell r="E122">
            <v>3803</v>
          </cell>
          <cell r="F122">
            <v>3600</v>
          </cell>
          <cell r="G122">
            <v>0</v>
          </cell>
          <cell r="H122">
            <v>91</v>
          </cell>
          <cell r="I122">
            <v>41</v>
          </cell>
        </row>
        <row r="123">
          <cell r="B123">
            <v>5</v>
          </cell>
          <cell r="C123">
            <v>0</v>
          </cell>
          <cell r="D123">
            <v>0</v>
          </cell>
          <cell r="E123">
            <v>1373</v>
          </cell>
          <cell r="F123">
            <v>230</v>
          </cell>
          <cell r="G123">
            <v>40</v>
          </cell>
          <cell r="H123">
            <v>3</v>
          </cell>
          <cell r="I123">
            <v>0</v>
          </cell>
        </row>
        <row r="124">
          <cell r="B124">
            <v>28</v>
          </cell>
          <cell r="C124">
            <v>0</v>
          </cell>
          <cell r="D124">
            <v>0</v>
          </cell>
          <cell r="E124">
            <v>2088</v>
          </cell>
          <cell r="F124">
            <v>361</v>
          </cell>
          <cell r="G124">
            <v>155</v>
          </cell>
          <cell r="H124">
            <v>616</v>
          </cell>
          <cell r="I124">
            <v>3</v>
          </cell>
        </row>
        <row r="125">
          <cell r="B125">
            <v>1520</v>
          </cell>
          <cell r="C125">
            <v>73</v>
          </cell>
          <cell r="D125">
            <v>104</v>
          </cell>
          <cell r="E125">
            <v>4259</v>
          </cell>
          <cell r="F125">
            <v>15810</v>
          </cell>
          <cell r="G125">
            <v>1380</v>
          </cell>
          <cell r="H125">
            <v>0</v>
          </cell>
          <cell r="I125">
            <v>25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B127">
            <v>91</v>
          </cell>
          <cell r="C127">
            <v>0</v>
          </cell>
          <cell r="D127">
            <v>0</v>
          </cell>
          <cell r="E127">
            <v>19620</v>
          </cell>
          <cell r="F127">
            <v>6960</v>
          </cell>
          <cell r="G127">
            <v>656</v>
          </cell>
          <cell r="H127">
            <v>3</v>
          </cell>
          <cell r="I127">
            <v>0</v>
          </cell>
        </row>
        <row r="128">
          <cell r="B128">
            <v>14485</v>
          </cell>
          <cell r="C128">
            <v>1909</v>
          </cell>
          <cell r="D128">
            <v>24494</v>
          </cell>
          <cell r="E128">
            <v>691</v>
          </cell>
          <cell r="F128">
            <v>2351</v>
          </cell>
          <cell r="G128">
            <v>488</v>
          </cell>
          <cell r="H128">
            <v>72</v>
          </cell>
          <cell r="I128">
            <v>602</v>
          </cell>
        </row>
        <row r="129">
          <cell r="B129">
            <v>400</v>
          </cell>
          <cell r="C129">
            <v>1157</v>
          </cell>
          <cell r="D129">
            <v>0</v>
          </cell>
          <cell r="E129">
            <v>286</v>
          </cell>
          <cell r="F129">
            <v>6167</v>
          </cell>
          <cell r="G129">
            <v>2</v>
          </cell>
          <cell r="H129">
            <v>0</v>
          </cell>
          <cell r="I129">
            <v>1387</v>
          </cell>
        </row>
        <row r="130">
          <cell r="B130">
            <v>432</v>
          </cell>
          <cell r="C130">
            <v>252</v>
          </cell>
          <cell r="D130">
            <v>4944</v>
          </cell>
          <cell r="E130">
            <v>199</v>
          </cell>
          <cell r="F130">
            <v>2103</v>
          </cell>
          <cell r="G130">
            <v>287</v>
          </cell>
          <cell r="H130">
            <v>44</v>
          </cell>
          <cell r="I130">
            <v>74</v>
          </cell>
        </row>
        <row r="131">
          <cell r="B131">
            <v>0</v>
          </cell>
          <cell r="C131">
            <v>10</v>
          </cell>
          <cell r="D131">
            <v>0</v>
          </cell>
          <cell r="E131">
            <v>0</v>
          </cell>
          <cell r="F131">
            <v>0</v>
          </cell>
          <cell r="G131">
            <v>194</v>
          </cell>
          <cell r="H131">
            <v>4</v>
          </cell>
          <cell r="I131">
            <v>570</v>
          </cell>
        </row>
        <row r="132">
          <cell r="B132">
            <v>110</v>
          </cell>
          <cell r="C132">
            <v>4116</v>
          </cell>
          <cell r="D132">
            <v>9</v>
          </cell>
          <cell r="E132">
            <v>76</v>
          </cell>
          <cell r="F132">
            <v>1632</v>
          </cell>
          <cell r="G132">
            <v>1650</v>
          </cell>
          <cell r="H132">
            <v>0</v>
          </cell>
          <cell r="I132">
            <v>6915</v>
          </cell>
        </row>
        <row r="133">
          <cell r="B133">
            <v>134</v>
          </cell>
          <cell r="C133">
            <v>1112</v>
          </cell>
          <cell r="D133">
            <v>144</v>
          </cell>
          <cell r="E133">
            <v>61</v>
          </cell>
          <cell r="F133">
            <v>600</v>
          </cell>
          <cell r="G133">
            <v>0</v>
          </cell>
          <cell r="H133">
            <v>0</v>
          </cell>
          <cell r="I133">
            <v>3</v>
          </cell>
        </row>
        <row r="134">
          <cell r="B134">
            <v>0</v>
          </cell>
          <cell r="C134">
            <v>5</v>
          </cell>
          <cell r="D134">
            <v>0</v>
          </cell>
          <cell r="E134">
            <v>0</v>
          </cell>
          <cell r="F134">
            <v>562</v>
          </cell>
          <cell r="G134">
            <v>0</v>
          </cell>
          <cell r="H134">
            <v>0</v>
          </cell>
          <cell r="I134">
            <v>451</v>
          </cell>
        </row>
        <row r="135">
          <cell r="B135">
            <v>296495</v>
          </cell>
          <cell r="C135">
            <v>40179</v>
          </cell>
          <cell r="D135">
            <v>470555</v>
          </cell>
          <cell r="E135">
            <v>35603</v>
          </cell>
          <cell r="F135">
            <v>102635</v>
          </cell>
          <cell r="G135">
            <v>233527</v>
          </cell>
          <cell r="H135">
            <v>325599</v>
          </cell>
          <cell r="I135">
            <v>10125</v>
          </cell>
        </row>
        <row r="136">
          <cell r="B136">
            <v>21913</v>
          </cell>
          <cell r="C136">
            <v>20233</v>
          </cell>
          <cell r="D136">
            <v>3554</v>
          </cell>
          <cell r="E136">
            <v>17650</v>
          </cell>
          <cell r="F136">
            <v>11280</v>
          </cell>
          <cell r="G136">
            <v>17328</v>
          </cell>
          <cell r="H136">
            <v>9744</v>
          </cell>
          <cell r="I136">
            <v>1864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</sheetData>
      <sheetData sheetId="11">
        <row r="8">
          <cell r="B8">
            <v>0</v>
          </cell>
          <cell r="C8">
            <v>46786</v>
          </cell>
          <cell r="D8">
            <v>3755</v>
          </cell>
          <cell r="E8">
            <v>28165</v>
          </cell>
          <cell r="F8">
            <v>985</v>
          </cell>
          <cell r="G8">
            <v>168</v>
          </cell>
          <cell r="H8">
            <v>2933</v>
          </cell>
          <cell r="I8">
            <v>1395</v>
          </cell>
        </row>
        <row r="9">
          <cell r="B9">
            <v>5172</v>
          </cell>
          <cell r="C9">
            <v>3282</v>
          </cell>
          <cell r="D9">
            <v>4402</v>
          </cell>
          <cell r="E9">
            <v>2298</v>
          </cell>
          <cell r="F9">
            <v>3577</v>
          </cell>
          <cell r="G9">
            <v>5322</v>
          </cell>
          <cell r="H9">
            <v>3733</v>
          </cell>
          <cell r="I9">
            <v>1607</v>
          </cell>
        </row>
        <row r="10">
          <cell r="B10">
            <v>250</v>
          </cell>
          <cell r="C10">
            <v>0</v>
          </cell>
          <cell r="D10">
            <v>5988</v>
          </cell>
          <cell r="E10">
            <v>0</v>
          </cell>
          <cell r="F10">
            <v>47</v>
          </cell>
          <cell r="G10">
            <v>9670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195</v>
          </cell>
          <cell r="D11">
            <v>0</v>
          </cell>
          <cell r="E11">
            <v>2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717</v>
          </cell>
          <cell r="E12">
            <v>0</v>
          </cell>
          <cell r="F12">
            <v>0</v>
          </cell>
          <cell r="G12">
            <v>13</v>
          </cell>
          <cell r="H12">
            <v>1155</v>
          </cell>
          <cell r="I12">
            <v>32</v>
          </cell>
        </row>
        <row r="13">
          <cell r="B13">
            <v>2025</v>
          </cell>
          <cell r="C13">
            <v>68</v>
          </cell>
          <cell r="D13">
            <v>1652</v>
          </cell>
          <cell r="E13">
            <v>1587</v>
          </cell>
          <cell r="F13">
            <v>2227</v>
          </cell>
          <cell r="G13">
            <v>7802</v>
          </cell>
          <cell r="H13">
            <v>21515</v>
          </cell>
          <cell r="I13">
            <v>28</v>
          </cell>
        </row>
        <row r="14">
          <cell r="B14">
            <v>138</v>
          </cell>
          <cell r="C14">
            <v>110</v>
          </cell>
          <cell r="D14">
            <v>206</v>
          </cell>
          <cell r="E14">
            <v>167</v>
          </cell>
          <cell r="F14">
            <v>46</v>
          </cell>
          <cell r="G14">
            <v>7537</v>
          </cell>
          <cell r="H14">
            <v>7876</v>
          </cell>
          <cell r="I14">
            <v>0</v>
          </cell>
        </row>
        <row r="15">
          <cell r="B15">
            <v>156</v>
          </cell>
          <cell r="C15">
            <v>0</v>
          </cell>
          <cell r="D15">
            <v>0</v>
          </cell>
          <cell r="E15">
            <v>11</v>
          </cell>
          <cell r="F15">
            <v>20</v>
          </cell>
          <cell r="G15">
            <v>930</v>
          </cell>
          <cell r="H15">
            <v>1980</v>
          </cell>
          <cell r="I15">
            <v>0</v>
          </cell>
        </row>
        <row r="16">
          <cell r="B16">
            <v>514</v>
          </cell>
          <cell r="C16">
            <v>264</v>
          </cell>
          <cell r="D16">
            <v>2128</v>
          </cell>
          <cell r="E16">
            <v>519</v>
          </cell>
          <cell r="F16">
            <v>882</v>
          </cell>
          <cell r="G16">
            <v>5163</v>
          </cell>
          <cell r="H16">
            <v>3116</v>
          </cell>
          <cell r="I16">
            <v>587</v>
          </cell>
        </row>
        <row r="17">
          <cell r="B17">
            <v>1108</v>
          </cell>
          <cell r="C17">
            <v>1552</v>
          </cell>
          <cell r="D17">
            <v>927</v>
          </cell>
          <cell r="E17">
            <v>4738</v>
          </cell>
          <cell r="F17">
            <v>718</v>
          </cell>
          <cell r="G17">
            <v>1029</v>
          </cell>
          <cell r="H17">
            <v>1084</v>
          </cell>
          <cell r="I17">
            <v>243</v>
          </cell>
        </row>
        <row r="18">
          <cell r="B18">
            <v>0</v>
          </cell>
          <cell r="C18">
            <v>61</v>
          </cell>
          <cell r="D18">
            <v>69</v>
          </cell>
          <cell r="E18">
            <v>7</v>
          </cell>
          <cell r="F18">
            <v>407</v>
          </cell>
          <cell r="G18">
            <v>121</v>
          </cell>
          <cell r="H18">
            <v>7</v>
          </cell>
          <cell r="I18">
            <v>60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1241</v>
          </cell>
          <cell r="F19">
            <v>655</v>
          </cell>
          <cell r="G19">
            <v>770</v>
          </cell>
          <cell r="H19">
            <v>0</v>
          </cell>
          <cell r="I19">
            <v>0</v>
          </cell>
        </row>
        <row r="20">
          <cell r="B20">
            <v>457</v>
          </cell>
          <cell r="C20">
            <v>1229</v>
          </cell>
          <cell r="D20">
            <v>138</v>
          </cell>
          <cell r="E20">
            <v>1051</v>
          </cell>
          <cell r="F20">
            <v>1430</v>
          </cell>
          <cell r="G20">
            <v>1134</v>
          </cell>
          <cell r="H20">
            <v>19</v>
          </cell>
          <cell r="I20">
            <v>332</v>
          </cell>
        </row>
        <row r="21">
          <cell r="B21">
            <v>7301</v>
          </cell>
          <cell r="C21">
            <v>1798</v>
          </cell>
          <cell r="D21">
            <v>4906</v>
          </cell>
          <cell r="E21">
            <v>6765</v>
          </cell>
          <cell r="F21">
            <v>2688</v>
          </cell>
          <cell r="G21">
            <v>881</v>
          </cell>
          <cell r="H21">
            <v>1754</v>
          </cell>
          <cell r="I21">
            <v>1066</v>
          </cell>
        </row>
        <row r="22">
          <cell r="B22">
            <v>865</v>
          </cell>
          <cell r="C22">
            <v>112</v>
          </cell>
          <cell r="D22">
            <v>2535</v>
          </cell>
          <cell r="E22">
            <v>618</v>
          </cell>
          <cell r="F22">
            <v>866</v>
          </cell>
          <cell r="G22">
            <v>514</v>
          </cell>
          <cell r="H22">
            <v>308</v>
          </cell>
          <cell r="I22">
            <v>3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1125</v>
          </cell>
          <cell r="F23">
            <v>10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885</v>
          </cell>
          <cell r="C24">
            <v>987</v>
          </cell>
          <cell r="D24">
            <v>1221</v>
          </cell>
          <cell r="E24">
            <v>1571</v>
          </cell>
          <cell r="F24">
            <v>2002</v>
          </cell>
          <cell r="G24">
            <v>1257</v>
          </cell>
          <cell r="H24">
            <v>380</v>
          </cell>
          <cell r="I24">
            <v>610</v>
          </cell>
        </row>
        <row r="25">
          <cell r="B25">
            <v>291</v>
          </cell>
          <cell r="C25">
            <v>33</v>
          </cell>
          <cell r="D25">
            <v>615</v>
          </cell>
          <cell r="E25">
            <v>399</v>
          </cell>
          <cell r="F25">
            <v>297</v>
          </cell>
          <cell r="G25">
            <v>76</v>
          </cell>
          <cell r="H25">
            <v>267</v>
          </cell>
          <cell r="I25">
            <v>1</v>
          </cell>
        </row>
        <row r="26">
          <cell r="B26">
            <v>118</v>
          </cell>
          <cell r="C26">
            <v>2</v>
          </cell>
          <cell r="D26">
            <v>646</v>
          </cell>
          <cell r="E26">
            <v>79</v>
          </cell>
          <cell r="F26">
            <v>3122</v>
          </cell>
          <cell r="G26">
            <v>656</v>
          </cell>
          <cell r="H26">
            <v>419</v>
          </cell>
          <cell r="I26">
            <v>0</v>
          </cell>
        </row>
        <row r="27">
          <cell r="B27">
            <v>96</v>
          </cell>
          <cell r="C27">
            <v>4</v>
          </cell>
          <cell r="D27">
            <v>178</v>
          </cell>
          <cell r="E27">
            <v>165</v>
          </cell>
          <cell r="F27">
            <v>350</v>
          </cell>
          <cell r="G27">
            <v>98</v>
          </cell>
          <cell r="H27">
            <v>137</v>
          </cell>
          <cell r="I27">
            <v>1</v>
          </cell>
        </row>
        <row r="28">
          <cell r="B28">
            <v>61</v>
          </cell>
          <cell r="C28">
            <v>1</v>
          </cell>
          <cell r="D28">
            <v>0</v>
          </cell>
          <cell r="E28">
            <v>553</v>
          </cell>
          <cell r="F28">
            <v>465</v>
          </cell>
          <cell r="G28">
            <v>174</v>
          </cell>
          <cell r="H28">
            <v>0</v>
          </cell>
          <cell r="I28">
            <v>27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163</v>
          </cell>
          <cell r="F29">
            <v>0</v>
          </cell>
          <cell r="G29">
            <v>26</v>
          </cell>
          <cell r="H29">
            <v>0</v>
          </cell>
          <cell r="I29">
            <v>0</v>
          </cell>
        </row>
        <row r="30">
          <cell r="B30">
            <v>179</v>
          </cell>
          <cell r="C30">
            <v>0</v>
          </cell>
          <cell r="D30">
            <v>195</v>
          </cell>
          <cell r="E30">
            <v>273</v>
          </cell>
          <cell r="F30">
            <v>964</v>
          </cell>
          <cell r="G30">
            <v>61</v>
          </cell>
          <cell r="H30">
            <v>31</v>
          </cell>
          <cell r="I30">
            <v>6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9</v>
          </cell>
          <cell r="D32">
            <v>0</v>
          </cell>
          <cell r="E32">
            <v>0</v>
          </cell>
          <cell r="F32">
            <v>580</v>
          </cell>
          <cell r="G32">
            <v>1220</v>
          </cell>
          <cell r="H32">
            <v>65</v>
          </cell>
          <cell r="I32">
            <v>0</v>
          </cell>
        </row>
        <row r="33">
          <cell r="B33">
            <v>201</v>
          </cell>
          <cell r="C33">
            <v>23</v>
          </cell>
          <cell r="D33">
            <v>6</v>
          </cell>
          <cell r="E33">
            <v>9</v>
          </cell>
          <cell r="F33">
            <v>481</v>
          </cell>
          <cell r="G33">
            <v>12</v>
          </cell>
          <cell r="H33">
            <v>0</v>
          </cell>
          <cell r="I33">
            <v>0</v>
          </cell>
        </row>
        <row r="34">
          <cell r="B34">
            <v>55</v>
          </cell>
          <cell r="C34">
            <v>265</v>
          </cell>
          <cell r="D34">
            <v>0</v>
          </cell>
          <cell r="E34">
            <v>64</v>
          </cell>
          <cell r="F34">
            <v>270</v>
          </cell>
          <cell r="G34">
            <v>61</v>
          </cell>
          <cell r="H34">
            <v>0</v>
          </cell>
          <cell r="I34">
            <v>30</v>
          </cell>
        </row>
        <row r="35">
          <cell r="B35">
            <v>386</v>
          </cell>
          <cell r="C35">
            <v>6</v>
          </cell>
          <cell r="D35">
            <v>312</v>
          </cell>
          <cell r="E35">
            <v>212</v>
          </cell>
          <cell r="F35">
            <v>313</v>
          </cell>
          <cell r="G35">
            <v>648</v>
          </cell>
          <cell r="H35">
            <v>182</v>
          </cell>
          <cell r="I35">
            <v>73</v>
          </cell>
        </row>
        <row r="36">
          <cell r="B36">
            <v>0</v>
          </cell>
          <cell r="C36">
            <v>0</v>
          </cell>
          <cell r="D36">
            <v>2714</v>
          </cell>
          <cell r="E36">
            <v>0</v>
          </cell>
          <cell r="F36">
            <v>75</v>
          </cell>
          <cell r="G36">
            <v>629</v>
          </cell>
          <cell r="H36">
            <v>370</v>
          </cell>
          <cell r="I36">
            <v>150</v>
          </cell>
        </row>
        <row r="37">
          <cell r="B37">
            <v>51</v>
          </cell>
          <cell r="C37">
            <v>0</v>
          </cell>
          <cell r="D37">
            <v>32</v>
          </cell>
          <cell r="E37">
            <v>36</v>
          </cell>
          <cell r="F37">
            <v>30</v>
          </cell>
          <cell r="G37">
            <v>0</v>
          </cell>
          <cell r="H37">
            <v>51</v>
          </cell>
          <cell r="I37">
            <v>188</v>
          </cell>
        </row>
        <row r="38">
          <cell r="B38">
            <v>742</v>
          </cell>
          <cell r="C38">
            <v>34</v>
          </cell>
          <cell r="D38">
            <v>95</v>
          </cell>
          <cell r="E38">
            <v>5</v>
          </cell>
          <cell r="F38">
            <v>160</v>
          </cell>
          <cell r="G38">
            <v>0</v>
          </cell>
          <cell r="I38">
            <v>10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191</v>
          </cell>
          <cell r="C40">
            <v>104</v>
          </cell>
          <cell r="D40">
            <v>465</v>
          </cell>
          <cell r="E40">
            <v>411</v>
          </cell>
          <cell r="F40">
            <v>208</v>
          </cell>
          <cell r="G40">
            <v>214</v>
          </cell>
          <cell r="H40">
            <v>330</v>
          </cell>
          <cell r="I40">
            <v>100</v>
          </cell>
        </row>
        <row r="41">
          <cell r="B41">
            <v>2856</v>
          </cell>
          <cell r="C41">
            <v>2042</v>
          </cell>
          <cell r="D41">
            <v>4272</v>
          </cell>
          <cell r="E41">
            <v>2746</v>
          </cell>
          <cell r="F41">
            <v>899</v>
          </cell>
          <cell r="G41">
            <v>1971</v>
          </cell>
          <cell r="H41">
            <v>1549</v>
          </cell>
          <cell r="I41">
            <v>1057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56">
          <cell r="B56">
            <v>560</v>
          </cell>
          <cell r="C56">
            <v>153048</v>
          </cell>
          <cell r="D56">
            <v>58622</v>
          </cell>
          <cell r="E56">
            <v>80251</v>
          </cell>
          <cell r="F56">
            <v>3616</v>
          </cell>
          <cell r="G56">
            <v>813</v>
          </cell>
          <cell r="H56">
            <v>23706</v>
          </cell>
          <cell r="I56">
            <v>1650</v>
          </cell>
        </row>
        <row r="57">
          <cell r="B57">
            <v>1508</v>
          </cell>
          <cell r="C57">
            <v>1581</v>
          </cell>
          <cell r="D57">
            <v>840</v>
          </cell>
          <cell r="E57">
            <v>1738</v>
          </cell>
          <cell r="F57">
            <v>6309</v>
          </cell>
          <cell r="G57">
            <v>4707</v>
          </cell>
          <cell r="H57">
            <v>11706</v>
          </cell>
          <cell r="I57">
            <v>1322</v>
          </cell>
        </row>
        <row r="58">
          <cell r="B58">
            <v>551</v>
          </cell>
          <cell r="C58">
            <v>0</v>
          </cell>
          <cell r="D58">
            <v>35</v>
          </cell>
          <cell r="E58">
            <v>0</v>
          </cell>
          <cell r="F58">
            <v>0</v>
          </cell>
          <cell r="G58">
            <v>1500</v>
          </cell>
          <cell r="H58">
            <v>145</v>
          </cell>
          <cell r="I58">
            <v>0</v>
          </cell>
        </row>
        <row r="59">
          <cell r="B59">
            <v>1500</v>
          </cell>
          <cell r="C59">
            <v>85000</v>
          </cell>
          <cell r="D59">
            <v>450</v>
          </cell>
          <cell r="E59">
            <v>1300</v>
          </cell>
          <cell r="F59">
            <v>8300</v>
          </cell>
          <cell r="G59">
            <v>13500</v>
          </cell>
          <cell r="H59">
            <v>750</v>
          </cell>
          <cell r="I59">
            <v>36000</v>
          </cell>
        </row>
        <row r="60">
          <cell r="B60">
            <v>0</v>
          </cell>
          <cell r="C60">
            <v>25</v>
          </cell>
          <cell r="D60">
            <v>556</v>
          </cell>
          <cell r="E60">
            <v>0</v>
          </cell>
          <cell r="F60">
            <v>5</v>
          </cell>
          <cell r="G60">
            <v>0</v>
          </cell>
          <cell r="H60">
            <v>286</v>
          </cell>
          <cell r="I60">
            <v>25</v>
          </cell>
        </row>
        <row r="61">
          <cell r="B61">
            <v>68</v>
          </cell>
          <cell r="C61">
            <v>35</v>
          </cell>
          <cell r="D61">
            <v>127</v>
          </cell>
          <cell r="E61">
            <v>8496</v>
          </cell>
          <cell r="F61">
            <v>421</v>
          </cell>
          <cell r="G61">
            <v>309</v>
          </cell>
          <cell r="H61">
            <v>1241</v>
          </cell>
          <cell r="I61">
            <v>0</v>
          </cell>
        </row>
        <row r="62">
          <cell r="B62">
            <v>4</v>
          </cell>
          <cell r="C62">
            <v>60</v>
          </cell>
          <cell r="D62">
            <v>220</v>
          </cell>
          <cell r="E62">
            <v>20</v>
          </cell>
          <cell r="F62">
            <v>100</v>
          </cell>
          <cell r="G62">
            <v>201</v>
          </cell>
          <cell r="H62">
            <v>118</v>
          </cell>
          <cell r="I62">
            <v>0</v>
          </cell>
        </row>
        <row r="63">
          <cell r="B63">
            <v>0</v>
          </cell>
          <cell r="C63">
            <v>0</v>
          </cell>
          <cell r="D63">
            <v>15</v>
          </cell>
          <cell r="E63">
            <v>30</v>
          </cell>
          <cell r="F63">
            <v>30</v>
          </cell>
          <cell r="G63">
            <v>25</v>
          </cell>
          <cell r="H63">
            <v>0</v>
          </cell>
          <cell r="I63">
            <v>0</v>
          </cell>
        </row>
        <row r="64">
          <cell r="B64">
            <v>1116</v>
          </cell>
          <cell r="C64">
            <v>571</v>
          </cell>
          <cell r="D64">
            <v>1000</v>
          </cell>
          <cell r="E64">
            <v>244</v>
          </cell>
          <cell r="F64">
            <v>285</v>
          </cell>
          <cell r="G64">
            <v>870</v>
          </cell>
          <cell r="H64">
            <v>2888</v>
          </cell>
          <cell r="I64">
            <v>33</v>
          </cell>
        </row>
        <row r="65">
          <cell r="B65">
            <v>641</v>
          </cell>
          <cell r="C65">
            <v>251</v>
          </cell>
          <cell r="D65">
            <v>131</v>
          </cell>
          <cell r="E65">
            <v>416</v>
          </cell>
          <cell r="F65">
            <v>669</v>
          </cell>
          <cell r="G65">
            <v>157</v>
          </cell>
          <cell r="H65">
            <v>3192</v>
          </cell>
          <cell r="I65">
            <v>77</v>
          </cell>
        </row>
        <row r="66">
          <cell r="B66">
            <v>0</v>
          </cell>
          <cell r="C66">
            <v>96</v>
          </cell>
          <cell r="D66">
            <v>5</v>
          </cell>
          <cell r="E66">
            <v>0</v>
          </cell>
          <cell r="F66">
            <v>245</v>
          </cell>
          <cell r="G66">
            <v>421</v>
          </cell>
          <cell r="H66">
            <v>0</v>
          </cell>
          <cell r="I66">
            <v>129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1898</v>
          </cell>
          <cell r="F67">
            <v>400</v>
          </cell>
          <cell r="G67">
            <v>5</v>
          </cell>
          <cell r="H67">
            <v>0</v>
          </cell>
          <cell r="I67">
            <v>0</v>
          </cell>
        </row>
        <row r="68">
          <cell r="B68">
            <v>1255</v>
          </cell>
          <cell r="C68">
            <v>2731</v>
          </cell>
          <cell r="D68">
            <v>38</v>
          </cell>
          <cell r="E68">
            <v>761</v>
          </cell>
          <cell r="F68">
            <v>1383</v>
          </cell>
          <cell r="G68">
            <v>575</v>
          </cell>
          <cell r="H68">
            <v>25</v>
          </cell>
          <cell r="I68">
            <v>500</v>
          </cell>
        </row>
        <row r="69">
          <cell r="B69">
            <v>5214</v>
          </cell>
          <cell r="C69">
            <v>1143</v>
          </cell>
          <cell r="D69">
            <v>5916</v>
          </cell>
          <cell r="E69">
            <v>3811</v>
          </cell>
          <cell r="F69">
            <v>3105</v>
          </cell>
          <cell r="G69">
            <v>504</v>
          </cell>
          <cell r="H69">
            <v>1609</v>
          </cell>
          <cell r="I69">
            <v>828</v>
          </cell>
        </row>
        <row r="70">
          <cell r="B70">
            <v>602</v>
          </cell>
          <cell r="C70">
            <v>392</v>
          </cell>
          <cell r="D70">
            <v>233</v>
          </cell>
          <cell r="E70">
            <v>704</v>
          </cell>
          <cell r="F70">
            <v>934</v>
          </cell>
          <cell r="G70">
            <v>610</v>
          </cell>
          <cell r="H70">
            <v>251</v>
          </cell>
          <cell r="I70">
            <v>95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274</v>
          </cell>
          <cell r="C72">
            <v>4535</v>
          </cell>
          <cell r="D72">
            <v>416</v>
          </cell>
          <cell r="E72">
            <v>951</v>
          </cell>
          <cell r="F72">
            <v>1719</v>
          </cell>
          <cell r="G72">
            <v>201</v>
          </cell>
          <cell r="H72">
            <v>56</v>
          </cell>
          <cell r="I72">
            <v>683</v>
          </cell>
        </row>
        <row r="73">
          <cell r="B73">
            <v>390</v>
          </cell>
          <cell r="C73">
            <v>25</v>
          </cell>
          <cell r="D73">
            <v>1</v>
          </cell>
          <cell r="E73">
            <v>648</v>
          </cell>
          <cell r="F73">
            <v>421</v>
          </cell>
          <cell r="G73">
            <v>490</v>
          </cell>
          <cell r="H73">
            <v>245</v>
          </cell>
          <cell r="I73">
            <v>15</v>
          </cell>
        </row>
        <row r="74">
          <cell r="B74">
            <v>0</v>
          </cell>
          <cell r="C74">
            <v>0</v>
          </cell>
          <cell r="D74">
            <v>11</v>
          </cell>
          <cell r="E74">
            <v>479</v>
          </cell>
          <cell r="F74">
            <v>295</v>
          </cell>
          <cell r="G74">
            <v>30</v>
          </cell>
          <cell r="H74">
            <v>8</v>
          </cell>
          <cell r="I74">
            <v>0</v>
          </cell>
        </row>
        <row r="75">
          <cell r="B75">
            <v>10</v>
          </cell>
          <cell r="C75">
            <v>7</v>
          </cell>
          <cell r="D75">
            <v>10</v>
          </cell>
          <cell r="E75">
            <v>120</v>
          </cell>
          <cell r="F75">
            <v>222</v>
          </cell>
          <cell r="G75">
            <v>46</v>
          </cell>
          <cell r="H75">
            <v>55</v>
          </cell>
          <cell r="I75">
            <v>6</v>
          </cell>
        </row>
        <row r="76">
          <cell r="B76">
            <v>1</v>
          </cell>
          <cell r="C76">
            <v>0</v>
          </cell>
          <cell r="D76">
            <v>0</v>
          </cell>
          <cell r="E76">
            <v>461</v>
          </cell>
          <cell r="F76">
            <v>110</v>
          </cell>
          <cell r="G76">
            <v>49</v>
          </cell>
          <cell r="H76">
            <v>0</v>
          </cell>
          <cell r="I76">
            <v>14</v>
          </cell>
        </row>
        <row r="77">
          <cell r="B77">
            <v>84</v>
          </cell>
          <cell r="C77">
            <v>0</v>
          </cell>
          <cell r="D77">
            <v>25</v>
          </cell>
          <cell r="E77">
            <v>1483</v>
          </cell>
          <cell r="F77">
            <v>537</v>
          </cell>
          <cell r="G77">
            <v>373</v>
          </cell>
          <cell r="H77">
            <v>0</v>
          </cell>
          <cell r="I77">
            <v>0</v>
          </cell>
        </row>
        <row r="78">
          <cell r="B78">
            <v>268</v>
          </cell>
          <cell r="C78">
            <v>2</v>
          </cell>
          <cell r="D78">
            <v>0</v>
          </cell>
          <cell r="E78">
            <v>395</v>
          </cell>
          <cell r="F78">
            <v>565</v>
          </cell>
          <cell r="G78">
            <v>35</v>
          </cell>
          <cell r="H78">
            <v>0</v>
          </cell>
          <cell r="I78">
            <v>4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5</v>
          </cell>
          <cell r="C80">
            <v>0</v>
          </cell>
          <cell r="D80">
            <v>0</v>
          </cell>
          <cell r="E80">
            <v>0</v>
          </cell>
          <cell r="F80">
            <v>310</v>
          </cell>
          <cell r="G80">
            <v>206</v>
          </cell>
          <cell r="H80">
            <v>0</v>
          </cell>
          <cell r="I80">
            <v>0</v>
          </cell>
        </row>
        <row r="81">
          <cell r="B81">
            <v>5337</v>
          </cell>
          <cell r="C81">
            <v>2108</v>
          </cell>
          <cell r="D81">
            <v>3158</v>
          </cell>
          <cell r="E81">
            <v>1582</v>
          </cell>
          <cell r="F81">
            <v>3367</v>
          </cell>
          <cell r="G81">
            <v>2653</v>
          </cell>
          <cell r="H81">
            <v>72</v>
          </cell>
          <cell r="I81">
            <v>572</v>
          </cell>
        </row>
        <row r="82">
          <cell r="B82">
            <v>80</v>
          </cell>
          <cell r="C82">
            <v>3651</v>
          </cell>
          <cell r="D82">
            <v>121</v>
          </cell>
          <cell r="E82">
            <v>497</v>
          </cell>
          <cell r="F82">
            <v>2701</v>
          </cell>
          <cell r="G82">
            <v>207</v>
          </cell>
          <cell r="H82">
            <v>27</v>
          </cell>
          <cell r="I82">
            <v>330</v>
          </cell>
        </row>
        <row r="83">
          <cell r="B83">
            <v>836</v>
          </cell>
          <cell r="C83">
            <v>1073</v>
          </cell>
          <cell r="D83">
            <v>2020</v>
          </cell>
          <cell r="E83">
            <v>980</v>
          </cell>
          <cell r="F83">
            <v>320</v>
          </cell>
          <cell r="G83">
            <v>1154</v>
          </cell>
          <cell r="H83">
            <v>42</v>
          </cell>
          <cell r="I83">
            <v>61</v>
          </cell>
        </row>
        <row r="84">
          <cell r="B84">
            <v>0</v>
          </cell>
          <cell r="C84">
            <v>1125</v>
          </cell>
          <cell r="D84">
            <v>0</v>
          </cell>
          <cell r="E84">
            <v>0</v>
          </cell>
          <cell r="F84">
            <v>20</v>
          </cell>
          <cell r="G84">
            <v>529</v>
          </cell>
          <cell r="H84">
            <v>47</v>
          </cell>
          <cell r="I84">
            <v>0</v>
          </cell>
        </row>
        <row r="85">
          <cell r="B85">
            <v>1159</v>
          </cell>
          <cell r="C85">
            <v>9795</v>
          </cell>
          <cell r="D85">
            <v>27</v>
          </cell>
          <cell r="E85">
            <v>880</v>
          </cell>
          <cell r="F85">
            <v>10031</v>
          </cell>
          <cell r="G85">
            <v>2337</v>
          </cell>
          <cell r="H85">
            <v>0</v>
          </cell>
          <cell r="I85">
            <v>3146</v>
          </cell>
        </row>
        <row r="86">
          <cell r="B86">
            <v>417</v>
          </cell>
          <cell r="C86">
            <v>40</v>
          </cell>
          <cell r="D86">
            <v>1</v>
          </cell>
          <cell r="E86">
            <v>14</v>
          </cell>
          <cell r="F86">
            <v>70</v>
          </cell>
          <cell r="G86">
            <v>0</v>
          </cell>
          <cell r="H86">
            <v>0</v>
          </cell>
          <cell r="I86">
            <v>12</v>
          </cell>
        </row>
        <row r="87">
          <cell r="B87">
            <v>0</v>
          </cell>
          <cell r="C87">
            <v>7</v>
          </cell>
          <cell r="D87">
            <v>0</v>
          </cell>
          <cell r="E87">
            <v>0</v>
          </cell>
          <cell r="F87">
            <v>3186</v>
          </cell>
          <cell r="G87">
            <v>87</v>
          </cell>
          <cell r="H87">
            <v>0</v>
          </cell>
          <cell r="I87">
            <v>125</v>
          </cell>
        </row>
        <row r="88">
          <cell r="B88">
            <v>41195</v>
          </cell>
          <cell r="C88">
            <v>8077</v>
          </cell>
          <cell r="D88">
            <v>74711</v>
          </cell>
          <cell r="E88">
            <v>5262</v>
          </cell>
          <cell r="F88">
            <v>24472</v>
          </cell>
          <cell r="G88">
            <v>66543</v>
          </cell>
          <cell r="H88">
            <v>14678</v>
          </cell>
          <cell r="I88">
            <v>424</v>
          </cell>
        </row>
        <row r="89">
          <cell r="B89">
            <v>126933</v>
          </cell>
          <cell r="C89">
            <v>103254</v>
          </cell>
          <cell r="D89">
            <v>10549</v>
          </cell>
          <cell r="E89">
            <v>184701</v>
          </cell>
          <cell r="F89">
            <v>45507</v>
          </cell>
          <cell r="G89">
            <v>78995</v>
          </cell>
          <cell r="H89">
            <v>19682</v>
          </cell>
          <cell r="I89">
            <v>1213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103">
          <cell r="B103">
            <v>3080</v>
          </cell>
          <cell r="C103">
            <v>511523</v>
          </cell>
          <cell r="D103">
            <v>257474</v>
          </cell>
          <cell r="E103">
            <v>271276</v>
          </cell>
          <cell r="F103">
            <v>12404</v>
          </cell>
          <cell r="G103">
            <v>2845</v>
          </cell>
          <cell r="H103">
            <v>105037</v>
          </cell>
          <cell r="I103">
            <v>7717</v>
          </cell>
        </row>
        <row r="104">
          <cell r="B104">
            <v>2733</v>
          </cell>
          <cell r="C104">
            <v>2392</v>
          </cell>
          <cell r="D104">
            <v>3339</v>
          </cell>
          <cell r="E104">
            <v>2136</v>
          </cell>
          <cell r="F104">
            <v>9388</v>
          </cell>
          <cell r="G104">
            <v>7964</v>
          </cell>
          <cell r="H104">
            <v>21055</v>
          </cell>
          <cell r="I104">
            <v>1856</v>
          </cell>
        </row>
        <row r="105">
          <cell r="B105">
            <v>3455</v>
          </cell>
          <cell r="C105">
            <v>0</v>
          </cell>
          <cell r="D105">
            <v>90</v>
          </cell>
          <cell r="E105">
            <v>0</v>
          </cell>
          <cell r="F105">
            <v>0</v>
          </cell>
          <cell r="G105">
            <v>4500</v>
          </cell>
          <cell r="H105">
            <v>435</v>
          </cell>
          <cell r="I105">
            <v>0</v>
          </cell>
        </row>
        <row r="106">
          <cell r="B106">
            <v>308</v>
          </cell>
          <cell r="C106">
            <v>11750</v>
          </cell>
          <cell r="D106">
            <v>89</v>
          </cell>
          <cell r="E106">
            <v>190</v>
          </cell>
          <cell r="F106">
            <v>1550</v>
          </cell>
          <cell r="G106">
            <v>2700</v>
          </cell>
          <cell r="H106">
            <v>120</v>
          </cell>
          <cell r="I106">
            <v>4600</v>
          </cell>
        </row>
        <row r="107">
          <cell r="B107">
            <v>0</v>
          </cell>
          <cell r="C107">
            <v>50</v>
          </cell>
          <cell r="D107">
            <v>655</v>
          </cell>
          <cell r="E107">
            <v>0</v>
          </cell>
          <cell r="F107">
            <v>15</v>
          </cell>
          <cell r="G107">
            <v>0</v>
          </cell>
          <cell r="H107">
            <v>723</v>
          </cell>
          <cell r="I107">
            <v>25</v>
          </cell>
        </row>
        <row r="108">
          <cell r="B108">
            <v>70</v>
          </cell>
          <cell r="C108">
            <v>35</v>
          </cell>
          <cell r="D108">
            <v>127</v>
          </cell>
          <cell r="E108">
            <v>6612</v>
          </cell>
          <cell r="F108">
            <v>439</v>
          </cell>
          <cell r="G108">
            <v>230</v>
          </cell>
          <cell r="H108">
            <v>646</v>
          </cell>
          <cell r="I108">
            <v>0</v>
          </cell>
        </row>
        <row r="109">
          <cell r="B109">
            <v>6</v>
          </cell>
          <cell r="C109">
            <v>90</v>
          </cell>
          <cell r="D109">
            <v>330</v>
          </cell>
          <cell r="E109">
            <v>25</v>
          </cell>
          <cell r="F109">
            <v>150</v>
          </cell>
          <cell r="G109">
            <v>209</v>
          </cell>
          <cell r="H109">
            <v>71</v>
          </cell>
          <cell r="I109">
            <v>0</v>
          </cell>
        </row>
        <row r="110">
          <cell r="B110">
            <v>0</v>
          </cell>
          <cell r="C110">
            <v>0</v>
          </cell>
          <cell r="D110">
            <v>15</v>
          </cell>
          <cell r="E110">
            <v>35</v>
          </cell>
          <cell r="F110">
            <v>45</v>
          </cell>
          <cell r="G110">
            <v>38</v>
          </cell>
          <cell r="H110">
            <v>0</v>
          </cell>
          <cell r="I110">
            <v>0</v>
          </cell>
        </row>
        <row r="111">
          <cell r="B111">
            <v>3354</v>
          </cell>
          <cell r="C111">
            <v>238</v>
          </cell>
          <cell r="D111">
            <v>1854</v>
          </cell>
          <cell r="E111">
            <v>938</v>
          </cell>
          <cell r="F111">
            <v>499</v>
          </cell>
          <cell r="G111">
            <v>1531</v>
          </cell>
          <cell r="H111">
            <v>2867</v>
          </cell>
          <cell r="I111">
            <v>57</v>
          </cell>
        </row>
        <row r="112">
          <cell r="B112">
            <v>4874</v>
          </cell>
          <cell r="C112">
            <v>1734</v>
          </cell>
          <cell r="D112">
            <v>853</v>
          </cell>
          <cell r="E112">
            <v>3752</v>
          </cell>
          <cell r="F112">
            <v>5084</v>
          </cell>
          <cell r="G112">
            <v>1086</v>
          </cell>
          <cell r="H112">
            <v>34821</v>
          </cell>
          <cell r="I112">
            <v>480</v>
          </cell>
        </row>
        <row r="113">
          <cell r="B113">
            <v>0</v>
          </cell>
          <cell r="C113">
            <v>958</v>
          </cell>
          <cell r="D113">
            <v>35</v>
          </cell>
          <cell r="E113">
            <v>0</v>
          </cell>
          <cell r="F113">
            <v>2100</v>
          </cell>
          <cell r="G113">
            <v>4056</v>
          </cell>
          <cell r="H113">
            <v>0</v>
          </cell>
          <cell r="I113">
            <v>803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44926</v>
          </cell>
          <cell r="F114">
            <v>3600</v>
          </cell>
          <cell r="G114">
            <v>40</v>
          </cell>
          <cell r="H114">
            <v>0</v>
          </cell>
          <cell r="I114">
            <v>0</v>
          </cell>
        </row>
        <row r="115">
          <cell r="B115">
            <v>12505</v>
          </cell>
          <cell r="C115">
            <v>29317</v>
          </cell>
          <cell r="D115">
            <v>293</v>
          </cell>
          <cell r="E115">
            <v>9675</v>
          </cell>
          <cell r="F115">
            <v>12282</v>
          </cell>
          <cell r="G115">
            <v>3037</v>
          </cell>
          <cell r="H115">
            <v>170</v>
          </cell>
          <cell r="I115">
            <v>4788</v>
          </cell>
        </row>
        <row r="116">
          <cell r="B116">
            <v>49349</v>
          </cell>
          <cell r="C116">
            <v>7934</v>
          </cell>
          <cell r="D116">
            <v>43563</v>
          </cell>
          <cell r="E116">
            <v>46349</v>
          </cell>
          <cell r="F116">
            <v>25694</v>
          </cell>
          <cell r="G116">
            <v>3825</v>
          </cell>
          <cell r="H116">
            <v>15941</v>
          </cell>
          <cell r="I116">
            <v>4904</v>
          </cell>
        </row>
        <row r="117">
          <cell r="B117">
            <v>10663</v>
          </cell>
          <cell r="C117">
            <v>459</v>
          </cell>
          <cell r="D117">
            <v>1482</v>
          </cell>
          <cell r="E117">
            <v>2782</v>
          </cell>
          <cell r="F117">
            <v>6248</v>
          </cell>
          <cell r="G117">
            <v>5194</v>
          </cell>
          <cell r="H117">
            <v>1191</v>
          </cell>
          <cell r="I117">
            <v>394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2245</v>
          </cell>
          <cell r="C119">
            <v>10874</v>
          </cell>
          <cell r="D119">
            <v>2071</v>
          </cell>
          <cell r="E119">
            <v>4022</v>
          </cell>
          <cell r="F119">
            <v>15602</v>
          </cell>
          <cell r="G119">
            <v>769</v>
          </cell>
          <cell r="H119">
            <v>336</v>
          </cell>
          <cell r="I119">
            <v>5375</v>
          </cell>
        </row>
        <row r="120">
          <cell r="B120">
            <v>5952</v>
          </cell>
          <cell r="C120">
            <v>67</v>
          </cell>
          <cell r="D120">
            <v>9</v>
          </cell>
          <cell r="E120">
            <v>3044</v>
          </cell>
          <cell r="F120">
            <v>3380</v>
          </cell>
          <cell r="G120">
            <v>3435</v>
          </cell>
          <cell r="H120">
            <v>1232</v>
          </cell>
          <cell r="I120">
            <v>80</v>
          </cell>
        </row>
        <row r="121">
          <cell r="B121">
            <v>0</v>
          </cell>
          <cell r="C121">
            <v>0</v>
          </cell>
          <cell r="D121">
            <v>165</v>
          </cell>
          <cell r="E121">
            <v>6896</v>
          </cell>
          <cell r="F121">
            <v>4425</v>
          </cell>
          <cell r="G121">
            <v>360</v>
          </cell>
          <cell r="H121">
            <v>80</v>
          </cell>
          <cell r="I121">
            <v>0</v>
          </cell>
        </row>
        <row r="122">
          <cell r="B122">
            <v>140</v>
          </cell>
          <cell r="C122">
            <v>21</v>
          </cell>
          <cell r="D122">
            <v>50</v>
          </cell>
          <cell r="E122">
            <v>2843</v>
          </cell>
          <cell r="F122">
            <v>2650</v>
          </cell>
          <cell r="G122">
            <v>1168</v>
          </cell>
          <cell r="H122">
            <v>469</v>
          </cell>
          <cell r="I122">
            <v>28</v>
          </cell>
        </row>
        <row r="123">
          <cell r="B123">
            <v>2</v>
          </cell>
          <cell r="C123">
            <v>0</v>
          </cell>
          <cell r="D123">
            <v>0</v>
          </cell>
          <cell r="E123">
            <v>847</v>
          </cell>
          <cell r="F123">
            <v>220</v>
          </cell>
          <cell r="G123">
            <v>81</v>
          </cell>
          <cell r="H123">
            <v>0</v>
          </cell>
          <cell r="I123">
            <v>14</v>
          </cell>
        </row>
        <row r="124">
          <cell r="B124">
            <v>42</v>
          </cell>
          <cell r="C124">
            <v>0</v>
          </cell>
          <cell r="D124">
            <v>13</v>
          </cell>
          <cell r="E124">
            <v>1852</v>
          </cell>
          <cell r="F124">
            <v>492</v>
          </cell>
          <cell r="G124">
            <v>294</v>
          </cell>
          <cell r="H124">
            <v>0</v>
          </cell>
          <cell r="I124">
            <v>0</v>
          </cell>
        </row>
        <row r="125">
          <cell r="B125">
            <v>4100</v>
          </cell>
          <cell r="C125">
            <v>6</v>
          </cell>
          <cell r="D125">
            <v>0</v>
          </cell>
          <cell r="E125">
            <v>7049</v>
          </cell>
          <cell r="F125">
            <v>8335</v>
          </cell>
          <cell r="G125">
            <v>925</v>
          </cell>
          <cell r="H125">
            <v>0</v>
          </cell>
          <cell r="I125">
            <v>4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B127">
            <v>63</v>
          </cell>
          <cell r="C127">
            <v>0</v>
          </cell>
          <cell r="D127">
            <v>0</v>
          </cell>
          <cell r="E127">
            <v>0</v>
          </cell>
          <cell r="F127">
            <v>4230</v>
          </cell>
          <cell r="G127">
            <v>1311</v>
          </cell>
          <cell r="H127">
            <v>0</v>
          </cell>
          <cell r="I127">
            <v>0</v>
          </cell>
        </row>
        <row r="128">
          <cell r="B128">
            <v>17501</v>
          </cell>
          <cell r="C128">
            <v>1839</v>
          </cell>
          <cell r="D128">
            <v>8729</v>
          </cell>
          <cell r="E128">
            <v>572</v>
          </cell>
          <cell r="F128">
            <v>2759</v>
          </cell>
          <cell r="G128">
            <v>1985</v>
          </cell>
          <cell r="H128">
            <v>49</v>
          </cell>
          <cell r="I128">
            <v>1430</v>
          </cell>
        </row>
        <row r="129">
          <cell r="B129">
            <v>281</v>
          </cell>
          <cell r="C129">
            <v>856</v>
          </cell>
          <cell r="D129">
            <v>968</v>
          </cell>
          <cell r="E129">
            <v>373</v>
          </cell>
          <cell r="F129">
            <v>6586</v>
          </cell>
          <cell r="G129">
            <v>349</v>
          </cell>
          <cell r="H129">
            <v>11</v>
          </cell>
          <cell r="I129">
            <v>1320</v>
          </cell>
        </row>
        <row r="130">
          <cell r="B130">
            <v>1681</v>
          </cell>
          <cell r="C130">
            <v>129</v>
          </cell>
          <cell r="D130">
            <v>4115</v>
          </cell>
          <cell r="E130">
            <v>1056</v>
          </cell>
          <cell r="F130">
            <v>256</v>
          </cell>
          <cell r="G130">
            <v>710</v>
          </cell>
          <cell r="H130">
            <v>20</v>
          </cell>
          <cell r="I130">
            <v>34</v>
          </cell>
        </row>
        <row r="131">
          <cell r="B131">
            <v>0</v>
          </cell>
          <cell r="C131">
            <v>135</v>
          </cell>
          <cell r="D131">
            <v>0</v>
          </cell>
          <cell r="E131">
            <v>0</v>
          </cell>
          <cell r="F131">
            <v>20</v>
          </cell>
          <cell r="G131">
            <v>199</v>
          </cell>
          <cell r="H131">
            <v>14</v>
          </cell>
          <cell r="I131">
            <v>0</v>
          </cell>
        </row>
        <row r="132">
          <cell r="B132">
            <v>4022</v>
          </cell>
          <cell r="C132">
            <v>8002</v>
          </cell>
          <cell r="D132">
            <v>37</v>
          </cell>
          <cell r="E132">
            <v>537</v>
          </cell>
          <cell r="F132">
            <v>5016</v>
          </cell>
          <cell r="G132">
            <v>3465</v>
          </cell>
          <cell r="H132">
            <v>0</v>
          </cell>
          <cell r="I132">
            <v>6929</v>
          </cell>
        </row>
        <row r="133">
          <cell r="B133">
            <v>876</v>
          </cell>
          <cell r="C133">
            <v>7</v>
          </cell>
          <cell r="D133">
            <v>1</v>
          </cell>
          <cell r="E133">
            <v>6</v>
          </cell>
          <cell r="F133">
            <v>210</v>
          </cell>
          <cell r="G133">
            <v>0</v>
          </cell>
          <cell r="H133">
            <v>0</v>
          </cell>
          <cell r="I133">
            <v>23</v>
          </cell>
        </row>
        <row r="134">
          <cell r="B134">
            <v>0</v>
          </cell>
          <cell r="C134">
            <v>11</v>
          </cell>
          <cell r="D134">
            <v>0</v>
          </cell>
          <cell r="E134">
            <v>0</v>
          </cell>
          <cell r="F134">
            <v>1193</v>
          </cell>
          <cell r="G134">
            <v>36</v>
          </cell>
          <cell r="H134">
            <v>0</v>
          </cell>
          <cell r="I134">
            <v>198</v>
          </cell>
        </row>
        <row r="135">
          <cell r="B135">
            <v>282194</v>
          </cell>
          <cell r="C135">
            <v>40386</v>
          </cell>
          <cell r="D135">
            <v>416283</v>
          </cell>
          <cell r="E135">
            <v>26699</v>
          </cell>
          <cell r="F135">
            <v>107293</v>
          </cell>
          <cell r="G135">
            <v>248187</v>
          </cell>
          <cell r="H135">
            <v>353642</v>
          </cell>
          <cell r="I135">
            <v>4520</v>
          </cell>
        </row>
        <row r="136">
          <cell r="B136">
            <v>23613</v>
          </cell>
          <cell r="C136">
            <v>12844</v>
          </cell>
          <cell r="D136">
            <v>2497</v>
          </cell>
          <cell r="E136">
            <v>25899</v>
          </cell>
          <cell r="F136">
            <v>10193</v>
          </cell>
          <cell r="G136">
            <v>19572</v>
          </cell>
          <cell r="H136">
            <v>11963</v>
          </cell>
          <cell r="I136">
            <v>1227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</sheetData>
      <sheetData sheetId="12">
        <row r="8">
          <cell r="B8">
            <v>170</v>
          </cell>
          <cell r="C8">
            <v>0</v>
          </cell>
          <cell r="D8">
            <v>417</v>
          </cell>
          <cell r="E8">
            <v>2313</v>
          </cell>
          <cell r="F8">
            <v>1605</v>
          </cell>
          <cell r="G8">
            <v>120</v>
          </cell>
          <cell r="H8">
            <v>1090</v>
          </cell>
          <cell r="I8">
            <v>2594</v>
          </cell>
        </row>
        <row r="9">
          <cell r="B9">
            <v>38039</v>
          </cell>
          <cell r="C9">
            <v>3039</v>
          </cell>
          <cell r="D9">
            <v>8599</v>
          </cell>
          <cell r="E9">
            <v>2930</v>
          </cell>
          <cell r="F9">
            <v>2421</v>
          </cell>
          <cell r="G9">
            <v>2072</v>
          </cell>
          <cell r="H9">
            <v>5642</v>
          </cell>
          <cell r="I9">
            <v>3103</v>
          </cell>
        </row>
        <row r="10">
          <cell r="B10">
            <v>90</v>
          </cell>
          <cell r="C10">
            <v>0</v>
          </cell>
          <cell r="D10">
            <v>640</v>
          </cell>
          <cell r="E10">
            <v>0</v>
          </cell>
          <cell r="F10">
            <v>10</v>
          </cell>
          <cell r="G10">
            <v>10316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4</v>
          </cell>
          <cell r="E11">
            <v>0</v>
          </cell>
          <cell r="F11">
            <v>0</v>
          </cell>
          <cell r="G11">
            <v>125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119</v>
          </cell>
          <cell r="E12">
            <v>0</v>
          </cell>
          <cell r="F12">
            <v>0</v>
          </cell>
          <cell r="G12">
            <v>0</v>
          </cell>
          <cell r="H12">
            <v>527</v>
          </cell>
          <cell r="I12">
            <v>107</v>
          </cell>
        </row>
        <row r="13">
          <cell r="B13">
            <v>9814</v>
          </cell>
          <cell r="C13">
            <v>1296</v>
          </cell>
          <cell r="D13">
            <v>10218</v>
          </cell>
          <cell r="E13">
            <v>2464</v>
          </cell>
          <cell r="F13">
            <v>1982</v>
          </cell>
          <cell r="G13">
            <v>2770</v>
          </cell>
          <cell r="H13">
            <v>85158</v>
          </cell>
          <cell r="I13">
            <v>22277</v>
          </cell>
        </row>
        <row r="14">
          <cell r="B14">
            <v>834</v>
          </cell>
          <cell r="C14">
            <v>299</v>
          </cell>
          <cell r="D14">
            <v>3215</v>
          </cell>
          <cell r="E14">
            <v>109</v>
          </cell>
          <cell r="F14">
            <v>109</v>
          </cell>
          <cell r="G14">
            <v>1435</v>
          </cell>
          <cell r="H14">
            <v>2586</v>
          </cell>
          <cell r="I14">
            <v>3014</v>
          </cell>
        </row>
        <row r="15">
          <cell r="B15">
            <v>47</v>
          </cell>
          <cell r="C15">
            <v>0</v>
          </cell>
          <cell r="D15">
            <v>8</v>
          </cell>
          <cell r="E15">
            <v>3</v>
          </cell>
          <cell r="F15">
            <v>35</v>
          </cell>
          <cell r="G15">
            <v>44</v>
          </cell>
          <cell r="H15">
            <v>640</v>
          </cell>
          <cell r="I15">
            <v>0</v>
          </cell>
        </row>
        <row r="16">
          <cell r="B16">
            <v>1077</v>
          </cell>
          <cell r="C16">
            <v>303</v>
          </cell>
          <cell r="D16">
            <v>1638</v>
          </cell>
          <cell r="E16">
            <v>238</v>
          </cell>
          <cell r="F16">
            <v>1119</v>
          </cell>
          <cell r="G16">
            <v>1033</v>
          </cell>
          <cell r="H16">
            <v>418</v>
          </cell>
          <cell r="I16">
            <v>626</v>
          </cell>
        </row>
        <row r="17">
          <cell r="B17">
            <v>5267</v>
          </cell>
          <cell r="C17">
            <v>1917</v>
          </cell>
          <cell r="D17">
            <v>646</v>
          </cell>
          <cell r="E17">
            <v>3163</v>
          </cell>
          <cell r="F17">
            <v>1020</v>
          </cell>
          <cell r="G17">
            <v>148</v>
          </cell>
          <cell r="H17">
            <v>883</v>
          </cell>
          <cell r="I17">
            <v>551</v>
          </cell>
        </row>
        <row r="18">
          <cell r="B18">
            <v>0</v>
          </cell>
          <cell r="C18">
            <v>145</v>
          </cell>
          <cell r="D18">
            <v>5</v>
          </cell>
          <cell r="E18">
            <v>128</v>
          </cell>
          <cell r="F18">
            <v>405</v>
          </cell>
          <cell r="G18">
            <v>701</v>
          </cell>
          <cell r="H18">
            <v>0</v>
          </cell>
          <cell r="I18">
            <v>97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2501</v>
          </cell>
          <cell r="F19">
            <v>435</v>
          </cell>
          <cell r="G19">
            <v>150</v>
          </cell>
          <cell r="H19">
            <v>0</v>
          </cell>
          <cell r="I19">
            <v>0</v>
          </cell>
        </row>
        <row r="20">
          <cell r="B20">
            <v>619</v>
          </cell>
          <cell r="C20">
            <v>1649</v>
          </cell>
          <cell r="D20">
            <v>26</v>
          </cell>
          <cell r="E20">
            <v>1566</v>
          </cell>
          <cell r="F20">
            <v>908</v>
          </cell>
          <cell r="G20">
            <v>623</v>
          </cell>
          <cell r="H20">
            <v>9</v>
          </cell>
          <cell r="I20">
            <v>352</v>
          </cell>
        </row>
        <row r="21">
          <cell r="B21">
            <v>8819</v>
          </cell>
          <cell r="C21">
            <v>1374</v>
          </cell>
          <cell r="D21">
            <v>4222</v>
          </cell>
          <cell r="E21">
            <v>7057</v>
          </cell>
          <cell r="F21">
            <v>3061</v>
          </cell>
          <cell r="G21">
            <v>769</v>
          </cell>
          <cell r="H21">
            <v>1564</v>
          </cell>
          <cell r="I21">
            <v>2079</v>
          </cell>
        </row>
        <row r="22">
          <cell r="B22">
            <v>1132</v>
          </cell>
          <cell r="C22">
            <v>78</v>
          </cell>
          <cell r="D22">
            <v>2573</v>
          </cell>
          <cell r="E22">
            <v>726</v>
          </cell>
          <cell r="F22">
            <v>913</v>
          </cell>
          <cell r="G22">
            <v>481</v>
          </cell>
          <cell r="H22">
            <v>1287</v>
          </cell>
          <cell r="I22">
            <v>52</v>
          </cell>
        </row>
        <row r="23">
          <cell r="B23">
            <v>6</v>
          </cell>
          <cell r="C23">
            <v>0</v>
          </cell>
          <cell r="D23">
            <v>0</v>
          </cell>
          <cell r="E23">
            <v>9412</v>
          </cell>
          <cell r="F23">
            <v>0</v>
          </cell>
          <cell r="G23">
            <v>4</v>
          </cell>
          <cell r="H23">
            <v>0</v>
          </cell>
          <cell r="I23">
            <v>0</v>
          </cell>
        </row>
        <row r="24">
          <cell r="B24">
            <v>2048</v>
          </cell>
          <cell r="C24">
            <v>1709</v>
          </cell>
          <cell r="D24">
            <v>521</v>
          </cell>
          <cell r="E24">
            <v>1074</v>
          </cell>
          <cell r="F24">
            <v>1920</v>
          </cell>
          <cell r="G24">
            <v>150</v>
          </cell>
          <cell r="H24">
            <v>1773</v>
          </cell>
          <cell r="I24">
            <v>565</v>
          </cell>
        </row>
        <row r="25">
          <cell r="B25">
            <v>331</v>
          </cell>
          <cell r="C25">
            <v>12</v>
          </cell>
          <cell r="D25">
            <v>478</v>
          </cell>
          <cell r="E25">
            <v>601</v>
          </cell>
          <cell r="F25">
            <v>287</v>
          </cell>
          <cell r="G25">
            <v>354</v>
          </cell>
          <cell r="H25">
            <v>1095</v>
          </cell>
          <cell r="I25">
            <v>46</v>
          </cell>
        </row>
        <row r="26">
          <cell r="B26">
            <v>169</v>
          </cell>
          <cell r="C26">
            <v>0</v>
          </cell>
          <cell r="D26">
            <v>160</v>
          </cell>
          <cell r="E26">
            <v>20</v>
          </cell>
          <cell r="F26">
            <v>2159</v>
          </cell>
          <cell r="G26">
            <v>251</v>
          </cell>
          <cell r="H26">
            <v>622</v>
          </cell>
          <cell r="I26">
            <v>5</v>
          </cell>
        </row>
        <row r="27">
          <cell r="B27">
            <v>110</v>
          </cell>
          <cell r="C27">
            <v>140</v>
          </cell>
          <cell r="D27">
            <v>571</v>
          </cell>
          <cell r="E27">
            <v>400</v>
          </cell>
          <cell r="F27">
            <v>527</v>
          </cell>
          <cell r="G27">
            <v>266</v>
          </cell>
          <cell r="H27">
            <v>682</v>
          </cell>
          <cell r="I27">
            <v>21</v>
          </cell>
        </row>
        <row r="28">
          <cell r="B28">
            <v>53</v>
          </cell>
          <cell r="C28">
            <v>5</v>
          </cell>
          <cell r="D28">
            <v>0</v>
          </cell>
          <cell r="E28">
            <v>346</v>
          </cell>
          <cell r="F28">
            <v>341</v>
          </cell>
          <cell r="G28">
            <v>219</v>
          </cell>
          <cell r="H28">
            <v>10</v>
          </cell>
          <cell r="I28">
            <v>12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11</v>
          </cell>
          <cell r="F29">
            <v>40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132</v>
          </cell>
          <cell r="C30">
            <v>62</v>
          </cell>
          <cell r="D30">
            <v>146</v>
          </cell>
          <cell r="E30">
            <v>166</v>
          </cell>
          <cell r="F30">
            <v>543</v>
          </cell>
          <cell r="G30">
            <v>35</v>
          </cell>
          <cell r="H30">
            <v>10</v>
          </cell>
          <cell r="I30">
            <v>25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7</v>
          </cell>
          <cell r="C32">
            <v>6</v>
          </cell>
          <cell r="D32">
            <v>21</v>
          </cell>
          <cell r="E32">
            <v>561</v>
          </cell>
          <cell r="F32">
            <v>887</v>
          </cell>
          <cell r="G32">
            <v>463</v>
          </cell>
          <cell r="H32">
            <v>20</v>
          </cell>
          <cell r="I32">
            <v>9</v>
          </cell>
        </row>
        <row r="33">
          <cell r="B33">
            <v>233</v>
          </cell>
          <cell r="C33">
            <v>0</v>
          </cell>
          <cell r="D33">
            <v>52</v>
          </cell>
          <cell r="E33">
            <v>0</v>
          </cell>
          <cell r="F33">
            <v>33</v>
          </cell>
          <cell r="G33">
            <v>52</v>
          </cell>
          <cell r="H33">
            <v>3850</v>
          </cell>
          <cell r="I33">
            <v>0</v>
          </cell>
        </row>
        <row r="34">
          <cell r="B34">
            <v>23</v>
          </cell>
          <cell r="C34">
            <v>547</v>
          </cell>
          <cell r="D34">
            <v>0</v>
          </cell>
          <cell r="E34">
            <v>43</v>
          </cell>
          <cell r="F34">
            <v>187</v>
          </cell>
          <cell r="G34">
            <v>10</v>
          </cell>
          <cell r="H34">
            <v>0</v>
          </cell>
          <cell r="I34">
            <v>70</v>
          </cell>
        </row>
        <row r="35">
          <cell r="B35">
            <v>240</v>
          </cell>
          <cell r="C35">
            <v>5</v>
          </cell>
          <cell r="D35">
            <v>257</v>
          </cell>
          <cell r="E35">
            <v>224</v>
          </cell>
          <cell r="F35">
            <v>195</v>
          </cell>
          <cell r="G35">
            <v>245</v>
          </cell>
          <cell r="H35">
            <v>90</v>
          </cell>
          <cell r="I35">
            <v>0</v>
          </cell>
        </row>
        <row r="36">
          <cell r="B36">
            <v>5</v>
          </cell>
          <cell r="C36">
            <v>0</v>
          </cell>
          <cell r="D36">
            <v>2725</v>
          </cell>
          <cell r="E36">
            <v>0</v>
          </cell>
          <cell r="F36">
            <v>0</v>
          </cell>
          <cell r="G36">
            <v>761</v>
          </cell>
          <cell r="H36">
            <v>1287</v>
          </cell>
          <cell r="I36">
            <v>0</v>
          </cell>
        </row>
        <row r="37">
          <cell r="B37">
            <v>9</v>
          </cell>
          <cell r="C37">
            <v>3</v>
          </cell>
          <cell r="D37">
            <v>12</v>
          </cell>
          <cell r="E37">
            <v>25</v>
          </cell>
          <cell r="F37">
            <v>325</v>
          </cell>
          <cell r="G37">
            <v>0</v>
          </cell>
          <cell r="H37">
            <v>30</v>
          </cell>
          <cell r="I37">
            <v>77</v>
          </cell>
        </row>
        <row r="38">
          <cell r="B38">
            <v>591</v>
          </cell>
          <cell r="C38">
            <v>924</v>
          </cell>
          <cell r="D38">
            <v>28</v>
          </cell>
          <cell r="E38">
            <v>76</v>
          </cell>
          <cell r="F38">
            <v>222</v>
          </cell>
          <cell r="G38">
            <v>0</v>
          </cell>
          <cell r="H38">
            <v>0</v>
          </cell>
          <cell r="I38">
            <v>90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363</v>
          </cell>
          <cell r="C40">
            <v>103</v>
          </cell>
          <cell r="D40">
            <v>576</v>
          </cell>
          <cell r="E40">
            <v>384</v>
          </cell>
          <cell r="F40">
            <v>514</v>
          </cell>
          <cell r="G40">
            <v>252</v>
          </cell>
          <cell r="H40">
            <v>603</v>
          </cell>
          <cell r="I40">
            <v>71</v>
          </cell>
        </row>
        <row r="41">
          <cell r="B41">
            <v>4087</v>
          </cell>
          <cell r="C41">
            <v>2473</v>
          </cell>
          <cell r="D41">
            <v>3385</v>
          </cell>
          <cell r="E41">
            <v>4397</v>
          </cell>
          <cell r="F41">
            <v>1229</v>
          </cell>
          <cell r="G41">
            <v>2820</v>
          </cell>
          <cell r="H41">
            <v>2325</v>
          </cell>
          <cell r="I41">
            <v>832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77">
          <cell r="B77">
            <v>4873</v>
          </cell>
          <cell r="C77">
            <v>103469</v>
          </cell>
          <cell r="D77">
            <v>97764</v>
          </cell>
          <cell r="E77">
            <v>45926</v>
          </cell>
          <cell r="F77">
            <v>20564</v>
          </cell>
          <cell r="G77">
            <v>587</v>
          </cell>
          <cell r="H77">
            <v>24028</v>
          </cell>
          <cell r="I77">
            <v>2885</v>
          </cell>
        </row>
        <row r="78">
          <cell r="B78">
            <v>2336</v>
          </cell>
          <cell r="C78">
            <v>1883</v>
          </cell>
          <cell r="D78">
            <v>6152</v>
          </cell>
          <cell r="E78">
            <v>1900</v>
          </cell>
          <cell r="F78">
            <v>6241</v>
          </cell>
          <cell r="G78">
            <v>3184</v>
          </cell>
          <cell r="H78">
            <v>12053</v>
          </cell>
          <cell r="I78">
            <v>2979</v>
          </cell>
        </row>
        <row r="79">
          <cell r="B79">
            <v>0</v>
          </cell>
          <cell r="C79">
            <v>0</v>
          </cell>
          <cell r="D79">
            <v>10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1530</v>
          </cell>
          <cell r="C80">
            <v>85000</v>
          </cell>
          <cell r="D80">
            <v>455</v>
          </cell>
          <cell r="E80">
            <v>1350</v>
          </cell>
          <cell r="F80">
            <v>8210</v>
          </cell>
          <cell r="G80">
            <v>13460</v>
          </cell>
          <cell r="H80">
            <v>755</v>
          </cell>
          <cell r="I80">
            <v>36000</v>
          </cell>
        </row>
        <row r="81">
          <cell r="B81">
            <v>0</v>
          </cell>
          <cell r="C81">
            <v>0</v>
          </cell>
          <cell r="D81">
            <v>603</v>
          </cell>
          <cell r="E81">
            <v>0</v>
          </cell>
          <cell r="F81">
            <v>44</v>
          </cell>
          <cell r="G81">
            <v>0</v>
          </cell>
          <cell r="H81">
            <v>9664</v>
          </cell>
          <cell r="I81">
            <v>0</v>
          </cell>
        </row>
        <row r="82">
          <cell r="B82">
            <v>171</v>
          </cell>
          <cell r="C82">
            <v>22</v>
          </cell>
          <cell r="D82">
            <v>625</v>
          </cell>
          <cell r="E82">
            <v>4804</v>
          </cell>
          <cell r="F82">
            <v>799</v>
          </cell>
          <cell r="G82">
            <v>2858</v>
          </cell>
          <cell r="H82">
            <v>12828</v>
          </cell>
          <cell r="I82">
            <v>0</v>
          </cell>
        </row>
        <row r="83">
          <cell r="B83">
            <v>172</v>
          </cell>
          <cell r="C83">
            <v>54</v>
          </cell>
          <cell r="D83">
            <v>1019</v>
          </cell>
          <cell r="E83">
            <v>16</v>
          </cell>
          <cell r="F83">
            <v>62</v>
          </cell>
          <cell r="G83">
            <v>1161</v>
          </cell>
          <cell r="H83">
            <v>5734</v>
          </cell>
          <cell r="I83">
            <v>0</v>
          </cell>
        </row>
        <row r="84">
          <cell r="B84">
            <v>0</v>
          </cell>
          <cell r="C84">
            <v>0</v>
          </cell>
          <cell r="D84">
            <v>96</v>
          </cell>
          <cell r="E84">
            <v>0</v>
          </cell>
          <cell r="F84">
            <v>45</v>
          </cell>
          <cell r="G84">
            <v>150</v>
          </cell>
          <cell r="H84">
            <v>150</v>
          </cell>
          <cell r="I84">
            <v>0</v>
          </cell>
        </row>
        <row r="85">
          <cell r="B85">
            <v>1368</v>
          </cell>
          <cell r="C85">
            <v>603</v>
          </cell>
          <cell r="D85">
            <v>565</v>
          </cell>
          <cell r="E85">
            <v>239</v>
          </cell>
          <cell r="F85">
            <v>381</v>
          </cell>
          <cell r="G85">
            <v>1203</v>
          </cell>
          <cell r="H85">
            <v>1572</v>
          </cell>
          <cell r="I85">
            <v>56</v>
          </cell>
        </row>
        <row r="86">
          <cell r="B86">
            <v>762</v>
          </cell>
          <cell r="C86">
            <v>96</v>
          </cell>
          <cell r="D86">
            <v>411</v>
          </cell>
          <cell r="E86">
            <v>612</v>
          </cell>
          <cell r="F86">
            <v>780</v>
          </cell>
          <cell r="G86">
            <v>198</v>
          </cell>
          <cell r="H86">
            <v>2254</v>
          </cell>
          <cell r="I86">
            <v>146</v>
          </cell>
        </row>
        <row r="87">
          <cell r="B87">
            <v>0</v>
          </cell>
          <cell r="C87">
            <v>416</v>
          </cell>
          <cell r="D87">
            <v>0</v>
          </cell>
          <cell r="E87">
            <v>0</v>
          </cell>
          <cell r="F87">
            <v>751</v>
          </cell>
          <cell r="G87">
            <v>287</v>
          </cell>
          <cell r="H87">
            <v>10</v>
          </cell>
          <cell r="I87">
            <v>221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572</v>
          </cell>
          <cell r="F88">
            <v>280</v>
          </cell>
          <cell r="G88">
            <v>120</v>
          </cell>
          <cell r="H88">
            <v>94</v>
          </cell>
          <cell r="I88">
            <v>0</v>
          </cell>
        </row>
        <row r="89">
          <cell r="B89">
            <v>344</v>
          </cell>
          <cell r="C89">
            <v>2158</v>
          </cell>
          <cell r="D89">
            <v>672</v>
          </cell>
          <cell r="E89">
            <v>1259</v>
          </cell>
          <cell r="F89">
            <v>1543</v>
          </cell>
          <cell r="G89">
            <v>1093</v>
          </cell>
          <cell r="H89">
            <v>0</v>
          </cell>
          <cell r="I89">
            <v>391</v>
          </cell>
        </row>
        <row r="90">
          <cell r="B90">
            <v>10197</v>
          </cell>
          <cell r="C90">
            <v>714</v>
          </cell>
          <cell r="D90">
            <v>2541</v>
          </cell>
          <cell r="E90">
            <v>4632</v>
          </cell>
          <cell r="F90">
            <v>2972</v>
          </cell>
          <cell r="G90">
            <v>1107</v>
          </cell>
          <cell r="H90">
            <v>1976</v>
          </cell>
          <cell r="I90">
            <v>705</v>
          </cell>
        </row>
        <row r="91">
          <cell r="B91">
            <v>262</v>
          </cell>
          <cell r="C91">
            <v>257</v>
          </cell>
          <cell r="D91">
            <v>443</v>
          </cell>
          <cell r="E91">
            <v>819</v>
          </cell>
          <cell r="F91">
            <v>482</v>
          </cell>
          <cell r="G91">
            <v>402</v>
          </cell>
          <cell r="H91">
            <v>640</v>
          </cell>
          <cell r="I91">
            <v>56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B93">
            <v>159</v>
          </cell>
          <cell r="C93">
            <v>3354</v>
          </cell>
          <cell r="D93">
            <v>843</v>
          </cell>
          <cell r="E93">
            <v>1039</v>
          </cell>
          <cell r="F93">
            <v>1143</v>
          </cell>
          <cell r="G93">
            <v>756</v>
          </cell>
          <cell r="H93">
            <v>497</v>
          </cell>
          <cell r="I93">
            <v>449</v>
          </cell>
        </row>
        <row r="94">
          <cell r="B94">
            <v>179</v>
          </cell>
          <cell r="C94">
            <v>25</v>
          </cell>
          <cell r="D94">
            <v>10</v>
          </cell>
          <cell r="E94">
            <v>362</v>
          </cell>
          <cell r="F94">
            <v>298</v>
          </cell>
          <cell r="G94">
            <v>762</v>
          </cell>
          <cell r="H94">
            <v>310</v>
          </cell>
          <cell r="I94">
            <v>8</v>
          </cell>
        </row>
        <row r="95">
          <cell r="B95">
            <v>80</v>
          </cell>
          <cell r="C95">
            <v>0</v>
          </cell>
          <cell r="D95">
            <v>743</v>
          </cell>
          <cell r="E95">
            <v>76</v>
          </cell>
          <cell r="F95">
            <v>197</v>
          </cell>
          <cell r="G95">
            <v>69</v>
          </cell>
          <cell r="H95">
            <v>60</v>
          </cell>
          <cell r="I95">
            <v>0</v>
          </cell>
        </row>
        <row r="96">
          <cell r="B96">
            <v>3</v>
          </cell>
          <cell r="C96">
            <v>48</v>
          </cell>
          <cell r="D96">
            <v>116</v>
          </cell>
          <cell r="E96">
            <v>156</v>
          </cell>
          <cell r="F96">
            <v>190</v>
          </cell>
          <cell r="G96">
            <v>9</v>
          </cell>
          <cell r="H96">
            <v>26</v>
          </cell>
          <cell r="I96">
            <v>0</v>
          </cell>
        </row>
        <row r="97">
          <cell r="B97">
            <v>0</v>
          </cell>
          <cell r="C97">
            <v>0</v>
          </cell>
          <cell r="D97">
            <v>15</v>
          </cell>
          <cell r="E97">
            <v>656</v>
          </cell>
          <cell r="F97">
            <v>145</v>
          </cell>
          <cell r="G97">
            <v>17</v>
          </cell>
          <cell r="H97">
            <v>0</v>
          </cell>
          <cell r="I97">
            <v>0</v>
          </cell>
        </row>
        <row r="98">
          <cell r="B98">
            <v>116</v>
          </cell>
          <cell r="C98">
            <v>0</v>
          </cell>
          <cell r="D98">
            <v>29</v>
          </cell>
          <cell r="E98">
            <v>1566</v>
          </cell>
          <cell r="F98">
            <v>430</v>
          </cell>
          <cell r="G98">
            <v>400</v>
          </cell>
          <cell r="H98">
            <v>184</v>
          </cell>
          <cell r="I98">
            <v>0</v>
          </cell>
        </row>
        <row r="99">
          <cell r="B99">
            <v>26</v>
          </cell>
          <cell r="C99">
            <v>10</v>
          </cell>
          <cell r="D99">
            <v>15</v>
          </cell>
          <cell r="E99">
            <v>206</v>
          </cell>
          <cell r="F99">
            <v>570</v>
          </cell>
          <cell r="G99">
            <v>0</v>
          </cell>
          <cell r="H99">
            <v>0</v>
          </cell>
          <cell r="I99">
            <v>3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273</v>
          </cell>
          <cell r="F101">
            <v>240</v>
          </cell>
          <cell r="G101">
            <v>202</v>
          </cell>
          <cell r="H101">
            <v>11</v>
          </cell>
          <cell r="I101">
            <v>0</v>
          </cell>
        </row>
        <row r="102">
          <cell r="B102">
            <v>6365</v>
          </cell>
          <cell r="C102">
            <v>434</v>
          </cell>
          <cell r="D102">
            <v>88</v>
          </cell>
          <cell r="E102">
            <v>1289</v>
          </cell>
          <cell r="F102">
            <v>3411</v>
          </cell>
          <cell r="G102">
            <v>2029</v>
          </cell>
          <cell r="H102">
            <v>169</v>
          </cell>
          <cell r="I102">
            <v>300</v>
          </cell>
        </row>
        <row r="103">
          <cell r="B103">
            <v>205</v>
          </cell>
          <cell r="C103">
            <v>4201</v>
          </cell>
          <cell r="D103">
            <v>0</v>
          </cell>
          <cell r="E103">
            <v>588</v>
          </cell>
          <cell r="F103">
            <v>2619</v>
          </cell>
          <cell r="G103">
            <v>124</v>
          </cell>
          <cell r="H103">
            <v>10</v>
          </cell>
          <cell r="I103">
            <v>425</v>
          </cell>
        </row>
        <row r="104">
          <cell r="B104">
            <v>589</v>
          </cell>
          <cell r="C104">
            <v>1998</v>
          </cell>
          <cell r="D104">
            <v>952</v>
          </cell>
          <cell r="E104">
            <v>1169</v>
          </cell>
          <cell r="F104">
            <v>370</v>
          </cell>
          <cell r="G104">
            <v>1424</v>
          </cell>
          <cell r="H104">
            <v>0</v>
          </cell>
          <cell r="I104">
            <v>46</v>
          </cell>
        </row>
        <row r="105">
          <cell r="B105">
            <v>12</v>
          </cell>
          <cell r="C105">
            <v>150</v>
          </cell>
          <cell r="D105">
            <v>0</v>
          </cell>
          <cell r="E105">
            <v>0</v>
          </cell>
          <cell r="F105">
            <v>0</v>
          </cell>
          <cell r="G105">
            <v>482</v>
          </cell>
          <cell r="H105">
            <v>100</v>
          </cell>
          <cell r="I105">
            <v>0</v>
          </cell>
        </row>
        <row r="106">
          <cell r="B106">
            <v>2585</v>
          </cell>
          <cell r="C106">
            <v>10773</v>
          </cell>
          <cell r="D106">
            <v>133</v>
          </cell>
          <cell r="E106">
            <v>2401</v>
          </cell>
          <cell r="F106">
            <v>11141</v>
          </cell>
          <cell r="G106">
            <v>1355</v>
          </cell>
          <cell r="H106">
            <v>47</v>
          </cell>
          <cell r="I106">
            <v>2143</v>
          </cell>
        </row>
        <row r="107">
          <cell r="B107">
            <v>110</v>
          </cell>
          <cell r="C107">
            <v>10362</v>
          </cell>
          <cell r="D107">
            <v>0</v>
          </cell>
          <cell r="E107">
            <v>27</v>
          </cell>
          <cell r="F107">
            <v>200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2</v>
          </cell>
          <cell r="C108">
            <v>20</v>
          </cell>
          <cell r="D108">
            <v>0</v>
          </cell>
          <cell r="E108">
            <v>0</v>
          </cell>
          <cell r="F108">
            <v>4084</v>
          </cell>
          <cell r="G108">
            <v>194</v>
          </cell>
          <cell r="H108">
            <v>0</v>
          </cell>
          <cell r="I108">
            <v>1165</v>
          </cell>
        </row>
        <row r="109">
          <cell r="B109">
            <v>38503</v>
          </cell>
          <cell r="C109">
            <v>8144</v>
          </cell>
          <cell r="D109">
            <v>76328</v>
          </cell>
          <cell r="E109">
            <v>19091</v>
          </cell>
          <cell r="F109">
            <v>93826</v>
          </cell>
          <cell r="G109">
            <v>69154</v>
          </cell>
          <cell r="H109">
            <v>19369</v>
          </cell>
          <cell r="I109">
            <v>379</v>
          </cell>
        </row>
        <row r="110">
          <cell r="B110">
            <v>130300</v>
          </cell>
          <cell r="C110">
            <v>112636</v>
          </cell>
          <cell r="D110">
            <v>14044</v>
          </cell>
          <cell r="E110">
            <v>169001</v>
          </cell>
          <cell r="F110">
            <v>45779</v>
          </cell>
          <cell r="G110">
            <v>91410</v>
          </cell>
          <cell r="H110">
            <v>10388</v>
          </cell>
          <cell r="I110">
            <v>1733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46">
          <cell r="B146">
            <v>21928</v>
          </cell>
          <cell r="C146">
            <v>284508</v>
          </cell>
          <cell r="D146">
            <v>399980</v>
          </cell>
          <cell r="E146">
            <v>170336</v>
          </cell>
          <cell r="F146">
            <v>58487</v>
          </cell>
          <cell r="G146">
            <v>1814</v>
          </cell>
          <cell r="H146">
            <v>90975</v>
          </cell>
          <cell r="I146">
            <v>10706</v>
          </cell>
        </row>
        <row r="147">
          <cell r="B147">
            <v>4549</v>
          </cell>
          <cell r="C147">
            <v>2637</v>
          </cell>
          <cell r="D147">
            <v>11295</v>
          </cell>
          <cell r="E147">
            <v>2817</v>
          </cell>
          <cell r="F147">
            <v>11032</v>
          </cell>
          <cell r="G147">
            <v>5002</v>
          </cell>
          <cell r="H147">
            <v>21057</v>
          </cell>
          <cell r="I147">
            <v>5097</v>
          </cell>
        </row>
        <row r="148">
          <cell r="B148">
            <v>0</v>
          </cell>
          <cell r="C148">
            <v>0</v>
          </cell>
          <cell r="D148">
            <v>33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49">
          <cell r="B149">
            <v>310</v>
          </cell>
          <cell r="C149">
            <v>11760</v>
          </cell>
          <cell r="D149">
            <v>90</v>
          </cell>
          <cell r="E149">
            <v>192</v>
          </cell>
          <cell r="F149">
            <v>1560</v>
          </cell>
          <cell r="G149">
            <v>2710</v>
          </cell>
          <cell r="H149">
            <v>125</v>
          </cell>
          <cell r="I149">
            <v>4610</v>
          </cell>
        </row>
        <row r="150">
          <cell r="B150">
            <v>0</v>
          </cell>
          <cell r="C150">
            <v>0</v>
          </cell>
          <cell r="D150">
            <v>754</v>
          </cell>
          <cell r="E150">
            <v>0</v>
          </cell>
          <cell r="F150">
            <v>64</v>
          </cell>
          <cell r="G150">
            <v>0</v>
          </cell>
          <cell r="H150">
            <v>14994</v>
          </cell>
          <cell r="I150">
            <v>0</v>
          </cell>
        </row>
        <row r="151">
          <cell r="B151">
            <v>243</v>
          </cell>
          <cell r="C151">
            <v>22</v>
          </cell>
          <cell r="D151">
            <v>625</v>
          </cell>
          <cell r="E151">
            <v>7254</v>
          </cell>
          <cell r="F151">
            <v>816</v>
          </cell>
          <cell r="G151">
            <v>1904</v>
          </cell>
          <cell r="H151">
            <v>9141</v>
          </cell>
          <cell r="I151">
            <v>0</v>
          </cell>
        </row>
        <row r="152">
          <cell r="B152">
            <v>8</v>
          </cell>
          <cell r="C152">
            <v>81</v>
          </cell>
          <cell r="D152">
            <v>1529</v>
          </cell>
          <cell r="E152">
            <v>21</v>
          </cell>
          <cell r="F152">
            <v>83</v>
          </cell>
          <cell r="G152">
            <v>1045</v>
          </cell>
          <cell r="H152">
            <v>4472</v>
          </cell>
          <cell r="I152">
            <v>0</v>
          </cell>
        </row>
        <row r="153">
          <cell r="B153">
            <v>0</v>
          </cell>
          <cell r="C153">
            <v>0</v>
          </cell>
          <cell r="D153">
            <v>144</v>
          </cell>
          <cell r="E153">
            <v>0</v>
          </cell>
          <cell r="F153">
            <v>45</v>
          </cell>
          <cell r="G153">
            <v>127</v>
          </cell>
          <cell r="H153">
            <v>114</v>
          </cell>
          <cell r="I153">
            <v>0</v>
          </cell>
        </row>
        <row r="154">
          <cell r="B154">
            <v>4174</v>
          </cell>
          <cell r="C154">
            <v>260</v>
          </cell>
          <cell r="D154">
            <v>984</v>
          </cell>
          <cell r="E154">
            <v>117</v>
          </cell>
          <cell r="F154">
            <v>596</v>
          </cell>
          <cell r="G154">
            <v>2224</v>
          </cell>
          <cell r="H154">
            <v>1352</v>
          </cell>
          <cell r="I154">
            <v>87</v>
          </cell>
        </row>
        <row r="155">
          <cell r="B155">
            <v>7545</v>
          </cell>
          <cell r="C155">
            <v>657</v>
          </cell>
          <cell r="D155">
            <v>2844</v>
          </cell>
          <cell r="E155">
            <v>4928</v>
          </cell>
          <cell r="F155">
            <v>5890</v>
          </cell>
          <cell r="G155">
            <v>1724</v>
          </cell>
          <cell r="H155">
            <v>23555</v>
          </cell>
          <cell r="I155">
            <v>873</v>
          </cell>
        </row>
        <row r="156">
          <cell r="B156">
            <v>0</v>
          </cell>
          <cell r="C156">
            <v>4160</v>
          </cell>
          <cell r="D156">
            <v>0</v>
          </cell>
          <cell r="E156">
            <v>0</v>
          </cell>
          <cell r="F156">
            <v>6648</v>
          </cell>
          <cell r="G156">
            <v>1768</v>
          </cell>
          <cell r="H156">
            <v>80</v>
          </cell>
          <cell r="I156">
            <v>1768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14300</v>
          </cell>
          <cell r="F157">
            <v>2680</v>
          </cell>
          <cell r="G157">
            <v>1410</v>
          </cell>
          <cell r="H157">
            <v>752</v>
          </cell>
          <cell r="I157">
            <v>0</v>
          </cell>
        </row>
        <row r="158">
          <cell r="B158">
            <v>3366</v>
          </cell>
          <cell r="C158">
            <v>37434</v>
          </cell>
          <cell r="D158">
            <v>5250</v>
          </cell>
          <cell r="E158">
            <v>13322</v>
          </cell>
          <cell r="F158">
            <v>13684</v>
          </cell>
          <cell r="G158">
            <v>5400</v>
          </cell>
          <cell r="H158">
            <v>0</v>
          </cell>
          <cell r="I158">
            <v>1834</v>
          </cell>
        </row>
        <row r="159">
          <cell r="B159">
            <v>114872</v>
          </cell>
          <cell r="C159">
            <v>4558</v>
          </cell>
          <cell r="D159">
            <v>22827</v>
          </cell>
          <cell r="E159">
            <v>48324</v>
          </cell>
          <cell r="F159">
            <v>26199</v>
          </cell>
          <cell r="G159">
            <v>9511</v>
          </cell>
          <cell r="H159">
            <v>15449</v>
          </cell>
          <cell r="I159">
            <v>4671</v>
          </cell>
        </row>
        <row r="160">
          <cell r="B160">
            <v>3615</v>
          </cell>
          <cell r="C160">
            <v>341</v>
          </cell>
          <cell r="D160">
            <v>4000</v>
          </cell>
          <cell r="E160">
            <v>4433</v>
          </cell>
          <cell r="F160">
            <v>3454</v>
          </cell>
          <cell r="G160">
            <v>2796</v>
          </cell>
          <cell r="H160">
            <v>2285</v>
          </cell>
          <cell r="I160">
            <v>269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B162">
            <v>1674</v>
          </cell>
          <cell r="C162">
            <v>10510</v>
          </cell>
          <cell r="D162">
            <v>7986</v>
          </cell>
          <cell r="E162">
            <v>6130</v>
          </cell>
          <cell r="F162">
            <v>8978</v>
          </cell>
          <cell r="G162">
            <v>3496</v>
          </cell>
          <cell r="H162">
            <v>1929</v>
          </cell>
          <cell r="I162">
            <v>3992</v>
          </cell>
        </row>
        <row r="163">
          <cell r="B163">
            <v>2778</v>
          </cell>
          <cell r="C163">
            <v>34</v>
          </cell>
          <cell r="D163">
            <v>76</v>
          </cell>
          <cell r="E163">
            <v>2031</v>
          </cell>
          <cell r="F163">
            <v>2440</v>
          </cell>
          <cell r="G163">
            <v>3468</v>
          </cell>
          <cell r="H163">
            <v>1268</v>
          </cell>
          <cell r="I163">
            <v>32</v>
          </cell>
        </row>
        <row r="164">
          <cell r="B164">
            <v>1132</v>
          </cell>
          <cell r="C164">
            <v>9</v>
          </cell>
          <cell r="D164">
            <v>8293</v>
          </cell>
          <cell r="E164">
            <v>760</v>
          </cell>
          <cell r="F164">
            <v>4925</v>
          </cell>
          <cell r="G164">
            <v>622</v>
          </cell>
          <cell r="H164">
            <v>888</v>
          </cell>
          <cell r="I164">
            <v>0</v>
          </cell>
        </row>
        <row r="165">
          <cell r="B165">
            <v>45</v>
          </cell>
          <cell r="C165">
            <v>96</v>
          </cell>
          <cell r="D165">
            <v>1346</v>
          </cell>
          <cell r="E165">
            <v>3827</v>
          </cell>
          <cell r="F165">
            <v>2825</v>
          </cell>
          <cell r="G165">
            <v>110</v>
          </cell>
          <cell r="H165">
            <v>91</v>
          </cell>
          <cell r="I165">
            <v>0</v>
          </cell>
        </row>
        <row r="166">
          <cell r="B166">
            <v>0</v>
          </cell>
          <cell r="C166">
            <v>0</v>
          </cell>
          <cell r="D166">
            <v>23</v>
          </cell>
          <cell r="E166">
            <v>1279</v>
          </cell>
          <cell r="F166">
            <v>290</v>
          </cell>
          <cell r="G166">
            <v>35</v>
          </cell>
          <cell r="H166">
            <v>0</v>
          </cell>
          <cell r="I166">
            <v>0</v>
          </cell>
        </row>
        <row r="167">
          <cell r="B167">
            <v>58</v>
          </cell>
          <cell r="C167">
            <v>0</v>
          </cell>
          <cell r="D167">
            <v>11</v>
          </cell>
          <cell r="E167">
            <v>1909</v>
          </cell>
          <cell r="F167">
            <v>400</v>
          </cell>
          <cell r="G167">
            <v>275</v>
          </cell>
          <cell r="H167">
            <v>361</v>
          </cell>
          <cell r="I167">
            <v>0</v>
          </cell>
        </row>
        <row r="168">
          <cell r="B168">
            <v>380</v>
          </cell>
          <cell r="C168">
            <v>20</v>
          </cell>
          <cell r="D168">
            <v>150</v>
          </cell>
          <cell r="E168">
            <v>5467</v>
          </cell>
          <cell r="F168">
            <v>6800</v>
          </cell>
          <cell r="G168">
            <v>40</v>
          </cell>
          <cell r="H168">
            <v>0</v>
          </cell>
          <cell r="I168">
            <v>9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12012</v>
          </cell>
          <cell r="F170">
            <v>3120</v>
          </cell>
          <cell r="G170">
            <v>1704</v>
          </cell>
          <cell r="H170">
            <v>100</v>
          </cell>
          <cell r="I170">
            <v>0</v>
          </cell>
        </row>
        <row r="171">
          <cell r="B171">
            <v>19254</v>
          </cell>
          <cell r="C171">
            <v>500</v>
          </cell>
          <cell r="D171">
            <v>230</v>
          </cell>
          <cell r="E171">
            <v>583</v>
          </cell>
          <cell r="F171">
            <v>2826</v>
          </cell>
          <cell r="G171">
            <v>837</v>
          </cell>
          <cell r="H171">
            <v>112</v>
          </cell>
          <cell r="I171">
            <v>865</v>
          </cell>
        </row>
        <row r="172">
          <cell r="B172">
            <v>388</v>
          </cell>
          <cell r="C172">
            <v>1665</v>
          </cell>
          <cell r="D172">
            <v>0</v>
          </cell>
          <cell r="E172">
            <v>501</v>
          </cell>
          <cell r="F172">
            <v>1087</v>
          </cell>
          <cell r="G172">
            <v>353</v>
          </cell>
          <cell r="H172">
            <v>5</v>
          </cell>
          <cell r="I172">
            <v>1386</v>
          </cell>
        </row>
        <row r="173">
          <cell r="B173">
            <v>1179</v>
          </cell>
          <cell r="C173">
            <v>239</v>
          </cell>
          <cell r="D173">
            <v>3553</v>
          </cell>
          <cell r="E173">
            <v>4207</v>
          </cell>
          <cell r="F173">
            <v>222</v>
          </cell>
          <cell r="G173">
            <v>984</v>
          </cell>
          <cell r="H173">
            <v>0</v>
          </cell>
          <cell r="I173">
            <v>106</v>
          </cell>
        </row>
        <row r="174">
          <cell r="B174">
            <v>12</v>
          </cell>
          <cell r="C174">
            <v>300</v>
          </cell>
          <cell r="D174">
            <v>0</v>
          </cell>
          <cell r="E174">
            <v>0</v>
          </cell>
          <cell r="F174">
            <v>0</v>
          </cell>
          <cell r="G174">
            <v>339</v>
          </cell>
          <cell r="H174">
            <v>102</v>
          </cell>
          <cell r="I174">
            <v>0</v>
          </cell>
        </row>
        <row r="175">
          <cell r="B175">
            <v>11489</v>
          </cell>
          <cell r="C175">
            <v>10760</v>
          </cell>
          <cell r="D175">
            <v>99</v>
          </cell>
          <cell r="E175">
            <v>1782</v>
          </cell>
          <cell r="F175">
            <v>5571</v>
          </cell>
          <cell r="G175">
            <v>506</v>
          </cell>
          <cell r="H175">
            <v>52</v>
          </cell>
          <cell r="I175">
            <v>4021</v>
          </cell>
        </row>
        <row r="176">
          <cell r="B176">
            <v>231</v>
          </cell>
          <cell r="C176">
            <v>1451</v>
          </cell>
          <cell r="D176">
            <v>0</v>
          </cell>
          <cell r="E176">
            <v>19</v>
          </cell>
          <cell r="F176">
            <v>600</v>
          </cell>
          <cell r="G176">
            <v>0</v>
          </cell>
          <cell r="H176">
            <v>0</v>
          </cell>
          <cell r="I176">
            <v>0</v>
          </cell>
        </row>
        <row r="177">
          <cell r="B177">
            <v>4</v>
          </cell>
          <cell r="C177">
            <v>19</v>
          </cell>
          <cell r="D177">
            <v>0</v>
          </cell>
          <cell r="E177">
            <v>0</v>
          </cell>
          <cell r="F177">
            <v>1442</v>
          </cell>
          <cell r="G177">
            <v>264</v>
          </cell>
          <cell r="H177">
            <v>0</v>
          </cell>
          <cell r="I177">
            <v>1742</v>
          </cell>
        </row>
        <row r="178">
          <cell r="B178">
            <v>266971</v>
          </cell>
          <cell r="C178">
            <v>40720</v>
          </cell>
          <cell r="D178">
            <v>417622</v>
          </cell>
          <cell r="E178">
            <v>41614</v>
          </cell>
          <cell r="F178">
            <v>515510</v>
          </cell>
          <cell r="G178">
            <v>273567</v>
          </cell>
          <cell r="H178">
            <v>16313</v>
          </cell>
          <cell r="I178">
            <v>10745</v>
          </cell>
        </row>
        <row r="179">
          <cell r="B179">
            <v>18101</v>
          </cell>
          <cell r="C179">
            <v>10156</v>
          </cell>
          <cell r="D179">
            <v>2944</v>
          </cell>
          <cell r="E179">
            <v>11413</v>
          </cell>
          <cell r="F179">
            <v>5829</v>
          </cell>
          <cell r="G179">
            <v>19542</v>
          </cell>
          <cell r="H179">
            <v>6134</v>
          </cell>
          <cell r="I179">
            <v>1898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</row>
      </sheetData>
      <sheetData sheetId="13">
        <row r="8">
          <cell r="B8">
            <v>564</v>
          </cell>
          <cell r="C8">
            <v>22882</v>
          </cell>
          <cell r="D8">
            <v>9805</v>
          </cell>
          <cell r="E8">
            <v>13792</v>
          </cell>
          <cell r="F8">
            <v>401</v>
          </cell>
          <cell r="G8">
            <v>148</v>
          </cell>
          <cell r="H8">
            <v>872</v>
          </cell>
          <cell r="I8">
            <v>4670</v>
          </cell>
        </row>
        <row r="9">
          <cell r="B9">
            <v>9525</v>
          </cell>
          <cell r="C9">
            <v>4569</v>
          </cell>
          <cell r="D9">
            <v>1461</v>
          </cell>
          <cell r="E9">
            <v>1466</v>
          </cell>
          <cell r="F9">
            <v>3217</v>
          </cell>
          <cell r="G9">
            <v>2863</v>
          </cell>
          <cell r="H9">
            <v>1902</v>
          </cell>
          <cell r="I9">
            <v>1189</v>
          </cell>
        </row>
        <row r="10">
          <cell r="B10">
            <v>0</v>
          </cell>
          <cell r="C10">
            <v>0</v>
          </cell>
          <cell r="D10">
            <v>2507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8</v>
          </cell>
        </row>
        <row r="11">
          <cell r="B11">
            <v>0</v>
          </cell>
          <cell r="C11">
            <v>200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40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178</v>
          </cell>
          <cell r="I12">
            <v>0</v>
          </cell>
        </row>
        <row r="13">
          <cell r="B13">
            <v>7334</v>
          </cell>
          <cell r="C13">
            <v>2551</v>
          </cell>
          <cell r="D13">
            <v>11893</v>
          </cell>
          <cell r="E13">
            <v>3680</v>
          </cell>
          <cell r="F13">
            <v>4026</v>
          </cell>
          <cell r="G13">
            <v>5638</v>
          </cell>
          <cell r="H13">
            <v>108413</v>
          </cell>
          <cell r="I13">
            <v>16217</v>
          </cell>
        </row>
        <row r="14">
          <cell r="B14">
            <v>676</v>
          </cell>
          <cell r="C14">
            <v>1103</v>
          </cell>
          <cell r="D14">
            <v>1290</v>
          </cell>
          <cell r="E14">
            <v>477</v>
          </cell>
          <cell r="F14">
            <v>470</v>
          </cell>
          <cell r="G14">
            <v>5169</v>
          </cell>
          <cell r="H14">
            <v>10302</v>
          </cell>
          <cell r="I14">
            <v>7355</v>
          </cell>
        </row>
        <row r="15">
          <cell r="B15">
            <v>32</v>
          </cell>
          <cell r="C15">
            <v>0</v>
          </cell>
          <cell r="D15">
            <v>0</v>
          </cell>
          <cell r="E15">
            <v>8</v>
          </cell>
          <cell r="F15">
            <v>14</v>
          </cell>
          <cell r="G15">
            <v>258</v>
          </cell>
          <cell r="H15">
            <v>789</v>
          </cell>
          <cell r="I15">
            <v>0</v>
          </cell>
        </row>
        <row r="16">
          <cell r="B16">
            <v>2286</v>
          </cell>
          <cell r="C16">
            <v>456</v>
          </cell>
          <cell r="D16">
            <v>1162</v>
          </cell>
          <cell r="E16">
            <v>436</v>
          </cell>
          <cell r="F16">
            <v>320</v>
          </cell>
          <cell r="G16">
            <v>583</v>
          </cell>
          <cell r="H16">
            <v>1116</v>
          </cell>
          <cell r="I16">
            <v>144</v>
          </cell>
        </row>
        <row r="17">
          <cell r="B17">
            <v>808</v>
          </cell>
          <cell r="C17">
            <v>676</v>
          </cell>
          <cell r="D17">
            <v>330</v>
          </cell>
          <cell r="E17">
            <v>1435</v>
          </cell>
          <cell r="F17">
            <v>1025</v>
          </cell>
          <cell r="G17">
            <v>181</v>
          </cell>
          <cell r="H17">
            <v>2836</v>
          </cell>
          <cell r="I17">
            <v>330</v>
          </cell>
        </row>
        <row r="18">
          <cell r="B18">
            <v>45</v>
          </cell>
          <cell r="C18">
            <v>49</v>
          </cell>
          <cell r="D18">
            <v>0</v>
          </cell>
          <cell r="E18">
            <v>4</v>
          </cell>
          <cell r="F18">
            <v>421</v>
          </cell>
          <cell r="G18">
            <v>2620</v>
          </cell>
          <cell r="H18">
            <v>0</v>
          </cell>
          <cell r="I18">
            <v>66</v>
          </cell>
        </row>
        <row r="19">
          <cell r="B19">
            <v>0</v>
          </cell>
          <cell r="C19">
            <v>0</v>
          </cell>
          <cell r="D19">
            <v>55</v>
          </cell>
          <cell r="E19">
            <v>3112</v>
          </cell>
          <cell r="F19">
            <v>395</v>
          </cell>
          <cell r="G19">
            <v>10</v>
          </cell>
          <cell r="H19">
            <v>145</v>
          </cell>
          <cell r="I19">
            <v>0</v>
          </cell>
        </row>
        <row r="20">
          <cell r="B20">
            <v>765</v>
          </cell>
          <cell r="C20">
            <v>1066</v>
          </cell>
          <cell r="D20">
            <v>313</v>
          </cell>
          <cell r="E20">
            <v>861</v>
          </cell>
          <cell r="F20">
            <v>446</v>
          </cell>
          <cell r="G20">
            <v>2024</v>
          </cell>
          <cell r="H20">
            <v>3</v>
          </cell>
          <cell r="I20">
            <v>63</v>
          </cell>
        </row>
        <row r="21">
          <cell r="B21">
            <v>5387</v>
          </cell>
          <cell r="C21">
            <v>715</v>
          </cell>
          <cell r="D21">
            <v>3342</v>
          </cell>
          <cell r="E21">
            <v>2310</v>
          </cell>
          <cell r="F21">
            <v>2290</v>
          </cell>
          <cell r="G21">
            <v>797</v>
          </cell>
          <cell r="H21">
            <v>1169</v>
          </cell>
          <cell r="I21">
            <v>325</v>
          </cell>
        </row>
        <row r="22">
          <cell r="B22">
            <v>753</v>
          </cell>
          <cell r="C22">
            <v>77</v>
          </cell>
          <cell r="D22">
            <v>1033</v>
          </cell>
          <cell r="E22">
            <v>280</v>
          </cell>
          <cell r="F22">
            <v>599</v>
          </cell>
          <cell r="G22">
            <v>527</v>
          </cell>
          <cell r="H22">
            <v>508</v>
          </cell>
          <cell r="I22">
            <v>111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560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2889</v>
          </cell>
          <cell r="C24">
            <v>399</v>
          </cell>
          <cell r="D24">
            <v>664</v>
          </cell>
          <cell r="E24">
            <v>418</v>
          </cell>
          <cell r="F24">
            <v>2393</v>
          </cell>
          <cell r="G24">
            <v>292</v>
          </cell>
          <cell r="H24">
            <v>77</v>
          </cell>
          <cell r="I24">
            <v>1064</v>
          </cell>
        </row>
        <row r="25">
          <cell r="B25">
            <v>308</v>
          </cell>
          <cell r="C25">
            <v>51</v>
          </cell>
          <cell r="D25">
            <v>263</v>
          </cell>
          <cell r="E25">
            <v>474</v>
          </cell>
          <cell r="F25">
            <v>184</v>
          </cell>
          <cell r="G25">
            <v>163</v>
          </cell>
          <cell r="H25">
            <v>648</v>
          </cell>
          <cell r="I25">
            <v>5</v>
          </cell>
        </row>
        <row r="26">
          <cell r="B26">
            <v>286</v>
          </cell>
          <cell r="C26">
            <v>1</v>
          </cell>
          <cell r="D26">
            <v>117</v>
          </cell>
          <cell r="E26">
            <v>283</v>
          </cell>
          <cell r="F26">
            <v>5231</v>
          </cell>
          <cell r="G26">
            <v>264</v>
          </cell>
          <cell r="H26">
            <v>893</v>
          </cell>
          <cell r="I26">
            <v>0</v>
          </cell>
        </row>
        <row r="27">
          <cell r="B27">
            <v>158</v>
          </cell>
          <cell r="C27">
            <v>65</v>
          </cell>
          <cell r="D27">
            <v>319</v>
          </cell>
          <cell r="E27">
            <v>284</v>
          </cell>
          <cell r="F27">
            <v>469</v>
          </cell>
          <cell r="G27">
            <v>96</v>
          </cell>
          <cell r="H27">
            <v>128</v>
          </cell>
          <cell r="I27">
            <v>5</v>
          </cell>
        </row>
        <row r="28">
          <cell r="B28">
            <v>21</v>
          </cell>
          <cell r="C28">
            <v>23</v>
          </cell>
          <cell r="D28">
            <v>0</v>
          </cell>
          <cell r="E28">
            <v>501</v>
          </cell>
          <cell r="F28">
            <v>135</v>
          </cell>
          <cell r="G28">
            <v>45</v>
          </cell>
          <cell r="H28">
            <v>0</v>
          </cell>
          <cell r="I28">
            <v>16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158</v>
          </cell>
          <cell r="C30">
            <v>63</v>
          </cell>
          <cell r="D30">
            <v>40</v>
          </cell>
          <cell r="E30">
            <v>152</v>
          </cell>
          <cell r="F30">
            <v>412</v>
          </cell>
          <cell r="G30">
            <v>58</v>
          </cell>
          <cell r="H30">
            <v>53</v>
          </cell>
          <cell r="I30">
            <v>25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9</v>
          </cell>
          <cell r="C32">
            <v>8</v>
          </cell>
          <cell r="D32">
            <v>1</v>
          </cell>
          <cell r="E32">
            <v>675</v>
          </cell>
          <cell r="F32">
            <v>256</v>
          </cell>
          <cell r="G32">
            <v>84</v>
          </cell>
          <cell r="H32">
            <v>0</v>
          </cell>
          <cell r="I32">
            <v>5</v>
          </cell>
        </row>
        <row r="33">
          <cell r="B33">
            <v>87</v>
          </cell>
          <cell r="C33">
            <v>0</v>
          </cell>
          <cell r="D33">
            <v>47</v>
          </cell>
          <cell r="E33">
            <v>0</v>
          </cell>
          <cell r="F33">
            <v>99</v>
          </cell>
          <cell r="G33">
            <v>54</v>
          </cell>
          <cell r="H33">
            <v>0</v>
          </cell>
          <cell r="I33">
            <v>0</v>
          </cell>
        </row>
        <row r="34">
          <cell r="B34">
            <v>2</v>
          </cell>
          <cell r="C34">
            <v>153</v>
          </cell>
          <cell r="D34">
            <v>6</v>
          </cell>
          <cell r="E34">
            <v>6</v>
          </cell>
          <cell r="F34">
            <v>218</v>
          </cell>
          <cell r="G34">
            <v>0</v>
          </cell>
          <cell r="H34">
            <v>0</v>
          </cell>
          <cell r="I34">
            <v>230</v>
          </cell>
        </row>
        <row r="35">
          <cell r="B35">
            <v>249</v>
          </cell>
          <cell r="C35">
            <v>34</v>
          </cell>
          <cell r="D35">
            <v>171</v>
          </cell>
          <cell r="E35">
            <v>137</v>
          </cell>
          <cell r="F35">
            <v>123</v>
          </cell>
          <cell r="G35">
            <v>479</v>
          </cell>
          <cell r="H35">
            <v>326</v>
          </cell>
          <cell r="I35">
            <v>16</v>
          </cell>
        </row>
        <row r="36">
          <cell r="B36">
            <v>9</v>
          </cell>
          <cell r="C36">
            <v>0</v>
          </cell>
          <cell r="D36">
            <v>2877</v>
          </cell>
          <cell r="E36">
            <v>0</v>
          </cell>
          <cell r="F36">
            <v>0</v>
          </cell>
          <cell r="G36">
            <v>569</v>
          </cell>
          <cell r="H36">
            <v>1022</v>
          </cell>
          <cell r="I36">
            <v>290</v>
          </cell>
        </row>
        <row r="37">
          <cell r="B37">
            <v>130</v>
          </cell>
          <cell r="C37">
            <v>46</v>
          </cell>
          <cell r="D37">
            <v>800</v>
          </cell>
          <cell r="E37">
            <v>3</v>
          </cell>
          <cell r="F37">
            <v>20</v>
          </cell>
          <cell r="G37">
            <v>4</v>
          </cell>
          <cell r="H37">
            <v>0</v>
          </cell>
          <cell r="I37">
            <v>3</v>
          </cell>
        </row>
        <row r="38">
          <cell r="B38">
            <v>165</v>
          </cell>
          <cell r="C38">
            <v>431</v>
          </cell>
          <cell r="D38">
            <v>48</v>
          </cell>
          <cell r="E38">
            <v>26</v>
          </cell>
          <cell r="F38">
            <v>88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182</v>
          </cell>
          <cell r="C40">
            <v>56</v>
          </cell>
          <cell r="D40">
            <v>625</v>
          </cell>
          <cell r="E40">
            <v>480</v>
          </cell>
          <cell r="F40">
            <v>198</v>
          </cell>
          <cell r="G40">
            <v>369</v>
          </cell>
          <cell r="H40">
            <v>86</v>
          </cell>
          <cell r="I40">
            <v>64</v>
          </cell>
        </row>
        <row r="41">
          <cell r="B41">
            <v>2579</v>
          </cell>
          <cell r="C41">
            <v>1939</v>
          </cell>
          <cell r="D41">
            <v>3123</v>
          </cell>
          <cell r="E41">
            <v>1983</v>
          </cell>
          <cell r="F41">
            <v>509</v>
          </cell>
          <cell r="G41">
            <v>2470</v>
          </cell>
          <cell r="H41">
            <v>1160</v>
          </cell>
          <cell r="I41">
            <v>417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79">
          <cell r="B79">
            <v>0</v>
          </cell>
          <cell r="C79">
            <v>52466</v>
          </cell>
          <cell r="D79">
            <v>55343</v>
          </cell>
          <cell r="E79">
            <v>23889</v>
          </cell>
          <cell r="F79">
            <v>14449</v>
          </cell>
          <cell r="G79">
            <v>1033</v>
          </cell>
          <cell r="H79">
            <v>15011</v>
          </cell>
          <cell r="I79">
            <v>2174</v>
          </cell>
        </row>
        <row r="80">
          <cell r="B80">
            <v>2255</v>
          </cell>
          <cell r="C80">
            <v>820</v>
          </cell>
          <cell r="D80">
            <v>1508</v>
          </cell>
          <cell r="E80">
            <v>1035</v>
          </cell>
          <cell r="F80">
            <v>2601</v>
          </cell>
          <cell r="G80">
            <v>2584</v>
          </cell>
          <cell r="H80">
            <v>15533</v>
          </cell>
          <cell r="I80">
            <v>1439</v>
          </cell>
        </row>
        <row r="81">
          <cell r="B81">
            <v>0</v>
          </cell>
          <cell r="C81">
            <v>0</v>
          </cell>
          <cell r="D81">
            <v>45</v>
          </cell>
          <cell r="E81">
            <v>0</v>
          </cell>
          <cell r="F81">
            <v>0</v>
          </cell>
          <cell r="G81">
            <v>0</v>
          </cell>
          <cell r="H81">
            <v>250</v>
          </cell>
          <cell r="I81">
            <v>0</v>
          </cell>
        </row>
        <row r="82">
          <cell r="B82">
            <v>1505</v>
          </cell>
          <cell r="C82">
            <v>86000</v>
          </cell>
          <cell r="D82">
            <v>444</v>
          </cell>
          <cell r="E82">
            <v>1350</v>
          </cell>
          <cell r="F82">
            <v>8251</v>
          </cell>
          <cell r="G82">
            <v>13502</v>
          </cell>
          <cell r="H82">
            <v>705</v>
          </cell>
          <cell r="I82">
            <v>36000</v>
          </cell>
        </row>
        <row r="83">
          <cell r="B83">
            <v>200</v>
          </cell>
          <cell r="C83">
            <v>0</v>
          </cell>
          <cell r="D83">
            <v>816</v>
          </cell>
          <cell r="E83">
            <v>0</v>
          </cell>
          <cell r="F83">
            <v>55</v>
          </cell>
          <cell r="G83">
            <v>0</v>
          </cell>
          <cell r="H83">
            <v>3133</v>
          </cell>
          <cell r="I83">
            <v>0</v>
          </cell>
        </row>
        <row r="84">
          <cell r="B84">
            <v>398</v>
          </cell>
          <cell r="C84">
            <v>75</v>
          </cell>
          <cell r="D84">
            <v>427</v>
          </cell>
          <cell r="E84">
            <v>174</v>
          </cell>
          <cell r="F84">
            <v>835</v>
          </cell>
          <cell r="G84">
            <v>10835</v>
          </cell>
          <cell r="H84">
            <v>33374</v>
          </cell>
          <cell r="I84">
            <v>0</v>
          </cell>
        </row>
        <row r="85">
          <cell r="B85">
            <v>409</v>
          </cell>
          <cell r="C85">
            <v>61</v>
          </cell>
          <cell r="D85">
            <v>0</v>
          </cell>
          <cell r="E85">
            <v>64</v>
          </cell>
          <cell r="F85">
            <v>48</v>
          </cell>
          <cell r="G85">
            <v>11434</v>
          </cell>
          <cell r="H85">
            <v>11198</v>
          </cell>
          <cell r="I85">
            <v>0</v>
          </cell>
        </row>
        <row r="86">
          <cell r="B86">
            <v>4</v>
          </cell>
          <cell r="C86">
            <v>0</v>
          </cell>
          <cell r="D86">
            <v>0</v>
          </cell>
          <cell r="E86">
            <v>3</v>
          </cell>
          <cell r="F86">
            <v>20</v>
          </cell>
          <cell r="G86">
            <v>1405</v>
          </cell>
          <cell r="H86">
            <v>2426</v>
          </cell>
          <cell r="I86">
            <v>0</v>
          </cell>
        </row>
        <row r="87">
          <cell r="B87">
            <v>532</v>
          </cell>
          <cell r="C87">
            <v>559</v>
          </cell>
          <cell r="D87">
            <v>558</v>
          </cell>
          <cell r="E87">
            <v>473</v>
          </cell>
          <cell r="F87">
            <v>3133</v>
          </cell>
          <cell r="G87">
            <v>8731</v>
          </cell>
          <cell r="H87">
            <v>27926</v>
          </cell>
          <cell r="I87">
            <v>527</v>
          </cell>
        </row>
        <row r="88">
          <cell r="B88">
            <v>711</v>
          </cell>
          <cell r="C88">
            <v>129</v>
          </cell>
          <cell r="D88">
            <v>2</v>
          </cell>
          <cell r="E88">
            <v>248</v>
          </cell>
          <cell r="F88">
            <v>1540</v>
          </cell>
          <cell r="G88">
            <v>152</v>
          </cell>
          <cell r="H88">
            <v>3739</v>
          </cell>
          <cell r="I88">
            <v>165</v>
          </cell>
        </row>
        <row r="89">
          <cell r="B89">
            <v>74</v>
          </cell>
          <cell r="C89">
            <v>172</v>
          </cell>
          <cell r="D89">
            <v>0</v>
          </cell>
          <cell r="E89">
            <v>4</v>
          </cell>
          <cell r="F89">
            <v>297</v>
          </cell>
          <cell r="G89">
            <v>497</v>
          </cell>
          <cell r="H89">
            <v>0</v>
          </cell>
          <cell r="I89">
            <v>737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1104</v>
          </cell>
          <cell r="F90">
            <v>365</v>
          </cell>
          <cell r="G90">
            <v>400</v>
          </cell>
          <cell r="H90">
            <v>0</v>
          </cell>
          <cell r="I90">
            <v>0</v>
          </cell>
        </row>
        <row r="91">
          <cell r="B91">
            <v>852</v>
          </cell>
          <cell r="C91">
            <v>2696</v>
          </cell>
          <cell r="D91">
            <v>39</v>
          </cell>
          <cell r="E91">
            <v>720</v>
          </cell>
          <cell r="F91">
            <v>1863</v>
          </cell>
          <cell r="G91">
            <v>1148</v>
          </cell>
          <cell r="H91">
            <v>631</v>
          </cell>
          <cell r="I91">
            <v>945</v>
          </cell>
        </row>
        <row r="92">
          <cell r="B92">
            <v>10759</v>
          </cell>
          <cell r="C92">
            <v>608</v>
          </cell>
          <cell r="D92">
            <v>2808</v>
          </cell>
          <cell r="E92">
            <v>3236</v>
          </cell>
          <cell r="F92">
            <v>3704</v>
          </cell>
          <cell r="G92">
            <v>1024</v>
          </cell>
          <cell r="H92">
            <v>2397</v>
          </cell>
          <cell r="I92">
            <v>461</v>
          </cell>
        </row>
        <row r="93">
          <cell r="B93">
            <v>292</v>
          </cell>
          <cell r="C93">
            <v>277</v>
          </cell>
          <cell r="D93">
            <v>1106</v>
          </cell>
          <cell r="E93">
            <v>770</v>
          </cell>
          <cell r="F93">
            <v>741</v>
          </cell>
          <cell r="G93">
            <v>815</v>
          </cell>
          <cell r="H93">
            <v>370</v>
          </cell>
          <cell r="I93">
            <v>124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B95">
            <v>321</v>
          </cell>
          <cell r="C95">
            <v>2665</v>
          </cell>
          <cell r="D95">
            <v>124</v>
          </cell>
          <cell r="E95">
            <v>772</v>
          </cell>
          <cell r="F95">
            <v>1675</v>
          </cell>
          <cell r="G95">
            <v>967</v>
          </cell>
          <cell r="H95">
            <v>2106</v>
          </cell>
          <cell r="I95">
            <v>1088</v>
          </cell>
        </row>
        <row r="96">
          <cell r="B96">
            <v>264</v>
          </cell>
          <cell r="C96">
            <v>17</v>
          </cell>
          <cell r="D96">
            <v>280</v>
          </cell>
          <cell r="E96">
            <v>717</v>
          </cell>
          <cell r="F96">
            <v>280</v>
          </cell>
          <cell r="G96">
            <v>390</v>
          </cell>
          <cell r="H96">
            <v>322</v>
          </cell>
          <cell r="I96">
            <v>7</v>
          </cell>
        </row>
        <row r="97">
          <cell r="B97">
            <v>220</v>
          </cell>
          <cell r="C97">
            <v>0</v>
          </cell>
          <cell r="D97">
            <v>682</v>
          </cell>
          <cell r="E97">
            <v>39</v>
          </cell>
          <cell r="F97">
            <v>777</v>
          </cell>
          <cell r="G97">
            <v>435</v>
          </cell>
          <cell r="H97">
            <v>121</v>
          </cell>
          <cell r="I97">
            <v>0</v>
          </cell>
        </row>
        <row r="98">
          <cell r="B98">
            <v>48</v>
          </cell>
          <cell r="C98">
            <v>52</v>
          </cell>
          <cell r="D98">
            <v>294</v>
          </cell>
          <cell r="E98">
            <v>145</v>
          </cell>
          <cell r="F98">
            <v>205</v>
          </cell>
          <cell r="G98">
            <v>143</v>
          </cell>
          <cell r="H98">
            <v>106</v>
          </cell>
          <cell r="I98">
            <v>22</v>
          </cell>
        </row>
        <row r="99">
          <cell r="B99">
            <v>19</v>
          </cell>
          <cell r="C99">
            <v>0</v>
          </cell>
          <cell r="D99">
            <v>0</v>
          </cell>
          <cell r="E99">
            <v>789</v>
          </cell>
          <cell r="F99">
            <v>175</v>
          </cell>
          <cell r="G99">
            <v>115</v>
          </cell>
          <cell r="H99">
            <v>0</v>
          </cell>
          <cell r="I99">
            <v>0</v>
          </cell>
        </row>
        <row r="100">
          <cell r="B100">
            <v>100</v>
          </cell>
          <cell r="C100">
            <v>0</v>
          </cell>
          <cell r="D100">
            <v>40</v>
          </cell>
          <cell r="E100">
            <v>165</v>
          </cell>
          <cell r="F100">
            <v>604</v>
          </cell>
          <cell r="G100">
            <v>689</v>
          </cell>
          <cell r="H100">
            <v>44</v>
          </cell>
          <cell r="I100">
            <v>0</v>
          </cell>
        </row>
        <row r="101">
          <cell r="B101">
            <v>120</v>
          </cell>
          <cell r="C101">
            <v>15</v>
          </cell>
          <cell r="D101">
            <v>3</v>
          </cell>
          <cell r="E101">
            <v>177</v>
          </cell>
          <cell r="F101">
            <v>565</v>
          </cell>
          <cell r="G101">
            <v>30</v>
          </cell>
          <cell r="H101">
            <v>65</v>
          </cell>
          <cell r="I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B103">
            <v>0</v>
          </cell>
          <cell r="C103">
            <v>1</v>
          </cell>
          <cell r="D103">
            <v>1</v>
          </cell>
          <cell r="E103">
            <v>622</v>
          </cell>
          <cell r="F103">
            <v>140</v>
          </cell>
          <cell r="G103">
            <v>314</v>
          </cell>
          <cell r="H103">
            <v>0</v>
          </cell>
          <cell r="I103">
            <v>0</v>
          </cell>
        </row>
        <row r="104">
          <cell r="B104">
            <v>9709</v>
          </cell>
          <cell r="C104">
            <v>0</v>
          </cell>
          <cell r="D104">
            <v>1670</v>
          </cell>
          <cell r="E104">
            <v>200</v>
          </cell>
          <cell r="F104">
            <v>2733</v>
          </cell>
          <cell r="G104">
            <v>1055</v>
          </cell>
          <cell r="H104">
            <v>0</v>
          </cell>
          <cell r="I104">
            <v>260</v>
          </cell>
        </row>
        <row r="105">
          <cell r="B105">
            <v>169</v>
          </cell>
          <cell r="C105">
            <v>3734</v>
          </cell>
          <cell r="D105">
            <v>0</v>
          </cell>
          <cell r="E105">
            <v>506</v>
          </cell>
          <cell r="F105">
            <v>1697</v>
          </cell>
          <cell r="G105">
            <v>70</v>
          </cell>
          <cell r="H105">
            <v>28</v>
          </cell>
          <cell r="I105">
            <v>875</v>
          </cell>
        </row>
        <row r="106">
          <cell r="B106">
            <v>192</v>
          </cell>
          <cell r="C106">
            <v>1974</v>
          </cell>
          <cell r="D106">
            <v>1582</v>
          </cell>
          <cell r="E106">
            <v>1275</v>
          </cell>
          <cell r="F106">
            <v>273</v>
          </cell>
          <cell r="G106">
            <v>1091</v>
          </cell>
          <cell r="H106">
            <v>113</v>
          </cell>
          <cell r="I106">
            <v>40</v>
          </cell>
        </row>
        <row r="107">
          <cell r="B107">
            <v>0</v>
          </cell>
          <cell r="C107">
            <v>10</v>
          </cell>
          <cell r="D107">
            <v>73</v>
          </cell>
          <cell r="E107">
            <v>0</v>
          </cell>
          <cell r="F107">
            <v>0</v>
          </cell>
          <cell r="G107">
            <v>330</v>
          </cell>
          <cell r="H107">
            <v>123</v>
          </cell>
          <cell r="I107">
            <v>50</v>
          </cell>
        </row>
        <row r="108">
          <cell r="B108">
            <v>3495</v>
          </cell>
          <cell r="C108">
            <v>9180</v>
          </cell>
          <cell r="D108">
            <v>11</v>
          </cell>
          <cell r="E108">
            <v>4557</v>
          </cell>
          <cell r="F108">
            <v>12493</v>
          </cell>
          <cell r="G108">
            <v>1448</v>
          </cell>
          <cell r="H108">
            <v>3</v>
          </cell>
          <cell r="I108">
            <v>5143</v>
          </cell>
        </row>
        <row r="109">
          <cell r="B109">
            <v>364</v>
          </cell>
          <cell r="C109">
            <v>11488</v>
          </cell>
          <cell r="D109">
            <v>43</v>
          </cell>
          <cell r="E109">
            <v>22</v>
          </cell>
          <cell r="F109">
            <v>155</v>
          </cell>
          <cell r="G109">
            <v>0</v>
          </cell>
          <cell r="H109">
            <v>0</v>
          </cell>
          <cell r="I109">
            <v>0</v>
          </cell>
        </row>
        <row r="110">
          <cell r="B110">
            <v>2104</v>
          </cell>
          <cell r="C110">
            <v>35</v>
          </cell>
          <cell r="D110">
            <v>0</v>
          </cell>
          <cell r="E110">
            <v>0</v>
          </cell>
          <cell r="F110">
            <v>4172</v>
          </cell>
          <cell r="G110">
            <v>726</v>
          </cell>
          <cell r="H110">
            <v>0</v>
          </cell>
          <cell r="I110">
            <v>444</v>
          </cell>
        </row>
        <row r="111">
          <cell r="B111">
            <v>40901</v>
          </cell>
          <cell r="C111">
            <v>8187</v>
          </cell>
          <cell r="D111">
            <v>78612</v>
          </cell>
          <cell r="E111">
            <v>23402</v>
          </cell>
          <cell r="F111">
            <v>22089</v>
          </cell>
          <cell r="G111">
            <v>69179</v>
          </cell>
          <cell r="H111">
            <v>17104</v>
          </cell>
          <cell r="I111">
            <v>169</v>
          </cell>
        </row>
        <row r="112">
          <cell r="B112">
            <v>126154</v>
          </cell>
          <cell r="C112">
            <v>113742</v>
          </cell>
          <cell r="D112">
            <v>12474</v>
          </cell>
          <cell r="E112">
            <v>154566</v>
          </cell>
          <cell r="F112">
            <v>46785</v>
          </cell>
          <cell r="G112">
            <v>92872</v>
          </cell>
          <cell r="H112">
            <v>13942</v>
          </cell>
          <cell r="I112">
            <v>1559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50">
          <cell r="B150">
            <v>0</v>
          </cell>
          <cell r="C150">
            <v>127974</v>
          </cell>
          <cell r="D150">
            <v>239043</v>
          </cell>
          <cell r="E150">
            <v>71356</v>
          </cell>
          <cell r="F150">
            <v>38691</v>
          </cell>
          <cell r="G150">
            <v>3099</v>
          </cell>
          <cell r="H150">
            <v>60829</v>
          </cell>
          <cell r="I150">
            <v>5846</v>
          </cell>
        </row>
        <row r="151">
          <cell r="B151">
            <v>4415</v>
          </cell>
          <cell r="C151">
            <v>934</v>
          </cell>
          <cell r="D151">
            <v>2504</v>
          </cell>
          <cell r="E151">
            <v>1586</v>
          </cell>
          <cell r="F151">
            <v>4115</v>
          </cell>
          <cell r="G151">
            <v>4778</v>
          </cell>
          <cell r="H151">
            <v>20227</v>
          </cell>
          <cell r="I151">
            <v>1651</v>
          </cell>
        </row>
        <row r="152">
          <cell r="B152">
            <v>0</v>
          </cell>
          <cell r="C152">
            <v>0</v>
          </cell>
          <cell r="D152">
            <v>162</v>
          </cell>
          <cell r="E152">
            <v>0</v>
          </cell>
          <cell r="F152">
            <v>0</v>
          </cell>
          <cell r="G152">
            <v>0</v>
          </cell>
          <cell r="H152">
            <v>750</v>
          </cell>
          <cell r="I152">
            <v>0</v>
          </cell>
        </row>
        <row r="153">
          <cell r="B153">
            <v>306</v>
          </cell>
          <cell r="C153">
            <v>11805</v>
          </cell>
          <cell r="D153">
            <v>89</v>
          </cell>
          <cell r="E153">
            <v>180</v>
          </cell>
          <cell r="F153">
            <v>1239</v>
          </cell>
          <cell r="G153">
            <v>2715</v>
          </cell>
          <cell r="H153">
            <v>112</v>
          </cell>
          <cell r="I153">
            <v>4650</v>
          </cell>
        </row>
        <row r="154">
          <cell r="B154">
            <v>279</v>
          </cell>
          <cell r="C154">
            <v>0</v>
          </cell>
          <cell r="D154">
            <v>831</v>
          </cell>
          <cell r="E154">
            <v>0</v>
          </cell>
          <cell r="F154">
            <v>110</v>
          </cell>
          <cell r="G154">
            <v>0</v>
          </cell>
          <cell r="H154">
            <v>4256</v>
          </cell>
          <cell r="I154">
            <v>0</v>
          </cell>
        </row>
        <row r="155">
          <cell r="B155">
            <v>441</v>
          </cell>
          <cell r="C155">
            <v>75</v>
          </cell>
          <cell r="D155">
            <v>319</v>
          </cell>
          <cell r="E155">
            <v>109</v>
          </cell>
          <cell r="F155">
            <v>970</v>
          </cell>
          <cell r="G155">
            <v>8119</v>
          </cell>
          <cell r="H155">
            <v>16731</v>
          </cell>
          <cell r="I155">
            <v>0</v>
          </cell>
        </row>
        <row r="156">
          <cell r="B156">
            <v>583</v>
          </cell>
          <cell r="C156">
            <v>92</v>
          </cell>
          <cell r="D156">
            <v>0</v>
          </cell>
          <cell r="E156">
            <v>128</v>
          </cell>
          <cell r="F156">
            <v>74</v>
          </cell>
          <cell r="G156">
            <v>11441</v>
          </cell>
          <cell r="H156">
            <v>6386</v>
          </cell>
          <cell r="I156">
            <v>0</v>
          </cell>
        </row>
        <row r="157">
          <cell r="B157">
            <v>5</v>
          </cell>
          <cell r="C157">
            <v>0</v>
          </cell>
          <cell r="D157">
            <v>0</v>
          </cell>
          <cell r="E157">
            <v>1</v>
          </cell>
          <cell r="F157">
            <v>60</v>
          </cell>
          <cell r="G157">
            <v>472</v>
          </cell>
          <cell r="H157">
            <v>1563</v>
          </cell>
          <cell r="I157">
            <v>0</v>
          </cell>
        </row>
        <row r="158">
          <cell r="B158">
            <v>1576</v>
          </cell>
          <cell r="C158">
            <v>243</v>
          </cell>
          <cell r="D158">
            <v>1038</v>
          </cell>
          <cell r="E158">
            <v>458</v>
          </cell>
          <cell r="F158">
            <v>3742</v>
          </cell>
          <cell r="G158">
            <v>10074</v>
          </cell>
          <cell r="H158">
            <v>19959</v>
          </cell>
          <cell r="I158">
            <v>681</v>
          </cell>
        </row>
        <row r="159">
          <cell r="B159">
            <v>7813</v>
          </cell>
          <cell r="C159">
            <v>827</v>
          </cell>
          <cell r="D159">
            <v>6</v>
          </cell>
          <cell r="E159">
            <v>1862</v>
          </cell>
          <cell r="F159">
            <v>11790</v>
          </cell>
          <cell r="G159">
            <v>907</v>
          </cell>
          <cell r="H159">
            <v>26307</v>
          </cell>
          <cell r="I159">
            <v>1034</v>
          </cell>
        </row>
        <row r="160">
          <cell r="B160">
            <v>569</v>
          </cell>
          <cell r="C160">
            <v>1662</v>
          </cell>
          <cell r="D160">
            <v>0</v>
          </cell>
          <cell r="E160">
            <v>75</v>
          </cell>
          <cell r="F160">
            <v>2586</v>
          </cell>
          <cell r="G160">
            <v>4974</v>
          </cell>
          <cell r="H160">
            <v>0</v>
          </cell>
          <cell r="I160">
            <v>5669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27600</v>
          </cell>
          <cell r="F161">
            <v>3410</v>
          </cell>
          <cell r="G161">
            <v>8000</v>
          </cell>
          <cell r="H161">
            <v>0</v>
          </cell>
          <cell r="I161">
            <v>0</v>
          </cell>
        </row>
        <row r="162">
          <cell r="B162">
            <v>9424</v>
          </cell>
          <cell r="C162">
            <v>47162</v>
          </cell>
          <cell r="D162">
            <v>254</v>
          </cell>
          <cell r="E162">
            <v>6439</v>
          </cell>
          <cell r="F162">
            <v>16413</v>
          </cell>
          <cell r="G162">
            <v>5871</v>
          </cell>
          <cell r="H162">
            <v>2587</v>
          </cell>
          <cell r="I162">
            <v>6046</v>
          </cell>
        </row>
        <row r="163">
          <cell r="B163">
            <v>107742</v>
          </cell>
          <cell r="C163">
            <v>4480</v>
          </cell>
          <cell r="D163">
            <v>28680</v>
          </cell>
          <cell r="E163">
            <v>39296</v>
          </cell>
          <cell r="F163">
            <v>31998</v>
          </cell>
          <cell r="G163">
            <v>9513</v>
          </cell>
          <cell r="H163">
            <v>16812</v>
          </cell>
          <cell r="I163">
            <v>3130</v>
          </cell>
        </row>
        <row r="164">
          <cell r="B164">
            <v>4289</v>
          </cell>
          <cell r="C164">
            <v>525</v>
          </cell>
          <cell r="D164">
            <v>6771</v>
          </cell>
          <cell r="E164">
            <v>6413</v>
          </cell>
          <cell r="F164">
            <v>5197</v>
          </cell>
          <cell r="G164">
            <v>6076</v>
          </cell>
          <cell r="H164">
            <v>2075</v>
          </cell>
          <cell r="I164">
            <v>239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B166">
            <v>2499</v>
          </cell>
          <cell r="C166">
            <v>10896</v>
          </cell>
          <cell r="D166">
            <v>696</v>
          </cell>
          <cell r="E166">
            <v>8604</v>
          </cell>
          <cell r="F166">
            <v>15710</v>
          </cell>
          <cell r="G166">
            <v>3806</v>
          </cell>
          <cell r="H166">
            <v>7293</v>
          </cell>
          <cell r="I166">
            <v>8348</v>
          </cell>
        </row>
        <row r="167">
          <cell r="B167">
            <v>3946</v>
          </cell>
          <cell r="C167">
            <v>50</v>
          </cell>
          <cell r="D167">
            <v>3149</v>
          </cell>
          <cell r="E167">
            <v>6039</v>
          </cell>
          <cell r="F167">
            <v>2250</v>
          </cell>
          <cell r="G167">
            <v>2264</v>
          </cell>
          <cell r="H167">
            <v>1091</v>
          </cell>
          <cell r="I167">
            <v>28</v>
          </cell>
        </row>
        <row r="168">
          <cell r="B168">
            <v>5085</v>
          </cell>
          <cell r="C168">
            <v>0</v>
          </cell>
          <cell r="D168">
            <v>10255</v>
          </cell>
          <cell r="E168">
            <v>663</v>
          </cell>
          <cell r="F168">
            <v>23310</v>
          </cell>
          <cell r="G168">
            <v>3014</v>
          </cell>
          <cell r="H168">
            <v>1789</v>
          </cell>
          <cell r="I168">
            <v>0</v>
          </cell>
        </row>
        <row r="169">
          <cell r="B169">
            <v>720</v>
          </cell>
          <cell r="C169">
            <v>68</v>
          </cell>
          <cell r="D169">
            <v>4028</v>
          </cell>
          <cell r="E169">
            <v>2516</v>
          </cell>
          <cell r="F169">
            <v>3170</v>
          </cell>
          <cell r="G169">
            <v>1490</v>
          </cell>
          <cell r="H169">
            <v>848</v>
          </cell>
          <cell r="I169">
            <v>108</v>
          </cell>
        </row>
        <row r="170">
          <cell r="B170">
            <v>32</v>
          </cell>
          <cell r="C170">
            <v>0</v>
          </cell>
          <cell r="D170">
            <v>0</v>
          </cell>
          <cell r="E170">
            <v>1576</v>
          </cell>
          <cell r="F170">
            <v>350</v>
          </cell>
          <cell r="G170">
            <v>230</v>
          </cell>
          <cell r="H170">
            <v>0</v>
          </cell>
          <cell r="I170">
            <v>0</v>
          </cell>
        </row>
        <row r="171">
          <cell r="B171">
            <v>45</v>
          </cell>
          <cell r="C171">
            <v>0</v>
          </cell>
          <cell r="D171">
            <v>9</v>
          </cell>
          <cell r="E171">
            <v>1728</v>
          </cell>
          <cell r="F171">
            <v>589</v>
          </cell>
          <cell r="G171">
            <v>365</v>
          </cell>
          <cell r="H171">
            <v>18</v>
          </cell>
          <cell r="I171">
            <v>0</v>
          </cell>
        </row>
        <row r="172">
          <cell r="B172">
            <v>1775</v>
          </cell>
          <cell r="C172">
            <v>30</v>
          </cell>
          <cell r="D172">
            <v>60</v>
          </cell>
          <cell r="E172">
            <v>1688</v>
          </cell>
          <cell r="F172">
            <v>8475</v>
          </cell>
          <cell r="G172">
            <v>700</v>
          </cell>
          <cell r="H172">
            <v>650</v>
          </cell>
          <cell r="I172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</row>
        <row r="174">
          <cell r="B174">
            <v>0</v>
          </cell>
          <cell r="C174">
            <v>2</v>
          </cell>
          <cell r="D174">
            <v>8</v>
          </cell>
          <cell r="E174">
            <v>37320</v>
          </cell>
          <cell r="F174">
            <v>1920</v>
          </cell>
          <cell r="G174">
            <v>2266</v>
          </cell>
          <cell r="H174">
            <v>0</v>
          </cell>
          <cell r="I174">
            <v>0</v>
          </cell>
        </row>
        <row r="175">
          <cell r="B175">
            <v>28374</v>
          </cell>
          <cell r="C175">
            <v>0</v>
          </cell>
          <cell r="D175">
            <v>5826</v>
          </cell>
          <cell r="E175">
            <v>3</v>
          </cell>
          <cell r="F175">
            <v>2577</v>
          </cell>
          <cell r="G175">
            <v>397</v>
          </cell>
          <cell r="H175">
            <v>0</v>
          </cell>
          <cell r="I175">
            <v>650</v>
          </cell>
        </row>
        <row r="176">
          <cell r="B176">
            <v>159</v>
          </cell>
          <cell r="C176">
            <v>1977</v>
          </cell>
          <cell r="D176">
            <v>0</v>
          </cell>
          <cell r="E176">
            <v>672</v>
          </cell>
          <cell r="F176">
            <v>732</v>
          </cell>
          <cell r="G176">
            <v>197</v>
          </cell>
          <cell r="H176">
            <v>27</v>
          </cell>
          <cell r="I176">
            <v>3368</v>
          </cell>
        </row>
        <row r="177">
          <cell r="B177">
            <v>384</v>
          </cell>
          <cell r="C177">
            <v>237</v>
          </cell>
          <cell r="D177">
            <v>4729</v>
          </cell>
          <cell r="E177">
            <v>3473</v>
          </cell>
          <cell r="F177">
            <v>164</v>
          </cell>
          <cell r="G177">
            <v>1111</v>
          </cell>
          <cell r="H177">
            <v>47</v>
          </cell>
          <cell r="I177">
            <v>10</v>
          </cell>
        </row>
        <row r="178">
          <cell r="B178">
            <v>0</v>
          </cell>
          <cell r="C178">
            <v>20</v>
          </cell>
          <cell r="D178">
            <v>102</v>
          </cell>
          <cell r="E178">
            <v>0</v>
          </cell>
          <cell r="F178">
            <v>0</v>
          </cell>
          <cell r="G178">
            <v>172</v>
          </cell>
          <cell r="H178">
            <v>2952</v>
          </cell>
          <cell r="I178">
            <v>50</v>
          </cell>
        </row>
        <row r="179">
          <cell r="B179">
            <v>10293</v>
          </cell>
          <cell r="C179">
            <v>4044</v>
          </cell>
          <cell r="D179">
            <v>12</v>
          </cell>
          <cell r="E179">
            <v>2573</v>
          </cell>
          <cell r="F179">
            <v>6047</v>
          </cell>
          <cell r="G179">
            <v>488</v>
          </cell>
          <cell r="H179">
            <v>2</v>
          </cell>
          <cell r="I179">
            <v>10286</v>
          </cell>
        </row>
        <row r="180">
          <cell r="B180">
            <v>768</v>
          </cell>
          <cell r="C180">
            <v>1609</v>
          </cell>
          <cell r="D180">
            <v>0</v>
          </cell>
          <cell r="E180">
            <v>7</v>
          </cell>
          <cell r="F180">
            <v>565</v>
          </cell>
          <cell r="G180">
            <v>0</v>
          </cell>
          <cell r="H180">
            <v>0</v>
          </cell>
          <cell r="I180">
            <v>0</v>
          </cell>
        </row>
        <row r="181">
          <cell r="B181">
            <v>3155</v>
          </cell>
          <cell r="C181">
            <v>53</v>
          </cell>
          <cell r="D181">
            <v>0</v>
          </cell>
          <cell r="E181">
            <v>0</v>
          </cell>
          <cell r="F181">
            <v>1572</v>
          </cell>
          <cell r="G181">
            <v>525</v>
          </cell>
          <cell r="H181">
            <v>0</v>
          </cell>
          <cell r="I181">
            <v>633</v>
          </cell>
        </row>
        <row r="182">
          <cell r="B182">
            <v>276149</v>
          </cell>
          <cell r="C182">
            <v>40937</v>
          </cell>
          <cell r="D182">
            <v>466009</v>
          </cell>
          <cell r="E182">
            <v>18756</v>
          </cell>
          <cell r="F182">
            <v>99109</v>
          </cell>
          <cell r="G182">
            <v>310801</v>
          </cell>
          <cell r="H182">
            <v>317726</v>
          </cell>
          <cell r="I182">
            <v>4220</v>
          </cell>
        </row>
        <row r="183">
          <cell r="B183">
            <v>17393</v>
          </cell>
          <cell r="C183">
            <v>10258</v>
          </cell>
          <cell r="D183">
            <v>8727</v>
          </cell>
          <cell r="E183">
            <v>7860</v>
          </cell>
          <cell r="F183">
            <v>5755</v>
          </cell>
          <cell r="G183">
            <v>19818</v>
          </cell>
          <cell r="H183">
            <v>6492</v>
          </cell>
          <cell r="I183">
            <v>1754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"/>
      <sheetName val="Consolidado Reg.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 refreshError="1"/>
      <sheetData sheetId="1" refreshError="1"/>
      <sheetData sheetId="2">
        <row r="8">
          <cell r="B8">
            <v>4882</v>
          </cell>
          <cell r="C8">
            <v>348071</v>
          </cell>
          <cell r="D8">
            <v>91275</v>
          </cell>
          <cell r="E8">
            <v>53187</v>
          </cell>
          <cell r="F8">
            <v>1490</v>
          </cell>
          <cell r="G8">
            <v>0</v>
          </cell>
          <cell r="H8">
            <v>6608</v>
          </cell>
          <cell r="I8">
            <v>10840</v>
          </cell>
        </row>
        <row r="9">
          <cell r="B9">
            <v>8428</v>
          </cell>
          <cell r="C9">
            <v>771</v>
          </cell>
          <cell r="D9">
            <v>977</v>
          </cell>
          <cell r="E9">
            <v>1223</v>
          </cell>
          <cell r="F9">
            <v>3614</v>
          </cell>
          <cell r="G9">
            <v>1206</v>
          </cell>
          <cell r="H9">
            <v>2496</v>
          </cell>
          <cell r="I9">
            <v>1143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C11">
            <v>90</v>
          </cell>
        </row>
        <row r="12">
          <cell r="B12">
            <v>0</v>
          </cell>
          <cell r="C12">
            <v>0</v>
          </cell>
          <cell r="D12">
            <v>307</v>
          </cell>
          <cell r="E12">
            <v>0</v>
          </cell>
          <cell r="F12">
            <v>0</v>
          </cell>
          <cell r="G12">
            <v>0</v>
          </cell>
          <cell r="H12">
            <v>4256</v>
          </cell>
          <cell r="I12">
            <v>80</v>
          </cell>
        </row>
        <row r="13">
          <cell r="B13">
            <v>843</v>
          </cell>
          <cell r="C13">
            <v>677</v>
          </cell>
          <cell r="D13">
            <v>2382</v>
          </cell>
          <cell r="E13">
            <v>2739</v>
          </cell>
          <cell r="F13">
            <v>8852</v>
          </cell>
          <cell r="G13">
            <v>768</v>
          </cell>
          <cell r="H13">
            <v>1181</v>
          </cell>
          <cell r="I13">
            <v>24958</v>
          </cell>
        </row>
        <row r="14">
          <cell r="B14">
            <v>179</v>
          </cell>
          <cell r="C14">
            <v>167</v>
          </cell>
          <cell r="D14">
            <v>823</v>
          </cell>
          <cell r="E14">
            <v>229</v>
          </cell>
          <cell r="F14">
            <v>2922</v>
          </cell>
          <cell r="G14">
            <v>8610</v>
          </cell>
          <cell r="H14">
            <v>1576</v>
          </cell>
          <cell r="I14">
            <v>3160</v>
          </cell>
        </row>
        <row r="15">
          <cell r="B15">
            <v>70</v>
          </cell>
          <cell r="C15">
            <v>0</v>
          </cell>
          <cell r="D15">
            <v>0</v>
          </cell>
          <cell r="E15">
            <v>1</v>
          </cell>
          <cell r="F15">
            <v>80</v>
          </cell>
          <cell r="G15">
            <v>742</v>
          </cell>
          <cell r="H15">
            <v>0</v>
          </cell>
          <cell r="I15">
            <v>0</v>
          </cell>
        </row>
        <row r="16">
          <cell r="B16">
            <v>315</v>
          </cell>
          <cell r="C16">
            <v>135</v>
          </cell>
          <cell r="D16">
            <v>531</v>
          </cell>
          <cell r="E16">
            <v>99</v>
          </cell>
          <cell r="F16">
            <v>651</v>
          </cell>
          <cell r="G16">
            <v>129</v>
          </cell>
          <cell r="H16">
            <v>2574</v>
          </cell>
          <cell r="I16">
            <v>178</v>
          </cell>
        </row>
        <row r="17">
          <cell r="B17">
            <v>620</v>
          </cell>
          <cell r="C17">
            <v>692</v>
          </cell>
          <cell r="D17">
            <v>663</v>
          </cell>
          <cell r="E17">
            <v>1264</v>
          </cell>
          <cell r="F17">
            <v>400</v>
          </cell>
          <cell r="G17">
            <v>87</v>
          </cell>
          <cell r="H17">
            <v>1870</v>
          </cell>
          <cell r="I17">
            <v>222</v>
          </cell>
        </row>
        <row r="18">
          <cell r="B18">
            <v>0</v>
          </cell>
          <cell r="C18">
            <v>1948</v>
          </cell>
          <cell r="D18">
            <v>8</v>
          </cell>
          <cell r="E18">
            <v>7</v>
          </cell>
          <cell r="F18">
            <v>86</v>
          </cell>
          <cell r="G18">
            <v>2327</v>
          </cell>
          <cell r="H18">
            <v>50</v>
          </cell>
          <cell r="I18">
            <v>253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1512</v>
          </cell>
          <cell r="F19">
            <v>295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732</v>
          </cell>
          <cell r="C20">
            <v>1352</v>
          </cell>
          <cell r="D20">
            <v>192</v>
          </cell>
          <cell r="E20">
            <v>286</v>
          </cell>
          <cell r="F20">
            <v>69</v>
          </cell>
          <cell r="G20">
            <v>772</v>
          </cell>
          <cell r="H20">
            <v>30</v>
          </cell>
          <cell r="I20">
            <v>233</v>
          </cell>
        </row>
        <row r="21">
          <cell r="B21">
            <v>2942</v>
          </cell>
          <cell r="C21">
            <v>1984</v>
          </cell>
          <cell r="D21">
            <v>3129</v>
          </cell>
          <cell r="E21">
            <v>3810</v>
          </cell>
          <cell r="F21">
            <v>1963</v>
          </cell>
          <cell r="G21">
            <v>638</v>
          </cell>
          <cell r="H21">
            <v>1227</v>
          </cell>
          <cell r="I21">
            <v>880</v>
          </cell>
        </row>
        <row r="22">
          <cell r="B22">
            <v>208</v>
          </cell>
          <cell r="C22">
            <v>93</v>
          </cell>
          <cell r="D22">
            <v>784</v>
          </cell>
          <cell r="E22">
            <v>106</v>
          </cell>
          <cell r="F22">
            <v>539</v>
          </cell>
          <cell r="G22">
            <v>196</v>
          </cell>
          <cell r="H22">
            <v>357</v>
          </cell>
          <cell r="I22">
            <v>44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171</v>
          </cell>
          <cell r="F23">
            <v>15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2355</v>
          </cell>
          <cell r="C24">
            <v>323</v>
          </cell>
          <cell r="D24">
            <v>675</v>
          </cell>
          <cell r="E24">
            <v>111</v>
          </cell>
          <cell r="F24">
            <v>3321</v>
          </cell>
          <cell r="G24">
            <v>137</v>
          </cell>
          <cell r="H24">
            <v>0</v>
          </cell>
          <cell r="I24">
            <v>578</v>
          </cell>
        </row>
        <row r="25">
          <cell r="B25">
            <v>231</v>
          </cell>
          <cell r="C25">
            <v>21</v>
          </cell>
          <cell r="D25">
            <v>185</v>
          </cell>
          <cell r="E25">
            <v>266</v>
          </cell>
          <cell r="F25">
            <v>275</v>
          </cell>
          <cell r="G25">
            <v>53</v>
          </cell>
          <cell r="H25">
            <v>334</v>
          </cell>
          <cell r="I25">
            <v>41</v>
          </cell>
        </row>
        <row r="26">
          <cell r="B26">
            <v>0</v>
          </cell>
          <cell r="C26">
            <v>1</v>
          </cell>
          <cell r="D26">
            <v>0</v>
          </cell>
          <cell r="E26">
            <v>590</v>
          </cell>
          <cell r="F26">
            <v>2271</v>
          </cell>
          <cell r="G26">
            <v>327</v>
          </cell>
          <cell r="H26">
            <v>1440</v>
          </cell>
          <cell r="I26">
            <v>0</v>
          </cell>
        </row>
        <row r="27">
          <cell r="B27">
            <v>15</v>
          </cell>
          <cell r="C27">
            <v>24</v>
          </cell>
          <cell r="D27">
            <v>96</v>
          </cell>
          <cell r="E27">
            <v>85</v>
          </cell>
          <cell r="F27">
            <v>341</v>
          </cell>
          <cell r="G27">
            <v>12</v>
          </cell>
          <cell r="H27">
            <v>57</v>
          </cell>
          <cell r="I27">
            <v>5</v>
          </cell>
        </row>
        <row r="28">
          <cell r="B28">
            <v>0</v>
          </cell>
          <cell r="C28">
            <v>1</v>
          </cell>
          <cell r="D28">
            <v>15</v>
          </cell>
          <cell r="E28">
            <v>475</v>
          </cell>
          <cell r="F28">
            <v>105</v>
          </cell>
          <cell r="G28">
            <v>4</v>
          </cell>
          <cell r="H28">
            <v>0</v>
          </cell>
          <cell r="I28">
            <v>9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50</v>
          </cell>
          <cell r="F29">
            <v>40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0</v>
          </cell>
          <cell r="C30">
            <v>9</v>
          </cell>
          <cell r="D30">
            <v>84</v>
          </cell>
          <cell r="E30">
            <v>77</v>
          </cell>
          <cell r="F30">
            <v>380</v>
          </cell>
          <cell r="G30">
            <v>10</v>
          </cell>
          <cell r="H30">
            <v>50</v>
          </cell>
          <cell r="I30">
            <v>21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12</v>
          </cell>
          <cell r="E32">
            <v>819</v>
          </cell>
          <cell r="F32">
            <v>150</v>
          </cell>
          <cell r="G32">
            <v>43</v>
          </cell>
          <cell r="H32">
            <v>0</v>
          </cell>
          <cell r="I32">
            <v>0</v>
          </cell>
        </row>
        <row r="33">
          <cell r="B33">
            <v>10</v>
          </cell>
          <cell r="C33">
            <v>0</v>
          </cell>
          <cell r="D33">
            <v>0</v>
          </cell>
          <cell r="E33">
            <v>0</v>
          </cell>
          <cell r="F33">
            <v>210</v>
          </cell>
          <cell r="G33">
            <v>0</v>
          </cell>
          <cell r="H33">
            <v>35</v>
          </cell>
          <cell r="I33">
            <v>0</v>
          </cell>
        </row>
        <row r="34">
          <cell r="B34">
            <v>0</v>
          </cell>
          <cell r="C34">
            <v>94</v>
          </cell>
          <cell r="D34">
            <v>0</v>
          </cell>
          <cell r="E34">
            <v>0</v>
          </cell>
          <cell r="F34">
            <v>296</v>
          </cell>
          <cell r="G34">
            <v>0</v>
          </cell>
          <cell r="H34">
            <v>0</v>
          </cell>
          <cell r="I34">
            <v>195</v>
          </cell>
        </row>
        <row r="35">
          <cell r="B35">
            <v>0</v>
          </cell>
          <cell r="C35">
            <v>90</v>
          </cell>
          <cell r="D35">
            <v>295</v>
          </cell>
          <cell r="E35">
            <v>84</v>
          </cell>
          <cell r="F35">
            <v>45</v>
          </cell>
          <cell r="G35">
            <v>163</v>
          </cell>
          <cell r="H35">
            <v>40</v>
          </cell>
          <cell r="I35">
            <v>0</v>
          </cell>
        </row>
        <row r="36">
          <cell r="B36">
            <v>0</v>
          </cell>
          <cell r="C36">
            <v>0</v>
          </cell>
          <cell r="D36">
            <v>235</v>
          </cell>
          <cell r="E36">
            <v>0</v>
          </cell>
          <cell r="F36">
            <v>0</v>
          </cell>
          <cell r="G36">
            <v>429</v>
          </cell>
          <cell r="H36">
            <v>315</v>
          </cell>
          <cell r="I36">
            <v>150</v>
          </cell>
        </row>
        <row r="37">
          <cell r="B37">
            <v>0</v>
          </cell>
          <cell r="C37">
            <v>40</v>
          </cell>
          <cell r="D37">
            <v>0</v>
          </cell>
          <cell r="E37">
            <v>0</v>
          </cell>
          <cell r="F37">
            <v>15</v>
          </cell>
          <cell r="G37">
            <v>0</v>
          </cell>
          <cell r="H37">
            <v>0</v>
          </cell>
          <cell r="I37">
            <v>42</v>
          </cell>
        </row>
        <row r="38">
          <cell r="B38">
            <v>118</v>
          </cell>
          <cell r="C38">
            <v>863</v>
          </cell>
          <cell r="D38">
            <v>0</v>
          </cell>
          <cell r="E38">
            <v>68</v>
          </cell>
          <cell r="F38">
            <v>420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268</v>
          </cell>
          <cell r="C40">
            <v>161</v>
          </cell>
          <cell r="D40">
            <v>3846</v>
          </cell>
          <cell r="E40">
            <v>26</v>
          </cell>
          <cell r="F40">
            <v>530</v>
          </cell>
          <cell r="G40">
            <v>68</v>
          </cell>
          <cell r="H40">
            <v>363</v>
          </cell>
          <cell r="I40">
            <v>64</v>
          </cell>
        </row>
        <row r="41">
          <cell r="B41">
            <v>2461</v>
          </cell>
          <cell r="C41">
            <v>514</v>
          </cell>
          <cell r="D41">
            <v>2321</v>
          </cell>
          <cell r="E41">
            <v>4777</v>
          </cell>
          <cell r="F41">
            <v>1289</v>
          </cell>
          <cell r="G41">
            <v>841</v>
          </cell>
          <cell r="H41">
            <v>749</v>
          </cell>
          <cell r="I41">
            <v>366</v>
          </cell>
        </row>
        <row r="52">
          <cell r="B52">
            <v>0</v>
          </cell>
          <cell r="C52">
            <v>647</v>
          </cell>
          <cell r="D52">
            <v>14266</v>
          </cell>
          <cell r="E52">
            <v>0</v>
          </cell>
          <cell r="F52">
            <v>850</v>
          </cell>
          <cell r="G52">
            <v>0</v>
          </cell>
          <cell r="H52">
            <v>83</v>
          </cell>
          <cell r="I52">
            <v>11040</v>
          </cell>
        </row>
        <row r="53">
          <cell r="B53">
            <v>2055</v>
          </cell>
          <cell r="C53">
            <v>837</v>
          </cell>
          <cell r="D53">
            <v>1543</v>
          </cell>
          <cell r="E53">
            <v>744</v>
          </cell>
          <cell r="F53">
            <v>2740</v>
          </cell>
          <cell r="G53">
            <v>1718</v>
          </cell>
          <cell r="H53">
            <v>16620</v>
          </cell>
          <cell r="I53">
            <v>1697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230</v>
          </cell>
          <cell r="H54">
            <v>0</v>
          </cell>
          <cell r="I54">
            <v>0</v>
          </cell>
        </row>
        <row r="55">
          <cell r="B55">
            <v>1500</v>
          </cell>
          <cell r="C55">
            <v>71725</v>
          </cell>
          <cell r="D55">
            <v>375</v>
          </cell>
          <cell r="E55">
            <v>1100</v>
          </cell>
          <cell r="F55">
            <v>8600</v>
          </cell>
          <cell r="G55">
            <v>4280</v>
          </cell>
          <cell r="H55">
            <v>640</v>
          </cell>
          <cell r="I55">
            <v>29760</v>
          </cell>
        </row>
        <row r="56">
          <cell r="B56">
            <v>0</v>
          </cell>
          <cell r="C56">
            <v>0</v>
          </cell>
          <cell r="D56">
            <v>1250</v>
          </cell>
          <cell r="E56">
            <v>0</v>
          </cell>
          <cell r="F56">
            <v>0</v>
          </cell>
          <cell r="G56">
            <v>25</v>
          </cell>
          <cell r="H56">
            <v>714</v>
          </cell>
          <cell r="I56">
            <v>220</v>
          </cell>
        </row>
        <row r="57">
          <cell r="B57">
            <v>14</v>
          </cell>
          <cell r="C57">
            <v>67</v>
          </cell>
          <cell r="D57">
            <v>91</v>
          </cell>
          <cell r="E57">
            <v>311</v>
          </cell>
          <cell r="F57">
            <v>490</v>
          </cell>
          <cell r="G57">
            <v>761</v>
          </cell>
          <cell r="H57">
            <v>5516</v>
          </cell>
          <cell r="I57">
            <v>751</v>
          </cell>
        </row>
        <row r="58">
          <cell r="B58">
            <v>110</v>
          </cell>
          <cell r="C58">
            <v>65</v>
          </cell>
          <cell r="D58">
            <v>265</v>
          </cell>
          <cell r="E58">
            <v>26</v>
          </cell>
          <cell r="F58">
            <v>473</v>
          </cell>
          <cell r="G58">
            <v>13769</v>
          </cell>
          <cell r="H58">
            <v>3604</v>
          </cell>
          <cell r="I58">
            <v>480</v>
          </cell>
        </row>
        <row r="59">
          <cell r="B59">
            <v>1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202</v>
          </cell>
          <cell r="H59">
            <v>175</v>
          </cell>
          <cell r="I59">
            <v>0</v>
          </cell>
        </row>
        <row r="60">
          <cell r="B60">
            <v>1040</v>
          </cell>
          <cell r="C60">
            <v>2280</v>
          </cell>
          <cell r="D60">
            <v>2412</v>
          </cell>
          <cell r="E60">
            <v>380</v>
          </cell>
          <cell r="F60">
            <v>4023</v>
          </cell>
          <cell r="G60">
            <v>25944</v>
          </cell>
          <cell r="H60">
            <v>35338</v>
          </cell>
          <cell r="I60">
            <v>2980</v>
          </cell>
        </row>
        <row r="61">
          <cell r="B61">
            <v>3659</v>
          </cell>
          <cell r="C61">
            <v>1236</v>
          </cell>
          <cell r="D61">
            <v>96</v>
          </cell>
          <cell r="E61">
            <v>662</v>
          </cell>
          <cell r="F61">
            <v>613</v>
          </cell>
          <cell r="G61">
            <v>173</v>
          </cell>
          <cell r="H61">
            <v>1412</v>
          </cell>
          <cell r="I61">
            <v>590</v>
          </cell>
        </row>
        <row r="62">
          <cell r="B62">
            <v>100</v>
          </cell>
          <cell r="C62">
            <v>3939</v>
          </cell>
          <cell r="D62">
            <v>59</v>
          </cell>
          <cell r="E62">
            <v>9</v>
          </cell>
          <cell r="F62">
            <v>1620</v>
          </cell>
          <cell r="G62">
            <v>398</v>
          </cell>
          <cell r="H62">
            <v>67</v>
          </cell>
          <cell r="I62">
            <v>1587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3288</v>
          </cell>
          <cell r="F63">
            <v>270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524</v>
          </cell>
          <cell r="C64">
            <v>571</v>
          </cell>
          <cell r="D64">
            <v>317</v>
          </cell>
          <cell r="E64">
            <v>133</v>
          </cell>
          <cell r="F64">
            <v>2577</v>
          </cell>
          <cell r="G64">
            <v>1144</v>
          </cell>
          <cell r="H64">
            <v>38</v>
          </cell>
          <cell r="I64">
            <v>622</v>
          </cell>
        </row>
        <row r="65">
          <cell r="B65">
            <v>2336</v>
          </cell>
          <cell r="C65">
            <v>3416</v>
          </cell>
          <cell r="D65">
            <v>2355</v>
          </cell>
          <cell r="E65">
            <v>6077</v>
          </cell>
          <cell r="F65">
            <v>3868</v>
          </cell>
          <cell r="G65">
            <v>708</v>
          </cell>
          <cell r="H65">
            <v>15394</v>
          </cell>
          <cell r="I65">
            <v>1700</v>
          </cell>
        </row>
        <row r="66">
          <cell r="B66">
            <v>449</v>
          </cell>
          <cell r="C66">
            <v>570</v>
          </cell>
          <cell r="D66">
            <v>5191</v>
          </cell>
          <cell r="E66">
            <v>1795</v>
          </cell>
          <cell r="F66">
            <v>797</v>
          </cell>
          <cell r="G66">
            <v>583</v>
          </cell>
          <cell r="H66">
            <v>297</v>
          </cell>
          <cell r="I66">
            <v>454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102</v>
          </cell>
          <cell r="C68">
            <v>1954</v>
          </cell>
          <cell r="D68">
            <v>712</v>
          </cell>
          <cell r="E68">
            <v>1301</v>
          </cell>
          <cell r="F68">
            <v>2600</v>
          </cell>
          <cell r="G68">
            <v>1369</v>
          </cell>
          <cell r="H68">
            <v>1216</v>
          </cell>
          <cell r="I68">
            <v>1372</v>
          </cell>
        </row>
        <row r="69">
          <cell r="B69">
            <v>191</v>
          </cell>
          <cell r="C69">
            <v>76</v>
          </cell>
          <cell r="D69">
            <v>3165</v>
          </cell>
          <cell r="E69">
            <v>1061</v>
          </cell>
          <cell r="F69">
            <v>294</v>
          </cell>
          <cell r="G69">
            <v>268</v>
          </cell>
          <cell r="H69">
            <v>187</v>
          </cell>
          <cell r="I69">
            <v>71</v>
          </cell>
        </row>
        <row r="70">
          <cell r="B70">
            <v>122</v>
          </cell>
          <cell r="C70">
            <v>0</v>
          </cell>
          <cell r="D70">
            <v>15</v>
          </cell>
          <cell r="E70">
            <v>0</v>
          </cell>
          <cell r="F70">
            <v>443</v>
          </cell>
          <cell r="G70">
            <v>451</v>
          </cell>
          <cell r="H70">
            <v>355</v>
          </cell>
          <cell r="I70">
            <v>0</v>
          </cell>
        </row>
        <row r="71">
          <cell r="B71">
            <v>72</v>
          </cell>
          <cell r="C71">
            <v>57</v>
          </cell>
          <cell r="D71">
            <v>43</v>
          </cell>
          <cell r="E71">
            <v>88</v>
          </cell>
          <cell r="F71">
            <v>430</v>
          </cell>
          <cell r="G71">
            <v>3</v>
          </cell>
          <cell r="H71">
            <v>142</v>
          </cell>
          <cell r="I71">
            <v>100</v>
          </cell>
        </row>
        <row r="72">
          <cell r="B72">
            <v>6</v>
          </cell>
          <cell r="C72">
            <v>1</v>
          </cell>
          <cell r="D72">
            <v>0</v>
          </cell>
          <cell r="E72">
            <v>425</v>
          </cell>
          <cell r="F72">
            <v>220</v>
          </cell>
          <cell r="G72">
            <v>27</v>
          </cell>
          <cell r="H72">
            <v>15</v>
          </cell>
          <cell r="I72">
            <v>1</v>
          </cell>
        </row>
        <row r="73">
          <cell r="B73">
            <v>0</v>
          </cell>
          <cell r="C73">
            <v>0</v>
          </cell>
          <cell r="D73">
            <v>100</v>
          </cell>
          <cell r="E73">
            <v>15804</v>
          </cell>
          <cell r="F73">
            <v>40</v>
          </cell>
          <cell r="G73">
            <v>347</v>
          </cell>
          <cell r="H73">
            <v>56</v>
          </cell>
          <cell r="I73">
            <v>10</v>
          </cell>
        </row>
        <row r="74">
          <cell r="B74">
            <v>15</v>
          </cell>
          <cell r="C74">
            <v>25</v>
          </cell>
          <cell r="D74">
            <v>20</v>
          </cell>
          <cell r="E74">
            <v>310</v>
          </cell>
          <cell r="F74">
            <v>735</v>
          </cell>
          <cell r="G74">
            <v>0</v>
          </cell>
          <cell r="H74">
            <v>319</v>
          </cell>
          <cell r="I74">
            <v>13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12280</v>
          </cell>
          <cell r="F75">
            <v>8333</v>
          </cell>
          <cell r="G75">
            <v>15319</v>
          </cell>
          <cell r="H75">
            <v>6667</v>
          </cell>
          <cell r="I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889</v>
          </cell>
          <cell r="F76">
            <v>260</v>
          </cell>
          <cell r="G76">
            <v>89</v>
          </cell>
          <cell r="H76">
            <v>0</v>
          </cell>
          <cell r="I76">
            <v>1</v>
          </cell>
        </row>
        <row r="77">
          <cell r="B77">
            <v>14309</v>
          </cell>
          <cell r="C77">
            <v>0</v>
          </cell>
          <cell r="D77">
            <v>626</v>
          </cell>
          <cell r="E77">
            <v>144</v>
          </cell>
          <cell r="F77">
            <v>36446</v>
          </cell>
          <cell r="G77">
            <v>19586</v>
          </cell>
          <cell r="H77">
            <v>1815</v>
          </cell>
          <cell r="I77">
            <v>433</v>
          </cell>
        </row>
        <row r="78">
          <cell r="B78">
            <v>224</v>
          </cell>
          <cell r="C78">
            <v>2058</v>
          </cell>
          <cell r="D78">
            <v>0</v>
          </cell>
          <cell r="E78">
            <v>268</v>
          </cell>
          <cell r="F78">
            <v>2071</v>
          </cell>
          <cell r="G78">
            <v>127</v>
          </cell>
          <cell r="H78">
            <v>0</v>
          </cell>
          <cell r="I78">
            <v>2525</v>
          </cell>
        </row>
        <row r="79">
          <cell r="B79">
            <v>173</v>
          </cell>
          <cell r="C79">
            <v>1023</v>
          </cell>
          <cell r="D79">
            <v>2923</v>
          </cell>
          <cell r="E79">
            <v>978</v>
          </cell>
          <cell r="F79">
            <v>869</v>
          </cell>
          <cell r="G79">
            <v>592</v>
          </cell>
          <cell r="H79">
            <v>185</v>
          </cell>
          <cell r="I79">
            <v>955</v>
          </cell>
        </row>
        <row r="80">
          <cell r="B80">
            <v>10</v>
          </cell>
          <cell r="C80">
            <v>0</v>
          </cell>
          <cell r="D80">
            <v>355</v>
          </cell>
          <cell r="E80">
            <v>0</v>
          </cell>
          <cell r="F80">
            <v>0</v>
          </cell>
          <cell r="G80">
            <v>290</v>
          </cell>
          <cell r="H80">
            <v>30</v>
          </cell>
          <cell r="I80">
            <v>104</v>
          </cell>
        </row>
        <row r="81">
          <cell r="B81">
            <v>11994</v>
          </cell>
          <cell r="C81">
            <v>3879</v>
          </cell>
          <cell r="D81">
            <v>200</v>
          </cell>
          <cell r="E81">
            <v>2495</v>
          </cell>
          <cell r="F81">
            <v>16700</v>
          </cell>
          <cell r="G81">
            <v>2142</v>
          </cell>
          <cell r="H81">
            <v>14</v>
          </cell>
          <cell r="I81">
            <v>9243</v>
          </cell>
        </row>
        <row r="82">
          <cell r="B82">
            <v>31</v>
          </cell>
          <cell r="C82">
            <v>8710</v>
          </cell>
          <cell r="D82">
            <v>200</v>
          </cell>
          <cell r="E82">
            <v>11</v>
          </cell>
          <cell r="F82">
            <v>1230</v>
          </cell>
          <cell r="G82">
            <v>0</v>
          </cell>
          <cell r="H82">
            <v>0</v>
          </cell>
          <cell r="I82">
            <v>5</v>
          </cell>
        </row>
        <row r="83">
          <cell r="B83">
            <v>1613</v>
          </cell>
          <cell r="C83">
            <v>5</v>
          </cell>
          <cell r="D83">
            <v>0</v>
          </cell>
          <cell r="E83">
            <v>0</v>
          </cell>
          <cell r="F83">
            <v>4970</v>
          </cell>
          <cell r="G83">
            <v>3804</v>
          </cell>
          <cell r="H83">
            <v>0</v>
          </cell>
          <cell r="I83">
            <v>545</v>
          </cell>
        </row>
        <row r="84">
          <cell r="B84">
            <v>24632</v>
          </cell>
          <cell r="C84">
            <v>7776</v>
          </cell>
          <cell r="D84">
            <v>167789</v>
          </cell>
          <cell r="E84">
            <v>4443</v>
          </cell>
          <cell r="F84">
            <v>14760</v>
          </cell>
          <cell r="G84">
            <v>65443</v>
          </cell>
          <cell r="H84">
            <v>20889</v>
          </cell>
          <cell r="I84">
            <v>679</v>
          </cell>
        </row>
        <row r="85">
          <cell r="B85">
            <v>155853</v>
          </cell>
          <cell r="C85">
            <v>165875</v>
          </cell>
          <cell r="D85">
            <v>10742</v>
          </cell>
          <cell r="E85">
            <v>201409</v>
          </cell>
          <cell r="F85">
            <v>22640</v>
          </cell>
          <cell r="G85">
            <v>83475</v>
          </cell>
          <cell r="H85">
            <v>26404</v>
          </cell>
          <cell r="I85">
            <v>3331</v>
          </cell>
        </row>
        <row r="96">
          <cell r="B96">
            <v>0</v>
          </cell>
          <cell r="C96">
            <v>2356</v>
          </cell>
          <cell r="D96">
            <v>52263</v>
          </cell>
          <cell r="E96">
            <v>0</v>
          </cell>
          <cell r="F96">
            <v>2380</v>
          </cell>
          <cell r="G96">
            <v>0</v>
          </cell>
          <cell r="H96">
            <v>128</v>
          </cell>
          <cell r="I96">
            <v>28105</v>
          </cell>
        </row>
        <row r="97">
          <cell r="B97">
            <v>4126</v>
          </cell>
          <cell r="C97">
            <v>1552</v>
          </cell>
          <cell r="D97">
            <v>1820</v>
          </cell>
          <cell r="E97">
            <v>1808</v>
          </cell>
          <cell r="F97">
            <v>4344</v>
          </cell>
          <cell r="G97">
            <v>2215</v>
          </cell>
          <cell r="H97">
            <v>24931</v>
          </cell>
          <cell r="I97">
            <v>6797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345</v>
          </cell>
          <cell r="H98">
            <v>0</v>
          </cell>
          <cell r="I98">
            <v>0</v>
          </cell>
        </row>
        <row r="99">
          <cell r="B99">
            <v>300</v>
          </cell>
          <cell r="C99">
            <v>5400</v>
          </cell>
          <cell r="D99">
            <v>130</v>
          </cell>
          <cell r="E99">
            <v>200</v>
          </cell>
          <cell r="F99">
            <v>970</v>
          </cell>
          <cell r="G99">
            <v>935</v>
          </cell>
          <cell r="H99">
            <v>120</v>
          </cell>
          <cell r="I99">
            <v>2250</v>
          </cell>
        </row>
        <row r="100">
          <cell r="B100">
            <v>0</v>
          </cell>
          <cell r="C100">
            <v>0</v>
          </cell>
          <cell r="D100">
            <v>1677</v>
          </cell>
          <cell r="E100">
            <v>0</v>
          </cell>
          <cell r="F100">
            <v>0</v>
          </cell>
          <cell r="G100">
            <v>33</v>
          </cell>
          <cell r="H100">
            <v>1572</v>
          </cell>
          <cell r="I100">
            <v>330</v>
          </cell>
        </row>
        <row r="101">
          <cell r="B101">
            <v>16</v>
          </cell>
          <cell r="C101">
            <v>67</v>
          </cell>
          <cell r="D101">
            <v>71</v>
          </cell>
          <cell r="E101">
            <v>580</v>
          </cell>
          <cell r="F101">
            <v>620</v>
          </cell>
          <cell r="G101">
            <v>615</v>
          </cell>
          <cell r="H101">
            <v>8157</v>
          </cell>
          <cell r="I101">
            <v>521</v>
          </cell>
        </row>
        <row r="102">
          <cell r="B102">
            <v>122</v>
          </cell>
          <cell r="C102">
            <v>98</v>
          </cell>
          <cell r="D102">
            <v>191</v>
          </cell>
          <cell r="E102">
            <v>36</v>
          </cell>
          <cell r="F102">
            <v>868</v>
          </cell>
          <cell r="G102">
            <v>11113</v>
          </cell>
          <cell r="H102">
            <v>4231</v>
          </cell>
          <cell r="I102">
            <v>240</v>
          </cell>
        </row>
        <row r="103">
          <cell r="B103">
            <v>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99</v>
          </cell>
          <cell r="H103">
            <v>165</v>
          </cell>
          <cell r="I103">
            <v>0</v>
          </cell>
        </row>
        <row r="104">
          <cell r="B104">
            <v>1861</v>
          </cell>
          <cell r="C104">
            <v>2019</v>
          </cell>
          <cell r="D104">
            <v>3223</v>
          </cell>
          <cell r="E104">
            <v>415</v>
          </cell>
          <cell r="F104">
            <v>7457</v>
          </cell>
          <cell r="G104">
            <v>29943</v>
          </cell>
          <cell r="H104">
            <v>58248</v>
          </cell>
          <cell r="I104">
            <v>4369</v>
          </cell>
        </row>
        <row r="105">
          <cell r="B105">
            <v>51202</v>
          </cell>
          <cell r="C105">
            <v>9115</v>
          </cell>
          <cell r="D105">
            <v>533</v>
          </cell>
          <cell r="E105">
            <v>8498</v>
          </cell>
          <cell r="F105">
            <v>5834</v>
          </cell>
          <cell r="G105">
            <v>1398</v>
          </cell>
          <cell r="H105">
            <v>17257</v>
          </cell>
          <cell r="I105">
            <v>4082</v>
          </cell>
        </row>
        <row r="106">
          <cell r="B106">
            <v>1549</v>
          </cell>
          <cell r="C106">
            <v>39560</v>
          </cell>
          <cell r="D106">
            <v>187</v>
          </cell>
          <cell r="E106">
            <v>125</v>
          </cell>
          <cell r="F106">
            <v>15800</v>
          </cell>
          <cell r="G106">
            <v>2126</v>
          </cell>
          <cell r="H106">
            <v>1130</v>
          </cell>
          <cell r="I106">
            <v>14283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131220</v>
          </cell>
          <cell r="F107">
            <v>3950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5125</v>
          </cell>
          <cell r="C108">
            <v>4338</v>
          </cell>
          <cell r="D108">
            <v>3909</v>
          </cell>
          <cell r="E108">
            <v>688</v>
          </cell>
          <cell r="F108">
            <v>24060</v>
          </cell>
          <cell r="G108">
            <v>5664</v>
          </cell>
          <cell r="H108">
            <v>511</v>
          </cell>
          <cell r="I108">
            <v>6075</v>
          </cell>
        </row>
        <row r="109">
          <cell r="B109">
            <v>33210</v>
          </cell>
          <cell r="C109">
            <v>26455</v>
          </cell>
          <cell r="D109">
            <v>25867</v>
          </cell>
          <cell r="E109">
            <v>81117</v>
          </cell>
          <cell r="F109">
            <v>20851</v>
          </cell>
          <cell r="G109">
            <v>5743</v>
          </cell>
          <cell r="H109">
            <v>163474</v>
          </cell>
          <cell r="I109">
            <v>12836</v>
          </cell>
        </row>
        <row r="110">
          <cell r="B110">
            <v>3130</v>
          </cell>
          <cell r="C110">
            <v>1574</v>
          </cell>
          <cell r="D110">
            <v>39067</v>
          </cell>
          <cell r="E110">
            <v>5688</v>
          </cell>
          <cell r="F110">
            <v>8240</v>
          </cell>
          <cell r="G110">
            <v>2822</v>
          </cell>
          <cell r="H110">
            <v>5388</v>
          </cell>
          <cell r="I110">
            <v>2447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B112">
            <v>1121</v>
          </cell>
          <cell r="C112">
            <v>7382</v>
          </cell>
          <cell r="D112">
            <v>5573</v>
          </cell>
          <cell r="E112">
            <v>7454</v>
          </cell>
          <cell r="F112">
            <v>12800</v>
          </cell>
          <cell r="G112">
            <v>4922</v>
          </cell>
          <cell r="H112">
            <v>6177</v>
          </cell>
          <cell r="I112">
            <v>10976</v>
          </cell>
        </row>
        <row r="113">
          <cell r="B113">
            <v>2295</v>
          </cell>
          <cell r="C113">
            <v>238</v>
          </cell>
          <cell r="D113">
            <v>4036</v>
          </cell>
          <cell r="E113">
            <v>11560</v>
          </cell>
          <cell r="F113">
            <v>2227</v>
          </cell>
          <cell r="G113">
            <v>1826</v>
          </cell>
          <cell r="H113">
            <v>2798</v>
          </cell>
          <cell r="I113">
            <v>307</v>
          </cell>
        </row>
        <row r="114">
          <cell r="B114">
            <v>2892</v>
          </cell>
          <cell r="C114">
            <v>0</v>
          </cell>
          <cell r="D114">
            <v>400</v>
          </cell>
          <cell r="E114">
            <v>0</v>
          </cell>
          <cell r="F114">
            <v>12965</v>
          </cell>
          <cell r="G114">
            <v>6515</v>
          </cell>
          <cell r="H114">
            <v>9598</v>
          </cell>
          <cell r="I114">
            <v>0</v>
          </cell>
        </row>
        <row r="115">
          <cell r="B115">
            <v>1050</v>
          </cell>
          <cell r="C115">
            <v>173</v>
          </cell>
          <cell r="D115">
            <v>968</v>
          </cell>
          <cell r="E115">
            <v>902</v>
          </cell>
          <cell r="F115">
            <v>4820</v>
          </cell>
          <cell r="G115">
            <v>45</v>
          </cell>
          <cell r="H115">
            <v>1704</v>
          </cell>
          <cell r="I115">
            <v>277</v>
          </cell>
        </row>
        <row r="116">
          <cell r="B116">
            <v>11</v>
          </cell>
          <cell r="C116">
            <v>2</v>
          </cell>
          <cell r="D116">
            <v>0</v>
          </cell>
          <cell r="E116">
            <v>648</v>
          </cell>
          <cell r="F116">
            <v>440</v>
          </cell>
          <cell r="G116">
            <v>37</v>
          </cell>
          <cell r="H116">
            <v>30</v>
          </cell>
          <cell r="I116">
            <v>1</v>
          </cell>
        </row>
        <row r="117">
          <cell r="B117">
            <v>0</v>
          </cell>
          <cell r="C117">
            <v>0</v>
          </cell>
          <cell r="D117">
            <v>50</v>
          </cell>
          <cell r="E117">
            <v>21467</v>
          </cell>
          <cell r="F117">
            <v>160</v>
          </cell>
          <cell r="G117">
            <v>187</v>
          </cell>
          <cell r="H117">
            <v>55</v>
          </cell>
          <cell r="I117">
            <v>30</v>
          </cell>
        </row>
        <row r="118">
          <cell r="B118">
            <v>50</v>
          </cell>
          <cell r="C118">
            <v>178</v>
          </cell>
          <cell r="D118">
            <v>55</v>
          </cell>
          <cell r="E118">
            <v>2707</v>
          </cell>
          <cell r="F118">
            <v>14850</v>
          </cell>
          <cell r="G118">
            <v>0</v>
          </cell>
          <cell r="H118">
            <v>4175</v>
          </cell>
          <cell r="I118">
            <v>67</v>
          </cell>
        </row>
        <row r="119">
          <cell r="B119">
            <v>0</v>
          </cell>
          <cell r="C119">
            <v>0</v>
          </cell>
          <cell r="D119">
            <v>221000</v>
          </cell>
          <cell r="E119">
            <v>0</v>
          </cell>
          <cell r="F119">
            <v>500000</v>
          </cell>
          <cell r="G119">
            <v>700000</v>
          </cell>
          <cell r="H119">
            <v>400000</v>
          </cell>
          <cell r="I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53340</v>
          </cell>
          <cell r="F120">
            <v>5100</v>
          </cell>
          <cell r="G120">
            <v>581</v>
          </cell>
          <cell r="H120">
            <v>0</v>
          </cell>
          <cell r="I120">
            <v>4</v>
          </cell>
        </row>
        <row r="121">
          <cell r="B121">
            <v>7037</v>
          </cell>
          <cell r="C121">
            <v>0</v>
          </cell>
          <cell r="D121">
            <v>927</v>
          </cell>
          <cell r="E121">
            <v>20</v>
          </cell>
          <cell r="F121">
            <v>19183</v>
          </cell>
          <cell r="G121">
            <v>10047</v>
          </cell>
          <cell r="H121">
            <v>4404</v>
          </cell>
          <cell r="I121">
            <v>682</v>
          </cell>
        </row>
        <row r="122">
          <cell r="B122">
            <v>167</v>
          </cell>
          <cell r="C122">
            <v>494</v>
          </cell>
          <cell r="D122">
            <v>0</v>
          </cell>
          <cell r="E122">
            <v>44</v>
          </cell>
          <cell r="F122">
            <v>2871</v>
          </cell>
          <cell r="G122">
            <v>82</v>
          </cell>
          <cell r="H122">
            <v>0</v>
          </cell>
          <cell r="I122">
            <v>8345</v>
          </cell>
        </row>
        <row r="123">
          <cell r="B123">
            <v>210</v>
          </cell>
          <cell r="C123">
            <v>123</v>
          </cell>
          <cell r="D123">
            <v>2541</v>
          </cell>
          <cell r="E123">
            <v>3163</v>
          </cell>
          <cell r="F123">
            <v>1614</v>
          </cell>
          <cell r="G123">
            <v>237</v>
          </cell>
          <cell r="H123">
            <v>246</v>
          </cell>
          <cell r="I123">
            <v>1053</v>
          </cell>
        </row>
        <row r="124">
          <cell r="B124">
            <v>13</v>
          </cell>
          <cell r="C124">
            <v>0</v>
          </cell>
          <cell r="D124">
            <v>262</v>
          </cell>
          <cell r="E124">
            <v>0</v>
          </cell>
          <cell r="F124">
            <v>0</v>
          </cell>
          <cell r="G124">
            <v>73</v>
          </cell>
          <cell r="H124">
            <v>18</v>
          </cell>
          <cell r="I124">
            <v>114</v>
          </cell>
        </row>
        <row r="125">
          <cell r="B125">
            <v>43318</v>
          </cell>
          <cell r="C125">
            <v>4990</v>
          </cell>
          <cell r="D125">
            <v>100</v>
          </cell>
          <cell r="E125">
            <v>116</v>
          </cell>
          <cell r="F125">
            <v>19550</v>
          </cell>
          <cell r="G125">
            <v>890</v>
          </cell>
          <cell r="H125">
            <v>28</v>
          </cell>
          <cell r="I125">
            <v>20683</v>
          </cell>
        </row>
        <row r="126">
          <cell r="B126">
            <v>83</v>
          </cell>
          <cell r="C126">
            <v>1220</v>
          </cell>
          <cell r="D126">
            <v>1120</v>
          </cell>
          <cell r="E126">
            <v>27</v>
          </cell>
          <cell r="F126">
            <v>3660</v>
          </cell>
          <cell r="G126">
            <v>0</v>
          </cell>
          <cell r="H126">
            <v>0</v>
          </cell>
          <cell r="I126">
            <v>8</v>
          </cell>
        </row>
        <row r="127">
          <cell r="B127">
            <v>2823</v>
          </cell>
          <cell r="C127">
            <v>8</v>
          </cell>
          <cell r="D127">
            <v>0</v>
          </cell>
          <cell r="E127">
            <v>0</v>
          </cell>
          <cell r="F127">
            <v>4250</v>
          </cell>
          <cell r="G127">
            <v>1342</v>
          </cell>
          <cell r="H127">
            <v>0</v>
          </cell>
          <cell r="I127">
            <v>939</v>
          </cell>
        </row>
        <row r="128">
          <cell r="B128">
            <v>136917</v>
          </cell>
          <cell r="C128">
            <v>38881</v>
          </cell>
          <cell r="D128">
            <v>1466412</v>
          </cell>
          <cell r="E128">
            <v>17069</v>
          </cell>
          <cell r="F128">
            <v>57117</v>
          </cell>
          <cell r="G128">
            <v>166560</v>
          </cell>
          <cell r="H128">
            <v>93706</v>
          </cell>
          <cell r="I128">
            <v>34305</v>
          </cell>
        </row>
        <row r="129">
          <cell r="B129">
            <v>22544</v>
          </cell>
          <cell r="C129">
            <v>17358</v>
          </cell>
          <cell r="D129">
            <v>6860</v>
          </cell>
          <cell r="E129">
            <v>20669</v>
          </cell>
          <cell r="F129">
            <v>4624</v>
          </cell>
          <cell r="G129">
            <v>20409</v>
          </cell>
          <cell r="H129">
            <v>7709</v>
          </cell>
          <cell r="I129">
            <v>4443</v>
          </cell>
        </row>
      </sheetData>
      <sheetData sheetId="3">
        <row r="8">
          <cell r="B8">
            <v>9001</v>
          </cell>
          <cell r="C8">
            <v>55719</v>
          </cell>
          <cell r="D8">
            <v>169459</v>
          </cell>
          <cell r="E8">
            <v>12157</v>
          </cell>
          <cell r="F8">
            <v>11904</v>
          </cell>
          <cell r="G8">
            <v>0</v>
          </cell>
          <cell r="H8">
            <v>6002</v>
          </cell>
          <cell r="I8">
            <v>7769</v>
          </cell>
        </row>
        <row r="9">
          <cell r="B9">
            <v>1665</v>
          </cell>
          <cell r="C9">
            <v>757</v>
          </cell>
          <cell r="D9">
            <v>1273</v>
          </cell>
          <cell r="E9">
            <v>1281</v>
          </cell>
          <cell r="F9">
            <v>1990</v>
          </cell>
          <cell r="G9">
            <v>1798</v>
          </cell>
          <cell r="H9">
            <v>6332</v>
          </cell>
          <cell r="I9">
            <v>801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I11">
            <v>3</v>
          </cell>
        </row>
        <row r="12">
          <cell r="B12">
            <v>0</v>
          </cell>
          <cell r="C12">
            <v>67</v>
          </cell>
          <cell r="D12">
            <v>192</v>
          </cell>
          <cell r="E12">
            <v>0</v>
          </cell>
          <cell r="F12">
            <v>0</v>
          </cell>
          <cell r="G12">
            <v>38</v>
          </cell>
          <cell r="H12">
            <v>1812</v>
          </cell>
          <cell r="I12">
            <v>70</v>
          </cell>
        </row>
        <row r="13">
          <cell r="B13">
            <v>1216</v>
          </cell>
          <cell r="C13">
            <v>235</v>
          </cell>
          <cell r="D13">
            <v>1417</v>
          </cell>
          <cell r="E13">
            <v>2239</v>
          </cell>
          <cell r="F13">
            <v>1937</v>
          </cell>
          <cell r="G13">
            <v>419</v>
          </cell>
          <cell r="H13">
            <v>108</v>
          </cell>
          <cell r="I13">
            <v>48</v>
          </cell>
        </row>
        <row r="14">
          <cell r="B14">
            <v>80</v>
          </cell>
          <cell r="C14">
            <v>149</v>
          </cell>
          <cell r="D14">
            <v>953</v>
          </cell>
          <cell r="E14">
            <v>3415</v>
          </cell>
          <cell r="F14">
            <v>650</v>
          </cell>
          <cell r="G14">
            <v>4715</v>
          </cell>
          <cell r="H14">
            <v>95</v>
          </cell>
          <cell r="I14">
            <v>90</v>
          </cell>
        </row>
        <row r="15">
          <cell r="B15">
            <v>95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241</v>
          </cell>
          <cell r="H15">
            <v>0</v>
          </cell>
          <cell r="I15">
            <v>0</v>
          </cell>
        </row>
        <row r="16">
          <cell r="B16">
            <v>403</v>
          </cell>
          <cell r="C16">
            <v>136</v>
          </cell>
          <cell r="D16">
            <v>796</v>
          </cell>
          <cell r="E16">
            <v>575</v>
          </cell>
          <cell r="F16">
            <v>225</v>
          </cell>
          <cell r="G16">
            <v>259</v>
          </cell>
          <cell r="H16">
            <v>3219</v>
          </cell>
          <cell r="I16">
            <v>76</v>
          </cell>
        </row>
        <row r="17">
          <cell r="B17">
            <v>1383</v>
          </cell>
          <cell r="C17">
            <v>1046</v>
          </cell>
          <cell r="D17">
            <v>190</v>
          </cell>
          <cell r="E17">
            <v>1371</v>
          </cell>
          <cell r="F17">
            <v>363</v>
          </cell>
          <cell r="G17">
            <v>66</v>
          </cell>
          <cell r="H17">
            <v>1411</v>
          </cell>
          <cell r="I17">
            <v>155</v>
          </cell>
        </row>
        <row r="18">
          <cell r="B18">
            <v>70</v>
          </cell>
          <cell r="C18">
            <v>2462</v>
          </cell>
          <cell r="D18">
            <v>0</v>
          </cell>
          <cell r="E18">
            <v>5</v>
          </cell>
          <cell r="F18">
            <v>864</v>
          </cell>
          <cell r="G18">
            <v>79</v>
          </cell>
          <cell r="H18">
            <v>48</v>
          </cell>
          <cell r="I18">
            <v>1907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1827</v>
          </cell>
          <cell r="F19">
            <v>160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822</v>
          </cell>
          <cell r="C20">
            <v>979</v>
          </cell>
          <cell r="D20">
            <v>166</v>
          </cell>
          <cell r="E20">
            <v>258</v>
          </cell>
          <cell r="F20">
            <v>744</v>
          </cell>
          <cell r="G20">
            <v>724</v>
          </cell>
          <cell r="H20">
            <v>200</v>
          </cell>
          <cell r="I20">
            <v>316</v>
          </cell>
        </row>
        <row r="21">
          <cell r="B21">
            <v>4703</v>
          </cell>
          <cell r="C21">
            <v>2130</v>
          </cell>
          <cell r="D21">
            <v>2236</v>
          </cell>
          <cell r="E21">
            <v>6948</v>
          </cell>
          <cell r="F21">
            <v>2017</v>
          </cell>
          <cell r="G21">
            <v>867</v>
          </cell>
          <cell r="H21">
            <v>1051</v>
          </cell>
          <cell r="I21">
            <v>949</v>
          </cell>
        </row>
        <row r="22">
          <cell r="B22">
            <v>731</v>
          </cell>
          <cell r="C22">
            <v>51</v>
          </cell>
          <cell r="D22">
            <v>957</v>
          </cell>
          <cell r="E22">
            <v>333</v>
          </cell>
          <cell r="F22">
            <v>467</v>
          </cell>
          <cell r="G22">
            <v>237</v>
          </cell>
          <cell r="H22">
            <v>551</v>
          </cell>
          <cell r="I22">
            <v>53</v>
          </cell>
        </row>
        <row r="23">
          <cell r="B23">
            <v>2</v>
          </cell>
          <cell r="C23">
            <v>0</v>
          </cell>
          <cell r="D23">
            <v>0</v>
          </cell>
          <cell r="E23">
            <v>0</v>
          </cell>
          <cell r="F23">
            <v>20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391</v>
          </cell>
          <cell r="C24">
            <v>1300</v>
          </cell>
          <cell r="D24">
            <v>767</v>
          </cell>
          <cell r="E24">
            <v>439</v>
          </cell>
          <cell r="F24">
            <v>175</v>
          </cell>
          <cell r="G24">
            <v>124</v>
          </cell>
          <cell r="H24">
            <v>47</v>
          </cell>
          <cell r="I24">
            <v>624</v>
          </cell>
        </row>
        <row r="25">
          <cell r="B25">
            <v>183</v>
          </cell>
          <cell r="C25">
            <v>26</v>
          </cell>
          <cell r="D25">
            <v>191</v>
          </cell>
          <cell r="E25">
            <v>381</v>
          </cell>
          <cell r="F25">
            <v>152</v>
          </cell>
          <cell r="G25">
            <v>82</v>
          </cell>
          <cell r="H25">
            <v>247</v>
          </cell>
          <cell r="I25">
            <v>38</v>
          </cell>
        </row>
        <row r="26">
          <cell r="B26">
            <v>7</v>
          </cell>
          <cell r="C26">
            <v>0</v>
          </cell>
          <cell r="D26">
            <v>0</v>
          </cell>
          <cell r="E26">
            <v>823</v>
          </cell>
          <cell r="F26">
            <v>1405</v>
          </cell>
          <cell r="G26">
            <v>12</v>
          </cell>
          <cell r="H26">
            <v>1195</v>
          </cell>
          <cell r="I26">
            <v>0</v>
          </cell>
        </row>
        <row r="27">
          <cell r="B27">
            <v>25</v>
          </cell>
          <cell r="C27">
            <v>27</v>
          </cell>
          <cell r="D27">
            <v>45</v>
          </cell>
          <cell r="E27">
            <v>114</v>
          </cell>
          <cell r="F27">
            <v>409</v>
          </cell>
          <cell r="G27">
            <v>22</v>
          </cell>
          <cell r="H27">
            <v>20</v>
          </cell>
          <cell r="I27">
            <v>17</v>
          </cell>
        </row>
        <row r="28">
          <cell r="B28">
            <v>0</v>
          </cell>
          <cell r="C28">
            <v>2</v>
          </cell>
          <cell r="D28">
            <v>2</v>
          </cell>
          <cell r="E28">
            <v>936</v>
          </cell>
          <cell r="F28">
            <v>200</v>
          </cell>
          <cell r="G28">
            <v>24</v>
          </cell>
          <cell r="H28">
            <v>0</v>
          </cell>
          <cell r="I28">
            <v>6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200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73</v>
          </cell>
          <cell r="C30">
            <v>16</v>
          </cell>
          <cell r="D30">
            <v>10</v>
          </cell>
          <cell r="E30">
            <v>103</v>
          </cell>
          <cell r="F30">
            <v>594</v>
          </cell>
          <cell r="G30">
            <v>3</v>
          </cell>
          <cell r="H30">
            <v>37</v>
          </cell>
          <cell r="I30">
            <v>2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2</v>
          </cell>
          <cell r="D32">
            <v>0</v>
          </cell>
          <cell r="E32">
            <v>1157</v>
          </cell>
          <cell r="F32">
            <v>290</v>
          </cell>
          <cell r="G32">
            <v>60</v>
          </cell>
          <cell r="H32">
            <v>0</v>
          </cell>
          <cell r="I32">
            <v>1</v>
          </cell>
        </row>
        <row r="33">
          <cell r="B33">
            <v>2</v>
          </cell>
          <cell r="C33">
            <v>0</v>
          </cell>
          <cell r="D33">
            <v>0</v>
          </cell>
          <cell r="E33">
            <v>0</v>
          </cell>
          <cell r="F33">
            <v>181</v>
          </cell>
          <cell r="G33">
            <v>78</v>
          </cell>
          <cell r="H33">
            <v>18</v>
          </cell>
          <cell r="I33">
            <v>0</v>
          </cell>
        </row>
        <row r="34">
          <cell r="B34">
            <v>13</v>
          </cell>
          <cell r="C34">
            <v>165</v>
          </cell>
          <cell r="D34">
            <v>0</v>
          </cell>
          <cell r="E34">
            <v>35</v>
          </cell>
          <cell r="F34">
            <v>238</v>
          </cell>
          <cell r="G34">
            <v>0</v>
          </cell>
          <cell r="H34">
            <v>0</v>
          </cell>
          <cell r="I34">
            <v>220</v>
          </cell>
        </row>
        <row r="35">
          <cell r="B35">
            <v>43</v>
          </cell>
          <cell r="C35">
            <v>198</v>
          </cell>
          <cell r="D35">
            <v>258</v>
          </cell>
          <cell r="E35">
            <v>296</v>
          </cell>
          <cell r="F35">
            <v>28</v>
          </cell>
          <cell r="G35">
            <v>249</v>
          </cell>
          <cell r="H35">
            <v>0</v>
          </cell>
          <cell r="I35">
            <v>492</v>
          </cell>
        </row>
        <row r="36">
          <cell r="B36">
            <v>0</v>
          </cell>
          <cell r="C36">
            <v>0</v>
          </cell>
          <cell r="D36">
            <v>180</v>
          </cell>
          <cell r="E36">
            <v>0</v>
          </cell>
          <cell r="F36">
            <v>0</v>
          </cell>
          <cell r="G36">
            <v>278</v>
          </cell>
          <cell r="H36">
            <v>88</v>
          </cell>
          <cell r="I36">
            <v>100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12</v>
          </cell>
          <cell r="F37">
            <v>0</v>
          </cell>
          <cell r="G37">
            <v>41</v>
          </cell>
          <cell r="H37">
            <v>0</v>
          </cell>
          <cell r="I37">
            <v>40</v>
          </cell>
        </row>
        <row r="38">
          <cell r="B38">
            <v>130</v>
          </cell>
          <cell r="C38">
            <v>668</v>
          </cell>
          <cell r="D38">
            <v>0</v>
          </cell>
          <cell r="E38">
            <v>40</v>
          </cell>
          <cell r="F38">
            <v>450</v>
          </cell>
          <cell r="G38">
            <v>0</v>
          </cell>
          <cell r="H38">
            <v>0</v>
          </cell>
          <cell r="I38">
            <v>40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527</v>
          </cell>
          <cell r="C40">
            <v>352</v>
          </cell>
          <cell r="D40">
            <v>1347</v>
          </cell>
          <cell r="E40">
            <v>146</v>
          </cell>
          <cell r="F40">
            <v>378</v>
          </cell>
          <cell r="G40">
            <v>90</v>
          </cell>
          <cell r="H40">
            <v>55</v>
          </cell>
          <cell r="I40">
            <v>83</v>
          </cell>
        </row>
        <row r="41">
          <cell r="B41">
            <v>3307</v>
          </cell>
          <cell r="C41">
            <v>2249</v>
          </cell>
          <cell r="D41">
            <v>889</v>
          </cell>
          <cell r="E41">
            <v>3461</v>
          </cell>
          <cell r="F41">
            <v>1465</v>
          </cell>
          <cell r="G41">
            <v>1295</v>
          </cell>
          <cell r="H41">
            <v>1010</v>
          </cell>
          <cell r="I41">
            <v>337</v>
          </cell>
        </row>
        <row r="56">
          <cell r="B56">
            <v>0</v>
          </cell>
          <cell r="C56">
            <v>295</v>
          </cell>
          <cell r="D56">
            <v>1624</v>
          </cell>
          <cell r="E56">
            <v>0</v>
          </cell>
          <cell r="F56">
            <v>30</v>
          </cell>
          <cell r="G56">
            <v>0</v>
          </cell>
          <cell r="H56">
            <v>0</v>
          </cell>
          <cell r="I56">
            <v>267</v>
          </cell>
        </row>
        <row r="57">
          <cell r="B57">
            <v>1354</v>
          </cell>
          <cell r="C57">
            <v>465</v>
          </cell>
          <cell r="D57">
            <v>855</v>
          </cell>
          <cell r="E57">
            <v>1295</v>
          </cell>
          <cell r="F57">
            <v>4025</v>
          </cell>
          <cell r="G57">
            <v>9189</v>
          </cell>
          <cell r="H57">
            <v>10837</v>
          </cell>
          <cell r="I57">
            <v>1307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1140</v>
          </cell>
          <cell r="H58">
            <v>0</v>
          </cell>
          <cell r="I58">
            <v>0</v>
          </cell>
        </row>
        <row r="59">
          <cell r="B59">
            <v>1500</v>
          </cell>
          <cell r="C59">
            <v>71725</v>
          </cell>
          <cell r="D59">
            <v>375</v>
          </cell>
          <cell r="E59">
            <v>1100</v>
          </cell>
          <cell r="F59">
            <v>8600</v>
          </cell>
          <cell r="G59">
            <v>4280</v>
          </cell>
          <cell r="H59">
            <v>640</v>
          </cell>
          <cell r="I59">
            <v>29760</v>
          </cell>
        </row>
        <row r="60">
          <cell r="B60">
            <v>0</v>
          </cell>
          <cell r="C60">
            <v>0</v>
          </cell>
          <cell r="D60">
            <v>94</v>
          </cell>
          <cell r="E60">
            <v>0</v>
          </cell>
          <cell r="F60">
            <v>0</v>
          </cell>
          <cell r="G60">
            <v>13</v>
          </cell>
          <cell r="H60">
            <v>822</v>
          </cell>
          <cell r="I60">
            <v>250</v>
          </cell>
        </row>
        <row r="61">
          <cell r="B61">
            <v>314</v>
          </cell>
          <cell r="C61">
            <v>174</v>
          </cell>
          <cell r="D61">
            <v>6909</v>
          </cell>
          <cell r="E61">
            <v>7444</v>
          </cell>
          <cell r="F61">
            <v>11254</v>
          </cell>
          <cell r="G61">
            <v>291</v>
          </cell>
          <cell r="H61">
            <v>89692</v>
          </cell>
          <cell r="I61">
            <v>13378</v>
          </cell>
        </row>
        <row r="62">
          <cell r="B62">
            <v>138</v>
          </cell>
          <cell r="C62">
            <v>204</v>
          </cell>
          <cell r="D62">
            <v>194</v>
          </cell>
          <cell r="E62">
            <v>14</v>
          </cell>
          <cell r="F62">
            <v>265</v>
          </cell>
          <cell r="G62">
            <v>13633</v>
          </cell>
          <cell r="H62">
            <v>17867</v>
          </cell>
          <cell r="I62">
            <v>2988</v>
          </cell>
        </row>
        <row r="63">
          <cell r="B63">
            <v>210</v>
          </cell>
          <cell r="C63">
            <v>0</v>
          </cell>
          <cell r="D63">
            <v>0</v>
          </cell>
          <cell r="E63">
            <v>0</v>
          </cell>
          <cell r="F63">
            <v>85</v>
          </cell>
          <cell r="G63">
            <v>135</v>
          </cell>
          <cell r="H63">
            <v>191</v>
          </cell>
          <cell r="I63">
            <v>0</v>
          </cell>
        </row>
        <row r="64">
          <cell r="B64">
            <v>1521</v>
          </cell>
          <cell r="C64">
            <v>2021</v>
          </cell>
          <cell r="D64">
            <v>3222</v>
          </cell>
          <cell r="E64">
            <v>418</v>
          </cell>
          <cell r="F64">
            <v>7752</v>
          </cell>
          <cell r="G64">
            <v>30275</v>
          </cell>
          <cell r="H64">
            <v>25884</v>
          </cell>
          <cell r="I64">
            <v>3328</v>
          </cell>
        </row>
        <row r="65">
          <cell r="B65">
            <v>726</v>
          </cell>
          <cell r="C65">
            <v>868</v>
          </cell>
          <cell r="D65">
            <v>101</v>
          </cell>
          <cell r="E65">
            <v>1268</v>
          </cell>
          <cell r="F65">
            <v>1210</v>
          </cell>
          <cell r="G65">
            <v>170</v>
          </cell>
          <cell r="H65">
            <v>4619</v>
          </cell>
          <cell r="I65">
            <v>992</v>
          </cell>
        </row>
        <row r="66">
          <cell r="B66">
            <v>625</v>
          </cell>
          <cell r="C66">
            <v>1914</v>
          </cell>
          <cell r="D66">
            <v>93</v>
          </cell>
          <cell r="E66">
            <v>20</v>
          </cell>
          <cell r="F66">
            <v>3291</v>
          </cell>
          <cell r="G66">
            <v>874</v>
          </cell>
          <cell r="H66">
            <v>95</v>
          </cell>
          <cell r="I66">
            <v>1913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2621</v>
          </cell>
          <cell r="F67">
            <v>935</v>
          </cell>
          <cell r="G67">
            <v>142</v>
          </cell>
          <cell r="H67">
            <v>140</v>
          </cell>
          <cell r="I67">
            <v>0</v>
          </cell>
        </row>
        <row r="68">
          <cell r="B68">
            <v>570</v>
          </cell>
          <cell r="C68">
            <v>3103</v>
          </cell>
          <cell r="D68">
            <v>272</v>
          </cell>
          <cell r="E68">
            <v>368</v>
          </cell>
          <cell r="F68">
            <v>1935</v>
          </cell>
          <cell r="G68">
            <v>900</v>
          </cell>
          <cell r="H68">
            <v>50</v>
          </cell>
          <cell r="I68">
            <v>329</v>
          </cell>
        </row>
        <row r="69">
          <cell r="B69">
            <v>14271</v>
          </cell>
          <cell r="C69">
            <v>3956</v>
          </cell>
          <cell r="D69">
            <v>7350</v>
          </cell>
          <cell r="E69">
            <v>8091</v>
          </cell>
          <cell r="F69">
            <v>4825</v>
          </cell>
          <cell r="G69">
            <v>799</v>
          </cell>
          <cell r="H69">
            <v>28443</v>
          </cell>
          <cell r="I69">
            <v>1552</v>
          </cell>
        </row>
        <row r="70">
          <cell r="B70">
            <v>874</v>
          </cell>
          <cell r="C70">
            <v>563</v>
          </cell>
          <cell r="D70">
            <v>5237</v>
          </cell>
          <cell r="E70">
            <v>1995</v>
          </cell>
          <cell r="F70">
            <v>2790</v>
          </cell>
          <cell r="G70">
            <v>945</v>
          </cell>
          <cell r="H70">
            <v>346</v>
          </cell>
          <cell r="I70">
            <v>408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931</v>
          </cell>
          <cell r="C72">
            <v>1690</v>
          </cell>
          <cell r="D72">
            <v>789</v>
          </cell>
          <cell r="E72">
            <v>1619</v>
          </cell>
          <cell r="F72">
            <v>1979</v>
          </cell>
          <cell r="G72">
            <v>1364</v>
          </cell>
          <cell r="H72">
            <v>2019</v>
          </cell>
          <cell r="I72">
            <v>1614</v>
          </cell>
        </row>
        <row r="73">
          <cell r="B73">
            <v>437</v>
          </cell>
          <cell r="C73">
            <v>105</v>
          </cell>
          <cell r="D73">
            <v>1124</v>
          </cell>
          <cell r="E73">
            <v>3378</v>
          </cell>
          <cell r="F73">
            <v>451</v>
          </cell>
          <cell r="G73">
            <v>244</v>
          </cell>
          <cell r="H73">
            <v>226</v>
          </cell>
          <cell r="I73">
            <v>65</v>
          </cell>
        </row>
        <row r="74">
          <cell r="B74">
            <v>0</v>
          </cell>
          <cell r="C74">
            <v>0</v>
          </cell>
          <cell r="D74">
            <v>40</v>
          </cell>
          <cell r="E74">
            <v>70</v>
          </cell>
          <cell r="F74">
            <v>3568</v>
          </cell>
          <cell r="G74">
            <v>2983</v>
          </cell>
          <cell r="H74">
            <v>356</v>
          </cell>
          <cell r="I74">
            <v>0</v>
          </cell>
        </row>
        <row r="75">
          <cell r="B75">
            <v>8</v>
          </cell>
          <cell r="C75">
            <v>69</v>
          </cell>
          <cell r="D75">
            <v>176</v>
          </cell>
          <cell r="E75">
            <v>453</v>
          </cell>
          <cell r="F75">
            <v>403</v>
          </cell>
          <cell r="G75">
            <v>8</v>
          </cell>
          <cell r="H75">
            <v>35</v>
          </cell>
          <cell r="I75">
            <v>48</v>
          </cell>
        </row>
        <row r="76">
          <cell r="B76">
            <v>160</v>
          </cell>
          <cell r="C76">
            <v>56</v>
          </cell>
          <cell r="D76">
            <v>1</v>
          </cell>
          <cell r="E76">
            <v>781</v>
          </cell>
          <cell r="F76">
            <v>402</v>
          </cell>
          <cell r="G76">
            <v>9</v>
          </cell>
          <cell r="H76">
            <v>40</v>
          </cell>
          <cell r="I76">
            <v>41</v>
          </cell>
        </row>
        <row r="77">
          <cell r="B77">
            <v>9</v>
          </cell>
          <cell r="C77">
            <v>0</v>
          </cell>
          <cell r="D77">
            <v>2186</v>
          </cell>
          <cell r="E77">
            <v>11493</v>
          </cell>
          <cell r="F77">
            <v>2086</v>
          </cell>
          <cell r="G77">
            <v>2385</v>
          </cell>
          <cell r="H77">
            <v>81</v>
          </cell>
          <cell r="I77">
            <v>0</v>
          </cell>
        </row>
        <row r="78">
          <cell r="B78">
            <v>0</v>
          </cell>
          <cell r="C78">
            <v>54</v>
          </cell>
          <cell r="D78">
            <v>20</v>
          </cell>
          <cell r="E78">
            <v>449</v>
          </cell>
          <cell r="F78">
            <v>899</v>
          </cell>
          <cell r="G78">
            <v>4</v>
          </cell>
          <cell r="H78">
            <v>474</v>
          </cell>
          <cell r="I78">
            <v>20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54</v>
          </cell>
          <cell r="D80">
            <v>0</v>
          </cell>
          <cell r="E80">
            <v>859</v>
          </cell>
          <cell r="F80">
            <v>270</v>
          </cell>
          <cell r="G80">
            <v>233</v>
          </cell>
          <cell r="H80">
            <v>0</v>
          </cell>
          <cell r="I80">
            <v>0</v>
          </cell>
        </row>
        <row r="81">
          <cell r="B81">
            <v>10720</v>
          </cell>
          <cell r="C81">
            <v>25</v>
          </cell>
          <cell r="D81">
            <v>75</v>
          </cell>
          <cell r="E81">
            <v>131</v>
          </cell>
          <cell r="F81">
            <v>59596</v>
          </cell>
          <cell r="G81">
            <v>6761</v>
          </cell>
          <cell r="H81">
            <v>2384</v>
          </cell>
          <cell r="I81">
            <v>442</v>
          </cell>
        </row>
        <row r="82">
          <cell r="B82">
            <v>148</v>
          </cell>
          <cell r="C82">
            <v>2584</v>
          </cell>
          <cell r="D82">
            <v>0</v>
          </cell>
          <cell r="E82">
            <v>142</v>
          </cell>
          <cell r="F82">
            <v>2259</v>
          </cell>
          <cell r="G82">
            <v>72</v>
          </cell>
          <cell r="H82">
            <v>0</v>
          </cell>
          <cell r="I82">
            <v>3102</v>
          </cell>
        </row>
        <row r="83">
          <cell r="B83">
            <v>428</v>
          </cell>
          <cell r="C83">
            <v>943</v>
          </cell>
          <cell r="D83">
            <v>2681</v>
          </cell>
          <cell r="E83">
            <v>1579</v>
          </cell>
          <cell r="F83">
            <v>1300</v>
          </cell>
          <cell r="G83">
            <v>917</v>
          </cell>
          <cell r="H83">
            <v>295</v>
          </cell>
          <cell r="I83">
            <v>1034</v>
          </cell>
        </row>
        <row r="84">
          <cell r="B84">
            <v>45</v>
          </cell>
          <cell r="C84">
            <v>10</v>
          </cell>
          <cell r="D84">
            <v>314</v>
          </cell>
          <cell r="E84">
            <v>0</v>
          </cell>
          <cell r="F84">
            <v>0</v>
          </cell>
          <cell r="G84">
            <v>385</v>
          </cell>
          <cell r="H84">
            <v>110</v>
          </cell>
          <cell r="I84">
            <v>102</v>
          </cell>
        </row>
        <row r="85">
          <cell r="B85">
            <v>6814</v>
          </cell>
          <cell r="C85">
            <v>6244</v>
          </cell>
          <cell r="D85">
            <v>203</v>
          </cell>
          <cell r="E85">
            <v>2374</v>
          </cell>
          <cell r="F85">
            <v>20398</v>
          </cell>
          <cell r="G85">
            <v>2503</v>
          </cell>
          <cell r="H85">
            <v>8</v>
          </cell>
          <cell r="I85">
            <v>13043</v>
          </cell>
        </row>
        <row r="86">
          <cell r="B86">
            <v>102</v>
          </cell>
          <cell r="C86">
            <v>4563</v>
          </cell>
          <cell r="D86">
            <v>0</v>
          </cell>
          <cell r="E86">
            <v>34</v>
          </cell>
          <cell r="F86">
            <v>6523</v>
          </cell>
          <cell r="G86">
            <v>0</v>
          </cell>
          <cell r="H86">
            <v>0</v>
          </cell>
          <cell r="I86">
            <v>63</v>
          </cell>
        </row>
        <row r="87">
          <cell r="B87">
            <v>2741</v>
          </cell>
          <cell r="C87">
            <v>0</v>
          </cell>
          <cell r="D87">
            <v>0</v>
          </cell>
          <cell r="E87">
            <v>0</v>
          </cell>
          <cell r="F87">
            <v>1738</v>
          </cell>
          <cell r="G87">
            <v>5063</v>
          </cell>
          <cell r="H87">
            <v>0</v>
          </cell>
          <cell r="I87">
            <v>1482</v>
          </cell>
        </row>
        <row r="88">
          <cell r="B88">
            <v>25385</v>
          </cell>
          <cell r="C88">
            <v>7796</v>
          </cell>
          <cell r="D88">
            <v>166715</v>
          </cell>
          <cell r="E88">
            <v>4237</v>
          </cell>
          <cell r="F88">
            <v>17107</v>
          </cell>
          <cell r="G88">
            <v>65290</v>
          </cell>
          <cell r="H88">
            <v>19253</v>
          </cell>
          <cell r="I88">
            <v>509</v>
          </cell>
        </row>
        <row r="89">
          <cell r="B89">
            <v>153048</v>
          </cell>
          <cell r="C89">
            <v>166014</v>
          </cell>
          <cell r="D89">
            <v>10757</v>
          </cell>
          <cell r="E89">
            <v>202780</v>
          </cell>
          <cell r="F89">
            <v>20632</v>
          </cell>
          <cell r="G89">
            <v>74415</v>
          </cell>
          <cell r="H89">
            <v>27090</v>
          </cell>
          <cell r="I89">
            <v>1877</v>
          </cell>
        </row>
        <row r="105">
          <cell r="B105">
            <v>0</v>
          </cell>
          <cell r="C105">
            <v>997</v>
          </cell>
          <cell r="D105">
            <v>6576</v>
          </cell>
          <cell r="E105">
            <v>0</v>
          </cell>
          <cell r="F105">
            <v>168</v>
          </cell>
          <cell r="G105">
            <v>0</v>
          </cell>
          <cell r="H105">
            <v>0</v>
          </cell>
          <cell r="I105">
            <v>856</v>
          </cell>
        </row>
        <row r="106">
          <cell r="B106">
            <v>5876</v>
          </cell>
          <cell r="C106">
            <v>3741</v>
          </cell>
          <cell r="D106">
            <v>4372</v>
          </cell>
          <cell r="E106">
            <v>5520</v>
          </cell>
          <cell r="F106">
            <v>10981</v>
          </cell>
          <cell r="G106">
            <v>14189</v>
          </cell>
          <cell r="H106">
            <v>22424</v>
          </cell>
          <cell r="I106">
            <v>4817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3420</v>
          </cell>
          <cell r="H107">
            <v>0</v>
          </cell>
          <cell r="I107">
            <v>0</v>
          </cell>
        </row>
        <row r="108">
          <cell r="B108">
            <v>295</v>
          </cell>
          <cell r="C108">
            <v>5405</v>
          </cell>
          <cell r="D108">
            <v>135</v>
          </cell>
          <cell r="E108">
            <v>210</v>
          </cell>
          <cell r="F108">
            <v>960</v>
          </cell>
          <cell r="G108">
            <v>940</v>
          </cell>
          <cell r="H108">
            <v>123</v>
          </cell>
          <cell r="I108">
            <v>2245</v>
          </cell>
        </row>
        <row r="109">
          <cell r="B109">
            <v>0</v>
          </cell>
          <cell r="C109">
            <v>0</v>
          </cell>
          <cell r="D109">
            <v>260</v>
          </cell>
          <cell r="E109">
            <v>0</v>
          </cell>
          <cell r="F109">
            <v>0</v>
          </cell>
          <cell r="G109">
            <v>20</v>
          </cell>
          <cell r="H109">
            <v>750</v>
          </cell>
          <cell r="I109">
            <v>750</v>
          </cell>
        </row>
        <row r="110">
          <cell r="B110">
            <v>9163</v>
          </cell>
          <cell r="C110">
            <v>8963</v>
          </cell>
          <cell r="D110">
            <v>9209</v>
          </cell>
          <cell r="E110">
            <v>10205</v>
          </cell>
          <cell r="F110">
            <v>15176</v>
          </cell>
          <cell r="G110">
            <v>8954</v>
          </cell>
          <cell r="H110">
            <v>157917</v>
          </cell>
          <cell r="I110">
            <v>12420</v>
          </cell>
        </row>
        <row r="111">
          <cell r="B111">
            <v>194</v>
          </cell>
          <cell r="C111">
            <v>338</v>
          </cell>
          <cell r="D111">
            <v>133</v>
          </cell>
          <cell r="E111">
            <v>19</v>
          </cell>
          <cell r="F111">
            <v>445</v>
          </cell>
          <cell r="G111">
            <v>13627</v>
          </cell>
          <cell r="H111">
            <v>29852</v>
          </cell>
          <cell r="I111">
            <v>1992</v>
          </cell>
        </row>
        <row r="112">
          <cell r="B112">
            <v>347</v>
          </cell>
          <cell r="C112">
            <v>0</v>
          </cell>
          <cell r="D112">
            <v>0</v>
          </cell>
          <cell r="E112">
            <v>0</v>
          </cell>
          <cell r="F112">
            <v>286</v>
          </cell>
          <cell r="G112">
            <v>231</v>
          </cell>
          <cell r="H112">
            <v>370</v>
          </cell>
          <cell r="I112">
            <v>0</v>
          </cell>
        </row>
        <row r="113">
          <cell r="B113">
            <v>3302</v>
          </cell>
          <cell r="C113">
            <v>1816</v>
          </cell>
          <cell r="D113">
            <v>3615</v>
          </cell>
          <cell r="E113">
            <v>434</v>
          </cell>
          <cell r="F113">
            <v>12119</v>
          </cell>
          <cell r="G113">
            <v>36162</v>
          </cell>
          <cell r="H113">
            <v>29274</v>
          </cell>
          <cell r="I113">
            <v>4071</v>
          </cell>
        </row>
        <row r="114">
          <cell r="B114">
            <v>10264</v>
          </cell>
          <cell r="C114">
            <v>7003</v>
          </cell>
          <cell r="D114">
            <v>280</v>
          </cell>
          <cell r="E114">
            <v>15470</v>
          </cell>
          <cell r="F114">
            <v>12005</v>
          </cell>
          <cell r="G114">
            <v>1235</v>
          </cell>
          <cell r="H114">
            <v>52935</v>
          </cell>
          <cell r="I114">
            <v>6272</v>
          </cell>
        </row>
        <row r="115">
          <cell r="B115">
            <v>255</v>
          </cell>
          <cell r="C115">
            <v>26495</v>
          </cell>
          <cell r="D115">
            <v>285</v>
          </cell>
          <cell r="E115">
            <v>390</v>
          </cell>
          <cell r="F115">
            <v>33432</v>
          </cell>
          <cell r="G115">
            <v>1640</v>
          </cell>
          <cell r="H115">
            <v>1392</v>
          </cell>
          <cell r="I115">
            <v>19948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110064</v>
          </cell>
          <cell r="F116">
            <v>10504</v>
          </cell>
          <cell r="G116">
            <v>8954</v>
          </cell>
          <cell r="H116">
            <v>8224</v>
          </cell>
          <cell r="I116">
            <v>0</v>
          </cell>
        </row>
        <row r="117">
          <cell r="B117">
            <v>4752</v>
          </cell>
          <cell r="C117">
            <v>27391</v>
          </cell>
          <cell r="D117">
            <v>3193</v>
          </cell>
          <cell r="E117">
            <v>1260</v>
          </cell>
          <cell r="F117">
            <v>18080</v>
          </cell>
          <cell r="G117">
            <v>6725</v>
          </cell>
          <cell r="H117">
            <v>659</v>
          </cell>
          <cell r="I117">
            <v>2847</v>
          </cell>
        </row>
        <row r="118">
          <cell r="B118">
            <v>223849</v>
          </cell>
          <cell r="C118">
            <v>31882</v>
          </cell>
          <cell r="D118">
            <v>50125</v>
          </cell>
          <cell r="E118">
            <v>114800</v>
          </cell>
          <cell r="F118">
            <v>23366</v>
          </cell>
          <cell r="G118">
            <v>7527</v>
          </cell>
          <cell r="H118">
            <v>357714</v>
          </cell>
          <cell r="I118">
            <v>12861</v>
          </cell>
        </row>
        <row r="119">
          <cell r="B119">
            <v>15341</v>
          </cell>
          <cell r="C119">
            <v>1089</v>
          </cell>
          <cell r="D119">
            <v>45819</v>
          </cell>
          <cell r="E119">
            <v>5988</v>
          </cell>
          <cell r="F119">
            <v>6930</v>
          </cell>
          <cell r="G119">
            <v>6748</v>
          </cell>
          <cell r="H119">
            <v>6148</v>
          </cell>
          <cell r="I119">
            <v>2595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8442</v>
          </cell>
          <cell r="C121">
            <v>6499</v>
          </cell>
          <cell r="D121">
            <v>8070</v>
          </cell>
          <cell r="E121">
            <v>12871</v>
          </cell>
          <cell r="F121">
            <v>15822</v>
          </cell>
          <cell r="G121">
            <v>5610</v>
          </cell>
          <cell r="H121">
            <v>8201</v>
          </cell>
          <cell r="I121">
            <v>16140</v>
          </cell>
        </row>
        <row r="122">
          <cell r="B122">
            <v>3806</v>
          </cell>
          <cell r="C122">
            <v>317</v>
          </cell>
          <cell r="D122">
            <v>11572</v>
          </cell>
          <cell r="E122">
            <v>13823</v>
          </cell>
          <cell r="F122">
            <v>5925</v>
          </cell>
          <cell r="G122">
            <v>1774</v>
          </cell>
          <cell r="H122">
            <v>3171</v>
          </cell>
          <cell r="I122">
            <v>314</v>
          </cell>
        </row>
        <row r="123">
          <cell r="B123">
            <v>0</v>
          </cell>
          <cell r="C123">
            <v>0</v>
          </cell>
          <cell r="D123">
            <v>680</v>
          </cell>
          <cell r="E123">
            <v>1752</v>
          </cell>
          <cell r="F123">
            <v>84118</v>
          </cell>
          <cell r="G123">
            <v>71687</v>
          </cell>
          <cell r="H123">
            <v>12556</v>
          </cell>
          <cell r="I123">
            <v>0</v>
          </cell>
        </row>
        <row r="124">
          <cell r="B124">
            <v>135</v>
          </cell>
          <cell r="C124">
            <v>293</v>
          </cell>
          <cell r="D124">
            <v>3675</v>
          </cell>
          <cell r="E124">
            <v>1933</v>
          </cell>
          <cell r="F124">
            <v>5094</v>
          </cell>
          <cell r="G124">
            <v>160</v>
          </cell>
          <cell r="H124">
            <v>522</v>
          </cell>
          <cell r="I124">
            <v>146</v>
          </cell>
        </row>
        <row r="125">
          <cell r="B125">
            <v>347</v>
          </cell>
          <cell r="C125">
            <v>84</v>
          </cell>
          <cell r="D125">
            <v>2</v>
          </cell>
          <cell r="E125">
            <v>1650</v>
          </cell>
          <cell r="F125">
            <v>538</v>
          </cell>
          <cell r="G125">
            <v>17</v>
          </cell>
          <cell r="H125">
            <v>120</v>
          </cell>
          <cell r="I125">
            <v>51</v>
          </cell>
        </row>
        <row r="126">
          <cell r="B126">
            <v>3</v>
          </cell>
          <cell r="C126">
            <v>0</v>
          </cell>
          <cell r="D126">
            <v>1106</v>
          </cell>
          <cell r="E126">
            <v>24203</v>
          </cell>
          <cell r="F126">
            <v>1099</v>
          </cell>
          <cell r="G126">
            <v>1425</v>
          </cell>
          <cell r="H126">
            <v>71</v>
          </cell>
          <cell r="I126">
            <v>0</v>
          </cell>
        </row>
        <row r="127">
          <cell r="B127">
            <v>0</v>
          </cell>
          <cell r="C127">
            <v>173</v>
          </cell>
          <cell r="D127">
            <v>95</v>
          </cell>
          <cell r="E127">
            <v>6738</v>
          </cell>
          <cell r="F127">
            <v>14863</v>
          </cell>
          <cell r="G127">
            <v>16</v>
          </cell>
          <cell r="H127">
            <v>9209</v>
          </cell>
          <cell r="I127">
            <v>125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432</v>
          </cell>
          <cell r="D129">
            <v>0</v>
          </cell>
          <cell r="E129">
            <v>51540</v>
          </cell>
          <cell r="F129">
            <v>4540</v>
          </cell>
          <cell r="G129">
            <v>3117</v>
          </cell>
          <cell r="H129">
            <v>0</v>
          </cell>
          <cell r="I129">
            <v>0</v>
          </cell>
        </row>
        <row r="130">
          <cell r="B130">
            <v>2726</v>
          </cell>
          <cell r="C130">
            <v>5</v>
          </cell>
          <cell r="D130">
            <v>38</v>
          </cell>
          <cell r="E130">
            <v>18</v>
          </cell>
          <cell r="F130">
            <v>31047</v>
          </cell>
          <cell r="G130">
            <v>5736</v>
          </cell>
          <cell r="H130">
            <v>5237</v>
          </cell>
          <cell r="I130">
            <v>784</v>
          </cell>
        </row>
        <row r="131">
          <cell r="B131">
            <v>106</v>
          </cell>
          <cell r="C131">
            <v>537</v>
          </cell>
          <cell r="D131">
            <v>0</v>
          </cell>
          <cell r="E131">
            <v>66</v>
          </cell>
          <cell r="F131">
            <v>3139</v>
          </cell>
          <cell r="G131">
            <v>53</v>
          </cell>
          <cell r="H131">
            <v>0</v>
          </cell>
          <cell r="I131">
            <v>3243</v>
          </cell>
        </row>
        <row r="132">
          <cell r="B132">
            <v>884</v>
          </cell>
          <cell r="C132">
            <v>113</v>
          </cell>
          <cell r="D132">
            <v>6874</v>
          </cell>
          <cell r="E132">
            <v>4524</v>
          </cell>
          <cell r="F132">
            <v>1592</v>
          </cell>
          <cell r="G132">
            <v>448</v>
          </cell>
          <cell r="H132">
            <v>459</v>
          </cell>
          <cell r="I132">
            <v>6029</v>
          </cell>
        </row>
        <row r="133">
          <cell r="B133">
            <v>56</v>
          </cell>
          <cell r="C133">
            <v>20</v>
          </cell>
          <cell r="D133">
            <v>422</v>
          </cell>
          <cell r="E133">
            <v>0</v>
          </cell>
          <cell r="F133">
            <v>0</v>
          </cell>
          <cell r="G133">
            <v>347</v>
          </cell>
          <cell r="H133">
            <v>161</v>
          </cell>
          <cell r="I133">
            <v>212</v>
          </cell>
        </row>
        <row r="134">
          <cell r="B134">
            <v>10604</v>
          </cell>
          <cell r="C134">
            <v>10833</v>
          </cell>
          <cell r="D134">
            <v>103</v>
          </cell>
          <cell r="E134">
            <v>3749</v>
          </cell>
          <cell r="F134">
            <v>23998</v>
          </cell>
          <cell r="G134">
            <v>6831</v>
          </cell>
          <cell r="H134">
            <v>16</v>
          </cell>
          <cell r="I134">
            <v>32971</v>
          </cell>
        </row>
        <row r="135">
          <cell r="B135">
            <v>274</v>
          </cell>
          <cell r="C135">
            <v>1278</v>
          </cell>
          <cell r="D135">
            <v>0</v>
          </cell>
          <cell r="E135">
            <v>92</v>
          </cell>
          <cell r="F135">
            <v>2631</v>
          </cell>
          <cell r="G135">
            <v>0</v>
          </cell>
          <cell r="H135">
            <v>0</v>
          </cell>
          <cell r="I135">
            <v>126</v>
          </cell>
        </row>
        <row r="136">
          <cell r="B136">
            <v>721</v>
          </cell>
          <cell r="C136">
            <v>0</v>
          </cell>
          <cell r="D136">
            <v>0</v>
          </cell>
          <cell r="E136">
            <v>0</v>
          </cell>
          <cell r="F136">
            <v>240</v>
          </cell>
          <cell r="G136">
            <v>6522</v>
          </cell>
          <cell r="H136">
            <v>0</v>
          </cell>
          <cell r="I136">
            <v>1005</v>
          </cell>
        </row>
        <row r="137">
          <cell r="B137">
            <v>163511</v>
          </cell>
          <cell r="C137">
            <v>38980</v>
          </cell>
          <cell r="D137">
            <v>1305863</v>
          </cell>
          <cell r="E137">
            <v>18417</v>
          </cell>
          <cell r="F137">
            <v>59095</v>
          </cell>
          <cell r="G137">
            <v>289986</v>
          </cell>
          <cell r="H137">
            <v>82756</v>
          </cell>
          <cell r="I137">
            <v>21569</v>
          </cell>
        </row>
        <row r="138">
          <cell r="B138">
            <v>21849</v>
          </cell>
          <cell r="C138">
            <v>17594</v>
          </cell>
          <cell r="D138">
            <v>6972</v>
          </cell>
          <cell r="E138">
            <v>17072</v>
          </cell>
          <cell r="F138">
            <v>3810</v>
          </cell>
          <cell r="G138">
            <v>21636</v>
          </cell>
          <cell r="H138">
            <v>7993</v>
          </cell>
          <cell r="I138">
            <v>10187</v>
          </cell>
        </row>
      </sheetData>
      <sheetData sheetId="4">
        <row r="8">
          <cell r="B8">
            <v>22301</v>
          </cell>
          <cell r="C8">
            <v>23049</v>
          </cell>
          <cell r="D8">
            <v>119462</v>
          </cell>
          <cell r="E8">
            <v>35911</v>
          </cell>
          <cell r="F8">
            <v>30901</v>
          </cell>
          <cell r="G8">
            <v>0</v>
          </cell>
          <cell r="H8">
            <v>28768</v>
          </cell>
          <cell r="I8">
            <v>24728</v>
          </cell>
        </row>
        <row r="9">
          <cell r="B9">
            <v>1795</v>
          </cell>
          <cell r="C9">
            <v>578</v>
          </cell>
          <cell r="D9">
            <v>1157</v>
          </cell>
          <cell r="E9">
            <v>1144</v>
          </cell>
          <cell r="F9">
            <v>4234</v>
          </cell>
          <cell r="G9">
            <v>1206</v>
          </cell>
          <cell r="H9">
            <v>7571</v>
          </cell>
          <cell r="I9">
            <v>662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D11">
            <v>5</v>
          </cell>
          <cell r="F11">
            <v>14</v>
          </cell>
        </row>
        <row r="12">
          <cell r="B12">
            <v>0</v>
          </cell>
          <cell r="C12">
            <v>0</v>
          </cell>
          <cell r="D12">
            <v>1384</v>
          </cell>
          <cell r="E12">
            <v>0</v>
          </cell>
          <cell r="F12">
            <v>5</v>
          </cell>
          <cell r="G12">
            <v>0</v>
          </cell>
          <cell r="H12">
            <v>1307</v>
          </cell>
          <cell r="I12">
            <v>120</v>
          </cell>
        </row>
        <row r="13">
          <cell r="B13">
            <v>331</v>
          </cell>
          <cell r="C13">
            <v>240</v>
          </cell>
          <cell r="D13">
            <v>378</v>
          </cell>
          <cell r="E13">
            <v>880</v>
          </cell>
          <cell r="F13">
            <v>203</v>
          </cell>
          <cell r="G13">
            <v>2113</v>
          </cell>
          <cell r="H13">
            <v>0</v>
          </cell>
          <cell r="I13">
            <v>0</v>
          </cell>
        </row>
        <row r="14">
          <cell r="B14">
            <v>54</v>
          </cell>
          <cell r="C14">
            <v>189</v>
          </cell>
          <cell r="D14">
            <v>243</v>
          </cell>
          <cell r="E14">
            <v>540</v>
          </cell>
          <cell r="F14">
            <v>155</v>
          </cell>
          <cell r="G14">
            <v>7265</v>
          </cell>
          <cell r="H14">
            <v>0</v>
          </cell>
          <cell r="I14">
            <v>0</v>
          </cell>
        </row>
        <row r="15">
          <cell r="B15">
            <v>65</v>
          </cell>
          <cell r="C15">
            <v>0</v>
          </cell>
          <cell r="D15">
            <v>0</v>
          </cell>
          <cell r="E15">
            <v>0</v>
          </cell>
          <cell r="F15">
            <v>55</v>
          </cell>
          <cell r="G15">
            <v>742</v>
          </cell>
          <cell r="H15">
            <v>0</v>
          </cell>
          <cell r="I15">
            <v>0</v>
          </cell>
        </row>
        <row r="16">
          <cell r="B16">
            <v>532</v>
          </cell>
          <cell r="C16">
            <v>262</v>
          </cell>
          <cell r="D16">
            <v>310</v>
          </cell>
          <cell r="E16">
            <v>142</v>
          </cell>
          <cell r="F16">
            <v>426</v>
          </cell>
          <cell r="G16">
            <v>129</v>
          </cell>
          <cell r="H16">
            <v>3064</v>
          </cell>
          <cell r="I16">
            <v>156</v>
          </cell>
        </row>
        <row r="17">
          <cell r="B17">
            <v>702</v>
          </cell>
          <cell r="C17">
            <v>828</v>
          </cell>
          <cell r="D17">
            <v>72</v>
          </cell>
          <cell r="E17">
            <v>519</v>
          </cell>
          <cell r="F17">
            <v>245</v>
          </cell>
          <cell r="G17">
            <v>87</v>
          </cell>
          <cell r="H17">
            <v>965</v>
          </cell>
          <cell r="I17">
            <v>185</v>
          </cell>
        </row>
        <row r="18">
          <cell r="B18">
            <v>35</v>
          </cell>
          <cell r="C18">
            <v>2692</v>
          </cell>
          <cell r="D18">
            <v>130</v>
          </cell>
          <cell r="E18">
            <v>5</v>
          </cell>
          <cell r="F18">
            <v>1655</v>
          </cell>
          <cell r="G18">
            <v>2327</v>
          </cell>
          <cell r="H18">
            <v>417</v>
          </cell>
          <cell r="I18">
            <v>1705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2292</v>
          </cell>
          <cell r="F19">
            <v>240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631</v>
          </cell>
          <cell r="C20">
            <v>1493</v>
          </cell>
          <cell r="D20">
            <v>310</v>
          </cell>
          <cell r="E20">
            <v>229</v>
          </cell>
          <cell r="F20">
            <v>2040</v>
          </cell>
          <cell r="G20">
            <v>772</v>
          </cell>
          <cell r="H20">
            <v>90</v>
          </cell>
          <cell r="I20">
            <v>600</v>
          </cell>
        </row>
        <row r="21">
          <cell r="B21">
            <v>4397</v>
          </cell>
          <cell r="C21">
            <v>2508</v>
          </cell>
          <cell r="D21">
            <v>2741</v>
          </cell>
          <cell r="E21">
            <v>4571</v>
          </cell>
          <cell r="F21">
            <v>3296</v>
          </cell>
          <cell r="G21">
            <v>638</v>
          </cell>
          <cell r="H21">
            <v>1176</v>
          </cell>
          <cell r="I21">
            <v>1219</v>
          </cell>
        </row>
        <row r="22">
          <cell r="B22">
            <v>355</v>
          </cell>
          <cell r="C22">
            <v>59</v>
          </cell>
          <cell r="D22">
            <v>226</v>
          </cell>
          <cell r="E22">
            <v>131</v>
          </cell>
          <cell r="F22">
            <v>335</v>
          </cell>
          <cell r="G22">
            <v>196</v>
          </cell>
          <cell r="H22">
            <v>414</v>
          </cell>
          <cell r="I22">
            <v>150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268</v>
          </cell>
          <cell r="C24">
            <v>534</v>
          </cell>
          <cell r="D24">
            <v>645</v>
          </cell>
          <cell r="E24">
            <v>437</v>
          </cell>
          <cell r="F24">
            <v>1315</v>
          </cell>
          <cell r="G24">
            <v>137</v>
          </cell>
          <cell r="H24">
            <v>176</v>
          </cell>
          <cell r="I24">
            <v>682</v>
          </cell>
        </row>
        <row r="25">
          <cell r="B25">
            <v>237</v>
          </cell>
          <cell r="C25">
            <v>28</v>
          </cell>
          <cell r="D25">
            <v>84</v>
          </cell>
          <cell r="E25">
            <v>139</v>
          </cell>
          <cell r="F25">
            <v>98</v>
          </cell>
          <cell r="G25">
            <v>53</v>
          </cell>
          <cell r="H25">
            <v>271</v>
          </cell>
          <cell r="I25">
            <v>21</v>
          </cell>
        </row>
        <row r="26">
          <cell r="B26">
            <v>181</v>
          </cell>
          <cell r="C26">
            <v>0</v>
          </cell>
          <cell r="D26">
            <v>0</v>
          </cell>
          <cell r="E26">
            <v>460</v>
          </cell>
          <cell r="F26">
            <v>360</v>
          </cell>
          <cell r="G26">
            <v>327</v>
          </cell>
          <cell r="H26">
            <v>225</v>
          </cell>
          <cell r="I26">
            <v>0</v>
          </cell>
        </row>
        <row r="27">
          <cell r="B27">
            <v>51</v>
          </cell>
          <cell r="C27">
            <v>5</v>
          </cell>
          <cell r="D27">
            <v>16</v>
          </cell>
          <cell r="E27">
            <v>80</v>
          </cell>
          <cell r="F27">
            <v>114</v>
          </cell>
          <cell r="G27">
            <v>12</v>
          </cell>
          <cell r="H27">
            <v>25</v>
          </cell>
          <cell r="I27">
            <v>16</v>
          </cell>
        </row>
        <row r="28">
          <cell r="B28">
            <v>0</v>
          </cell>
          <cell r="C28">
            <v>1</v>
          </cell>
          <cell r="D28">
            <v>0</v>
          </cell>
          <cell r="E28">
            <v>838</v>
          </cell>
          <cell r="F28">
            <v>255</v>
          </cell>
          <cell r="G28">
            <v>4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46</v>
          </cell>
          <cell r="F29">
            <v>18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15</v>
          </cell>
          <cell r="C30">
            <v>10</v>
          </cell>
          <cell r="D30">
            <v>7</v>
          </cell>
          <cell r="E30">
            <v>98</v>
          </cell>
          <cell r="F30">
            <v>458</v>
          </cell>
          <cell r="G30">
            <v>10</v>
          </cell>
          <cell r="H30">
            <v>31</v>
          </cell>
          <cell r="I30">
            <v>3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37</v>
          </cell>
          <cell r="D32">
            <v>0</v>
          </cell>
          <cell r="E32">
            <v>716</v>
          </cell>
          <cell r="F32">
            <v>135</v>
          </cell>
          <cell r="G32">
            <v>43</v>
          </cell>
          <cell r="H32">
            <v>0</v>
          </cell>
          <cell r="I32">
            <v>0</v>
          </cell>
        </row>
        <row r="33">
          <cell r="B33">
            <v>40</v>
          </cell>
          <cell r="C33">
            <v>0</v>
          </cell>
          <cell r="D33">
            <v>11</v>
          </cell>
          <cell r="E33">
            <v>0</v>
          </cell>
          <cell r="F33">
            <v>299</v>
          </cell>
          <cell r="G33">
            <v>0</v>
          </cell>
          <cell r="H33">
            <v>16</v>
          </cell>
          <cell r="I33">
            <v>0</v>
          </cell>
        </row>
        <row r="34">
          <cell r="B34">
            <v>0</v>
          </cell>
          <cell r="C34">
            <v>155</v>
          </cell>
          <cell r="D34">
            <v>10</v>
          </cell>
          <cell r="E34">
            <v>30</v>
          </cell>
          <cell r="F34">
            <v>530</v>
          </cell>
          <cell r="G34">
            <v>0</v>
          </cell>
          <cell r="H34">
            <v>0</v>
          </cell>
          <cell r="I34">
            <v>106</v>
          </cell>
        </row>
        <row r="35">
          <cell r="B35">
            <v>256</v>
          </cell>
          <cell r="C35">
            <v>22</v>
          </cell>
          <cell r="D35">
            <v>299</v>
          </cell>
          <cell r="E35">
            <v>56</v>
          </cell>
          <cell r="F35">
            <v>21</v>
          </cell>
          <cell r="G35">
            <v>163</v>
          </cell>
          <cell r="H35">
            <v>0</v>
          </cell>
          <cell r="I35">
            <v>85</v>
          </cell>
        </row>
        <row r="36">
          <cell r="B36">
            <v>15</v>
          </cell>
          <cell r="C36">
            <v>422</v>
          </cell>
          <cell r="D36">
            <v>273</v>
          </cell>
          <cell r="E36">
            <v>0</v>
          </cell>
          <cell r="F36">
            <v>0</v>
          </cell>
          <cell r="G36">
            <v>429</v>
          </cell>
          <cell r="H36">
            <v>20</v>
          </cell>
          <cell r="I36">
            <v>100</v>
          </cell>
        </row>
        <row r="37">
          <cell r="B37">
            <v>0</v>
          </cell>
          <cell r="C37">
            <v>8</v>
          </cell>
          <cell r="D37">
            <v>5</v>
          </cell>
          <cell r="E37">
            <v>4</v>
          </cell>
          <cell r="F37">
            <v>0</v>
          </cell>
          <cell r="G37">
            <v>0</v>
          </cell>
          <cell r="H37">
            <v>0</v>
          </cell>
          <cell r="I37">
            <v>53</v>
          </cell>
        </row>
        <row r="38">
          <cell r="B38">
            <v>140</v>
          </cell>
          <cell r="C38">
            <v>166</v>
          </cell>
          <cell r="D38">
            <v>0</v>
          </cell>
          <cell r="E38">
            <v>25</v>
          </cell>
          <cell r="F38">
            <v>350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221</v>
          </cell>
          <cell r="C40">
            <v>172</v>
          </cell>
          <cell r="D40">
            <v>1240</v>
          </cell>
          <cell r="E40">
            <v>43</v>
          </cell>
          <cell r="F40">
            <v>441</v>
          </cell>
          <cell r="G40">
            <v>68</v>
          </cell>
          <cell r="H40">
            <v>318</v>
          </cell>
          <cell r="I40">
            <v>53</v>
          </cell>
        </row>
        <row r="41">
          <cell r="B41">
            <v>1484</v>
          </cell>
          <cell r="C41">
            <v>1222</v>
          </cell>
          <cell r="D41">
            <v>554</v>
          </cell>
          <cell r="E41">
            <v>4156</v>
          </cell>
          <cell r="F41">
            <v>1193</v>
          </cell>
          <cell r="G41">
            <v>841</v>
          </cell>
          <cell r="H41">
            <v>567</v>
          </cell>
          <cell r="I41">
            <v>295</v>
          </cell>
        </row>
        <row r="56">
          <cell r="B56">
            <v>0</v>
          </cell>
          <cell r="C56">
            <v>72731</v>
          </cell>
          <cell r="D56">
            <v>37</v>
          </cell>
          <cell r="E56">
            <v>44470</v>
          </cell>
          <cell r="F56">
            <v>0</v>
          </cell>
          <cell r="G56">
            <v>0</v>
          </cell>
          <cell r="H56">
            <v>0</v>
          </cell>
          <cell r="I56">
            <v>395</v>
          </cell>
        </row>
        <row r="57">
          <cell r="B57">
            <v>2018</v>
          </cell>
          <cell r="C57">
            <v>725</v>
          </cell>
          <cell r="D57">
            <v>1747</v>
          </cell>
          <cell r="E57">
            <v>1066</v>
          </cell>
          <cell r="F57">
            <v>1635</v>
          </cell>
          <cell r="G57">
            <v>1718</v>
          </cell>
          <cell r="H57">
            <v>3388</v>
          </cell>
          <cell r="I57">
            <v>1415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1143</v>
          </cell>
          <cell r="H58">
            <v>0</v>
          </cell>
          <cell r="I58">
            <v>0</v>
          </cell>
        </row>
        <row r="59">
          <cell r="B59">
            <v>1501</v>
          </cell>
          <cell r="C59">
            <v>71740</v>
          </cell>
          <cell r="D59">
            <v>375</v>
          </cell>
          <cell r="E59">
            <v>1110</v>
          </cell>
          <cell r="F59">
            <v>8507</v>
          </cell>
          <cell r="G59">
            <v>4337</v>
          </cell>
          <cell r="H59">
            <v>640</v>
          </cell>
          <cell r="I59">
            <v>29770</v>
          </cell>
        </row>
        <row r="60">
          <cell r="B60">
            <v>0</v>
          </cell>
          <cell r="C60">
            <v>185</v>
          </cell>
          <cell r="D60">
            <v>271</v>
          </cell>
          <cell r="E60">
            <v>0</v>
          </cell>
          <cell r="F60">
            <v>0</v>
          </cell>
          <cell r="G60">
            <v>25</v>
          </cell>
          <cell r="H60">
            <v>332</v>
          </cell>
          <cell r="I60">
            <v>110</v>
          </cell>
        </row>
        <row r="61">
          <cell r="B61">
            <v>519</v>
          </cell>
          <cell r="C61">
            <v>454</v>
          </cell>
          <cell r="D61">
            <v>2376</v>
          </cell>
          <cell r="E61">
            <v>2952</v>
          </cell>
          <cell r="F61">
            <v>5212</v>
          </cell>
          <cell r="G61">
            <v>9787</v>
          </cell>
          <cell r="H61">
            <v>15812</v>
          </cell>
          <cell r="I61">
            <v>17831</v>
          </cell>
        </row>
        <row r="62">
          <cell r="B62">
            <v>40</v>
          </cell>
          <cell r="C62">
            <v>254</v>
          </cell>
          <cell r="D62">
            <v>2245</v>
          </cell>
          <cell r="E62">
            <v>218</v>
          </cell>
          <cell r="F62">
            <v>1455</v>
          </cell>
          <cell r="G62">
            <v>4738</v>
          </cell>
          <cell r="H62">
            <v>10096</v>
          </cell>
          <cell r="I62">
            <v>4710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F63">
            <v>32</v>
          </cell>
          <cell r="G63">
            <v>202</v>
          </cell>
          <cell r="H63">
            <v>101</v>
          </cell>
          <cell r="I63">
            <v>0</v>
          </cell>
        </row>
        <row r="64">
          <cell r="B64">
            <v>541</v>
          </cell>
          <cell r="C64">
            <v>1746</v>
          </cell>
          <cell r="D64">
            <v>2762</v>
          </cell>
          <cell r="E64">
            <v>752</v>
          </cell>
          <cell r="F64">
            <v>4666</v>
          </cell>
          <cell r="G64">
            <v>25944</v>
          </cell>
          <cell r="H64">
            <v>15728</v>
          </cell>
          <cell r="I64">
            <v>2433</v>
          </cell>
        </row>
        <row r="65">
          <cell r="B65">
            <v>1355</v>
          </cell>
          <cell r="C65">
            <v>1350</v>
          </cell>
          <cell r="D65">
            <v>575</v>
          </cell>
          <cell r="E65">
            <v>1744</v>
          </cell>
          <cell r="F65">
            <v>1265</v>
          </cell>
          <cell r="G65">
            <v>173</v>
          </cell>
          <cell r="H65">
            <v>2488</v>
          </cell>
          <cell r="I65">
            <v>1035</v>
          </cell>
        </row>
        <row r="66">
          <cell r="B66">
            <v>0</v>
          </cell>
          <cell r="C66">
            <v>3756</v>
          </cell>
          <cell r="D66">
            <v>100</v>
          </cell>
          <cell r="E66">
            <v>14</v>
          </cell>
          <cell r="F66">
            <v>1155</v>
          </cell>
          <cell r="G66">
            <v>398</v>
          </cell>
          <cell r="H66">
            <v>221</v>
          </cell>
          <cell r="I66">
            <v>1606</v>
          </cell>
        </row>
        <row r="67">
          <cell r="B67">
            <v>5</v>
          </cell>
          <cell r="C67">
            <v>0</v>
          </cell>
          <cell r="D67">
            <v>0</v>
          </cell>
          <cell r="E67">
            <v>2240</v>
          </cell>
          <cell r="F67">
            <v>165</v>
          </cell>
          <cell r="G67">
            <v>0</v>
          </cell>
          <cell r="H67">
            <v>94</v>
          </cell>
          <cell r="I67">
            <v>0</v>
          </cell>
        </row>
        <row r="68">
          <cell r="B68">
            <v>738</v>
          </cell>
          <cell r="C68">
            <v>3434</v>
          </cell>
          <cell r="D68">
            <v>269</v>
          </cell>
          <cell r="E68">
            <v>206</v>
          </cell>
          <cell r="F68">
            <v>1270</v>
          </cell>
          <cell r="G68">
            <v>1144</v>
          </cell>
          <cell r="H68">
            <v>99</v>
          </cell>
          <cell r="I68">
            <v>550</v>
          </cell>
        </row>
        <row r="69">
          <cell r="B69">
            <v>4357</v>
          </cell>
          <cell r="C69">
            <v>4758</v>
          </cell>
          <cell r="D69">
            <v>3398</v>
          </cell>
          <cell r="E69">
            <v>5868</v>
          </cell>
          <cell r="F69">
            <v>2540</v>
          </cell>
          <cell r="G69">
            <v>708</v>
          </cell>
          <cell r="H69">
            <v>5217</v>
          </cell>
          <cell r="I69">
            <v>1658</v>
          </cell>
        </row>
        <row r="70">
          <cell r="B70">
            <v>2594</v>
          </cell>
          <cell r="C70">
            <v>435</v>
          </cell>
          <cell r="D70">
            <v>7061</v>
          </cell>
          <cell r="E70">
            <v>1727</v>
          </cell>
          <cell r="F70">
            <v>976</v>
          </cell>
          <cell r="G70">
            <v>573</v>
          </cell>
          <cell r="H70">
            <v>410</v>
          </cell>
          <cell r="I70">
            <v>234</v>
          </cell>
        </row>
        <row r="71">
          <cell r="B71">
            <v>0</v>
          </cell>
          <cell r="C71">
            <v>7</v>
          </cell>
          <cell r="D71">
            <v>0</v>
          </cell>
          <cell r="E71">
            <v>0</v>
          </cell>
          <cell r="F71">
            <v>20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760</v>
          </cell>
          <cell r="C72">
            <v>1824</v>
          </cell>
          <cell r="D72">
            <v>1198</v>
          </cell>
          <cell r="E72">
            <v>1769</v>
          </cell>
          <cell r="F72">
            <v>2495</v>
          </cell>
          <cell r="G72">
            <v>1299</v>
          </cell>
          <cell r="H72">
            <v>1682</v>
          </cell>
          <cell r="I72">
            <v>1459</v>
          </cell>
        </row>
        <row r="73">
          <cell r="B73">
            <v>338</v>
          </cell>
          <cell r="C73">
            <v>110</v>
          </cell>
          <cell r="D73">
            <v>2383</v>
          </cell>
          <cell r="E73">
            <v>1469</v>
          </cell>
          <cell r="F73">
            <v>1308</v>
          </cell>
          <cell r="G73">
            <v>268</v>
          </cell>
          <cell r="H73">
            <v>190</v>
          </cell>
          <cell r="I73">
            <v>54</v>
          </cell>
        </row>
        <row r="74">
          <cell r="B74">
            <v>130</v>
          </cell>
          <cell r="C74">
            <v>37</v>
          </cell>
          <cell r="D74">
            <v>35</v>
          </cell>
          <cell r="E74">
            <v>10</v>
          </cell>
          <cell r="F74">
            <v>3059</v>
          </cell>
          <cell r="G74">
            <v>451</v>
          </cell>
          <cell r="H74">
            <v>2959</v>
          </cell>
          <cell r="I74">
            <v>2</v>
          </cell>
        </row>
        <row r="75">
          <cell r="B75">
            <v>19</v>
          </cell>
          <cell r="C75">
            <v>71</v>
          </cell>
          <cell r="D75">
            <v>33</v>
          </cell>
          <cell r="E75">
            <v>183</v>
          </cell>
          <cell r="F75">
            <v>898</v>
          </cell>
          <cell r="G75">
            <v>3</v>
          </cell>
          <cell r="H75">
            <v>10</v>
          </cell>
          <cell r="I75">
            <v>35</v>
          </cell>
        </row>
        <row r="76">
          <cell r="B76">
            <v>1</v>
          </cell>
          <cell r="C76">
            <v>9</v>
          </cell>
          <cell r="D76">
            <v>0</v>
          </cell>
          <cell r="E76">
            <v>780</v>
          </cell>
          <cell r="F76">
            <v>240</v>
          </cell>
          <cell r="G76">
            <v>27</v>
          </cell>
          <cell r="H76">
            <v>0</v>
          </cell>
          <cell r="I76">
            <v>3</v>
          </cell>
        </row>
        <row r="77">
          <cell r="B77">
            <v>9</v>
          </cell>
          <cell r="C77">
            <v>0</v>
          </cell>
          <cell r="D77">
            <v>100</v>
          </cell>
          <cell r="E77">
            <v>9876</v>
          </cell>
          <cell r="F77">
            <v>55</v>
          </cell>
          <cell r="G77">
            <v>920</v>
          </cell>
          <cell r="H77">
            <v>59</v>
          </cell>
          <cell r="I77">
            <v>5</v>
          </cell>
        </row>
        <row r="78">
          <cell r="B78">
            <v>0</v>
          </cell>
          <cell r="C78">
            <v>79</v>
          </cell>
          <cell r="D78">
            <v>144</v>
          </cell>
          <cell r="E78">
            <v>140</v>
          </cell>
          <cell r="F78">
            <v>1282</v>
          </cell>
          <cell r="G78">
            <v>0</v>
          </cell>
          <cell r="H78">
            <v>124</v>
          </cell>
          <cell r="I78">
            <v>10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1240</v>
          </cell>
          <cell r="F80">
            <v>190</v>
          </cell>
          <cell r="G80">
            <v>89</v>
          </cell>
          <cell r="H80">
            <v>0</v>
          </cell>
          <cell r="I80">
            <v>1</v>
          </cell>
        </row>
        <row r="81">
          <cell r="B81">
            <v>7483</v>
          </cell>
          <cell r="C81">
            <v>0</v>
          </cell>
          <cell r="D81">
            <v>30</v>
          </cell>
          <cell r="E81">
            <v>129</v>
          </cell>
          <cell r="F81">
            <v>61190</v>
          </cell>
          <cell r="G81">
            <v>19586</v>
          </cell>
          <cell r="H81">
            <v>781</v>
          </cell>
          <cell r="I81">
            <v>75</v>
          </cell>
        </row>
        <row r="82">
          <cell r="B82">
            <v>265</v>
          </cell>
          <cell r="C82">
            <v>1300</v>
          </cell>
          <cell r="D82">
            <v>60</v>
          </cell>
          <cell r="E82">
            <v>107</v>
          </cell>
          <cell r="F82">
            <v>3500</v>
          </cell>
          <cell r="G82">
            <v>127</v>
          </cell>
          <cell r="H82">
            <v>6</v>
          </cell>
          <cell r="I82">
            <v>4434</v>
          </cell>
        </row>
        <row r="83">
          <cell r="B83">
            <v>119</v>
          </cell>
          <cell r="C83">
            <v>1011</v>
          </cell>
          <cell r="D83">
            <v>3826</v>
          </cell>
          <cell r="E83">
            <v>1241</v>
          </cell>
          <cell r="F83">
            <v>530</v>
          </cell>
          <cell r="G83">
            <v>592</v>
          </cell>
          <cell r="H83">
            <v>93</v>
          </cell>
          <cell r="I83">
            <v>495</v>
          </cell>
        </row>
        <row r="84">
          <cell r="B84">
            <v>0</v>
          </cell>
          <cell r="C84">
            <v>0</v>
          </cell>
          <cell r="D84">
            <v>435</v>
          </cell>
          <cell r="E84">
            <v>0</v>
          </cell>
          <cell r="F84">
            <v>0</v>
          </cell>
          <cell r="G84">
            <v>290</v>
          </cell>
          <cell r="H84">
            <v>275</v>
          </cell>
          <cell r="I84">
            <v>280</v>
          </cell>
        </row>
        <row r="85">
          <cell r="B85">
            <v>2629</v>
          </cell>
          <cell r="C85">
            <v>1801</v>
          </cell>
          <cell r="D85">
            <v>0</v>
          </cell>
          <cell r="E85">
            <v>842</v>
          </cell>
          <cell r="F85">
            <v>16600</v>
          </cell>
          <cell r="G85">
            <v>3412</v>
          </cell>
          <cell r="H85">
            <v>3</v>
          </cell>
          <cell r="I85">
            <v>27123</v>
          </cell>
        </row>
        <row r="86">
          <cell r="B86">
            <v>115</v>
          </cell>
          <cell r="C86">
            <v>10454</v>
          </cell>
          <cell r="D86">
            <v>0</v>
          </cell>
          <cell r="E86">
            <v>50</v>
          </cell>
          <cell r="F86">
            <v>2301</v>
          </cell>
          <cell r="G86">
            <v>0</v>
          </cell>
          <cell r="H86">
            <v>0</v>
          </cell>
          <cell r="I86">
            <v>20</v>
          </cell>
        </row>
        <row r="87">
          <cell r="B87">
            <v>1170</v>
          </cell>
          <cell r="C87">
            <v>1</v>
          </cell>
          <cell r="D87">
            <v>0</v>
          </cell>
          <cell r="E87">
            <v>3</v>
          </cell>
          <cell r="F87">
            <v>860</v>
          </cell>
          <cell r="G87">
            <v>4009</v>
          </cell>
          <cell r="H87">
            <v>5</v>
          </cell>
          <cell r="I87">
            <v>1302</v>
          </cell>
        </row>
        <row r="88">
          <cell r="B88">
            <v>22012</v>
          </cell>
          <cell r="C88">
            <v>7895</v>
          </cell>
          <cell r="D88">
            <v>166973</v>
          </cell>
          <cell r="E88">
            <v>4370</v>
          </cell>
          <cell r="F88">
            <v>25565</v>
          </cell>
          <cell r="G88">
            <v>65343</v>
          </cell>
          <cell r="H88">
            <v>21418</v>
          </cell>
          <cell r="I88">
            <v>554</v>
          </cell>
        </row>
        <row r="89">
          <cell r="B89">
            <v>134767</v>
          </cell>
          <cell r="C89">
            <v>166937</v>
          </cell>
          <cell r="D89">
            <v>30066</v>
          </cell>
          <cell r="E89">
            <v>202607</v>
          </cell>
          <cell r="F89">
            <v>6717</v>
          </cell>
          <cell r="G89">
            <v>83475</v>
          </cell>
          <cell r="H89">
            <v>27291</v>
          </cell>
          <cell r="I89">
            <v>2350</v>
          </cell>
        </row>
        <row r="107">
          <cell r="B107">
            <v>0</v>
          </cell>
          <cell r="C107">
            <v>383977</v>
          </cell>
          <cell r="D107">
            <v>94</v>
          </cell>
          <cell r="E107">
            <v>215672</v>
          </cell>
          <cell r="F107">
            <v>0</v>
          </cell>
          <cell r="G107">
            <v>0</v>
          </cell>
          <cell r="H107">
            <v>0</v>
          </cell>
          <cell r="I107">
            <v>1508</v>
          </cell>
        </row>
        <row r="108">
          <cell r="B108">
            <v>4398</v>
          </cell>
          <cell r="C108">
            <v>979</v>
          </cell>
          <cell r="D108">
            <v>2864</v>
          </cell>
          <cell r="E108">
            <v>1884</v>
          </cell>
          <cell r="F108">
            <v>3785</v>
          </cell>
          <cell r="G108">
            <v>2215</v>
          </cell>
          <cell r="H108">
            <v>13416</v>
          </cell>
          <cell r="I108">
            <v>2219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3189</v>
          </cell>
          <cell r="H109">
            <v>0</v>
          </cell>
          <cell r="I109">
            <v>0</v>
          </cell>
        </row>
        <row r="110">
          <cell r="B110">
            <v>295</v>
          </cell>
          <cell r="C110">
            <v>5489</v>
          </cell>
          <cell r="D110">
            <v>136</v>
          </cell>
          <cell r="E110">
            <v>260</v>
          </cell>
          <cell r="F110">
            <v>910</v>
          </cell>
          <cell r="G110">
            <v>946</v>
          </cell>
          <cell r="H110">
            <v>124</v>
          </cell>
          <cell r="I110">
            <v>1945</v>
          </cell>
        </row>
        <row r="111">
          <cell r="B111">
            <v>0</v>
          </cell>
          <cell r="C111">
            <v>463</v>
          </cell>
          <cell r="D111">
            <v>481</v>
          </cell>
          <cell r="E111">
            <v>0</v>
          </cell>
          <cell r="F111">
            <v>0</v>
          </cell>
          <cell r="G111">
            <v>33</v>
          </cell>
          <cell r="H111">
            <v>612</v>
          </cell>
          <cell r="I111">
            <v>220</v>
          </cell>
        </row>
        <row r="112">
          <cell r="B112">
            <v>675</v>
          </cell>
          <cell r="C112">
            <v>602</v>
          </cell>
          <cell r="D112">
            <v>2409</v>
          </cell>
          <cell r="E112">
            <v>4557</v>
          </cell>
          <cell r="F112">
            <v>11349</v>
          </cell>
          <cell r="G112">
            <v>17433</v>
          </cell>
          <cell r="H112">
            <v>21911</v>
          </cell>
          <cell r="I112">
            <v>26225</v>
          </cell>
        </row>
        <row r="113">
          <cell r="B113">
            <v>42</v>
          </cell>
          <cell r="C113">
            <v>433</v>
          </cell>
          <cell r="D113">
            <v>1365</v>
          </cell>
          <cell r="E113">
            <v>320</v>
          </cell>
          <cell r="F113">
            <v>820</v>
          </cell>
          <cell r="G113">
            <v>4401</v>
          </cell>
          <cell r="H113">
            <v>10075</v>
          </cell>
          <cell r="I113">
            <v>3686</v>
          </cell>
        </row>
        <row r="114">
          <cell r="B114">
            <v>80</v>
          </cell>
          <cell r="C114">
            <v>0</v>
          </cell>
          <cell r="D114">
            <v>0</v>
          </cell>
          <cell r="E114">
            <v>0</v>
          </cell>
          <cell r="F114">
            <v>84</v>
          </cell>
          <cell r="G114">
            <v>299</v>
          </cell>
          <cell r="H114">
            <v>185</v>
          </cell>
          <cell r="I114">
            <v>0</v>
          </cell>
        </row>
        <row r="115">
          <cell r="B115">
            <v>1236</v>
          </cell>
          <cell r="C115">
            <v>1124</v>
          </cell>
          <cell r="D115">
            <v>3766</v>
          </cell>
          <cell r="E115">
            <v>740</v>
          </cell>
          <cell r="F115">
            <v>8931</v>
          </cell>
          <cell r="G115">
            <v>20190</v>
          </cell>
          <cell r="H115">
            <v>19706</v>
          </cell>
          <cell r="I115">
            <v>3769</v>
          </cell>
        </row>
        <row r="116">
          <cell r="B116">
            <v>12843</v>
          </cell>
          <cell r="C116">
            <v>9427</v>
          </cell>
          <cell r="D116">
            <v>6149</v>
          </cell>
          <cell r="E116">
            <v>12837</v>
          </cell>
          <cell r="F116">
            <v>20170</v>
          </cell>
          <cell r="G116">
            <v>1398</v>
          </cell>
          <cell r="H116">
            <v>28861</v>
          </cell>
          <cell r="I116">
            <v>14417</v>
          </cell>
        </row>
        <row r="117">
          <cell r="B117">
            <v>0</v>
          </cell>
          <cell r="C117">
            <v>37674</v>
          </cell>
          <cell r="D117">
            <v>200</v>
          </cell>
          <cell r="E117">
            <v>315</v>
          </cell>
          <cell r="F117">
            <v>11940</v>
          </cell>
          <cell r="G117">
            <v>2126</v>
          </cell>
          <cell r="H117">
            <v>774</v>
          </cell>
          <cell r="I117">
            <v>16801</v>
          </cell>
        </row>
        <row r="118">
          <cell r="B118">
            <v>40</v>
          </cell>
          <cell r="C118">
            <v>0</v>
          </cell>
          <cell r="D118">
            <v>0</v>
          </cell>
          <cell r="E118">
            <v>68045</v>
          </cell>
          <cell r="F118">
            <v>5920</v>
          </cell>
          <cell r="G118">
            <v>0</v>
          </cell>
          <cell r="H118">
            <v>1917</v>
          </cell>
          <cell r="I118">
            <v>0</v>
          </cell>
        </row>
        <row r="119">
          <cell r="B119">
            <v>8503</v>
          </cell>
          <cell r="C119">
            <v>24487</v>
          </cell>
          <cell r="D119">
            <v>2960</v>
          </cell>
          <cell r="E119">
            <v>912</v>
          </cell>
          <cell r="F119">
            <v>13880</v>
          </cell>
          <cell r="G119">
            <v>8664</v>
          </cell>
          <cell r="H119">
            <v>2097</v>
          </cell>
          <cell r="I119">
            <v>5496</v>
          </cell>
        </row>
        <row r="120">
          <cell r="B120">
            <v>60562</v>
          </cell>
          <cell r="C120">
            <v>40806</v>
          </cell>
          <cell r="D120">
            <v>37128</v>
          </cell>
          <cell r="E120">
            <v>72192</v>
          </cell>
          <cell r="F120">
            <v>30635</v>
          </cell>
          <cell r="G120">
            <v>5743</v>
          </cell>
          <cell r="H120">
            <v>57999</v>
          </cell>
          <cell r="I120">
            <v>13140</v>
          </cell>
        </row>
        <row r="121">
          <cell r="B121">
            <v>11233</v>
          </cell>
          <cell r="C121">
            <v>1372</v>
          </cell>
          <cell r="D121">
            <v>32261</v>
          </cell>
          <cell r="E121">
            <v>5099</v>
          </cell>
          <cell r="F121">
            <v>11229</v>
          </cell>
          <cell r="G121">
            <v>2822</v>
          </cell>
          <cell r="H121">
            <v>6983</v>
          </cell>
          <cell r="I121">
            <v>1712</v>
          </cell>
        </row>
        <row r="122">
          <cell r="B122">
            <v>0</v>
          </cell>
          <cell r="C122">
            <v>70</v>
          </cell>
          <cell r="D122">
            <v>0</v>
          </cell>
          <cell r="E122">
            <v>0</v>
          </cell>
          <cell r="F122">
            <v>140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8184</v>
          </cell>
          <cell r="C123">
            <v>15678</v>
          </cell>
          <cell r="D123">
            <v>10897</v>
          </cell>
          <cell r="E123">
            <v>8572</v>
          </cell>
          <cell r="F123">
            <v>11980</v>
          </cell>
          <cell r="G123">
            <v>11362</v>
          </cell>
          <cell r="H123">
            <v>12685</v>
          </cell>
          <cell r="I123">
            <v>11789</v>
          </cell>
        </row>
        <row r="124">
          <cell r="B124">
            <v>6301</v>
          </cell>
          <cell r="C124">
            <v>455</v>
          </cell>
          <cell r="D124">
            <v>10646</v>
          </cell>
          <cell r="E124">
            <v>10929</v>
          </cell>
          <cell r="F124">
            <v>9810</v>
          </cell>
          <cell r="G124">
            <v>1826</v>
          </cell>
          <cell r="H124">
            <v>2859</v>
          </cell>
          <cell r="I124">
            <v>320</v>
          </cell>
        </row>
        <row r="125">
          <cell r="B125">
            <v>3526</v>
          </cell>
          <cell r="C125">
            <v>148</v>
          </cell>
          <cell r="D125">
            <v>825</v>
          </cell>
          <cell r="E125">
            <v>41</v>
          </cell>
          <cell r="F125">
            <v>83570</v>
          </cell>
          <cell r="G125">
            <v>6515</v>
          </cell>
          <cell r="H125">
            <v>61487</v>
          </cell>
          <cell r="I125">
            <v>12</v>
          </cell>
        </row>
        <row r="126">
          <cell r="B126">
            <v>365</v>
          </cell>
          <cell r="C126">
            <v>171</v>
          </cell>
          <cell r="D126">
            <v>244</v>
          </cell>
          <cell r="E126">
            <v>2402</v>
          </cell>
          <cell r="F126">
            <v>10603</v>
          </cell>
          <cell r="G126">
            <v>45</v>
          </cell>
          <cell r="H126">
            <v>150</v>
          </cell>
          <cell r="I126">
            <v>155</v>
          </cell>
        </row>
        <row r="127">
          <cell r="B127">
            <v>2</v>
          </cell>
          <cell r="C127">
            <v>13</v>
          </cell>
          <cell r="D127">
            <v>0</v>
          </cell>
          <cell r="E127">
            <v>1627</v>
          </cell>
          <cell r="F127">
            <v>480</v>
          </cell>
          <cell r="G127">
            <v>37</v>
          </cell>
          <cell r="H127">
            <v>0</v>
          </cell>
          <cell r="I127">
            <v>3</v>
          </cell>
        </row>
        <row r="128">
          <cell r="B128">
            <v>2</v>
          </cell>
          <cell r="C128">
            <v>0</v>
          </cell>
          <cell r="D128">
            <v>80</v>
          </cell>
          <cell r="E128">
            <v>22362</v>
          </cell>
          <cell r="F128">
            <v>124</v>
          </cell>
          <cell r="G128">
            <v>187</v>
          </cell>
          <cell r="H128">
            <v>59</v>
          </cell>
          <cell r="I128">
            <v>5</v>
          </cell>
        </row>
        <row r="129">
          <cell r="B129">
            <v>0</v>
          </cell>
          <cell r="C129">
            <v>449</v>
          </cell>
          <cell r="D129">
            <v>4373</v>
          </cell>
          <cell r="E129">
            <v>1746</v>
          </cell>
          <cell r="F129">
            <v>19948</v>
          </cell>
          <cell r="G129">
            <v>0</v>
          </cell>
          <cell r="H129">
            <v>3740</v>
          </cell>
          <cell r="I129">
            <v>40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48300</v>
          </cell>
          <cell r="F131">
            <v>11231</v>
          </cell>
          <cell r="G131">
            <v>581</v>
          </cell>
          <cell r="H131">
            <v>0</v>
          </cell>
          <cell r="I131">
            <v>8</v>
          </cell>
        </row>
        <row r="132">
          <cell r="B132">
            <v>1281</v>
          </cell>
          <cell r="C132">
            <v>0</v>
          </cell>
          <cell r="D132">
            <v>30</v>
          </cell>
          <cell r="E132">
            <v>18</v>
          </cell>
          <cell r="F132">
            <v>32630</v>
          </cell>
          <cell r="G132">
            <v>10047</v>
          </cell>
          <cell r="H132">
            <v>1941</v>
          </cell>
          <cell r="I132">
            <v>173</v>
          </cell>
        </row>
        <row r="133">
          <cell r="B133">
            <v>94</v>
          </cell>
          <cell r="C133">
            <v>552</v>
          </cell>
          <cell r="D133">
            <v>30</v>
          </cell>
          <cell r="E133">
            <v>43</v>
          </cell>
          <cell r="F133">
            <v>4860</v>
          </cell>
          <cell r="G133">
            <v>82</v>
          </cell>
          <cell r="H133">
            <v>12</v>
          </cell>
          <cell r="I133">
            <v>6046</v>
          </cell>
        </row>
        <row r="134">
          <cell r="B134">
            <v>178</v>
          </cell>
          <cell r="C134">
            <v>121</v>
          </cell>
          <cell r="D134">
            <v>5675</v>
          </cell>
          <cell r="E134">
            <v>4078</v>
          </cell>
          <cell r="F134">
            <v>1794</v>
          </cell>
          <cell r="G134">
            <v>237</v>
          </cell>
          <cell r="H134">
            <v>140</v>
          </cell>
          <cell r="I134">
            <v>665</v>
          </cell>
        </row>
        <row r="135">
          <cell r="B135">
            <v>0</v>
          </cell>
          <cell r="C135">
            <v>0</v>
          </cell>
          <cell r="D135">
            <v>367</v>
          </cell>
          <cell r="E135">
            <v>0</v>
          </cell>
          <cell r="F135">
            <v>0</v>
          </cell>
          <cell r="G135">
            <v>200</v>
          </cell>
          <cell r="H135">
            <v>200</v>
          </cell>
          <cell r="I135">
            <v>180</v>
          </cell>
        </row>
        <row r="136">
          <cell r="B136">
            <v>2617</v>
          </cell>
          <cell r="C136">
            <v>8000</v>
          </cell>
          <cell r="D136">
            <v>0</v>
          </cell>
          <cell r="E136">
            <v>120</v>
          </cell>
          <cell r="F136">
            <v>24840</v>
          </cell>
          <cell r="G136">
            <v>5890</v>
          </cell>
          <cell r="H136">
            <v>7</v>
          </cell>
          <cell r="I136">
            <v>30540</v>
          </cell>
        </row>
        <row r="137">
          <cell r="B137">
            <v>309</v>
          </cell>
          <cell r="C137">
            <v>1286</v>
          </cell>
          <cell r="D137">
            <v>0</v>
          </cell>
          <cell r="E137">
            <v>149</v>
          </cell>
          <cell r="F137">
            <v>2884</v>
          </cell>
          <cell r="G137">
            <v>0</v>
          </cell>
          <cell r="H137">
            <v>0</v>
          </cell>
          <cell r="I137">
            <v>30</v>
          </cell>
        </row>
        <row r="138">
          <cell r="B138">
            <v>445</v>
          </cell>
          <cell r="C138">
            <v>2</v>
          </cell>
          <cell r="D138">
            <v>0</v>
          </cell>
          <cell r="E138">
            <v>4</v>
          </cell>
          <cell r="F138">
            <v>332</v>
          </cell>
          <cell r="G138">
            <v>2939</v>
          </cell>
          <cell r="H138">
            <v>10</v>
          </cell>
          <cell r="I138">
            <v>604</v>
          </cell>
        </row>
        <row r="139">
          <cell r="B139">
            <v>144790</v>
          </cell>
          <cell r="C139">
            <v>39475</v>
          </cell>
          <cell r="D139">
            <v>1661144</v>
          </cell>
          <cell r="E139">
            <v>20163</v>
          </cell>
          <cell r="F139">
            <v>52038</v>
          </cell>
          <cell r="G139">
            <v>166560</v>
          </cell>
          <cell r="H139">
            <v>108420</v>
          </cell>
          <cell r="I139">
            <v>21285</v>
          </cell>
        </row>
        <row r="140">
          <cell r="B140">
            <v>33886</v>
          </cell>
          <cell r="C140">
            <v>42179</v>
          </cell>
          <cell r="D140">
            <v>8203</v>
          </cell>
          <cell r="E140">
            <v>23262</v>
          </cell>
          <cell r="F140">
            <v>2432</v>
          </cell>
          <cell r="G140">
            <v>20419</v>
          </cell>
          <cell r="H140">
            <v>8216</v>
          </cell>
          <cell r="I140">
            <v>2199</v>
          </cell>
        </row>
      </sheetData>
      <sheetData sheetId="5">
        <row r="8">
          <cell r="B8">
            <v>0</v>
          </cell>
          <cell r="C8">
            <v>71212</v>
          </cell>
          <cell r="D8">
            <v>5937</v>
          </cell>
          <cell r="E8">
            <v>10568</v>
          </cell>
          <cell r="F8">
            <v>1485</v>
          </cell>
          <cell r="G8">
            <v>0</v>
          </cell>
          <cell r="H8">
            <v>7020</v>
          </cell>
          <cell r="I8">
            <v>240</v>
          </cell>
        </row>
        <row r="9">
          <cell r="B9">
            <v>6470</v>
          </cell>
          <cell r="C9">
            <v>609</v>
          </cell>
          <cell r="D9">
            <v>7574</v>
          </cell>
          <cell r="E9">
            <v>1330</v>
          </cell>
          <cell r="F9">
            <v>7978</v>
          </cell>
          <cell r="G9">
            <v>1452</v>
          </cell>
          <cell r="H9">
            <v>20805</v>
          </cell>
          <cell r="I9">
            <v>636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59</v>
          </cell>
          <cell r="D11">
            <v>0</v>
          </cell>
          <cell r="E11">
            <v>0</v>
          </cell>
          <cell r="F11">
            <v>0</v>
          </cell>
          <cell r="G11">
            <v>85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2702</v>
          </cell>
          <cell r="E12">
            <v>0</v>
          </cell>
          <cell r="F12">
            <v>0</v>
          </cell>
          <cell r="G12">
            <v>108</v>
          </cell>
          <cell r="H12">
            <v>894</v>
          </cell>
          <cell r="I12">
            <v>590</v>
          </cell>
        </row>
        <row r="13">
          <cell r="B13">
            <v>142</v>
          </cell>
          <cell r="C13">
            <v>114</v>
          </cell>
          <cell r="D13">
            <v>1140</v>
          </cell>
          <cell r="E13">
            <v>933</v>
          </cell>
          <cell r="F13">
            <v>280</v>
          </cell>
          <cell r="G13">
            <v>593</v>
          </cell>
          <cell r="H13">
            <v>11889</v>
          </cell>
          <cell r="I13">
            <v>0</v>
          </cell>
        </row>
        <row r="14">
          <cell r="B14">
            <v>25</v>
          </cell>
          <cell r="C14">
            <v>153</v>
          </cell>
          <cell r="D14">
            <v>1122</v>
          </cell>
          <cell r="E14">
            <v>218</v>
          </cell>
          <cell r="F14">
            <v>399</v>
          </cell>
          <cell r="G14">
            <v>6106</v>
          </cell>
          <cell r="H14">
            <v>15422</v>
          </cell>
          <cell r="I14">
            <v>0</v>
          </cell>
        </row>
        <row r="15">
          <cell r="B15">
            <v>45</v>
          </cell>
          <cell r="C15">
            <v>0</v>
          </cell>
          <cell r="D15">
            <v>0</v>
          </cell>
          <cell r="E15">
            <v>5</v>
          </cell>
          <cell r="F15">
            <v>80</v>
          </cell>
          <cell r="G15">
            <v>129</v>
          </cell>
          <cell r="H15">
            <v>128</v>
          </cell>
          <cell r="I15">
            <v>0</v>
          </cell>
        </row>
        <row r="16">
          <cell r="B16">
            <v>261</v>
          </cell>
          <cell r="C16">
            <v>260</v>
          </cell>
          <cell r="D16">
            <v>5263</v>
          </cell>
          <cell r="E16">
            <v>1016</v>
          </cell>
          <cell r="F16">
            <v>803</v>
          </cell>
          <cell r="G16">
            <v>9181</v>
          </cell>
          <cell r="H16">
            <v>25606</v>
          </cell>
          <cell r="I16">
            <v>127</v>
          </cell>
        </row>
        <row r="17">
          <cell r="B17">
            <v>406</v>
          </cell>
          <cell r="C17">
            <v>455</v>
          </cell>
          <cell r="D17">
            <v>159</v>
          </cell>
          <cell r="E17">
            <v>1353</v>
          </cell>
          <cell r="F17">
            <v>645</v>
          </cell>
          <cell r="G17">
            <v>272</v>
          </cell>
          <cell r="H17">
            <v>1167</v>
          </cell>
          <cell r="I17">
            <v>139</v>
          </cell>
        </row>
        <row r="18">
          <cell r="B18">
            <v>40</v>
          </cell>
          <cell r="C18">
            <v>3909</v>
          </cell>
          <cell r="D18">
            <v>169</v>
          </cell>
          <cell r="E18">
            <v>2</v>
          </cell>
          <cell r="F18">
            <v>1990</v>
          </cell>
          <cell r="G18">
            <v>33</v>
          </cell>
          <cell r="H18">
            <v>62</v>
          </cell>
          <cell r="I18">
            <v>1647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1313</v>
          </cell>
          <cell r="F19">
            <v>130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408</v>
          </cell>
          <cell r="C20">
            <v>1216</v>
          </cell>
          <cell r="D20">
            <v>206</v>
          </cell>
          <cell r="E20">
            <v>113</v>
          </cell>
          <cell r="F20">
            <v>2372</v>
          </cell>
          <cell r="G20">
            <v>875</v>
          </cell>
          <cell r="H20">
            <v>101</v>
          </cell>
          <cell r="I20">
            <v>442</v>
          </cell>
        </row>
        <row r="21">
          <cell r="B21">
            <v>6219</v>
          </cell>
          <cell r="C21">
            <v>3881</v>
          </cell>
          <cell r="D21">
            <v>2656</v>
          </cell>
          <cell r="E21">
            <v>8790</v>
          </cell>
          <cell r="F21">
            <v>5179</v>
          </cell>
          <cell r="G21">
            <v>494</v>
          </cell>
          <cell r="H21">
            <v>3325</v>
          </cell>
          <cell r="I21">
            <v>2979</v>
          </cell>
        </row>
        <row r="22">
          <cell r="B22">
            <v>360</v>
          </cell>
          <cell r="C22">
            <v>61</v>
          </cell>
          <cell r="D22">
            <v>545</v>
          </cell>
          <cell r="E22">
            <v>148</v>
          </cell>
          <cell r="F22">
            <v>624</v>
          </cell>
          <cell r="G22">
            <v>545</v>
          </cell>
          <cell r="H22">
            <v>548</v>
          </cell>
          <cell r="I22">
            <v>10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348</v>
          </cell>
          <cell r="C24">
            <v>295</v>
          </cell>
          <cell r="D24">
            <v>1573</v>
          </cell>
          <cell r="E24">
            <v>436</v>
          </cell>
          <cell r="F24">
            <v>1080</v>
          </cell>
          <cell r="G24">
            <v>344</v>
          </cell>
          <cell r="H24">
            <v>148</v>
          </cell>
          <cell r="I24">
            <v>264</v>
          </cell>
        </row>
        <row r="25">
          <cell r="B25">
            <v>147</v>
          </cell>
          <cell r="C25">
            <v>122</v>
          </cell>
          <cell r="D25">
            <v>117</v>
          </cell>
          <cell r="E25">
            <v>103</v>
          </cell>
          <cell r="F25">
            <v>201</v>
          </cell>
          <cell r="G25">
            <v>23</v>
          </cell>
          <cell r="H25">
            <v>460</v>
          </cell>
          <cell r="I25">
            <v>1</v>
          </cell>
        </row>
        <row r="26">
          <cell r="B26">
            <v>149</v>
          </cell>
          <cell r="C26">
            <v>4</v>
          </cell>
          <cell r="D26">
            <v>2</v>
          </cell>
          <cell r="E26">
            <v>651</v>
          </cell>
          <cell r="F26">
            <v>258</v>
          </cell>
          <cell r="G26">
            <v>98</v>
          </cell>
          <cell r="H26">
            <v>1781</v>
          </cell>
          <cell r="I26">
            <v>0</v>
          </cell>
        </row>
        <row r="27">
          <cell r="B27">
            <v>43</v>
          </cell>
          <cell r="C27">
            <v>14</v>
          </cell>
          <cell r="D27">
            <v>0</v>
          </cell>
          <cell r="E27">
            <v>52</v>
          </cell>
          <cell r="F27">
            <v>249</v>
          </cell>
          <cell r="G27">
            <v>143</v>
          </cell>
          <cell r="H27">
            <v>45</v>
          </cell>
          <cell r="I27">
            <v>25</v>
          </cell>
        </row>
        <row r="28">
          <cell r="B28">
            <v>5</v>
          </cell>
          <cell r="C28">
            <v>0</v>
          </cell>
          <cell r="D28">
            <v>0</v>
          </cell>
          <cell r="E28">
            <v>637</v>
          </cell>
          <cell r="F28">
            <v>45</v>
          </cell>
          <cell r="G28">
            <v>13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</v>
          </cell>
          <cell r="F29">
            <v>80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21</v>
          </cell>
          <cell r="C30">
            <v>2</v>
          </cell>
          <cell r="D30">
            <v>15</v>
          </cell>
          <cell r="E30">
            <v>83</v>
          </cell>
          <cell r="F30">
            <v>428</v>
          </cell>
          <cell r="G30">
            <v>0</v>
          </cell>
          <cell r="H30">
            <v>9</v>
          </cell>
          <cell r="I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3</v>
          </cell>
          <cell r="C32">
            <v>0</v>
          </cell>
          <cell r="D32">
            <v>0</v>
          </cell>
          <cell r="E32">
            <v>349</v>
          </cell>
          <cell r="F32">
            <v>110</v>
          </cell>
          <cell r="G32">
            <v>145</v>
          </cell>
          <cell r="H32">
            <v>0</v>
          </cell>
          <cell r="I32">
            <v>0</v>
          </cell>
        </row>
        <row r="33">
          <cell r="B33">
            <v>13</v>
          </cell>
          <cell r="C33">
            <v>0</v>
          </cell>
          <cell r="D33">
            <v>7</v>
          </cell>
          <cell r="E33">
            <v>0</v>
          </cell>
          <cell r="F33">
            <v>95</v>
          </cell>
          <cell r="G33">
            <v>0</v>
          </cell>
          <cell r="H33">
            <v>15</v>
          </cell>
          <cell r="I33">
            <v>0</v>
          </cell>
        </row>
        <row r="34">
          <cell r="B34">
            <v>27</v>
          </cell>
          <cell r="C34">
            <v>158</v>
          </cell>
          <cell r="D34">
            <v>5</v>
          </cell>
          <cell r="E34">
            <v>20</v>
          </cell>
          <cell r="F34">
            <v>540</v>
          </cell>
          <cell r="G34">
            <v>0</v>
          </cell>
          <cell r="H34">
            <v>0</v>
          </cell>
          <cell r="I34">
            <v>145</v>
          </cell>
        </row>
        <row r="35">
          <cell r="B35">
            <v>45</v>
          </cell>
          <cell r="C35">
            <v>49</v>
          </cell>
          <cell r="D35">
            <v>162</v>
          </cell>
          <cell r="E35">
            <v>125</v>
          </cell>
          <cell r="F35">
            <v>171</v>
          </cell>
          <cell r="G35">
            <v>138</v>
          </cell>
          <cell r="H35">
            <v>30</v>
          </cell>
          <cell r="I35">
            <v>38</v>
          </cell>
        </row>
        <row r="36">
          <cell r="B36">
            <v>70</v>
          </cell>
          <cell r="C36">
            <v>0</v>
          </cell>
          <cell r="D36">
            <v>155</v>
          </cell>
          <cell r="E36">
            <v>0</v>
          </cell>
          <cell r="F36">
            <v>0</v>
          </cell>
          <cell r="G36">
            <v>341</v>
          </cell>
          <cell r="H36">
            <v>174</v>
          </cell>
          <cell r="I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28</v>
          </cell>
        </row>
        <row r="38">
          <cell r="B38">
            <v>383</v>
          </cell>
          <cell r="C38">
            <v>237</v>
          </cell>
          <cell r="D38">
            <v>0</v>
          </cell>
          <cell r="E38">
            <v>255</v>
          </cell>
          <cell r="F38">
            <v>1125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210</v>
          </cell>
          <cell r="C40">
            <v>145</v>
          </cell>
          <cell r="D40">
            <v>2002</v>
          </cell>
          <cell r="E40">
            <v>28</v>
          </cell>
          <cell r="F40">
            <v>661</v>
          </cell>
          <cell r="G40">
            <v>335</v>
          </cell>
          <cell r="H40">
            <v>430</v>
          </cell>
          <cell r="I40">
            <v>7</v>
          </cell>
        </row>
        <row r="41">
          <cell r="B41">
            <v>1966</v>
          </cell>
          <cell r="C41">
            <v>653</v>
          </cell>
          <cell r="D41">
            <v>2350</v>
          </cell>
          <cell r="E41">
            <v>1701</v>
          </cell>
          <cell r="F41">
            <v>2109</v>
          </cell>
          <cell r="G41">
            <v>760</v>
          </cell>
          <cell r="H41">
            <v>933</v>
          </cell>
          <cell r="I41">
            <v>535</v>
          </cell>
        </row>
        <row r="55">
          <cell r="B55">
            <v>560</v>
          </cell>
          <cell r="C55">
            <v>356322</v>
          </cell>
          <cell r="D55">
            <v>439</v>
          </cell>
          <cell r="E55">
            <v>116692</v>
          </cell>
          <cell r="F55">
            <v>2000</v>
          </cell>
          <cell r="G55">
            <v>0</v>
          </cell>
          <cell r="H55">
            <v>610</v>
          </cell>
          <cell r="I55">
            <v>4612</v>
          </cell>
        </row>
        <row r="56">
          <cell r="B56">
            <v>3480</v>
          </cell>
          <cell r="C56">
            <v>933</v>
          </cell>
          <cell r="D56">
            <v>2981</v>
          </cell>
          <cell r="E56">
            <v>1068</v>
          </cell>
          <cell r="F56">
            <v>4768</v>
          </cell>
          <cell r="G56">
            <v>993</v>
          </cell>
          <cell r="H56">
            <v>7354</v>
          </cell>
          <cell r="I56">
            <v>1038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B58">
            <v>1510</v>
          </cell>
          <cell r="C58">
            <v>71746</v>
          </cell>
          <cell r="D58">
            <v>370</v>
          </cell>
          <cell r="E58">
            <v>1110</v>
          </cell>
          <cell r="F58">
            <v>8510</v>
          </cell>
          <cell r="G58">
            <v>4288</v>
          </cell>
          <cell r="H58">
            <v>640</v>
          </cell>
          <cell r="I58">
            <v>29780</v>
          </cell>
        </row>
        <row r="59">
          <cell r="B59">
            <v>0</v>
          </cell>
          <cell r="C59">
            <v>0</v>
          </cell>
          <cell r="D59">
            <v>300</v>
          </cell>
          <cell r="E59">
            <v>0</v>
          </cell>
          <cell r="F59">
            <v>0</v>
          </cell>
          <cell r="G59">
            <v>0</v>
          </cell>
          <cell r="H59">
            <v>3655</v>
          </cell>
          <cell r="I59">
            <v>0</v>
          </cell>
        </row>
        <row r="60">
          <cell r="B60">
            <v>1131</v>
          </cell>
          <cell r="C60">
            <v>677</v>
          </cell>
          <cell r="D60">
            <v>2525</v>
          </cell>
          <cell r="E60">
            <v>2284</v>
          </cell>
          <cell r="F60">
            <v>7163</v>
          </cell>
          <cell r="G60">
            <v>625</v>
          </cell>
          <cell r="H60">
            <v>234</v>
          </cell>
          <cell r="I60">
            <v>20466</v>
          </cell>
        </row>
        <row r="61">
          <cell r="B61">
            <v>195</v>
          </cell>
          <cell r="C61">
            <v>167</v>
          </cell>
          <cell r="D61">
            <v>955</v>
          </cell>
          <cell r="E61">
            <v>531</v>
          </cell>
          <cell r="F61">
            <v>2727</v>
          </cell>
          <cell r="G61">
            <v>4063</v>
          </cell>
          <cell r="H61">
            <v>1913</v>
          </cell>
          <cell r="I61">
            <v>1600</v>
          </cell>
        </row>
        <row r="62">
          <cell r="B62">
            <v>55</v>
          </cell>
          <cell r="C62">
            <v>0</v>
          </cell>
          <cell r="D62">
            <v>0</v>
          </cell>
          <cell r="E62">
            <v>0</v>
          </cell>
          <cell r="F62">
            <v>30</v>
          </cell>
          <cell r="G62">
            <v>447</v>
          </cell>
          <cell r="H62">
            <v>0</v>
          </cell>
          <cell r="I62">
            <v>0</v>
          </cell>
        </row>
        <row r="63">
          <cell r="B63">
            <v>904</v>
          </cell>
          <cell r="C63">
            <v>1364</v>
          </cell>
          <cell r="D63">
            <v>10099</v>
          </cell>
          <cell r="E63">
            <v>430</v>
          </cell>
          <cell r="F63">
            <v>2620</v>
          </cell>
          <cell r="G63">
            <v>8750</v>
          </cell>
          <cell r="H63">
            <v>4141</v>
          </cell>
          <cell r="I63">
            <v>911</v>
          </cell>
        </row>
        <row r="64">
          <cell r="B64">
            <v>2723</v>
          </cell>
          <cell r="C64">
            <v>806</v>
          </cell>
          <cell r="D64">
            <v>2845</v>
          </cell>
          <cell r="E64">
            <v>3806</v>
          </cell>
          <cell r="F64">
            <v>210</v>
          </cell>
          <cell r="G64">
            <v>185</v>
          </cell>
          <cell r="H64">
            <v>3449</v>
          </cell>
          <cell r="I64">
            <v>484</v>
          </cell>
        </row>
        <row r="65">
          <cell r="B65">
            <v>33</v>
          </cell>
          <cell r="C65">
            <v>2038</v>
          </cell>
          <cell r="D65">
            <v>35</v>
          </cell>
          <cell r="E65">
            <v>18</v>
          </cell>
          <cell r="F65">
            <v>910</v>
          </cell>
          <cell r="G65">
            <v>143</v>
          </cell>
          <cell r="H65">
            <v>0</v>
          </cell>
          <cell r="I65">
            <v>1275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2628</v>
          </cell>
          <cell r="F66">
            <v>2040</v>
          </cell>
          <cell r="G66">
            <v>0</v>
          </cell>
          <cell r="H66">
            <v>0</v>
          </cell>
          <cell r="I66">
            <v>0</v>
          </cell>
        </row>
        <row r="67">
          <cell r="B67">
            <v>706</v>
          </cell>
          <cell r="C67">
            <v>1498</v>
          </cell>
          <cell r="D67">
            <v>258</v>
          </cell>
          <cell r="E67">
            <v>183</v>
          </cell>
          <cell r="F67">
            <v>1280</v>
          </cell>
          <cell r="G67">
            <v>827</v>
          </cell>
          <cell r="H67">
            <v>11</v>
          </cell>
          <cell r="I67">
            <v>437</v>
          </cell>
        </row>
        <row r="68">
          <cell r="B68">
            <v>4870</v>
          </cell>
          <cell r="C68">
            <v>4437</v>
          </cell>
          <cell r="D68">
            <v>3106</v>
          </cell>
          <cell r="E68">
            <v>9993</v>
          </cell>
          <cell r="F68">
            <v>2154</v>
          </cell>
          <cell r="G68">
            <v>1119</v>
          </cell>
          <cell r="H68">
            <v>2253</v>
          </cell>
          <cell r="I68">
            <v>989</v>
          </cell>
        </row>
        <row r="69">
          <cell r="B69">
            <v>1443</v>
          </cell>
          <cell r="C69">
            <v>539</v>
          </cell>
          <cell r="D69">
            <v>5258</v>
          </cell>
          <cell r="E69">
            <v>1681</v>
          </cell>
          <cell r="F69">
            <v>825</v>
          </cell>
          <cell r="G69">
            <v>1124</v>
          </cell>
          <cell r="H69">
            <v>817</v>
          </cell>
          <cell r="I69">
            <v>171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942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B71">
            <v>216</v>
          </cell>
          <cell r="C71">
            <v>3173</v>
          </cell>
          <cell r="D71">
            <v>744</v>
          </cell>
          <cell r="E71">
            <v>3568</v>
          </cell>
          <cell r="F71">
            <v>4090</v>
          </cell>
          <cell r="G71">
            <v>3489</v>
          </cell>
          <cell r="H71">
            <v>25</v>
          </cell>
          <cell r="I71">
            <v>800</v>
          </cell>
        </row>
        <row r="72">
          <cell r="B72">
            <v>115</v>
          </cell>
          <cell r="C72">
            <v>139</v>
          </cell>
          <cell r="D72">
            <v>1441</v>
          </cell>
          <cell r="E72">
            <v>4575</v>
          </cell>
          <cell r="F72">
            <v>385</v>
          </cell>
          <cell r="G72">
            <v>91</v>
          </cell>
          <cell r="H72">
            <v>153</v>
          </cell>
          <cell r="I72">
            <v>101</v>
          </cell>
        </row>
        <row r="73">
          <cell r="B73">
            <v>13</v>
          </cell>
          <cell r="C73">
            <v>9</v>
          </cell>
          <cell r="D73">
            <v>11</v>
          </cell>
          <cell r="E73">
            <v>1476</v>
          </cell>
          <cell r="F73">
            <v>2685</v>
          </cell>
          <cell r="G73">
            <v>144</v>
          </cell>
          <cell r="H73">
            <v>5077</v>
          </cell>
          <cell r="I73">
            <v>0</v>
          </cell>
        </row>
        <row r="74">
          <cell r="B74">
            <v>36</v>
          </cell>
          <cell r="C74">
            <v>67</v>
          </cell>
          <cell r="D74">
            <v>158</v>
          </cell>
          <cell r="E74">
            <v>216</v>
          </cell>
          <cell r="F74">
            <v>213</v>
          </cell>
          <cell r="G74">
            <v>67</v>
          </cell>
          <cell r="H74">
            <v>57</v>
          </cell>
          <cell r="I74">
            <v>27</v>
          </cell>
        </row>
        <row r="75">
          <cell r="B75">
            <v>0</v>
          </cell>
          <cell r="C75">
            <v>1</v>
          </cell>
          <cell r="D75">
            <v>17</v>
          </cell>
          <cell r="E75">
            <v>869</v>
          </cell>
          <cell r="F75">
            <v>305</v>
          </cell>
          <cell r="G75">
            <v>6</v>
          </cell>
          <cell r="H75">
            <v>0</v>
          </cell>
          <cell r="I75">
            <v>2</v>
          </cell>
        </row>
        <row r="76">
          <cell r="B76">
            <v>9</v>
          </cell>
          <cell r="C76">
            <v>0</v>
          </cell>
          <cell r="D76">
            <v>100</v>
          </cell>
          <cell r="E76">
            <v>9002</v>
          </cell>
          <cell r="F76">
            <v>50</v>
          </cell>
          <cell r="G76">
            <v>363</v>
          </cell>
          <cell r="H76">
            <v>84</v>
          </cell>
          <cell r="I76">
            <v>0</v>
          </cell>
        </row>
        <row r="77">
          <cell r="B77">
            <v>0</v>
          </cell>
          <cell r="C77">
            <v>81</v>
          </cell>
          <cell r="D77">
            <v>90</v>
          </cell>
          <cell r="E77">
            <v>570</v>
          </cell>
          <cell r="F77">
            <v>1070</v>
          </cell>
          <cell r="G77">
            <v>2</v>
          </cell>
          <cell r="H77">
            <v>52</v>
          </cell>
          <cell r="I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B79">
            <v>0</v>
          </cell>
          <cell r="C79">
            <v>0</v>
          </cell>
          <cell r="D79">
            <v>22</v>
          </cell>
          <cell r="E79">
            <v>713</v>
          </cell>
          <cell r="F79">
            <v>135</v>
          </cell>
          <cell r="G79">
            <v>27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13</v>
          </cell>
          <cell r="E80">
            <v>129</v>
          </cell>
          <cell r="F80">
            <v>580</v>
          </cell>
          <cell r="G80">
            <v>575</v>
          </cell>
          <cell r="H80">
            <v>79</v>
          </cell>
          <cell r="I80">
            <v>0</v>
          </cell>
        </row>
        <row r="81">
          <cell r="B81">
            <v>145</v>
          </cell>
          <cell r="C81">
            <v>576</v>
          </cell>
          <cell r="D81">
            <v>0</v>
          </cell>
          <cell r="E81">
            <v>127</v>
          </cell>
          <cell r="F81">
            <v>5820</v>
          </cell>
          <cell r="G81">
            <v>0</v>
          </cell>
          <cell r="H81">
            <v>2</v>
          </cell>
          <cell r="I81">
            <v>2070</v>
          </cell>
        </row>
        <row r="82">
          <cell r="B82">
            <v>170</v>
          </cell>
          <cell r="C82">
            <v>1107</v>
          </cell>
          <cell r="D82">
            <v>3805</v>
          </cell>
          <cell r="E82">
            <v>1095</v>
          </cell>
          <cell r="F82">
            <v>220</v>
          </cell>
          <cell r="G82">
            <v>1231</v>
          </cell>
          <cell r="H82">
            <v>177</v>
          </cell>
          <cell r="I82">
            <v>415</v>
          </cell>
        </row>
        <row r="83">
          <cell r="B83">
            <v>0</v>
          </cell>
          <cell r="C83">
            <v>0</v>
          </cell>
          <cell r="D83">
            <v>120</v>
          </cell>
          <cell r="E83">
            <v>0</v>
          </cell>
          <cell r="F83">
            <v>0</v>
          </cell>
          <cell r="G83">
            <v>434</v>
          </cell>
          <cell r="H83">
            <v>315</v>
          </cell>
          <cell r="I83">
            <v>100</v>
          </cell>
        </row>
        <row r="84">
          <cell r="B84">
            <v>3</v>
          </cell>
          <cell r="C84">
            <v>3140</v>
          </cell>
          <cell r="D84">
            <v>0</v>
          </cell>
          <cell r="E84">
            <v>833</v>
          </cell>
          <cell r="F84">
            <v>20100</v>
          </cell>
          <cell r="G84">
            <v>4442</v>
          </cell>
          <cell r="H84">
            <v>0</v>
          </cell>
          <cell r="I84">
            <v>16458</v>
          </cell>
        </row>
        <row r="85">
          <cell r="B85">
            <v>363</v>
          </cell>
          <cell r="C85">
            <v>9990</v>
          </cell>
          <cell r="D85">
            <v>0</v>
          </cell>
          <cell r="E85">
            <v>69</v>
          </cell>
          <cell r="F85">
            <v>600</v>
          </cell>
          <cell r="G85">
            <v>0</v>
          </cell>
          <cell r="H85">
            <v>0</v>
          </cell>
          <cell r="I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5</v>
          </cell>
          <cell r="F86">
            <v>550</v>
          </cell>
          <cell r="G86">
            <v>997</v>
          </cell>
          <cell r="H86">
            <v>0</v>
          </cell>
          <cell r="I86">
            <v>10</v>
          </cell>
        </row>
        <row r="87">
          <cell r="B87">
            <v>18799</v>
          </cell>
          <cell r="C87">
            <v>7934</v>
          </cell>
          <cell r="D87">
            <v>172030</v>
          </cell>
          <cell r="E87">
            <v>4059</v>
          </cell>
          <cell r="F87">
            <v>12579</v>
          </cell>
          <cell r="G87">
            <v>63374</v>
          </cell>
          <cell r="H87">
            <v>19119</v>
          </cell>
          <cell r="I87">
            <v>465</v>
          </cell>
        </row>
        <row r="88">
          <cell r="B88">
            <v>99463</v>
          </cell>
          <cell r="C88">
            <v>167209</v>
          </cell>
          <cell r="D88">
            <v>11548</v>
          </cell>
          <cell r="E88">
            <v>200011</v>
          </cell>
          <cell r="F88">
            <v>19028</v>
          </cell>
          <cell r="G88">
            <v>89490</v>
          </cell>
          <cell r="H88">
            <v>16836</v>
          </cell>
          <cell r="I88">
            <v>2741</v>
          </cell>
        </row>
        <row r="104">
          <cell r="B104">
            <v>3262</v>
          </cell>
          <cell r="C104">
            <v>1637245</v>
          </cell>
          <cell r="D104">
            <v>1789</v>
          </cell>
          <cell r="E104">
            <v>666382</v>
          </cell>
          <cell r="F104">
            <v>7800</v>
          </cell>
          <cell r="G104">
            <v>0</v>
          </cell>
          <cell r="H104">
            <v>2674</v>
          </cell>
          <cell r="I104">
            <v>18621</v>
          </cell>
        </row>
        <row r="105">
          <cell r="B105">
            <v>8885</v>
          </cell>
          <cell r="C105">
            <v>1247</v>
          </cell>
          <cell r="D105">
            <v>8177</v>
          </cell>
          <cell r="E105">
            <v>1954</v>
          </cell>
          <cell r="F105">
            <v>9674</v>
          </cell>
          <cell r="G105">
            <v>1580</v>
          </cell>
          <cell r="H105">
            <v>17189</v>
          </cell>
          <cell r="I105">
            <v>2178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B107">
            <v>290</v>
          </cell>
          <cell r="C107">
            <v>5890</v>
          </cell>
          <cell r="D107">
            <v>126</v>
          </cell>
          <cell r="E107">
            <v>265</v>
          </cell>
          <cell r="F107">
            <v>920</v>
          </cell>
          <cell r="G107">
            <v>960</v>
          </cell>
          <cell r="H107">
            <v>120</v>
          </cell>
          <cell r="I107">
            <v>2270</v>
          </cell>
        </row>
        <row r="108">
          <cell r="B108">
            <v>0</v>
          </cell>
          <cell r="C108">
            <v>0</v>
          </cell>
          <cell r="D108">
            <v>653</v>
          </cell>
          <cell r="E108">
            <v>0</v>
          </cell>
          <cell r="F108">
            <v>0</v>
          </cell>
          <cell r="G108">
            <v>0</v>
          </cell>
          <cell r="H108">
            <v>7450</v>
          </cell>
          <cell r="I108">
            <v>0</v>
          </cell>
        </row>
        <row r="109">
          <cell r="B109">
            <v>1102</v>
          </cell>
          <cell r="C109">
            <v>818</v>
          </cell>
          <cell r="D109">
            <v>2204</v>
          </cell>
          <cell r="E109">
            <v>3823</v>
          </cell>
          <cell r="F109">
            <v>7671</v>
          </cell>
          <cell r="G109">
            <v>578</v>
          </cell>
          <cell r="H109">
            <v>399</v>
          </cell>
          <cell r="I109">
            <v>18510</v>
          </cell>
        </row>
        <row r="110">
          <cell r="B110">
            <v>288</v>
          </cell>
          <cell r="C110">
            <v>260</v>
          </cell>
          <cell r="D110">
            <v>843</v>
          </cell>
          <cell r="E110">
            <v>763</v>
          </cell>
          <cell r="F110">
            <v>4104</v>
          </cell>
          <cell r="G110">
            <v>4125</v>
          </cell>
          <cell r="H110">
            <v>2347</v>
          </cell>
          <cell r="I110">
            <v>2480</v>
          </cell>
        </row>
        <row r="111">
          <cell r="B111">
            <v>34</v>
          </cell>
          <cell r="C111">
            <v>0</v>
          </cell>
          <cell r="D111">
            <v>0</v>
          </cell>
          <cell r="E111">
            <v>0</v>
          </cell>
          <cell r="F111">
            <v>75</v>
          </cell>
          <cell r="G111">
            <v>466</v>
          </cell>
          <cell r="H111">
            <v>0</v>
          </cell>
          <cell r="I111">
            <v>0</v>
          </cell>
        </row>
        <row r="112">
          <cell r="B112">
            <v>2120</v>
          </cell>
          <cell r="C112">
            <v>645</v>
          </cell>
          <cell r="D112">
            <v>4648</v>
          </cell>
          <cell r="E112">
            <v>618</v>
          </cell>
          <cell r="F112">
            <v>5667</v>
          </cell>
          <cell r="G112">
            <v>8603</v>
          </cell>
          <cell r="H112">
            <v>11825</v>
          </cell>
          <cell r="I112">
            <v>1521</v>
          </cell>
        </row>
        <row r="113">
          <cell r="B113">
            <v>35085</v>
          </cell>
          <cell r="C113">
            <v>5888</v>
          </cell>
          <cell r="D113">
            <v>34727</v>
          </cell>
          <cell r="E113">
            <v>46934</v>
          </cell>
          <cell r="F113">
            <v>2200</v>
          </cell>
          <cell r="G113">
            <v>1462</v>
          </cell>
          <cell r="H113">
            <v>40742</v>
          </cell>
          <cell r="I113">
            <v>2706</v>
          </cell>
        </row>
        <row r="114">
          <cell r="B114">
            <v>389</v>
          </cell>
          <cell r="C114">
            <v>24691</v>
          </cell>
          <cell r="D114">
            <v>140</v>
          </cell>
          <cell r="E114">
            <v>126</v>
          </cell>
          <cell r="F114">
            <v>5456</v>
          </cell>
          <cell r="G114">
            <v>1134</v>
          </cell>
          <cell r="H114">
            <v>0</v>
          </cell>
          <cell r="I114">
            <v>12940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84397</v>
          </cell>
          <cell r="F115">
            <v>34943</v>
          </cell>
          <cell r="G115">
            <v>0</v>
          </cell>
          <cell r="H115">
            <v>0</v>
          </cell>
          <cell r="I115">
            <v>0</v>
          </cell>
        </row>
        <row r="116">
          <cell r="B116">
            <v>5220</v>
          </cell>
          <cell r="C116">
            <v>16890</v>
          </cell>
          <cell r="D116">
            <v>12485</v>
          </cell>
          <cell r="E116">
            <v>966</v>
          </cell>
          <cell r="F116">
            <v>16033</v>
          </cell>
          <cell r="G116">
            <v>6346</v>
          </cell>
          <cell r="H116">
            <v>120</v>
          </cell>
          <cell r="I116">
            <v>3940</v>
          </cell>
        </row>
        <row r="117">
          <cell r="B117">
            <v>66265</v>
          </cell>
          <cell r="C117">
            <v>36508</v>
          </cell>
          <cell r="D117">
            <v>30597</v>
          </cell>
          <cell r="E117">
            <v>110552</v>
          </cell>
          <cell r="F117">
            <v>24050</v>
          </cell>
          <cell r="G117">
            <v>8658</v>
          </cell>
          <cell r="H117">
            <v>22242</v>
          </cell>
          <cell r="I117">
            <v>6534</v>
          </cell>
        </row>
        <row r="118">
          <cell r="B118">
            <v>14929</v>
          </cell>
          <cell r="C118">
            <v>1959</v>
          </cell>
          <cell r="D118">
            <v>26180</v>
          </cell>
          <cell r="E118">
            <v>4656</v>
          </cell>
          <cell r="F118">
            <v>7790</v>
          </cell>
          <cell r="G118">
            <v>18322</v>
          </cell>
          <cell r="H118">
            <v>11069</v>
          </cell>
          <cell r="I118">
            <v>947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7536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>
            <v>2271</v>
          </cell>
          <cell r="C120">
            <v>28038</v>
          </cell>
          <cell r="D120">
            <v>7916</v>
          </cell>
          <cell r="E120">
            <v>33535</v>
          </cell>
          <cell r="F120">
            <v>32630</v>
          </cell>
          <cell r="G120">
            <v>32379</v>
          </cell>
          <cell r="H120">
            <v>95</v>
          </cell>
          <cell r="I120">
            <v>5470</v>
          </cell>
        </row>
        <row r="121">
          <cell r="B121">
            <v>6104</v>
          </cell>
          <cell r="C121">
            <v>2046</v>
          </cell>
          <cell r="D121">
            <v>21530</v>
          </cell>
          <cell r="E121">
            <v>33298</v>
          </cell>
          <cell r="F121">
            <v>6985</v>
          </cell>
          <cell r="G121">
            <v>2998</v>
          </cell>
          <cell r="H121">
            <v>2773</v>
          </cell>
          <cell r="I121">
            <v>766</v>
          </cell>
        </row>
        <row r="122">
          <cell r="B122">
            <v>294</v>
          </cell>
          <cell r="C122">
            <v>18</v>
          </cell>
          <cell r="D122">
            <v>80</v>
          </cell>
          <cell r="E122">
            <v>57513</v>
          </cell>
          <cell r="F122">
            <v>58164</v>
          </cell>
          <cell r="G122">
            <v>1314</v>
          </cell>
          <cell r="H122">
            <v>107636</v>
          </cell>
          <cell r="I122">
            <v>0</v>
          </cell>
        </row>
        <row r="123">
          <cell r="B123">
            <v>734</v>
          </cell>
          <cell r="C123">
            <v>232</v>
          </cell>
          <cell r="D123">
            <v>2348</v>
          </cell>
          <cell r="E123">
            <v>2785</v>
          </cell>
          <cell r="F123">
            <v>2665</v>
          </cell>
          <cell r="G123">
            <v>617</v>
          </cell>
          <cell r="H123">
            <v>767</v>
          </cell>
          <cell r="I123">
            <v>130</v>
          </cell>
        </row>
        <row r="124">
          <cell r="B124">
            <v>0</v>
          </cell>
          <cell r="C124">
            <v>1</v>
          </cell>
          <cell r="D124">
            <v>13</v>
          </cell>
          <cell r="E124">
            <v>1954</v>
          </cell>
          <cell r="F124">
            <v>520</v>
          </cell>
          <cell r="G124">
            <v>6</v>
          </cell>
          <cell r="H124">
            <v>0</v>
          </cell>
          <cell r="I124">
            <v>2</v>
          </cell>
        </row>
        <row r="125">
          <cell r="B125">
            <v>3</v>
          </cell>
          <cell r="C125">
            <v>0</v>
          </cell>
          <cell r="D125">
            <v>75</v>
          </cell>
          <cell r="E125">
            <v>34514</v>
          </cell>
          <cell r="F125">
            <v>123</v>
          </cell>
          <cell r="G125">
            <v>64</v>
          </cell>
          <cell r="H125">
            <v>72</v>
          </cell>
          <cell r="I125">
            <v>0</v>
          </cell>
        </row>
        <row r="126">
          <cell r="B126">
            <v>0</v>
          </cell>
          <cell r="C126">
            <v>283</v>
          </cell>
          <cell r="D126">
            <v>940</v>
          </cell>
          <cell r="E126">
            <v>6941</v>
          </cell>
          <cell r="F126">
            <v>18100</v>
          </cell>
          <cell r="G126">
            <v>40</v>
          </cell>
          <cell r="H126">
            <v>1836</v>
          </cell>
          <cell r="I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B128">
            <v>0</v>
          </cell>
          <cell r="C128">
            <v>0</v>
          </cell>
          <cell r="D128">
            <v>264</v>
          </cell>
          <cell r="E128">
            <v>42780</v>
          </cell>
          <cell r="F128">
            <v>2430</v>
          </cell>
          <cell r="G128">
            <v>244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26</v>
          </cell>
          <cell r="E129">
            <v>18</v>
          </cell>
          <cell r="F129">
            <v>690</v>
          </cell>
          <cell r="G129">
            <v>40</v>
          </cell>
          <cell r="H129">
            <v>198</v>
          </cell>
          <cell r="I129">
            <v>0</v>
          </cell>
        </row>
        <row r="130">
          <cell r="B130">
            <v>62</v>
          </cell>
          <cell r="C130">
            <v>135</v>
          </cell>
          <cell r="D130">
            <v>0</v>
          </cell>
          <cell r="E130">
            <v>91</v>
          </cell>
          <cell r="F130">
            <v>8140</v>
          </cell>
          <cell r="G130">
            <v>0</v>
          </cell>
          <cell r="H130">
            <v>4</v>
          </cell>
          <cell r="I130">
            <v>3197</v>
          </cell>
        </row>
        <row r="131">
          <cell r="B131">
            <v>353</v>
          </cell>
          <cell r="C131">
            <v>2104</v>
          </cell>
          <cell r="D131">
            <v>5301</v>
          </cell>
          <cell r="E131">
            <v>6214</v>
          </cell>
          <cell r="F131">
            <v>620</v>
          </cell>
          <cell r="G131">
            <v>5717</v>
          </cell>
          <cell r="H131">
            <v>288</v>
          </cell>
          <cell r="I131">
            <v>643</v>
          </cell>
        </row>
        <row r="132">
          <cell r="B132">
            <v>0</v>
          </cell>
          <cell r="C132">
            <v>0</v>
          </cell>
          <cell r="D132">
            <v>80</v>
          </cell>
          <cell r="E132">
            <v>0</v>
          </cell>
          <cell r="F132">
            <v>0</v>
          </cell>
          <cell r="G132">
            <v>499</v>
          </cell>
          <cell r="H132">
            <v>173</v>
          </cell>
          <cell r="I132">
            <v>120</v>
          </cell>
        </row>
        <row r="133">
          <cell r="B133">
            <v>21</v>
          </cell>
          <cell r="C133">
            <v>7449</v>
          </cell>
          <cell r="D133">
            <v>0</v>
          </cell>
          <cell r="E133">
            <v>4174</v>
          </cell>
          <cell r="F133">
            <v>21400</v>
          </cell>
          <cell r="G133">
            <v>10443</v>
          </cell>
          <cell r="H133">
            <v>0</v>
          </cell>
          <cell r="I133">
            <v>23454</v>
          </cell>
        </row>
        <row r="134">
          <cell r="B134">
            <v>934</v>
          </cell>
          <cell r="C134">
            <v>1399</v>
          </cell>
          <cell r="D134">
            <v>0</v>
          </cell>
          <cell r="E134">
            <v>196</v>
          </cell>
          <cell r="F134">
            <v>1700</v>
          </cell>
          <cell r="G134">
            <v>0</v>
          </cell>
          <cell r="H134">
            <v>0</v>
          </cell>
          <cell r="I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4</v>
          </cell>
          <cell r="F135">
            <v>150</v>
          </cell>
          <cell r="G135">
            <v>436</v>
          </cell>
          <cell r="H135">
            <v>0</v>
          </cell>
          <cell r="I135">
            <v>20</v>
          </cell>
        </row>
        <row r="136">
          <cell r="B136">
            <v>120666</v>
          </cell>
          <cell r="C136">
            <v>39824</v>
          </cell>
          <cell r="D136">
            <v>939780</v>
          </cell>
          <cell r="E136">
            <v>18972</v>
          </cell>
          <cell r="F136">
            <v>40000</v>
          </cell>
          <cell r="G136">
            <v>624957</v>
          </cell>
          <cell r="H136">
            <v>286989</v>
          </cell>
          <cell r="I136">
            <v>17325</v>
          </cell>
        </row>
        <row r="137">
          <cell r="B137">
            <v>20817</v>
          </cell>
          <cell r="C137">
            <v>20750</v>
          </cell>
          <cell r="D137">
            <v>9219</v>
          </cell>
          <cell r="E137">
            <v>24722</v>
          </cell>
          <cell r="F137">
            <v>3536</v>
          </cell>
          <cell r="G137">
            <v>23097</v>
          </cell>
          <cell r="H137">
            <v>8122</v>
          </cell>
          <cell r="I137">
            <v>3326</v>
          </cell>
        </row>
      </sheetData>
      <sheetData sheetId="6">
        <row r="8">
          <cell r="B8">
            <v>17903</v>
          </cell>
          <cell r="C8">
            <v>37549</v>
          </cell>
          <cell r="D8">
            <v>47207</v>
          </cell>
          <cell r="E8">
            <v>82042</v>
          </cell>
          <cell r="F8">
            <v>19387</v>
          </cell>
          <cell r="G8">
            <v>0</v>
          </cell>
          <cell r="H8">
            <v>31144</v>
          </cell>
          <cell r="I8">
            <v>19480</v>
          </cell>
        </row>
        <row r="9">
          <cell r="B9">
            <v>2052</v>
          </cell>
          <cell r="C9">
            <v>1476</v>
          </cell>
          <cell r="D9">
            <v>1921</v>
          </cell>
          <cell r="E9">
            <v>2167</v>
          </cell>
          <cell r="F9">
            <v>4235</v>
          </cell>
          <cell r="G9">
            <v>10737</v>
          </cell>
          <cell r="H9">
            <v>49152</v>
          </cell>
          <cell r="I9">
            <v>2835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150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520</v>
          </cell>
          <cell r="D11">
            <v>0</v>
          </cell>
          <cell r="E11">
            <v>0</v>
          </cell>
          <cell r="F11">
            <v>2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1409</v>
          </cell>
          <cell r="E12">
            <v>0</v>
          </cell>
          <cell r="F12">
            <v>40</v>
          </cell>
          <cell r="G12">
            <v>224</v>
          </cell>
          <cell r="H12">
            <v>9255</v>
          </cell>
          <cell r="I12">
            <v>2230</v>
          </cell>
        </row>
        <row r="13">
          <cell r="B13">
            <v>476</v>
          </cell>
          <cell r="C13">
            <v>86</v>
          </cell>
          <cell r="D13">
            <v>1778</v>
          </cell>
          <cell r="E13">
            <v>728</v>
          </cell>
          <cell r="F13">
            <v>1960</v>
          </cell>
          <cell r="G13">
            <v>2189</v>
          </cell>
          <cell r="H13">
            <v>14782</v>
          </cell>
          <cell r="I13">
            <v>10</v>
          </cell>
        </row>
        <row r="14">
          <cell r="B14">
            <v>48</v>
          </cell>
          <cell r="C14">
            <v>186</v>
          </cell>
          <cell r="D14">
            <v>1682</v>
          </cell>
          <cell r="E14">
            <v>952</v>
          </cell>
          <cell r="F14">
            <v>751</v>
          </cell>
          <cell r="G14">
            <v>22995</v>
          </cell>
          <cell r="H14">
            <v>26812</v>
          </cell>
          <cell r="I14">
            <v>220</v>
          </cell>
        </row>
        <row r="15">
          <cell r="B15">
            <v>55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926</v>
          </cell>
          <cell r="H15">
            <v>488</v>
          </cell>
          <cell r="I15">
            <v>0</v>
          </cell>
        </row>
        <row r="16">
          <cell r="B16">
            <v>446</v>
          </cell>
          <cell r="C16">
            <v>449</v>
          </cell>
          <cell r="D16">
            <v>1367</v>
          </cell>
          <cell r="E16">
            <v>199</v>
          </cell>
          <cell r="F16">
            <v>1928</v>
          </cell>
          <cell r="G16">
            <v>27533</v>
          </cell>
          <cell r="H16">
            <v>44263</v>
          </cell>
          <cell r="I16">
            <v>912</v>
          </cell>
        </row>
        <row r="17">
          <cell r="B17">
            <v>935</v>
          </cell>
          <cell r="C17">
            <v>734</v>
          </cell>
          <cell r="D17">
            <v>96</v>
          </cell>
          <cell r="E17">
            <v>2954</v>
          </cell>
          <cell r="F17">
            <v>515</v>
          </cell>
          <cell r="G17">
            <v>175</v>
          </cell>
          <cell r="H17">
            <v>2432</v>
          </cell>
          <cell r="I17">
            <v>278</v>
          </cell>
        </row>
        <row r="18">
          <cell r="B18">
            <v>20</v>
          </cell>
          <cell r="C18">
            <v>3475</v>
          </cell>
          <cell r="D18">
            <v>95</v>
          </cell>
          <cell r="E18">
            <v>41</v>
          </cell>
          <cell r="F18">
            <v>3625</v>
          </cell>
          <cell r="G18">
            <v>266</v>
          </cell>
          <cell r="H18">
            <v>64</v>
          </cell>
          <cell r="I18">
            <v>1999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1386</v>
          </cell>
          <cell r="F19">
            <v>160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480</v>
          </cell>
          <cell r="C20">
            <v>2299</v>
          </cell>
          <cell r="D20">
            <v>296</v>
          </cell>
          <cell r="E20">
            <v>409</v>
          </cell>
          <cell r="F20">
            <v>2186</v>
          </cell>
          <cell r="G20">
            <v>892</v>
          </cell>
          <cell r="H20">
            <v>119</v>
          </cell>
          <cell r="I20">
            <v>483</v>
          </cell>
        </row>
        <row r="21">
          <cell r="B21">
            <v>5476</v>
          </cell>
          <cell r="C21">
            <v>3701</v>
          </cell>
          <cell r="D21">
            <v>2939</v>
          </cell>
          <cell r="E21">
            <v>10041</v>
          </cell>
          <cell r="F21">
            <v>5295</v>
          </cell>
          <cell r="G21">
            <v>537</v>
          </cell>
          <cell r="H21">
            <v>4583</v>
          </cell>
          <cell r="I21">
            <v>1205</v>
          </cell>
        </row>
        <row r="22">
          <cell r="B22">
            <v>78</v>
          </cell>
          <cell r="C22">
            <v>33</v>
          </cell>
          <cell r="D22">
            <v>83</v>
          </cell>
          <cell r="E22">
            <v>197</v>
          </cell>
          <cell r="F22">
            <v>677</v>
          </cell>
          <cell r="G22">
            <v>204</v>
          </cell>
          <cell r="H22">
            <v>646</v>
          </cell>
          <cell r="I22">
            <v>69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20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195</v>
          </cell>
          <cell r="C24">
            <v>545</v>
          </cell>
          <cell r="D24">
            <v>840</v>
          </cell>
          <cell r="E24">
            <v>261</v>
          </cell>
          <cell r="F24">
            <v>3145</v>
          </cell>
          <cell r="G24">
            <v>1926</v>
          </cell>
          <cell r="H24">
            <v>3353</v>
          </cell>
          <cell r="I24">
            <v>989</v>
          </cell>
        </row>
        <row r="25">
          <cell r="B25">
            <v>252</v>
          </cell>
          <cell r="C25">
            <v>51</v>
          </cell>
          <cell r="D25">
            <v>6</v>
          </cell>
          <cell r="E25">
            <v>138</v>
          </cell>
          <cell r="F25">
            <v>89</v>
          </cell>
          <cell r="G25">
            <v>42</v>
          </cell>
          <cell r="H25">
            <v>162</v>
          </cell>
          <cell r="I25">
            <v>50</v>
          </cell>
        </row>
        <row r="26">
          <cell r="B26">
            <v>90</v>
          </cell>
          <cell r="C26">
            <v>0</v>
          </cell>
          <cell r="D26">
            <v>0</v>
          </cell>
          <cell r="E26">
            <v>137</v>
          </cell>
          <cell r="F26">
            <v>1455</v>
          </cell>
          <cell r="G26">
            <v>0</v>
          </cell>
          <cell r="H26">
            <v>889</v>
          </cell>
          <cell r="I26">
            <v>1</v>
          </cell>
        </row>
        <row r="27">
          <cell r="B27">
            <v>35</v>
          </cell>
          <cell r="C27">
            <v>29</v>
          </cell>
          <cell r="D27">
            <v>140</v>
          </cell>
          <cell r="E27">
            <v>39</v>
          </cell>
          <cell r="F27">
            <v>300</v>
          </cell>
          <cell r="G27">
            <v>57</v>
          </cell>
          <cell r="H27">
            <v>81</v>
          </cell>
          <cell r="I27">
            <v>54</v>
          </cell>
        </row>
        <row r="28">
          <cell r="B28">
            <v>0</v>
          </cell>
          <cell r="C28">
            <v>3</v>
          </cell>
          <cell r="D28">
            <v>1</v>
          </cell>
          <cell r="E28">
            <v>498</v>
          </cell>
          <cell r="F28">
            <v>200</v>
          </cell>
          <cell r="G28">
            <v>0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66</v>
          </cell>
          <cell r="G29">
            <v>45</v>
          </cell>
          <cell r="H29">
            <v>0</v>
          </cell>
          <cell r="I29">
            <v>0</v>
          </cell>
        </row>
        <row r="30">
          <cell r="B30">
            <v>4</v>
          </cell>
          <cell r="C30">
            <v>7</v>
          </cell>
          <cell r="D30">
            <v>1</v>
          </cell>
          <cell r="E30">
            <v>93</v>
          </cell>
          <cell r="F30">
            <v>635</v>
          </cell>
          <cell r="G30">
            <v>3</v>
          </cell>
          <cell r="H30">
            <v>17</v>
          </cell>
          <cell r="I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439</v>
          </cell>
          <cell r="F32">
            <v>290</v>
          </cell>
          <cell r="G32">
            <v>79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6</v>
          </cell>
          <cell r="F33">
            <v>80</v>
          </cell>
          <cell r="G33">
            <v>0</v>
          </cell>
          <cell r="H33">
            <v>117</v>
          </cell>
          <cell r="I33">
            <v>0</v>
          </cell>
        </row>
        <row r="34">
          <cell r="B34">
            <v>10</v>
          </cell>
          <cell r="C34">
            <v>138</v>
          </cell>
          <cell r="D34">
            <v>43</v>
          </cell>
          <cell r="E34">
            <v>40</v>
          </cell>
          <cell r="F34">
            <v>230</v>
          </cell>
          <cell r="G34">
            <v>0</v>
          </cell>
          <cell r="H34">
            <v>0</v>
          </cell>
          <cell r="I34">
            <v>472</v>
          </cell>
        </row>
        <row r="35">
          <cell r="B35">
            <v>60</v>
          </cell>
          <cell r="C35">
            <v>52</v>
          </cell>
          <cell r="D35">
            <v>183</v>
          </cell>
          <cell r="E35">
            <v>125</v>
          </cell>
          <cell r="F35">
            <v>35</v>
          </cell>
          <cell r="G35">
            <v>122</v>
          </cell>
          <cell r="H35">
            <v>104</v>
          </cell>
          <cell r="I35">
            <v>265</v>
          </cell>
        </row>
        <row r="36">
          <cell r="B36">
            <v>20</v>
          </cell>
          <cell r="C36">
            <v>0</v>
          </cell>
          <cell r="D36">
            <v>90</v>
          </cell>
          <cell r="E36">
            <v>0</v>
          </cell>
          <cell r="F36">
            <v>0</v>
          </cell>
          <cell r="G36">
            <v>361</v>
          </cell>
          <cell r="H36">
            <v>293</v>
          </cell>
          <cell r="I36">
            <v>100</v>
          </cell>
        </row>
        <row r="37">
          <cell r="B37">
            <v>20</v>
          </cell>
          <cell r="C37">
            <v>0</v>
          </cell>
          <cell r="D37">
            <v>13</v>
          </cell>
          <cell r="E37">
            <v>0</v>
          </cell>
          <cell r="F37">
            <v>10</v>
          </cell>
          <cell r="G37">
            <v>162</v>
          </cell>
          <cell r="H37">
            <v>0</v>
          </cell>
          <cell r="I37">
            <v>383</v>
          </cell>
        </row>
        <row r="38">
          <cell r="B38">
            <v>66</v>
          </cell>
          <cell r="C38">
            <v>421</v>
          </cell>
          <cell r="D38">
            <v>15</v>
          </cell>
          <cell r="E38">
            <v>40</v>
          </cell>
          <cell r="F38">
            <v>950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410</v>
          </cell>
          <cell r="C40">
            <v>126</v>
          </cell>
          <cell r="D40">
            <v>1502</v>
          </cell>
          <cell r="E40">
            <v>75</v>
          </cell>
          <cell r="F40">
            <v>394</v>
          </cell>
          <cell r="G40">
            <v>334</v>
          </cell>
          <cell r="H40">
            <v>970</v>
          </cell>
          <cell r="I40">
            <v>62</v>
          </cell>
        </row>
        <row r="41">
          <cell r="B41">
            <v>2056</v>
          </cell>
          <cell r="C41">
            <v>1970</v>
          </cell>
          <cell r="D41">
            <v>865</v>
          </cell>
          <cell r="E41">
            <v>2820</v>
          </cell>
          <cell r="F41">
            <v>2061</v>
          </cell>
          <cell r="G41">
            <v>870</v>
          </cell>
          <cell r="H41">
            <v>1688</v>
          </cell>
          <cell r="I41">
            <v>371</v>
          </cell>
        </row>
        <row r="56">
          <cell r="B56">
            <v>2842</v>
          </cell>
          <cell r="C56">
            <v>184820</v>
          </cell>
          <cell r="D56">
            <v>35777</v>
          </cell>
          <cell r="E56">
            <v>50611</v>
          </cell>
          <cell r="F56">
            <v>1800</v>
          </cell>
          <cell r="G56">
            <v>0</v>
          </cell>
          <cell r="H56">
            <v>1244</v>
          </cell>
          <cell r="I56">
            <v>11692</v>
          </cell>
        </row>
        <row r="57">
          <cell r="B57">
            <v>6557</v>
          </cell>
          <cell r="C57">
            <v>1895</v>
          </cell>
          <cell r="D57">
            <v>2411</v>
          </cell>
          <cell r="E57">
            <v>962</v>
          </cell>
          <cell r="F57">
            <v>4117</v>
          </cell>
          <cell r="G57">
            <v>2771</v>
          </cell>
          <cell r="H57">
            <v>3748</v>
          </cell>
          <cell r="I57">
            <v>1039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1510</v>
          </cell>
          <cell r="C59">
            <v>239110</v>
          </cell>
          <cell r="D59">
            <v>370</v>
          </cell>
          <cell r="E59">
            <v>980</v>
          </cell>
          <cell r="F59">
            <v>8530</v>
          </cell>
          <cell r="G59">
            <v>4155</v>
          </cell>
          <cell r="H59">
            <v>610</v>
          </cell>
          <cell r="I59">
            <v>29700</v>
          </cell>
        </row>
        <row r="60">
          <cell r="B60">
            <v>0</v>
          </cell>
          <cell r="C60">
            <v>0</v>
          </cell>
          <cell r="D60">
            <v>184</v>
          </cell>
          <cell r="E60">
            <v>0</v>
          </cell>
          <cell r="F60">
            <v>0</v>
          </cell>
          <cell r="G60">
            <v>15</v>
          </cell>
          <cell r="H60">
            <v>1975</v>
          </cell>
          <cell r="I60">
            <v>110</v>
          </cell>
        </row>
        <row r="61">
          <cell r="B61">
            <v>997</v>
          </cell>
          <cell r="C61">
            <v>599</v>
          </cell>
          <cell r="D61">
            <v>2333</v>
          </cell>
          <cell r="E61">
            <v>2221</v>
          </cell>
          <cell r="F61">
            <v>628</v>
          </cell>
          <cell r="G61">
            <v>999</v>
          </cell>
          <cell r="H61">
            <v>565</v>
          </cell>
          <cell r="I61">
            <v>408</v>
          </cell>
        </row>
        <row r="62">
          <cell r="B62">
            <v>25</v>
          </cell>
          <cell r="C62">
            <v>149</v>
          </cell>
          <cell r="D62">
            <v>401</v>
          </cell>
          <cell r="E62">
            <v>1044</v>
          </cell>
          <cell r="F62">
            <v>170</v>
          </cell>
          <cell r="G62">
            <v>472</v>
          </cell>
          <cell r="H62">
            <v>100</v>
          </cell>
          <cell r="I62">
            <v>44</v>
          </cell>
        </row>
        <row r="63">
          <cell r="B63">
            <v>70</v>
          </cell>
          <cell r="C63">
            <v>0</v>
          </cell>
          <cell r="D63">
            <v>0</v>
          </cell>
          <cell r="E63">
            <v>0</v>
          </cell>
          <cell r="F63">
            <v>35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331</v>
          </cell>
          <cell r="C64">
            <v>1049</v>
          </cell>
          <cell r="D64">
            <v>4769</v>
          </cell>
          <cell r="E64">
            <v>98</v>
          </cell>
          <cell r="F64">
            <v>842</v>
          </cell>
          <cell r="G64">
            <v>1699</v>
          </cell>
          <cell r="H64">
            <v>2537</v>
          </cell>
          <cell r="I64">
            <v>290</v>
          </cell>
        </row>
        <row r="65">
          <cell r="B65">
            <v>1431</v>
          </cell>
          <cell r="C65">
            <v>545</v>
          </cell>
          <cell r="D65">
            <v>224</v>
          </cell>
          <cell r="E65">
            <v>983</v>
          </cell>
          <cell r="F65">
            <v>2086</v>
          </cell>
          <cell r="G65">
            <v>166</v>
          </cell>
          <cell r="H65">
            <v>1874</v>
          </cell>
          <cell r="I65">
            <v>447</v>
          </cell>
        </row>
        <row r="66">
          <cell r="B66">
            <v>140</v>
          </cell>
          <cell r="C66">
            <v>1596</v>
          </cell>
          <cell r="D66">
            <v>175</v>
          </cell>
          <cell r="E66">
            <v>224</v>
          </cell>
          <cell r="F66">
            <v>1673</v>
          </cell>
          <cell r="G66">
            <v>171</v>
          </cell>
          <cell r="H66">
            <v>0</v>
          </cell>
          <cell r="I66">
            <v>2133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2060</v>
          </cell>
          <cell r="F67">
            <v>735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623</v>
          </cell>
          <cell r="C68">
            <v>1411</v>
          </cell>
          <cell r="D68">
            <v>314</v>
          </cell>
          <cell r="E68">
            <v>426</v>
          </cell>
          <cell r="F68">
            <v>995</v>
          </cell>
          <cell r="G68">
            <v>625</v>
          </cell>
          <cell r="H68">
            <v>168</v>
          </cell>
          <cell r="I68">
            <v>479</v>
          </cell>
        </row>
        <row r="69">
          <cell r="B69">
            <v>4248</v>
          </cell>
          <cell r="C69">
            <v>3421</v>
          </cell>
          <cell r="D69">
            <v>3248</v>
          </cell>
          <cell r="E69">
            <v>7014</v>
          </cell>
          <cell r="F69">
            <v>5031</v>
          </cell>
          <cell r="G69">
            <v>372</v>
          </cell>
          <cell r="H69">
            <v>5873</v>
          </cell>
          <cell r="I69">
            <v>1019</v>
          </cell>
        </row>
        <row r="70">
          <cell r="B70">
            <v>381</v>
          </cell>
          <cell r="C70">
            <v>480</v>
          </cell>
          <cell r="D70">
            <v>5160</v>
          </cell>
          <cell r="E70">
            <v>1921</v>
          </cell>
          <cell r="F70">
            <v>861</v>
          </cell>
          <cell r="G70">
            <v>932</v>
          </cell>
          <cell r="H70">
            <v>473</v>
          </cell>
          <cell r="I70">
            <v>115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2201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422</v>
          </cell>
          <cell r="C72">
            <v>2512</v>
          </cell>
          <cell r="D72">
            <v>3273</v>
          </cell>
          <cell r="E72">
            <v>2012</v>
          </cell>
          <cell r="F72">
            <v>2545</v>
          </cell>
          <cell r="G72">
            <v>672</v>
          </cell>
          <cell r="H72">
            <v>0</v>
          </cell>
          <cell r="I72">
            <v>744</v>
          </cell>
        </row>
        <row r="73">
          <cell r="B73">
            <v>402</v>
          </cell>
          <cell r="C73">
            <v>219</v>
          </cell>
          <cell r="D73">
            <v>764</v>
          </cell>
          <cell r="E73">
            <v>4117</v>
          </cell>
          <cell r="F73">
            <v>410</v>
          </cell>
          <cell r="G73">
            <v>337</v>
          </cell>
          <cell r="H73">
            <v>418</v>
          </cell>
          <cell r="I73">
            <v>173</v>
          </cell>
        </row>
        <row r="74">
          <cell r="B74">
            <v>0</v>
          </cell>
          <cell r="C74">
            <v>352</v>
          </cell>
          <cell r="D74">
            <v>0</v>
          </cell>
          <cell r="E74">
            <v>2554</v>
          </cell>
          <cell r="F74">
            <v>2582</v>
          </cell>
          <cell r="G74">
            <v>472</v>
          </cell>
          <cell r="H74">
            <v>461</v>
          </cell>
          <cell r="I74">
            <v>0</v>
          </cell>
        </row>
        <row r="75">
          <cell r="B75">
            <v>71</v>
          </cell>
          <cell r="C75">
            <v>48</v>
          </cell>
          <cell r="D75">
            <v>46</v>
          </cell>
          <cell r="E75">
            <v>237</v>
          </cell>
          <cell r="F75">
            <v>449</v>
          </cell>
          <cell r="G75">
            <v>44</v>
          </cell>
          <cell r="H75">
            <v>37</v>
          </cell>
          <cell r="I75">
            <v>38</v>
          </cell>
        </row>
        <row r="76">
          <cell r="B76">
            <v>0</v>
          </cell>
          <cell r="C76">
            <v>2</v>
          </cell>
          <cell r="D76">
            <v>0</v>
          </cell>
          <cell r="E76">
            <v>451</v>
          </cell>
          <cell r="F76">
            <v>255</v>
          </cell>
          <cell r="G76">
            <v>14</v>
          </cell>
          <cell r="H76">
            <v>0</v>
          </cell>
          <cell r="I76">
            <v>28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9502</v>
          </cell>
          <cell r="F77">
            <v>80</v>
          </cell>
          <cell r="G77">
            <v>333</v>
          </cell>
          <cell r="H77">
            <v>19</v>
          </cell>
          <cell r="I77">
            <v>0</v>
          </cell>
        </row>
        <row r="78">
          <cell r="B78">
            <v>9</v>
          </cell>
          <cell r="C78">
            <v>116</v>
          </cell>
          <cell r="D78">
            <v>105</v>
          </cell>
          <cell r="E78">
            <v>337</v>
          </cell>
          <cell r="F78">
            <v>865</v>
          </cell>
          <cell r="G78">
            <v>3</v>
          </cell>
          <cell r="H78">
            <v>32</v>
          </cell>
          <cell r="I78">
            <v>13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1</v>
          </cell>
          <cell r="D80">
            <v>0</v>
          </cell>
          <cell r="E80">
            <v>826</v>
          </cell>
          <cell r="F80">
            <v>270</v>
          </cell>
          <cell r="G80">
            <v>38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0</v>
          </cell>
          <cell r="D81">
            <v>420</v>
          </cell>
          <cell r="E81">
            <v>0</v>
          </cell>
          <cell r="F81">
            <v>68</v>
          </cell>
          <cell r="G81">
            <v>0</v>
          </cell>
          <cell r="H81">
            <v>54</v>
          </cell>
          <cell r="I81">
            <v>0</v>
          </cell>
        </row>
        <row r="82">
          <cell r="B82">
            <v>175</v>
          </cell>
          <cell r="C82">
            <v>171</v>
          </cell>
          <cell r="D82">
            <v>0</v>
          </cell>
          <cell r="E82">
            <v>214</v>
          </cell>
          <cell r="F82">
            <v>4140</v>
          </cell>
          <cell r="G82">
            <v>0</v>
          </cell>
          <cell r="H82">
            <v>4</v>
          </cell>
          <cell r="I82">
            <v>2419</v>
          </cell>
        </row>
        <row r="83">
          <cell r="B83">
            <v>29</v>
          </cell>
          <cell r="C83">
            <v>1191</v>
          </cell>
          <cell r="D83">
            <v>3888</v>
          </cell>
          <cell r="E83">
            <v>1076</v>
          </cell>
          <cell r="F83">
            <v>430</v>
          </cell>
          <cell r="G83">
            <v>912</v>
          </cell>
          <cell r="H83">
            <v>148</v>
          </cell>
          <cell r="I83">
            <v>467</v>
          </cell>
        </row>
        <row r="84">
          <cell r="B84">
            <v>15</v>
          </cell>
          <cell r="C84">
            <v>0</v>
          </cell>
          <cell r="D84">
            <v>465</v>
          </cell>
          <cell r="E84">
            <v>0</v>
          </cell>
          <cell r="F84">
            <v>0</v>
          </cell>
          <cell r="G84">
            <v>369</v>
          </cell>
          <cell r="H84">
            <v>98</v>
          </cell>
          <cell r="I84">
            <v>100</v>
          </cell>
        </row>
        <row r="85">
          <cell r="B85">
            <v>0</v>
          </cell>
          <cell r="C85">
            <v>1780</v>
          </cell>
          <cell r="D85">
            <v>0</v>
          </cell>
          <cell r="E85">
            <v>943</v>
          </cell>
          <cell r="F85">
            <v>23030</v>
          </cell>
          <cell r="G85">
            <v>675</v>
          </cell>
          <cell r="H85">
            <v>0</v>
          </cell>
          <cell r="I85">
            <v>8155</v>
          </cell>
        </row>
        <row r="86">
          <cell r="B86">
            <v>225</v>
          </cell>
          <cell r="C86">
            <v>10339</v>
          </cell>
          <cell r="D86">
            <v>200</v>
          </cell>
          <cell r="E86">
            <v>63</v>
          </cell>
          <cell r="F86">
            <v>1650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450</v>
          </cell>
          <cell r="G87">
            <v>5</v>
          </cell>
          <cell r="H87">
            <v>0</v>
          </cell>
          <cell r="I87">
            <v>0</v>
          </cell>
        </row>
        <row r="88">
          <cell r="B88">
            <v>21626</v>
          </cell>
          <cell r="C88">
            <v>9994</v>
          </cell>
          <cell r="D88">
            <v>192186</v>
          </cell>
          <cell r="E88">
            <v>4239</v>
          </cell>
          <cell r="F88">
            <v>14947</v>
          </cell>
          <cell r="G88">
            <v>61971</v>
          </cell>
          <cell r="H88">
            <v>19366</v>
          </cell>
          <cell r="I88">
            <v>232</v>
          </cell>
        </row>
        <row r="89">
          <cell r="B89">
            <v>147346</v>
          </cell>
          <cell r="C89">
            <v>169748</v>
          </cell>
          <cell r="D89">
            <v>13280</v>
          </cell>
          <cell r="E89">
            <v>199846</v>
          </cell>
          <cell r="F89">
            <v>17986</v>
          </cell>
          <cell r="G89">
            <v>83727</v>
          </cell>
          <cell r="H89">
            <v>26119</v>
          </cell>
          <cell r="I89">
            <v>1162</v>
          </cell>
        </row>
        <row r="105">
          <cell r="B105">
            <v>17518</v>
          </cell>
          <cell r="C105">
            <v>801551</v>
          </cell>
          <cell r="D105">
            <v>196293</v>
          </cell>
          <cell r="E105">
            <v>296255</v>
          </cell>
          <cell r="F105">
            <v>7020</v>
          </cell>
          <cell r="G105">
            <v>0</v>
          </cell>
          <cell r="H105">
            <v>6221</v>
          </cell>
          <cell r="I105">
            <v>58395</v>
          </cell>
        </row>
        <row r="106">
          <cell r="B106">
            <v>20218</v>
          </cell>
          <cell r="C106">
            <v>3581</v>
          </cell>
          <cell r="D106">
            <v>3571</v>
          </cell>
          <cell r="E106">
            <v>2243</v>
          </cell>
          <cell r="F106">
            <v>16911</v>
          </cell>
          <cell r="G106">
            <v>4663</v>
          </cell>
          <cell r="H106">
            <v>15272</v>
          </cell>
          <cell r="I106">
            <v>2869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268</v>
          </cell>
          <cell r="C108">
            <v>7700</v>
          </cell>
          <cell r="D108">
            <v>160</v>
          </cell>
          <cell r="E108">
            <v>290</v>
          </cell>
          <cell r="F108">
            <v>1120</v>
          </cell>
          <cell r="G108">
            <v>950</v>
          </cell>
          <cell r="H108">
            <v>121</v>
          </cell>
          <cell r="I108">
            <v>4620</v>
          </cell>
        </row>
        <row r="109">
          <cell r="B109">
            <v>0</v>
          </cell>
          <cell r="C109">
            <v>0</v>
          </cell>
          <cell r="D109">
            <v>226</v>
          </cell>
          <cell r="E109">
            <v>0</v>
          </cell>
          <cell r="F109">
            <v>0</v>
          </cell>
          <cell r="G109">
            <v>24</v>
          </cell>
          <cell r="H109">
            <v>4830</v>
          </cell>
          <cell r="I109">
            <v>165</v>
          </cell>
        </row>
        <row r="110">
          <cell r="B110">
            <v>1144</v>
          </cell>
          <cell r="C110">
            <v>705</v>
          </cell>
          <cell r="D110">
            <v>2576</v>
          </cell>
          <cell r="E110">
            <v>3386</v>
          </cell>
          <cell r="F110">
            <v>749</v>
          </cell>
          <cell r="G110">
            <v>965</v>
          </cell>
          <cell r="H110">
            <v>775</v>
          </cell>
          <cell r="I110">
            <v>113</v>
          </cell>
        </row>
        <row r="111">
          <cell r="B111">
            <v>26</v>
          </cell>
          <cell r="C111">
            <v>224</v>
          </cell>
          <cell r="D111">
            <v>348</v>
          </cell>
          <cell r="E111">
            <v>1498</v>
          </cell>
          <cell r="F111">
            <v>251</v>
          </cell>
          <cell r="G111">
            <v>377</v>
          </cell>
          <cell r="H111">
            <v>120</v>
          </cell>
          <cell r="I111">
            <v>42</v>
          </cell>
        </row>
        <row r="112">
          <cell r="B112">
            <v>68</v>
          </cell>
          <cell r="C112">
            <v>0</v>
          </cell>
          <cell r="D112">
            <v>0</v>
          </cell>
          <cell r="E112">
            <v>0</v>
          </cell>
          <cell r="F112">
            <v>65</v>
          </cell>
          <cell r="G112">
            <v>0</v>
          </cell>
          <cell r="H112">
            <v>0</v>
          </cell>
          <cell r="I112">
            <v>0</v>
          </cell>
        </row>
        <row r="113">
          <cell r="B113">
            <v>817</v>
          </cell>
          <cell r="C113">
            <v>559</v>
          </cell>
          <cell r="D113">
            <v>7151</v>
          </cell>
          <cell r="E113">
            <v>114</v>
          </cell>
          <cell r="F113">
            <v>1286</v>
          </cell>
          <cell r="G113">
            <v>106</v>
          </cell>
          <cell r="H113">
            <v>6787</v>
          </cell>
          <cell r="I113">
            <v>362</v>
          </cell>
        </row>
        <row r="114">
          <cell r="B114">
            <v>19437</v>
          </cell>
          <cell r="C114">
            <v>3482</v>
          </cell>
          <cell r="D114">
            <v>956</v>
          </cell>
          <cell r="E114">
            <v>16359</v>
          </cell>
          <cell r="F114">
            <v>28299</v>
          </cell>
          <cell r="G114">
            <v>461</v>
          </cell>
          <cell r="H114">
            <v>21623</v>
          </cell>
          <cell r="I114">
            <v>1939</v>
          </cell>
        </row>
        <row r="115">
          <cell r="B115">
            <v>320</v>
          </cell>
          <cell r="C115">
            <v>19267</v>
          </cell>
          <cell r="D115">
            <v>400</v>
          </cell>
          <cell r="E115">
            <v>1119</v>
          </cell>
          <cell r="F115">
            <v>20460</v>
          </cell>
          <cell r="G115">
            <v>477</v>
          </cell>
          <cell r="H115">
            <v>0</v>
          </cell>
          <cell r="I115">
            <v>24577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65753</v>
          </cell>
          <cell r="F116">
            <v>7783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5743</v>
          </cell>
          <cell r="C117">
            <v>14334</v>
          </cell>
          <cell r="D117">
            <v>5461</v>
          </cell>
          <cell r="E117">
            <v>1744</v>
          </cell>
          <cell r="F117">
            <v>13240</v>
          </cell>
          <cell r="G117">
            <v>3113</v>
          </cell>
          <cell r="H117">
            <v>890</v>
          </cell>
          <cell r="I117">
            <v>3425</v>
          </cell>
        </row>
        <row r="118">
          <cell r="B118">
            <v>184879</v>
          </cell>
          <cell r="C118">
            <v>24327</v>
          </cell>
          <cell r="D118">
            <v>33694</v>
          </cell>
          <cell r="E118">
            <v>97231</v>
          </cell>
          <cell r="F118">
            <v>50989</v>
          </cell>
          <cell r="G118">
            <v>2746</v>
          </cell>
          <cell r="H118">
            <v>67054</v>
          </cell>
          <cell r="I118">
            <v>7644</v>
          </cell>
        </row>
        <row r="119">
          <cell r="B119">
            <v>7118</v>
          </cell>
          <cell r="C119">
            <v>1320</v>
          </cell>
          <cell r="D119">
            <v>40605</v>
          </cell>
          <cell r="E119">
            <v>5009</v>
          </cell>
          <cell r="F119">
            <v>7920</v>
          </cell>
          <cell r="G119">
            <v>9991</v>
          </cell>
          <cell r="H119">
            <v>10945</v>
          </cell>
          <cell r="I119">
            <v>490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17608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3243</v>
          </cell>
          <cell r="C121">
            <v>13918</v>
          </cell>
          <cell r="D121">
            <v>20363</v>
          </cell>
          <cell r="E121">
            <v>15695</v>
          </cell>
          <cell r="F121">
            <v>15600</v>
          </cell>
          <cell r="G121">
            <v>2918</v>
          </cell>
          <cell r="H121">
            <v>0</v>
          </cell>
          <cell r="I121">
            <v>4237</v>
          </cell>
        </row>
        <row r="122">
          <cell r="B122">
            <v>6190</v>
          </cell>
          <cell r="C122">
            <v>505</v>
          </cell>
          <cell r="D122">
            <v>11177</v>
          </cell>
          <cell r="E122">
            <v>25695</v>
          </cell>
          <cell r="F122">
            <v>3041</v>
          </cell>
          <cell r="G122">
            <v>791</v>
          </cell>
          <cell r="H122">
            <v>5474</v>
          </cell>
          <cell r="I122">
            <v>479</v>
          </cell>
        </row>
        <row r="123">
          <cell r="B123">
            <v>0</v>
          </cell>
          <cell r="C123">
            <v>4</v>
          </cell>
          <cell r="D123">
            <v>0</v>
          </cell>
          <cell r="E123">
            <v>71245</v>
          </cell>
          <cell r="F123">
            <v>70124</v>
          </cell>
          <cell r="G123">
            <v>52402</v>
          </cell>
          <cell r="H123">
            <v>1245</v>
          </cell>
          <cell r="I123">
            <v>0</v>
          </cell>
        </row>
        <row r="124">
          <cell r="B124">
            <v>1743</v>
          </cell>
          <cell r="C124">
            <v>100</v>
          </cell>
          <cell r="D124">
            <v>160</v>
          </cell>
          <cell r="E124">
            <v>2044</v>
          </cell>
          <cell r="F124">
            <v>5475</v>
          </cell>
          <cell r="G124">
            <v>426</v>
          </cell>
          <cell r="H124">
            <v>586</v>
          </cell>
          <cell r="I124">
            <v>376</v>
          </cell>
        </row>
        <row r="125">
          <cell r="B125">
            <v>0</v>
          </cell>
          <cell r="C125">
            <v>3</v>
          </cell>
          <cell r="D125">
            <v>0</v>
          </cell>
          <cell r="E125">
            <v>902</v>
          </cell>
          <cell r="F125">
            <v>710</v>
          </cell>
          <cell r="G125">
            <v>27</v>
          </cell>
          <cell r="H125">
            <v>0</v>
          </cell>
          <cell r="I125">
            <v>56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29501</v>
          </cell>
          <cell r="F126">
            <v>132</v>
          </cell>
          <cell r="G126">
            <v>180</v>
          </cell>
          <cell r="H126">
            <v>26</v>
          </cell>
          <cell r="I126">
            <v>0</v>
          </cell>
        </row>
        <row r="127">
          <cell r="B127">
            <v>160</v>
          </cell>
          <cell r="C127">
            <v>256</v>
          </cell>
          <cell r="D127">
            <v>287</v>
          </cell>
          <cell r="E127">
            <v>6932</v>
          </cell>
          <cell r="F127">
            <v>14505</v>
          </cell>
          <cell r="G127">
            <v>39</v>
          </cell>
          <cell r="H127">
            <v>1416</v>
          </cell>
          <cell r="I127">
            <v>85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10</v>
          </cell>
          <cell r="D129">
            <v>0</v>
          </cell>
          <cell r="E129">
            <v>46560</v>
          </cell>
          <cell r="F129">
            <v>4540</v>
          </cell>
          <cell r="G129">
            <v>351</v>
          </cell>
          <cell r="H129">
            <v>0</v>
          </cell>
          <cell r="I129">
            <v>0</v>
          </cell>
        </row>
        <row r="130">
          <cell r="B130">
            <v>0</v>
          </cell>
          <cell r="C130">
            <v>0</v>
          </cell>
          <cell r="D130">
            <v>49</v>
          </cell>
          <cell r="E130">
            <v>0</v>
          </cell>
          <cell r="F130">
            <v>124</v>
          </cell>
          <cell r="G130">
            <v>0</v>
          </cell>
          <cell r="H130">
            <v>1432</v>
          </cell>
          <cell r="I130">
            <v>0</v>
          </cell>
        </row>
        <row r="131">
          <cell r="B131">
            <v>136</v>
          </cell>
          <cell r="C131">
            <v>41</v>
          </cell>
          <cell r="D131">
            <v>0</v>
          </cell>
          <cell r="E131">
            <v>335</v>
          </cell>
          <cell r="F131">
            <v>5780</v>
          </cell>
          <cell r="G131">
            <v>0</v>
          </cell>
          <cell r="H131">
            <v>5</v>
          </cell>
          <cell r="I131">
            <v>3299</v>
          </cell>
        </row>
        <row r="132">
          <cell r="B132">
            <v>72</v>
          </cell>
          <cell r="C132">
            <v>143</v>
          </cell>
          <cell r="D132">
            <v>5210</v>
          </cell>
          <cell r="E132">
            <v>4066</v>
          </cell>
          <cell r="F132">
            <v>1115</v>
          </cell>
          <cell r="G132">
            <v>445</v>
          </cell>
          <cell r="H132">
            <v>399</v>
          </cell>
          <cell r="I132">
            <v>635</v>
          </cell>
        </row>
        <row r="133">
          <cell r="B133">
            <v>17</v>
          </cell>
          <cell r="C133">
            <v>0</v>
          </cell>
          <cell r="D133">
            <v>205</v>
          </cell>
          <cell r="E133">
            <v>0</v>
          </cell>
          <cell r="F133">
            <v>0</v>
          </cell>
          <cell r="G133">
            <v>116</v>
          </cell>
          <cell r="H133">
            <v>68</v>
          </cell>
          <cell r="I133">
            <v>120</v>
          </cell>
        </row>
        <row r="134">
          <cell r="B134">
            <v>0</v>
          </cell>
          <cell r="C134">
            <v>2340</v>
          </cell>
          <cell r="D134">
            <v>0</v>
          </cell>
          <cell r="E134">
            <v>1131</v>
          </cell>
          <cell r="F134">
            <v>35095</v>
          </cell>
          <cell r="G134">
            <v>124</v>
          </cell>
          <cell r="H134">
            <v>0</v>
          </cell>
          <cell r="I134">
            <v>12310</v>
          </cell>
        </row>
        <row r="135">
          <cell r="B135">
            <v>604</v>
          </cell>
          <cell r="C135">
            <v>1448</v>
          </cell>
          <cell r="D135">
            <v>40</v>
          </cell>
          <cell r="E135">
            <v>147</v>
          </cell>
          <cell r="F135">
            <v>4950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130</v>
          </cell>
          <cell r="G136">
            <v>3</v>
          </cell>
          <cell r="H136">
            <v>0</v>
          </cell>
          <cell r="I136">
            <v>0</v>
          </cell>
        </row>
        <row r="137">
          <cell r="B137">
            <v>135441</v>
          </cell>
          <cell r="C137">
            <v>39970</v>
          </cell>
          <cell r="D137">
            <v>1915630</v>
          </cell>
          <cell r="E137">
            <v>16224</v>
          </cell>
          <cell r="F137">
            <v>69095</v>
          </cell>
          <cell r="G137">
            <v>273764</v>
          </cell>
          <cell r="H137">
            <v>89396</v>
          </cell>
          <cell r="I137">
            <v>9300</v>
          </cell>
        </row>
        <row r="138">
          <cell r="B138">
            <v>36402</v>
          </cell>
          <cell r="C138">
            <v>26637</v>
          </cell>
          <cell r="D138">
            <v>11473</v>
          </cell>
          <cell r="E138">
            <v>21912</v>
          </cell>
          <cell r="F138">
            <v>3233</v>
          </cell>
          <cell r="G138">
            <v>24218</v>
          </cell>
          <cell r="H138">
            <v>10180</v>
          </cell>
          <cell r="I138">
            <v>1395</v>
          </cell>
        </row>
      </sheetData>
      <sheetData sheetId="7">
        <row r="8">
          <cell r="B8">
            <v>4063</v>
          </cell>
          <cell r="C8">
            <v>278790</v>
          </cell>
          <cell r="D8">
            <v>168770</v>
          </cell>
          <cell r="E8">
            <v>102607</v>
          </cell>
          <cell r="F8">
            <v>5465</v>
          </cell>
          <cell r="G8">
            <v>0</v>
          </cell>
          <cell r="H8">
            <v>53721</v>
          </cell>
          <cell r="I8">
            <v>3310</v>
          </cell>
        </row>
        <row r="9">
          <cell r="B9">
            <v>3274</v>
          </cell>
          <cell r="C9">
            <v>1250</v>
          </cell>
          <cell r="D9">
            <v>1388</v>
          </cell>
          <cell r="E9">
            <v>2260</v>
          </cell>
          <cell r="F9">
            <v>6151</v>
          </cell>
          <cell r="G9">
            <v>6322</v>
          </cell>
          <cell r="H9">
            <v>19138</v>
          </cell>
          <cell r="I9">
            <v>2171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2336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478</v>
          </cell>
          <cell r="D11">
            <v>0</v>
          </cell>
          <cell r="E11">
            <v>0</v>
          </cell>
          <cell r="F11">
            <v>147</v>
          </cell>
          <cell r="G11">
            <v>7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166</v>
          </cell>
          <cell r="E12">
            <v>0</v>
          </cell>
          <cell r="F12">
            <v>50</v>
          </cell>
          <cell r="G12">
            <v>97</v>
          </cell>
          <cell r="H12">
            <v>2709</v>
          </cell>
          <cell r="I12">
            <v>300</v>
          </cell>
        </row>
        <row r="13">
          <cell r="B13">
            <v>257</v>
          </cell>
          <cell r="C13">
            <v>88</v>
          </cell>
          <cell r="D13">
            <v>499</v>
          </cell>
          <cell r="E13">
            <v>895</v>
          </cell>
          <cell r="F13">
            <v>311</v>
          </cell>
          <cell r="G13">
            <v>643</v>
          </cell>
          <cell r="H13">
            <v>3817</v>
          </cell>
          <cell r="I13">
            <v>0</v>
          </cell>
        </row>
        <row r="14">
          <cell r="B14">
            <v>25</v>
          </cell>
          <cell r="C14">
            <v>70</v>
          </cell>
          <cell r="D14">
            <v>622</v>
          </cell>
          <cell r="E14">
            <v>116</v>
          </cell>
          <cell r="F14">
            <v>294</v>
          </cell>
          <cell r="G14">
            <v>7352</v>
          </cell>
          <cell r="H14">
            <v>3423</v>
          </cell>
          <cell r="I14">
            <v>40</v>
          </cell>
        </row>
        <row r="15">
          <cell r="B15">
            <v>35</v>
          </cell>
          <cell r="C15">
            <v>0</v>
          </cell>
          <cell r="D15">
            <v>0</v>
          </cell>
          <cell r="E15">
            <v>0</v>
          </cell>
          <cell r="F15">
            <v>35</v>
          </cell>
          <cell r="G15">
            <v>100</v>
          </cell>
          <cell r="H15">
            <v>0</v>
          </cell>
          <cell r="I15">
            <v>0</v>
          </cell>
        </row>
        <row r="16">
          <cell r="B16">
            <v>755</v>
          </cell>
          <cell r="C16">
            <v>517</v>
          </cell>
          <cell r="D16">
            <v>400</v>
          </cell>
          <cell r="E16">
            <v>191</v>
          </cell>
          <cell r="F16">
            <v>5959</v>
          </cell>
          <cell r="G16">
            <v>15471</v>
          </cell>
          <cell r="H16">
            <v>20326</v>
          </cell>
          <cell r="I16">
            <v>478</v>
          </cell>
        </row>
        <row r="17">
          <cell r="B17">
            <v>1588</v>
          </cell>
          <cell r="C17">
            <v>353</v>
          </cell>
          <cell r="D17">
            <v>37</v>
          </cell>
          <cell r="E17">
            <v>2908</v>
          </cell>
          <cell r="F17">
            <v>804</v>
          </cell>
          <cell r="G17">
            <v>352</v>
          </cell>
          <cell r="H17">
            <v>2011</v>
          </cell>
          <cell r="I17">
            <v>340</v>
          </cell>
        </row>
        <row r="18">
          <cell r="B18">
            <v>0</v>
          </cell>
          <cell r="C18">
            <v>2057</v>
          </cell>
          <cell r="D18">
            <v>137</v>
          </cell>
          <cell r="E18">
            <v>50</v>
          </cell>
          <cell r="F18">
            <v>2330</v>
          </cell>
          <cell r="G18">
            <v>104</v>
          </cell>
          <cell r="H18">
            <v>3</v>
          </cell>
          <cell r="I18">
            <v>1223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1316</v>
          </cell>
          <cell r="F19">
            <v>125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524</v>
          </cell>
          <cell r="C20">
            <v>2348</v>
          </cell>
          <cell r="D20">
            <v>136</v>
          </cell>
          <cell r="E20">
            <v>1929</v>
          </cell>
          <cell r="F20">
            <v>3005</v>
          </cell>
          <cell r="G20">
            <v>859</v>
          </cell>
          <cell r="H20">
            <v>31</v>
          </cell>
          <cell r="I20">
            <v>717</v>
          </cell>
        </row>
        <row r="21">
          <cell r="B21">
            <v>5509</v>
          </cell>
          <cell r="C21">
            <v>1663</v>
          </cell>
          <cell r="D21">
            <v>2277</v>
          </cell>
          <cell r="E21">
            <v>9805</v>
          </cell>
          <cell r="F21">
            <v>5855</v>
          </cell>
          <cell r="G21">
            <v>860</v>
          </cell>
          <cell r="H21">
            <v>3616</v>
          </cell>
          <cell r="I21">
            <v>894</v>
          </cell>
        </row>
        <row r="22">
          <cell r="B22">
            <v>142</v>
          </cell>
          <cell r="C22">
            <v>116</v>
          </cell>
          <cell r="D22">
            <v>399</v>
          </cell>
          <cell r="E22">
            <v>207</v>
          </cell>
          <cell r="F22">
            <v>570</v>
          </cell>
          <cell r="G22">
            <v>199</v>
          </cell>
          <cell r="H22">
            <v>114</v>
          </cell>
          <cell r="I22">
            <v>27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1019</v>
          </cell>
          <cell r="C24">
            <v>606</v>
          </cell>
          <cell r="D24">
            <v>296</v>
          </cell>
          <cell r="E24">
            <v>319</v>
          </cell>
          <cell r="F24">
            <v>4605</v>
          </cell>
          <cell r="G24">
            <v>2022</v>
          </cell>
          <cell r="H24">
            <v>1109</v>
          </cell>
          <cell r="I24">
            <v>750</v>
          </cell>
        </row>
        <row r="25">
          <cell r="B25">
            <v>301</v>
          </cell>
          <cell r="C25">
            <v>14</v>
          </cell>
          <cell r="D25">
            <v>37</v>
          </cell>
          <cell r="E25">
            <v>182</v>
          </cell>
          <cell r="F25">
            <v>225</v>
          </cell>
          <cell r="G25">
            <v>54</v>
          </cell>
          <cell r="H25">
            <v>200</v>
          </cell>
          <cell r="I25">
            <v>5</v>
          </cell>
        </row>
        <row r="26">
          <cell r="B26">
            <v>200</v>
          </cell>
          <cell r="C26">
            <v>0</v>
          </cell>
          <cell r="D26">
            <v>0</v>
          </cell>
          <cell r="E26">
            <v>133</v>
          </cell>
          <cell r="F26">
            <v>110</v>
          </cell>
          <cell r="G26">
            <v>137</v>
          </cell>
          <cell r="H26">
            <v>173</v>
          </cell>
          <cell r="I26">
            <v>5</v>
          </cell>
        </row>
        <row r="27">
          <cell r="B27">
            <v>30</v>
          </cell>
          <cell r="C27">
            <v>5</v>
          </cell>
          <cell r="D27">
            <v>31</v>
          </cell>
          <cell r="E27">
            <v>38</v>
          </cell>
          <cell r="F27">
            <v>274</v>
          </cell>
          <cell r="G27">
            <v>5</v>
          </cell>
          <cell r="H27">
            <v>50</v>
          </cell>
          <cell r="I27">
            <v>3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443</v>
          </cell>
          <cell r="F28">
            <v>220</v>
          </cell>
          <cell r="G28">
            <v>50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61</v>
          </cell>
          <cell r="G29">
            <v>100</v>
          </cell>
          <cell r="H29">
            <v>0</v>
          </cell>
          <cell r="I29">
            <v>0</v>
          </cell>
        </row>
        <row r="30">
          <cell r="B30">
            <v>4</v>
          </cell>
          <cell r="C30">
            <v>6</v>
          </cell>
          <cell r="D30">
            <v>0</v>
          </cell>
          <cell r="E30">
            <v>114</v>
          </cell>
          <cell r="F30">
            <v>441</v>
          </cell>
          <cell r="G30">
            <v>5</v>
          </cell>
          <cell r="H30">
            <v>10</v>
          </cell>
          <cell r="I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439</v>
          </cell>
          <cell r="F32">
            <v>255</v>
          </cell>
          <cell r="G32">
            <v>754</v>
          </cell>
          <cell r="H32">
            <v>0</v>
          </cell>
          <cell r="I32">
            <v>1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133</v>
          </cell>
          <cell r="G33">
            <v>60</v>
          </cell>
          <cell r="H33">
            <v>153</v>
          </cell>
          <cell r="I33">
            <v>0</v>
          </cell>
        </row>
        <row r="34">
          <cell r="B34">
            <v>10</v>
          </cell>
          <cell r="C34">
            <v>231</v>
          </cell>
          <cell r="D34">
            <v>0</v>
          </cell>
          <cell r="E34">
            <v>5</v>
          </cell>
          <cell r="F34">
            <v>558</v>
          </cell>
          <cell r="G34">
            <v>0</v>
          </cell>
          <cell r="H34">
            <v>0</v>
          </cell>
          <cell r="I34">
            <v>360</v>
          </cell>
        </row>
        <row r="35">
          <cell r="B35">
            <v>50</v>
          </cell>
          <cell r="C35">
            <v>104</v>
          </cell>
          <cell r="D35">
            <v>467</v>
          </cell>
          <cell r="E35">
            <v>77</v>
          </cell>
          <cell r="F35">
            <v>230</v>
          </cell>
          <cell r="G35">
            <v>310</v>
          </cell>
          <cell r="H35">
            <v>358</v>
          </cell>
          <cell r="I35">
            <v>65</v>
          </cell>
        </row>
        <row r="36">
          <cell r="B36">
            <v>12</v>
          </cell>
          <cell r="C36">
            <v>0</v>
          </cell>
          <cell r="D36">
            <v>428</v>
          </cell>
          <cell r="E36">
            <v>0</v>
          </cell>
          <cell r="F36">
            <v>0</v>
          </cell>
          <cell r="G36">
            <v>92</v>
          </cell>
          <cell r="H36">
            <v>102</v>
          </cell>
          <cell r="I36">
            <v>100</v>
          </cell>
        </row>
        <row r="37">
          <cell r="B37">
            <v>0</v>
          </cell>
          <cell r="C37">
            <v>0</v>
          </cell>
          <cell r="D37">
            <v>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100</v>
          </cell>
        </row>
        <row r="38">
          <cell r="B38">
            <v>100</v>
          </cell>
          <cell r="C38">
            <v>371</v>
          </cell>
          <cell r="D38">
            <v>2</v>
          </cell>
          <cell r="E38">
            <v>0</v>
          </cell>
          <cell r="F38">
            <v>1365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432</v>
          </cell>
          <cell r="C40">
            <v>268</v>
          </cell>
          <cell r="D40">
            <v>1513</v>
          </cell>
          <cell r="E40">
            <v>144</v>
          </cell>
          <cell r="F40">
            <v>852</v>
          </cell>
          <cell r="G40">
            <v>3425</v>
          </cell>
          <cell r="H40">
            <v>571</v>
          </cell>
          <cell r="I40">
            <v>69</v>
          </cell>
        </row>
        <row r="41">
          <cell r="B41">
            <v>3820</v>
          </cell>
          <cell r="C41">
            <v>1759</v>
          </cell>
          <cell r="D41">
            <v>457</v>
          </cell>
          <cell r="E41">
            <v>7392</v>
          </cell>
          <cell r="F41">
            <v>2093</v>
          </cell>
          <cell r="G41">
            <v>1131</v>
          </cell>
          <cell r="H41">
            <v>1253</v>
          </cell>
          <cell r="I41">
            <v>401</v>
          </cell>
        </row>
        <row r="56">
          <cell r="B56">
            <v>5562</v>
          </cell>
          <cell r="C56">
            <v>39906</v>
          </cell>
          <cell r="D56">
            <v>173210</v>
          </cell>
          <cell r="E56">
            <v>10001</v>
          </cell>
          <cell r="F56">
            <v>3555</v>
          </cell>
          <cell r="G56">
            <v>0</v>
          </cell>
          <cell r="H56">
            <v>5269</v>
          </cell>
          <cell r="I56">
            <v>9940</v>
          </cell>
        </row>
        <row r="57">
          <cell r="B57">
            <v>3285</v>
          </cell>
          <cell r="C57">
            <v>595</v>
          </cell>
          <cell r="D57">
            <v>1041</v>
          </cell>
          <cell r="E57">
            <v>780</v>
          </cell>
          <cell r="F57">
            <v>2190</v>
          </cell>
          <cell r="G57">
            <v>1402</v>
          </cell>
          <cell r="H57">
            <v>7329</v>
          </cell>
          <cell r="I57">
            <v>412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1508</v>
          </cell>
          <cell r="C59">
            <v>239120</v>
          </cell>
          <cell r="D59">
            <v>370</v>
          </cell>
          <cell r="E59">
            <v>980</v>
          </cell>
          <cell r="F59">
            <v>8530</v>
          </cell>
          <cell r="G59">
            <v>4455</v>
          </cell>
          <cell r="H59">
            <v>600</v>
          </cell>
          <cell r="I59">
            <v>29706</v>
          </cell>
        </row>
        <row r="60">
          <cell r="B60">
            <v>0</v>
          </cell>
          <cell r="C60">
            <v>0</v>
          </cell>
          <cell r="D60">
            <v>1815</v>
          </cell>
          <cell r="E60">
            <v>0</v>
          </cell>
          <cell r="F60">
            <v>5</v>
          </cell>
          <cell r="G60">
            <v>131</v>
          </cell>
          <cell r="H60">
            <v>1315</v>
          </cell>
          <cell r="I60">
            <v>55</v>
          </cell>
        </row>
        <row r="61">
          <cell r="B61">
            <v>646</v>
          </cell>
          <cell r="C61">
            <v>240</v>
          </cell>
          <cell r="D61">
            <v>1169</v>
          </cell>
          <cell r="E61">
            <v>265</v>
          </cell>
          <cell r="F61">
            <v>299</v>
          </cell>
          <cell r="G61">
            <v>269</v>
          </cell>
          <cell r="H61">
            <v>80</v>
          </cell>
          <cell r="I61">
            <v>0</v>
          </cell>
        </row>
        <row r="62">
          <cell r="B62">
            <v>40</v>
          </cell>
          <cell r="C62">
            <v>189</v>
          </cell>
          <cell r="D62">
            <v>481</v>
          </cell>
          <cell r="E62">
            <v>3118</v>
          </cell>
          <cell r="F62">
            <v>256</v>
          </cell>
          <cell r="G62">
            <v>1204</v>
          </cell>
          <cell r="H62">
            <v>398</v>
          </cell>
          <cell r="I62">
            <v>0</v>
          </cell>
        </row>
        <row r="63">
          <cell r="B63">
            <v>95</v>
          </cell>
          <cell r="C63">
            <v>0</v>
          </cell>
          <cell r="D63">
            <v>0</v>
          </cell>
          <cell r="E63">
            <v>0</v>
          </cell>
          <cell r="F63">
            <v>55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647</v>
          </cell>
          <cell r="C64">
            <v>477</v>
          </cell>
          <cell r="D64">
            <v>5955</v>
          </cell>
          <cell r="E64">
            <v>437</v>
          </cell>
          <cell r="F64">
            <v>3742</v>
          </cell>
          <cell r="G64">
            <v>520</v>
          </cell>
          <cell r="H64">
            <v>4761</v>
          </cell>
          <cell r="I64">
            <v>552</v>
          </cell>
        </row>
        <row r="65">
          <cell r="B65">
            <v>2193</v>
          </cell>
          <cell r="C65">
            <v>2092</v>
          </cell>
          <cell r="D65">
            <v>78</v>
          </cell>
          <cell r="E65">
            <v>2650</v>
          </cell>
          <cell r="F65">
            <v>1935</v>
          </cell>
          <cell r="G65">
            <v>168</v>
          </cell>
          <cell r="H65">
            <v>3661</v>
          </cell>
          <cell r="I65">
            <v>382</v>
          </cell>
        </row>
        <row r="66">
          <cell r="B66">
            <v>0</v>
          </cell>
          <cell r="C66">
            <v>1046</v>
          </cell>
          <cell r="D66">
            <v>70</v>
          </cell>
          <cell r="E66">
            <v>137</v>
          </cell>
          <cell r="F66">
            <v>1840</v>
          </cell>
          <cell r="G66">
            <v>349</v>
          </cell>
          <cell r="H66">
            <v>0</v>
          </cell>
          <cell r="I66">
            <v>775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2530</v>
          </cell>
          <cell r="F67">
            <v>310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492</v>
          </cell>
          <cell r="C68">
            <v>1714</v>
          </cell>
          <cell r="D68">
            <v>210</v>
          </cell>
          <cell r="E68">
            <v>397</v>
          </cell>
          <cell r="F68">
            <v>1895</v>
          </cell>
          <cell r="G68">
            <v>432</v>
          </cell>
          <cell r="H68">
            <v>13</v>
          </cell>
          <cell r="I68">
            <v>217</v>
          </cell>
        </row>
        <row r="69">
          <cell r="B69">
            <v>5552</v>
          </cell>
          <cell r="C69">
            <v>2600</v>
          </cell>
          <cell r="D69">
            <v>3076</v>
          </cell>
          <cell r="E69">
            <v>6476</v>
          </cell>
          <cell r="F69">
            <v>3133</v>
          </cell>
          <cell r="G69">
            <v>865</v>
          </cell>
          <cell r="H69">
            <v>2310</v>
          </cell>
          <cell r="I69">
            <v>768</v>
          </cell>
        </row>
        <row r="70">
          <cell r="B70">
            <v>940</v>
          </cell>
          <cell r="C70">
            <v>1167</v>
          </cell>
          <cell r="D70">
            <v>4137</v>
          </cell>
          <cell r="E70">
            <v>2296</v>
          </cell>
          <cell r="F70">
            <v>995</v>
          </cell>
          <cell r="G70">
            <v>940</v>
          </cell>
          <cell r="H70">
            <v>931</v>
          </cell>
          <cell r="I70">
            <v>128</v>
          </cell>
        </row>
        <row r="71">
          <cell r="B71">
            <v>2</v>
          </cell>
          <cell r="C71">
            <v>0</v>
          </cell>
          <cell r="D71">
            <v>0</v>
          </cell>
          <cell r="E71">
            <v>2201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549</v>
          </cell>
          <cell r="C72">
            <v>2499</v>
          </cell>
          <cell r="D72">
            <v>539</v>
          </cell>
          <cell r="E72">
            <v>1986</v>
          </cell>
          <cell r="F72">
            <v>2794</v>
          </cell>
          <cell r="G72">
            <v>506</v>
          </cell>
          <cell r="H72">
            <v>406</v>
          </cell>
          <cell r="I72">
            <v>308</v>
          </cell>
        </row>
        <row r="73">
          <cell r="B73">
            <v>147</v>
          </cell>
          <cell r="C73">
            <v>122</v>
          </cell>
          <cell r="D73">
            <v>2378</v>
          </cell>
          <cell r="E73">
            <v>4440</v>
          </cell>
          <cell r="F73">
            <v>110</v>
          </cell>
          <cell r="G73">
            <v>170</v>
          </cell>
          <cell r="H73">
            <v>215</v>
          </cell>
          <cell r="I73">
            <v>82</v>
          </cell>
        </row>
        <row r="74">
          <cell r="B74">
            <v>7</v>
          </cell>
          <cell r="C74">
            <v>0</v>
          </cell>
          <cell r="D74">
            <v>2</v>
          </cell>
          <cell r="E74">
            <v>564</v>
          </cell>
          <cell r="F74">
            <v>1356</v>
          </cell>
          <cell r="G74">
            <v>38</v>
          </cell>
          <cell r="H74">
            <v>4</v>
          </cell>
          <cell r="I74">
            <v>0</v>
          </cell>
        </row>
        <row r="75">
          <cell r="B75">
            <v>57</v>
          </cell>
          <cell r="C75">
            <v>63</v>
          </cell>
          <cell r="D75">
            <v>141</v>
          </cell>
          <cell r="E75">
            <v>135</v>
          </cell>
          <cell r="F75">
            <v>193</v>
          </cell>
          <cell r="G75">
            <v>98</v>
          </cell>
          <cell r="H75">
            <v>64</v>
          </cell>
          <cell r="I75">
            <v>59</v>
          </cell>
        </row>
        <row r="76">
          <cell r="B76">
            <v>0</v>
          </cell>
          <cell r="C76">
            <v>1</v>
          </cell>
          <cell r="D76">
            <v>0</v>
          </cell>
          <cell r="E76">
            <v>652</v>
          </cell>
          <cell r="F76">
            <v>438</v>
          </cell>
          <cell r="G76">
            <v>6</v>
          </cell>
          <cell r="H76">
            <v>0</v>
          </cell>
          <cell r="I76">
            <v>3</v>
          </cell>
        </row>
        <row r="77">
          <cell r="B77">
            <v>9</v>
          </cell>
          <cell r="C77">
            <v>0</v>
          </cell>
          <cell r="D77">
            <v>120</v>
          </cell>
          <cell r="E77">
            <v>15801</v>
          </cell>
          <cell r="F77">
            <v>81</v>
          </cell>
          <cell r="G77">
            <v>216</v>
          </cell>
          <cell r="H77">
            <v>91</v>
          </cell>
          <cell r="I77">
            <v>0</v>
          </cell>
        </row>
        <row r="78">
          <cell r="B78">
            <v>71</v>
          </cell>
          <cell r="C78">
            <v>36</v>
          </cell>
          <cell r="D78">
            <v>2</v>
          </cell>
          <cell r="E78">
            <v>374</v>
          </cell>
          <cell r="F78">
            <v>1202</v>
          </cell>
          <cell r="G78">
            <v>3</v>
          </cell>
          <cell r="H78">
            <v>3</v>
          </cell>
          <cell r="I78">
            <v>9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37</v>
          </cell>
          <cell r="D80">
            <v>0</v>
          </cell>
          <cell r="E80">
            <v>826</v>
          </cell>
          <cell r="F80">
            <v>293</v>
          </cell>
          <cell r="G80">
            <v>20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129</v>
          </cell>
          <cell r="F81">
            <v>110</v>
          </cell>
          <cell r="G81">
            <v>330</v>
          </cell>
          <cell r="H81">
            <v>10</v>
          </cell>
          <cell r="I81">
            <v>110</v>
          </cell>
        </row>
        <row r="82">
          <cell r="B82">
            <v>181</v>
          </cell>
          <cell r="C82">
            <v>1296</v>
          </cell>
          <cell r="D82">
            <v>40</v>
          </cell>
          <cell r="E82">
            <v>297</v>
          </cell>
          <cell r="F82">
            <v>3874</v>
          </cell>
          <cell r="G82">
            <v>41</v>
          </cell>
          <cell r="H82">
            <v>0</v>
          </cell>
          <cell r="I82">
            <v>2886</v>
          </cell>
        </row>
        <row r="83">
          <cell r="B83">
            <v>567</v>
          </cell>
          <cell r="C83">
            <v>1204</v>
          </cell>
          <cell r="D83">
            <v>4055</v>
          </cell>
          <cell r="E83">
            <v>1078</v>
          </cell>
          <cell r="F83">
            <v>293</v>
          </cell>
          <cell r="G83">
            <v>1058</v>
          </cell>
          <cell r="H83">
            <v>42</v>
          </cell>
          <cell r="I83">
            <v>575</v>
          </cell>
        </row>
        <row r="84">
          <cell r="B84">
            <v>70</v>
          </cell>
          <cell r="C84">
            <v>0</v>
          </cell>
          <cell r="D84">
            <v>413</v>
          </cell>
          <cell r="E84">
            <v>0</v>
          </cell>
          <cell r="F84">
            <v>0</v>
          </cell>
          <cell r="G84">
            <v>335</v>
          </cell>
          <cell r="H84">
            <v>207</v>
          </cell>
          <cell r="I84">
            <v>100</v>
          </cell>
        </row>
        <row r="85">
          <cell r="B85">
            <v>0</v>
          </cell>
          <cell r="C85">
            <v>160</v>
          </cell>
          <cell r="D85">
            <v>0</v>
          </cell>
          <cell r="E85">
            <v>433</v>
          </cell>
          <cell r="F85">
            <v>15640</v>
          </cell>
          <cell r="G85">
            <v>0</v>
          </cell>
          <cell r="H85">
            <v>0</v>
          </cell>
          <cell r="I85">
            <v>5061</v>
          </cell>
        </row>
        <row r="86">
          <cell r="B86">
            <v>220</v>
          </cell>
          <cell r="C86">
            <v>10481</v>
          </cell>
          <cell r="D86">
            <v>205</v>
          </cell>
          <cell r="E86">
            <v>28</v>
          </cell>
          <cell r="F86">
            <v>305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2</v>
          </cell>
          <cell r="C87">
            <v>0</v>
          </cell>
          <cell r="D87">
            <v>0</v>
          </cell>
          <cell r="E87">
            <v>30</v>
          </cell>
          <cell r="F87">
            <v>100</v>
          </cell>
          <cell r="G87">
            <v>110</v>
          </cell>
          <cell r="H87">
            <v>0</v>
          </cell>
          <cell r="I87">
            <v>0</v>
          </cell>
        </row>
        <row r="88">
          <cell r="B88">
            <v>21820</v>
          </cell>
          <cell r="C88">
            <v>8125</v>
          </cell>
          <cell r="D88">
            <v>193378</v>
          </cell>
          <cell r="E88">
            <v>4309</v>
          </cell>
          <cell r="F88">
            <v>11384</v>
          </cell>
          <cell r="G88">
            <v>68651</v>
          </cell>
          <cell r="H88">
            <v>19587</v>
          </cell>
          <cell r="I88">
            <v>327</v>
          </cell>
        </row>
        <row r="89">
          <cell r="B89">
            <v>146460</v>
          </cell>
          <cell r="C89">
            <v>167824</v>
          </cell>
          <cell r="D89">
            <v>14271</v>
          </cell>
          <cell r="E89">
            <v>205492</v>
          </cell>
          <cell r="F89">
            <v>19590</v>
          </cell>
          <cell r="G89">
            <v>83714</v>
          </cell>
          <cell r="H89">
            <v>27348</v>
          </cell>
          <cell r="I89">
            <v>2022</v>
          </cell>
        </row>
        <row r="105">
          <cell r="B105">
            <v>28104</v>
          </cell>
          <cell r="C105">
            <v>158422</v>
          </cell>
          <cell r="D105">
            <v>914644</v>
          </cell>
          <cell r="E105">
            <v>52309</v>
          </cell>
          <cell r="F105">
            <v>14940</v>
          </cell>
          <cell r="G105">
            <v>0</v>
          </cell>
          <cell r="H105">
            <v>22411</v>
          </cell>
          <cell r="I105">
            <v>54792</v>
          </cell>
        </row>
        <row r="106">
          <cell r="B106">
            <v>7351</v>
          </cell>
          <cell r="C106">
            <v>1008</v>
          </cell>
          <cell r="D106">
            <v>2643</v>
          </cell>
          <cell r="E106">
            <v>1167</v>
          </cell>
          <cell r="F106">
            <v>8313</v>
          </cell>
          <cell r="G106">
            <v>2462</v>
          </cell>
          <cell r="H106">
            <v>57062</v>
          </cell>
          <cell r="I106">
            <v>553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265</v>
          </cell>
          <cell r="C108">
            <v>7900</v>
          </cell>
          <cell r="D108">
            <v>160</v>
          </cell>
          <cell r="E108">
            <v>290</v>
          </cell>
          <cell r="F108">
            <v>1122</v>
          </cell>
          <cell r="G108">
            <v>990</v>
          </cell>
          <cell r="H108">
            <v>120</v>
          </cell>
          <cell r="I108">
            <v>4623</v>
          </cell>
        </row>
        <row r="109">
          <cell r="B109">
            <v>0</v>
          </cell>
          <cell r="C109">
            <v>0</v>
          </cell>
          <cell r="D109">
            <v>3022</v>
          </cell>
          <cell r="E109">
            <v>0</v>
          </cell>
          <cell r="F109">
            <v>15</v>
          </cell>
          <cell r="G109">
            <v>221</v>
          </cell>
          <cell r="H109">
            <v>3308</v>
          </cell>
          <cell r="I109">
            <v>55</v>
          </cell>
        </row>
        <row r="110">
          <cell r="B110">
            <v>694</v>
          </cell>
          <cell r="C110">
            <v>240</v>
          </cell>
          <cell r="D110">
            <v>992</v>
          </cell>
          <cell r="E110">
            <v>432</v>
          </cell>
          <cell r="F110">
            <v>414</v>
          </cell>
          <cell r="G110">
            <v>191</v>
          </cell>
          <cell r="H110">
            <v>108</v>
          </cell>
          <cell r="I110">
            <v>0</v>
          </cell>
        </row>
        <row r="111">
          <cell r="B111">
            <v>45</v>
          </cell>
          <cell r="C111">
            <v>272</v>
          </cell>
          <cell r="D111">
            <v>520</v>
          </cell>
          <cell r="E111">
            <v>3401</v>
          </cell>
          <cell r="F111">
            <v>346</v>
          </cell>
          <cell r="G111">
            <v>1057</v>
          </cell>
          <cell r="H111">
            <v>358</v>
          </cell>
          <cell r="I111">
            <v>0</v>
          </cell>
        </row>
        <row r="112">
          <cell r="B112">
            <v>101</v>
          </cell>
          <cell r="C112">
            <v>0</v>
          </cell>
          <cell r="D112">
            <v>0</v>
          </cell>
          <cell r="E112">
            <v>0</v>
          </cell>
          <cell r="F112">
            <v>113</v>
          </cell>
          <cell r="G112">
            <v>0</v>
          </cell>
          <cell r="H112">
            <v>0</v>
          </cell>
          <cell r="I112">
            <v>0</v>
          </cell>
        </row>
        <row r="113">
          <cell r="B113">
            <v>657</v>
          </cell>
          <cell r="C113">
            <v>488</v>
          </cell>
          <cell r="D113">
            <v>9435</v>
          </cell>
          <cell r="E113">
            <v>45</v>
          </cell>
          <cell r="F113">
            <v>8249</v>
          </cell>
          <cell r="G113">
            <v>73</v>
          </cell>
          <cell r="H113">
            <v>12457</v>
          </cell>
          <cell r="I113">
            <v>214</v>
          </cell>
        </row>
        <row r="114">
          <cell r="B114">
            <v>26991</v>
          </cell>
          <cell r="C114">
            <v>21220</v>
          </cell>
          <cell r="D114">
            <v>350</v>
          </cell>
          <cell r="E114">
            <v>32689</v>
          </cell>
          <cell r="F114">
            <v>21058</v>
          </cell>
          <cell r="G114">
            <v>1553</v>
          </cell>
          <cell r="H114">
            <v>42973</v>
          </cell>
          <cell r="I114">
            <v>1994</v>
          </cell>
        </row>
        <row r="115">
          <cell r="B115">
            <v>0</v>
          </cell>
          <cell r="C115">
            <v>11968</v>
          </cell>
          <cell r="D115">
            <v>280</v>
          </cell>
          <cell r="E115">
            <v>1156</v>
          </cell>
          <cell r="F115">
            <v>20284</v>
          </cell>
          <cell r="G115">
            <v>3265</v>
          </cell>
          <cell r="H115">
            <v>0</v>
          </cell>
          <cell r="I115">
            <v>9434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91200</v>
          </cell>
          <cell r="F116">
            <v>8064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7242</v>
          </cell>
          <cell r="C117">
            <v>10531</v>
          </cell>
          <cell r="D117">
            <v>5158</v>
          </cell>
          <cell r="E117">
            <v>4682</v>
          </cell>
          <cell r="F117">
            <v>16689</v>
          </cell>
          <cell r="G117">
            <v>4612</v>
          </cell>
          <cell r="H117">
            <v>196</v>
          </cell>
          <cell r="I117">
            <v>1905</v>
          </cell>
        </row>
        <row r="118">
          <cell r="B118">
            <v>73246</v>
          </cell>
          <cell r="C118">
            <v>19271</v>
          </cell>
          <cell r="D118">
            <v>33636</v>
          </cell>
          <cell r="E118">
            <v>87131</v>
          </cell>
          <cell r="F118">
            <v>31207</v>
          </cell>
          <cell r="G118">
            <v>7293</v>
          </cell>
          <cell r="H118">
            <v>24602</v>
          </cell>
          <cell r="I118">
            <v>5901</v>
          </cell>
        </row>
        <row r="119">
          <cell r="B119">
            <v>16363</v>
          </cell>
          <cell r="C119">
            <v>8022</v>
          </cell>
          <cell r="D119">
            <v>23334</v>
          </cell>
          <cell r="E119">
            <v>12792</v>
          </cell>
          <cell r="F119">
            <v>12442</v>
          </cell>
          <cell r="G119">
            <v>9066</v>
          </cell>
          <cell r="H119">
            <v>15549</v>
          </cell>
          <cell r="I119">
            <v>632</v>
          </cell>
        </row>
        <row r="120">
          <cell r="B120">
            <v>8</v>
          </cell>
          <cell r="C120">
            <v>0</v>
          </cell>
          <cell r="D120">
            <v>0</v>
          </cell>
          <cell r="E120">
            <v>17608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7428</v>
          </cell>
          <cell r="C121">
            <v>8538</v>
          </cell>
          <cell r="D121">
            <v>4307</v>
          </cell>
          <cell r="E121">
            <v>12753</v>
          </cell>
          <cell r="F121">
            <v>14815</v>
          </cell>
          <cell r="G121">
            <v>4507</v>
          </cell>
          <cell r="H121">
            <v>3117</v>
          </cell>
          <cell r="I121">
            <v>3974</v>
          </cell>
        </row>
        <row r="122">
          <cell r="B122">
            <v>2719</v>
          </cell>
          <cell r="C122">
            <v>442</v>
          </cell>
          <cell r="D122">
            <v>12561</v>
          </cell>
          <cell r="E122">
            <v>35466</v>
          </cell>
          <cell r="F122">
            <v>980</v>
          </cell>
          <cell r="G122">
            <v>865</v>
          </cell>
          <cell r="H122">
            <v>4108</v>
          </cell>
          <cell r="I122">
            <v>385</v>
          </cell>
        </row>
        <row r="123">
          <cell r="B123">
            <v>152</v>
          </cell>
          <cell r="C123">
            <v>0</v>
          </cell>
          <cell r="D123">
            <v>2</v>
          </cell>
          <cell r="E123">
            <v>20518</v>
          </cell>
          <cell r="F123">
            <v>33875</v>
          </cell>
          <cell r="G123">
            <v>570</v>
          </cell>
          <cell r="H123">
            <v>40</v>
          </cell>
          <cell r="I123">
            <v>0</v>
          </cell>
        </row>
        <row r="124">
          <cell r="B124">
            <v>506</v>
          </cell>
          <cell r="C124">
            <v>72</v>
          </cell>
          <cell r="D124">
            <v>1544</v>
          </cell>
          <cell r="E124">
            <v>2808</v>
          </cell>
          <cell r="F124">
            <v>2770</v>
          </cell>
          <cell r="G124">
            <v>864</v>
          </cell>
          <cell r="H124">
            <v>540</v>
          </cell>
          <cell r="I124">
            <v>146</v>
          </cell>
        </row>
        <row r="125">
          <cell r="B125">
            <v>0</v>
          </cell>
          <cell r="C125">
            <v>1</v>
          </cell>
          <cell r="D125">
            <v>0</v>
          </cell>
          <cell r="E125">
            <v>2352</v>
          </cell>
          <cell r="F125">
            <v>2314</v>
          </cell>
          <cell r="G125">
            <v>10</v>
          </cell>
          <cell r="H125">
            <v>0</v>
          </cell>
          <cell r="I125">
            <v>3</v>
          </cell>
        </row>
        <row r="126">
          <cell r="B126">
            <v>4</v>
          </cell>
          <cell r="C126">
            <v>0</v>
          </cell>
          <cell r="D126">
            <v>90</v>
          </cell>
          <cell r="E126">
            <v>47383</v>
          </cell>
          <cell r="F126">
            <v>112</v>
          </cell>
          <cell r="G126">
            <v>58</v>
          </cell>
          <cell r="H126">
            <v>107</v>
          </cell>
          <cell r="I126">
            <v>0</v>
          </cell>
        </row>
        <row r="127">
          <cell r="B127">
            <v>1325</v>
          </cell>
          <cell r="C127">
            <v>200</v>
          </cell>
          <cell r="D127">
            <v>20</v>
          </cell>
          <cell r="E127">
            <v>8955</v>
          </cell>
          <cell r="F127">
            <v>16399</v>
          </cell>
          <cell r="G127">
            <v>9</v>
          </cell>
          <cell r="H127">
            <v>105</v>
          </cell>
          <cell r="I127">
            <v>87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148</v>
          </cell>
          <cell r="D129">
            <v>0</v>
          </cell>
          <cell r="E129">
            <v>46560</v>
          </cell>
          <cell r="F129">
            <v>4664</v>
          </cell>
          <cell r="G129">
            <v>88</v>
          </cell>
          <cell r="H129">
            <v>0</v>
          </cell>
          <cell r="I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16</v>
          </cell>
          <cell r="F130">
            <v>55</v>
          </cell>
          <cell r="G130">
            <v>256</v>
          </cell>
          <cell r="H130">
            <v>22</v>
          </cell>
          <cell r="I130">
            <v>880</v>
          </cell>
        </row>
        <row r="131">
          <cell r="B131">
            <v>178</v>
          </cell>
          <cell r="C131">
            <v>387</v>
          </cell>
          <cell r="D131">
            <v>30</v>
          </cell>
          <cell r="E131">
            <v>119</v>
          </cell>
          <cell r="F131">
            <v>5394</v>
          </cell>
          <cell r="G131">
            <v>37</v>
          </cell>
          <cell r="H131">
            <v>0</v>
          </cell>
          <cell r="I131">
            <v>5047</v>
          </cell>
        </row>
        <row r="132">
          <cell r="B132">
            <v>4021</v>
          </cell>
          <cell r="C132">
            <v>145</v>
          </cell>
          <cell r="D132">
            <v>6254</v>
          </cell>
          <cell r="E132">
            <v>5070</v>
          </cell>
          <cell r="F132">
            <v>775</v>
          </cell>
          <cell r="G132">
            <v>632</v>
          </cell>
          <cell r="H132">
            <v>63</v>
          </cell>
          <cell r="I132">
            <v>1091</v>
          </cell>
        </row>
        <row r="133">
          <cell r="B133">
            <v>80</v>
          </cell>
          <cell r="C133">
            <v>0</v>
          </cell>
          <cell r="D133">
            <v>501</v>
          </cell>
          <cell r="E133">
            <v>0</v>
          </cell>
          <cell r="F133">
            <v>0</v>
          </cell>
          <cell r="G133">
            <v>460</v>
          </cell>
          <cell r="H133">
            <v>440</v>
          </cell>
          <cell r="I133">
            <v>120</v>
          </cell>
        </row>
        <row r="134">
          <cell r="B134">
            <v>0</v>
          </cell>
          <cell r="C134">
            <v>13</v>
          </cell>
          <cell r="D134">
            <v>0</v>
          </cell>
          <cell r="E134">
            <v>86</v>
          </cell>
          <cell r="F134">
            <v>18910</v>
          </cell>
          <cell r="G134">
            <v>0</v>
          </cell>
          <cell r="H134">
            <v>0</v>
          </cell>
          <cell r="I134">
            <v>11792</v>
          </cell>
        </row>
        <row r="135">
          <cell r="B135">
            <v>591</v>
          </cell>
          <cell r="C135">
            <v>4468</v>
          </cell>
          <cell r="D135">
            <v>105</v>
          </cell>
          <cell r="E135">
            <v>68</v>
          </cell>
          <cell r="F135">
            <v>901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2</v>
          </cell>
          <cell r="C136">
            <v>0</v>
          </cell>
          <cell r="D136">
            <v>0</v>
          </cell>
          <cell r="E136">
            <v>13</v>
          </cell>
          <cell r="F136">
            <v>20</v>
          </cell>
          <cell r="G136">
            <v>213</v>
          </cell>
          <cell r="H136">
            <v>0</v>
          </cell>
          <cell r="I136">
            <v>0</v>
          </cell>
        </row>
        <row r="137">
          <cell r="B137">
            <v>144103</v>
          </cell>
          <cell r="C137">
            <v>40625</v>
          </cell>
          <cell r="D137">
            <v>2037346</v>
          </cell>
          <cell r="E137">
            <v>17935</v>
          </cell>
          <cell r="F137">
            <v>42821</v>
          </cell>
          <cell r="G137">
            <v>677511</v>
          </cell>
          <cell r="H137">
            <v>95851</v>
          </cell>
          <cell r="I137">
            <v>12140</v>
          </cell>
        </row>
        <row r="138">
          <cell r="B138">
            <v>47178</v>
          </cell>
          <cell r="C138">
            <v>24717</v>
          </cell>
          <cell r="D138">
            <v>10484</v>
          </cell>
          <cell r="E138">
            <v>36656</v>
          </cell>
          <cell r="F138">
            <v>3729</v>
          </cell>
          <cell r="G138">
            <v>24399</v>
          </cell>
          <cell r="H138">
            <v>8560</v>
          </cell>
          <cell r="I138">
            <v>2375</v>
          </cell>
        </row>
      </sheetData>
      <sheetData sheetId="8">
        <row r="8">
          <cell r="B8">
            <v>7086</v>
          </cell>
          <cell r="C8">
            <v>130166</v>
          </cell>
          <cell r="D8">
            <v>137330</v>
          </cell>
          <cell r="E8">
            <v>65074</v>
          </cell>
          <cell r="F8">
            <v>5256</v>
          </cell>
          <cell r="G8">
            <v>0</v>
          </cell>
          <cell r="H8">
            <v>53051</v>
          </cell>
          <cell r="I8">
            <v>8215</v>
          </cell>
        </row>
        <row r="9">
          <cell r="B9">
            <v>2179</v>
          </cell>
          <cell r="C9">
            <v>826</v>
          </cell>
          <cell r="D9">
            <v>891</v>
          </cell>
          <cell r="E9">
            <v>1655</v>
          </cell>
          <cell r="F9">
            <v>3909</v>
          </cell>
          <cell r="G9">
            <v>2904</v>
          </cell>
          <cell r="H9">
            <v>5458</v>
          </cell>
          <cell r="I9">
            <v>1618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120</v>
          </cell>
          <cell r="H10">
            <v>0</v>
          </cell>
          <cell r="I10">
            <v>0</v>
          </cell>
        </row>
        <row r="11">
          <cell r="F11">
            <v>50</v>
          </cell>
          <cell r="G11">
            <v>6</v>
          </cell>
        </row>
        <row r="12">
          <cell r="B12">
            <v>0</v>
          </cell>
          <cell r="C12">
            <v>0</v>
          </cell>
          <cell r="D12">
            <v>390</v>
          </cell>
          <cell r="E12">
            <v>0</v>
          </cell>
          <cell r="F12">
            <v>30</v>
          </cell>
          <cell r="G12">
            <v>72</v>
          </cell>
          <cell r="H12">
            <v>5759</v>
          </cell>
          <cell r="I12">
            <v>70</v>
          </cell>
        </row>
        <row r="13">
          <cell r="B13">
            <v>40</v>
          </cell>
          <cell r="C13">
            <v>0</v>
          </cell>
          <cell r="D13">
            <v>6</v>
          </cell>
          <cell r="E13">
            <v>2016</v>
          </cell>
          <cell r="F13">
            <v>340</v>
          </cell>
          <cell r="G13">
            <v>223</v>
          </cell>
          <cell r="H13">
            <v>0</v>
          </cell>
          <cell r="I13">
            <v>0</v>
          </cell>
        </row>
        <row r="14">
          <cell r="B14">
            <v>49</v>
          </cell>
          <cell r="C14">
            <v>13</v>
          </cell>
          <cell r="D14">
            <v>50</v>
          </cell>
          <cell r="E14">
            <v>10</v>
          </cell>
          <cell r="F14">
            <v>310</v>
          </cell>
          <cell r="G14">
            <v>318</v>
          </cell>
          <cell r="H14">
            <v>0</v>
          </cell>
          <cell r="I14">
            <v>0</v>
          </cell>
        </row>
        <row r="15">
          <cell r="B15">
            <v>0</v>
          </cell>
          <cell r="C15">
            <v>0</v>
          </cell>
          <cell r="E15">
            <v>4</v>
          </cell>
          <cell r="F15">
            <v>30</v>
          </cell>
          <cell r="G15">
            <v>6</v>
          </cell>
          <cell r="H15">
            <v>0</v>
          </cell>
          <cell r="I15">
            <v>0</v>
          </cell>
        </row>
        <row r="16">
          <cell r="B16">
            <v>733</v>
          </cell>
          <cell r="C16">
            <v>152</v>
          </cell>
          <cell r="D16">
            <v>499</v>
          </cell>
          <cell r="E16">
            <v>96</v>
          </cell>
          <cell r="F16">
            <v>1728</v>
          </cell>
          <cell r="G16">
            <v>12806</v>
          </cell>
          <cell r="H16">
            <v>2112</v>
          </cell>
          <cell r="I16">
            <v>306</v>
          </cell>
        </row>
        <row r="17">
          <cell r="B17">
            <v>901</v>
          </cell>
          <cell r="C17">
            <v>432</v>
          </cell>
          <cell r="D17">
            <v>66</v>
          </cell>
          <cell r="E17">
            <v>949</v>
          </cell>
          <cell r="F17">
            <v>631</v>
          </cell>
          <cell r="G17">
            <v>259</v>
          </cell>
          <cell r="H17">
            <v>1996</v>
          </cell>
          <cell r="I17">
            <v>427</v>
          </cell>
        </row>
        <row r="18">
          <cell r="B18">
            <v>5</v>
          </cell>
          <cell r="C18">
            <v>633</v>
          </cell>
          <cell r="D18">
            <v>25</v>
          </cell>
          <cell r="E18">
            <v>31</v>
          </cell>
          <cell r="F18">
            <v>1950</v>
          </cell>
          <cell r="G18">
            <v>2</v>
          </cell>
          <cell r="H18">
            <v>5</v>
          </cell>
          <cell r="I18">
            <v>340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1167</v>
          </cell>
          <cell r="F19">
            <v>415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374</v>
          </cell>
          <cell r="C20">
            <v>798</v>
          </cell>
          <cell r="D20">
            <v>20</v>
          </cell>
          <cell r="E20">
            <v>797</v>
          </cell>
          <cell r="F20">
            <v>2200</v>
          </cell>
          <cell r="G20">
            <v>525</v>
          </cell>
          <cell r="H20">
            <v>25</v>
          </cell>
          <cell r="I20">
            <v>513</v>
          </cell>
        </row>
        <row r="21">
          <cell r="B21">
            <v>3767</v>
          </cell>
          <cell r="C21">
            <v>2137</v>
          </cell>
          <cell r="D21">
            <v>1936</v>
          </cell>
          <cell r="E21">
            <v>6756</v>
          </cell>
          <cell r="F21">
            <v>3849</v>
          </cell>
          <cell r="G21">
            <v>943</v>
          </cell>
          <cell r="H21">
            <v>1738</v>
          </cell>
          <cell r="I21">
            <v>1087</v>
          </cell>
        </row>
        <row r="22">
          <cell r="B22">
            <v>142</v>
          </cell>
          <cell r="C22">
            <v>101</v>
          </cell>
          <cell r="D22">
            <v>214</v>
          </cell>
          <cell r="E22">
            <v>227</v>
          </cell>
          <cell r="F22">
            <v>473</v>
          </cell>
          <cell r="G22">
            <v>352</v>
          </cell>
          <cell r="H22">
            <v>150</v>
          </cell>
          <cell r="I22">
            <v>38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437</v>
          </cell>
          <cell r="C24">
            <v>196</v>
          </cell>
          <cell r="D24">
            <v>123</v>
          </cell>
          <cell r="E24">
            <v>151</v>
          </cell>
          <cell r="F24">
            <v>2960</v>
          </cell>
          <cell r="G24">
            <v>1536</v>
          </cell>
          <cell r="H24">
            <v>876</v>
          </cell>
          <cell r="I24">
            <v>941</v>
          </cell>
        </row>
        <row r="25">
          <cell r="B25">
            <v>235</v>
          </cell>
          <cell r="C25">
            <v>21</v>
          </cell>
          <cell r="D25">
            <v>81</v>
          </cell>
          <cell r="E25">
            <v>88</v>
          </cell>
          <cell r="F25">
            <v>235</v>
          </cell>
          <cell r="G25">
            <v>69</v>
          </cell>
          <cell r="H25">
            <v>41</v>
          </cell>
          <cell r="I25">
            <v>47</v>
          </cell>
        </row>
        <row r="26">
          <cell r="B26">
            <v>70</v>
          </cell>
          <cell r="C26">
            <v>0</v>
          </cell>
          <cell r="D26">
            <v>3</v>
          </cell>
          <cell r="E26">
            <v>374</v>
          </cell>
          <cell r="F26">
            <v>0</v>
          </cell>
          <cell r="G26">
            <v>20</v>
          </cell>
          <cell r="H26">
            <v>90</v>
          </cell>
          <cell r="I26">
            <v>0</v>
          </cell>
        </row>
        <row r="27">
          <cell r="B27">
            <v>3</v>
          </cell>
          <cell r="C27">
            <v>9</v>
          </cell>
          <cell r="D27">
            <v>0</v>
          </cell>
          <cell r="E27">
            <v>54</v>
          </cell>
          <cell r="F27">
            <v>20</v>
          </cell>
          <cell r="G27">
            <v>23</v>
          </cell>
          <cell r="H27">
            <v>0</v>
          </cell>
          <cell r="I27">
            <v>6</v>
          </cell>
        </row>
        <row r="28">
          <cell r="B28">
            <v>25</v>
          </cell>
          <cell r="C28">
            <v>0</v>
          </cell>
          <cell r="D28">
            <v>0</v>
          </cell>
          <cell r="E28">
            <v>501</v>
          </cell>
          <cell r="F28">
            <v>0</v>
          </cell>
          <cell r="G28">
            <v>5</v>
          </cell>
          <cell r="H28">
            <v>30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0</v>
          </cell>
          <cell r="C30">
            <v>2</v>
          </cell>
          <cell r="D30">
            <v>20</v>
          </cell>
          <cell r="E30">
            <v>108</v>
          </cell>
          <cell r="F30">
            <v>0</v>
          </cell>
          <cell r="G30">
            <v>2</v>
          </cell>
          <cell r="H30">
            <v>0</v>
          </cell>
          <cell r="I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269</v>
          </cell>
          <cell r="F32">
            <v>0</v>
          </cell>
          <cell r="G32">
            <v>58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10</v>
          </cell>
          <cell r="E33">
            <v>0</v>
          </cell>
          <cell r="F33">
            <v>0</v>
          </cell>
          <cell r="G33">
            <v>796</v>
          </cell>
          <cell r="H33">
            <v>142</v>
          </cell>
          <cell r="I33">
            <v>0</v>
          </cell>
        </row>
        <row r="34">
          <cell r="B34">
            <v>0</v>
          </cell>
          <cell r="C34">
            <v>283</v>
          </cell>
          <cell r="D34">
            <v>13</v>
          </cell>
          <cell r="E34">
            <v>0</v>
          </cell>
          <cell r="F34">
            <v>200</v>
          </cell>
          <cell r="G34">
            <v>0</v>
          </cell>
          <cell r="H34">
            <v>0</v>
          </cell>
          <cell r="I34">
            <v>418</v>
          </cell>
        </row>
        <row r="35">
          <cell r="B35">
            <v>375</v>
          </cell>
          <cell r="C35">
            <v>144</v>
          </cell>
          <cell r="D35">
            <v>167</v>
          </cell>
          <cell r="E35">
            <v>183</v>
          </cell>
          <cell r="F35">
            <v>140</v>
          </cell>
          <cell r="G35">
            <v>428</v>
          </cell>
          <cell r="H35">
            <v>110</v>
          </cell>
          <cell r="I35">
            <v>130</v>
          </cell>
        </row>
        <row r="36">
          <cell r="B36">
            <v>25</v>
          </cell>
          <cell r="C36">
            <v>0</v>
          </cell>
          <cell r="D36">
            <v>140</v>
          </cell>
          <cell r="E36">
            <v>0</v>
          </cell>
          <cell r="F36">
            <v>0</v>
          </cell>
          <cell r="G36">
            <v>17</v>
          </cell>
          <cell r="H36">
            <v>18</v>
          </cell>
          <cell r="I36">
            <v>15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10</v>
          </cell>
          <cell r="H37">
            <v>0</v>
          </cell>
          <cell r="I37">
            <v>140</v>
          </cell>
        </row>
        <row r="38">
          <cell r="B38">
            <v>115</v>
          </cell>
          <cell r="C38">
            <v>307</v>
          </cell>
          <cell r="D38">
            <v>10</v>
          </cell>
          <cell r="E38">
            <v>0</v>
          </cell>
          <cell r="F38">
            <v>2000</v>
          </cell>
          <cell r="G38">
            <v>0</v>
          </cell>
          <cell r="H38">
            <v>0</v>
          </cell>
          <cell r="I38">
            <v>10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201</v>
          </cell>
          <cell r="C40">
            <v>149</v>
          </cell>
          <cell r="D40">
            <v>5726</v>
          </cell>
          <cell r="E40">
            <v>68</v>
          </cell>
          <cell r="F40">
            <v>500</v>
          </cell>
          <cell r="G40">
            <v>1254</v>
          </cell>
          <cell r="H40">
            <v>1352</v>
          </cell>
          <cell r="I40">
            <v>95</v>
          </cell>
        </row>
        <row r="41">
          <cell r="B41">
            <v>3113</v>
          </cell>
          <cell r="C41">
            <v>1210</v>
          </cell>
          <cell r="D41">
            <v>1075</v>
          </cell>
          <cell r="E41">
            <v>2637</v>
          </cell>
          <cell r="F41">
            <v>1363</v>
          </cell>
          <cell r="G41">
            <v>1345</v>
          </cell>
          <cell r="H41">
            <v>1584</v>
          </cell>
          <cell r="I41">
            <v>1400</v>
          </cell>
        </row>
        <row r="56">
          <cell r="B56">
            <v>5095</v>
          </cell>
          <cell r="C56">
            <v>20426</v>
          </cell>
          <cell r="D56">
            <v>139829</v>
          </cell>
          <cell r="E56">
            <v>10403</v>
          </cell>
          <cell r="F56">
            <v>5691</v>
          </cell>
          <cell r="G56">
            <v>0</v>
          </cell>
          <cell r="H56">
            <v>13111</v>
          </cell>
          <cell r="I56">
            <v>2248</v>
          </cell>
        </row>
        <row r="57">
          <cell r="B57">
            <v>1577</v>
          </cell>
          <cell r="C57">
            <v>658</v>
          </cell>
          <cell r="D57">
            <v>1053</v>
          </cell>
          <cell r="E57">
            <v>1049</v>
          </cell>
          <cell r="F57">
            <v>1572</v>
          </cell>
          <cell r="G57">
            <v>3049</v>
          </cell>
          <cell r="H57">
            <v>10922</v>
          </cell>
          <cell r="I57">
            <v>687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1506</v>
          </cell>
          <cell r="C59">
            <v>239140</v>
          </cell>
          <cell r="D59">
            <v>370</v>
          </cell>
          <cell r="E59">
            <v>982</v>
          </cell>
          <cell r="F59">
            <v>8530</v>
          </cell>
          <cell r="G59">
            <v>4455</v>
          </cell>
          <cell r="H59">
            <v>600</v>
          </cell>
          <cell r="I59">
            <v>29706</v>
          </cell>
        </row>
        <row r="60">
          <cell r="B60">
            <v>0</v>
          </cell>
          <cell r="C60">
            <v>0</v>
          </cell>
          <cell r="D60">
            <v>2422</v>
          </cell>
          <cell r="E60">
            <v>0</v>
          </cell>
          <cell r="F60">
            <v>0</v>
          </cell>
          <cell r="G60">
            <v>185</v>
          </cell>
          <cell r="H60">
            <v>4297</v>
          </cell>
          <cell r="I60">
            <v>385</v>
          </cell>
        </row>
        <row r="61">
          <cell r="B61">
            <v>994</v>
          </cell>
          <cell r="C61">
            <v>114</v>
          </cell>
          <cell r="D61">
            <v>1040</v>
          </cell>
          <cell r="E61">
            <v>950</v>
          </cell>
          <cell r="F61">
            <v>266</v>
          </cell>
          <cell r="G61">
            <v>1308</v>
          </cell>
          <cell r="H61">
            <v>13176</v>
          </cell>
          <cell r="I61">
            <v>0</v>
          </cell>
        </row>
        <row r="62">
          <cell r="B62">
            <v>130</v>
          </cell>
          <cell r="C62">
            <v>153</v>
          </cell>
          <cell r="D62">
            <v>1137</v>
          </cell>
          <cell r="E62">
            <v>243</v>
          </cell>
          <cell r="F62">
            <v>384</v>
          </cell>
          <cell r="G62">
            <v>10119</v>
          </cell>
          <cell r="H62">
            <v>21862</v>
          </cell>
          <cell r="I62">
            <v>0</v>
          </cell>
        </row>
        <row r="63">
          <cell r="B63">
            <v>65</v>
          </cell>
          <cell r="C63">
            <v>0</v>
          </cell>
          <cell r="D63">
            <v>0</v>
          </cell>
          <cell r="E63">
            <v>0</v>
          </cell>
          <cell r="F63">
            <v>80</v>
          </cell>
          <cell r="G63">
            <v>315</v>
          </cell>
          <cell r="H63">
            <v>76</v>
          </cell>
          <cell r="I63">
            <v>0</v>
          </cell>
        </row>
        <row r="64">
          <cell r="B64">
            <v>131</v>
          </cell>
          <cell r="C64">
            <v>1244</v>
          </cell>
          <cell r="D64">
            <v>1243</v>
          </cell>
          <cell r="E64">
            <v>35</v>
          </cell>
          <cell r="F64">
            <v>83</v>
          </cell>
          <cell r="G64">
            <v>3656</v>
          </cell>
          <cell r="H64">
            <v>2349</v>
          </cell>
          <cell r="I64">
            <v>28</v>
          </cell>
        </row>
        <row r="65">
          <cell r="B65">
            <v>736</v>
          </cell>
          <cell r="C65">
            <v>1046</v>
          </cell>
          <cell r="D65">
            <v>83</v>
          </cell>
          <cell r="E65">
            <v>650</v>
          </cell>
          <cell r="F65">
            <v>600</v>
          </cell>
          <cell r="G65">
            <v>72</v>
          </cell>
          <cell r="H65">
            <v>1409</v>
          </cell>
          <cell r="I65">
            <v>300</v>
          </cell>
        </row>
        <row r="66">
          <cell r="B66">
            <v>0</v>
          </cell>
          <cell r="C66">
            <v>859</v>
          </cell>
          <cell r="D66">
            <v>5</v>
          </cell>
          <cell r="E66">
            <v>29</v>
          </cell>
          <cell r="F66">
            <v>680</v>
          </cell>
          <cell r="G66">
            <v>949</v>
          </cell>
          <cell r="H66">
            <v>0</v>
          </cell>
          <cell r="I66">
            <v>362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1977</v>
          </cell>
          <cell r="F67">
            <v>240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634</v>
          </cell>
          <cell r="C68">
            <v>833</v>
          </cell>
          <cell r="D68">
            <v>292</v>
          </cell>
          <cell r="E68">
            <v>254</v>
          </cell>
          <cell r="F68">
            <v>1660</v>
          </cell>
          <cell r="G68">
            <v>491</v>
          </cell>
          <cell r="H68">
            <v>12</v>
          </cell>
          <cell r="I68">
            <v>449</v>
          </cell>
        </row>
        <row r="69">
          <cell r="B69">
            <v>5109</v>
          </cell>
          <cell r="C69">
            <v>3185</v>
          </cell>
          <cell r="D69">
            <v>3492</v>
          </cell>
          <cell r="E69">
            <v>5161</v>
          </cell>
          <cell r="F69">
            <v>1697</v>
          </cell>
          <cell r="G69">
            <v>784</v>
          </cell>
          <cell r="H69">
            <v>1785</v>
          </cell>
          <cell r="I69">
            <v>883</v>
          </cell>
        </row>
        <row r="70">
          <cell r="B70">
            <v>468</v>
          </cell>
          <cell r="C70">
            <v>358</v>
          </cell>
          <cell r="D70">
            <v>3307</v>
          </cell>
          <cell r="E70">
            <v>1941</v>
          </cell>
          <cell r="F70">
            <v>1104</v>
          </cell>
          <cell r="G70">
            <v>575</v>
          </cell>
          <cell r="H70">
            <v>598</v>
          </cell>
          <cell r="I70">
            <v>193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626</v>
          </cell>
          <cell r="C72">
            <v>2138</v>
          </cell>
          <cell r="D72">
            <v>675</v>
          </cell>
          <cell r="E72">
            <v>1771</v>
          </cell>
          <cell r="F72">
            <v>2315</v>
          </cell>
          <cell r="G72">
            <v>580</v>
          </cell>
          <cell r="H72">
            <v>12</v>
          </cell>
          <cell r="I72">
            <v>312</v>
          </cell>
        </row>
        <row r="73">
          <cell r="B73">
            <v>271</v>
          </cell>
          <cell r="C73">
            <v>198</v>
          </cell>
          <cell r="D73">
            <v>622</v>
          </cell>
          <cell r="E73">
            <v>3336</v>
          </cell>
          <cell r="F73">
            <v>135</v>
          </cell>
          <cell r="G73">
            <v>78</v>
          </cell>
          <cell r="H73">
            <v>542</v>
          </cell>
          <cell r="I73">
            <v>74</v>
          </cell>
        </row>
        <row r="74">
          <cell r="B74">
            <v>181</v>
          </cell>
          <cell r="C74">
            <v>0</v>
          </cell>
          <cell r="D74">
            <v>0</v>
          </cell>
          <cell r="E74">
            <v>158</v>
          </cell>
          <cell r="F74">
            <v>90</v>
          </cell>
          <cell r="G74">
            <v>0</v>
          </cell>
          <cell r="H74">
            <v>702</v>
          </cell>
          <cell r="I74">
            <v>0</v>
          </cell>
        </row>
        <row r="75">
          <cell r="B75">
            <v>26</v>
          </cell>
          <cell r="C75">
            <v>59</v>
          </cell>
          <cell r="D75">
            <v>114</v>
          </cell>
          <cell r="E75">
            <v>287</v>
          </cell>
          <cell r="F75">
            <v>99</v>
          </cell>
          <cell r="G75">
            <v>35</v>
          </cell>
          <cell r="H75">
            <v>45</v>
          </cell>
          <cell r="I75">
            <v>21</v>
          </cell>
        </row>
        <row r="76">
          <cell r="B76">
            <v>5</v>
          </cell>
          <cell r="C76">
            <v>0</v>
          </cell>
          <cell r="D76">
            <v>0</v>
          </cell>
          <cell r="E76">
            <v>358</v>
          </cell>
          <cell r="F76">
            <v>12</v>
          </cell>
          <cell r="G76">
            <v>9</v>
          </cell>
          <cell r="H76">
            <v>0</v>
          </cell>
          <cell r="I76">
            <v>0</v>
          </cell>
        </row>
        <row r="77">
          <cell r="B77">
            <v>72</v>
          </cell>
          <cell r="C77">
            <v>0</v>
          </cell>
          <cell r="D77">
            <v>85</v>
          </cell>
          <cell r="E77">
            <v>15799</v>
          </cell>
          <cell r="F77">
            <v>20</v>
          </cell>
          <cell r="G77">
            <v>431</v>
          </cell>
          <cell r="H77">
            <v>121</v>
          </cell>
          <cell r="I77">
            <v>0</v>
          </cell>
        </row>
        <row r="78">
          <cell r="B78">
            <v>32</v>
          </cell>
          <cell r="C78">
            <v>29</v>
          </cell>
          <cell r="D78">
            <v>1</v>
          </cell>
          <cell r="E78">
            <v>231</v>
          </cell>
          <cell r="F78">
            <v>50</v>
          </cell>
          <cell r="G78">
            <v>4</v>
          </cell>
          <cell r="H78">
            <v>7</v>
          </cell>
          <cell r="I78">
            <v>12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3</v>
          </cell>
          <cell r="C80">
            <v>0</v>
          </cell>
          <cell r="D80">
            <v>0</v>
          </cell>
          <cell r="E80">
            <v>560</v>
          </cell>
          <cell r="F80">
            <v>0</v>
          </cell>
          <cell r="G80">
            <v>31</v>
          </cell>
          <cell r="H80">
            <v>0</v>
          </cell>
          <cell r="I80">
            <v>0</v>
          </cell>
        </row>
        <row r="81">
          <cell r="B81">
            <v>80</v>
          </cell>
          <cell r="C81">
            <v>181</v>
          </cell>
          <cell r="D81">
            <v>0</v>
          </cell>
          <cell r="E81">
            <v>242</v>
          </cell>
          <cell r="F81">
            <v>250</v>
          </cell>
          <cell r="G81">
            <v>432</v>
          </cell>
          <cell r="H81">
            <v>66</v>
          </cell>
          <cell r="I81">
            <v>47</v>
          </cell>
        </row>
        <row r="82">
          <cell r="B82">
            <v>194</v>
          </cell>
          <cell r="C82">
            <v>2161</v>
          </cell>
          <cell r="D82">
            <v>30</v>
          </cell>
          <cell r="E82">
            <v>352</v>
          </cell>
          <cell r="F82">
            <v>3245</v>
          </cell>
          <cell r="G82">
            <v>86</v>
          </cell>
          <cell r="H82">
            <v>0</v>
          </cell>
          <cell r="I82">
            <v>2706</v>
          </cell>
        </row>
        <row r="83">
          <cell r="B83">
            <v>707</v>
          </cell>
          <cell r="C83">
            <v>1381</v>
          </cell>
          <cell r="D83">
            <v>4812</v>
          </cell>
          <cell r="E83">
            <v>1222</v>
          </cell>
          <cell r="F83">
            <v>310</v>
          </cell>
          <cell r="G83">
            <v>842</v>
          </cell>
          <cell r="H83">
            <v>72</v>
          </cell>
          <cell r="I83">
            <v>762</v>
          </cell>
        </row>
        <row r="84">
          <cell r="B84">
            <v>20</v>
          </cell>
          <cell r="C84">
            <v>422</v>
          </cell>
          <cell r="D84">
            <v>28</v>
          </cell>
          <cell r="E84">
            <v>0</v>
          </cell>
          <cell r="F84">
            <v>0</v>
          </cell>
          <cell r="G84">
            <v>477</v>
          </cell>
          <cell r="H84">
            <v>170</v>
          </cell>
          <cell r="I84">
            <v>100</v>
          </cell>
        </row>
        <row r="85">
          <cell r="B85">
            <v>0</v>
          </cell>
          <cell r="C85">
            <v>1181</v>
          </cell>
          <cell r="D85">
            <v>0</v>
          </cell>
          <cell r="E85">
            <v>5</v>
          </cell>
          <cell r="F85">
            <v>11800</v>
          </cell>
          <cell r="G85">
            <v>0</v>
          </cell>
          <cell r="H85">
            <v>0</v>
          </cell>
          <cell r="I85">
            <v>7327</v>
          </cell>
        </row>
        <row r="86">
          <cell r="B86">
            <v>270</v>
          </cell>
          <cell r="C86">
            <v>10116</v>
          </cell>
          <cell r="D86">
            <v>0</v>
          </cell>
          <cell r="E86">
            <v>51</v>
          </cell>
          <cell r="F86">
            <v>1630</v>
          </cell>
          <cell r="G86">
            <v>0</v>
          </cell>
          <cell r="H86">
            <v>0</v>
          </cell>
          <cell r="I86">
            <v>5</v>
          </cell>
        </row>
        <row r="87">
          <cell r="B87">
            <v>10</v>
          </cell>
          <cell r="C87">
            <v>0</v>
          </cell>
          <cell r="D87">
            <v>0</v>
          </cell>
          <cell r="E87">
            <v>0</v>
          </cell>
          <cell r="F87">
            <v>300</v>
          </cell>
          <cell r="G87">
            <v>0</v>
          </cell>
          <cell r="H87">
            <v>0</v>
          </cell>
          <cell r="I87">
            <v>0</v>
          </cell>
        </row>
        <row r="88">
          <cell r="B88">
            <v>25413</v>
          </cell>
          <cell r="C88">
            <v>8214</v>
          </cell>
          <cell r="D88">
            <v>195057</v>
          </cell>
          <cell r="E88">
            <v>5256</v>
          </cell>
          <cell r="F88">
            <v>6969</v>
          </cell>
          <cell r="G88">
            <v>70205</v>
          </cell>
          <cell r="H88">
            <v>21829</v>
          </cell>
          <cell r="I88">
            <v>496</v>
          </cell>
        </row>
        <row r="89">
          <cell r="B89">
            <v>138623</v>
          </cell>
          <cell r="C89">
            <v>168954</v>
          </cell>
          <cell r="D89">
            <v>12982</v>
          </cell>
          <cell r="E89">
            <v>233905</v>
          </cell>
          <cell r="F89">
            <v>19904</v>
          </cell>
          <cell r="G89">
            <v>94463</v>
          </cell>
          <cell r="H89">
            <v>26443</v>
          </cell>
          <cell r="I89">
            <v>2447</v>
          </cell>
        </row>
        <row r="105">
          <cell r="B105">
            <v>25475</v>
          </cell>
          <cell r="C105">
            <v>69886</v>
          </cell>
          <cell r="D105">
            <v>819368</v>
          </cell>
          <cell r="E105">
            <v>28467</v>
          </cell>
          <cell r="F105">
            <v>17922</v>
          </cell>
          <cell r="G105">
            <v>0</v>
          </cell>
          <cell r="H105">
            <v>57561</v>
          </cell>
          <cell r="I105">
            <v>9331</v>
          </cell>
        </row>
        <row r="106">
          <cell r="B106">
            <v>3264</v>
          </cell>
          <cell r="C106">
            <v>1186</v>
          </cell>
          <cell r="D106">
            <v>1567</v>
          </cell>
          <cell r="E106">
            <v>1995</v>
          </cell>
          <cell r="F106">
            <v>3662</v>
          </cell>
          <cell r="G106">
            <v>9088</v>
          </cell>
          <cell r="H106">
            <v>27446</v>
          </cell>
          <cell r="I106">
            <v>1141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265</v>
          </cell>
          <cell r="C108">
            <v>8000</v>
          </cell>
          <cell r="D108">
            <v>172</v>
          </cell>
          <cell r="E108">
            <v>296</v>
          </cell>
          <cell r="F108">
            <v>1126</v>
          </cell>
          <cell r="G108">
            <v>1000</v>
          </cell>
          <cell r="H108">
            <v>120</v>
          </cell>
          <cell r="I108">
            <v>4728</v>
          </cell>
        </row>
        <row r="109">
          <cell r="B109">
            <v>0</v>
          </cell>
          <cell r="C109">
            <v>0</v>
          </cell>
          <cell r="D109">
            <v>3992</v>
          </cell>
          <cell r="E109">
            <v>0</v>
          </cell>
          <cell r="F109">
            <v>0</v>
          </cell>
          <cell r="G109">
            <v>375</v>
          </cell>
          <cell r="H109">
            <v>9371</v>
          </cell>
          <cell r="I109">
            <v>578</v>
          </cell>
        </row>
        <row r="110">
          <cell r="B110">
            <v>72</v>
          </cell>
          <cell r="C110">
            <v>0</v>
          </cell>
          <cell r="D110">
            <v>0</v>
          </cell>
          <cell r="E110">
            <v>0</v>
          </cell>
          <cell r="F110">
            <v>2054</v>
          </cell>
          <cell r="G110">
            <v>2587</v>
          </cell>
          <cell r="H110">
            <v>6874</v>
          </cell>
          <cell r="I110">
            <v>0</v>
          </cell>
        </row>
        <row r="111">
          <cell r="B111">
            <v>211</v>
          </cell>
          <cell r="C111">
            <v>218</v>
          </cell>
          <cell r="D111">
            <v>1133</v>
          </cell>
          <cell r="E111">
            <v>276</v>
          </cell>
          <cell r="F111">
            <v>749</v>
          </cell>
          <cell r="G111">
            <v>8400</v>
          </cell>
          <cell r="H111">
            <v>17674</v>
          </cell>
          <cell r="I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436</v>
          </cell>
          <cell r="H112">
            <v>0</v>
          </cell>
          <cell r="I112">
            <v>0</v>
          </cell>
        </row>
        <row r="113">
          <cell r="B113">
            <v>415</v>
          </cell>
          <cell r="C113">
            <v>498</v>
          </cell>
          <cell r="D113">
            <v>2697</v>
          </cell>
          <cell r="E113">
            <v>19</v>
          </cell>
          <cell r="F113">
            <v>224</v>
          </cell>
          <cell r="G113">
            <v>298</v>
          </cell>
          <cell r="H113">
            <v>5625</v>
          </cell>
          <cell r="I113">
            <v>45</v>
          </cell>
        </row>
        <row r="114">
          <cell r="B114">
            <v>10091</v>
          </cell>
          <cell r="C114">
            <v>8927</v>
          </cell>
          <cell r="D114">
            <v>397</v>
          </cell>
          <cell r="E114">
            <v>7905</v>
          </cell>
          <cell r="F114">
            <v>6000</v>
          </cell>
          <cell r="G114">
            <v>499</v>
          </cell>
          <cell r="H114">
            <v>16026</v>
          </cell>
          <cell r="I114">
            <v>1044</v>
          </cell>
        </row>
        <row r="115">
          <cell r="B115">
            <v>0</v>
          </cell>
          <cell r="C115">
            <v>8701</v>
          </cell>
          <cell r="D115">
            <v>40</v>
          </cell>
          <cell r="E115">
            <v>318</v>
          </cell>
          <cell r="F115">
            <v>6800</v>
          </cell>
          <cell r="G115">
            <v>4751</v>
          </cell>
          <cell r="H115">
            <v>0</v>
          </cell>
          <cell r="I115">
            <v>4576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68081</v>
          </cell>
          <cell r="F116">
            <v>3600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6921</v>
          </cell>
          <cell r="C117">
            <v>6619</v>
          </cell>
          <cell r="D117">
            <v>4684</v>
          </cell>
          <cell r="E117">
            <v>1294</v>
          </cell>
          <cell r="F117">
            <v>16480</v>
          </cell>
          <cell r="G117">
            <v>2792</v>
          </cell>
          <cell r="H117">
            <v>120</v>
          </cell>
          <cell r="I117">
            <v>4486</v>
          </cell>
        </row>
        <row r="118">
          <cell r="B118">
            <v>73805</v>
          </cell>
          <cell r="C118">
            <v>25406</v>
          </cell>
          <cell r="D118">
            <v>32794</v>
          </cell>
          <cell r="E118">
            <v>70850</v>
          </cell>
          <cell r="F118">
            <v>17175</v>
          </cell>
          <cell r="G118">
            <v>5331</v>
          </cell>
          <cell r="H118">
            <v>17402</v>
          </cell>
          <cell r="I118">
            <v>6804</v>
          </cell>
        </row>
        <row r="119">
          <cell r="B119">
            <v>6991</v>
          </cell>
          <cell r="C119">
            <v>920</v>
          </cell>
          <cell r="D119">
            <v>17670</v>
          </cell>
          <cell r="E119">
            <v>7063</v>
          </cell>
          <cell r="F119">
            <v>11242</v>
          </cell>
          <cell r="G119">
            <v>2125</v>
          </cell>
          <cell r="H119">
            <v>10584</v>
          </cell>
          <cell r="I119">
            <v>779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6886</v>
          </cell>
          <cell r="C121">
            <v>8701</v>
          </cell>
          <cell r="D121">
            <v>4603</v>
          </cell>
          <cell r="E121">
            <v>11183</v>
          </cell>
          <cell r="F121">
            <v>10420</v>
          </cell>
          <cell r="G121">
            <v>1563</v>
          </cell>
          <cell r="H121">
            <v>136</v>
          </cell>
          <cell r="I121">
            <v>2669</v>
          </cell>
        </row>
        <row r="122">
          <cell r="B122">
            <v>2705</v>
          </cell>
          <cell r="C122">
            <v>574</v>
          </cell>
          <cell r="D122">
            <v>4264</v>
          </cell>
          <cell r="E122">
            <v>6632</v>
          </cell>
          <cell r="F122">
            <v>1705</v>
          </cell>
          <cell r="G122">
            <v>353</v>
          </cell>
          <cell r="H122">
            <v>8203</v>
          </cell>
          <cell r="I122">
            <v>396</v>
          </cell>
        </row>
        <row r="123">
          <cell r="B123">
            <v>3742</v>
          </cell>
          <cell r="C123">
            <v>0</v>
          </cell>
          <cell r="D123">
            <v>0</v>
          </cell>
          <cell r="E123">
            <v>2811</v>
          </cell>
          <cell r="F123">
            <v>2250</v>
          </cell>
          <cell r="G123">
            <v>0</v>
          </cell>
          <cell r="H123">
            <v>6444</v>
          </cell>
          <cell r="I123">
            <v>0</v>
          </cell>
        </row>
        <row r="124">
          <cell r="B124">
            <v>445</v>
          </cell>
          <cell r="C124">
            <v>121</v>
          </cell>
          <cell r="D124">
            <v>1197</v>
          </cell>
          <cell r="E124">
            <v>4381</v>
          </cell>
          <cell r="F124">
            <v>1230</v>
          </cell>
          <cell r="G124">
            <v>450</v>
          </cell>
          <cell r="H124">
            <v>677</v>
          </cell>
          <cell r="I124">
            <v>126</v>
          </cell>
        </row>
        <row r="125">
          <cell r="B125">
            <v>8</v>
          </cell>
          <cell r="C125">
            <v>0</v>
          </cell>
          <cell r="D125">
            <v>0</v>
          </cell>
          <cell r="E125">
            <v>716</v>
          </cell>
          <cell r="F125">
            <v>154</v>
          </cell>
          <cell r="G125">
            <v>7</v>
          </cell>
          <cell r="H125">
            <v>0</v>
          </cell>
          <cell r="I125">
            <v>0</v>
          </cell>
        </row>
        <row r="126">
          <cell r="B126">
            <v>34</v>
          </cell>
          <cell r="C126">
            <v>0</v>
          </cell>
          <cell r="D126">
            <v>43</v>
          </cell>
          <cell r="E126">
            <v>39500</v>
          </cell>
          <cell r="F126">
            <v>6</v>
          </cell>
          <cell r="G126">
            <v>122</v>
          </cell>
          <cell r="H126">
            <v>97</v>
          </cell>
          <cell r="I126">
            <v>0</v>
          </cell>
        </row>
        <row r="127">
          <cell r="B127">
            <v>604</v>
          </cell>
          <cell r="C127">
            <v>138</v>
          </cell>
          <cell r="D127">
            <v>14</v>
          </cell>
          <cell r="E127">
            <v>7375</v>
          </cell>
          <cell r="F127">
            <v>750</v>
          </cell>
          <cell r="G127">
            <v>10</v>
          </cell>
          <cell r="H127">
            <v>260</v>
          </cell>
          <cell r="I127">
            <v>108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46</v>
          </cell>
          <cell r="C129">
            <v>0</v>
          </cell>
          <cell r="D129">
            <v>0</v>
          </cell>
          <cell r="E129">
            <v>36450</v>
          </cell>
          <cell r="F129">
            <v>0</v>
          </cell>
          <cell r="G129">
            <v>141</v>
          </cell>
          <cell r="H129">
            <v>0</v>
          </cell>
          <cell r="I129">
            <v>0</v>
          </cell>
        </row>
        <row r="130">
          <cell r="B130">
            <v>8</v>
          </cell>
          <cell r="C130">
            <v>45</v>
          </cell>
          <cell r="D130">
            <v>0</v>
          </cell>
          <cell r="E130">
            <v>81</v>
          </cell>
          <cell r="F130">
            <v>125</v>
          </cell>
          <cell r="G130">
            <v>327</v>
          </cell>
          <cell r="H130">
            <v>138</v>
          </cell>
          <cell r="I130">
            <v>292</v>
          </cell>
        </row>
        <row r="131">
          <cell r="B131">
            <v>162</v>
          </cell>
          <cell r="C131">
            <v>976</v>
          </cell>
          <cell r="D131">
            <v>14</v>
          </cell>
          <cell r="E131">
            <v>147</v>
          </cell>
          <cell r="F131">
            <v>4525</v>
          </cell>
          <cell r="G131">
            <v>57</v>
          </cell>
          <cell r="H131">
            <v>0</v>
          </cell>
          <cell r="I131">
            <v>5556</v>
          </cell>
        </row>
        <row r="132">
          <cell r="B132">
            <v>1523</v>
          </cell>
          <cell r="C132">
            <v>165</v>
          </cell>
          <cell r="D132">
            <v>5214</v>
          </cell>
          <cell r="E132">
            <v>3731</v>
          </cell>
          <cell r="F132">
            <v>785</v>
          </cell>
          <cell r="G132">
            <v>389</v>
          </cell>
          <cell r="H132">
            <v>91</v>
          </cell>
          <cell r="I132">
            <v>981</v>
          </cell>
        </row>
        <row r="133">
          <cell r="B133">
            <v>23</v>
          </cell>
          <cell r="C133">
            <v>844</v>
          </cell>
          <cell r="D133">
            <v>11</v>
          </cell>
          <cell r="E133">
            <v>0</v>
          </cell>
          <cell r="F133">
            <v>0</v>
          </cell>
          <cell r="G133">
            <v>284</v>
          </cell>
          <cell r="H133">
            <v>114</v>
          </cell>
          <cell r="I133">
            <v>120</v>
          </cell>
        </row>
        <row r="134">
          <cell r="B134">
            <v>0</v>
          </cell>
          <cell r="C134">
            <v>5196</v>
          </cell>
          <cell r="D134">
            <v>0</v>
          </cell>
          <cell r="E134">
            <v>4</v>
          </cell>
          <cell r="F134">
            <v>15250</v>
          </cell>
          <cell r="G134">
            <v>0</v>
          </cell>
          <cell r="H134">
            <v>0</v>
          </cell>
          <cell r="I134">
            <v>14654</v>
          </cell>
        </row>
        <row r="135">
          <cell r="B135">
            <v>718</v>
          </cell>
          <cell r="C135">
            <v>1417</v>
          </cell>
          <cell r="D135">
            <v>0</v>
          </cell>
          <cell r="E135">
            <v>92</v>
          </cell>
          <cell r="F135">
            <v>4890</v>
          </cell>
          <cell r="G135">
            <v>0</v>
          </cell>
          <cell r="H135">
            <v>0</v>
          </cell>
          <cell r="I135">
            <v>10</v>
          </cell>
        </row>
        <row r="136">
          <cell r="B136">
            <v>5</v>
          </cell>
          <cell r="C136">
            <v>0</v>
          </cell>
          <cell r="D136">
            <v>0</v>
          </cell>
          <cell r="E136">
            <v>0</v>
          </cell>
          <cell r="F136">
            <v>40</v>
          </cell>
          <cell r="G136">
            <v>0</v>
          </cell>
          <cell r="H136">
            <v>0</v>
          </cell>
          <cell r="I136">
            <v>0</v>
          </cell>
        </row>
        <row r="137">
          <cell r="B137">
            <v>167704</v>
          </cell>
          <cell r="C137">
            <v>41070</v>
          </cell>
          <cell r="D137">
            <v>2013345</v>
          </cell>
          <cell r="E137">
            <v>24909</v>
          </cell>
          <cell r="F137">
            <v>27248</v>
          </cell>
          <cell r="G137">
            <v>264723</v>
          </cell>
          <cell r="H137">
            <v>101603</v>
          </cell>
          <cell r="I137">
            <v>15745</v>
          </cell>
        </row>
        <row r="138">
          <cell r="B138">
            <v>52816</v>
          </cell>
          <cell r="C138">
            <v>26750</v>
          </cell>
          <cell r="D138">
            <v>11656</v>
          </cell>
          <cell r="E138">
            <v>33990</v>
          </cell>
          <cell r="F138">
            <v>3908</v>
          </cell>
          <cell r="G138">
            <v>23154</v>
          </cell>
          <cell r="H138">
            <v>8139</v>
          </cell>
          <cell r="I138">
            <v>3276</v>
          </cell>
        </row>
      </sheetData>
      <sheetData sheetId="9">
        <row r="8">
          <cell r="B8">
            <v>3620</v>
          </cell>
          <cell r="C8">
            <v>82744</v>
          </cell>
          <cell r="D8">
            <v>29091</v>
          </cell>
          <cell r="E8">
            <v>13444</v>
          </cell>
          <cell r="F8">
            <v>2765</v>
          </cell>
          <cell r="G8">
            <v>0</v>
          </cell>
          <cell r="H8">
            <v>19941</v>
          </cell>
          <cell r="I8">
            <v>10973</v>
          </cell>
        </row>
        <row r="9">
          <cell r="B9">
            <v>1374</v>
          </cell>
          <cell r="C9">
            <v>619</v>
          </cell>
          <cell r="D9">
            <v>2112</v>
          </cell>
          <cell r="E9">
            <v>1244</v>
          </cell>
          <cell r="F9">
            <v>4462</v>
          </cell>
          <cell r="G9">
            <v>1124</v>
          </cell>
          <cell r="H9">
            <v>7711</v>
          </cell>
          <cell r="I9">
            <v>1322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1150</v>
          </cell>
          <cell r="E11">
            <v>23</v>
          </cell>
          <cell r="F11">
            <v>1696</v>
          </cell>
          <cell r="I11">
            <v>12</v>
          </cell>
        </row>
        <row r="12">
          <cell r="B12">
            <v>0</v>
          </cell>
          <cell r="C12">
            <v>0</v>
          </cell>
          <cell r="D12">
            <v>1018</v>
          </cell>
          <cell r="E12">
            <v>0</v>
          </cell>
          <cell r="F12">
            <v>0</v>
          </cell>
          <cell r="G12">
            <v>0</v>
          </cell>
          <cell r="H12">
            <v>7574</v>
          </cell>
          <cell r="I12">
            <v>8</v>
          </cell>
        </row>
        <row r="13">
          <cell r="B13">
            <v>100</v>
          </cell>
          <cell r="C13">
            <v>12</v>
          </cell>
          <cell r="D13">
            <v>800</v>
          </cell>
          <cell r="E13">
            <v>2554</v>
          </cell>
          <cell r="F13">
            <v>378</v>
          </cell>
          <cell r="G13">
            <v>175</v>
          </cell>
          <cell r="H13">
            <v>5669</v>
          </cell>
          <cell r="I13">
            <v>0</v>
          </cell>
        </row>
        <row r="14">
          <cell r="B14">
            <v>53</v>
          </cell>
          <cell r="C14">
            <v>0</v>
          </cell>
          <cell r="D14">
            <v>405</v>
          </cell>
          <cell r="E14">
            <v>29</v>
          </cell>
          <cell r="F14">
            <v>549</v>
          </cell>
          <cell r="G14">
            <v>221</v>
          </cell>
          <cell r="H14">
            <v>8930</v>
          </cell>
          <cell r="I14">
            <v>20</v>
          </cell>
        </row>
        <row r="15">
          <cell r="B15">
            <v>35</v>
          </cell>
          <cell r="C15">
            <v>0</v>
          </cell>
          <cell r="D15">
            <v>0</v>
          </cell>
          <cell r="E15">
            <v>0</v>
          </cell>
          <cell r="F15">
            <v>110</v>
          </cell>
          <cell r="G15">
            <v>0</v>
          </cell>
          <cell r="H15">
            <v>61</v>
          </cell>
          <cell r="I15">
            <v>0</v>
          </cell>
        </row>
        <row r="16">
          <cell r="B16">
            <v>346</v>
          </cell>
          <cell r="C16">
            <v>111</v>
          </cell>
          <cell r="D16">
            <v>303</v>
          </cell>
          <cell r="E16">
            <v>77</v>
          </cell>
          <cell r="F16">
            <v>1331</v>
          </cell>
          <cell r="G16">
            <v>4118</v>
          </cell>
          <cell r="H16">
            <v>1527</v>
          </cell>
          <cell r="I16">
            <v>409</v>
          </cell>
        </row>
        <row r="17">
          <cell r="B17">
            <v>837</v>
          </cell>
          <cell r="C17">
            <v>234</v>
          </cell>
          <cell r="D17">
            <v>118</v>
          </cell>
          <cell r="E17">
            <v>2017</v>
          </cell>
          <cell r="F17">
            <v>417</v>
          </cell>
          <cell r="G17">
            <v>155</v>
          </cell>
          <cell r="H17">
            <v>1668</v>
          </cell>
          <cell r="I17">
            <v>343</v>
          </cell>
        </row>
        <row r="18">
          <cell r="B18">
            <v>20</v>
          </cell>
          <cell r="C18">
            <v>60</v>
          </cell>
          <cell r="D18">
            <v>0</v>
          </cell>
          <cell r="E18">
            <v>13</v>
          </cell>
          <cell r="F18">
            <v>6050</v>
          </cell>
          <cell r="G18">
            <v>30</v>
          </cell>
          <cell r="H18">
            <v>0</v>
          </cell>
          <cell r="I18">
            <v>573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1528</v>
          </cell>
          <cell r="F19">
            <v>260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463</v>
          </cell>
          <cell r="C20">
            <v>1043</v>
          </cell>
          <cell r="D20">
            <v>167</v>
          </cell>
          <cell r="E20">
            <v>153</v>
          </cell>
          <cell r="F20">
            <v>4267</v>
          </cell>
          <cell r="G20">
            <v>425</v>
          </cell>
          <cell r="H20">
            <v>70</v>
          </cell>
          <cell r="I20">
            <v>283</v>
          </cell>
        </row>
        <row r="21">
          <cell r="B21">
            <v>4224</v>
          </cell>
          <cell r="C21">
            <v>1144</v>
          </cell>
          <cell r="D21">
            <v>1640</v>
          </cell>
          <cell r="E21">
            <v>5051</v>
          </cell>
          <cell r="F21">
            <v>5140</v>
          </cell>
          <cell r="G21">
            <v>874</v>
          </cell>
          <cell r="H21">
            <v>1429</v>
          </cell>
          <cell r="I21">
            <v>1013</v>
          </cell>
        </row>
        <row r="22">
          <cell r="B22">
            <v>173</v>
          </cell>
          <cell r="C22">
            <v>18</v>
          </cell>
          <cell r="D22">
            <v>111</v>
          </cell>
          <cell r="E22">
            <v>195</v>
          </cell>
          <cell r="F22">
            <v>0</v>
          </cell>
          <cell r="G22">
            <v>284</v>
          </cell>
          <cell r="H22">
            <v>248</v>
          </cell>
          <cell r="I22">
            <v>93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491</v>
          </cell>
          <cell r="C24">
            <v>530</v>
          </cell>
          <cell r="D24">
            <v>389</v>
          </cell>
          <cell r="E24">
            <v>333</v>
          </cell>
          <cell r="F24">
            <v>3800</v>
          </cell>
          <cell r="G24">
            <v>764</v>
          </cell>
          <cell r="H24">
            <v>129</v>
          </cell>
          <cell r="I24">
            <v>774</v>
          </cell>
        </row>
        <row r="25">
          <cell r="B25">
            <v>163</v>
          </cell>
          <cell r="C25">
            <v>20</v>
          </cell>
          <cell r="D25">
            <v>4</v>
          </cell>
          <cell r="E25">
            <v>215</v>
          </cell>
          <cell r="F25">
            <v>175</v>
          </cell>
          <cell r="G25">
            <v>85</v>
          </cell>
          <cell r="H25">
            <v>139</v>
          </cell>
          <cell r="I25">
            <v>3</v>
          </cell>
        </row>
        <row r="26">
          <cell r="B26">
            <v>310</v>
          </cell>
          <cell r="C26">
            <v>0</v>
          </cell>
          <cell r="D26">
            <v>70</v>
          </cell>
          <cell r="E26">
            <v>75</v>
          </cell>
          <cell r="F26">
            <v>440</v>
          </cell>
          <cell r="G26">
            <v>120</v>
          </cell>
          <cell r="H26">
            <v>451</v>
          </cell>
          <cell r="I26">
            <v>30</v>
          </cell>
        </row>
        <row r="27">
          <cell r="B27">
            <v>93</v>
          </cell>
          <cell r="C27">
            <v>8</v>
          </cell>
          <cell r="D27">
            <v>10</v>
          </cell>
          <cell r="E27">
            <v>123</v>
          </cell>
          <cell r="F27">
            <v>240</v>
          </cell>
          <cell r="G27">
            <v>25</v>
          </cell>
          <cell r="H27">
            <v>0</v>
          </cell>
          <cell r="I27">
            <v>2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245</v>
          </cell>
          <cell r="F28">
            <v>95</v>
          </cell>
          <cell r="G28">
            <v>1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10</v>
          </cell>
          <cell r="G29">
            <v>4</v>
          </cell>
          <cell r="H29">
            <v>0</v>
          </cell>
          <cell r="I29">
            <v>0</v>
          </cell>
        </row>
        <row r="30">
          <cell r="B30">
            <v>7</v>
          </cell>
          <cell r="C30">
            <v>0</v>
          </cell>
          <cell r="D30">
            <v>7</v>
          </cell>
          <cell r="E30">
            <v>133</v>
          </cell>
          <cell r="F30">
            <v>455</v>
          </cell>
          <cell r="G30">
            <v>20</v>
          </cell>
          <cell r="H30">
            <v>0</v>
          </cell>
          <cell r="I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10</v>
          </cell>
          <cell r="C32">
            <v>0</v>
          </cell>
          <cell r="D32">
            <v>10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32</v>
          </cell>
          <cell r="E33">
            <v>25</v>
          </cell>
          <cell r="F33">
            <v>0</v>
          </cell>
          <cell r="G33">
            <v>66</v>
          </cell>
          <cell r="H33">
            <v>413</v>
          </cell>
          <cell r="I33">
            <v>10</v>
          </cell>
        </row>
        <row r="34">
          <cell r="B34">
            <v>19</v>
          </cell>
          <cell r="C34">
            <v>122</v>
          </cell>
          <cell r="D34">
            <v>0</v>
          </cell>
          <cell r="E34">
            <v>62</v>
          </cell>
          <cell r="F34">
            <v>427</v>
          </cell>
          <cell r="G34">
            <v>0</v>
          </cell>
          <cell r="H34">
            <v>0</v>
          </cell>
          <cell r="I34">
            <v>400</v>
          </cell>
        </row>
        <row r="35">
          <cell r="B35">
            <v>107</v>
          </cell>
          <cell r="C35">
            <v>171</v>
          </cell>
          <cell r="D35">
            <v>180</v>
          </cell>
          <cell r="E35">
            <v>73</v>
          </cell>
          <cell r="F35">
            <v>100</v>
          </cell>
          <cell r="G35">
            <v>377</v>
          </cell>
          <cell r="H35">
            <v>155</v>
          </cell>
          <cell r="I35">
            <v>172</v>
          </cell>
        </row>
        <row r="36">
          <cell r="B36">
            <v>0</v>
          </cell>
          <cell r="C36">
            <v>0</v>
          </cell>
          <cell r="D36">
            <v>224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130</v>
          </cell>
        </row>
        <row r="37">
          <cell r="B37">
            <v>0</v>
          </cell>
          <cell r="C37">
            <v>0</v>
          </cell>
          <cell r="D37">
            <v>4</v>
          </cell>
          <cell r="E37">
            <v>10</v>
          </cell>
          <cell r="F37">
            <v>0</v>
          </cell>
          <cell r="G37">
            <v>22</v>
          </cell>
          <cell r="H37">
            <v>0</v>
          </cell>
          <cell r="I37">
            <v>500</v>
          </cell>
        </row>
        <row r="38">
          <cell r="B38">
            <v>160</v>
          </cell>
          <cell r="C38">
            <v>181</v>
          </cell>
          <cell r="D38">
            <v>4</v>
          </cell>
          <cell r="E38">
            <v>0</v>
          </cell>
          <cell r="F38">
            <v>2040</v>
          </cell>
          <cell r="G38">
            <v>0</v>
          </cell>
          <cell r="H38">
            <v>0</v>
          </cell>
          <cell r="I38">
            <v>45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307</v>
          </cell>
          <cell r="C40">
            <v>867</v>
          </cell>
          <cell r="D40">
            <v>2878</v>
          </cell>
          <cell r="E40">
            <v>75</v>
          </cell>
          <cell r="F40">
            <v>685</v>
          </cell>
          <cell r="G40">
            <v>187</v>
          </cell>
          <cell r="H40">
            <v>455</v>
          </cell>
          <cell r="I40">
            <v>113</v>
          </cell>
        </row>
        <row r="41">
          <cell r="B41">
            <v>2992</v>
          </cell>
          <cell r="C41">
            <v>1551</v>
          </cell>
          <cell r="D41">
            <v>479</v>
          </cell>
          <cell r="E41">
            <v>2381</v>
          </cell>
          <cell r="F41">
            <v>2361</v>
          </cell>
          <cell r="G41">
            <v>841</v>
          </cell>
          <cell r="H41">
            <v>1533</v>
          </cell>
          <cell r="I41">
            <v>411</v>
          </cell>
        </row>
        <row r="56">
          <cell r="B56">
            <v>1439</v>
          </cell>
          <cell r="C56">
            <v>41980</v>
          </cell>
          <cell r="D56">
            <v>23552</v>
          </cell>
          <cell r="E56">
            <v>17858</v>
          </cell>
          <cell r="F56">
            <v>4718</v>
          </cell>
          <cell r="G56">
            <v>0</v>
          </cell>
          <cell r="H56">
            <v>12280</v>
          </cell>
          <cell r="I56">
            <v>965</v>
          </cell>
        </row>
        <row r="57">
          <cell r="B57">
            <v>1277</v>
          </cell>
          <cell r="C57">
            <v>737</v>
          </cell>
          <cell r="D57">
            <v>1046</v>
          </cell>
          <cell r="E57">
            <v>1588</v>
          </cell>
          <cell r="F57">
            <v>2315</v>
          </cell>
          <cell r="G57">
            <v>3010</v>
          </cell>
          <cell r="H57">
            <v>22487</v>
          </cell>
          <cell r="I57">
            <v>1069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500</v>
          </cell>
          <cell r="H58">
            <v>0</v>
          </cell>
          <cell r="I58">
            <v>0</v>
          </cell>
        </row>
        <row r="59">
          <cell r="B59">
            <v>1500</v>
          </cell>
          <cell r="C59">
            <v>240120</v>
          </cell>
          <cell r="D59">
            <v>370</v>
          </cell>
          <cell r="E59">
            <v>982</v>
          </cell>
          <cell r="F59">
            <v>8500</v>
          </cell>
          <cell r="G59">
            <v>4730</v>
          </cell>
          <cell r="H59">
            <v>610</v>
          </cell>
          <cell r="I59">
            <v>29709</v>
          </cell>
        </row>
        <row r="60">
          <cell r="B60">
            <v>0</v>
          </cell>
          <cell r="C60">
            <v>0</v>
          </cell>
          <cell r="D60">
            <v>1106</v>
          </cell>
          <cell r="E60">
            <v>0</v>
          </cell>
          <cell r="F60">
            <v>0</v>
          </cell>
          <cell r="G60">
            <v>178</v>
          </cell>
          <cell r="H60">
            <v>6987</v>
          </cell>
          <cell r="I60">
            <v>2270</v>
          </cell>
        </row>
        <row r="61">
          <cell r="B61">
            <v>474</v>
          </cell>
          <cell r="C61">
            <v>86</v>
          </cell>
          <cell r="D61">
            <v>1542</v>
          </cell>
          <cell r="E61">
            <v>490</v>
          </cell>
          <cell r="F61">
            <v>281</v>
          </cell>
          <cell r="G61">
            <v>934</v>
          </cell>
          <cell r="H61">
            <v>13867</v>
          </cell>
          <cell r="I61">
            <v>0</v>
          </cell>
        </row>
        <row r="62">
          <cell r="B62">
            <v>84</v>
          </cell>
          <cell r="C62">
            <v>186</v>
          </cell>
          <cell r="D62">
            <v>2047</v>
          </cell>
          <cell r="E62">
            <v>87</v>
          </cell>
          <cell r="F62">
            <v>405</v>
          </cell>
          <cell r="G62">
            <v>21064</v>
          </cell>
          <cell r="H62">
            <v>19835</v>
          </cell>
          <cell r="I62">
            <v>0</v>
          </cell>
        </row>
        <row r="63">
          <cell r="B63">
            <v>45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1293</v>
          </cell>
          <cell r="H63">
            <v>431</v>
          </cell>
          <cell r="I63">
            <v>0</v>
          </cell>
        </row>
        <row r="64">
          <cell r="B64">
            <v>538</v>
          </cell>
          <cell r="C64">
            <v>1378</v>
          </cell>
          <cell r="D64">
            <v>1328</v>
          </cell>
          <cell r="E64">
            <v>100</v>
          </cell>
          <cell r="F64">
            <v>445</v>
          </cell>
          <cell r="G64">
            <v>1411</v>
          </cell>
          <cell r="H64">
            <v>4175</v>
          </cell>
          <cell r="I64">
            <v>35</v>
          </cell>
        </row>
        <row r="65">
          <cell r="B65">
            <v>1113</v>
          </cell>
          <cell r="C65">
            <v>828</v>
          </cell>
          <cell r="D65">
            <v>50</v>
          </cell>
          <cell r="E65">
            <v>1502</v>
          </cell>
          <cell r="F65">
            <v>673</v>
          </cell>
          <cell r="G65">
            <v>186</v>
          </cell>
          <cell r="H65">
            <v>1531</v>
          </cell>
          <cell r="I65">
            <v>348</v>
          </cell>
        </row>
        <row r="66">
          <cell r="B66">
            <v>0</v>
          </cell>
          <cell r="C66">
            <v>311</v>
          </cell>
          <cell r="D66">
            <v>0</v>
          </cell>
          <cell r="E66">
            <v>10</v>
          </cell>
          <cell r="F66">
            <v>840</v>
          </cell>
          <cell r="G66">
            <v>1057</v>
          </cell>
          <cell r="H66">
            <v>20</v>
          </cell>
          <cell r="I66">
            <v>299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2371</v>
          </cell>
          <cell r="F67">
            <v>130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528</v>
          </cell>
          <cell r="C68">
            <v>1252</v>
          </cell>
          <cell r="D68">
            <v>138</v>
          </cell>
          <cell r="E68">
            <v>229</v>
          </cell>
          <cell r="F68">
            <v>1203</v>
          </cell>
          <cell r="G68">
            <v>423</v>
          </cell>
          <cell r="H68">
            <v>49</v>
          </cell>
          <cell r="I68">
            <v>123</v>
          </cell>
        </row>
        <row r="69">
          <cell r="B69">
            <v>3125</v>
          </cell>
          <cell r="C69">
            <v>3215</v>
          </cell>
          <cell r="D69">
            <v>3260</v>
          </cell>
          <cell r="E69">
            <v>6247</v>
          </cell>
          <cell r="F69">
            <v>1930</v>
          </cell>
          <cell r="G69">
            <v>671</v>
          </cell>
          <cell r="H69">
            <v>2575</v>
          </cell>
          <cell r="I69">
            <v>861</v>
          </cell>
        </row>
        <row r="70">
          <cell r="B70">
            <v>528</v>
          </cell>
          <cell r="C70">
            <v>243</v>
          </cell>
          <cell r="D70">
            <v>1571</v>
          </cell>
          <cell r="E70">
            <v>2999</v>
          </cell>
          <cell r="F70">
            <v>1406</v>
          </cell>
          <cell r="G70">
            <v>307</v>
          </cell>
          <cell r="H70">
            <v>297</v>
          </cell>
          <cell r="I70">
            <v>100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422</v>
          </cell>
          <cell r="C72">
            <v>1383</v>
          </cell>
          <cell r="D72">
            <v>297</v>
          </cell>
          <cell r="E72">
            <v>2324</v>
          </cell>
          <cell r="F72">
            <v>3000</v>
          </cell>
          <cell r="G72">
            <v>453</v>
          </cell>
          <cell r="H72">
            <v>132</v>
          </cell>
          <cell r="I72">
            <v>497</v>
          </cell>
        </row>
        <row r="73">
          <cell r="B73">
            <v>402</v>
          </cell>
          <cell r="C73">
            <v>201</v>
          </cell>
          <cell r="D73">
            <v>130</v>
          </cell>
          <cell r="E73">
            <v>3388</v>
          </cell>
          <cell r="F73">
            <v>75</v>
          </cell>
          <cell r="G73">
            <v>9</v>
          </cell>
          <cell r="H73">
            <v>322</v>
          </cell>
          <cell r="I73">
            <v>62</v>
          </cell>
        </row>
        <row r="74">
          <cell r="B74">
            <v>149</v>
          </cell>
          <cell r="C74">
            <v>4</v>
          </cell>
          <cell r="D74">
            <v>0</v>
          </cell>
          <cell r="E74">
            <v>793</v>
          </cell>
          <cell r="F74">
            <v>110</v>
          </cell>
          <cell r="G74">
            <v>100</v>
          </cell>
          <cell r="H74">
            <v>941</v>
          </cell>
          <cell r="I74">
            <v>0</v>
          </cell>
        </row>
        <row r="75">
          <cell r="B75">
            <v>56</v>
          </cell>
          <cell r="C75">
            <v>50</v>
          </cell>
          <cell r="D75">
            <v>2</v>
          </cell>
          <cell r="E75">
            <v>256</v>
          </cell>
          <cell r="F75">
            <v>270</v>
          </cell>
          <cell r="G75">
            <v>0</v>
          </cell>
          <cell r="H75">
            <v>30</v>
          </cell>
          <cell r="I75">
            <v>22</v>
          </cell>
        </row>
        <row r="76">
          <cell r="B76">
            <v>6</v>
          </cell>
          <cell r="C76">
            <v>3</v>
          </cell>
          <cell r="D76">
            <v>1</v>
          </cell>
          <cell r="E76">
            <v>194</v>
          </cell>
          <cell r="F76">
            <v>105</v>
          </cell>
          <cell r="G76">
            <v>42</v>
          </cell>
          <cell r="H76">
            <v>0</v>
          </cell>
          <cell r="I76">
            <v>0</v>
          </cell>
        </row>
        <row r="77">
          <cell r="B77">
            <v>9</v>
          </cell>
          <cell r="C77">
            <v>0</v>
          </cell>
          <cell r="D77">
            <v>75</v>
          </cell>
          <cell r="E77">
            <v>10804</v>
          </cell>
          <cell r="F77">
            <v>20</v>
          </cell>
          <cell r="G77">
            <v>260</v>
          </cell>
          <cell r="H77">
            <v>109</v>
          </cell>
          <cell r="I77">
            <v>0</v>
          </cell>
        </row>
        <row r="78">
          <cell r="B78">
            <v>8</v>
          </cell>
          <cell r="C78">
            <v>20</v>
          </cell>
          <cell r="D78">
            <v>2</v>
          </cell>
          <cell r="E78">
            <v>272</v>
          </cell>
          <cell r="F78">
            <v>455</v>
          </cell>
          <cell r="G78">
            <v>0</v>
          </cell>
          <cell r="H78">
            <v>5</v>
          </cell>
          <cell r="I78">
            <v>7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998</v>
          </cell>
          <cell r="F80">
            <v>515</v>
          </cell>
          <cell r="G80">
            <v>27</v>
          </cell>
          <cell r="H80">
            <v>0</v>
          </cell>
          <cell r="I80">
            <v>0</v>
          </cell>
        </row>
        <row r="81">
          <cell r="B81">
            <v>42824</v>
          </cell>
          <cell r="C81">
            <v>1710</v>
          </cell>
          <cell r="D81">
            <v>0</v>
          </cell>
          <cell r="E81">
            <v>4966</v>
          </cell>
          <cell r="F81">
            <v>15800</v>
          </cell>
          <cell r="G81">
            <v>310</v>
          </cell>
          <cell r="H81">
            <v>39</v>
          </cell>
          <cell r="I81">
            <v>958</v>
          </cell>
        </row>
        <row r="82">
          <cell r="B82">
            <v>396</v>
          </cell>
          <cell r="C82">
            <v>2484</v>
          </cell>
          <cell r="D82">
            <v>35</v>
          </cell>
          <cell r="E82">
            <v>403</v>
          </cell>
          <cell r="F82">
            <v>4434</v>
          </cell>
          <cell r="G82">
            <v>67</v>
          </cell>
          <cell r="H82">
            <v>0</v>
          </cell>
          <cell r="I82">
            <v>4753</v>
          </cell>
        </row>
        <row r="83">
          <cell r="B83">
            <v>122</v>
          </cell>
          <cell r="C83">
            <v>1287</v>
          </cell>
          <cell r="D83">
            <v>6140</v>
          </cell>
          <cell r="E83">
            <v>968</v>
          </cell>
          <cell r="F83">
            <v>460</v>
          </cell>
          <cell r="G83">
            <v>635</v>
          </cell>
          <cell r="H83">
            <v>25</v>
          </cell>
          <cell r="I83">
            <v>490</v>
          </cell>
        </row>
        <row r="84">
          <cell r="B84">
            <v>12</v>
          </cell>
          <cell r="C84">
            <v>0</v>
          </cell>
          <cell r="D84">
            <v>998</v>
          </cell>
          <cell r="E84">
            <v>0</v>
          </cell>
          <cell r="F84">
            <v>0</v>
          </cell>
          <cell r="G84">
            <v>190</v>
          </cell>
          <cell r="H84">
            <v>1554</v>
          </cell>
          <cell r="I84">
            <v>100</v>
          </cell>
        </row>
        <row r="85">
          <cell r="B85">
            <v>108</v>
          </cell>
          <cell r="C85">
            <v>287</v>
          </cell>
          <cell r="D85">
            <v>0</v>
          </cell>
          <cell r="E85">
            <v>134</v>
          </cell>
          <cell r="F85">
            <v>8863</v>
          </cell>
          <cell r="G85">
            <v>0</v>
          </cell>
          <cell r="H85">
            <v>0</v>
          </cell>
          <cell r="I85">
            <v>1552</v>
          </cell>
        </row>
        <row r="86">
          <cell r="B86">
            <v>445</v>
          </cell>
          <cell r="C86">
            <v>9881</v>
          </cell>
          <cell r="D86">
            <v>0</v>
          </cell>
          <cell r="E86">
            <v>104</v>
          </cell>
          <cell r="F86">
            <v>925</v>
          </cell>
          <cell r="G86">
            <v>0</v>
          </cell>
          <cell r="H86">
            <v>0</v>
          </cell>
          <cell r="I86">
            <v>55</v>
          </cell>
        </row>
        <row r="87">
          <cell r="B87">
            <v>0</v>
          </cell>
          <cell r="C87">
            <v>9</v>
          </cell>
          <cell r="D87">
            <v>0</v>
          </cell>
          <cell r="E87">
            <v>0</v>
          </cell>
          <cell r="F87">
            <v>150</v>
          </cell>
          <cell r="G87">
            <v>1</v>
          </cell>
          <cell r="H87">
            <v>0</v>
          </cell>
          <cell r="I87">
            <v>10</v>
          </cell>
        </row>
        <row r="88">
          <cell r="B88">
            <v>27061</v>
          </cell>
          <cell r="C88">
            <v>8234</v>
          </cell>
          <cell r="D88">
            <v>196888</v>
          </cell>
          <cell r="E88">
            <v>4472</v>
          </cell>
          <cell r="F88">
            <v>16801</v>
          </cell>
          <cell r="G88">
            <v>70459</v>
          </cell>
          <cell r="H88">
            <v>19527</v>
          </cell>
          <cell r="I88">
            <v>669</v>
          </cell>
        </row>
        <row r="89">
          <cell r="B89">
            <v>156286</v>
          </cell>
          <cell r="C89">
            <v>171103</v>
          </cell>
          <cell r="D89">
            <v>12179</v>
          </cell>
          <cell r="E89">
            <v>203482</v>
          </cell>
          <cell r="F89">
            <v>15032</v>
          </cell>
          <cell r="G89">
            <v>92801</v>
          </cell>
          <cell r="H89">
            <v>27516</v>
          </cell>
          <cell r="I89">
            <v>1656</v>
          </cell>
        </row>
        <row r="105">
          <cell r="B105">
            <v>8855</v>
          </cell>
          <cell r="C105">
            <v>136419</v>
          </cell>
          <cell r="D105">
            <v>136547</v>
          </cell>
          <cell r="E105">
            <v>61108</v>
          </cell>
          <cell r="F105">
            <v>21049</v>
          </cell>
          <cell r="G105">
            <v>0</v>
          </cell>
          <cell r="H105">
            <v>53309</v>
          </cell>
          <cell r="I105">
            <v>3757</v>
          </cell>
        </row>
        <row r="106">
          <cell r="B106">
            <v>2716</v>
          </cell>
          <cell r="C106">
            <v>1156</v>
          </cell>
          <cell r="D106">
            <v>1695</v>
          </cell>
          <cell r="E106">
            <v>9041</v>
          </cell>
          <cell r="F106">
            <v>4300</v>
          </cell>
          <cell r="G106">
            <v>4196</v>
          </cell>
          <cell r="H106">
            <v>69529</v>
          </cell>
          <cell r="I106">
            <v>1903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2014</v>
          </cell>
          <cell r="H107">
            <v>0</v>
          </cell>
          <cell r="I107">
            <v>0</v>
          </cell>
        </row>
        <row r="108">
          <cell r="B108">
            <v>262</v>
          </cell>
          <cell r="C108">
            <v>11000</v>
          </cell>
          <cell r="D108">
            <v>180</v>
          </cell>
          <cell r="E108">
            <v>298</v>
          </cell>
          <cell r="F108">
            <v>8400</v>
          </cell>
          <cell r="G108">
            <v>1100</v>
          </cell>
          <cell r="H108">
            <v>160</v>
          </cell>
          <cell r="I108">
            <v>4726</v>
          </cell>
        </row>
        <row r="109">
          <cell r="B109">
            <v>0</v>
          </cell>
          <cell r="C109">
            <v>0</v>
          </cell>
          <cell r="D109">
            <v>1745</v>
          </cell>
          <cell r="E109">
            <v>0</v>
          </cell>
          <cell r="F109">
            <v>0</v>
          </cell>
          <cell r="G109">
            <v>362</v>
          </cell>
          <cell r="H109">
            <v>8798</v>
          </cell>
          <cell r="I109">
            <v>5847</v>
          </cell>
        </row>
        <row r="110">
          <cell r="B110">
            <v>492</v>
          </cell>
          <cell r="C110">
            <v>86</v>
          </cell>
          <cell r="D110">
            <v>1318</v>
          </cell>
          <cell r="E110">
            <v>790</v>
          </cell>
          <cell r="F110">
            <v>456</v>
          </cell>
          <cell r="G110">
            <v>656</v>
          </cell>
          <cell r="H110">
            <v>15224</v>
          </cell>
          <cell r="I110">
            <v>0</v>
          </cell>
        </row>
        <row r="111">
          <cell r="B111">
            <v>133</v>
          </cell>
          <cell r="C111">
            <v>279</v>
          </cell>
          <cell r="D111">
            <v>1978</v>
          </cell>
          <cell r="E111">
            <v>88</v>
          </cell>
          <cell r="F111">
            <v>755</v>
          </cell>
          <cell r="G111">
            <v>16989</v>
          </cell>
          <cell r="H111">
            <v>23793</v>
          </cell>
          <cell r="I111">
            <v>0</v>
          </cell>
        </row>
        <row r="112">
          <cell r="B112">
            <v>51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1033</v>
          </cell>
          <cell r="H112">
            <v>371</v>
          </cell>
          <cell r="I112">
            <v>0</v>
          </cell>
        </row>
        <row r="113">
          <cell r="B113">
            <v>1910</v>
          </cell>
          <cell r="C113">
            <v>572</v>
          </cell>
          <cell r="D113">
            <v>1675</v>
          </cell>
          <cell r="E113">
            <v>85</v>
          </cell>
          <cell r="F113">
            <v>800</v>
          </cell>
          <cell r="G113">
            <v>1700</v>
          </cell>
          <cell r="H113">
            <v>7568</v>
          </cell>
          <cell r="I113">
            <v>400</v>
          </cell>
        </row>
        <row r="114">
          <cell r="B114">
            <v>17283</v>
          </cell>
          <cell r="C114">
            <v>8207</v>
          </cell>
          <cell r="D114">
            <v>312</v>
          </cell>
          <cell r="E114">
            <v>20097</v>
          </cell>
          <cell r="F114">
            <v>6644</v>
          </cell>
          <cell r="G114">
            <v>1808</v>
          </cell>
          <cell r="H114">
            <v>17388</v>
          </cell>
          <cell r="I114">
            <v>2292</v>
          </cell>
        </row>
        <row r="115">
          <cell r="B115">
            <v>0</v>
          </cell>
          <cell r="C115">
            <v>2789</v>
          </cell>
          <cell r="D115">
            <v>0</v>
          </cell>
          <cell r="E115">
            <v>80</v>
          </cell>
          <cell r="F115">
            <v>8320</v>
          </cell>
          <cell r="G115">
            <v>8558</v>
          </cell>
          <cell r="H115">
            <v>18</v>
          </cell>
          <cell r="I115">
            <v>2945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80791</v>
          </cell>
          <cell r="F116">
            <v>1950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5960</v>
          </cell>
          <cell r="C117">
            <v>7505</v>
          </cell>
          <cell r="D117">
            <v>1910</v>
          </cell>
          <cell r="E117">
            <v>1023</v>
          </cell>
          <cell r="F117">
            <v>11824</v>
          </cell>
          <cell r="G117">
            <v>2810</v>
          </cell>
          <cell r="H117">
            <v>574</v>
          </cell>
          <cell r="I117">
            <v>1202</v>
          </cell>
        </row>
        <row r="118">
          <cell r="B118">
            <v>42236</v>
          </cell>
          <cell r="C118">
            <v>25865</v>
          </cell>
          <cell r="D118">
            <v>29549</v>
          </cell>
          <cell r="E118">
            <v>105036</v>
          </cell>
          <cell r="F118">
            <v>19790</v>
          </cell>
          <cell r="G118">
            <v>6258</v>
          </cell>
          <cell r="H118">
            <v>28670</v>
          </cell>
          <cell r="I118">
            <v>6633</v>
          </cell>
        </row>
        <row r="119">
          <cell r="B119">
            <v>9541</v>
          </cell>
          <cell r="C119">
            <v>470</v>
          </cell>
          <cell r="D119">
            <v>4587</v>
          </cell>
          <cell r="E119">
            <v>19547</v>
          </cell>
          <cell r="F119">
            <v>16540</v>
          </cell>
          <cell r="G119">
            <v>5000</v>
          </cell>
          <cell r="H119">
            <v>6541</v>
          </cell>
          <cell r="I119">
            <v>1874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5298</v>
          </cell>
          <cell r="C121">
            <v>4490</v>
          </cell>
          <cell r="D121">
            <v>2256</v>
          </cell>
          <cell r="E121">
            <v>13933</v>
          </cell>
          <cell r="F121">
            <v>12000</v>
          </cell>
          <cell r="G121">
            <v>2211</v>
          </cell>
          <cell r="H121">
            <v>640</v>
          </cell>
          <cell r="I121">
            <v>4299</v>
          </cell>
        </row>
        <row r="122">
          <cell r="B122">
            <v>7903</v>
          </cell>
          <cell r="C122">
            <v>641</v>
          </cell>
          <cell r="D122">
            <v>550</v>
          </cell>
          <cell r="E122">
            <v>12787</v>
          </cell>
          <cell r="F122">
            <v>910</v>
          </cell>
          <cell r="G122">
            <v>142</v>
          </cell>
          <cell r="H122">
            <v>4531</v>
          </cell>
          <cell r="I122">
            <v>223</v>
          </cell>
        </row>
        <row r="123">
          <cell r="B123">
            <v>3384</v>
          </cell>
          <cell r="C123">
            <v>16</v>
          </cell>
          <cell r="D123">
            <v>0</v>
          </cell>
          <cell r="E123">
            <v>24990</v>
          </cell>
          <cell r="F123">
            <v>12750</v>
          </cell>
          <cell r="G123">
            <v>1200</v>
          </cell>
          <cell r="H123">
            <v>13684</v>
          </cell>
          <cell r="I123">
            <v>0</v>
          </cell>
        </row>
        <row r="124">
          <cell r="B124">
            <v>1028</v>
          </cell>
          <cell r="C124">
            <v>70</v>
          </cell>
          <cell r="D124">
            <v>8</v>
          </cell>
          <cell r="E124">
            <v>5239</v>
          </cell>
          <cell r="F124">
            <v>3780</v>
          </cell>
          <cell r="G124">
            <v>0</v>
          </cell>
          <cell r="H124">
            <v>450</v>
          </cell>
          <cell r="I124">
            <v>134</v>
          </cell>
        </row>
        <row r="125">
          <cell r="B125">
            <v>10</v>
          </cell>
          <cell r="C125">
            <v>4</v>
          </cell>
          <cell r="D125">
            <v>2</v>
          </cell>
          <cell r="E125">
            <v>388</v>
          </cell>
          <cell r="F125">
            <v>321</v>
          </cell>
          <cell r="G125">
            <v>53</v>
          </cell>
          <cell r="H125">
            <v>0</v>
          </cell>
          <cell r="I125">
            <v>0</v>
          </cell>
        </row>
        <row r="126">
          <cell r="B126">
            <v>1</v>
          </cell>
          <cell r="C126">
            <v>0</v>
          </cell>
          <cell r="D126">
            <v>56</v>
          </cell>
          <cell r="E126">
            <v>27000</v>
          </cell>
          <cell r="F126">
            <v>40</v>
          </cell>
          <cell r="G126">
            <v>104</v>
          </cell>
          <cell r="H126">
            <v>92</v>
          </cell>
          <cell r="I126">
            <v>0</v>
          </cell>
        </row>
        <row r="127">
          <cell r="B127">
            <v>134</v>
          </cell>
          <cell r="C127">
            <v>128</v>
          </cell>
          <cell r="D127">
            <v>16</v>
          </cell>
          <cell r="E127">
            <v>7894</v>
          </cell>
          <cell r="F127">
            <v>9100</v>
          </cell>
          <cell r="G127">
            <v>0</v>
          </cell>
          <cell r="H127">
            <v>175</v>
          </cell>
          <cell r="I127">
            <v>70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32541</v>
          </cell>
          <cell r="F129">
            <v>23547</v>
          </cell>
          <cell r="G129">
            <v>122</v>
          </cell>
          <cell r="H129">
            <v>0</v>
          </cell>
          <cell r="I129">
            <v>0</v>
          </cell>
        </row>
        <row r="130">
          <cell r="B130">
            <v>171192</v>
          </cell>
          <cell r="C130">
            <v>688</v>
          </cell>
          <cell r="D130">
            <v>0</v>
          </cell>
          <cell r="E130">
            <v>304</v>
          </cell>
          <cell r="F130">
            <v>1950</v>
          </cell>
          <cell r="G130">
            <v>126</v>
          </cell>
          <cell r="H130">
            <v>78</v>
          </cell>
          <cell r="I130">
            <v>3911</v>
          </cell>
        </row>
        <row r="131">
          <cell r="B131">
            <v>142</v>
          </cell>
          <cell r="C131">
            <v>660</v>
          </cell>
          <cell r="D131">
            <v>18</v>
          </cell>
          <cell r="E131">
            <v>81</v>
          </cell>
          <cell r="F131">
            <v>6114</v>
          </cell>
          <cell r="G131">
            <v>45</v>
          </cell>
          <cell r="H131">
            <v>0</v>
          </cell>
          <cell r="I131">
            <v>13386</v>
          </cell>
        </row>
        <row r="132">
          <cell r="B132">
            <v>294</v>
          </cell>
          <cell r="C132">
            <v>155</v>
          </cell>
          <cell r="D132">
            <v>6214</v>
          </cell>
          <cell r="E132">
            <v>2935</v>
          </cell>
          <cell r="F132">
            <v>1525</v>
          </cell>
          <cell r="G132">
            <v>236</v>
          </cell>
          <cell r="H132">
            <v>25</v>
          </cell>
          <cell r="I132">
            <v>1381</v>
          </cell>
        </row>
        <row r="133">
          <cell r="B133">
            <v>15</v>
          </cell>
          <cell r="C133">
            <v>0</v>
          </cell>
          <cell r="D133">
            <v>277</v>
          </cell>
          <cell r="E133">
            <v>0</v>
          </cell>
          <cell r="F133">
            <v>0</v>
          </cell>
          <cell r="G133">
            <v>2000</v>
          </cell>
          <cell r="H133">
            <v>600</v>
          </cell>
          <cell r="I133">
            <v>210</v>
          </cell>
        </row>
        <row r="134">
          <cell r="B134">
            <v>31</v>
          </cell>
          <cell r="C134">
            <v>574</v>
          </cell>
          <cell r="D134">
            <v>0</v>
          </cell>
          <cell r="E134">
            <v>192</v>
          </cell>
          <cell r="F134">
            <v>11323</v>
          </cell>
          <cell r="G134">
            <v>0</v>
          </cell>
          <cell r="H134">
            <v>0</v>
          </cell>
          <cell r="I134">
            <v>3104</v>
          </cell>
        </row>
        <row r="135">
          <cell r="B135">
            <v>1193</v>
          </cell>
          <cell r="C135">
            <v>2598</v>
          </cell>
          <cell r="D135">
            <v>0</v>
          </cell>
          <cell r="E135">
            <v>221</v>
          </cell>
          <cell r="F135">
            <v>2400</v>
          </cell>
          <cell r="G135">
            <v>0</v>
          </cell>
          <cell r="H135">
            <v>0</v>
          </cell>
          <cell r="I135">
            <v>88</v>
          </cell>
        </row>
        <row r="136">
          <cell r="B136">
            <v>0</v>
          </cell>
          <cell r="C136">
            <v>14</v>
          </cell>
          <cell r="D136">
            <v>0</v>
          </cell>
          <cell r="E136">
            <v>0</v>
          </cell>
          <cell r="F136">
            <v>30</v>
          </cell>
          <cell r="G136">
            <v>2</v>
          </cell>
          <cell r="H136">
            <v>0</v>
          </cell>
          <cell r="I136">
            <v>15</v>
          </cell>
        </row>
        <row r="137">
          <cell r="B137">
            <v>193550</v>
          </cell>
          <cell r="C137">
            <v>41170</v>
          </cell>
          <cell r="D137">
            <v>2532632</v>
          </cell>
          <cell r="E137">
            <v>21855</v>
          </cell>
          <cell r="F137">
            <v>42966</v>
          </cell>
          <cell r="G137">
            <v>257795</v>
          </cell>
          <cell r="H137">
            <v>89114</v>
          </cell>
          <cell r="I137">
            <v>24510</v>
          </cell>
        </row>
        <row r="138">
          <cell r="B138">
            <v>58571</v>
          </cell>
          <cell r="C138">
            <v>28803</v>
          </cell>
          <cell r="D138">
            <v>11425</v>
          </cell>
          <cell r="E138">
            <v>31943</v>
          </cell>
          <cell r="F138">
            <v>4120</v>
          </cell>
          <cell r="G138">
            <v>21902</v>
          </cell>
          <cell r="H138">
            <v>8082</v>
          </cell>
          <cell r="I138">
            <v>1113</v>
          </cell>
        </row>
      </sheetData>
      <sheetData sheetId="10">
        <row r="8">
          <cell r="B8">
            <v>0</v>
          </cell>
          <cell r="C8">
            <v>21841</v>
          </cell>
          <cell r="D8">
            <v>14607</v>
          </cell>
          <cell r="E8">
            <v>2021</v>
          </cell>
          <cell r="F8">
            <v>1356</v>
          </cell>
          <cell r="G8">
            <v>0</v>
          </cell>
          <cell r="H8">
            <v>8051</v>
          </cell>
          <cell r="I8">
            <v>0</v>
          </cell>
        </row>
        <row r="9">
          <cell r="B9">
            <v>1252</v>
          </cell>
          <cell r="C9">
            <v>678</v>
          </cell>
          <cell r="D9">
            <v>1594</v>
          </cell>
          <cell r="E9">
            <v>1560</v>
          </cell>
          <cell r="F9">
            <v>2689</v>
          </cell>
          <cell r="G9">
            <v>2368</v>
          </cell>
          <cell r="H9">
            <v>18416</v>
          </cell>
          <cell r="I9">
            <v>950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7864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3</v>
          </cell>
          <cell r="F11">
            <v>0</v>
          </cell>
          <cell r="G11">
            <v>0</v>
          </cell>
          <cell r="H11">
            <v>0</v>
          </cell>
          <cell r="I11">
            <v>5</v>
          </cell>
        </row>
        <row r="12">
          <cell r="B12">
            <v>0</v>
          </cell>
          <cell r="C12">
            <v>63</v>
          </cell>
          <cell r="D12">
            <v>2674</v>
          </cell>
          <cell r="E12">
            <v>0</v>
          </cell>
          <cell r="F12">
            <v>0</v>
          </cell>
          <cell r="G12">
            <v>14</v>
          </cell>
          <cell r="H12">
            <v>5989</v>
          </cell>
          <cell r="I12">
            <v>90</v>
          </cell>
        </row>
        <row r="13">
          <cell r="B13">
            <v>87</v>
          </cell>
          <cell r="C13">
            <v>0</v>
          </cell>
          <cell r="D13">
            <v>2788</v>
          </cell>
          <cell r="E13">
            <v>2688</v>
          </cell>
          <cell r="F13">
            <v>291</v>
          </cell>
          <cell r="G13">
            <v>434</v>
          </cell>
          <cell r="H13">
            <v>21604</v>
          </cell>
          <cell r="I13">
            <v>0</v>
          </cell>
        </row>
        <row r="14">
          <cell r="B14">
            <v>50</v>
          </cell>
          <cell r="C14">
            <v>0</v>
          </cell>
          <cell r="D14">
            <v>1673</v>
          </cell>
          <cell r="E14">
            <v>24</v>
          </cell>
          <cell r="F14">
            <v>1629</v>
          </cell>
          <cell r="G14">
            <v>2010</v>
          </cell>
          <cell r="H14">
            <v>40854</v>
          </cell>
          <cell r="I14">
            <v>0</v>
          </cell>
        </row>
        <row r="15">
          <cell r="B15">
            <v>35</v>
          </cell>
          <cell r="C15">
            <v>0</v>
          </cell>
          <cell r="D15">
            <v>0</v>
          </cell>
          <cell r="E15">
            <v>0</v>
          </cell>
          <cell r="F15">
            <v>15</v>
          </cell>
          <cell r="G15">
            <v>81</v>
          </cell>
          <cell r="H15">
            <v>555</v>
          </cell>
          <cell r="I15">
            <v>0</v>
          </cell>
        </row>
        <row r="16">
          <cell r="B16">
            <v>211</v>
          </cell>
          <cell r="C16">
            <v>140</v>
          </cell>
          <cell r="D16">
            <v>245</v>
          </cell>
          <cell r="E16">
            <v>51</v>
          </cell>
          <cell r="F16">
            <v>1028</v>
          </cell>
          <cell r="G16">
            <v>2558</v>
          </cell>
          <cell r="H16">
            <v>4174</v>
          </cell>
          <cell r="I16">
            <v>614</v>
          </cell>
        </row>
        <row r="17">
          <cell r="B17">
            <v>596</v>
          </cell>
          <cell r="C17">
            <v>454</v>
          </cell>
          <cell r="D17">
            <v>67</v>
          </cell>
          <cell r="E17">
            <v>3079</v>
          </cell>
          <cell r="F17">
            <v>458</v>
          </cell>
          <cell r="G17">
            <v>150</v>
          </cell>
          <cell r="H17">
            <v>1237</v>
          </cell>
          <cell r="I17">
            <v>276</v>
          </cell>
        </row>
        <row r="18">
          <cell r="B18">
            <v>0</v>
          </cell>
          <cell r="C18">
            <v>204</v>
          </cell>
          <cell r="D18">
            <v>2</v>
          </cell>
          <cell r="E18">
            <v>7</v>
          </cell>
          <cell r="F18">
            <v>1200</v>
          </cell>
          <cell r="G18">
            <v>10</v>
          </cell>
          <cell r="H18">
            <v>0</v>
          </cell>
          <cell r="I18">
            <v>228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1241</v>
          </cell>
          <cell r="F19">
            <v>185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850</v>
          </cell>
          <cell r="C20">
            <v>1116</v>
          </cell>
          <cell r="D20">
            <v>139</v>
          </cell>
          <cell r="E20">
            <v>337</v>
          </cell>
          <cell r="F20">
            <v>2116</v>
          </cell>
          <cell r="G20">
            <v>928</v>
          </cell>
          <cell r="H20">
            <v>10</v>
          </cell>
          <cell r="I20">
            <v>271</v>
          </cell>
        </row>
        <row r="21">
          <cell r="B21">
            <v>3185</v>
          </cell>
          <cell r="C21">
            <v>1660</v>
          </cell>
          <cell r="D21">
            <v>2262</v>
          </cell>
          <cell r="E21">
            <v>6064</v>
          </cell>
          <cell r="F21">
            <v>2868</v>
          </cell>
          <cell r="G21">
            <v>752</v>
          </cell>
          <cell r="H21">
            <v>1518</v>
          </cell>
          <cell r="I21">
            <v>800</v>
          </cell>
        </row>
        <row r="22">
          <cell r="B22">
            <v>325</v>
          </cell>
          <cell r="C22">
            <v>33</v>
          </cell>
          <cell r="D22">
            <v>341</v>
          </cell>
          <cell r="E22">
            <v>207</v>
          </cell>
          <cell r="F22">
            <v>100</v>
          </cell>
          <cell r="G22">
            <v>184</v>
          </cell>
          <cell r="H22">
            <v>1247</v>
          </cell>
          <cell r="I22">
            <v>87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139</v>
          </cell>
          <cell r="C24">
            <v>507</v>
          </cell>
          <cell r="D24">
            <v>500</v>
          </cell>
          <cell r="E24">
            <v>377</v>
          </cell>
          <cell r="F24">
            <v>1531</v>
          </cell>
          <cell r="G24">
            <v>505</v>
          </cell>
          <cell r="H24">
            <v>68</v>
          </cell>
          <cell r="I24">
            <v>769</v>
          </cell>
        </row>
        <row r="25">
          <cell r="B25">
            <v>139</v>
          </cell>
          <cell r="C25">
            <v>11</v>
          </cell>
          <cell r="D25">
            <v>25</v>
          </cell>
          <cell r="E25">
            <v>401</v>
          </cell>
          <cell r="F25">
            <v>215</v>
          </cell>
          <cell r="G25">
            <v>167</v>
          </cell>
          <cell r="H25">
            <v>165</v>
          </cell>
          <cell r="I25">
            <v>5</v>
          </cell>
        </row>
        <row r="26">
          <cell r="B26">
            <v>203</v>
          </cell>
          <cell r="C26">
            <v>0</v>
          </cell>
          <cell r="D26">
            <v>112</v>
          </cell>
          <cell r="E26">
            <v>75</v>
          </cell>
          <cell r="F26">
            <v>2444</v>
          </cell>
          <cell r="G26">
            <v>328</v>
          </cell>
          <cell r="H26">
            <v>862</v>
          </cell>
          <cell r="I26">
            <v>10</v>
          </cell>
        </row>
        <row r="27">
          <cell r="B27">
            <v>88</v>
          </cell>
          <cell r="C27">
            <v>2</v>
          </cell>
          <cell r="D27">
            <v>0</v>
          </cell>
          <cell r="E27">
            <v>92</v>
          </cell>
          <cell r="F27">
            <v>327</v>
          </cell>
          <cell r="G27">
            <v>6</v>
          </cell>
          <cell r="H27">
            <v>18</v>
          </cell>
          <cell r="I27">
            <v>4</v>
          </cell>
        </row>
        <row r="28">
          <cell r="B28">
            <v>15</v>
          </cell>
          <cell r="C28">
            <v>0</v>
          </cell>
          <cell r="D28">
            <v>0</v>
          </cell>
          <cell r="E28">
            <v>357</v>
          </cell>
          <cell r="F28">
            <v>0</v>
          </cell>
          <cell r="G28">
            <v>21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17</v>
          </cell>
          <cell r="G29">
            <v>100</v>
          </cell>
          <cell r="H29">
            <v>0</v>
          </cell>
          <cell r="I29">
            <v>0</v>
          </cell>
        </row>
        <row r="30">
          <cell r="B30">
            <v>10</v>
          </cell>
          <cell r="C30">
            <v>0</v>
          </cell>
          <cell r="D30">
            <v>0</v>
          </cell>
          <cell r="E30">
            <v>105</v>
          </cell>
          <cell r="F30">
            <v>425</v>
          </cell>
          <cell r="G30">
            <v>9</v>
          </cell>
          <cell r="H30">
            <v>212</v>
          </cell>
          <cell r="I30">
            <v>1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1077</v>
          </cell>
          <cell r="F32">
            <v>220</v>
          </cell>
          <cell r="G32">
            <v>886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10</v>
          </cell>
          <cell r="E33">
            <v>0</v>
          </cell>
          <cell r="F33">
            <v>204</v>
          </cell>
          <cell r="G33">
            <v>660</v>
          </cell>
          <cell r="H33">
            <v>542</v>
          </cell>
          <cell r="I33">
            <v>0</v>
          </cell>
        </row>
        <row r="34">
          <cell r="B34">
            <v>183</v>
          </cell>
          <cell r="C34">
            <v>219</v>
          </cell>
          <cell r="D34">
            <v>5</v>
          </cell>
          <cell r="E34">
            <v>49</v>
          </cell>
          <cell r="F34">
            <v>200</v>
          </cell>
          <cell r="G34">
            <v>30</v>
          </cell>
          <cell r="H34">
            <v>0</v>
          </cell>
          <cell r="I34">
            <v>288</v>
          </cell>
        </row>
        <row r="35">
          <cell r="B35">
            <v>85</v>
          </cell>
          <cell r="C35">
            <v>123</v>
          </cell>
          <cell r="D35">
            <v>182</v>
          </cell>
          <cell r="E35">
            <v>337</v>
          </cell>
          <cell r="F35">
            <v>15</v>
          </cell>
          <cell r="G35">
            <v>357</v>
          </cell>
          <cell r="H35">
            <v>32</v>
          </cell>
          <cell r="I35">
            <v>229</v>
          </cell>
        </row>
        <row r="36">
          <cell r="B36">
            <v>12</v>
          </cell>
          <cell r="C36">
            <v>0</v>
          </cell>
          <cell r="D36">
            <v>263</v>
          </cell>
          <cell r="E36">
            <v>0</v>
          </cell>
          <cell r="F36">
            <v>0</v>
          </cell>
          <cell r="G36">
            <v>205</v>
          </cell>
          <cell r="H36">
            <v>0</v>
          </cell>
          <cell r="I36">
            <v>10</v>
          </cell>
        </row>
        <row r="37">
          <cell r="B37">
            <v>0</v>
          </cell>
          <cell r="C37">
            <v>12</v>
          </cell>
          <cell r="D37">
            <v>15</v>
          </cell>
          <cell r="E37">
            <v>0</v>
          </cell>
          <cell r="F37">
            <v>0</v>
          </cell>
          <cell r="G37">
            <v>25</v>
          </cell>
          <cell r="H37">
            <v>0</v>
          </cell>
          <cell r="I37">
            <v>30</v>
          </cell>
        </row>
        <row r="38">
          <cell r="B38">
            <v>200</v>
          </cell>
          <cell r="C38">
            <v>567</v>
          </cell>
          <cell r="D38">
            <v>2</v>
          </cell>
          <cell r="E38">
            <v>15</v>
          </cell>
          <cell r="F38">
            <v>750</v>
          </cell>
          <cell r="G38">
            <v>0</v>
          </cell>
          <cell r="H38">
            <v>0</v>
          </cell>
          <cell r="I38">
            <v>100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196</v>
          </cell>
          <cell r="C40">
            <v>113</v>
          </cell>
          <cell r="D40">
            <v>3322</v>
          </cell>
          <cell r="E40">
            <v>161</v>
          </cell>
          <cell r="F40">
            <v>1131</v>
          </cell>
          <cell r="G40">
            <v>258</v>
          </cell>
          <cell r="H40">
            <v>612</v>
          </cell>
          <cell r="I40">
            <v>207</v>
          </cell>
        </row>
        <row r="41">
          <cell r="B41">
            <v>2517</v>
          </cell>
          <cell r="C41">
            <v>1488</v>
          </cell>
          <cell r="D41">
            <v>759</v>
          </cell>
          <cell r="E41">
            <v>4545</v>
          </cell>
          <cell r="F41">
            <v>2200</v>
          </cell>
          <cell r="G41">
            <v>1261</v>
          </cell>
          <cell r="H41">
            <v>1507</v>
          </cell>
          <cell r="I41">
            <v>443</v>
          </cell>
        </row>
        <row r="56">
          <cell r="B56">
            <v>2253</v>
          </cell>
          <cell r="C56">
            <v>60471</v>
          </cell>
          <cell r="D56">
            <v>37372</v>
          </cell>
          <cell r="E56">
            <v>104964</v>
          </cell>
          <cell r="F56">
            <v>6839</v>
          </cell>
          <cell r="G56">
            <v>0</v>
          </cell>
          <cell r="H56">
            <v>14119</v>
          </cell>
          <cell r="I56">
            <v>0</v>
          </cell>
        </row>
        <row r="57">
          <cell r="B57">
            <v>1988</v>
          </cell>
          <cell r="C57">
            <v>1401</v>
          </cell>
          <cell r="D57">
            <v>1059</v>
          </cell>
          <cell r="E57">
            <v>1706</v>
          </cell>
          <cell r="F57">
            <v>4309</v>
          </cell>
          <cell r="G57">
            <v>2879</v>
          </cell>
          <cell r="H57">
            <v>39491</v>
          </cell>
          <cell r="I57">
            <v>1170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100</v>
          </cell>
          <cell r="H58">
            <v>0</v>
          </cell>
          <cell r="I58">
            <v>0</v>
          </cell>
        </row>
        <row r="59">
          <cell r="B59">
            <v>1500</v>
          </cell>
          <cell r="C59">
            <v>240120</v>
          </cell>
          <cell r="D59">
            <v>370</v>
          </cell>
          <cell r="E59">
            <v>982</v>
          </cell>
          <cell r="F59">
            <v>8500</v>
          </cell>
          <cell r="G59">
            <v>4460</v>
          </cell>
          <cell r="H59">
            <v>510</v>
          </cell>
          <cell r="I59">
            <v>29709</v>
          </cell>
        </row>
        <row r="60">
          <cell r="B60">
            <v>0</v>
          </cell>
          <cell r="C60">
            <v>0</v>
          </cell>
          <cell r="D60">
            <v>396</v>
          </cell>
          <cell r="E60">
            <v>0</v>
          </cell>
          <cell r="F60">
            <v>15</v>
          </cell>
          <cell r="G60">
            <v>5</v>
          </cell>
          <cell r="H60">
            <v>815</v>
          </cell>
          <cell r="I60">
            <v>320</v>
          </cell>
        </row>
        <row r="61">
          <cell r="B61">
            <v>81</v>
          </cell>
          <cell r="C61">
            <v>88</v>
          </cell>
          <cell r="D61">
            <v>45</v>
          </cell>
          <cell r="E61">
            <v>729</v>
          </cell>
          <cell r="F61">
            <v>896</v>
          </cell>
          <cell r="G61">
            <v>638</v>
          </cell>
          <cell r="H61">
            <v>3117</v>
          </cell>
          <cell r="I61">
            <v>0</v>
          </cell>
        </row>
        <row r="62">
          <cell r="B62">
            <v>84</v>
          </cell>
          <cell r="C62">
            <v>70</v>
          </cell>
          <cell r="D62">
            <v>75</v>
          </cell>
          <cell r="E62">
            <v>23</v>
          </cell>
          <cell r="F62">
            <v>300</v>
          </cell>
          <cell r="G62">
            <v>1329</v>
          </cell>
          <cell r="H62">
            <v>3184</v>
          </cell>
          <cell r="I62">
            <v>0</v>
          </cell>
        </row>
        <row r="63">
          <cell r="B63">
            <v>30</v>
          </cell>
          <cell r="C63">
            <v>0</v>
          </cell>
          <cell r="D63">
            <v>0</v>
          </cell>
          <cell r="E63">
            <v>5</v>
          </cell>
          <cell r="F63">
            <v>35</v>
          </cell>
          <cell r="G63">
            <v>373</v>
          </cell>
          <cell r="H63">
            <v>80</v>
          </cell>
          <cell r="I63">
            <v>0</v>
          </cell>
        </row>
        <row r="64">
          <cell r="B64">
            <v>178</v>
          </cell>
          <cell r="C64">
            <v>1242</v>
          </cell>
          <cell r="D64">
            <v>1522</v>
          </cell>
          <cell r="E64">
            <v>139</v>
          </cell>
          <cell r="F64">
            <v>384</v>
          </cell>
          <cell r="G64">
            <v>689</v>
          </cell>
          <cell r="H64">
            <v>4387</v>
          </cell>
          <cell r="I64">
            <v>84</v>
          </cell>
        </row>
        <row r="65">
          <cell r="B65">
            <v>1013</v>
          </cell>
          <cell r="C65">
            <v>455</v>
          </cell>
          <cell r="D65">
            <v>79</v>
          </cell>
          <cell r="E65">
            <v>1780</v>
          </cell>
          <cell r="F65">
            <v>220</v>
          </cell>
          <cell r="G65">
            <v>142</v>
          </cell>
          <cell r="H65">
            <v>1919</v>
          </cell>
          <cell r="I65">
            <v>296</v>
          </cell>
        </row>
        <row r="66">
          <cell r="B66">
            <v>30</v>
          </cell>
          <cell r="C66">
            <v>553</v>
          </cell>
          <cell r="D66">
            <v>0</v>
          </cell>
          <cell r="E66">
            <v>17</v>
          </cell>
          <cell r="F66">
            <v>600</v>
          </cell>
          <cell r="G66">
            <v>970</v>
          </cell>
          <cell r="H66">
            <v>0</v>
          </cell>
          <cell r="I66">
            <v>337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1832</v>
          </cell>
          <cell r="F67">
            <v>60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1192</v>
          </cell>
          <cell r="C68">
            <v>422</v>
          </cell>
          <cell r="D68">
            <v>124</v>
          </cell>
          <cell r="E68">
            <v>261</v>
          </cell>
          <cell r="F68">
            <v>897</v>
          </cell>
          <cell r="G68">
            <v>570</v>
          </cell>
          <cell r="H68">
            <v>8</v>
          </cell>
          <cell r="I68">
            <v>326</v>
          </cell>
        </row>
        <row r="69">
          <cell r="B69">
            <v>6140</v>
          </cell>
          <cell r="C69">
            <v>1550</v>
          </cell>
          <cell r="D69">
            <v>2590</v>
          </cell>
          <cell r="E69">
            <v>7403</v>
          </cell>
          <cell r="F69">
            <v>2521</v>
          </cell>
          <cell r="G69">
            <v>817</v>
          </cell>
          <cell r="H69">
            <v>1907</v>
          </cell>
          <cell r="I69">
            <v>804</v>
          </cell>
        </row>
        <row r="70">
          <cell r="B70">
            <v>84</v>
          </cell>
          <cell r="C70">
            <v>309</v>
          </cell>
          <cell r="D70">
            <v>921</v>
          </cell>
          <cell r="E70">
            <v>2055</v>
          </cell>
          <cell r="F70">
            <v>355</v>
          </cell>
          <cell r="G70">
            <v>187</v>
          </cell>
          <cell r="H70">
            <v>125</v>
          </cell>
          <cell r="I70">
            <v>115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223</v>
          </cell>
          <cell r="C72">
            <v>1455</v>
          </cell>
          <cell r="D72">
            <v>318</v>
          </cell>
          <cell r="E72">
            <v>2050</v>
          </cell>
          <cell r="F72">
            <v>3365</v>
          </cell>
          <cell r="G72">
            <v>662</v>
          </cell>
          <cell r="H72">
            <v>120</v>
          </cell>
          <cell r="I72">
            <v>967</v>
          </cell>
        </row>
        <row r="73">
          <cell r="B73">
            <v>58</v>
          </cell>
          <cell r="C73">
            <v>187</v>
          </cell>
          <cell r="D73">
            <v>112</v>
          </cell>
          <cell r="E73">
            <v>3492</v>
          </cell>
          <cell r="F73">
            <v>150</v>
          </cell>
          <cell r="G73">
            <v>87</v>
          </cell>
          <cell r="H73">
            <v>100</v>
          </cell>
          <cell r="I73">
            <v>27</v>
          </cell>
        </row>
        <row r="74">
          <cell r="B74">
            <v>90</v>
          </cell>
          <cell r="C74">
            <v>0</v>
          </cell>
          <cell r="D74">
            <v>0</v>
          </cell>
          <cell r="E74">
            <v>435</v>
          </cell>
          <cell r="F74">
            <v>35</v>
          </cell>
          <cell r="G74">
            <v>10</v>
          </cell>
          <cell r="H74">
            <v>395</v>
          </cell>
          <cell r="I74">
            <v>0</v>
          </cell>
        </row>
        <row r="75">
          <cell r="B75">
            <v>64</v>
          </cell>
          <cell r="C75">
            <v>30</v>
          </cell>
          <cell r="D75">
            <v>0</v>
          </cell>
          <cell r="E75">
            <v>224</v>
          </cell>
          <cell r="F75">
            <v>260</v>
          </cell>
          <cell r="G75">
            <v>20</v>
          </cell>
          <cell r="H75">
            <v>10</v>
          </cell>
          <cell r="I75">
            <v>8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663</v>
          </cell>
          <cell r="F76">
            <v>220</v>
          </cell>
          <cell r="G76">
            <v>36</v>
          </cell>
          <cell r="H76">
            <v>0</v>
          </cell>
          <cell r="I76">
            <v>0</v>
          </cell>
        </row>
        <row r="77">
          <cell r="B77">
            <v>65</v>
          </cell>
          <cell r="C77">
            <v>0</v>
          </cell>
          <cell r="D77">
            <v>13</v>
          </cell>
          <cell r="E77">
            <v>10805</v>
          </cell>
          <cell r="F77">
            <v>26</v>
          </cell>
          <cell r="G77">
            <v>576</v>
          </cell>
          <cell r="H77">
            <v>110</v>
          </cell>
          <cell r="I77">
            <v>0</v>
          </cell>
        </row>
        <row r="78">
          <cell r="B78">
            <v>1</v>
          </cell>
          <cell r="C78">
            <v>16</v>
          </cell>
          <cell r="D78">
            <v>15</v>
          </cell>
          <cell r="E78">
            <v>313</v>
          </cell>
          <cell r="F78">
            <v>425</v>
          </cell>
          <cell r="G78">
            <v>0</v>
          </cell>
          <cell r="H78">
            <v>0</v>
          </cell>
          <cell r="I78">
            <v>11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1</v>
          </cell>
          <cell r="C80">
            <v>0</v>
          </cell>
          <cell r="D80">
            <v>0</v>
          </cell>
          <cell r="E80">
            <v>692</v>
          </cell>
          <cell r="F80">
            <v>80</v>
          </cell>
          <cell r="G80">
            <v>925</v>
          </cell>
          <cell r="H80">
            <v>0</v>
          </cell>
          <cell r="I80">
            <v>0</v>
          </cell>
        </row>
        <row r="81">
          <cell r="B81">
            <v>30276</v>
          </cell>
          <cell r="C81">
            <v>1727</v>
          </cell>
          <cell r="D81">
            <v>535</v>
          </cell>
          <cell r="E81">
            <v>5223</v>
          </cell>
          <cell r="F81">
            <v>1913</v>
          </cell>
          <cell r="G81">
            <v>7214</v>
          </cell>
          <cell r="H81">
            <v>1166</v>
          </cell>
          <cell r="I81">
            <v>462</v>
          </cell>
        </row>
        <row r="82">
          <cell r="B82">
            <v>512</v>
          </cell>
          <cell r="C82">
            <v>2478</v>
          </cell>
          <cell r="D82">
            <v>30</v>
          </cell>
          <cell r="E82">
            <v>423</v>
          </cell>
          <cell r="F82">
            <v>0</v>
          </cell>
          <cell r="G82">
            <v>136</v>
          </cell>
          <cell r="H82">
            <v>0</v>
          </cell>
          <cell r="I82">
            <v>4666</v>
          </cell>
        </row>
        <row r="83">
          <cell r="B83">
            <v>96</v>
          </cell>
          <cell r="C83">
            <v>1310</v>
          </cell>
          <cell r="D83">
            <v>5599</v>
          </cell>
          <cell r="E83">
            <v>1260</v>
          </cell>
          <cell r="F83">
            <v>515</v>
          </cell>
          <cell r="G83">
            <v>699</v>
          </cell>
          <cell r="H83">
            <v>30</v>
          </cell>
          <cell r="I83">
            <v>173</v>
          </cell>
        </row>
        <row r="84">
          <cell r="B84">
            <v>0</v>
          </cell>
          <cell r="C84">
            <v>0</v>
          </cell>
          <cell r="D84">
            <v>283</v>
          </cell>
          <cell r="E84">
            <v>0</v>
          </cell>
          <cell r="F84">
            <v>0</v>
          </cell>
          <cell r="G84">
            <v>200</v>
          </cell>
          <cell r="H84">
            <v>0</v>
          </cell>
          <cell r="I84">
            <v>15</v>
          </cell>
        </row>
        <row r="85">
          <cell r="B85">
            <v>36</v>
          </cell>
          <cell r="C85">
            <v>1931</v>
          </cell>
          <cell r="D85">
            <v>0</v>
          </cell>
          <cell r="E85">
            <v>40</v>
          </cell>
          <cell r="F85">
            <v>5200</v>
          </cell>
          <cell r="G85">
            <v>10</v>
          </cell>
          <cell r="H85">
            <v>0</v>
          </cell>
          <cell r="I85">
            <v>1539</v>
          </cell>
        </row>
        <row r="86">
          <cell r="B86">
            <v>215</v>
          </cell>
          <cell r="C86">
            <v>9851</v>
          </cell>
          <cell r="D86">
            <v>13</v>
          </cell>
          <cell r="E86">
            <v>128</v>
          </cell>
          <cell r="F86">
            <v>1440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0</v>
          </cell>
          <cell r="C87">
            <v>3</v>
          </cell>
          <cell r="D87">
            <v>0</v>
          </cell>
          <cell r="E87">
            <v>0</v>
          </cell>
          <cell r="F87">
            <v>100</v>
          </cell>
          <cell r="G87">
            <v>25</v>
          </cell>
          <cell r="H87">
            <v>0</v>
          </cell>
          <cell r="I87">
            <v>0</v>
          </cell>
        </row>
        <row r="88">
          <cell r="B88">
            <v>26174</v>
          </cell>
          <cell r="C88">
            <v>8171</v>
          </cell>
          <cell r="D88">
            <v>198565</v>
          </cell>
          <cell r="E88">
            <v>4388</v>
          </cell>
          <cell r="F88">
            <v>10214</v>
          </cell>
          <cell r="G88">
            <v>70839</v>
          </cell>
          <cell r="H88">
            <v>19232</v>
          </cell>
          <cell r="I88">
            <v>726</v>
          </cell>
        </row>
        <row r="89">
          <cell r="B89">
            <v>158662</v>
          </cell>
          <cell r="C89">
            <v>172183</v>
          </cell>
          <cell r="D89">
            <v>12587</v>
          </cell>
          <cell r="E89">
            <v>203502</v>
          </cell>
          <cell r="F89">
            <v>28796</v>
          </cell>
          <cell r="G89">
            <v>93371</v>
          </cell>
          <cell r="H89">
            <v>25588</v>
          </cell>
          <cell r="I89">
            <v>1649</v>
          </cell>
        </row>
        <row r="105">
          <cell r="B105">
            <v>9810</v>
          </cell>
          <cell r="C105">
            <v>267934</v>
          </cell>
          <cell r="D105">
            <v>157728</v>
          </cell>
          <cell r="E105">
            <v>563871</v>
          </cell>
          <cell r="F105">
            <v>22981</v>
          </cell>
          <cell r="G105">
            <v>0</v>
          </cell>
          <cell r="H105">
            <v>65032</v>
          </cell>
          <cell r="I105">
            <v>0</v>
          </cell>
        </row>
        <row r="106">
          <cell r="B106">
            <v>4116</v>
          </cell>
          <cell r="C106">
            <v>2291</v>
          </cell>
          <cell r="D106">
            <v>1622</v>
          </cell>
          <cell r="E106">
            <v>2931</v>
          </cell>
          <cell r="F106">
            <v>8144</v>
          </cell>
          <cell r="G106">
            <v>4616</v>
          </cell>
          <cell r="H106">
            <v>79731</v>
          </cell>
          <cell r="I106">
            <v>1795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400</v>
          </cell>
          <cell r="H107">
            <v>0</v>
          </cell>
          <cell r="I107">
            <v>0</v>
          </cell>
        </row>
        <row r="108">
          <cell r="B108">
            <v>262</v>
          </cell>
          <cell r="C108">
            <v>11000</v>
          </cell>
          <cell r="D108">
            <v>180</v>
          </cell>
          <cell r="E108">
            <v>298</v>
          </cell>
          <cell r="F108">
            <v>4726</v>
          </cell>
          <cell r="G108">
            <v>1100</v>
          </cell>
          <cell r="H108">
            <v>60</v>
          </cell>
          <cell r="I108">
            <v>8400</v>
          </cell>
        </row>
        <row r="109">
          <cell r="B109">
            <v>0</v>
          </cell>
          <cell r="C109">
            <v>0</v>
          </cell>
          <cell r="D109">
            <v>424</v>
          </cell>
          <cell r="E109">
            <v>0</v>
          </cell>
          <cell r="F109">
            <v>45</v>
          </cell>
          <cell r="G109">
            <v>10</v>
          </cell>
          <cell r="H109">
            <v>1412</v>
          </cell>
          <cell r="I109">
            <v>640</v>
          </cell>
        </row>
        <row r="110">
          <cell r="B110">
            <v>70</v>
          </cell>
          <cell r="C110">
            <v>108</v>
          </cell>
          <cell r="D110">
            <v>45</v>
          </cell>
          <cell r="E110">
            <v>1093</v>
          </cell>
          <cell r="F110">
            <v>1081</v>
          </cell>
          <cell r="G110">
            <v>485</v>
          </cell>
          <cell r="H110">
            <v>2864</v>
          </cell>
          <cell r="I110">
            <v>0</v>
          </cell>
        </row>
        <row r="111">
          <cell r="B111">
            <v>119</v>
          </cell>
          <cell r="C111">
            <v>103</v>
          </cell>
          <cell r="D111">
            <v>90</v>
          </cell>
          <cell r="E111">
            <v>36</v>
          </cell>
          <cell r="F111">
            <v>545</v>
          </cell>
          <cell r="G111">
            <v>1182</v>
          </cell>
          <cell r="H111">
            <v>3443</v>
          </cell>
          <cell r="I111">
            <v>0</v>
          </cell>
        </row>
        <row r="112">
          <cell r="B112">
            <v>32</v>
          </cell>
          <cell r="C112">
            <v>0</v>
          </cell>
          <cell r="D112">
            <v>0</v>
          </cell>
          <cell r="E112">
            <v>5</v>
          </cell>
          <cell r="F112">
            <v>75</v>
          </cell>
          <cell r="G112">
            <v>298</v>
          </cell>
          <cell r="H112">
            <v>68</v>
          </cell>
          <cell r="I112">
            <v>0</v>
          </cell>
        </row>
        <row r="113">
          <cell r="B113">
            <v>592</v>
          </cell>
          <cell r="C113">
            <v>556</v>
          </cell>
          <cell r="D113">
            <v>2122</v>
          </cell>
          <cell r="E113">
            <v>84</v>
          </cell>
          <cell r="F113">
            <v>744</v>
          </cell>
          <cell r="G113">
            <v>512</v>
          </cell>
          <cell r="H113">
            <v>11132</v>
          </cell>
          <cell r="I113">
            <v>132</v>
          </cell>
        </row>
        <row r="114">
          <cell r="B114">
            <v>14848</v>
          </cell>
          <cell r="C114">
            <v>3419</v>
          </cell>
          <cell r="D114">
            <v>627</v>
          </cell>
          <cell r="E114">
            <v>24365</v>
          </cell>
          <cell r="F114">
            <v>1960</v>
          </cell>
          <cell r="G114">
            <v>1308</v>
          </cell>
          <cell r="H114">
            <v>23540</v>
          </cell>
          <cell r="I114">
            <v>1935</v>
          </cell>
        </row>
        <row r="115">
          <cell r="B115">
            <v>386</v>
          </cell>
          <cell r="C115">
            <v>5257</v>
          </cell>
          <cell r="D115">
            <v>0</v>
          </cell>
          <cell r="E115">
            <v>112</v>
          </cell>
          <cell r="F115">
            <v>6000</v>
          </cell>
          <cell r="G115">
            <v>9900</v>
          </cell>
          <cell r="H115">
            <v>0</v>
          </cell>
          <cell r="I115">
            <v>3928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71270</v>
          </cell>
          <cell r="F116">
            <v>900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14927</v>
          </cell>
          <cell r="C117">
            <v>4370</v>
          </cell>
          <cell r="D117">
            <v>1525</v>
          </cell>
          <cell r="E117">
            <v>1032</v>
          </cell>
          <cell r="F117">
            <v>8376</v>
          </cell>
          <cell r="G117">
            <v>3500</v>
          </cell>
          <cell r="H117">
            <v>50</v>
          </cell>
          <cell r="I117">
            <v>2506</v>
          </cell>
        </row>
        <row r="118">
          <cell r="B118">
            <v>84015</v>
          </cell>
          <cell r="C118">
            <v>12959</v>
          </cell>
          <cell r="D118">
            <v>21071</v>
          </cell>
          <cell r="E118">
            <v>115692</v>
          </cell>
          <cell r="F118">
            <v>25033</v>
          </cell>
          <cell r="G118">
            <v>8014</v>
          </cell>
          <cell r="H118">
            <v>20126</v>
          </cell>
          <cell r="I118">
            <v>6315</v>
          </cell>
        </row>
        <row r="119">
          <cell r="B119">
            <v>2541</v>
          </cell>
          <cell r="C119">
            <v>756</v>
          </cell>
          <cell r="D119">
            <v>5513</v>
          </cell>
          <cell r="E119">
            <v>19584</v>
          </cell>
          <cell r="F119">
            <v>19870</v>
          </cell>
          <cell r="G119">
            <v>800</v>
          </cell>
          <cell r="H119">
            <v>2400</v>
          </cell>
          <cell r="I119">
            <v>550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2660</v>
          </cell>
          <cell r="C121">
            <v>4691</v>
          </cell>
          <cell r="D121">
            <v>1926</v>
          </cell>
          <cell r="E121">
            <v>11754</v>
          </cell>
          <cell r="F121">
            <v>15220</v>
          </cell>
          <cell r="G121">
            <v>2856</v>
          </cell>
          <cell r="H121">
            <v>758</v>
          </cell>
          <cell r="I121">
            <v>8020</v>
          </cell>
        </row>
        <row r="122">
          <cell r="B122">
            <v>817</v>
          </cell>
          <cell r="C122">
            <v>479</v>
          </cell>
          <cell r="D122">
            <v>848</v>
          </cell>
          <cell r="E122">
            <v>12307</v>
          </cell>
          <cell r="F122">
            <v>2130</v>
          </cell>
          <cell r="G122">
            <v>729</v>
          </cell>
          <cell r="H122">
            <v>1572</v>
          </cell>
          <cell r="I122">
            <v>309</v>
          </cell>
        </row>
        <row r="123">
          <cell r="B123">
            <v>2200</v>
          </cell>
          <cell r="C123">
            <v>0</v>
          </cell>
          <cell r="D123">
            <v>0</v>
          </cell>
          <cell r="E123">
            <v>14525</v>
          </cell>
          <cell r="F123">
            <v>8500</v>
          </cell>
          <cell r="G123">
            <v>1200</v>
          </cell>
          <cell r="H123">
            <v>8985</v>
          </cell>
          <cell r="I123">
            <v>0</v>
          </cell>
        </row>
        <row r="124">
          <cell r="B124">
            <v>1024</v>
          </cell>
          <cell r="C124">
            <v>70</v>
          </cell>
          <cell r="D124">
            <v>0</v>
          </cell>
          <cell r="E124">
            <v>1979</v>
          </cell>
          <cell r="F124">
            <v>3970</v>
          </cell>
          <cell r="G124">
            <v>720</v>
          </cell>
          <cell r="H124">
            <v>170</v>
          </cell>
          <cell r="I124">
            <v>171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1306</v>
          </cell>
          <cell r="F125">
            <v>440</v>
          </cell>
          <cell r="G125">
            <v>38</v>
          </cell>
          <cell r="H125">
            <v>0</v>
          </cell>
          <cell r="I125">
            <v>0</v>
          </cell>
        </row>
        <row r="126">
          <cell r="B126">
            <v>34</v>
          </cell>
          <cell r="C126">
            <v>0</v>
          </cell>
          <cell r="D126">
            <v>25</v>
          </cell>
          <cell r="E126">
            <v>27002</v>
          </cell>
          <cell r="F126">
            <v>7</v>
          </cell>
          <cell r="G126">
            <v>296</v>
          </cell>
          <cell r="H126">
            <v>105</v>
          </cell>
          <cell r="I126">
            <v>0</v>
          </cell>
        </row>
        <row r="127">
          <cell r="B127">
            <v>28</v>
          </cell>
          <cell r="C127">
            <v>152</v>
          </cell>
          <cell r="D127">
            <v>220</v>
          </cell>
          <cell r="E127">
            <v>9000</v>
          </cell>
          <cell r="F127">
            <v>12500</v>
          </cell>
          <cell r="G127">
            <v>0</v>
          </cell>
          <cell r="H127">
            <v>0</v>
          </cell>
          <cell r="I127">
            <v>110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14</v>
          </cell>
          <cell r="C129">
            <v>0</v>
          </cell>
          <cell r="D129">
            <v>0</v>
          </cell>
          <cell r="E129">
            <v>48440</v>
          </cell>
          <cell r="F129">
            <v>1440</v>
          </cell>
          <cell r="G129">
            <v>7208</v>
          </cell>
          <cell r="H129">
            <v>0</v>
          </cell>
          <cell r="I129">
            <v>0</v>
          </cell>
        </row>
        <row r="130">
          <cell r="B130">
            <v>39410</v>
          </cell>
          <cell r="C130">
            <v>1240</v>
          </cell>
          <cell r="D130">
            <v>2541</v>
          </cell>
          <cell r="E130">
            <v>22147</v>
          </cell>
          <cell r="F130">
            <v>25874</v>
          </cell>
          <cell r="G130">
            <v>5525</v>
          </cell>
          <cell r="H130">
            <v>4587</v>
          </cell>
          <cell r="I130">
            <v>3200</v>
          </cell>
        </row>
        <row r="131">
          <cell r="B131">
            <v>189</v>
          </cell>
          <cell r="C131">
            <v>619</v>
          </cell>
          <cell r="D131">
            <v>16</v>
          </cell>
          <cell r="E131">
            <v>151</v>
          </cell>
          <cell r="F131">
            <v>0</v>
          </cell>
          <cell r="G131">
            <v>79</v>
          </cell>
          <cell r="H131">
            <v>0</v>
          </cell>
          <cell r="I131">
            <v>9380</v>
          </cell>
        </row>
        <row r="132">
          <cell r="B132">
            <v>195</v>
          </cell>
          <cell r="C132">
            <v>158</v>
          </cell>
          <cell r="D132">
            <v>5471</v>
          </cell>
          <cell r="E132">
            <v>6592</v>
          </cell>
          <cell r="F132">
            <v>1259</v>
          </cell>
          <cell r="G132">
            <v>306</v>
          </cell>
          <cell r="H132">
            <v>31</v>
          </cell>
          <cell r="I132">
            <v>250</v>
          </cell>
        </row>
        <row r="133">
          <cell r="B133">
            <v>0</v>
          </cell>
          <cell r="C133">
            <v>0</v>
          </cell>
          <cell r="D133">
            <v>205</v>
          </cell>
          <cell r="E133">
            <v>0</v>
          </cell>
          <cell r="F133">
            <v>0</v>
          </cell>
          <cell r="G133">
            <v>81</v>
          </cell>
          <cell r="H133">
            <v>0</v>
          </cell>
          <cell r="I133">
            <v>8</v>
          </cell>
        </row>
        <row r="134">
          <cell r="B134">
            <v>66</v>
          </cell>
          <cell r="C134">
            <v>954</v>
          </cell>
          <cell r="D134">
            <v>0</v>
          </cell>
          <cell r="E134">
            <v>31</v>
          </cell>
          <cell r="F134">
            <v>6760</v>
          </cell>
          <cell r="G134">
            <v>4</v>
          </cell>
          <cell r="H134">
            <v>0</v>
          </cell>
          <cell r="I134">
            <v>3688</v>
          </cell>
        </row>
        <row r="135">
          <cell r="B135">
            <v>571</v>
          </cell>
          <cell r="C135">
            <v>1380</v>
          </cell>
          <cell r="D135">
            <v>14</v>
          </cell>
          <cell r="E135">
            <v>298</v>
          </cell>
          <cell r="F135">
            <v>4470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0</v>
          </cell>
          <cell r="C136">
            <v>5</v>
          </cell>
          <cell r="D136">
            <v>0</v>
          </cell>
          <cell r="E136">
            <v>0</v>
          </cell>
          <cell r="F136">
            <v>20</v>
          </cell>
          <cell r="G136">
            <v>15</v>
          </cell>
          <cell r="H136">
            <v>0</v>
          </cell>
          <cell r="I136">
            <v>0</v>
          </cell>
        </row>
        <row r="137">
          <cell r="B137">
            <v>180400</v>
          </cell>
          <cell r="C137">
            <v>40855</v>
          </cell>
          <cell r="D137">
            <v>1980718</v>
          </cell>
          <cell r="E137">
            <v>20149</v>
          </cell>
          <cell r="F137">
            <v>34808</v>
          </cell>
          <cell r="G137">
            <v>431607</v>
          </cell>
          <cell r="H137">
            <v>111323</v>
          </cell>
          <cell r="I137">
            <v>24780</v>
          </cell>
        </row>
        <row r="138">
          <cell r="B138">
            <v>31643</v>
          </cell>
          <cell r="C138">
            <v>31485</v>
          </cell>
          <cell r="D138">
            <v>8578</v>
          </cell>
          <cell r="E138">
            <v>32453</v>
          </cell>
          <cell r="F138">
            <v>4734</v>
          </cell>
          <cell r="G138">
            <v>28444</v>
          </cell>
          <cell r="H138">
            <v>7732</v>
          </cell>
          <cell r="I138">
            <v>2264</v>
          </cell>
        </row>
      </sheetData>
      <sheetData sheetId="11">
        <row r="8">
          <cell r="B8">
            <v>0</v>
          </cell>
          <cell r="C8">
            <v>0</v>
          </cell>
          <cell r="D8">
            <v>37490</v>
          </cell>
          <cell r="E8">
            <v>0</v>
          </cell>
          <cell r="F8">
            <v>2721</v>
          </cell>
          <cell r="G8">
            <v>0</v>
          </cell>
          <cell r="H8">
            <v>2334</v>
          </cell>
          <cell r="I8">
            <v>2665</v>
          </cell>
        </row>
        <row r="9">
          <cell r="B9">
            <v>2086</v>
          </cell>
          <cell r="C9">
            <v>720</v>
          </cell>
          <cell r="D9">
            <v>1576</v>
          </cell>
          <cell r="E9">
            <v>1530</v>
          </cell>
          <cell r="F9">
            <v>1681</v>
          </cell>
          <cell r="G9">
            <v>2879</v>
          </cell>
          <cell r="H9">
            <v>5005</v>
          </cell>
          <cell r="I9">
            <v>1056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8900</v>
          </cell>
          <cell r="H10">
            <v>0</v>
          </cell>
          <cell r="I10">
            <v>0</v>
          </cell>
        </row>
        <row r="11">
          <cell r="B11">
            <v>110</v>
          </cell>
          <cell r="C11">
            <v>100</v>
          </cell>
          <cell r="D11">
            <v>10</v>
          </cell>
          <cell r="E11">
            <v>40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838</v>
          </cell>
          <cell r="E12">
            <v>0</v>
          </cell>
          <cell r="F12">
            <v>0</v>
          </cell>
          <cell r="G12">
            <v>0</v>
          </cell>
          <cell r="H12">
            <v>1901</v>
          </cell>
          <cell r="I12">
            <v>90</v>
          </cell>
        </row>
        <row r="13">
          <cell r="B13">
            <v>296</v>
          </cell>
          <cell r="C13">
            <v>78</v>
          </cell>
          <cell r="D13">
            <v>692</v>
          </cell>
          <cell r="E13">
            <v>2545</v>
          </cell>
          <cell r="F13">
            <v>445</v>
          </cell>
          <cell r="G13">
            <v>393</v>
          </cell>
          <cell r="H13">
            <v>4365</v>
          </cell>
          <cell r="I13">
            <v>0</v>
          </cell>
        </row>
        <row r="14">
          <cell r="B14">
            <v>24</v>
          </cell>
          <cell r="C14">
            <v>67</v>
          </cell>
          <cell r="D14">
            <v>920</v>
          </cell>
          <cell r="E14">
            <v>325</v>
          </cell>
          <cell r="F14">
            <v>173</v>
          </cell>
          <cell r="G14">
            <v>5638</v>
          </cell>
          <cell r="H14">
            <v>7840</v>
          </cell>
          <cell r="I14">
            <v>0</v>
          </cell>
        </row>
        <row r="15">
          <cell r="B15">
            <v>20</v>
          </cell>
          <cell r="C15">
            <v>0</v>
          </cell>
          <cell r="D15">
            <v>0</v>
          </cell>
          <cell r="E15">
            <v>0</v>
          </cell>
          <cell r="F15">
            <v>15</v>
          </cell>
          <cell r="G15">
            <v>10</v>
          </cell>
          <cell r="H15">
            <v>575</v>
          </cell>
          <cell r="I15">
            <v>0</v>
          </cell>
        </row>
        <row r="16">
          <cell r="B16">
            <v>382</v>
          </cell>
          <cell r="C16">
            <v>143</v>
          </cell>
          <cell r="D16">
            <v>349</v>
          </cell>
          <cell r="E16">
            <v>136</v>
          </cell>
          <cell r="F16">
            <v>1520</v>
          </cell>
          <cell r="G16">
            <v>527</v>
          </cell>
          <cell r="H16">
            <v>754</v>
          </cell>
          <cell r="I16">
            <v>288</v>
          </cell>
        </row>
        <row r="17">
          <cell r="B17">
            <v>968</v>
          </cell>
          <cell r="C17">
            <v>417</v>
          </cell>
          <cell r="D17">
            <v>101</v>
          </cell>
          <cell r="E17">
            <v>3085</v>
          </cell>
          <cell r="F17">
            <v>560</v>
          </cell>
          <cell r="G17">
            <v>204</v>
          </cell>
          <cell r="H17">
            <v>544</v>
          </cell>
          <cell r="I17">
            <v>604</v>
          </cell>
        </row>
        <row r="18">
          <cell r="B18">
            <v>0</v>
          </cell>
          <cell r="C18">
            <v>441</v>
          </cell>
          <cell r="D18">
            <v>0</v>
          </cell>
          <cell r="E18">
            <v>0</v>
          </cell>
          <cell r="F18">
            <v>1033</v>
          </cell>
          <cell r="G18">
            <v>416</v>
          </cell>
          <cell r="H18">
            <v>0</v>
          </cell>
          <cell r="I18">
            <v>293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1348</v>
          </cell>
          <cell r="F19">
            <v>1040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340</v>
          </cell>
          <cell r="C20">
            <v>1191</v>
          </cell>
          <cell r="D20">
            <v>71</v>
          </cell>
          <cell r="E20">
            <v>169</v>
          </cell>
          <cell r="F20">
            <v>2301</v>
          </cell>
          <cell r="G20">
            <v>560</v>
          </cell>
          <cell r="H20">
            <v>85</v>
          </cell>
          <cell r="I20">
            <v>120</v>
          </cell>
        </row>
        <row r="21">
          <cell r="B21">
            <v>4731</v>
          </cell>
          <cell r="C21">
            <v>1385</v>
          </cell>
          <cell r="D21">
            <v>1377</v>
          </cell>
          <cell r="E21">
            <v>8275</v>
          </cell>
          <cell r="F21">
            <v>5102</v>
          </cell>
          <cell r="G21">
            <v>685</v>
          </cell>
          <cell r="H21">
            <v>992</v>
          </cell>
          <cell r="I21">
            <v>874</v>
          </cell>
        </row>
        <row r="22">
          <cell r="B22">
            <v>1188</v>
          </cell>
          <cell r="C22">
            <v>432</v>
          </cell>
          <cell r="D22">
            <v>1580</v>
          </cell>
          <cell r="E22">
            <v>614</v>
          </cell>
          <cell r="F22">
            <v>305</v>
          </cell>
          <cell r="G22">
            <v>241</v>
          </cell>
          <cell r="H22">
            <v>413</v>
          </cell>
          <cell r="I22">
            <v>52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402</v>
          </cell>
          <cell r="C24">
            <v>1185</v>
          </cell>
          <cell r="D24">
            <v>753</v>
          </cell>
          <cell r="E24">
            <v>232</v>
          </cell>
          <cell r="F24">
            <v>1015</v>
          </cell>
          <cell r="G24">
            <v>1009</v>
          </cell>
          <cell r="H24">
            <v>1035</v>
          </cell>
          <cell r="I24">
            <v>816</v>
          </cell>
        </row>
        <row r="25">
          <cell r="B25">
            <v>414</v>
          </cell>
          <cell r="C25">
            <v>21</v>
          </cell>
          <cell r="D25">
            <v>268</v>
          </cell>
          <cell r="E25">
            <v>320</v>
          </cell>
          <cell r="F25">
            <v>113</v>
          </cell>
          <cell r="G25">
            <v>83</v>
          </cell>
          <cell r="H25">
            <v>150</v>
          </cell>
          <cell r="I25">
            <v>15</v>
          </cell>
        </row>
        <row r="26">
          <cell r="B26">
            <v>456</v>
          </cell>
          <cell r="C26">
            <v>0</v>
          </cell>
          <cell r="D26">
            <v>40</v>
          </cell>
          <cell r="E26">
            <v>89</v>
          </cell>
          <cell r="F26">
            <v>688</v>
          </cell>
          <cell r="G26">
            <v>332</v>
          </cell>
          <cell r="H26">
            <v>1251</v>
          </cell>
          <cell r="I26">
            <v>0</v>
          </cell>
        </row>
        <row r="27">
          <cell r="B27">
            <v>47</v>
          </cell>
          <cell r="C27">
            <v>18</v>
          </cell>
          <cell r="D27">
            <v>25</v>
          </cell>
          <cell r="E27">
            <v>81</v>
          </cell>
          <cell r="F27">
            <v>380</v>
          </cell>
          <cell r="G27">
            <v>5</v>
          </cell>
          <cell r="H27">
            <v>0</v>
          </cell>
          <cell r="I27">
            <v>13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220</v>
          </cell>
          <cell r="F28">
            <v>225</v>
          </cell>
          <cell r="G28">
            <v>311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200</v>
          </cell>
          <cell r="F29">
            <v>0</v>
          </cell>
          <cell r="G29">
            <v>26</v>
          </cell>
          <cell r="H29">
            <v>0</v>
          </cell>
          <cell r="I29">
            <v>0</v>
          </cell>
        </row>
        <row r="30">
          <cell r="B30">
            <v>0</v>
          </cell>
          <cell r="C30">
            <v>3</v>
          </cell>
          <cell r="D30">
            <v>19</v>
          </cell>
          <cell r="E30">
            <v>105</v>
          </cell>
          <cell r="F30">
            <v>648</v>
          </cell>
          <cell r="G30">
            <v>5</v>
          </cell>
          <cell r="H30">
            <v>0</v>
          </cell>
          <cell r="I30">
            <v>4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721</v>
          </cell>
          <cell r="F32">
            <v>210</v>
          </cell>
          <cell r="G32">
            <v>54</v>
          </cell>
          <cell r="H32">
            <v>0</v>
          </cell>
          <cell r="I32">
            <v>0</v>
          </cell>
        </row>
        <row r="33">
          <cell r="B33">
            <v>10</v>
          </cell>
          <cell r="C33">
            <v>0</v>
          </cell>
          <cell r="D33">
            <v>10</v>
          </cell>
          <cell r="E33">
            <v>0</v>
          </cell>
          <cell r="F33">
            <v>46</v>
          </cell>
          <cell r="G33">
            <v>256</v>
          </cell>
          <cell r="H33">
            <v>1390</v>
          </cell>
          <cell r="I33">
            <v>0</v>
          </cell>
        </row>
        <row r="34">
          <cell r="B34">
            <v>0</v>
          </cell>
          <cell r="C34">
            <v>425</v>
          </cell>
          <cell r="D34">
            <v>0</v>
          </cell>
          <cell r="E34">
            <v>20</v>
          </cell>
          <cell r="F34">
            <v>660</v>
          </cell>
          <cell r="G34">
            <v>103</v>
          </cell>
          <cell r="H34">
            <v>0</v>
          </cell>
          <cell r="I34">
            <v>552</v>
          </cell>
        </row>
        <row r="35">
          <cell r="B35">
            <v>108</v>
          </cell>
          <cell r="C35">
            <v>354</v>
          </cell>
          <cell r="D35">
            <v>372</v>
          </cell>
          <cell r="E35">
            <v>95</v>
          </cell>
          <cell r="F35">
            <v>70</v>
          </cell>
          <cell r="G35">
            <v>179</v>
          </cell>
          <cell r="H35">
            <v>260</v>
          </cell>
          <cell r="I35">
            <v>127</v>
          </cell>
        </row>
        <row r="36">
          <cell r="B36">
            <v>12</v>
          </cell>
          <cell r="C36">
            <v>0</v>
          </cell>
          <cell r="D36">
            <v>175</v>
          </cell>
          <cell r="E36">
            <v>0</v>
          </cell>
          <cell r="F36">
            <v>0</v>
          </cell>
          <cell r="G36">
            <v>365</v>
          </cell>
          <cell r="H36">
            <v>110</v>
          </cell>
          <cell r="I36">
            <v>200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105</v>
          </cell>
          <cell r="H37">
            <v>0</v>
          </cell>
          <cell r="I37">
            <v>30</v>
          </cell>
        </row>
        <row r="38">
          <cell r="B38">
            <v>160</v>
          </cell>
          <cell r="C38">
            <v>589</v>
          </cell>
          <cell r="D38">
            <v>9</v>
          </cell>
          <cell r="E38">
            <v>0</v>
          </cell>
          <cell r="F38">
            <v>1250</v>
          </cell>
          <cell r="G38">
            <v>0</v>
          </cell>
          <cell r="H38">
            <v>0</v>
          </cell>
          <cell r="I38">
            <v>5</v>
          </cell>
        </row>
        <row r="39">
          <cell r="B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189</v>
          </cell>
          <cell r="C40">
            <v>99</v>
          </cell>
          <cell r="D40">
            <v>3731</v>
          </cell>
          <cell r="E40">
            <v>92</v>
          </cell>
          <cell r="F40">
            <v>310</v>
          </cell>
          <cell r="G40">
            <v>307</v>
          </cell>
          <cell r="H40">
            <v>548</v>
          </cell>
          <cell r="I40">
            <v>60</v>
          </cell>
        </row>
        <row r="41">
          <cell r="B41">
            <v>3974</v>
          </cell>
          <cell r="C41">
            <v>1135</v>
          </cell>
          <cell r="D41">
            <v>2707</v>
          </cell>
          <cell r="E41">
            <v>4040</v>
          </cell>
          <cell r="F41">
            <v>1496</v>
          </cell>
          <cell r="G41">
            <v>148</v>
          </cell>
          <cell r="H41">
            <v>1424</v>
          </cell>
          <cell r="I41">
            <v>545</v>
          </cell>
        </row>
        <row r="56">
          <cell r="B56">
            <v>3195</v>
          </cell>
          <cell r="C56">
            <v>304254</v>
          </cell>
          <cell r="D56">
            <v>147010</v>
          </cell>
          <cell r="E56">
            <v>78979</v>
          </cell>
          <cell r="F56">
            <v>9146</v>
          </cell>
          <cell r="G56">
            <v>0</v>
          </cell>
          <cell r="H56">
            <v>23698</v>
          </cell>
          <cell r="I56">
            <v>7208</v>
          </cell>
        </row>
        <row r="57">
          <cell r="B57">
            <v>3158</v>
          </cell>
          <cell r="C57">
            <v>1192</v>
          </cell>
          <cell r="D57">
            <v>1408</v>
          </cell>
          <cell r="E57">
            <v>1303</v>
          </cell>
          <cell r="F57">
            <v>5288</v>
          </cell>
          <cell r="G57">
            <v>2998</v>
          </cell>
          <cell r="H57">
            <v>16700</v>
          </cell>
          <cell r="I57">
            <v>1265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2300</v>
          </cell>
          <cell r="H58">
            <v>0</v>
          </cell>
          <cell r="I58">
            <v>0</v>
          </cell>
        </row>
        <row r="59">
          <cell r="B59">
            <v>1500</v>
          </cell>
          <cell r="C59">
            <v>240120</v>
          </cell>
          <cell r="D59">
            <v>370</v>
          </cell>
          <cell r="E59">
            <v>982</v>
          </cell>
          <cell r="F59">
            <v>8500</v>
          </cell>
          <cell r="G59">
            <v>4460</v>
          </cell>
          <cell r="H59">
            <v>510</v>
          </cell>
          <cell r="I59">
            <v>29709</v>
          </cell>
        </row>
        <row r="60">
          <cell r="B60">
            <v>0</v>
          </cell>
          <cell r="C60">
            <v>0</v>
          </cell>
          <cell r="D60">
            <v>17</v>
          </cell>
          <cell r="E60">
            <v>0</v>
          </cell>
          <cell r="F60">
            <v>0</v>
          </cell>
          <cell r="G60">
            <v>95</v>
          </cell>
          <cell r="H60">
            <v>2080</v>
          </cell>
          <cell r="I60">
            <v>108</v>
          </cell>
        </row>
        <row r="61">
          <cell r="B61">
            <v>15</v>
          </cell>
          <cell r="C61">
            <v>4</v>
          </cell>
          <cell r="D61">
            <v>0</v>
          </cell>
          <cell r="E61">
            <v>4047</v>
          </cell>
          <cell r="F61">
            <v>424</v>
          </cell>
          <cell r="G61">
            <v>237</v>
          </cell>
          <cell r="H61">
            <v>19</v>
          </cell>
          <cell r="I61">
            <v>0</v>
          </cell>
        </row>
        <row r="62">
          <cell r="B62">
            <v>25</v>
          </cell>
          <cell r="C62">
            <v>41</v>
          </cell>
          <cell r="D62">
            <v>0</v>
          </cell>
          <cell r="E62">
            <v>217</v>
          </cell>
          <cell r="F62">
            <v>465</v>
          </cell>
          <cell r="G62">
            <v>427</v>
          </cell>
          <cell r="H62">
            <v>21</v>
          </cell>
          <cell r="I62">
            <v>0</v>
          </cell>
        </row>
        <row r="63">
          <cell r="B63">
            <v>522</v>
          </cell>
          <cell r="C63">
            <v>0</v>
          </cell>
          <cell r="D63">
            <v>0</v>
          </cell>
          <cell r="E63">
            <v>0</v>
          </cell>
          <cell r="F63">
            <v>80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137</v>
          </cell>
          <cell r="C64">
            <v>1624</v>
          </cell>
          <cell r="D64">
            <v>1994</v>
          </cell>
          <cell r="E64">
            <v>104</v>
          </cell>
          <cell r="F64">
            <v>330</v>
          </cell>
          <cell r="G64">
            <v>1188</v>
          </cell>
          <cell r="H64">
            <v>3958</v>
          </cell>
          <cell r="I64">
            <v>110</v>
          </cell>
        </row>
        <row r="65">
          <cell r="B65">
            <v>1962</v>
          </cell>
          <cell r="C65">
            <v>734</v>
          </cell>
          <cell r="D65">
            <v>73</v>
          </cell>
          <cell r="E65">
            <v>1822</v>
          </cell>
          <cell r="F65">
            <v>420</v>
          </cell>
          <cell r="G65">
            <v>149</v>
          </cell>
          <cell r="H65">
            <v>2602</v>
          </cell>
          <cell r="I65">
            <v>278</v>
          </cell>
        </row>
        <row r="66">
          <cell r="B66">
            <v>0</v>
          </cell>
          <cell r="C66">
            <v>1353</v>
          </cell>
          <cell r="D66">
            <v>0</v>
          </cell>
          <cell r="E66">
            <v>5</v>
          </cell>
          <cell r="F66">
            <v>1630</v>
          </cell>
          <cell r="G66">
            <v>186</v>
          </cell>
          <cell r="H66">
            <v>0</v>
          </cell>
          <cell r="I66">
            <v>1929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1800</v>
          </cell>
          <cell r="F67">
            <v>502</v>
          </cell>
          <cell r="G67">
            <v>10</v>
          </cell>
          <cell r="H67">
            <v>0</v>
          </cell>
          <cell r="I67">
            <v>0</v>
          </cell>
        </row>
        <row r="68">
          <cell r="B68">
            <v>348</v>
          </cell>
          <cell r="C68">
            <v>692</v>
          </cell>
          <cell r="D68">
            <v>332</v>
          </cell>
          <cell r="E68">
            <v>210</v>
          </cell>
          <cell r="F68">
            <v>2740</v>
          </cell>
          <cell r="G68">
            <v>430</v>
          </cell>
          <cell r="H68">
            <v>18</v>
          </cell>
          <cell r="I68">
            <v>208</v>
          </cell>
        </row>
        <row r="69">
          <cell r="B69">
            <v>4647</v>
          </cell>
          <cell r="C69">
            <v>3115</v>
          </cell>
          <cell r="D69">
            <v>4357</v>
          </cell>
          <cell r="E69">
            <v>6597</v>
          </cell>
          <cell r="F69">
            <v>5230</v>
          </cell>
          <cell r="G69">
            <v>693</v>
          </cell>
          <cell r="H69">
            <v>2483</v>
          </cell>
          <cell r="I69">
            <v>1018</v>
          </cell>
        </row>
        <row r="70">
          <cell r="B70">
            <v>136</v>
          </cell>
          <cell r="C70">
            <v>313</v>
          </cell>
          <cell r="D70">
            <v>2986</v>
          </cell>
          <cell r="E70">
            <v>4156</v>
          </cell>
          <cell r="F70">
            <v>42</v>
          </cell>
          <cell r="G70">
            <v>276</v>
          </cell>
          <cell r="H70">
            <v>148</v>
          </cell>
          <cell r="I70">
            <v>93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359</v>
          </cell>
          <cell r="C72">
            <v>1356</v>
          </cell>
          <cell r="D72">
            <v>270</v>
          </cell>
          <cell r="E72">
            <v>1676</v>
          </cell>
          <cell r="F72">
            <v>2960</v>
          </cell>
          <cell r="G72">
            <v>1239</v>
          </cell>
          <cell r="H72">
            <v>1424</v>
          </cell>
          <cell r="I72">
            <v>1569</v>
          </cell>
        </row>
        <row r="73">
          <cell r="B73">
            <v>134</v>
          </cell>
          <cell r="C73">
            <v>79</v>
          </cell>
          <cell r="D73">
            <v>111</v>
          </cell>
          <cell r="E73">
            <v>4695</v>
          </cell>
          <cell r="F73">
            <v>2645</v>
          </cell>
          <cell r="G73">
            <v>137</v>
          </cell>
          <cell r="H73">
            <v>77</v>
          </cell>
          <cell r="I73">
            <v>32</v>
          </cell>
        </row>
        <row r="74">
          <cell r="B74">
            <v>200</v>
          </cell>
          <cell r="C74">
            <v>0</v>
          </cell>
          <cell r="D74">
            <v>0</v>
          </cell>
          <cell r="E74">
            <v>767</v>
          </cell>
          <cell r="F74">
            <v>30</v>
          </cell>
          <cell r="G74">
            <v>19</v>
          </cell>
          <cell r="H74">
            <v>581</v>
          </cell>
          <cell r="I74">
            <v>0</v>
          </cell>
        </row>
        <row r="75">
          <cell r="B75">
            <v>54</v>
          </cell>
          <cell r="C75">
            <v>33</v>
          </cell>
          <cell r="D75">
            <v>0</v>
          </cell>
          <cell r="E75">
            <v>175</v>
          </cell>
          <cell r="F75">
            <v>110</v>
          </cell>
          <cell r="G75">
            <v>6</v>
          </cell>
          <cell r="H75">
            <v>12</v>
          </cell>
          <cell r="I75">
            <v>19</v>
          </cell>
        </row>
        <row r="76">
          <cell r="B76">
            <v>25</v>
          </cell>
          <cell r="C76">
            <v>0</v>
          </cell>
          <cell r="D76">
            <v>0</v>
          </cell>
          <cell r="E76">
            <v>472</v>
          </cell>
          <cell r="F76">
            <v>2</v>
          </cell>
          <cell r="G76">
            <v>1</v>
          </cell>
          <cell r="H76">
            <v>0</v>
          </cell>
          <cell r="I76">
            <v>0</v>
          </cell>
        </row>
        <row r="77">
          <cell r="B77">
            <v>79</v>
          </cell>
          <cell r="C77">
            <v>0</v>
          </cell>
          <cell r="D77">
            <v>80</v>
          </cell>
          <cell r="E77">
            <v>11025</v>
          </cell>
          <cell r="F77">
            <v>55</v>
          </cell>
          <cell r="G77">
            <v>426</v>
          </cell>
          <cell r="H77">
            <v>136</v>
          </cell>
          <cell r="I77">
            <v>0</v>
          </cell>
        </row>
        <row r="78">
          <cell r="B78">
            <v>20</v>
          </cell>
          <cell r="C78">
            <v>16</v>
          </cell>
          <cell r="D78">
            <v>10</v>
          </cell>
          <cell r="E78">
            <v>381</v>
          </cell>
          <cell r="F78">
            <v>35</v>
          </cell>
          <cell r="G78">
            <v>0</v>
          </cell>
          <cell r="H78">
            <v>16</v>
          </cell>
          <cell r="I78">
            <v>14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532</v>
          </cell>
          <cell r="F80">
            <v>255</v>
          </cell>
          <cell r="G80">
            <v>25</v>
          </cell>
          <cell r="H80">
            <v>0</v>
          </cell>
          <cell r="I80">
            <v>0</v>
          </cell>
        </row>
        <row r="81">
          <cell r="B81">
            <v>32520</v>
          </cell>
          <cell r="C81">
            <v>1192</v>
          </cell>
          <cell r="D81">
            <v>499</v>
          </cell>
          <cell r="E81">
            <v>4690</v>
          </cell>
          <cell r="F81">
            <v>19975</v>
          </cell>
          <cell r="G81">
            <v>7482</v>
          </cell>
          <cell r="H81">
            <v>955</v>
          </cell>
          <cell r="I81">
            <v>812</v>
          </cell>
        </row>
        <row r="82">
          <cell r="B82">
            <v>508</v>
          </cell>
          <cell r="C82">
            <v>3477</v>
          </cell>
          <cell r="D82">
            <v>75</v>
          </cell>
          <cell r="E82">
            <v>392</v>
          </cell>
          <cell r="F82">
            <v>6000</v>
          </cell>
          <cell r="G82">
            <v>102</v>
          </cell>
          <cell r="H82">
            <v>0</v>
          </cell>
          <cell r="I82">
            <v>4618</v>
          </cell>
        </row>
        <row r="83">
          <cell r="B83">
            <v>85</v>
          </cell>
          <cell r="C83">
            <v>1367</v>
          </cell>
          <cell r="D83">
            <v>4663</v>
          </cell>
          <cell r="E83">
            <v>1025</v>
          </cell>
          <cell r="F83">
            <v>470</v>
          </cell>
          <cell r="G83">
            <v>809</v>
          </cell>
          <cell r="H83">
            <v>40</v>
          </cell>
          <cell r="I83">
            <v>540</v>
          </cell>
        </row>
        <row r="84">
          <cell r="B84">
            <v>0</v>
          </cell>
          <cell r="C84">
            <v>0</v>
          </cell>
          <cell r="D84">
            <v>95</v>
          </cell>
          <cell r="E84">
            <v>0</v>
          </cell>
          <cell r="F84">
            <v>0</v>
          </cell>
          <cell r="G84">
            <v>180</v>
          </cell>
          <cell r="H84">
            <v>0</v>
          </cell>
          <cell r="I84">
            <v>150</v>
          </cell>
        </row>
        <row r="85">
          <cell r="B85">
            <v>44</v>
          </cell>
          <cell r="C85">
            <v>4309</v>
          </cell>
          <cell r="D85">
            <v>22</v>
          </cell>
          <cell r="E85">
            <v>2475</v>
          </cell>
          <cell r="F85">
            <v>5280</v>
          </cell>
          <cell r="G85">
            <v>72</v>
          </cell>
          <cell r="H85">
            <v>0</v>
          </cell>
          <cell r="I85">
            <v>5734</v>
          </cell>
        </row>
        <row r="86">
          <cell r="B86">
            <v>6</v>
          </cell>
          <cell r="C86">
            <v>8883</v>
          </cell>
          <cell r="D86">
            <v>10</v>
          </cell>
          <cell r="E86">
            <v>54</v>
          </cell>
          <cell r="F86">
            <v>1000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0</v>
          </cell>
          <cell r="C87">
            <v>2</v>
          </cell>
          <cell r="D87">
            <v>0</v>
          </cell>
          <cell r="E87">
            <v>20</v>
          </cell>
          <cell r="F87">
            <v>1400</v>
          </cell>
          <cell r="G87">
            <v>55</v>
          </cell>
          <cell r="H87">
            <v>0</v>
          </cell>
          <cell r="I87">
            <v>20</v>
          </cell>
        </row>
        <row r="88">
          <cell r="B88">
            <v>25326</v>
          </cell>
          <cell r="C88">
            <v>8107</v>
          </cell>
          <cell r="D88">
            <v>200470</v>
          </cell>
          <cell r="E88">
            <v>4294</v>
          </cell>
          <cell r="F88">
            <v>12106</v>
          </cell>
          <cell r="G88">
            <v>35816</v>
          </cell>
          <cell r="H88">
            <v>20198</v>
          </cell>
          <cell r="I88">
            <v>621</v>
          </cell>
        </row>
        <row r="89">
          <cell r="B89">
            <v>155361</v>
          </cell>
          <cell r="C89">
            <v>172806</v>
          </cell>
          <cell r="D89">
            <v>13854</v>
          </cell>
          <cell r="E89">
            <v>203382</v>
          </cell>
          <cell r="F89">
            <v>22670</v>
          </cell>
          <cell r="G89">
            <v>26349</v>
          </cell>
          <cell r="H89">
            <v>25120</v>
          </cell>
          <cell r="I89">
            <v>3148</v>
          </cell>
        </row>
        <row r="105">
          <cell r="B105">
            <v>10502</v>
          </cell>
          <cell r="C105">
            <v>1249669</v>
          </cell>
          <cell r="D105">
            <v>554685</v>
          </cell>
          <cell r="E105">
            <v>400267</v>
          </cell>
          <cell r="F105">
            <v>33370</v>
          </cell>
          <cell r="G105">
            <v>0</v>
          </cell>
          <cell r="H105">
            <v>86396</v>
          </cell>
          <cell r="I105">
            <v>24022</v>
          </cell>
        </row>
        <row r="106">
          <cell r="B106">
            <v>6454</v>
          </cell>
          <cell r="C106">
            <v>1607</v>
          </cell>
          <cell r="D106">
            <v>2129</v>
          </cell>
          <cell r="E106">
            <v>1981</v>
          </cell>
          <cell r="F106">
            <v>9431</v>
          </cell>
          <cell r="G106">
            <v>4926</v>
          </cell>
          <cell r="H106">
            <v>33364</v>
          </cell>
          <cell r="I106">
            <v>2640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4140</v>
          </cell>
          <cell r="H107">
            <v>0</v>
          </cell>
          <cell r="I107">
            <v>0</v>
          </cell>
        </row>
        <row r="108">
          <cell r="B108">
            <v>262</v>
          </cell>
          <cell r="C108">
            <v>8400</v>
          </cell>
          <cell r="D108">
            <v>180</v>
          </cell>
          <cell r="E108">
            <v>298</v>
          </cell>
          <cell r="F108">
            <v>1100</v>
          </cell>
          <cell r="G108">
            <v>1100</v>
          </cell>
          <cell r="H108">
            <v>60</v>
          </cell>
          <cell r="I108">
            <v>4726</v>
          </cell>
        </row>
        <row r="109">
          <cell r="B109">
            <v>0</v>
          </cell>
          <cell r="C109">
            <v>0</v>
          </cell>
          <cell r="D109">
            <v>800</v>
          </cell>
          <cell r="E109">
            <v>0</v>
          </cell>
          <cell r="F109">
            <v>0</v>
          </cell>
          <cell r="G109">
            <v>1180</v>
          </cell>
          <cell r="H109">
            <v>2005</v>
          </cell>
          <cell r="I109">
            <v>155</v>
          </cell>
        </row>
        <row r="110">
          <cell r="B110">
            <v>14</v>
          </cell>
          <cell r="C110">
            <v>4</v>
          </cell>
          <cell r="D110">
            <v>0</v>
          </cell>
          <cell r="E110">
            <v>5830</v>
          </cell>
          <cell r="F110">
            <v>764</v>
          </cell>
          <cell r="G110">
            <v>200</v>
          </cell>
          <cell r="H110">
            <v>23</v>
          </cell>
          <cell r="I110">
            <v>0</v>
          </cell>
        </row>
        <row r="111">
          <cell r="B111">
            <v>28</v>
          </cell>
          <cell r="C111">
            <v>62</v>
          </cell>
          <cell r="D111">
            <v>0</v>
          </cell>
          <cell r="E111">
            <v>432</v>
          </cell>
          <cell r="F111">
            <v>830</v>
          </cell>
          <cell r="G111">
            <v>396</v>
          </cell>
          <cell r="H111">
            <v>28</v>
          </cell>
          <cell r="I111">
            <v>0</v>
          </cell>
        </row>
        <row r="112">
          <cell r="B112">
            <v>945</v>
          </cell>
          <cell r="C112">
            <v>0</v>
          </cell>
          <cell r="D112">
            <v>0</v>
          </cell>
          <cell r="E112">
            <v>0</v>
          </cell>
          <cell r="F112">
            <v>175</v>
          </cell>
          <cell r="G112">
            <v>0</v>
          </cell>
          <cell r="H112">
            <v>0</v>
          </cell>
          <cell r="I112">
            <v>0</v>
          </cell>
        </row>
        <row r="113">
          <cell r="B113">
            <v>420</v>
          </cell>
          <cell r="C113">
            <v>766</v>
          </cell>
          <cell r="D113">
            <v>2709</v>
          </cell>
          <cell r="E113">
            <v>91</v>
          </cell>
          <cell r="F113">
            <v>780</v>
          </cell>
          <cell r="G113">
            <v>1109</v>
          </cell>
          <cell r="H113">
            <v>10389</v>
          </cell>
          <cell r="I113">
            <v>174</v>
          </cell>
        </row>
        <row r="114">
          <cell r="B114">
            <v>28598</v>
          </cell>
          <cell r="C114">
            <v>5795</v>
          </cell>
          <cell r="D114">
            <v>526</v>
          </cell>
          <cell r="E114">
            <v>25007</v>
          </cell>
          <cell r="F114">
            <v>3780</v>
          </cell>
          <cell r="G114">
            <v>1137</v>
          </cell>
          <cell r="H114">
            <v>25346</v>
          </cell>
          <cell r="I114">
            <v>1722</v>
          </cell>
        </row>
        <row r="115">
          <cell r="B115">
            <v>0</v>
          </cell>
          <cell r="C115">
            <v>7443</v>
          </cell>
          <cell r="D115">
            <v>0</v>
          </cell>
          <cell r="E115">
            <v>32</v>
          </cell>
          <cell r="F115">
            <v>21521</v>
          </cell>
          <cell r="G115">
            <v>7208</v>
          </cell>
          <cell r="H115">
            <v>0</v>
          </cell>
          <cell r="I115">
            <v>12632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65940</v>
          </cell>
          <cell r="F116">
            <v>17096</v>
          </cell>
          <cell r="G116">
            <v>80</v>
          </cell>
          <cell r="H116">
            <v>0</v>
          </cell>
          <cell r="I116">
            <v>0</v>
          </cell>
        </row>
        <row r="117">
          <cell r="B117">
            <v>3566</v>
          </cell>
          <cell r="C117">
            <v>4537</v>
          </cell>
          <cell r="D117">
            <v>11780</v>
          </cell>
          <cell r="E117">
            <v>1076</v>
          </cell>
          <cell r="F117">
            <v>32207</v>
          </cell>
          <cell r="G117">
            <v>2183</v>
          </cell>
          <cell r="H117">
            <v>208</v>
          </cell>
          <cell r="I117">
            <v>2984</v>
          </cell>
        </row>
        <row r="118">
          <cell r="B118">
            <v>67885</v>
          </cell>
          <cell r="C118">
            <v>38724</v>
          </cell>
          <cell r="D118">
            <v>40702</v>
          </cell>
          <cell r="E118">
            <v>87323</v>
          </cell>
          <cell r="F118">
            <v>50760</v>
          </cell>
          <cell r="G118">
            <v>6158</v>
          </cell>
          <cell r="H118">
            <v>27776</v>
          </cell>
          <cell r="I118">
            <v>10191</v>
          </cell>
        </row>
        <row r="119">
          <cell r="B119">
            <v>2622</v>
          </cell>
          <cell r="C119">
            <v>770</v>
          </cell>
          <cell r="D119">
            <v>5382</v>
          </cell>
          <cell r="E119">
            <v>22694</v>
          </cell>
          <cell r="F119">
            <v>10480</v>
          </cell>
          <cell r="G119">
            <v>1919</v>
          </cell>
          <cell r="H119">
            <v>2802</v>
          </cell>
          <cell r="I119">
            <v>601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4419</v>
          </cell>
          <cell r="C121">
            <v>4473</v>
          </cell>
          <cell r="D121">
            <v>1456</v>
          </cell>
          <cell r="E121">
            <v>10942</v>
          </cell>
          <cell r="F121">
            <v>17200</v>
          </cell>
          <cell r="G121">
            <v>5928</v>
          </cell>
          <cell r="H121">
            <v>11236</v>
          </cell>
          <cell r="I121">
            <v>11343</v>
          </cell>
        </row>
        <row r="122">
          <cell r="B122">
            <v>3482</v>
          </cell>
          <cell r="C122">
            <v>313</v>
          </cell>
          <cell r="D122">
            <v>1726</v>
          </cell>
          <cell r="E122">
            <v>25579</v>
          </cell>
          <cell r="F122">
            <v>4377</v>
          </cell>
          <cell r="G122">
            <v>4486</v>
          </cell>
          <cell r="H122">
            <v>1374</v>
          </cell>
          <cell r="I122">
            <v>191</v>
          </cell>
        </row>
        <row r="123">
          <cell r="B123">
            <v>5402</v>
          </cell>
          <cell r="C123">
            <v>0</v>
          </cell>
          <cell r="D123">
            <v>0</v>
          </cell>
          <cell r="E123">
            <v>27296</v>
          </cell>
          <cell r="F123">
            <v>700</v>
          </cell>
          <cell r="G123">
            <v>735</v>
          </cell>
          <cell r="H123">
            <v>10761</v>
          </cell>
          <cell r="I123">
            <v>0</v>
          </cell>
        </row>
        <row r="124">
          <cell r="B124">
            <v>989</v>
          </cell>
          <cell r="C124">
            <v>61</v>
          </cell>
          <cell r="D124">
            <v>0</v>
          </cell>
          <cell r="E124">
            <v>1490</v>
          </cell>
          <cell r="F124">
            <v>7075</v>
          </cell>
          <cell r="G124">
            <v>48</v>
          </cell>
          <cell r="H124">
            <v>175</v>
          </cell>
          <cell r="I124">
            <v>159</v>
          </cell>
        </row>
        <row r="125">
          <cell r="B125">
            <v>42</v>
          </cell>
          <cell r="C125">
            <v>0</v>
          </cell>
          <cell r="D125">
            <v>0</v>
          </cell>
          <cell r="E125">
            <v>944</v>
          </cell>
          <cell r="F125">
            <v>340</v>
          </cell>
          <cell r="G125">
            <v>1</v>
          </cell>
          <cell r="H125">
            <v>0</v>
          </cell>
          <cell r="I125">
            <v>0</v>
          </cell>
        </row>
        <row r="126">
          <cell r="B126">
            <v>34</v>
          </cell>
          <cell r="C126">
            <v>0</v>
          </cell>
          <cell r="D126">
            <v>40</v>
          </cell>
          <cell r="E126">
            <v>27549</v>
          </cell>
          <cell r="F126">
            <v>76</v>
          </cell>
          <cell r="G126">
            <v>112</v>
          </cell>
          <cell r="H126">
            <v>114</v>
          </cell>
          <cell r="I126">
            <v>0</v>
          </cell>
        </row>
        <row r="127">
          <cell r="B127">
            <v>346</v>
          </cell>
          <cell r="C127">
            <v>152</v>
          </cell>
          <cell r="D127">
            <v>80</v>
          </cell>
          <cell r="E127">
            <v>7021</v>
          </cell>
          <cell r="F127">
            <v>20825</v>
          </cell>
          <cell r="G127">
            <v>0</v>
          </cell>
          <cell r="H127">
            <v>289</v>
          </cell>
          <cell r="I127">
            <v>128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35170</v>
          </cell>
          <cell r="F129">
            <v>4920</v>
          </cell>
          <cell r="G129">
            <v>184</v>
          </cell>
          <cell r="H129">
            <v>0</v>
          </cell>
          <cell r="I129">
            <v>0</v>
          </cell>
        </row>
        <row r="130">
          <cell r="B130">
            <v>42252</v>
          </cell>
          <cell r="C130">
            <v>1431</v>
          </cell>
          <cell r="D130">
            <v>152</v>
          </cell>
          <cell r="E130">
            <v>323</v>
          </cell>
          <cell r="F130">
            <v>32418</v>
          </cell>
          <cell r="G130">
            <v>4761</v>
          </cell>
          <cell r="H130">
            <v>1781</v>
          </cell>
          <cell r="I130">
            <v>2720</v>
          </cell>
        </row>
        <row r="131">
          <cell r="B131">
            <v>186</v>
          </cell>
          <cell r="C131">
            <v>2659</v>
          </cell>
          <cell r="D131">
            <v>37</v>
          </cell>
          <cell r="E131">
            <v>163</v>
          </cell>
          <cell r="F131">
            <v>12840</v>
          </cell>
          <cell r="G131">
            <v>57</v>
          </cell>
          <cell r="H131">
            <v>0</v>
          </cell>
          <cell r="I131">
            <v>8593</v>
          </cell>
        </row>
        <row r="132">
          <cell r="B132">
            <v>173</v>
          </cell>
          <cell r="C132">
            <v>164</v>
          </cell>
          <cell r="D132">
            <v>4521</v>
          </cell>
          <cell r="E132">
            <v>3821</v>
          </cell>
          <cell r="F132">
            <v>1175</v>
          </cell>
          <cell r="G132">
            <v>311</v>
          </cell>
          <cell r="H132">
            <v>42</v>
          </cell>
          <cell r="I132">
            <v>901</v>
          </cell>
        </row>
        <row r="133">
          <cell r="B133">
            <v>0</v>
          </cell>
          <cell r="C133">
            <v>0</v>
          </cell>
          <cell r="D133">
            <v>167</v>
          </cell>
          <cell r="E133">
            <v>0</v>
          </cell>
          <cell r="F133">
            <v>0</v>
          </cell>
          <cell r="G133">
            <v>92</v>
          </cell>
          <cell r="H133">
            <v>0</v>
          </cell>
          <cell r="I133">
            <v>180</v>
          </cell>
        </row>
        <row r="134">
          <cell r="B134">
            <v>127</v>
          </cell>
          <cell r="C134">
            <v>5137</v>
          </cell>
          <cell r="D134">
            <v>13</v>
          </cell>
          <cell r="E134">
            <v>3068</v>
          </cell>
          <cell r="F134">
            <v>6280</v>
          </cell>
          <cell r="G134">
            <v>17</v>
          </cell>
          <cell r="H134">
            <v>0</v>
          </cell>
          <cell r="I134">
            <v>10468</v>
          </cell>
        </row>
        <row r="135">
          <cell r="B135">
            <v>14</v>
          </cell>
          <cell r="C135">
            <v>1244</v>
          </cell>
          <cell r="D135">
            <v>20</v>
          </cell>
          <cell r="E135">
            <v>55</v>
          </cell>
          <cell r="F135">
            <v>3000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0</v>
          </cell>
          <cell r="C136">
            <v>3</v>
          </cell>
          <cell r="D136">
            <v>0</v>
          </cell>
          <cell r="E136">
            <v>5</v>
          </cell>
          <cell r="F136">
            <v>3280</v>
          </cell>
          <cell r="G136">
            <v>31</v>
          </cell>
          <cell r="H136">
            <v>0</v>
          </cell>
          <cell r="I136">
            <v>40</v>
          </cell>
        </row>
        <row r="137">
          <cell r="B137">
            <v>163285</v>
          </cell>
          <cell r="C137">
            <v>40535</v>
          </cell>
          <cell r="D137">
            <v>1805269</v>
          </cell>
          <cell r="E137">
            <v>18499</v>
          </cell>
          <cell r="F137">
            <v>13606</v>
          </cell>
          <cell r="G137">
            <v>397148</v>
          </cell>
          <cell r="H137">
            <v>121442</v>
          </cell>
          <cell r="I137">
            <v>24840</v>
          </cell>
        </row>
        <row r="138">
          <cell r="B138">
            <v>25642</v>
          </cell>
          <cell r="C138">
            <v>23011</v>
          </cell>
          <cell r="D138">
            <v>10787</v>
          </cell>
          <cell r="E138">
            <v>20481</v>
          </cell>
          <cell r="F138">
            <v>8398</v>
          </cell>
          <cell r="G138">
            <v>7333</v>
          </cell>
          <cell r="H138">
            <v>7706</v>
          </cell>
          <cell r="I138">
            <v>5542</v>
          </cell>
        </row>
      </sheetData>
      <sheetData sheetId="12">
        <row r="8">
          <cell r="B8">
            <v>0</v>
          </cell>
          <cell r="C8">
            <v>0</v>
          </cell>
          <cell r="D8">
            <v>17948</v>
          </cell>
          <cell r="E8">
            <v>0</v>
          </cell>
          <cell r="F8">
            <v>2700</v>
          </cell>
          <cell r="G8">
            <v>0</v>
          </cell>
          <cell r="H8">
            <v>70</v>
          </cell>
          <cell r="I8">
            <v>0</v>
          </cell>
        </row>
        <row r="9">
          <cell r="B9">
            <v>10504</v>
          </cell>
          <cell r="C9">
            <v>439</v>
          </cell>
          <cell r="D9">
            <v>1192</v>
          </cell>
          <cell r="E9">
            <v>2163</v>
          </cell>
          <cell r="F9">
            <v>1615</v>
          </cell>
          <cell r="G9">
            <v>7021</v>
          </cell>
          <cell r="H9">
            <v>953</v>
          </cell>
          <cell r="I9">
            <v>1168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1783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90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15</v>
          </cell>
          <cell r="C12">
            <v>0</v>
          </cell>
          <cell r="D12">
            <v>27</v>
          </cell>
          <cell r="E12">
            <v>0</v>
          </cell>
          <cell r="F12">
            <v>0</v>
          </cell>
          <cell r="G12">
            <v>0</v>
          </cell>
          <cell r="H12">
            <v>27</v>
          </cell>
          <cell r="I12">
            <v>317</v>
          </cell>
        </row>
        <row r="13">
          <cell r="B13">
            <v>281</v>
          </cell>
          <cell r="C13">
            <v>94</v>
          </cell>
          <cell r="D13">
            <v>580</v>
          </cell>
          <cell r="E13">
            <v>535</v>
          </cell>
          <cell r="F13">
            <v>823</v>
          </cell>
          <cell r="G13">
            <v>302</v>
          </cell>
          <cell r="H13">
            <v>65733</v>
          </cell>
          <cell r="I13">
            <v>977</v>
          </cell>
        </row>
        <row r="14">
          <cell r="B14">
            <v>0</v>
          </cell>
          <cell r="C14">
            <v>8</v>
          </cell>
          <cell r="D14">
            <v>118</v>
          </cell>
          <cell r="E14">
            <v>43</v>
          </cell>
          <cell r="F14">
            <v>275</v>
          </cell>
          <cell r="G14">
            <v>7603</v>
          </cell>
          <cell r="H14">
            <v>11735</v>
          </cell>
          <cell r="I14">
            <v>625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50</v>
          </cell>
          <cell r="G15">
            <v>60</v>
          </cell>
          <cell r="H15">
            <v>194</v>
          </cell>
          <cell r="I15">
            <v>0</v>
          </cell>
        </row>
        <row r="16">
          <cell r="B16">
            <v>723</v>
          </cell>
          <cell r="C16">
            <v>66</v>
          </cell>
          <cell r="D16">
            <v>320</v>
          </cell>
          <cell r="E16">
            <v>101</v>
          </cell>
          <cell r="F16">
            <v>859</v>
          </cell>
          <cell r="G16">
            <v>124</v>
          </cell>
          <cell r="H16">
            <v>1898</v>
          </cell>
          <cell r="I16">
            <v>142</v>
          </cell>
        </row>
        <row r="17">
          <cell r="B17">
            <v>1456</v>
          </cell>
          <cell r="C17">
            <v>214</v>
          </cell>
          <cell r="D17">
            <v>436</v>
          </cell>
          <cell r="E17">
            <v>2064</v>
          </cell>
          <cell r="F17">
            <v>825</v>
          </cell>
          <cell r="G17">
            <v>146</v>
          </cell>
          <cell r="H17">
            <v>916</v>
          </cell>
          <cell r="I17">
            <v>337</v>
          </cell>
        </row>
        <row r="18">
          <cell r="B18">
            <v>0</v>
          </cell>
          <cell r="C18">
            <v>197</v>
          </cell>
          <cell r="D18">
            <v>0</v>
          </cell>
          <cell r="E18">
            <v>8</v>
          </cell>
          <cell r="F18">
            <v>867</v>
          </cell>
          <cell r="G18">
            <v>840</v>
          </cell>
          <cell r="H18">
            <v>0</v>
          </cell>
          <cell r="I18">
            <v>65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1536</v>
          </cell>
          <cell r="F19">
            <v>270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903</v>
          </cell>
          <cell r="C20">
            <v>755</v>
          </cell>
          <cell r="D20">
            <v>255</v>
          </cell>
          <cell r="E20">
            <v>183</v>
          </cell>
          <cell r="F20">
            <v>800</v>
          </cell>
          <cell r="G20">
            <v>1690</v>
          </cell>
          <cell r="H20">
            <v>61</v>
          </cell>
          <cell r="I20">
            <v>340</v>
          </cell>
        </row>
        <row r="21">
          <cell r="B21">
            <v>4578</v>
          </cell>
          <cell r="C21">
            <v>981</v>
          </cell>
          <cell r="D21">
            <v>1730</v>
          </cell>
          <cell r="E21">
            <v>4479</v>
          </cell>
          <cell r="F21">
            <v>1967</v>
          </cell>
          <cell r="G21">
            <v>526</v>
          </cell>
          <cell r="H21">
            <v>820</v>
          </cell>
          <cell r="I21">
            <v>677</v>
          </cell>
        </row>
        <row r="22">
          <cell r="B22">
            <v>617</v>
          </cell>
          <cell r="C22">
            <v>193</v>
          </cell>
          <cell r="D22">
            <v>1142</v>
          </cell>
          <cell r="E22">
            <v>270</v>
          </cell>
          <cell r="F22">
            <v>718</v>
          </cell>
          <cell r="G22">
            <v>909</v>
          </cell>
          <cell r="H22">
            <v>1258</v>
          </cell>
          <cell r="I22">
            <v>50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1112</v>
          </cell>
          <cell r="C24">
            <v>608</v>
          </cell>
          <cell r="D24">
            <v>1045</v>
          </cell>
          <cell r="E24">
            <v>633</v>
          </cell>
          <cell r="F24">
            <v>1926</v>
          </cell>
          <cell r="G24">
            <v>338</v>
          </cell>
          <cell r="H24">
            <v>1407</v>
          </cell>
          <cell r="I24">
            <v>628</v>
          </cell>
        </row>
        <row r="25">
          <cell r="B25">
            <v>266</v>
          </cell>
          <cell r="C25">
            <v>16</v>
          </cell>
          <cell r="D25">
            <v>575</v>
          </cell>
          <cell r="E25">
            <v>280</v>
          </cell>
          <cell r="F25">
            <v>162</v>
          </cell>
          <cell r="G25">
            <v>128</v>
          </cell>
          <cell r="H25">
            <v>465</v>
          </cell>
          <cell r="I25">
            <v>45</v>
          </cell>
        </row>
        <row r="26">
          <cell r="B26">
            <v>64</v>
          </cell>
          <cell r="C26">
            <v>8</v>
          </cell>
          <cell r="D26">
            <v>20</v>
          </cell>
          <cell r="E26">
            <v>110</v>
          </cell>
          <cell r="F26">
            <v>80</v>
          </cell>
          <cell r="G26">
            <v>422</v>
          </cell>
          <cell r="H26">
            <v>1879</v>
          </cell>
          <cell r="I26">
            <v>0</v>
          </cell>
        </row>
        <row r="27">
          <cell r="B27">
            <v>57</v>
          </cell>
          <cell r="C27">
            <v>27</v>
          </cell>
          <cell r="D27">
            <v>77</v>
          </cell>
          <cell r="E27">
            <v>116</v>
          </cell>
          <cell r="F27">
            <v>450</v>
          </cell>
          <cell r="G27">
            <v>12</v>
          </cell>
          <cell r="H27">
            <v>1</v>
          </cell>
          <cell r="I27">
            <v>15</v>
          </cell>
        </row>
        <row r="28">
          <cell r="B28">
            <v>6</v>
          </cell>
          <cell r="C28">
            <v>17</v>
          </cell>
          <cell r="D28">
            <v>0</v>
          </cell>
          <cell r="E28">
            <v>645</v>
          </cell>
          <cell r="F28">
            <v>355</v>
          </cell>
          <cell r="G28">
            <v>4</v>
          </cell>
          <cell r="H28">
            <v>8</v>
          </cell>
          <cell r="I28">
            <v>59</v>
          </cell>
        </row>
        <row r="29">
          <cell r="B29">
            <v>0</v>
          </cell>
          <cell r="C29">
            <v>23</v>
          </cell>
          <cell r="D29">
            <v>0</v>
          </cell>
          <cell r="E29">
            <v>400</v>
          </cell>
          <cell r="F29">
            <v>600</v>
          </cell>
          <cell r="G29">
            <v>0</v>
          </cell>
          <cell r="H29">
            <v>0</v>
          </cell>
          <cell r="I29">
            <v>26</v>
          </cell>
        </row>
        <row r="30">
          <cell r="B30">
            <v>23</v>
          </cell>
          <cell r="C30">
            <v>19</v>
          </cell>
          <cell r="D30">
            <v>21</v>
          </cell>
          <cell r="E30">
            <v>68</v>
          </cell>
          <cell r="F30">
            <v>690</v>
          </cell>
          <cell r="G30">
            <v>0</v>
          </cell>
          <cell r="H30">
            <v>148</v>
          </cell>
          <cell r="I30">
            <v>25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3</v>
          </cell>
          <cell r="D32">
            <v>0</v>
          </cell>
          <cell r="E32">
            <v>496</v>
          </cell>
          <cell r="F32">
            <v>370</v>
          </cell>
          <cell r="G32">
            <v>20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65</v>
          </cell>
          <cell r="H33">
            <v>85</v>
          </cell>
          <cell r="I33">
            <v>0</v>
          </cell>
        </row>
        <row r="34">
          <cell r="B34">
            <v>24</v>
          </cell>
          <cell r="C34">
            <v>157</v>
          </cell>
          <cell r="D34">
            <v>0</v>
          </cell>
          <cell r="E34">
            <v>108</v>
          </cell>
          <cell r="F34">
            <v>1310</v>
          </cell>
          <cell r="G34">
            <v>0</v>
          </cell>
          <cell r="H34">
            <v>0</v>
          </cell>
          <cell r="I34">
            <v>337</v>
          </cell>
        </row>
        <row r="35">
          <cell r="B35">
            <v>150</v>
          </cell>
          <cell r="C35">
            <v>36</v>
          </cell>
          <cell r="D35">
            <v>305</v>
          </cell>
          <cell r="E35">
            <v>22</v>
          </cell>
          <cell r="F35">
            <v>100</v>
          </cell>
          <cell r="G35">
            <v>188</v>
          </cell>
          <cell r="H35">
            <v>208</v>
          </cell>
          <cell r="I35">
            <v>147</v>
          </cell>
        </row>
        <row r="36">
          <cell r="B36">
            <v>20</v>
          </cell>
          <cell r="C36">
            <v>0</v>
          </cell>
          <cell r="D36">
            <v>220</v>
          </cell>
          <cell r="E36">
            <v>0</v>
          </cell>
          <cell r="F36">
            <v>0</v>
          </cell>
          <cell r="G36">
            <v>219</v>
          </cell>
          <cell r="H36">
            <v>150</v>
          </cell>
          <cell r="I36">
            <v>100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670</v>
          </cell>
          <cell r="G37">
            <v>0</v>
          </cell>
          <cell r="H37">
            <v>0</v>
          </cell>
          <cell r="I37">
            <v>30</v>
          </cell>
        </row>
        <row r="38">
          <cell r="B38">
            <v>80</v>
          </cell>
          <cell r="C38">
            <v>1586</v>
          </cell>
          <cell r="D38">
            <v>1</v>
          </cell>
          <cell r="E38">
            <v>35</v>
          </cell>
          <cell r="F38">
            <v>950</v>
          </cell>
          <cell r="G38">
            <v>0</v>
          </cell>
          <cell r="H38">
            <v>0</v>
          </cell>
          <cell r="I38">
            <v>50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769</v>
          </cell>
          <cell r="C40">
            <v>408</v>
          </cell>
          <cell r="D40">
            <v>2747</v>
          </cell>
          <cell r="E40">
            <v>53</v>
          </cell>
          <cell r="F40">
            <v>560</v>
          </cell>
          <cell r="G40">
            <v>254</v>
          </cell>
          <cell r="H40">
            <v>210</v>
          </cell>
          <cell r="I40">
            <v>67</v>
          </cell>
        </row>
        <row r="41">
          <cell r="B41">
            <v>4205</v>
          </cell>
          <cell r="C41">
            <v>1637</v>
          </cell>
          <cell r="D41">
            <v>2781</v>
          </cell>
          <cell r="E41">
            <v>6837</v>
          </cell>
          <cell r="F41">
            <v>2725</v>
          </cell>
          <cell r="G41">
            <v>16115</v>
          </cell>
          <cell r="H41">
            <v>1691</v>
          </cell>
          <cell r="I41">
            <v>248</v>
          </cell>
        </row>
        <row r="56">
          <cell r="B56">
            <v>8200</v>
          </cell>
          <cell r="C56">
            <v>150062</v>
          </cell>
          <cell r="D56">
            <v>137996</v>
          </cell>
          <cell r="E56">
            <v>46106</v>
          </cell>
          <cell r="F56">
            <v>7275</v>
          </cell>
          <cell r="G56">
            <v>0</v>
          </cell>
          <cell r="H56">
            <v>74946</v>
          </cell>
          <cell r="I56">
            <v>5363</v>
          </cell>
        </row>
        <row r="57">
          <cell r="B57">
            <v>11793</v>
          </cell>
          <cell r="C57">
            <v>936</v>
          </cell>
          <cell r="D57">
            <v>1394</v>
          </cell>
          <cell r="E57">
            <v>1119</v>
          </cell>
          <cell r="F57">
            <v>4523</v>
          </cell>
          <cell r="G57">
            <v>2019</v>
          </cell>
          <cell r="H57">
            <v>7625</v>
          </cell>
          <cell r="I57">
            <v>1251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968</v>
          </cell>
          <cell r="H58">
            <v>0</v>
          </cell>
          <cell r="I58">
            <v>0</v>
          </cell>
        </row>
        <row r="59">
          <cell r="B59">
            <v>1500</v>
          </cell>
          <cell r="C59">
            <v>240200</v>
          </cell>
          <cell r="D59">
            <v>370</v>
          </cell>
          <cell r="E59">
            <v>980</v>
          </cell>
          <cell r="F59">
            <v>8510</v>
          </cell>
          <cell r="G59">
            <v>4460</v>
          </cell>
          <cell r="H59">
            <v>510</v>
          </cell>
          <cell r="I59">
            <v>29720</v>
          </cell>
        </row>
        <row r="60">
          <cell r="B60">
            <v>0</v>
          </cell>
          <cell r="C60">
            <v>0</v>
          </cell>
          <cell r="D60">
            <v>1513</v>
          </cell>
          <cell r="E60">
            <v>0</v>
          </cell>
          <cell r="F60">
            <v>40</v>
          </cell>
          <cell r="G60">
            <v>0</v>
          </cell>
          <cell r="H60">
            <v>1459</v>
          </cell>
          <cell r="I60">
            <v>0</v>
          </cell>
        </row>
        <row r="61">
          <cell r="B61">
            <v>122</v>
          </cell>
          <cell r="C61">
            <v>12</v>
          </cell>
          <cell r="D61">
            <v>2120</v>
          </cell>
          <cell r="E61">
            <v>3998</v>
          </cell>
          <cell r="F61">
            <v>307</v>
          </cell>
          <cell r="G61">
            <v>272</v>
          </cell>
          <cell r="H61">
            <v>14076</v>
          </cell>
          <cell r="I61">
            <v>0</v>
          </cell>
        </row>
        <row r="62">
          <cell r="B62">
            <v>68</v>
          </cell>
          <cell r="C62">
            <v>0</v>
          </cell>
          <cell r="D62">
            <v>1214</v>
          </cell>
          <cell r="E62">
            <v>130</v>
          </cell>
          <cell r="F62">
            <v>460</v>
          </cell>
          <cell r="G62">
            <v>420</v>
          </cell>
          <cell r="H62">
            <v>17027</v>
          </cell>
          <cell r="I62">
            <v>20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60</v>
          </cell>
          <cell r="G63">
            <v>0</v>
          </cell>
          <cell r="H63">
            <v>204</v>
          </cell>
          <cell r="I63">
            <v>0</v>
          </cell>
        </row>
        <row r="64">
          <cell r="B64">
            <v>1623</v>
          </cell>
          <cell r="C64">
            <v>3138</v>
          </cell>
          <cell r="D64">
            <v>3149</v>
          </cell>
          <cell r="E64">
            <v>1614</v>
          </cell>
          <cell r="F64">
            <v>2685</v>
          </cell>
          <cell r="G64">
            <v>3289</v>
          </cell>
          <cell r="H64">
            <v>7368</v>
          </cell>
          <cell r="I64">
            <v>1765</v>
          </cell>
        </row>
        <row r="65">
          <cell r="B65">
            <v>1658</v>
          </cell>
          <cell r="C65">
            <v>228</v>
          </cell>
          <cell r="D65">
            <v>39</v>
          </cell>
          <cell r="E65">
            <v>2283</v>
          </cell>
          <cell r="F65">
            <v>616</v>
          </cell>
          <cell r="G65">
            <v>232</v>
          </cell>
          <cell r="H65">
            <v>2316</v>
          </cell>
          <cell r="I65">
            <v>695</v>
          </cell>
        </row>
        <row r="66">
          <cell r="B66">
            <v>2</v>
          </cell>
          <cell r="C66">
            <v>1182</v>
          </cell>
          <cell r="D66">
            <v>88</v>
          </cell>
          <cell r="E66">
            <v>15</v>
          </cell>
          <cell r="F66">
            <v>3025</v>
          </cell>
          <cell r="G66">
            <v>173</v>
          </cell>
          <cell r="H66">
            <v>0</v>
          </cell>
          <cell r="I66">
            <v>1447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3138</v>
          </cell>
          <cell r="F67">
            <v>415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1288</v>
          </cell>
          <cell r="C68">
            <v>854</v>
          </cell>
          <cell r="D68">
            <v>79</v>
          </cell>
          <cell r="E68">
            <v>324</v>
          </cell>
          <cell r="F68">
            <v>2687</v>
          </cell>
          <cell r="G68">
            <v>565</v>
          </cell>
          <cell r="H68">
            <v>66</v>
          </cell>
          <cell r="I68">
            <v>236</v>
          </cell>
        </row>
        <row r="69">
          <cell r="B69">
            <v>6339</v>
          </cell>
          <cell r="C69">
            <v>3687</v>
          </cell>
          <cell r="D69">
            <v>6381</v>
          </cell>
          <cell r="E69">
            <v>9752</v>
          </cell>
          <cell r="F69">
            <v>6284</v>
          </cell>
          <cell r="G69">
            <v>3078</v>
          </cell>
          <cell r="H69">
            <v>4325</v>
          </cell>
          <cell r="I69">
            <v>3378</v>
          </cell>
        </row>
        <row r="70">
          <cell r="B70">
            <v>136</v>
          </cell>
          <cell r="C70">
            <v>230</v>
          </cell>
          <cell r="D70">
            <v>1735</v>
          </cell>
          <cell r="E70">
            <v>2957</v>
          </cell>
          <cell r="F70">
            <v>1325</v>
          </cell>
          <cell r="G70">
            <v>388</v>
          </cell>
          <cell r="H70">
            <v>282</v>
          </cell>
          <cell r="I70">
            <v>83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295</v>
          </cell>
          <cell r="C72">
            <v>1341</v>
          </cell>
          <cell r="D72">
            <v>901</v>
          </cell>
          <cell r="E72">
            <v>1987</v>
          </cell>
          <cell r="F72">
            <v>3207</v>
          </cell>
          <cell r="G72">
            <v>1702</v>
          </cell>
          <cell r="H72">
            <v>460</v>
          </cell>
          <cell r="I72">
            <v>701</v>
          </cell>
        </row>
        <row r="73">
          <cell r="B73">
            <v>41</v>
          </cell>
          <cell r="C73">
            <v>53</v>
          </cell>
          <cell r="D73">
            <v>159</v>
          </cell>
          <cell r="E73">
            <v>4529</v>
          </cell>
          <cell r="F73">
            <v>1079</v>
          </cell>
          <cell r="G73">
            <v>1191</v>
          </cell>
          <cell r="H73">
            <v>111</v>
          </cell>
          <cell r="I73">
            <v>41</v>
          </cell>
        </row>
        <row r="74">
          <cell r="B74">
            <v>70</v>
          </cell>
          <cell r="C74">
            <v>0</v>
          </cell>
          <cell r="D74">
            <v>18</v>
          </cell>
          <cell r="E74">
            <v>1450</v>
          </cell>
          <cell r="F74">
            <v>300</v>
          </cell>
          <cell r="G74">
            <v>36</v>
          </cell>
          <cell r="H74">
            <v>60</v>
          </cell>
          <cell r="I74">
            <v>0</v>
          </cell>
        </row>
        <row r="75">
          <cell r="B75">
            <v>73</v>
          </cell>
          <cell r="C75">
            <v>26</v>
          </cell>
          <cell r="D75">
            <v>0</v>
          </cell>
          <cell r="E75">
            <v>314</v>
          </cell>
          <cell r="F75">
            <v>290</v>
          </cell>
          <cell r="G75">
            <v>10</v>
          </cell>
          <cell r="H75">
            <v>13</v>
          </cell>
          <cell r="I75">
            <v>19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1991</v>
          </cell>
          <cell r="F76">
            <v>135</v>
          </cell>
          <cell r="G76">
            <v>0</v>
          </cell>
          <cell r="H76">
            <v>0</v>
          </cell>
          <cell r="I76">
            <v>0</v>
          </cell>
        </row>
        <row r="77">
          <cell r="B77">
            <v>65</v>
          </cell>
          <cell r="C77">
            <v>0</v>
          </cell>
          <cell r="D77">
            <v>205</v>
          </cell>
          <cell r="E77">
            <v>9800</v>
          </cell>
          <cell r="F77">
            <v>32</v>
          </cell>
          <cell r="G77">
            <v>390</v>
          </cell>
          <cell r="H77">
            <v>149</v>
          </cell>
          <cell r="I77">
            <v>0</v>
          </cell>
        </row>
        <row r="78">
          <cell r="B78">
            <v>0</v>
          </cell>
          <cell r="C78">
            <v>9</v>
          </cell>
          <cell r="D78">
            <v>0</v>
          </cell>
          <cell r="E78">
            <v>312</v>
          </cell>
          <cell r="F78">
            <v>442</v>
          </cell>
          <cell r="G78">
            <v>0</v>
          </cell>
          <cell r="H78">
            <v>59</v>
          </cell>
          <cell r="I78">
            <v>16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1276</v>
          </cell>
          <cell r="F80">
            <v>275</v>
          </cell>
          <cell r="G80">
            <v>32</v>
          </cell>
          <cell r="H80">
            <v>0</v>
          </cell>
          <cell r="I80">
            <v>0</v>
          </cell>
        </row>
        <row r="81">
          <cell r="B81">
            <v>15401</v>
          </cell>
          <cell r="C81">
            <v>267</v>
          </cell>
          <cell r="D81">
            <v>107</v>
          </cell>
          <cell r="E81">
            <v>4659</v>
          </cell>
          <cell r="F81">
            <v>3590</v>
          </cell>
          <cell r="G81">
            <v>3274</v>
          </cell>
          <cell r="H81">
            <v>2789</v>
          </cell>
          <cell r="I81">
            <v>293</v>
          </cell>
        </row>
        <row r="82">
          <cell r="B82">
            <v>448</v>
          </cell>
          <cell r="C82">
            <v>3379</v>
          </cell>
          <cell r="D82">
            <v>60</v>
          </cell>
          <cell r="E82">
            <v>510</v>
          </cell>
          <cell r="F82">
            <v>6572</v>
          </cell>
          <cell r="G82">
            <v>138</v>
          </cell>
          <cell r="H82">
            <v>0</v>
          </cell>
          <cell r="I82">
            <v>4626</v>
          </cell>
        </row>
        <row r="83">
          <cell r="B83">
            <v>42</v>
          </cell>
          <cell r="C83">
            <v>1346</v>
          </cell>
          <cell r="D83">
            <v>5104</v>
          </cell>
          <cell r="E83">
            <v>1489</v>
          </cell>
          <cell r="F83">
            <v>605</v>
          </cell>
          <cell r="G83">
            <v>1398</v>
          </cell>
          <cell r="H83">
            <v>73</v>
          </cell>
          <cell r="I83">
            <v>568</v>
          </cell>
        </row>
        <row r="84">
          <cell r="B84">
            <v>0</v>
          </cell>
          <cell r="C84">
            <v>0</v>
          </cell>
          <cell r="D84">
            <v>210</v>
          </cell>
          <cell r="E84">
            <v>0</v>
          </cell>
          <cell r="F84">
            <v>0</v>
          </cell>
          <cell r="G84">
            <v>146</v>
          </cell>
          <cell r="H84">
            <v>0</v>
          </cell>
          <cell r="I84">
            <v>100</v>
          </cell>
        </row>
        <row r="85">
          <cell r="B85">
            <v>13376</v>
          </cell>
          <cell r="C85">
            <v>1878</v>
          </cell>
          <cell r="D85">
            <v>0</v>
          </cell>
          <cell r="E85">
            <v>2595</v>
          </cell>
          <cell r="F85">
            <v>8400</v>
          </cell>
          <cell r="G85">
            <v>632</v>
          </cell>
          <cell r="H85">
            <v>21</v>
          </cell>
          <cell r="I85">
            <v>7873</v>
          </cell>
        </row>
        <row r="86">
          <cell r="B86">
            <v>1150</v>
          </cell>
          <cell r="C86">
            <v>8204</v>
          </cell>
          <cell r="D86">
            <v>0</v>
          </cell>
          <cell r="E86">
            <v>30</v>
          </cell>
          <cell r="F86">
            <v>1890</v>
          </cell>
          <cell r="G86">
            <v>0</v>
          </cell>
          <cell r="H86">
            <v>0</v>
          </cell>
          <cell r="I86">
            <v>8</v>
          </cell>
        </row>
        <row r="87">
          <cell r="B87">
            <v>0</v>
          </cell>
          <cell r="C87">
            <v>0</v>
          </cell>
          <cell r="D87">
            <v>223</v>
          </cell>
          <cell r="E87">
            <v>1277</v>
          </cell>
          <cell r="F87">
            <v>0</v>
          </cell>
          <cell r="G87">
            <v>45</v>
          </cell>
          <cell r="H87">
            <v>0</v>
          </cell>
          <cell r="I87">
            <v>0</v>
          </cell>
        </row>
        <row r="88">
          <cell r="B88">
            <v>24692</v>
          </cell>
          <cell r="C88">
            <v>8186</v>
          </cell>
          <cell r="D88">
            <v>201615</v>
          </cell>
          <cell r="E88">
            <v>4703</v>
          </cell>
          <cell r="F88">
            <v>13953</v>
          </cell>
          <cell r="G88">
            <v>71623</v>
          </cell>
          <cell r="H88">
            <v>16248</v>
          </cell>
          <cell r="I88">
            <v>418</v>
          </cell>
        </row>
        <row r="89">
          <cell r="B89">
            <v>158258</v>
          </cell>
          <cell r="C89">
            <v>173327</v>
          </cell>
          <cell r="D89">
            <v>14355</v>
          </cell>
          <cell r="E89">
            <v>206719</v>
          </cell>
          <cell r="F89">
            <v>24296</v>
          </cell>
          <cell r="G89">
            <v>92800</v>
          </cell>
          <cell r="H89">
            <v>23583</v>
          </cell>
          <cell r="I89">
            <v>2684</v>
          </cell>
        </row>
        <row r="105">
          <cell r="B105">
            <v>31360</v>
          </cell>
          <cell r="C105">
            <v>474773</v>
          </cell>
          <cell r="D105">
            <v>510411</v>
          </cell>
          <cell r="E105">
            <v>91876</v>
          </cell>
          <cell r="F105">
            <v>18250</v>
          </cell>
          <cell r="G105">
            <v>0</v>
          </cell>
          <cell r="H105">
            <v>292017</v>
          </cell>
          <cell r="I105">
            <v>16434</v>
          </cell>
        </row>
        <row r="106">
          <cell r="B106">
            <v>26872</v>
          </cell>
          <cell r="C106">
            <v>1485</v>
          </cell>
          <cell r="D106">
            <v>2111</v>
          </cell>
          <cell r="E106">
            <v>1681</v>
          </cell>
          <cell r="F106">
            <v>8511</v>
          </cell>
          <cell r="G106">
            <v>3271</v>
          </cell>
          <cell r="H106">
            <v>17643</v>
          </cell>
          <cell r="I106">
            <v>1764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3428</v>
          </cell>
          <cell r="H107">
            <v>0</v>
          </cell>
          <cell r="I107">
            <v>0</v>
          </cell>
        </row>
        <row r="108">
          <cell r="B108">
            <v>260</v>
          </cell>
          <cell r="C108">
            <v>8410</v>
          </cell>
          <cell r="D108">
            <v>180</v>
          </cell>
          <cell r="E108">
            <v>290</v>
          </cell>
          <cell r="F108">
            <v>1112</v>
          </cell>
          <cell r="G108">
            <v>1120</v>
          </cell>
          <cell r="H108">
            <v>60</v>
          </cell>
          <cell r="I108">
            <v>4730</v>
          </cell>
        </row>
        <row r="109">
          <cell r="B109">
            <v>0</v>
          </cell>
          <cell r="C109">
            <v>0</v>
          </cell>
          <cell r="D109">
            <v>6664</v>
          </cell>
          <cell r="E109">
            <v>0</v>
          </cell>
          <cell r="F109">
            <v>20</v>
          </cell>
          <cell r="G109">
            <v>0</v>
          </cell>
          <cell r="H109">
            <v>4191</v>
          </cell>
          <cell r="I109">
            <v>0</v>
          </cell>
        </row>
        <row r="110">
          <cell r="B110">
            <v>165</v>
          </cell>
          <cell r="C110">
            <v>12</v>
          </cell>
          <cell r="D110">
            <v>1596</v>
          </cell>
          <cell r="E110">
            <v>5382</v>
          </cell>
          <cell r="F110">
            <v>542</v>
          </cell>
          <cell r="G110">
            <v>808</v>
          </cell>
          <cell r="H110">
            <v>12237</v>
          </cell>
          <cell r="I110">
            <v>0</v>
          </cell>
        </row>
        <row r="111">
          <cell r="B111">
            <v>83</v>
          </cell>
          <cell r="C111">
            <v>0</v>
          </cell>
          <cell r="D111">
            <v>1095</v>
          </cell>
          <cell r="E111">
            <v>174</v>
          </cell>
          <cell r="F111">
            <v>787</v>
          </cell>
          <cell r="G111">
            <v>388</v>
          </cell>
          <cell r="H111">
            <v>20782</v>
          </cell>
          <cell r="I111">
            <v>16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90</v>
          </cell>
          <cell r="G112">
            <v>0</v>
          </cell>
          <cell r="H112">
            <v>306</v>
          </cell>
          <cell r="I112">
            <v>0</v>
          </cell>
        </row>
        <row r="113">
          <cell r="B113">
            <v>3585</v>
          </cell>
          <cell r="C113">
            <v>3663</v>
          </cell>
          <cell r="D113">
            <v>5010</v>
          </cell>
          <cell r="E113">
            <v>3261</v>
          </cell>
          <cell r="F113">
            <v>5489</v>
          </cell>
          <cell r="G113">
            <v>5414</v>
          </cell>
          <cell r="H113">
            <v>16608</v>
          </cell>
          <cell r="I113">
            <v>3523</v>
          </cell>
        </row>
        <row r="114">
          <cell r="B114">
            <v>24093</v>
          </cell>
          <cell r="C114">
            <v>1924</v>
          </cell>
          <cell r="D114">
            <v>143</v>
          </cell>
          <cell r="E114">
            <v>29462</v>
          </cell>
          <cell r="F114">
            <v>5873</v>
          </cell>
          <cell r="G114">
            <v>1034</v>
          </cell>
          <cell r="H114">
            <v>26700</v>
          </cell>
          <cell r="I114">
            <v>6255</v>
          </cell>
        </row>
        <row r="115">
          <cell r="B115">
            <v>22</v>
          </cell>
          <cell r="C115">
            <v>9780</v>
          </cell>
          <cell r="D115">
            <v>290</v>
          </cell>
          <cell r="E115">
            <v>68</v>
          </cell>
          <cell r="F115">
            <v>30000</v>
          </cell>
          <cell r="G115">
            <v>1208</v>
          </cell>
          <cell r="H115">
            <v>0</v>
          </cell>
          <cell r="I115">
            <v>2719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109830</v>
          </cell>
          <cell r="F116">
            <v>6225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14755</v>
          </cell>
          <cell r="C117">
            <v>7429</v>
          </cell>
          <cell r="D117">
            <v>1895</v>
          </cell>
          <cell r="E117">
            <v>1324</v>
          </cell>
          <cell r="F117">
            <v>26240</v>
          </cell>
          <cell r="G117">
            <v>3589</v>
          </cell>
          <cell r="H117">
            <v>735</v>
          </cell>
          <cell r="I117">
            <v>2177</v>
          </cell>
        </row>
        <row r="118">
          <cell r="B118">
            <v>74349</v>
          </cell>
          <cell r="C118">
            <v>27004</v>
          </cell>
          <cell r="D118">
            <v>62678</v>
          </cell>
          <cell r="E118">
            <v>115511</v>
          </cell>
          <cell r="F118">
            <v>52796</v>
          </cell>
          <cell r="G118">
            <v>21662</v>
          </cell>
          <cell r="H118">
            <v>37536</v>
          </cell>
          <cell r="I118">
            <v>23414</v>
          </cell>
        </row>
        <row r="119">
          <cell r="B119">
            <v>2061</v>
          </cell>
          <cell r="C119">
            <v>414</v>
          </cell>
          <cell r="D119">
            <v>9663</v>
          </cell>
          <cell r="E119">
            <v>10840</v>
          </cell>
          <cell r="F119">
            <v>10385</v>
          </cell>
          <cell r="G119">
            <v>2129</v>
          </cell>
          <cell r="H119">
            <v>4863</v>
          </cell>
          <cell r="I119">
            <v>1034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3427</v>
          </cell>
          <cell r="C121">
            <v>5635</v>
          </cell>
          <cell r="D121">
            <v>5071</v>
          </cell>
          <cell r="E121">
            <v>10166</v>
          </cell>
          <cell r="F121">
            <v>16056</v>
          </cell>
          <cell r="G121">
            <v>9483</v>
          </cell>
          <cell r="H121">
            <v>2040</v>
          </cell>
          <cell r="I121">
            <v>5884</v>
          </cell>
        </row>
        <row r="122">
          <cell r="B122">
            <v>742</v>
          </cell>
          <cell r="C122">
            <v>234</v>
          </cell>
          <cell r="D122">
            <v>1345</v>
          </cell>
          <cell r="E122">
            <v>20386</v>
          </cell>
          <cell r="F122">
            <v>8762</v>
          </cell>
          <cell r="G122">
            <v>9000</v>
          </cell>
          <cell r="H122">
            <v>1737</v>
          </cell>
          <cell r="I122">
            <v>226</v>
          </cell>
        </row>
        <row r="123">
          <cell r="B123">
            <v>1472</v>
          </cell>
          <cell r="C123">
            <v>0</v>
          </cell>
          <cell r="D123">
            <v>636</v>
          </cell>
          <cell r="E123">
            <v>45911</v>
          </cell>
          <cell r="F123">
            <v>9000</v>
          </cell>
          <cell r="G123">
            <v>360</v>
          </cell>
          <cell r="H123">
            <v>1320</v>
          </cell>
          <cell r="I123">
            <v>0</v>
          </cell>
        </row>
        <row r="124">
          <cell r="B124">
            <v>1298</v>
          </cell>
          <cell r="C124">
            <v>55</v>
          </cell>
          <cell r="D124">
            <v>0</v>
          </cell>
          <cell r="E124">
            <v>2847</v>
          </cell>
          <cell r="F124">
            <v>4595</v>
          </cell>
          <cell r="G124">
            <v>70</v>
          </cell>
          <cell r="H124">
            <v>191</v>
          </cell>
          <cell r="I124">
            <v>132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3982</v>
          </cell>
          <cell r="F125">
            <v>420</v>
          </cell>
          <cell r="G125">
            <v>0</v>
          </cell>
          <cell r="H125">
            <v>0</v>
          </cell>
          <cell r="I125">
            <v>0</v>
          </cell>
        </row>
        <row r="126">
          <cell r="B126">
            <v>31</v>
          </cell>
          <cell r="C126">
            <v>0</v>
          </cell>
          <cell r="D126">
            <v>102</v>
          </cell>
          <cell r="E126">
            <v>18380</v>
          </cell>
          <cell r="F126">
            <v>10</v>
          </cell>
          <cell r="G126">
            <v>97</v>
          </cell>
          <cell r="H126">
            <v>122</v>
          </cell>
          <cell r="I126">
            <v>0</v>
          </cell>
        </row>
        <row r="127">
          <cell r="B127">
            <v>0</v>
          </cell>
          <cell r="C127">
            <v>90</v>
          </cell>
          <cell r="D127">
            <v>0</v>
          </cell>
          <cell r="E127">
            <v>4986</v>
          </cell>
          <cell r="F127">
            <v>15412</v>
          </cell>
          <cell r="G127">
            <v>0</v>
          </cell>
          <cell r="H127">
            <v>2354</v>
          </cell>
          <cell r="I127">
            <v>133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15680</v>
          </cell>
          <cell r="F129">
            <v>4910</v>
          </cell>
          <cell r="G129">
            <v>187</v>
          </cell>
          <cell r="H129">
            <v>0</v>
          </cell>
          <cell r="I129">
            <v>0</v>
          </cell>
        </row>
        <row r="130">
          <cell r="B130">
            <v>42416</v>
          </cell>
          <cell r="C130">
            <v>182</v>
          </cell>
          <cell r="D130">
            <v>110</v>
          </cell>
          <cell r="E130">
            <v>287</v>
          </cell>
          <cell r="F130">
            <v>3295</v>
          </cell>
          <cell r="G130">
            <v>1238</v>
          </cell>
          <cell r="H130">
            <v>7125</v>
          </cell>
          <cell r="I130">
            <v>527</v>
          </cell>
        </row>
        <row r="131">
          <cell r="B131">
            <v>242</v>
          </cell>
          <cell r="C131">
            <v>1365</v>
          </cell>
          <cell r="D131">
            <v>25</v>
          </cell>
          <cell r="E131">
            <v>543</v>
          </cell>
          <cell r="F131">
            <v>9172</v>
          </cell>
          <cell r="G131">
            <v>65</v>
          </cell>
          <cell r="H131">
            <v>0</v>
          </cell>
          <cell r="I131">
            <v>9300</v>
          </cell>
        </row>
        <row r="132">
          <cell r="B132">
            <v>101</v>
          </cell>
          <cell r="C132">
            <v>161</v>
          </cell>
          <cell r="D132">
            <v>5210</v>
          </cell>
          <cell r="E132">
            <v>4950</v>
          </cell>
          <cell r="F132">
            <v>1256</v>
          </cell>
          <cell r="G132">
            <v>378</v>
          </cell>
          <cell r="H132">
            <v>78</v>
          </cell>
          <cell r="I132">
            <v>1136</v>
          </cell>
        </row>
        <row r="133">
          <cell r="B133">
            <v>0</v>
          </cell>
          <cell r="C133">
            <v>0</v>
          </cell>
          <cell r="D133">
            <v>203</v>
          </cell>
          <cell r="E133">
            <v>0</v>
          </cell>
          <cell r="F133">
            <v>0</v>
          </cell>
          <cell r="G133">
            <v>481</v>
          </cell>
          <cell r="H133">
            <v>0</v>
          </cell>
          <cell r="I133">
            <v>120</v>
          </cell>
        </row>
        <row r="134">
          <cell r="B134">
            <v>13861</v>
          </cell>
          <cell r="C134">
            <v>1677</v>
          </cell>
          <cell r="D134">
            <v>0</v>
          </cell>
          <cell r="E134">
            <v>283</v>
          </cell>
          <cell r="F134">
            <v>11100</v>
          </cell>
          <cell r="G134">
            <v>152</v>
          </cell>
          <cell r="H134">
            <v>42</v>
          </cell>
          <cell r="I134">
            <v>17714</v>
          </cell>
        </row>
        <row r="135">
          <cell r="B135">
            <v>3116</v>
          </cell>
          <cell r="C135">
            <v>1149</v>
          </cell>
          <cell r="D135">
            <v>0</v>
          </cell>
          <cell r="E135">
            <v>67</v>
          </cell>
          <cell r="F135">
            <v>5530</v>
          </cell>
          <cell r="G135">
            <v>0</v>
          </cell>
          <cell r="H135">
            <v>0</v>
          </cell>
          <cell r="I135">
            <v>8</v>
          </cell>
        </row>
        <row r="136">
          <cell r="B136">
            <v>0</v>
          </cell>
          <cell r="C136">
            <v>0</v>
          </cell>
          <cell r="D136">
            <v>1374</v>
          </cell>
          <cell r="E136">
            <v>762</v>
          </cell>
          <cell r="F136">
            <v>0</v>
          </cell>
          <cell r="G136">
            <v>118</v>
          </cell>
          <cell r="H136">
            <v>0</v>
          </cell>
          <cell r="I136">
            <v>0</v>
          </cell>
        </row>
        <row r="137">
          <cell r="B137">
            <v>166530</v>
          </cell>
          <cell r="C137">
            <v>40930</v>
          </cell>
          <cell r="D137">
            <v>2109949</v>
          </cell>
          <cell r="E137">
            <v>21068</v>
          </cell>
          <cell r="F137">
            <v>12782</v>
          </cell>
          <cell r="G137">
            <v>235597</v>
          </cell>
          <cell r="H137">
            <v>125397</v>
          </cell>
          <cell r="I137">
            <v>19251</v>
          </cell>
        </row>
        <row r="138">
          <cell r="B138">
            <v>26261</v>
          </cell>
          <cell r="C138">
            <v>15173</v>
          </cell>
          <cell r="D138">
            <v>10374</v>
          </cell>
          <cell r="E138">
            <v>30365</v>
          </cell>
          <cell r="F138">
            <v>6123</v>
          </cell>
          <cell r="G138">
            <v>24883</v>
          </cell>
          <cell r="H138">
            <v>7219</v>
          </cell>
          <cell r="I138">
            <v>3559</v>
          </cell>
        </row>
      </sheetData>
      <sheetData sheetId="13">
        <row r="8">
          <cell r="B8">
            <v>0</v>
          </cell>
          <cell r="C8">
            <v>143885</v>
          </cell>
          <cell r="D8">
            <v>4485</v>
          </cell>
          <cell r="E8">
            <v>31002</v>
          </cell>
          <cell r="F8">
            <v>2689</v>
          </cell>
          <cell r="G8">
            <v>0</v>
          </cell>
          <cell r="H8">
            <v>685</v>
          </cell>
          <cell r="I8">
            <v>825</v>
          </cell>
        </row>
        <row r="9">
          <cell r="B9">
            <v>4137</v>
          </cell>
          <cell r="C9">
            <v>578</v>
          </cell>
          <cell r="D9">
            <v>2280</v>
          </cell>
          <cell r="E9">
            <v>1592</v>
          </cell>
          <cell r="F9">
            <v>2593</v>
          </cell>
          <cell r="G9">
            <v>682</v>
          </cell>
          <cell r="H9">
            <v>3241</v>
          </cell>
          <cell r="I9">
            <v>1318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2020</v>
          </cell>
          <cell r="H10">
            <v>0</v>
          </cell>
          <cell r="I10">
            <v>0</v>
          </cell>
        </row>
        <row r="11">
          <cell r="C11">
            <v>26</v>
          </cell>
          <cell r="D11">
            <v>25</v>
          </cell>
          <cell r="G11">
            <v>10</v>
          </cell>
        </row>
        <row r="12">
          <cell r="B12">
            <v>0</v>
          </cell>
          <cell r="C12">
            <v>0</v>
          </cell>
          <cell r="D12">
            <v>235</v>
          </cell>
          <cell r="E12">
            <v>0</v>
          </cell>
          <cell r="F12">
            <v>0</v>
          </cell>
          <cell r="G12">
            <v>0</v>
          </cell>
          <cell r="H12">
            <v>25</v>
          </cell>
          <cell r="I12">
            <v>442</v>
          </cell>
        </row>
        <row r="13">
          <cell r="B13">
            <v>820</v>
          </cell>
          <cell r="C13">
            <v>367</v>
          </cell>
          <cell r="D13">
            <v>4965</v>
          </cell>
          <cell r="E13">
            <v>2412</v>
          </cell>
          <cell r="F13">
            <v>5836</v>
          </cell>
          <cell r="G13">
            <v>4585</v>
          </cell>
          <cell r="H13">
            <v>46192</v>
          </cell>
          <cell r="I13">
            <v>6820</v>
          </cell>
        </row>
        <row r="14">
          <cell r="B14">
            <v>33</v>
          </cell>
          <cell r="C14">
            <v>193</v>
          </cell>
          <cell r="D14">
            <v>405</v>
          </cell>
          <cell r="E14">
            <v>67</v>
          </cell>
          <cell r="F14">
            <v>477</v>
          </cell>
          <cell r="G14">
            <v>11013</v>
          </cell>
          <cell r="H14">
            <v>23731</v>
          </cell>
          <cell r="I14">
            <v>2650</v>
          </cell>
        </row>
        <row r="15">
          <cell r="B15">
            <v>15</v>
          </cell>
          <cell r="C15">
            <v>0</v>
          </cell>
          <cell r="D15">
            <v>23</v>
          </cell>
          <cell r="E15">
            <v>0</v>
          </cell>
          <cell r="F15">
            <v>10</v>
          </cell>
          <cell r="G15">
            <v>512</v>
          </cell>
          <cell r="H15">
            <v>115</v>
          </cell>
          <cell r="I15">
            <v>0</v>
          </cell>
        </row>
        <row r="16">
          <cell r="B16">
            <v>288</v>
          </cell>
          <cell r="C16">
            <v>131</v>
          </cell>
          <cell r="D16">
            <v>2136</v>
          </cell>
          <cell r="E16">
            <v>88</v>
          </cell>
          <cell r="F16">
            <v>434</v>
          </cell>
          <cell r="G16">
            <v>261</v>
          </cell>
          <cell r="H16">
            <v>3603</v>
          </cell>
          <cell r="I16">
            <v>143</v>
          </cell>
        </row>
        <row r="17">
          <cell r="B17">
            <v>833</v>
          </cell>
          <cell r="C17">
            <v>478</v>
          </cell>
          <cell r="D17">
            <v>1319</v>
          </cell>
          <cell r="E17">
            <v>2336</v>
          </cell>
          <cell r="F17">
            <v>101</v>
          </cell>
          <cell r="G17">
            <v>123</v>
          </cell>
          <cell r="H17">
            <v>2625</v>
          </cell>
          <cell r="I17">
            <v>282</v>
          </cell>
        </row>
        <row r="18">
          <cell r="B18">
            <v>0</v>
          </cell>
          <cell r="C18">
            <v>2710</v>
          </cell>
          <cell r="D18">
            <v>0</v>
          </cell>
          <cell r="E18">
            <v>0</v>
          </cell>
          <cell r="F18">
            <v>665</v>
          </cell>
          <cell r="G18">
            <v>1070</v>
          </cell>
          <cell r="H18">
            <v>5</v>
          </cell>
          <cell r="I18">
            <v>125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1687</v>
          </cell>
          <cell r="F19">
            <v>1813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879</v>
          </cell>
          <cell r="C20">
            <v>1234</v>
          </cell>
          <cell r="D20">
            <v>171</v>
          </cell>
          <cell r="E20">
            <v>386</v>
          </cell>
          <cell r="F20">
            <v>1204</v>
          </cell>
          <cell r="G20">
            <v>73</v>
          </cell>
          <cell r="H20">
            <v>248</v>
          </cell>
          <cell r="I20">
            <v>23</v>
          </cell>
        </row>
        <row r="21">
          <cell r="B21">
            <v>2806</v>
          </cell>
          <cell r="C21">
            <v>1148</v>
          </cell>
          <cell r="D21">
            <v>2711</v>
          </cell>
          <cell r="E21">
            <v>9347</v>
          </cell>
          <cell r="F21">
            <v>1617</v>
          </cell>
          <cell r="G21">
            <v>1128</v>
          </cell>
          <cell r="H21">
            <v>735</v>
          </cell>
          <cell r="I21">
            <v>1016</v>
          </cell>
        </row>
        <row r="22">
          <cell r="B22">
            <v>759</v>
          </cell>
          <cell r="C22">
            <v>176</v>
          </cell>
          <cell r="D22">
            <v>1016</v>
          </cell>
          <cell r="E22">
            <v>131</v>
          </cell>
          <cell r="F22">
            <v>447</v>
          </cell>
          <cell r="G22">
            <v>334</v>
          </cell>
          <cell r="H22">
            <v>1216</v>
          </cell>
          <cell r="I22">
            <v>36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3652</v>
          </cell>
          <cell r="F23">
            <v>0</v>
          </cell>
          <cell r="G23">
            <v>0</v>
          </cell>
          <cell r="H23">
            <v>32</v>
          </cell>
          <cell r="I23">
            <v>0</v>
          </cell>
        </row>
        <row r="24">
          <cell r="B24">
            <v>1279</v>
          </cell>
          <cell r="C24">
            <v>453</v>
          </cell>
          <cell r="D24">
            <v>845</v>
          </cell>
          <cell r="E24">
            <v>326</v>
          </cell>
          <cell r="F24">
            <v>2265</v>
          </cell>
          <cell r="G24">
            <v>116</v>
          </cell>
          <cell r="H24">
            <v>376</v>
          </cell>
          <cell r="I24">
            <v>800</v>
          </cell>
        </row>
        <row r="25">
          <cell r="B25">
            <v>329</v>
          </cell>
          <cell r="C25">
            <v>219</v>
          </cell>
          <cell r="D25">
            <v>303</v>
          </cell>
          <cell r="E25">
            <v>528</v>
          </cell>
          <cell r="F25">
            <v>397</v>
          </cell>
          <cell r="G25">
            <v>92</v>
          </cell>
          <cell r="H25">
            <v>601</v>
          </cell>
          <cell r="I25">
            <v>32</v>
          </cell>
        </row>
        <row r="26">
          <cell r="B26">
            <v>46</v>
          </cell>
          <cell r="C26">
            <v>0</v>
          </cell>
          <cell r="D26">
            <v>15</v>
          </cell>
          <cell r="E26">
            <v>631</v>
          </cell>
          <cell r="F26">
            <v>4102</v>
          </cell>
          <cell r="G26">
            <v>3956</v>
          </cell>
          <cell r="H26">
            <v>3618</v>
          </cell>
          <cell r="I26">
            <v>18</v>
          </cell>
        </row>
        <row r="27">
          <cell r="B27">
            <v>139</v>
          </cell>
          <cell r="C27">
            <v>18</v>
          </cell>
          <cell r="D27">
            <v>95</v>
          </cell>
          <cell r="E27">
            <v>150</v>
          </cell>
          <cell r="F27">
            <v>648</v>
          </cell>
          <cell r="G27">
            <v>30</v>
          </cell>
          <cell r="H27">
            <v>21</v>
          </cell>
          <cell r="I27">
            <v>23</v>
          </cell>
        </row>
        <row r="28">
          <cell r="B28">
            <v>3</v>
          </cell>
          <cell r="C28">
            <v>5</v>
          </cell>
          <cell r="D28">
            <v>0</v>
          </cell>
          <cell r="E28">
            <v>443</v>
          </cell>
          <cell r="F28">
            <v>192</v>
          </cell>
          <cell r="G28">
            <v>7</v>
          </cell>
          <cell r="H28">
            <v>0</v>
          </cell>
          <cell r="I28">
            <v>217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1102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128</v>
          </cell>
          <cell r="C30">
            <v>14</v>
          </cell>
          <cell r="D30">
            <v>125</v>
          </cell>
          <cell r="E30">
            <v>92</v>
          </cell>
          <cell r="F30">
            <v>571</v>
          </cell>
          <cell r="G30">
            <v>16</v>
          </cell>
          <cell r="H30">
            <v>307</v>
          </cell>
          <cell r="I30">
            <v>3</v>
          </cell>
        </row>
        <row r="31">
          <cell r="B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187</v>
          </cell>
          <cell r="E32">
            <v>649</v>
          </cell>
          <cell r="F32">
            <v>386</v>
          </cell>
          <cell r="G32">
            <v>3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260</v>
          </cell>
          <cell r="E33">
            <v>0</v>
          </cell>
          <cell r="F33">
            <v>0</v>
          </cell>
          <cell r="G33">
            <v>277</v>
          </cell>
          <cell r="H33">
            <v>303</v>
          </cell>
          <cell r="I33">
            <v>0</v>
          </cell>
        </row>
        <row r="34">
          <cell r="B34">
            <v>114</v>
          </cell>
          <cell r="C34">
            <v>32</v>
          </cell>
          <cell r="D34">
            <v>0</v>
          </cell>
          <cell r="E34">
            <v>27</v>
          </cell>
          <cell r="F34">
            <v>400</v>
          </cell>
          <cell r="G34">
            <v>0</v>
          </cell>
          <cell r="H34">
            <v>0</v>
          </cell>
          <cell r="I34">
            <v>225</v>
          </cell>
        </row>
        <row r="35">
          <cell r="B35">
            <v>178</v>
          </cell>
          <cell r="C35">
            <v>133</v>
          </cell>
          <cell r="D35">
            <v>365</v>
          </cell>
          <cell r="E35">
            <v>316</v>
          </cell>
          <cell r="F35">
            <v>30</v>
          </cell>
          <cell r="G35">
            <v>425</v>
          </cell>
          <cell r="H35">
            <v>199</v>
          </cell>
          <cell r="I35">
            <v>129</v>
          </cell>
        </row>
        <row r="36">
          <cell r="B36">
            <v>0</v>
          </cell>
          <cell r="C36">
            <v>0</v>
          </cell>
          <cell r="D36">
            <v>298</v>
          </cell>
          <cell r="E36">
            <v>0</v>
          </cell>
          <cell r="F36">
            <v>0</v>
          </cell>
          <cell r="G36">
            <v>753</v>
          </cell>
          <cell r="H36">
            <v>90</v>
          </cell>
          <cell r="I36">
            <v>100</v>
          </cell>
        </row>
        <row r="37">
          <cell r="B37">
            <v>0</v>
          </cell>
          <cell r="C37">
            <v>5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120</v>
          </cell>
        </row>
        <row r="38">
          <cell r="B38">
            <v>0</v>
          </cell>
          <cell r="C38">
            <v>641</v>
          </cell>
          <cell r="D38">
            <v>0</v>
          </cell>
          <cell r="E38">
            <v>90</v>
          </cell>
          <cell r="F38">
            <v>35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55</v>
          </cell>
          <cell r="H39">
            <v>0</v>
          </cell>
          <cell r="I39">
            <v>0</v>
          </cell>
        </row>
        <row r="40">
          <cell r="B40">
            <v>293</v>
          </cell>
          <cell r="C40">
            <v>209</v>
          </cell>
          <cell r="D40">
            <v>3627</v>
          </cell>
          <cell r="E40">
            <v>76</v>
          </cell>
          <cell r="F40">
            <v>200</v>
          </cell>
          <cell r="G40">
            <v>147</v>
          </cell>
          <cell r="H40">
            <v>158</v>
          </cell>
          <cell r="I40">
            <v>47</v>
          </cell>
        </row>
        <row r="41">
          <cell r="B41">
            <v>2298</v>
          </cell>
          <cell r="C41">
            <v>1241</v>
          </cell>
          <cell r="D41">
            <v>3494</v>
          </cell>
          <cell r="E41">
            <v>3350</v>
          </cell>
          <cell r="F41">
            <v>1505</v>
          </cell>
          <cell r="G41">
            <v>1718</v>
          </cell>
          <cell r="H41">
            <v>1351</v>
          </cell>
          <cell r="I41">
            <v>377</v>
          </cell>
        </row>
        <row r="56">
          <cell r="B56">
            <v>1132</v>
          </cell>
          <cell r="C56">
            <v>37192</v>
          </cell>
          <cell r="D56">
            <v>48035</v>
          </cell>
          <cell r="E56">
            <v>3390</v>
          </cell>
          <cell r="F56">
            <v>4051</v>
          </cell>
          <cell r="G56">
            <v>0</v>
          </cell>
          <cell r="H56">
            <v>36495</v>
          </cell>
          <cell r="I56">
            <v>13490</v>
          </cell>
        </row>
        <row r="57">
          <cell r="B57">
            <v>1014</v>
          </cell>
          <cell r="C57">
            <v>572</v>
          </cell>
          <cell r="D57">
            <v>1124</v>
          </cell>
          <cell r="E57">
            <v>1383</v>
          </cell>
          <cell r="F57">
            <v>1805</v>
          </cell>
          <cell r="G57">
            <v>3258</v>
          </cell>
          <cell r="H57">
            <v>14923</v>
          </cell>
          <cell r="I57">
            <v>1347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2270</v>
          </cell>
          <cell r="H58">
            <v>0</v>
          </cell>
          <cell r="I58">
            <v>0</v>
          </cell>
        </row>
        <row r="59">
          <cell r="B59">
            <v>1500</v>
          </cell>
          <cell r="C59">
            <v>240200</v>
          </cell>
          <cell r="D59">
            <v>371</v>
          </cell>
          <cell r="E59">
            <v>980</v>
          </cell>
          <cell r="F59">
            <v>8512</v>
          </cell>
          <cell r="G59">
            <v>4480</v>
          </cell>
          <cell r="H59">
            <v>510</v>
          </cell>
          <cell r="I59">
            <v>29720</v>
          </cell>
        </row>
        <row r="60">
          <cell r="B60">
            <v>0</v>
          </cell>
          <cell r="C60">
            <v>0</v>
          </cell>
          <cell r="D60">
            <v>1518</v>
          </cell>
          <cell r="E60">
            <v>0</v>
          </cell>
          <cell r="F60">
            <v>0</v>
          </cell>
          <cell r="G60">
            <v>0</v>
          </cell>
          <cell r="H60">
            <v>2514</v>
          </cell>
          <cell r="I60">
            <v>0</v>
          </cell>
        </row>
        <row r="61">
          <cell r="B61">
            <v>30</v>
          </cell>
          <cell r="C61">
            <v>0</v>
          </cell>
          <cell r="D61">
            <v>1056</v>
          </cell>
          <cell r="E61">
            <v>3291</v>
          </cell>
          <cell r="F61">
            <v>255</v>
          </cell>
          <cell r="G61">
            <v>917</v>
          </cell>
          <cell r="H61">
            <v>17251</v>
          </cell>
          <cell r="I61">
            <v>0</v>
          </cell>
        </row>
        <row r="62">
          <cell r="B62">
            <v>17</v>
          </cell>
          <cell r="C62">
            <v>0</v>
          </cell>
          <cell r="D62">
            <v>5785</v>
          </cell>
          <cell r="E62">
            <v>4665</v>
          </cell>
          <cell r="F62">
            <v>1570</v>
          </cell>
          <cell r="G62">
            <v>8012</v>
          </cell>
          <cell r="H62">
            <v>23793</v>
          </cell>
          <cell r="I62">
            <v>0</v>
          </cell>
        </row>
        <row r="63">
          <cell r="B63">
            <v>510</v>
          </cell>
          <cell r="C63">
            <v>0</v>
          </cell>
          <cell r="D63">
            <v>0</v>
          </cell>
          <cell r="E63">
            <v>0</v>
          </cell>
          <cell r="F63">
            <v>15</v>
          </cell>
          <cell r="G63">
            <v>587</v>
          </cell>
          <cell r="H63">
            <v>600</v>
          </cell>
          <cell r="I63">
            <v>0</v>
          </cell>
        </row>
        <row r="64">
          <cell r="B64">
            <v>2119</v>
          </cell>
          <cell r="C64">
            <v>3489</v>
          </cell>
          <cell r="D64">
            <v>2984</v>
          </cell>
          <cell r="E64">
            <v>2360</v>
          </cell>
          <cell r="F64">
            <v>3668</v>
          </cell>
          <cell r="G64">
            <v>8027</v>
          </cell>
          <cell r="H64">
            <v>25540</v>
          </cell>
          <cell r="I64">
            <v>2649</v>
          </cell>
        </row>
        <row r="65">
          <cell r="B65">
            <v>971</v>
          </cell>
          <cell r="C65">
            <v>1432</v>
          </cell>
          <cell r="D65">
            <v>61</v>
          </cell>
          <cell r="E65">
            <v>2360</v>
          </cell>
          <cell r="F65">
            <v>232</v>
          </cell>
          <cell r="G65">
            <v>168</v>
          </cell>
          <cell r="H65">
            <v>1641</v>
          </cell>
          <cell r="I65">
            <v>467</v>
          </cell>
        </row>
        <row r="66">
          <cell r="B66">
            <v>0</v>
          </cell>
          <cell r="C66">
            <v>1248</v>
          </cell>
          <cell r="D66">
            <v>54</v>
          </cell>
          <cell r="E66">
            <v>17</v>
          </cell>
          <cell r="F66">
            <v>1651</v>
          </cell>
          <cell r="G66">
            <v>456</v>
          </cell>
          <cell r="H66">
            <v>6</v>
          </cell>
          <cell r="I66">
            <v>795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2157</v>
          </cell>
          <cell r="F67">
            <v>260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2082</v>
          </cell>
          <cell r="C68">
            <v>1352</v>
          </cell>
          <cell r="D68">
            <v>228</v>
          </cell>
          <cell r="E68">
            <v>370</v>
          </cell>
          <cell r="F68">
            <v>4124</v>
          </cell>
          <cell r="G68">
            <v>2743</v>
          </cell>
          <cell r="H68">
            <v>20</v>
          </cell>
          <cell r="I68">
            <v>348</v>
          </cell>
        </row>
        <row r="69">
          <cell r="B69">
            <v>3781</v>
          </cell>
          <cell r="C69">
            <v>3259</v>
          </cell>
          <cell r="D69">
            <v>2206</v>
          </cell>
          <cell r="E69">
            <v>5292</v>
          </cell>
          <cell r="F69">
            <v>5010</v>
          </cell>
          <cell r="G69">
            <v>2673</v>
          </cell>
          <cell r="H69">
            <v>3717</v>
          </cell>
          <cell r="I69">
            <v>2520</v>
          </cell>
        </row>
        <row r="70">
          <cell r="B70">
            <v>411</v>
          </cell>
          <cell r="C70">
            <v>300</v>
          </cell>
          <cell r="D70">
            <v>1696</v>
          </cell>
          <cell r="E70">
            <v>1967</v>
          </cell>
          <cell r="F70">
            <v>580</v>
          </cell>
          <cell r="G70">
            <v>549</v>
          </cell>
          <cell r="H70">
            <v>1251</v>
          </cell>
          <cell r="I70">
            <v>61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72</v>
          </cell>
          <cell r="F71">
            <v>73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190</v>
          </cell>
          <cell r="C72">
            <v>1829</v>
          </cell>
          <cell r="D72">
            <v>503</v>
          </cell>
          <cell r="E72">
            <v>2664</v>
          </cell>
          <cell r="F72">
            <v>2558</v>
          </cell>
          <cell r="G72">
            <v>2615</v>
          </cell>
          <cell r="H72">
            <v>1229</v>
          </cell>
          <cell r="I72">
            <v>1402</v>
          </cell>
        </row>
        <row r="73">
          <cell r="B73">
            <v>225</v>
          </cell>
          <cell r="C73">
            <v>89</v>
          </cell>
          <cell r="D73">
            <v>935</v>
          </cell>
          <cell r="E73">
            <v>4500</v>
          </cell>
          <cell r="F73">
            <v>966</v>
          </cell>
          <cell r="G73">
            <v>135</v>
          </cell>
          <cell r="H73">
            <v>143</v>
          </cell>
          <cell r="I73">
            <v>51</v>
          </cell>
        </row>
        <row r="74">
          <cell r="B74">
            <v>310</v>
          </cell>
          <cell r="C74">
            <v>0</v>
          </cell>
          <cell r="D74">
            <v>102</v>
          </cell>
          <cell r="E74">
            <v>31</v>
          </cell>
          <cell r="F74">
            <v>10</v>
          </cell>
          <cell r="G74">
            <v>640</v>
          </cell>
          <cell r="H74">
            <v>687</v>
          </cell>
          <cell r="I74">
            <v>0</v>
          </cell>
        </row>
        <row r="75">
          <cell r="B75">
            <v>37</v>
          </cell>
          <cell r="C75">
            <v>36</v>
          </cell>
          <cell r="D75">
            <v>47</v>
          </cell>
          <cell r="E75">
            <v>247</v>
          </cell>
          <cell r="F75">
            <v>443</v>
          </cell>
          <cell r="G75">
            <v>6</v>
          </cell>
          <cell r="H75">
            <v>13</v>
          </cell>
          <cell r="I75">
            <v>97</v>
          </cell>
        </row>
        <row r="76">
          <cell r="B76">
            <v>15</v>
          </cell>
          <cell r="C76">
            <v>0</v>
          </cell>
          <cell r="D76">
            <v>0</v>
          </cell>
          <cell r="E76">
            <v>575</v>
          </cell>
          <cell r="F76">
            <v>396</v>
          </cell>
          <cell r="G76">
            <v>253</v>
          </cell>
          <cell r="H76">
            <v>0</v>
          </cell>
          <cell r="I76">
            <v>1</v>
          </cell>
        </row>
        <row r="77">
          <cell r="B77">
            <v>79</v>
          </cell>
          <cell r="C77">
            <v>0</v>
          </cell>
          <cell r="D77">
            <v>2401</v>
          </cell>
          <cell r="E77">
            <v>8999</v>
          </cell>
          <cell r="F77">
            <v>350</v>
          </cell>
          <cell r="G77">
            <v>2403</v>
          </cell>
          <cell r="H77">
            <v>2499</v>
          </cell>
          <cell r="I77">
            <v>3</v>
          </cell>
        </row>
        <row r="78">
          <cell r="B78">
            <v>0</v>
          </cell>
          <cell r="C78">
            <v>434</v>
          </cell>
          <cell r="D78">
            <v>92</v>
          </cell>
          <cell r="E78">
            <v>503</v>
          </cell>
          <cell r="F78">
            <v>675</v>
          </cell>
          <cell r="G78">
            <v>5</v>
          </cell>
          <cell r="H78">
            <v>88</v>
          </cell>
          <cell r="I78">
            <v>3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475</v>
          </cell>
          <cell r="F80">
            <v>280</v>
          </cell>
          <cell r="G80">
            <v>468</v>
          </cell>
          <cell r="H80">
            <v>0</v>
          </cell>
          <cell r="I80">
            <v>2</v>
          </cell>
        </row>
        <row r="81">
          <cell r="B81">
            <v>15484</v>
          </cell>
          <cell r="C81">
            <v>397</v>
          </cell>
          <cell r="D81">
            <v>818</v>
          </cell>
          <cell r="E81">
            <v>4589</v>
          </cell>
          <cell r="F81">
            <v>2740</v>
          </cell>
          <cell r="G81">
            <v>15831</v>
          </cell>
          <cell r="H81">
            <v>3184</v>
          </cell>
          <cell r="I81">
            <v>267</v>
          </cell>
        </row>
        <row r="82">
          <cell r="B82">
            <v>495</v>
          </cell>
          <cell r="C82">
            <v>2988</v>
          </cell>
          <cell r="D82">
            <v>45</v>
          </cell>
          <cell r="E82">
            <v>317</v>
          </cell>
          <cell r="F82">
            <v>5134</v>
          </cell>
          <cell r="G82">
            <v>145</v>
          </cell>
          <cell r="H82">
            <v>0</v>
          </cell>
          <cell r="I82">
            <v>5058</v>
          </cell>
        </row>
        <row r="83">
          <cell r="B83">
            <v>80</v>
          </cell>
          <cell r="C83">
            <v>1319</v>
          </cell>
          <cell r="D83">
            <v>4714</v>
          </cell>
          <cell r="E83">
            <v>1266</v>
          </cell>
          <cell r="F83">
            <v>10</v>
          </cell>
          <cell r="G83">
            <v>1001</v>
          </cell>
          <cell r="H83">
            <v>56</v>
          </cell>
          <cell r="I83">
            <v>768</v>
          </cell>
        </row>
        <row r="84">
          <cell r="B84">
            <v>0</v>
          </cell>
          <cell r="C84">
            <v>0</v>
          </cell>
          <cell r="D84">
            <v>410</v>
          </cell>
          <cell r="E84">
            <v>0</v>
          </cell>
          <cell r="F84">
            <v>0</v>
          </cell>
          <cell r="G84">
            <v>490</v>
          </cell>
          <cell r="H84">
            <v>0</v>
          </cell>
          <cell r="I84">
            <v>100</v>
          </cell>
        </row>
        <row r="85">
          <cell r="B85">
            <v>13385</v>
          </cell>
          <cell r="C85">
            <v>5034</v>
          </cell>
          <cell r="D85">
            <v>2800</v>
          </cell>
          <cell r="E85">
            <v>4605</v>
          </cell>
          <cell r="F85">
            <v>9170</v>
          </cell>
          <cell r="G85">
            <v>4408</v>
          </cell>
          <cell r="H85">
            <v>21</v>
          </cell>
          <cell r="I85">
            <v>11281</v>
          </cell>
        </row>
        <row r="86">
          <cell r="B86">
            <v>75</v>
          </cell>
          <cell r="C86">
            <v>10062</v>
          </cell>
          <cell r="D86">
            <v>0</v>
          </cell>
          <cell r="E86">
            <v>0</v>
          </cell>
          <cell r="F86">
            <v>1410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1762</v>
          </cell>
          <cell r="C87">
            <v>664</v>
          </cell>
          <cell r="D87">
            <v>0</v>
          </cell>
          <cell r="E87">
            <v>0</v>
          </cell>
          <cell r="F87">
            <v>930</v>
          </cell>
          <cell r="G87">
            <v>911</v>
          </cell>
          <cell r="H87">
            <v>0</v>
          </cell>
          <cell r="I87">
            <v>733</v>
          </cell>
        </row>
        <row r="88">
          <cell r="B88">
            <v>24553</v>
          </cell>
          <cell r="C88">
            <v>8100</v>
          </cell>
          <cell r="D88">
            <v>199923</v>
          </cell>
          <cell r="E88">
            <v>4543</v>
          </cell>
          <cell r="F88">
            <v>10688</v>
          </cell>
          <cell r="G88">
            <v>70333</v>
          </cell>
          <cell r="H88">
            <v>19586</v>
          </cell>
          <cell r="I88">
            <v>565</v>
          </cell>
        </row>
        <row r="89">
          <cell r="B89">
            <v>154535</v>
          </cell>
          <cell r="C89">
            <v>173541</v>
          </cell>
          <cell r="D89">
            <v>13799</v>
          </cell>
          <cell r="E89">
            <v>211397</v>
          </cell>
          <cell r="F89">
            <v>23295</v>
          </cell>
          <cell r="G89">
            <v>92408</v>
          </cell>
          <cell r="H89">
            <v>23432</v>
          </cell>
          <cell r="I89">
            <v>2033</v>
          </cell>
        </row>
        <row r="105">
          <cell r="B105">
            <v>4075</v>
          </cell>
          <cell r="C105">
            <v>123920</v>
          </cell>
          <cell r="D105">
            <v>190195</v>
          </cell>
          <cell r="E105">
            <v>14996</v>
          </cell>
          <cell r="F105">
            <v>19578</v>
          </cell>
          <cell r="G105">
            <v>0</v>
          </cell>
          <cell r="H105">
            <v>130836</v>
          </cell>
          <cell r="I105">
            <v>31575</v>
          </cell>
        </row>
        <row r="106">
          <cell r="B106">
            <v>2066</v>
          </cell>
          <cell r="C106">
            <v>891</v>
          </cell>
          <cell r="D106">
            <v>1871</v>
          </cell>
          <cell r="E106">
            <v>2161</v>
          </cell>
          <cell r="F106">
            <v>2655</v>
          </cell>
          <cell r="G106">
            <v>5380</v>
          </cell>
          <cell r="H106">
            <v>29127</v>
          </cell>
          <cell r="I106">
            <v>2134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8420</v>
          </cell>
          <cell r="H107">
            <v>0</v>
          </cell>
          <cell r="I107">
            <v>0</v>
          </cell>
        </row>
        <row r="108">
          <cell r="B108">
            <v>265</v>
          </cell>
          <cell r="C108">
            <v>8460</v>
          </cell>
          <cell r="D108">
            <v>180</v>
          </cell>
          <cell r="E108">
            <v>292</v>
          </cell>
          <cell r="F108">
            <v>1118</v>
          </cell>
          <cell r="G108">
            <v>1140</v>
          </cell>
          <cell r="H108">
            <v>65</v>
          </cell>
          <cell r="I108">
            <v>4740</v>
          </cell>
        </row>
        <row r="109">
          <cell r="B109">
            <v>0</v>
          </cell>
          <cell r="C109">
            <v>0</v>
          </cell>
          <cell r="D109">
            <v>3610</v>
          </cell>
          <cell r="E109">
            <v>0</v>
          </cell>
          <cell r="F109">
            <v>0</v>
          </cell>
          <cell r="G109">
            <v>0</v>
          </cell>
          <cell r="H109">
            <v>5277</v>
          </cell>
          <cell r="I109">
            <v>0</v>
          </cell>
        </row>
        <row r="110">
          <cell r="B110">
            <v>29</v>
          </cell>
          <cell r="C110">
            <v>0</v>
          </cell>
          <cell r="D110">
            <v>873</v>
          </cell>
          <cell r="E110">
            <v>4315</v>
          </cell>
          <cell r="F110">
            <v>370</v>
          </cell>
          <cell r="G110">
            <v>768</v>
          </cell>
          <cell r="H110">
            <v>14268</v>
          </cell>
          <cell r="I110">
            <v>0</v>
          </cell>
        </row>
        <row r="111">
          <cell r="B111">
            <v>18</v>
          </cell>
          <cell r="C111">
            <v>0</v>
          </cell>
          <cell r="D111">
            <v>6000</v>
          </cell>
          <cell r="E111">
            <v>5052</v>
          </cell>
          <cell r="F111">
            <v>2397</v>
          </cell>
          <cell r="G111">
            <v>9012</v>
          </cell>
          <cell r="H111">
            <v>24111</v>
          </cell>
          <cell r="I111">
            <v>0</v>
          </cell>
        </row>
        <row r="112">
          <cell r="B112">
            <v>432</v>
          </cell>
          <cell r="C112">
            <v>0</v>
          </cell>
          <cell r="D112">
            <v>0</v>
          </cell>
          <cell r="E112">
            <v>0</v>
          </cell>
          <cell r="F112">
            <v>32</v>
          </cell>
          <cell r="G112">
            <v>486</v>
          </cell>
          <cell r="H112">
            <v>497</v>
          </cell>
          <cell r="I112">
            <v>0</v>
          </cell>
        </row>
        <row r="113">
          <cell r="B113">
            <v>405</v>
          </cell>
          <cell r="C113">
            <v>1031</v>
          </cell>
          <cell r="D113">
            <v>3484</v>
          </cell>
          <cell r="E113">
            <v>287</v>
          </cell>
          <cell r="F113">
            <v>6722</v>
          </cell>
          <cell r="G113">
            <v>14107</v>
          </cell>
          <cell r="H113">
            <v>45936</v>
          </cell>
          <cell r="I113">
            <v>1267</v>
          </cell>
        </row>
        <row r="114">
          <cell r="B114">
            <v>14342</v>
          </cell>
          <cell r="C114">
            <v>3851</v>
          </cell>
          <cell r="D114">
            <v>465</v>
          </cell>
          <cell r="E114">
            <v>26825</v>
          </cell>
          <cell r="F114">
            <v>1811</v>
          </cell>
          <cell r="G114">
            <v>1116</v>
          </cell>
          <cell r="H114">
            <v>19812</v>
          </cell>
          <cell r="I114">
            <v>2895</v>
          </cell>
        </row>
        <row r="115">
          <cell r="B115">
            <v>0</v>
          </cell>
          <cell r="C115">
            <v>12268</v>
          </cell>
          <cell r="D115">
            <v>162</v>
          </cell>
          <cell r="E115">
            <v>135</v>
          </cell>
          <cell r="F115">
            <v>16208</v>
          </cell>
          <cell r="G115">
            <v>4174</v>
          </cell>
          <cell r="H115">
            <v>81</v>
          </cell>
          <cell r="I115">
            <v>8583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84205</v>
          </cell>
          <cell r="F116">
            <v>3850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15014</v>
          </cell>
          <cell r="C117">
            <v>10238</v>
          </cell>
          <cell r="D117">
            <v>2322</v>
          </cell>
          <cell r="E117">
            <v>2269</v>
          </cell>
          <cell r="F117">
            <v>38566</v>
          </cell>
          <cell r="G117">
            <v>9139</v>
          </cell>
          <cell r="H117">
            <v>205</v>
          </cell>
          <cell r="I117">
            <v>2859</v>
          </cell>
        </row>
        <row r="118">
          <cell r="B118">
            <v>68036</v>
          </cell>
          <cell r="C118">
            <v>41774</v>
          </cell>
          <cell r="D118">
            <v>45029</v>
          </cell>
          <cell r="E118">
            <v>73562</v>
          </cell>
          <cell r="F118">
            <v>50022</v>
          </cell>
          <cell r="G118">
            <v>40998</v>
          </cell>
          <cell r="H118">
            <v>45568</v>
          </cell>
          <cell r="I118">
            <v>35251</v>
          </cell>
        </row>
        <row r="119">
          <cell r="B119">
            <v>2270</v>
          </cell>
          <cell r="C119">
            <v>623</v>
          </cell>
          <cell r="D119">
            <v>8544</v>
          </cell>
          <cell r="E119">
            <v>7492</v>
          </cell>
          <cell r="F119">
            <v>5630</v>
          </cell>
          <cell r="G119">
            <v>3770</v>
          </cell>
          <cell r="H119">
            <v>26324</v>
          </cell>
          <cell r="I119">
            <v>304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566</v>
          </cell>
          <cell r="F120">
            <v>568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2027</v>
          </cell>
          <cell r="C121">
            <v>5521</v>
          </cell>
          <cell r="D121">
            <v>1722</v>
          </cell>
          <cell r="E121">
            <v>12261</v>
          </cell>
          <cell r="F121">
            <v>11960</v>
          </cell>
          <cell r="G121">
            <v>22450</v>
          </cell>
          <cell r="H121">
            <v>6145</v>
          </cell>
          <cell r="I121">
            <v>10210</v>
          </cell>
        </row>
        <row r="122">
          <cell r="B122">
            <v>2547</v>
          </cell>
          <cell r="C122">
            <v>256</v>
          </cell>
          <cell r="D122">
            <v>4016</v>
          </cell>
          <cell r="E122">
            <v>17809</v>
          </cell>
          <cell r="F122">
            <v>8005</v>
          </cell>
          <cell r="G122">
            <v>2445</v>
          </cell>
          <cell r="H122">
            <v>2905</v>
          </cell>
          <cell r="I122">
            <v>217</v>
          </cell>
        </row>
        <row r="123">
          <cell r="B123">
            <v>5290</v>
          </cell>
          <cell r="C123">
            <v>0</v>
          </cell>
          <cell r="D123">
            <v>1632</v>
          </cell>
          <cell r="E123">
            <v>787</v>
          </cell>
          <cell r="F123">
            <v>300</v>
          </cell>
          <cell r="G123">
            <v>6600</v>
          </cell>
          <cell r="H123">
            <v>10624</v>
          </cell>
          <cell r="I123">
            <v>0</v>
          </cell>
        </row>
        <row r="124">
          <cell r="B124">
            <v>644</v>
          </cell>
          <cell r="C124">
            <v>3854</v>
          </cell>
          <cell r="D124">
            <v>3934</v>
          </cell>
          <cell r="E124">
            <v>12584</v>
          </cell>
          <cell r="F124">
            <v>16649</v>
          </cell>
          <cell r="G124">
            <v>55</v>
          </cell>
          <cell r="H124">
            <v>151</v>
          </cell>
          <cell r="I124">
            <v>2139</v>
          </cell>
        </row>
        <row r="125">
          <cell r="B125">
            <v>564</v>
          </cell>
          <cell r="C125">
            <v>0</v>
          </cell>
          <cell r="D125">
            <v>0</v>
          </cell>
          <cell r="E125">
            <v>1234</v>
          </cell>
          <cell r="F125">
            <v>878</v>
          </cell>
          <cell r="G125">
            <v>19</v>
          </cell>
          <cell r="H125">
            <v>0</v>
          </cell>
          <cell r="I125">
            <v>4</v>
          </cell>
        </row>
        <row r="126">
          <cell r="B126">
            <v>200</v>
          </cell>
          <cell r="C126">
            <v>0</v>
          </cell>
          <cell r="D126">
            <v>2510</v>
          </cell>
          <cell r="E126">
            <v>12000</v>
          </cell>
          <cell r="F126">
            <v>66</v>
          </cell>
          <cell r="G126">
            <v>3000</v>
          </cell>
          <cell r="H126">
            <v>2341</v>
          </cell>
          <cell r="I126">
            <v>3</v>
          </cell>
        </row>
        <row r="127">
          <cell r="B127">
            <v>0</v>
          </cell>
          <cell r="C127">
            <v>30</v>
          </cell>
          <cell r="D127">
            <v>141</v>
          </cell>
          <cell r="E127">
            <v>10046</v>
          </cell>
          <cell r="F127">
            <v>23625</v>
          </cell>
          <cell r="G127">
            <v>65</v>
          </cell>
          <cell r="H127">
            <v>1992</v>
          </cell>
          <cell r="I127">
            <v>12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33189</v>
          </cell>
          <cell r="F129">
            <v>6989</v>
          </cell>
          <cell r="G129">
            <v>6340</v>
          </cell>
          <cell r="H129">
            <v>0</v>
          </cell>
          <cell r="I129">
            <v>22</v>
          </cell>
        </row>
        <row r="130">
          <cell r="B130">
            <v>15798</v>
          </cell>
          <cell r="C130">
            <v>383</v>
          </cell>
          <cell r="D130">
            <v>537</v>
          </cell>
          <cell r="E130">
            <v>133</v>
          </cell>
          <cell r="F130">
            <v>2120</v>
          </cell>
          <cell r="G130">
            <v>43393</v>
          </cell>
          <cell r="H130">
            <v>4069</v>
          </cell>
          <cell r="I130">
            <v>555</v>
          </cell>
        </row>
        <row r="131">
          <cell r="B131">
            <v>886</v>
          </cell>
          <cell r="C131">
            <v>1376</v>
          </cell>
          <cell r="D131">
            <v>83</v>
          </cell>
          <cell r="E131">
            <v>486</v>
          </cell>
          <cell r="F131">
            <v>7134</v>
          </cell>
          <cell r="G131">
            <v>391</v>
          </cell>
          <cell r="H131">
            <v>0</v>
          </cell>
          <cell r="I131">
            <v>15624</v>
          </cell>
        </row>
        <row r="132">
          <cell r="B132">
            <v>1000</v>
          </cell>
          <cell r="C132">
            <v>4200</v>
          </cell>
          <cell r="D132">
            <v>8714</v>
          </cell>
          <cell r="E132">
            <v>6250</v>
          </cell>
          <cell r="F132">
            <v>86</v>
          </cell>
          <cell r="G132">
            <v>2000</v>
          </cell>
          <cell r="H132">
            <v>200</v>
          </cell>
          <cell r="I132">
            <v>1900</v>
          </cell>
        </row>
        <row r="133">
          <cell r="B133">
            <v>0</v>
          </cell>
          <cell r="C133">
            <v>0</v>
          </cell>
          <cell r="D133">
            <v>500</v>
          </cell>
          <cell r="E133">
            <v>0</v>
          </cell>
          <cell r="F133">
            <v>0</v>
          </cell>
          <cell r="G133">
            <v>300</v>
          </cell>
          <cell r="H133">
            <v>0</v>
          </cell>
          <cell r="I133">
            <v>400</v>
          </cell>
        </row>
        <row r="134">
          <cell r="B134">
            <v>33399</v>
          </cell>
          <cell r="C134">
            <v>5034</v>
          </cell>
          <cell r="D134">
            <v>1331</v>
          </cell>
          <cell r="E134">
            <v>5000</v>
          </cell>
          <cell r="F134">
            <v>18720</v>
          </cell>
          <cell r="G134">
            <v>1505</v>
          </cell>
          <cell r="H134">
            <v>42</v>
          </cell>
          <cell r="I134">
            <v>12281</v>
          </cell>
        </row>
        <row r="135">
          <cell r="B135">
            <v>201</v>
          </cell>
          <cell r="C135">
            <v>1409</v>
          </cell>
          <cell r="D135">
            <v>0</v>
          </cell>
          <cell r="E135">
            <v>0</v>
          </cell>
          <cell r="F135">
            <v>4170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3582</v>
          </cell>
          <cell r="C136">
            <v>1242</v>
          </cell>
          <cell r="D136">
            <v>0</v>
          </cell>
          <cell r="E136">
            <v>0</v>
          </cell>
          <cell r="F136">
            <v>1334</v>
          </cell>
          <cell r="G136">
            <v>1202</v>
          </cell>
          <cell r="H136">
            <v>0</v>
          </cell>
          <cell r="I136">
            <v>1422</v>
          </cell>
        </row>
        <row r="137">
          <cell r="B137">
            <v>170972</v>
          </cell>
          <cell r="C137">
            <v>40500</v>
          </cell>
          <cell r="D137">
            <v>1729185</v>
          </cell>
          <cell r="E137">
            <v>23709</v>
          </cell>
          <cell r="F137">
            <v>9829</v>
          </cell>
          <cell r="G137">
            <v>247986</v>
          </cell>
          <cell r="H137">
            <v>123754</v>
          </cell>
          <cell r="I137">
            <v>22105</v>
          </cell>
        </row>
        <row r="138">
          <cell r="B138">
            <v>69372</v>
          </cell>
          <cell r="C138">
            <v>37688</v>
          </cell>
          <cell r="D138">
            <v>8195</v>
          </cell>
          <cell r="E138">
            <v>73500</v>
          </cell>
          <cell r="F138">
            <v>7572</v>
          </cell>
          <cell r="G138">
            <v>43319</v>
          </cell>
          <cell r="H138">
            <v>7036</v>
          </cell>
          <cell r="I138">
            <v>3608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"/>
      <sheetName val="Consolidado Reg.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 refreshError="1"/>
      <sheetData sheetId="1" refreshError="1"/>
      <sheetData sheetId="2">
        <row r="8">
          <cell r="B8">
            <v>6998</v>
          </cell>
          <cell r="C8">
            <v>310695</v>
          </cell>
          <cell r="D8">
            <v>105403</v>
          </cell>
          <cell r="E8">
            <v>155821</v>
          </cell>
          <cell r="F8">
            <v>3948</v>
          </cell>
          <cell r="G8">
            <v>0</v>
          </cell>
          <cell r="H8">
            <v>10732</v>
          </cell>
          <cell r="I8">
            <v>9193</v>
          </cell>
        </row>
        <row r="9">
          <cell r="B9">
            <v>880</v>
          </cell>
          <cell r="C9">
            <v>851</v>
          </cell>
          <cell r="D9">
            <v>2541</v>
          </cell>
          <cell r="E9">
            <v>1000</v>
          </cell>
          <cell r="F9">
            <v>5241</v>
          </cell>
          <cell r="G9">
            <v>2584</v>
          </cell>
          <cell r="H9">
            <v>7524</v>
          </cell>
          <cell r="I9">
            <v>1002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15</v>
          </cell>
        </row>
        <row r="12">
          <cell r="B12">
            <v>0</v>
          </cell>
          <cell r="C12">
            <v>0</v>
          </cell>
          <cell r="D12">
            <v>234</v>
          </cell>
          <cell r="E12">
            <v>0</v>
          </cell>
          <cell r="F12">
            <v>0</v>
          </cell>
          <cell r="G12">
            <v>0</v>
          </cell>
          <cell r="H12">
            <v>1147</v>
          </cell>
          <cell r="I12">
            <v>430</v>
          </cell>
        </row>
        <row r="13">
          <cell r="B13">
            <v>1367</v>
          </cell>
          <cell r="C13">
            <v>229</v>
          </cell>
          <cell r="D13">
            <v>900</v>
          </cell>
          <cell r="E13">
            <v>2249</v>
          </cell>
          <cell r="F13">
            <v>8637</v>
          </cell>
          <cell r="G13">
            <v>620</v>
          </cell>
          <cell r="H13">
            <v>3111</v>
          </cell>
          <cell r="I13">
            <v>13540</v>
          </cell>
        </row>
        <row r="14">
          <cell r="B14">
            <v>66</v>
          </cell>
          <cell r="C14">
            <v>233</v>
          </cell>
          <cell r="D14">
            <v>712</v>
          </cell>
          <cell r="E14">
            <v>258</v>
          </cell>
          <cell r="F14">
            <v>660</v>
          </cell>
          <cell r="G14">
            <v>7893</v>
          </cell>
          <cell r="H14">
            <v>2097</v>
          </cell>
          <cell r="I14">
            <v>10760</v>
          </cell>
        </row>
        <row r="15">
          <cell r="B15">
            <v>60</v>
          </cell>
          <cell r="C15">
            <v>10</v>
          </cell>
          <cell r="D15">
            <v>65</v>
          </cell>
          <cell r="E15">
            <v>0</v>
          </cell>
          <cell r="F15">
            <v>0</v>
          </cell>
          <cell r="G15">
            <v>867</v>
          </cell>
          <cell r="H15">
            <v>20</v>
          </cell>
          <cell r="I15">
            <v>0</v>
          </cell>
        </row>
        <row r="16">
          <cell r="B16">
            <v>352</v>
          </cell>
          <cell r="C16">
            <v>182</v>
          </cell>
          <cell r="D16">
            <v>383</v>
          </cell>
          <cell r="E16">
            <v>83</v>
          </cell>
          <cell r="F16">
            <v>50</v>
          </cell>
          <cell r="G16">
            <v>272</v>
          </cell>
          <cell r="H16">
            <v>4791</v>
          </cell>
          <cell r="I16">
            <v>60</v>
          </cell>
        </row>
        <row r="17">
          <cell r="B17">
            <v>620</v>
          </cell>
          <cell r="C17">
            <v>524</v>
          </cell>
          <cell r="D17">
            <v>468</v>
          </cell>
          <cell r="E17">
            <v>2196</v>
          </cell>
          <cell r="F17">
            <v>155</v>
          </cell>
          <cell r="G17">
            <v>67</v>
          </cell>
          <cell r="H17">
            <v>5193</v>
          </cell>
          <cell r="I17">
            <v>333</v>
          </cell>
        </row>
        <row r="18">
          <cell r="B18">
            <v>25</v>
          </cell>
          <cell r="C18">
            <v>1448</v>
          </cell>
          <cell r="D18">
            <v>0</v>
          </cell>
          <cell r="E18">
            <v>35</v>
          </cell>
          <cell r="F18">
            <v>2000</v>
          </cell>
          <cell r="G18">
            <v>50</v>
          </cell>
          <cell r="H18">
            <v>0</v>
          </cell>
          <cell r="I18">
            <v>443</v>
          </cell>
        </row>
        <row r="19">
          <cell r="B19">
            <v>0</v>
          </cell>
          <cell r="C19">
            <v>0</v>
          </cell>
          <cell r="D19">
            <v>1</v>
          </cell>
          <cell r="E19">
            <v>2790</v>
          </cell>
          <cell r="F19">
            <v>415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984</v>
          </cell>
          <cell r="C20">
            <v>1949</v>
          </cell>
          <cell r="D20">
            <v>103</v>
          </cell>
          <cell r="E20">
            <v>757</v>
          </cell>
          <cell r="F20">
            <v>1920</v>
          </cell>
          <cell r="G20">
            <v>623</v>
          </cell>
          <cell r="H20">
            <v>22</v>
          </cell>
          <cell r="I20">
            <v>285</v>
          </cell>
        </row>
        <row r="21">
          <cell r="B21">
            <v>2683</v>
          </cell>
          <cell r="C21">
            <v>2524</v>
          </cell>
          <cell r="D21">
            <v>2598</v>
          </cell>
          <cell r="E21">
            <v>6279</v>
          </cell>
          <cell r="F21">
            <v>696</v>
          </cell>
          <cell r="G21">
            <v>528</v>
          </cell>
          <cell r="H21">
            <v>1038</v>
          </cell>
          <cell r="I21">
            <v>998</v>
          </cell>
        </row>
        <row r="22">
          <cell r="B22">
            <v>923</v>
          </cell>
          <cell r="C22">
            <v>120</v>
          </cell>
          <cell r="D22">
            <v>566</v>
          </cell>
          <cell r="E22">
            <v>171</v>
          </cell>
          <cell r="F22">
            <v>3159</v>
          </cell>
          <cell r="G22">
            <v>573</v>
          </cell>
          <cell r="H22">
            <v>1015</v>
          </cell>
          <cell r="I22">
            <v>68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523</v>
          </cell>
          <cell r="C24">
            <v>829</v>
          </cell>
          <cell r="D24">
            <v>603</v>
          </cell>
          <cell r="E24">
            <v>313</v>
          </cell>
          <cell r="F24">
            <v>375</v>
          </cell>
          <cell r="G24">
            <v>14</v>
          </cell>
          <cell r="H24">
            <v>110</v>
          </cell>
          <cell r="I24">
            <v>474</v>
          </cell>
        </row>
        <row r="25">
          <cell r="B25">
            <v>225</v>
          </cell>
          <cell r="C25">
            <v>21</v>
          </cell>
          <cell r="D25">
            <v>83</v>
          </cell>
          <cell r="E25">
            <v>648</v>
          </cell>
          <cell r="F25">
            <v>386</v>
          </cell>
          <cell r="G25">
            <v>35</v>
          </cell>
          <cell r="H25">
            <v>635</v>
          </cell>
          <cell r="I25">
            <v>30</v>
          </cell>
        </row>
        <row r="26">
          <cell r="B26">
            <v>20</v>
          </cell>
          <cell r="C26">
            <v>5</v>
          </cell>
          <cell r="D26">
            <v>175</v>
          </cell>
          <cell r="E26">
            <v>1951</v>
          </cell>
          <cell r="F26">
            <v>2548</v>
          </cell>
          <cell r="G26">
            <v>1302</v>
          </cell>
          <cell r="H26">
            <v>7236</v>
          </cell>
          <cell r="I26">
            <v>3</v>
          </cell>
        </row>
        <row r="27">
          <cell r="B27">
            <v>11</v>
          </cell>
          <cell r="C27">
            <v>20</v>
          </cell>
          <cell r="D27">
            <v>171</v>
          </cell>
          <cell r="E27">
            <v>147</v>
          </cell>
          <cell r="F27">
            <v>315</v>
          </cell>
          <cell r="G27">
            <v>32</v>
          </cell>
          <cell r="H27">
            <v>55</v>
          </cell>
          <cell r="I27">
            <v>4</v>
          </cell>
        </row>
        <row r="28">
          <cell r="B28">
            <v>0</v>
          </cell>
          <cell r="C28">
            <v>6</v>
          </cell>
          <cell r="D28">
            <v>0</v>
          </cell>
          <cell r="E28">
            <v>375</v>
          </cell>
          <cell r="F28">
            <v>190</v>
          </cell>
          <cell r="G28">
            <v>4</v>
          </cell>
          <cell r="H28">
            <v>0</v>
          </cell>
          <cell r="I28">
            <v>12</v>
          </cell>
        </row>
        <row r="29">
          <cell r="B29">
            <v>1</v>
          </cell>
          <cell r="C29">
            <v>0</v>
          </cell>
          <cell r="D29">
            <v>0</v>
          </cell>
          <cell r="E29">
            <v>24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13</v>
          </cell>
          <cell r="C30">
            <v>18</v>
          </cell>
          <cell r="D30">
            <v>17</v>
          </cell>
          <cell r="E30">
            <v>44</v>
          </cell>
          <cell r="F30">
            <v>741</v>
          </cell>
          <cell r="G30">
            <v>27</v>
          </cell>
          <cell r="H30">
            <v>2</v>
          </cell>
          <cell r="I30">
            <v>3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8</v>
          </cell>
          <cell r="D32">
            <v>0</v>
          </cell>
          <cell r="E32">
            <v>877</v>
          </cell>
          <cell r="F32">
            <v>190</v>
          </cell>
          <cell r="G32">
            <v>0</v>
          </cell>
          <cell r="H32">
            <v>3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7</v>
          </cell>
          <cell r="E33">
            <v>0</v>
          </cell>
          <cell r="F33">
            <v>895</v>
          </cell>
          <cell r="G33">
            <v>0</v>
          </cell>
          <cell r="H33">
            <v>0</v>
          </cell>
          <cell r="I33">
            <v>10</v>
          </cell>
        </row>
        <row r="34">
          <cell r="B34">
            <v>10</v>
          </cell>
          <cell r="C34">
            <v>136</v>
          </cell>
          <cell r="D34">
            <v>0</v>
          </cell>
          <cell r="E34">
            <v>75</v>
          </cell>
          <cell r="F34">
            <v>250</v>
          </cell>
          <cell r="G34">
            <v>0</v>
          </cell>
          <cell r="H34">
            <v>0</v>
          </cell>
          <cell r="I34">
            <v>497</v>
          </cell>
        </row>
        <row r="35">
          <cell r="B35">
            <v>95</v>
          </cell>
          <cell r="C35">
            <v>0</v>
          </cell>
          <cell r="D35">
            <v>228</v>
          </cell>
          <cell r="E35">
            <v>211</v>
          </cell>
          <cell r="F35">
            <v>108</v>
          </cell>
          <cell r="G35">
            <v>0</v>
          </cell>
          <cell r="H35">
            <v>113</v>
          </cell>
          <cell r="I35">
            <v>52</v>
          </cell>
        </row>
        <row r="36">
          <cell r="B36">
            <v>0</v>
          </cell>
          <cell r="C36">
            <v>0</v>
          </cell>
          <cell r="D36">
            <v>115</v>
          </cell>
          <cell r="E36">
            <v>0</v>
          </cell>
          <cell r="F36">
            <v>0</v>
          </cell>
          <cell r="G36">
            <v>415</v>
          </cell>
          <cell r="H36">
            <v>76</v>
          </cell>
          <cell r="I36">
            <v>200</v>
          </cell>
        </row>
        <row r="37">
          <cell r="B37">
            <v>0</v>
          </cell>
          <cell r="C37">
            <v>50</v>
          </cell>
          <cell r="D37">
            <v>10</v>
          </cell>
          <cell r="E37">
            <v>0</v>
          </cell>
          <cell r="F37">
            <v>0</v>
          </cell>
          <cell r="G37">
            <v>531</v>
          </cell>
          <cell r="H37">
            <v>0</v>
          </cell>
          <cell r="I37">
            <v>0</v>
          </cell>
        </row>
        <row r="38">
          <cell r="B38">
            <v>160</v>
          </cell>
          <cell r="C38">
            <v>1269</v>
          </cell>
          <cell r="D38">
            <v>0</v>
          </cell>
          <cell r="E38">
            <v>55</v>
          </cell>
          <cell r="F38">
            <v>2500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520</v>
          </cell>
          <cell r="H39">
            <v>0</v>
          </cell>
          <cell r="I39">
            <v>0</v>
          </cell>
        </row>
        <row r="40">
          <cell r="B40">
            <v>1047</v>
          </cell>
          <cell r="C40">
            <v>896</v>
          </cell>
          <cell r="D40">
            <v>2266</v>
          </cell>
          <cell r="E40">
            <v>102</v>
          </cell>
          <cell r="F40">
            <v>455</v>
          </cell>
          <cell r="G40">
            <v>187</v>
          </cell>
          <cell r="H40">
            <v>55</v>
          </cell>
          <cell r="I40">
            <v>70</v>
          </cell>
        </row>
        <row r="41">
          <cell r="B41">
            <v>2240</v>
          </cell>
          <cell r="C41">
            <v>2408</v>
          </cell>
          <cell r="D41">
            <v>2563</v>
          </cell>
          <cell r="E41">
            <v>6777</v>
          </cell>
          <cell r="F41">
            <v>1390</v>
          </cell>
          <cell r="G41">
            <v>1480</v>
          </cell>
          <cell r="H41">
            <v>805</v>
          </cell>
          <cell r="I41">
            <v>230</v>
          </cell>
        </row>
        <row r="52">
          <cell r="B52">
            <v>0</v>
          </cell>
          <cell r="C52">
            <v>0</v>
          </cell>
          <cell r="D52">
            <v>60973</v>
          </cell>
          <cell r="E52">
            <v>0</v>
          </cell>
          <cell r="F52">
            <v>1775</v>
          </cell>
          <cell r="G52">
            <v>0</v>
          </cell>
          <cell r="H52">
            <v>7337</v>
          </cell>
          <cell r="I52">
            <v>0</v>
          </cell>
        </row>
        <row r="53">
          <cell r="B53">
            <v>2211</v>
          </cell>
          <cell r="C53">
            <v>486</v>
          </cell>
          <cell r="D53">
            <v>2833</v>
          </cell>
          <cell r="E53">
            <v>843</v>
          </cell>
          <cell r="F53">
            <v>3902</v>
          </cell>
          <cell r="G53">
            <v>3400</v>
          </cell>
          <cell r="H53">
            <v>13930</v>
          </cell>
          <cell r="I53">
            <v>2153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9634</v>
          </cell>
          <cell r="H54">
            <v>0</v>
          </cell>
          <cell r="I54">
            <v>0</v>
          </cell>
        </row>
        <row r="55">
          <cell r="B55">
            <v>1506</v>
          </cell>
          <cell r="C55">
            <v>240200</v>
          </cell>
          <cell r="D55">
            <v>371</v>
          </cell>
          <cell r="E55">
            <v>988</v>
          </cell>
          <cell r="F55">
            <v>8512</v>
          </cell>
          <cell r="G55">
            <v>4498</v>
          </cell>
          <cell r="H55">
            <v>512</v>
          </cell>
          <cell r="I55">
            <v>29722</v>
          </cell>
        </row>
        <row r="56">
          <cell r="B56">
            <v>0</v>
          </cell>
          <cell r="C56">
            <v>0</v>
          </cell>
          <cell r="D56">
            <v>989</v>
          </cell>
          <cell r="E56">
            <v>0</v>
          </cell>
          <cell r="F56">
            <v>0</v>
          </cell>
          <cell r="G56">
            <v>0</v>
          </cell>
          <cell r="H56">
            <v>2667</v>
          </cell>
          <cell r="I56">
            <v>40</v>
          </cell>
        </row>
        <row r="57">
          <cell r="B57">
            <v>734</v>
          </cell>
          <cell r="C57">
            <v>98</v>
          </cell>
          <cell r="D57">
            <v>102</v>
          </cell>
          <cell r="E57">
            <v>474</v>
          </cell>
          <cell r="F57">
            <v>1215</v>
          </cell>
          <cell r="G57">
            <v>1213</v>
          </cell>
          <cell r="H57">
            <v>3660</v>
          </cell>
          <cell r="I57">
            <v>127</v>
          </cell>
        </row>
        <row r="58">
          <cell r="B58">
            <v>37</v>
          </cell>
          <cell r="C58">
            <v>67</v>
          </cell>
          <cell r="D58">
            <v>159</v>
          </cell>
          <cell r="E58">
            <v>530</v>
          </cell>
          <cell r="F58">
            <v>396</v>
          </cell>
          <cell r="G58">
            <v>7874</v>
          </cell>
          <cell r="H58">
            <v>8541</v>
          </cell>
          <cell r="I58">
            <v>10</v>
          </cell>
        </row>
        <row r="59">
          <cell r="B59">
            <v>35</v>
          </cell>
          <cell r="C59">
            <v>0</v>
          </cell>
          <cell r="D59">
            <v>23</v>
          </cell>
          <cell r="E59">
            <v>0</v>
          </cell>
          <cell r="F59">
            <v>0</v>
          </cell>
          <cell r="G59">
            <v>0</v>
          </cell>
          <cell r="H59">
            <v>324</v>
          </cell>
          <cell r="I59">
            <v>0</v>
          </cell>
        </row>
        <row r="60">
          <cell r="B60">
            <v>457</v>
          </cell>
          <cell r="C60">
            <v>1419</v>
          </cell>
          <cell r="D60">
            <v>1628</v>
          </cell>
          <cell r="E60">
            <v>530</v>
          </cell>
          <cell r="F60">
            <v>7530</v>
          </cell>
          <cell r="G60">
            <v>23211</v>
          </cell>
          <cell r="H60">
            <v>25248</v>
          </cell>
          <cell r="I60">
            <v>1499</v>
          </cell>
        </row>
        <row r="61">
          <cell r="B61">
            <v>756</v>
          </cell>
          <cell r="C61">
            <v>234</v>
          </cell>
          <cell r="D61">
            <v>142</v>
          </cell>
          <cell r="E61">
            <v>3934</v>
          </cell>
          <cell r="F61">
            <v>150</v>
          </cell>
          <cell r="G61">
            <v>122</v>
          </cell>
          <cell r="H61">
            <v>1412</v>
          </cell>
          <cell r="I61">
            <v>486</v>
          </cell>
        </row>
        <row r="62">
          <cell r="B62">
            <v>10</v>
          </cell>
          <cell r="C62">
            <v>2348</v>
          </cell>
          <cell r="D62">
            <v>130</v>
          </cell>
          <cell r="E62">
            <v>62</v>
          </cell>
          <cell r="F62">
            <v>2553</v>
          </cell>
          <cell r="G62">
            <v>489</v>
          </cell>
          <cell r="H62">
            <v>12</v>
          </cell>
          <cell r="I62">
            <v>1496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2748</v>
          </cell>
          <cell r="F63">
            <v>185</v>
          </cell>
          <cell r="G63">
            <v>0</v>
          </cell>
          <cell r="H63">
            <v>5</v>
          </cell>
          <cell r="I63">
            <v>0</v>
          </cell>
        </row>
        <row r="64">
          <cell r="B64">
            <v>556</v>
          </cell>
          <cell r="C64">
            <v>979</v>
          </cell>
          <cell r="D64">
            <v>209</v>
          </cell>
          <cell r="E64">
            <v>585</v>
          </cell>
          <cell r="F64">
            <v>3815</v>
          </cell>
          <cell r="G64">
            <v>844</v>
          </cell>
          <cell r="H64">
            <v>53</v>
          </cell>
          <cell r="I64">
            <v>551</v>
          </cell>
        </row>
        <row r="65">
          <cell r="B65">
            <v>5150</v>
          </cell>
          <cell r="C65">
            <v>3130</v>
          </cell>
          <cell r="D65">
            <v>3606</v>
          </cell>
          <cell r="E65">
            <v>16353</v>
          </cell>
          <cell r="F65">
            <v>1413</v>
          </cell>
          <cell r="G65">
            <v>1195</v>
          </cell>
          <cell r="H65">
            <v>3541</v>
          </cell>
          <cell r="I65">
            <v>2392</v>
          </cell>
        </row>
        <row r="66">
          <cell r="B66">
            <v>347</v>
          </cell>
          <cell r="C66">
            <v>361</v>
          </cell>
          <cell r="D66">
            <v>3116</v>
          </cell>
          <cell r="E66">
            <v>2262</v>
          </cell>
          <cell r="F66">
            <v>1283</v>
          </cell>
          <cell r="G66">
            <v>483</v>
          </cell>
          <cell r="H66">
            <v>1068</v>
          </cell>
          <cell r="I66">
            <v>100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1030</v>
          </cell>
          <cell r="C68">
            <v>2231</v>
          </cell>
          <cell r="D68">
            <v>886</v>
          </cell>
          <cell r="E68">
            <v>1939</v>
          </cell>
          <cell r="F68">
            <v>635</v>
          </cell>
          <cell r="G68">
            <v>1008</v>
          </cell>
          <cell r="H68">
            <v>1103</v>
          </cell>
          <cell r="I68">
            <v>1469</v>
          </cell>
        </row>
        <row r="69">
          <cell r="B69">
            <v>200</v>
          </cell>
          <cell r="C69">
            <v>25</v>
          </cell>
          <cell r="D69">
            <v>1014</v>
          </cell>
          <cell r="E69">
            <v>3880</v>
          </cell>
          <cell r="F69">
            <v>245</v>
          </cell>
          <cell r="G69">
            <v>302</v>
          </cell>
          <cell r="H69">
            <v>314</v>
          </cell>
          <cell r="I69">
            <v>62</v>
          </cell>
        </row>
        <row r="70">
          <cell r="B70">
            <v>203</v>
          </cell>
          <cell r="C70">
            <v>0</v>
          </cell>
          <cell r="D70">
            <v>123</v>
          </cell>
          <cell r="E70">
            <v>0</v>
          </cell>
          <cell r="F70">
            <v>452</v>
          </cell>
          <cell r="G70">
            <v>94</v>
          </cell>
          <cell r="H70">
            <v>834</v>
          </cell>
          <cell r="I70">
            <v>11</v>
          </cell>
        </row>
        <row r="71">
          <cell r="B71">
            <v>67</v>
          </cell>
          <cell r="C71">
            <v>81</v>
          </cell>
          <cell r="D71">
            <v>79</v>
          </cell>
          <cell r="E71">
            <v>371</v>
          </cell>
          <cell r="F71">
            <v>238</v>
          </cell>
          <cell r="G71">
            <v>6</v>
          </cell>
          <cell r="H71">
            <v>0</v>
          </cell>
          <cell r="I71">
            <v>33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739</v>
          </cell>
          <cell r="F72">
            <v>75</v>
          </cell>
          <cell r="G72">
            <v>13</v>
          </cell>
          <cell r="H72">
            <v>0</v>
          </cell>
          <cell r="I72">
            <v>5</v>
          </cell>
        </row>
        <row r="73">
          <cell r="B73">
            <v>184</v>
          </cell>
          <cell r="C73">
            <v>0</v>
          </cell>
          <cell r="D73">
            <v>185</v>
          </cell>
          <cell r="E73">
            <v>14500</v>
          </cell>
          <cell r="F73">
            <v>180</v>
          </cell>
          <cell r="G73">
            <v>691</v>
          </cell>
          <cell r="H73">
            <v>155</v>
          </cell>
          <cell r="I73">
            <v>0</v>
          </cell>
        </row>
        <row r="74">
          <cell r="B74">
            <v>0</v>
          </cell>
          <cell r="C74">
            <v>4</v>
          </cell>
          <cell r="D74">
            <v>155</v>
          </cell>
          <cell r="E74">
            <v>397</v>
          </cell>
          <cell r="F74">
            <v>553</v>
          </cell>
          <cell r="G74">
            <v>5</v>
          </cell>
          <cell r="H74">
            <v>161</v>
          </cell>
          <cell r="I74">
            <v>14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587</v>
          </cell>
          <cell r="F76">
            <v>217</v>
          </cell>
          <cell r="G76">
            <v>385</v>
          </cell>
          <cell r="H76">
            <v>0</v>
          </cell>
          <cell r="I76">
            <v>1</v>
          </cell>
        </row>
        <row r="77">
          <cell r="B77">
            <v>500</v>
          </cell>
          <cell r="C77">
            <v>69</v>
          </cell>
          <cell r="D77">
            <v>12045</v>
          </cell>
          <cell r="E77">
            <v>12450</v>
          </cell>
          <cell r="F77">
            <v>898</v>
          </cell>
          <cell r="G77">
            <v>23154</v>
          </cell>
          <cell r="H77">
            <v>25354</v>
          </cell>
          <cell r="I77">
            <v>852</v>
          </cell>
        </row>
        <row r="78">
          <cell r="B78">
            <v>232</v>
          </cell>
          <cell r="C78">
            <v>2165</v>
          </cell>
          <cell r="D78">
            <v>105</v>
          </cell>
          <cell r="E78">
            <v>234</v>
          </cell>
          <cell r="F78">
            <v>2800</v>
          </cell>
          <cell r="G78">
            <v>112</v>
          </cell>
          <cell r="H78">
            <v>0</v>
          </cell>
          <cell r="I78">
            <v>4701</v>
          </cell>
        </row>
        <row r="79">
          <cell r="B79">
            <v>258</v>
          </cell>
          <cell r="C79">
            <v>830</v>
          </cell>
          <cell r="D79">
            <v>4456</v>
          </cell>
          <cell r="E79">
            <v>956</v>
          </cell>
          <cell r="F79">
            <v>210</v>
          </cell>
          <cell r="G79">
            <v>740</v>
          </cell>
          <cell r="H79">
            <v>177</v>
          </cell>
          <cell r="I79">
            <v>497</v>
          </cell>
        </row>
        <row r="80">
          <cell r="B80">
            <v>57</v>
          </cell>
          <cell r="C80">
            <v>0</v>
          </cell>
          <cell r="D80">
            <v>198</v>
          </cell>
          <cell r="E80">
            <v>0</v>
          </cell>
          <cell r="F80">
            <v>0</v>
          </cell>
          <cell r="G80">
            <v>372</v>
          </cell>
          <cell r="H80">
            <v>170</v>
          </cell>
          <cell r="I80">
            <v>200</v>
          </cell>
        </row>
        <row r="81">
          <cell r="B81">
            <v>8878</v>
          </cell>
          <cell r="C81">
            <v>2308</v>
          </cell>
          <cell r="D81">
            <v>152</v>
          </cell>
          <cell r="E81">
            <v>2330</v>
          </cell>
          <cell r="F81">
            <v>19755</v>
          </cell>
          <cell r="G81">
            <v>1613</v>
          </cell>
          <cell r="H81">
            <v>46</v>
          </cell>
          <cell r="I81">
            <v>12790</v>
          </cell>
        </row>
        <row r="82">
          <cell r="B82">
            <v>62</v>
          </cell>
          <cell r="C82">
            <v>10378</v>
          </cell>
          <cell r="D82">
            <v>0</v>
          </cell>
          <cell r="E82">
            <v>27</v>
          </cell>
          <cell r="F82">
            <v>1875</v>
          </cell>
          <cell r="G82">
            <v>0</v>
          </cell>
          <cell r="H82">
            <v>0</v>
          </cell>
          <cell r="I82">
            <v>0</v>
          </cell>
        </row>
        <row r="83">
          <cell r="B83">
            <v>0</v>
          </cell>
          <cell r="C83">
            <v>22</v>
          </cell>
          <cell r="D83">
            <v>0</v>
          </cell>
          <cell r="E83">
            <v>0</v>
          </cell>
          <cell r="F83">
            <v>670</v>
          </cell>
          <cell r="G83">
            <v>1318</v>
          </cell>
          <cell r="H83">
            <v>0</v>
          </cell>
          <cell r="I83">
            <v>274</v>
          </cell>
        </row>
        <row r="84">
          <cell r="B84">
            <v>23798</v>
          </cell>
          <cell r="C84">
            <v>8071</v>
          </cell>
          <cell r="D84">
            <v>205603</v>
          </cell>
          <cell r="E84">
            <v>4339</v>
          </cell>
          <cell r="F84">
            <v>7355</v>
          </cell>
          <cell r="G84">
            <v>70224</v>
          </cell>
          <cell r="H84">
            <v>20328</v>
          </cell>
          <cell r="I84">
            <v>654</v>
          </cell>
        </row>
        <row r="85">
          <cell r="B85">
            <v>136984</v>
          </cell>
          <cell r="C85">
            <v>173524</v>
          </cell>
          <cell r="D85">
            <v>16375</v>
          </cell>
          <cell r="E85">
            <v>214101</v>
          </cell>
          <cell r="F85">
            <v>15350</v>
          </cell>
          <cell r="G85">
            <v>92251</v>
          </cell>
          <cell r="H85">
            <v>22748</v>
          </cell>
          <cell r="I85">
            <v>2584</v>
          </cell>
        </row>
        <row r="105">
          <cell r="B105">
            <v>0</v>
          </cell>
          <cell r="C105">
            <v>0</v>
          </cell>
          <cell r="D105">
            <v>166801</v>
          </cell>
          <cell r="E105">
            <v>0</v>
          </cell>
          <cell r="F105">
            <v>5350</v>
          </cell>
          <cell r="G105">
            <v>0</v>
          </cell>
          <cell r="H105">
            <v>24061</v>
          </cell>
          <cell r="I105">
            <v>0</v>
          </cell>
        </row>
        <row r="106">
          <cell r="B106">
            <v>3356</v>
          </cell>
          <cell r="C106">
            <v>1061</v>
          </cell>
          <cell r="D106">
            <v>3380</v>
          </cell>
          <cell r="E106">
            <v>1379</v>
          </cell>
          <cell r="F106">
            <v>7121</v>
          </cell>
          <cell r="G106">
            <v>4165</v>
          </cell>
          <cell r="H106">
            <v>27558</v>
          </cell>
          <cell r="I106">
            <v>1603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11125</v>
          </cell>
          <cell r="H107">
            <v>0</v>
          </cell>
          <cell r="I107">
            <v>0</v>
          </cell>
        </row>
        <row r="108">
          <cell r="B108">
            <v>318</v>
          </cell>
          <cell r="C108">
            <v>9012</v>
          </cell>
          <cell r="D108">
            <v>210</v>
          </cell>
          <cell r="E108">
            <v>300</v>
          </cell>
          <cell r="F108">
            <v>1120</v>
          </cell>
          <cell r="G108">
            <v>1986</v>
          </cell>
          <cell r="H108">
            <v>72</v>
          </cell>
          <cell r="I108">
            <v>4860</v>
          </cell>
        </row>
        <row r="109">
          <cell r="B109">
            <v>0</v>
          </cell>
          <cell r="C109">
            <v>0</v>
          </cell>
          <cell r="D109">
            <v>1606</v>
          </cell>
          <cell r="E109">
            <v>0</v>
          </cell>
          <cell r="F109">
            <v>0</v>
          </cell>
          <cell r="G109">
            <v>0</v>
          </cell>
          <cell r="H109">
            <v>4960</v>
          </cell>
          <cell r="I109">
            <v>80</v>
          </cell>
        </row>
        <row r="110">
          <cell r="B110">
            <v>521</v>
          </cell>
          <cell r="C110">
            <v>78</v>
          </cell>
          <cell r="D110">
            <v>87</v>
          </cell>
          <cell r="E110">
            <v>396</v>
          </cell>
          <cell r="F110">
            <v>2853</v>
          </cell>
          <cell r="G110">
            <v>387</v>
          </cell>
          <cell r="H110">
            <v>5399</v>
          </cell>
          <cell r="I110">
            <v>119</v>
          </cell>
        </row>
        <row r="111">
          <cell r="B111">
            <v>39</v>
          </cell>
          <cell r="C111">
            <v>101</v>
          </cell>
          <cell r="D111">
            <v>182</v>
          </cell>
          <cell r="E111">
            <v>640</v>
          </cell>
          <cell r="F111">
            <v>140</v>
          </cell>
          <cell r="G111">
            <v>7801</v>
          </cell>
          <cell r="H111">
            <v>8012</v>
          </cell>
          <cell r="I111">
            <v>8</v>
          </cell>
        </row>
        <row r="112">
          <cell r="B112">
            <v>36</v>
          </cell>
          <cell r="C112">
            <v>0</v>
          </cell>
          <cell r="D112">
            <v>32</v>
          </cell>
          <cell r="E112">
            <v>0</v>
          </cell>
          <cell r="F112">
            <v>0</v>
          </cell>
          <cell r="G112">
            <v>0</v>
          </cell>
          <cell r="H112">
            <v>246</v>
          </cell>
          <cell r="I112">
            <v>0</v>
          </cell>
        </row>
        <row r="113">
          <cell r="B113">
            <v>1335</v>
          </cell>
          <cell r="C113">
            <v>1051</v>
          </cell>
          <cell r="D113">
            <v>2710</v>
          </cell>
          <cell r="E113">
            <v>585</v>
          </cell>
          <cell r="F113">
            <v>13300</v>
          </cell>
          <cell r="G113">
            <v>31363</v>
          </cell>
          <cell r="H113">
            <v>39314</v>
          </cell>
          <cell r="I113">
            <v>2811</v>
          </cell>
        </row>
        <row r="114">
          <cell r="B114">
            <v>10962</v>
          </cell>
          <cell r="C114">
            <v>1718</v>
          </cell>
          <cell r="D114">
            <v>1068</v>
          </cell>
          <cell r="E114">
            <v>53122</v>
          </cell>
          <cell r="F114">
            <v>1225</v>
          </cell>
          <cell r="G114">
            <v>742</v>
          </cell>
          <cell r="H114">
            <v>17900</v>
          </cell>
          <cell r="I114">
            <v>3362</v>
          </cell>
        </row>
        <row r="115">
          <cell r="B115">
            <v>150</v>
          </cell>
          <cell r="C115">
            <v>39110</v>
          </cell>
          <cell r="D115">
            <v>540</v>
          </cell>
          <cell r="E115">
            <v>725</v>
          </cell>
          <cell r="F115">
            <v>4100</v>
          </cell>
          <cell r="G115">
            <v>4428</v>
          </cell>
          <cell r="H115">
            <v>258</v>
          </cell>
          <cell r="I115">
            <v>26690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123030</v>
          </cell>
          <cell r="F116">
            <v>2650</v>
          </cell>
          <cell r="G116">
            <v>0</v>
          </cell>
          <cell r="H116">
            <v>50</v>
          </cell>
          <cell r="I116">
            <v>0</v>
          </cell>
        </row>
        <row r="117">
          <cell r="B117">
            <v>4856</v>
          </cell>
          <cell r="C117">
            <v>6498</v>
          </cell>
          <cell r="D117">
            <v>1744</v>
          </cell>
          <cell r="E117">
            <v>4339</v>
          </cell>
          <cell r="F117">
            <v>11420</v>
          </cell>
          <cell r="G117">
            <v>6836</v>
          </cell>
          <cell r="H117">
            <v>478</v>
          </cell>
          <cell r="I117">
            <v>5188</v>
          </cell>
        </row>
        <row r="118">
          <cell r="B118">
            <v>65660</v>
          </cell>
          <cell r="C118">
            <v>20398</v>
          </cell>
          <cell r="D118">
            <v>35042</v>
          </cell>
          <cell r="E118">
            <v>165143</v>
          </cell>
          <cell r="F118">
            <v>9943</v>
          </cell>
          <cell r="G118">
            <v>5762</v>
          </cell>
          <cell r="H118">
            <v>23278</v>
          </cell>
          <cell r="I118">
            <v>10673</v>
          </cell>
        </row>
        <row r="119">
          <cell r="B119">
            <v>6017</v>
          </cell>
          <cell r="C119">
            <v>722</v>
          </cell>
          <cell r="D119">
            <v>18435</v>
          </cell>
          <cell r="E119">
            <v>10556</v>
          </cell>
          <cell r="F119">
            <v>8446</v>
          </cell>
          <cell r="G119">
            <v>2454</v>
          </cell>
          <cell r="H119">
            <v>16989</v>
          </cell>
          <cell r="I119">
            <v>593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11317</v>
          </cell>
          <cell r="C121">
            <v>8497</v>
          </cell>
          <cell r="D121">
            <v>4811</v>
          </cell>
          <cell r="E121">
            <v>11272</v>
          </cell>
          <cell r="F121">
            <v>5080</v>
          </cell>
          <cell r="G121">
            <v>4519</v>
          </cell>
          <cell r="H121">
            <v>5246</v>
          </cell>
          <cell r="I121">
            <v>12088</v>
          </cell>
        </row>
        <row r="122">
          <cell r="B122">
            <v>3691</v>
          </cell>
          <cell r="C122">
            <v>53</v>
          </cell>
          <cell r="D122">
            <v>5966</v>
          </cell>
          <cell r="E122">
            <v>17494</v>
          </cell>
          <cell r="F122">
            <v>3700</v>
          </cell>
          <cell r="G122">
            <v>3122</v>
          </cell>
          <cell r="H122">
            <v>5104</v>
          </cell>
          <cell r="I122">
            <v>226</v>
          </cell>
        </row>
        <row r="123">
          <cell r="B123">
            <v>3217</v>
          </cell>
          <cell r="C123">
            <v>0</v>
          </cell>
          <cell r="D123">
            <v>1043</v>
          </cell>
          <cell r="E123">
            <v>0</v>
          </cell>
          <cell r="F123">
            <v>12800</v>
          </cell>
          <cell r="G123">
            <v>1410</v>
          </cell>
          <cell r="H123">
            <v>21439</v>
          </cell>
          <cell r="I123">
            <v>208</v>
          </cell>
        </row>
        <row r="124">
          <cell r="B124">
            <v>1226</v>
          </cell>
          <cell r="C124">
            <v>72</v>
          </cell>
          <cell r="D124">
            <v>1445</v>
          </cell>
          <cell r="E124">
            <v>3376</v>
          </cell>
          <cell r="F124">
            <v>3685</v>
          </cell>
          <cell r="G124">
            <v>68</v>
          </cell>
          <cell r="H124">
            <v>0</v>
          </cell>
          <cell r="I124">
            <v>240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2478</v>
          </cell>
          <cell r="F125">
            <v>150</v>
          </cell>
          <cell r="G125">
            <v>12</v>
          </cell>
          <cell r="H125">
            <v>0</v>
          </cell>
          <cell r="I125">
            <v>10</v>
          </cell>
        </row>
        <row r="126">
          <cell r="B126">
            <v>37</v>
          </cell>
          <cell r="C126">
            <v>0</v>
          </cell>
          <cell r="D126">
            <v>42</v>
          </cell>
          <cell r="E126">
            <v>19196</v>
          </cell>
          <cell r="F126">
            <v>92</v>
          </cell>
          <cell r="G126">
            <v>162</v>
          </cell>
          <cell r="H126">
            <v>124</v>
          </cell>
          <cell r="I126">
            <v>0</v>
          </cell>
        </row>
        <row r="127">
          <cell r="B127">
            <v>0</v>
          </cell>
          <cell r="C127">
            <v>16</v>
          </cell>
          <cell r="D127">
            <v>475</v>
          </cell>
          <cell r="E127">
            <v>4317</v>
          </cell>
          <cell r="F127">
            <v>16505</v>
          </cell>
          <cell r="G127">
            <v>49</v>
          </cell>
          <cell r="H127">
            <v>3666</v>
          </cell>
          <cell r="I127">
            <v>83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48585</v>
          </cell>
          <cell r="F129">
            <v>4970</v>
          </cell>
          <cell r="G129">
            <v>4638</v>
          </cell>
          <cell r="H129">
            <v>0</v>
          </cell>
          <cell r="I129">
            <v>7</v>
          </cell>
        </row>
        <row r="130">
          <cell r="B130">
            <v>97</v>
          </cell>
          <cell r="C130">
            <v>9</v>
          </cell>
          <cell r="D130">
            <v>4184</v>
          </cell>
          <cell r="E130">
            <v>3666</v>
          </cell>
          <cell r="F130">
            <v>899</v>
          </cell>
          <cell r="G130">
            <v>18719</v>
          </cell>
          <cell r="H130">
            <v>15530</v>
          </cell>
          <cell r="I130">
            <v>396</v>
          </cell>
        </row>
        <row r="131">
          <cell r="B131">
            <v>196</v>
          </cell>
          <cell r="C131">
            <v>560</v>
          </cell>
          <cell r="D131">
            <v>60</v>
          </cell>
          <cell r="E131">
            <v>213</v>
          </cell>
          <cell r="F131">
            <v>3920</v>
          </cell>
          <cell r="G131">
            <v>148</v>
          </cell>
          <cell r="H131">
            <v>0</v>
          </cell>
          <cell r="I131">
            <v>10342</v>
          </cell>
        </row>
        <row r="132">
          <cell r="B132">
            <v>620</v>
          </cell>
          <cell r="C132">
            <v>501</v>
          </cell>
          <cell r="D132">
            <v>7541</v>
          </cell>
          <cell r="E132">
            <v>2541</v>
          </cell>
          <cell r="F132">
            <v>515</v>
          </cell>
          <cell r="G132">
            <v>654</v>
          </cell>
          <cell r="H132">
            <v>354</v>
          </cell>
          <cell r="I132">
            <v>984</v>
          </cell>
        </row>
        <row r="133">
          <cell r="B133">
            <v>62</v>
          </cell>
          <cell r="C133">
            <v>0</v>
          </cell>
          <cell r="D133">
            <v>169</v>
          </cell>
          <cell r="E133">
            <v>0</v>
          </cell>
          <cell r="F133">
            <v>0</v>
          </cell>
          <cell r="G133">
            <v>101</v>
          </cell>
          <cell r="H133">
            <v>102</v>
          </cell>
          <cell r="I133">
            <v>240</v>
          </cell>
        </row>
        <row r="134">
          <cell r="B134">
            <v>9098</v>
          </cell>
          <cell r="C134">
            <v>5385</v>
          </cell>
          <cell r="D134">
            <v>95</v>
          </cell>
          <cell r="E134">
            <v>137</v>
          </cell>
          <cell r="F134">
            <v>33345</v>
          </cell>
          <cell r="G134">
            <v>1124</v>
          </cell>
          <cell r="H134">
            <v>92</v>
          </cell>
          <cell r="I134">
            <v>40824</v>
          </cell>
        </row>
        <row r="135">
          <cell r="B135">
            <v>164</v>
          </cell>
          <cell r="C135">
            <v>1453</v>
          </cell>
          <cell r="D135">
            <v>0</v>
          </cell>
          <cell r="E135">
            <v>75</v>
          </cell>
          <cell r="F135">
            <v>5550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0</v>
          </cell>
          <cell r="C136">
            <v>1</v>
          </cell>
          <cell r="D136">
            <v>0</v>
          </cell>
          <cell r="E136">
            <v>0</v>
          </cell>
          <cell r="F136">
            <v>430</v>
          </cell>
          <cell r="G136">
            <v>1509</v>
          </cell>
          <cell r="H136">
            <v>0</v>
          </cell>
          <cell r="I136">
            <v>548</v>
          </cell>
        </row>
        <row r="137">
          <cell r="B137">
            <v>148075</v>
          </cell>
          <cell r="C137">
            <v>40355</v>
          </cell>
          <cell r="D137">
            <v>1853570</v>
          </cell>
          <cell r="E137">
            <v>19781</v>
          </cell>
          <cell r="F137">
            <v>23626</v>
          </cell>
          <cell r="G137">
            <v>234651</v>
          </cell>
          <cell r="H137">
            <v>91432</v>
          </cell>
          <cell r="I137">
            <v>25781</v>
          </cell>
        </row>
        <row r="138">
          <cell r="B138">
            <v>20873</v>
          </cell>
          <cell r="C138">
            <v>17986</v>
          </cell>
          <cell r="D138">
            <v>7630</v>
          </cell>
          <cell r="E138">
            <v>28934</v>
          </cell>
          <cell r="F138">
            <v>4974</v>
          </cell>
          <cell r="G138">
            <v>18435</v>
          </cell>
          <cell r="H138">
            <v>6820</v>
          </cell>
          <cell r="I138">
            <v>4431</v>
          </cell>
        </row>
      </sheetData>
      <sheetData sheetId="3">
        <row r="8">
          <cell r="B8">
            <v>13841</v>
          </cell>
          <cell r="C8">
            <v>180969</v>
          </cell>
          <cell r="D8">
            <v>183353</v>
          </cell>
          <cell r="E8">
            <v>34708</v>
          </cell>
          <cell r="F8">
            <v>10100</v>
          </cell>
          <cell r="G8">
            <v>0</v>
          </cell>
          <cell r="H8">
            <v>7937</v>
          </cell>
          <cell r="I8">
            <v>10558</v>
          </cell>
        </row>
        <row r="9">
          <cell r="B9">
            <v>498</v>
          </cell>
          <cell r="C9">
            <v>481</v>
          </cell>
          <cell r="D9">
            <v>2855</v>
          </cell>
          <cell r="E9">
            <v>1103</v>
          </cell>
          <cell r="F9">
            <v>2610</v>
          </cell>
          <cell r="G9">
            <v>2271</v>
          </cell>
          <cell r="H9">
            <v>6515</v>
          </cell>
          <cell r="I9">
            <v>500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8</v>
          </cell>
          <cell r="D11">
            <v>0</v>
          </cell>
          <cell r="E11">
            <v>0</v>
          </cell>
          <cell r="F11">
            <v>8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67</v>
          </cell>
          <cell r="E12">
            <v>0</v>
          </cell>
          <cell r="F12">
            <v>0</v>
          </cell>
          <cell r="G12">
            <v>0</v>
          </cell>
          <cell r="H12">
            <v>1389</v>
          </cell>
          <cell r="I12">
            <v>40</v>
          </cell>
        </row>
        <row r="13">
          <cell r="B13">
            <v>630</v>
          </cell>
          <cell r="C13">
            <v>248</v>
          </cell>
          <cell r="D13">
            <v>378</v>
          </cell>
          <cell r="E13">
            <v>1514</v>
          </cell>
          <cell r="F13">
            <v>2320</v>
          </cell>
          <cell r="G13">
            <v>662</v>
          </cell>
          <cell r="H13">
            <v>888</v>
          </cell>
          <cell r="I13">
            <v>987</v>
          </cell>
        </row>
        <row r="14">
          <cell r="B14">
            <v>40</v>
          </cell>
          <cell r="C14">
            <v>189</v>
          </cell>
          <cell r="D14">
            <v>204</v>
          </cell>
          <cell r="E14">
            <v>45</v>
          </cell>
          <cell r="F14">
            <v>1345</v>
          </cell>
          <cell r="G14">
            <v>5423</v>
          </cell>
          <cell r="H14">
            <v>2987</v>
          </cell>
          <cell r="I14">
            <v>0</v>
          </cell>
        </row>
        <row r="15">
          <cell r="B15">
            <v>110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321</v>
          </cell>
          <cell r="H15">
            <v>10</v>
          </cell>
          <cell r="I15">
            <v>0</v>
          </cell>
        </row>
        <row r="16">
          <cell r="B16">
            <v>239</v>
          </cell>
          <cell r="C16">
            <v>201</v>
          </cell>
          <cell r="D16">
            <v>194</v>
          </cell>
          <cell r="E16">
            <v>126</v>
          </cell>
          <cell r="F16">
            <v>340</v>
          </cell>
          <cell r="G16">
            <v>5638</v>
          </cell>
          <cell r="H16">
            <v>2810</v>
          </cell>
          <cell r="I16">
            <v>183</v>
          </cell>
        </row>
        <row r="17">
          <cell r="B17">
            <v>310</v>
          </cell>
          <cell r="C17">
            <v>683</v>
          </cell>
          <cell r="D17">
            <v>37</v>
          </cell>
          <cell r="E17">
            <v>2811</v>
          </cell>
          <cell r="F17">
            <v>577</v>
          </cell>
          <cell r="G17">
            <v>152</v>
          </cell>
          <cell r="H17">
            <v>3765</v>
          </cell>
          <cell r="I17">
            <v>204</v>
          </cell>
        </row>
        <row r="18">
          <cell r="B18">
            <v>0</v>
          </cell>
          <cell r="C18">
            <v>4384</v>
          </cell>
          <cell r="D18">
            <v>11</v>
          </cell>
          <cell r="E18">
            <v>10</v>
          </cell>
          <cell r="F18">
            <v>1540</v>
          </cell>
          <cell r="G18">
            <v>586</v>
          </cell>
          <cell r="H18">
            <v>11</v>
          </cell>
          <cell r="I18">
            <v>155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1226</v>
          </cell>
          <cell r="F19">
            <v>987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683</v>
          </cell>
          <cell r="C20">
            <v>1310</v>
          </cell>
          <cell r="D20">
            <v>58</v>
          </cell>
          <cell r="E20">
            <v>195</v>
          </cell>
          <cell r="F20">
            <v>2180</v>
          </cell>
          <cell r="G20">
            <v>920</v>
          </cell>
          <cell r="H20">
            <v>31</v>
          </cell>
          <cell r="I20">
            <v>315</v>
          </cell>
        </row>
        <row r="21">
          <cell r="B21">
            <v>3216</v>
          </cell>
          <cell r="C21">
            <v>2047</v>
          </cell>
          <cell r="D21">
            <v>1696</v>
          </cell>
          <cell r="E21">
            <v>6128</v>
          </cell>
          <cell r="F21">
            <v>3584</v>
          </cell>
          <cell r="G21">
            <v>1002</v>
          </cell>
          <cell r="H21">
            <v>2254</v>
          </cell>
          <cell r="I21">
            <v>1254</v>
          </cell>
        </row>
        <row r="22">
          <cell r="B22">
            <v>771</v>
          </cell>
          <cell r="C22">
            <v>283</v>
          </cell>
          <cell r="D22">
            <v>291</v>
          </cell>
          <cell r="E22">
            <v>233</v>
          </cell>
          <cell r="F22">
            <v>923</v>
          </cell>
          <cell r="G22">
            <v>524</v>
          </cell>
          <cell r="H22">
            <v>414</v>
          </cell>
          <cell r="I22">
            <v>176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60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332</v>
          </cell>
          <cell r="C24">
            <v>1199</v>
          </cell>
          <cell r="D24">
            <v>149</v>
          </cell>
          <cell r="E24">
            <v>294</v>
          </cell>
          <cell r="F24">
            <v>3270</v>
          </cell>
          <cell r="G24">
            <v>352</v>
          </cell>
          <cell r="H24">
            <v>425</v>
          </cell>
          <cell r="I24">
            <v>365</v>
          </cell>
        </row>
        <row r="25">
          <cell r="B25">
            <v>290</v>
          </cell>
          <cell r="C25">
            <v>21</v>
          </cell>
          <cell r="D25">
            <v>61</v>
          </cell>
          <cell r="E25">
            <v>719</v>
          </cell>
          <cell r="F25">
            <v>310</v>
          </cell>
          <cell r="G25">
            <v>26</v>
          </cell>
          <cell r="H25">
            <v>214</v>
          </cell>
          <cell r="I25">
            <v>11</v>
          </cell>
        </row>
        <row r="26">
          <cell r="B26">
            <v>66</v>
          </cell>
          <cell r="C26">
            <v>0</v>
          </cell>
          <cell r="D26">
            <v>91</v>
          </cell>
          <cell r="E26">
            <v>888</v>
          </cell>
          <cell r="F26">
            <v>1328</v>
          </cell>
          <cell r="G26">
            <v>1005</v>
          </cell>
          <cell r="H26">
            <v>145</v>
          </cell>
          <cell r="I26">
            <v>0</v>
          </cell>
        </row>
        <row r="27">
          <cell r="B27">
            <v>88</v>
          </cell>
          <cell r="C27">
            <v>13</v>
          </cell>
          <cell r="D27">
            <v>48</v>
          </cell>
          <cell r="E27">
            <v>55</v>
          </cell>
          <cell r="F27">
            <v>105</v>
          </cell>
          <cell r="G27">
            <v>20</v>
          </cell>
          <cell r="H27">
            <v>12</v>
          </cell>
          <cell r="I27">
            <v>17</v>
          </cell>
        </row>
        <row r="28">
          <cell r="B28">
            <v>2</v>
          </cell>
          <cell r="C28">
            <v>0</v>
          </cell>
          <cell r="D28">
            <v>0</v>
          </cell>
          <cell r="E28">
            <v>661</v>
          </cell>
          <cell r="F28">
            <v>488</v>
          </cell>
          <cell r="G28">
            <v>7</v>
          </cell>
          <cell r="H28">
            <v>5</v>
          </cell>
          <cell r="I28">
            <v>40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500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67</v>
          </cell>
          <cell r="C30">
            <v>7</v>
          </cell>
          <cell r="D30">
            <v>15</v>
          </cell>
          <cell r="E30">
            <v>52</v>
          </cell>
          <cell r="F30">
            <v>601</v>
          </cell>
          <cell r="G30">
            <v>19</v>
          </cell>
          <cell r="H30">
            <v>85</v>
          </cell>
          <cell r="I30">
            <v>5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1241</v>
          </cell>
          <cell r="F32">
            <v>265</v>
          </cell>
          <cell r="G32">
            <v>45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98</v>
          </cell>
          <cell r="F33">
            <v>0</v>
          </cell>
          <cell r="G33">
            <v>0</v>
          </cell>
          <cell r="H33">
            <v>88</v>
          </cell>
          <cell r="I33">
            <v>88</v>
          </cell>
        </row>
        <row r="34">
          <cell r="B34">
            <v>0</v>
          </cell>
          <cell r="C34">
            <v>142</v>
          </cell>
          <cell r="D34">
            <v>0</v>
          </cell>
          <cell r="E34">
            <v>30</v>
          </cell>
          <cell r="F34">
            <v>120</v>
          </cell>
          <cell r="G34">
            <v>0</v>
          </cell>
          <cell r="H34">
            <v>0</v>
          </cell>
          <cell r="I34">
            <v>457</v>
          </cell>
        </row>
        <row r="35">
          <cell r="B35">
            <v>55</v>
          </cell>
          <cell r="C35">
            <v>115</v>
          </cell>
          <cell r="D35">
            <v>200</v>
          </cell>
          <cell r="E35">
            <v>331</v>
          </cell>
          <cell r="F35">
            <v>65</v>
          </cell>
          <cell r="G35">
            <v>784</v>
          </cell>
          <cell r="H35">
            <v>19</v>
          </cell>
          <cell r="I35">
            <v>0</v>
          </cell>
        </row>
        <row r="36">
          <cell r="B36">
            <v>0</v>
          </cell>
          <cell r="C36">
            <v>0</v>
          </cell>
          <cell r="D36">
            <v>85</v>
          </cell>
          <cell r="E36">
            <v>0</v>
          </cell>
          <cell r="F36">
            <v>0</v>
          </cell>
          <cell r="G36">
            <v>355</v>
          </cell>
          <cell r="H36">
            <v>185</v>
          </cell>
          <cell r="I36">
            <v>0</v>
          </cell>
        </row>
        <row r="37">
          <cell r="B37">
            <v>0</v>
          </cell>
          <cell r="C37">
            <v>185</v>
          </cell>
          <cell r="D37">
            <v>0</v>
          </cell>
          <cell r="E37">
            <v>7</v>
          </cell>
          <cell r="F37">
            <v>0</v>
          </cell>
          <cell r="G37">
            <v>0</v>
          </cell>
          <cell r="H37">
            <v>300</v>
          </cell>
          <cell r="I37">
            <v>20</v>
          </cell>
        </row>
        <row r="38">
          <cell r="B38">
            <v>130</v>
          </cell>
          <cell r="C38">
            <v>1268</v>
          </cell>
          <cell r="D38">
            <v>1</v>
          </cell>
          <cell r="E38">
            <v>35</v>
          </cell>
          <cell r="F38">
            <v>665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500</v>
          </cell>
          <cell r="H39">
            <v>0</v>
          </cell>
          <cell r="I39">
            <v>0</v>
          </cell>
        </row>
        <row r="40">
          <cell r="B40">
            <v>420</v>
          </cell>
          <cell r="C40">
            <v>141</v>
          </cell>
          <cell r="D40">
            <v>2611</v>
          </cell>
          <cell r="E40">
            <v>53</v>
          </cell>
          <cell r="F40">
            <v>96</v>
          </cell>
          <cell r="G40">
            <v>80</v>
          </cell>
          <cell r="H40">
            <v>195</v>
          </cell>
          <cell r="I40">
            <v>88</v>
          </cell>
        </row>
        <row r="41">
          <cell r="B41">
            <v>1789</v>
          </cell>
          <cell r="C41">
            <v>2410</v>
          </cell>
          <cell r="D41">
            <v>1017</v>
          </cell>
          <cell r="E41">
            <v>3632</v>
          </cell>
          <cell r="F41">
            <v>654</v>
          </cell>
          <cell r="G41">
            <v>2981</v>
          </cell>
          <cell r="H41">
            <v>998</v>
          </cell>
          <cell r="I41">
            <v>555</v>
          </cell>
        </row>
        <row r="56">
          <cell r="B56">
            <v>0</v>
          </cell>
          <cell r="C56">
            <v>0</v>
          </cell>
          <cell r="D56">
            <v>6681</v>
          </cell>
          <cell r="E56">
            <v>0</v>
          </cell>
          <cell r="F56">
            <v>550</v>
          </cell>
          <cell r="G56">
            <v>0</v>
          </cell>
          <cell r="H56">
            <v>0</v>
          </cell>
          <cell r="I56">
            <v>0</v>
          </cell>
        </row>
        <row r="57">
          <cell r="B57">
            <v>3587</v>
          </cell>
          <cell r="C57">
            <v>1000</v>
          </cell>
          <cell r="D57">
            <v>3521</v>
          </cell>
          <cell r="E57">
            <v>1897</v>
          </cell>
          <cell r="F57">
            <v>5241</v>
          </cell>
          <cell r="G57">
            <v>5410</v>
          </cell>
          <cell r="H57">
            <v>6524</v>
          </cell>
          <cell r="I57">
            <v>2587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4881</v>
          </cell>
          <cell r="H58">
            <v>0</v>
          </cell>
          <cell r="I58">
            <v>0</v>
          </cell>
        </row>
        <row r="59">
          <cell r="B59">
            <v>1504</v>
          </cell>
          <cell r="C59">
            <v>71727</v>
          </cell>
          <cell r="D59">
            <v>376</v>
          </cell>
          <cell r="E59">
            <v>1105</v>
          </cell>
          <cell r="F59">
            <v>8601</v>
          </cell>
          <cell r="G59">
            <v>4282</v>
          </cell>
          <cell r="H59">
            <v>641</v>
          </cell>
          <cell r="I59">
            <v>29762</v>
          </cell>
        </row>
        <row r="60">
          <cell r="B60">
            <v>0</v>
          </cell>
          <cell r="C60">
            <v>0</v>
          </cell>
          <cell r="D60">
            <v>250</v>
          </cell>
          <cell r="E60">
            <v>0</v>
          </cell>
          <cell r="F60">
            <v>0</v>
          </cell>
          <cell r="G60">
            <v>18</v>
          </cell>
          <cell r="H60">
            <v>575</v>
          </cell>
          <cell r="I60">
            <v>339</v>
          </cell>
        </row>
        <row r="61">
          <cell r="B61">
            <v>369</v>
          </cell>
          <cell r="C61">
            <v>94</v>
          </cell>
          <cell r="D61">
            <v>860</v>
          </cell>
          <cell r="E61">
            <v>1544</v>
          </cell>
          <cell r="F61">
            <v>570</v>
          </cell>
          <cell r="G61">
            <v>456</v>
          </cell>
          <cell r="H61">
            <v>122457</v>
          </cell>
          <cell r="I61">
            <v>3547</v>
          </cell>
        </row>
        <row r="62">
          <cell r="B62">
            <v>10</v>
          </cell>
          <cell r="C62">
            <v>8</v>
          </cell>
          <cell r="D62">
            <v>1712</v>
          </cell>
          <cell r="E62">
            <v>173</v>
          </cell>
          <cell r="F62">
            <v>268</v>
          </cell>
          <cell r="G62">
            <v>3451</v>
          </cell>
          <cell r="H62">
            <v>23811</v>
          </cell>
          <cell r="I62">
            <v>5874</v>
          </cell>
        </row>
        <row r="63">
          <cell r="B63">
            <v>200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455</v>
          </cell>
          <cell r="I63">
            <v>0</v>
          </cell>
        </row>
        <row r="64">
          <cell r="B64">
            <v>1200</v>
          </cell>
          <cell r="C64">
            <v>2587</v>
          </cell>
          <cell r="D64">
            <v>6547</v>
          </cell>
          <cell r="E64">
            <v>3547</v>
          </cell>
          <cell r="F64">
            <v>9251</v>
          </cell>
          <cell r="G64">
            <v>37547</v>
          </cell>
          <cell r="H64">
            <v>8410</v>
          </cell>
          <cell r="I64">
            <v>5471</v>
          </cell>
        </row>
        <row r="65">
          <cell r="B65">
            <v>957</v>
          </cell>
          <cell r="C65">
            <v>764</v>
          </cell>
          <cell r="D65">
            <v>564</v>
          </cell>
          <cell r="E65">
            <v>3791</v>
          </cell>
          <cell r="F65">
            <v>833</v>
          </cell>
          <cell r="G65">
            <v>498</v>
          </cell>
          <cell r="H65">
            <v>697</v>
          </cell>
          <cell r="I65">
            <v>850</v>
          </cell>
        </row>
        <row r="66">
          <cell r="B66">
            <v>52</v>
          </cell>
          <cell r="C66">
            <v>3541</v>
          </cell>
          <cell r="D66">
            <v>80</v>
          </cell>
          <cell r="E66">
            <v>8</v>
          </cell>
          <cell r="F66">
            <v>2587</v>
          </cell>
          <cell r="G66">
            <v>499</v>
          </cell>
          <cell r="H66">
            <v>27</v>
          </cell>
          <cell r="I66">
            <v>3847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2547</v>
          </cell>
          <cell r="F67">
            <v>1295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762</v>
          </cell>
          <cell r="C68">
            <v>1553</v>
          </cell>
          <cell r="D68">
            <v>136</v>
          </cell>
          <cell r="E68">
            <v>203</v>
          </cell>
          <cell r="F68">
            <v>3584</v>
          </cell>
          <cell r="G68">
            <v>1082</v>
          </cell>
          <cell r="H68">
            <v>30</v>
          </cell>
          <cell r="I68">
            <v>269</v>
          </cell>
        </row>
        <row r="69">
          <cell r="B69">
            <v>3516</v>
          </cell>
          <cell r="C69">
            <v>10547</v>
          </cell>
          <cell r="D69">
            <v>6745</v>
          </cell>
          <cell r="E69">
            <v>8874</v>
          </cell>
          <cell r="F69">
            <v>9877</v>
          </cell>
          <cell r="G69">
            <v>9872</v>
          </cell>
          <cell r="H69">
            <v>8741</v>
          </cell>
          <cell r="I69">
            <v>10240</v>
          </cell>
        </row>
        <row r="70">
          <cell r="B70">
            <v>931</v>
          </cell>
          <cell r="C70">
            <v>498</v>
          </cell>
          <cell r="D70">
            <v>3987</v>
          </cell>
          <cell r="E70">
            <v>3654</v>
          </cell>
          <cell r="F70">
            <v>2547</v>
          </cell>
          <cell r="G70">
            <v>1283</v>
          </cell>
          <cell r="H70">
            <v>723</v>
          </cell>
          <cell r="I70">
            <v>168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433</v>
          </cell>
          <cell r="C72">
            <v>2309</v>
          </cell>
          <cell r="D72">
            <v>1539</v>
          </cell>
          <cell r="E72">
            <v>2008</v>
          </cell>
          <cell r="F72">
            <v>1288</v>
          </cell>
          <cell r="G72">
            <v>1524</v>
          </cell>
          <cell r="H72">
            <v>368</v>
          </cell>
          <cell r="I72">
            <v>2547</v>
          </cell>
        </row>
        <row r="73">
          <cell r="B73">
            <v>187</v>
          </cell>
          <cell r="C73">
            <v>36</v>
          </cell>
          <cell r="D73">
            <v>926</v>
          </cell>
          <cell r="E73">
            <v>4069</v>
          </cell>
          <cell r="F73">
            <v>311</v>
          </cell>
          <cell r="G73">
            <v>277</v>
          </cell>
          <cell r="H73">
            <v>363</v>
          </cell>
          <cell r="I73">
            <v>41</v>
          </cell>
        </row>
        <row r="74">
          <cell r="B74">
            <v>666</v>
          </cell>
          <cell r="C74">
            <v>0</v>
          </cell>
          <cell r="D74">
            <v>0</v>
          </cell>
          <cell r="E74">
            <v>0</v>
          </cell>
          <cell r="F74">
            <v>3874</v>
          </cell>
          <cell r="G74">
            <v>1587</v>
          </cell>
          <cell r="H74">
            <v>874</v>
          </cell>
          <cell r="I74">
            <v>69</v>
          </cell>
        </row>
        <row r="75">
          <cell r="B75">
            <v>117</v>
          </cell>
          <cell r="C75">
            <v>61</v>
          </cell>
          <cell r="D75">
            <v>68</v>
          </cell>
          <cell r="E75">
            <v>874</v>
          </cell>
          <cell r="F75">
            <v>20</v>
          </cell>
          <cell r="G75">
            <v>26</v>
          </cell>
          <cell r="H75">
            <v>0</v>
          </cell>
          <cell r="I75">
            <v>39</v>
          </cell>
        </row>
        <row r="76">
          <cell r="B76">
            <v>0</v>
          </cell>
          <cell r="C76">
            <v>17</v>
          </cell>
          <cell r="D76">
            <v>0</v>
          </cell>
          <cell r="E76">
            <v>772</v>
          </cell>
          <cell r="F76">
            <v>825</v>
          </cell>
          <cell r="G76">
            <v>9</v>
          </cell>
          <cell r="H76">
            <v>0</v>
          </cell>
          <cell r="I76">
            <v>31</v>
          </cell>
        </row>
        <row r="77">
          <cell r="B77">
            <v>0</v>
          </cell>
          <cell r="C77">
            <v>0</v>
          </cell>
          <cell r="D77">
            <v>86</v>
          </cell>
          <cell r="E77">
            <v>15624</v>
          </cell>
          <cell r="F77">
            <v>584</v>
          </cell>
          <cell r="G77">
            <v>2541</v>
          </cell>
          <cell r="H77">
            <v>45</v>
          </cell>
          <cell r="I77">
            <v>0</v>
          </cell>
        </row>
        <row r="78">
          <cell r="B78">
            <v>3</v>
          </cell>
          <cell r="C78">
            <v>23</v>
          </cell>
          <cell r="D78">
            <v>64</v>
          </cell>
          <cell r="E78">
            <v>568</v>
          </cell>
          <cell r="F78">
            <v>868</v>
          </cell>
          <cell r="G78">
            <v>221</v>
          </cell>
          <cell r="H78">
            <v>134</v>
          </cell>
          <cell r="I78">
            <v>20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3</v>
          </cell>
          <cell r="D80">
            <v>0</v>
          </cell>
          <cell r="E80">
            <v>659</v>
          </cell>
          <cell r="F80">
            <v>665</v>
          </cell>
          <cell r="G80">
            <v>127</v>
          </cell>
          <cell r="H80">
            <v>0</v>
          </cell>
          <cell r="I80">
            <v>1</v>
          </cell>
        </row>
        <row r="81">
          <cell r="B81">
            <v>2547</v>
          </cell>
          <cell r="C81">
            <v>2541</v>
          </cell>
          <cell r="D81">
            <v>2541</v>
          </cell>
          <cell r="E81">
            <v>6574</v>
          </cell>
          <cell r="F81">
            <v>26574</v>
          </cell>
          <cell r="G81">
            <v>16874</v>
          </cell>
          <cell r="H81">
            <v>6547</v>
          </cell>
          <cell r="I81">
            <v>5874</v>
          </cell>
        </row>
        <row r="82">
          <cell r="B82">
            <v>242</v>
          </cell>
          <cell r="C82">
            <v>3343</v>
          </cell>
          <cell r="D82">
            <v>80</v>
          </cell>
          <cell r="E82">
            <v>252</v>
          </cell>
          <cell r="F82">
            <v>4595</v>
          </cell>
          <cell r="G82">
            <v>70</v>
          </cell>
          <cell r="H82">
            <v>0</v>
          </cell>
          <cell r="I82">
            <v>3952</v>
          </cell>
        </row>
        <row r="83">
          <cell r="B83">
            <v>63</v>
          </cell>
          <cell r="C83">
            <v>1055</v>
          </cell>
          <cell r="D83">
            <v>4694</v>
          </cell>
          <cell r="E83">
            <v>1237</v>
          </cell>
          <cell r="F83">
            <v>366</v>
          </cell>
          <cell r="G83">
            <v>995</v>
          </cell>
          <cell r="H83">
            <v>254</v>
          </cell>
          <cell r="I83">
            <v>568</v>
          </cell>
        </row>
        <row r="84">
          <cell r="B84">
            <v>0</v>
          </cell>
          <cell r="C84">
            <v>0</v>
          </cell>
          <cell r="D84">
            <v>263</v>
          </cell>
          <cell r="E84">
            <v>0</v>
          </cell>
          <cell r="F84">
            <v>0</v>
          </cell>
          <cell r="G84">
            <v>542</v>
          </cell>
          <cell r="H84">
            <v>200</v>
          </cell>
          <cell r="I84">
            <v>100</v>
          </cell>
        </row>
        <row r="85">
          <cell r="B85">
            <v>4029</v>
          </cell>
          <cell r="C85">
            <v>3912</v>
          </cell>
          <cell r="D85">
            <v>0</v>
          </cell>
          <cell r="E85">
            <v>2377</v>
          </cell>
          <cell r="F85">
            <v>28500</v>
          </cell>
          <cell r="G85">
            <v>2396</v>
          </cell>
          <cell r="H85">
            <v>18</v>
          </cell>
          <cell r="I85">
            <v>13859</v>
          </cell>
        </row>
        <row r="86">
          <cell r="B86">
            <v>540</v>
          </cell>
          <cell r="C86">
            <v>10221</v>
          </cell>
          <cell r="D86">
            <v>4</v>
          </cell>
          <cell r="E86">
            <v>49</v>
          </cell>
          <cell r="F86">
            <v>2150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0</v>
          </cell>
          <cell r="C87">
            <v>654</v>
          </cell>
          <cell r="D87">
            <v>0</v>
          </cell>
          <cell r="E87">
            <v>584</v>
          </cell>
          <cell r="F87">
            <v>0</v>
          </cell>
          <cell r="G87">
            <v>3654</v>
          </cell>
          <cell r="H87">
            <v>0</v>
          </cell>
          <cell r="I87">
            <v>3254</v>
          </cell>
        </row>
        <row r="88">
          <cell r="B88">
            <v>21916</v>
          </cell>
          <cell r="C88">
            <v>8209</v>
          </cell>
          <cell r="D88">
            <v>206659</v>
          </cell>
          <cell r="E88">
            <v>4421</v>
          </cell>
          <cell r="F88">
            <v>9594</v>
          </cell>
          <cell r="G88">
            <v>68169</v>
          </cell>
          <cell r="H88">
            <v>15768</v>
          </cell>
          <cell r="I88">
            <v>437</v>
          </cell>
        </row>
        <row r="89">
          <cell r="B89">
            <v>144214</v>
          </cell>
          <cell r="C89">
            <v>173890</v>
          </cell>
          <cell r="D89">
            <v>16281</v>
          </cell>
          <cell r="E89">
            <v>215579</v>
          </cell>
          <cell r="F89">
            <v>18626</v>
          </cell>
          <cell r="G89">
            <v>95659</v>
          </cell>
          <cell r="H89">
            <v>24163</v>
          </cell>
          <cell r="I89">
            <v>2474</v>
          </cell>
        </row>
        <row r="105">
          <cell r="B105">
            <v>0</v>
          </cell>
          <cell r="C105">
            <v>0</v>
          </cell>
          <cell r="D105">
            <v>16402</v>
          </cell>
          <cell r="E105">
            <v>0</v>
          </cell>
          <cell r="F105">
            <v>1853</v>
          </cell>
          <cell r="G105">
            <v>0</v>
          </cell>
          <cell r="H105">
            <v>0</v>
          </cell>
          <cell r="I105">
            <v>0</v>
          </cell>
        </row>
        <row r="106">
          <cell r="B106">
            <v>9874</v>
          </cell>
          <cell r="C106">
            <v>2900</v>
          </cell>
          <cell r="D106">
            <v>6547</v>
          </cell>
          <cell r="E106">
            <v>9874</v>
          </cell>
          <cell r="F106">
            <v>11470</v>
          </cell>
          <cell r="G106">
            <v>8741</v>
          </cell>
          <cell r="H106">
            <v>15687</v>
          </cell>
          <cell r="I106">
            <v>6987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13429</v>
          </cell>
          <cell r="H107">
            <v>0</v>
          </cell>
          <cell r="I107">
            <v>0</v>
          </cell>
        </row>
        <row r="108">
          <cell r="B108">
            <v>309</v>
          </cell>
          <cell r="C108">
            <v>5450</v>
          </cell>
          <cell r="D108">
            <v>138</v>
          </cell>
          <cell r="E108">
            <v>208</v>
          </cell>
          <cell r="F108">
            <v>980</v>
          </cell>
          <cell r="G108">
            <v>945</v>
          </cell>
          <cell r="H108">
            <v>130</v>
          </cell>
          <cell r="I108">
            <v>2260</v>
          </cell>
        </row>
        <row r="109">
          <cell r="B109">
            <v>0</v>
          </cell>
          <cell r="C109">
            <v>0</v>
          </cell>
          <cell r="D109">
            <v>391</v>
          </cell>
          <cell r="E109">
            <v>0</v>
          </cell>
          <cell r="F109">
            <v>0</v>
          </cell>
          <cell r="G109">
            <v>68</v>
          </cell>
          <cell r="H109">
            <v>687</v>
          </cell>
          <cell r="I109">
            <v>654</v>
          </cell>
        </row>
        <row r="110">
          <cell r="B110">
            <v>998</v>
          </cell>
          <cell r="C110">
            <v>987</v>
          </cell>
          <cell r="D110">
            <v>3254</v>
          </cell>
          <cell r="E110">
            <v>8547</v>
          </cell>
          <cell r="F110">
            <v>8741</v>
          </cell>
          <cell r="G110">
            <v>8745</v>
          </cell>
          <cell r="H110">
            <v>185455</v>
          </cell>
          <cell r="I110">
            <v>15874</v>
          </cell>
        </row>
        <row r="111">
          <cell r="B111">
            <v>11</v>
          </cell>
          <cell r="C111">
            <v>13</v>
          </cell>
          <cell r="D111">
            <v>2446</v>
          </cell>
          <cell r="E111">
            <v>237</v>
          </cell>
          <cell r="F111">
            <v>225</v>
          </cell>
          <cell r="G111">
            <v>2948</v>
          </cell>
          <cell r="H111">
            <v>38675</v>
          </cell>
          <cell r="I111">
            <v>6738</v>
          </cell>
        </row>
        <row r="112">
          <cell r="B112">
            <v>549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687</v>
          </cell>
          <cell r="I112">
            <v>0</v>
          </cell>
        </row>
        <row r="113">
          <cell r="B113">
            <v>2354</v>
          </cell>
          <cell r="C113">
            <v>998</v>
          </cell>
          <cell r="D113">
            <v>5212</v>
          </cell>
          <cell r="E113">
            <v>3544</v>
          </cell>
          <cell r="F113">
            <v>16549</v>
          </cell>
          <cell r="G113">
            <v>40588</v>
          </cell>
          <cell r="H113">
            <v>15874</v>
          </cell>
          <cell r="I113">
            <v>5874</v>
          </cell>
        </row>
        <row r="114">
          <cell r="B114">
            <v>14325</v>
          </cell>
          <cell r="C114">
            <v>5874</v>
          </cell>
          <cell r="D114">
            <v>6584</v>
          </cell>
          <cell r="E114">
            <v>43371</v>
          </cell>
          <cell r="F114">
            <v>3186</v>
          </cell>
          <cell r="G114">
            <v>1339</v>
          </cell>
          <cell r="H114">
            <v>21079</v>
          </cell>
          <cell r="I114">
            <v>3024</v>
          </cell>
        </row>
        <row r="115">
          <cell r="B115">
            <v>598</v>
          </cell>
          <cell r="C115">
            <v>24420</v>
          </cell>
          <cell r="D115">
            <v>320</v>
          </cell>
          <cell r="E115">
            <v>987</v>
          </cell>
          <cell r="F115">
            <v>11478</v>
          </cell>
          <cell r="G115">
            <v>5647</v>
          </cell>
          <cell r="H115">
            <v>357</v>
          </cell>
          <cell r="I115">
            <v>40157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85478</v>
          </cell>
          <cell r="F116">
            <v>52411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1238</v>
          </cell>
          <cell r="C117">
            <v>10354</v>
          </cell>
          <cell r="D117">
            <v>6584</v>
          </cell>
          <cell r="E117">
            <v>2547</v>
          </cell>
          <cell r="F117">
            <v>33241</v>
          </cell>
          <cell r="G117">
            <v>1987</v>
          </cell>
          <cell r="H117">
            <v>3541</v>
          </cell>
          <cell r="I117">
            <v>5478</v>
          </cell>
        </row>
        <row r="118">
          <cell r="B118">
            <v>49504</v>
          </cell>
          <cell r="C118">
            <v>32541</v>
          </cell>
          <cell r="D118">
            <v>98754</v>
          </cell>
          <cell r="E118">
            <v>104957</v>
          </cell>
          <cell r="F118">
            <v>98745</v>
          </cell>
          <cell r="G118">
            <v>35641</v>
          </cell>
          <cell r="H118">
            <v>58471</v>
          </cell>
          <cell r="I118">
            <v>36547</v>
          </cell>
        </row>
        <row r="119">
          <cell r="B119">
            <v>16874</v>
          </cell>
          <cell r="C119">
            <v>998</v>
          </cell>
          <cell r="D119">
            <v>13904</v>
          </cell>
          <cell r="E119">
            <v>18547</v>
          </cell>
          <cell r="F119">
            <v>12547</v>
          </cell>
          <cell r="G119">
            <v>8741</v>
          </cell>
          <cell r="H119">
            <v>15874</v>
          </cell>
          <cell r="I119">
            <v>3254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5647</v>
          </cell>
          <cell r="C121">
            <v>15001</v>
          </cell>
          <cell r="D121">
            <v>21054</v>
          </cell>
          <cell r="E121">
            <v>15478</v>
          </cell>
          <cell r="F121">
            <v>6304</v>
          </cell>
          <cell r="G121">
            <v>6722</v>
          </cell>
          <cell r="H121">
            <v>1250</v>
          </cell>
          <cell r="I121">
            <v>10247</v>
          </cell>
        </row>
        <row r="122">
          <cell r="B122">
            <v>3390</v>
          </cell>
          <cell r="C122">
            <v>80</v>
          </cell>
          <cell r="D122">
            <v>6388</v>
          </cell>
          <cell r="E122">
            <v>17485</v>
          </cell>
          <cell r="F122">
            <v>4500</v>
          </cell>
          <cell r="G122">
            <v>2372</v>
          </cell>
          <cell r="H122">
            <v>5962</v>
          </cell>
          <cell r="I122">
            <v>666</v>
          </cell>
        </row>
        <row r="123">
          <cell r="B123">
            <v>12876</v>
          </cell>
          <cell r="C123">
            <v>0</v>
          </cell>
          <cell r="D123">
            <v>0</v>
          </cell>
          <cell r="E123">
            <v>0</v>
          </cell>
          <cell r="F123">
            <v>84790</v>
          </cell>
          <cell r="G123">
            <v>36974</v>
          </cell>
          <cell r="H123">
            <v>34194</v>
          </cell>
          <cell r="I123">
            <v>2420</v>
          </cell>
        </row>
        <row r="124">
          <cell r="B124">
            <v>2016</v>
          </cell>
          <cell r="C124">
            <v>93</v>
          </cell>
          <cell r="D124">
            <v>2111</v>
          </cell>
          <cell r="E124">
            <v>7300</v>
          </cell>
          <cell r="F124">
            <v>500</v>
          </cell>
          <cell r="G124">
            <v>11</v>
          </cell>
          <cell r="H124">
            <v>0</v>
          </cell>
          <cell r="I124">
            <v>509</v>
          </cell>
        </row>
        <row r="125">
          <cell r="B125">
            <v>0</v>
          </cell>
          <cell r="C125">
            <v>26</v>
          </cell>
          <cell r="D125">
            <v>0</v>
          </cell>
          <cell r="E125">
            <v>1159</v>
          </cell>
          <cell r="F125">
            <v>2587</v>
          </cell>
          <cell r="G125">
            <v>3</v>
          </cell>
          <cell r="H125">
            <v>0</v>
          </cell>
          <cell r="I125">
            <v>32</v>
          </cell>
        </row>
        <row r="126">
          <cell r="B126">
            <v>0</v>
          </cell>
          <cell r="C126">
            <v>0</v>
          </cell>
          <cell r="D126">
            <v>43</v>
          </cell>
          <cell r="E126">
            <v>26207</v>
          </cell>
          <cell r="F126">
            <v>86</v>
          </cell>
          <cell r="G126">
            <v>106</v>
          </cell>
          <cell r="H126">
            <v>36</v>
          </cell>
          <cell r="I126">
            <v>0</v>
          </cell>
        </row>
        <row r="127">
          <cell r="B127">
            <v>56</v>
          </cell>
          <cell r="C127">
            <v>97</v>
          </cell>
          <cell r="D127">
            <v>459</v>
          </cell>
          <cell r="E127">
            <v>7852</v>
          </cell>
          <cell r="F127">
            <v>17775</v>
          </cell>
          <cell r="G127">
            <v>315</v>
          </cell>
          <cell r="H127">
            <v>4480</v>
          </cell>
          <cell r="I127">
            <v>199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12</v>
          </cell>
          <cell r="D129">
            <v>0</v>
          </cell>
          <cell r="E129">
            <v>30140</v>
          </cell>
          <cell r="F129">
            <v>26874</v>
          </cell>
          <cell r="G129">
            <v>2547</v>
          </cell>
          <cell r="H129">
            <v>0</v>
          </cell>
          <cell r="I129">
            <v>88</v>
          </cell>
        </row>
        <row r="130">
          <cell r="B130">
            <v>16</v>
          </cell>
          <cell r="C130">
            <v>50</v>
          </cell>
          <cell r="D130">
            <v>137</v>
          </cell>
          <cell r="E130">
            <v>20</v>
          </cell>
          <cell r="F130">
            <v>35471</v>
          </cell>
          <cell r="G130">
            <v>5034</v>
          </cell>
          <cell r="H130">
            <v>1888</v>
          </cell>
          <cell r="I130">
            <v>0</v>
          </cell>
        </row>
        <row r="131">
          <cell r="B131">
            <v>123</v>
          </cell>
          <cell r="C131">
            <v>963</v>
          </cell>
          <cell r="D131">
            <v>24</v>
          </cell>
          <cell r="E131">
            <v>134</v>
          </cell>
          <cell r="F131">
            <v>6375</v>
          </cell>
          <cell r="G131">
            <v>44</v>
          </cell>
          <cell r="H131">
            <v>0</v>
          </cell>
          <cell r="I131">
            <v>7922</v>
          </cell>
        </row>
        <row r="132">
          <cell r="B132">
            <v>152</v>
          </cell>
          <cell r="C132">
            <v>654</v>
          </cell>
          <cell r="D132">
            <v>6214</v>
          </cell>
          <cell r="E132">
            <v>5601</v>
          </cell>
          <cell r="F132">
            <v>325</v>
          </cell>
          <cell r="G132">
            <v>373</v>
          </cell>
          <cell r="H132">
            <v>654</v>
          </cell>
          <cell r="I132">
            <v>654</v>
          </cell>
        </row>
        <row r="133">
          <cell r="B133">
            <v>0</v>
          </cell>
          <cell r="C133">
            <v>0</v>
          </cell>
          <cell r="D133">
            <v>313</v>
          </cell>
          <cell r="E133">
            <v>0</v>
          </cell>
          <cell r="F133">
            <v>0</v>
          </cell>
          <cell r="G133">
            <v>1083</v>
          </cell>
          <cell r="H133">
            <v>115</v>
          </cell>
          <cell r="I133">
            <v>120</v>
          </cell>
        </row>
        <row r="134">
          <cell r="B134">
            <v>6541</v>
          </cell>
          <cell r="C134">
            <v>7941</v>
          </cell>
          <cell r="D134">
            <v>0</v>
          </cell>
          <cell r="E134">
            <v>137</v>
          </cell>
          <cell r="F134">
            <v>33130</v>
          </cell>
          <cell r="G134">
            <v>1984</v>
          </cell>
          <cell r="H134">
            <v>51</v>
          </cell>
          <cell r="I134">
            <v>39584</v>
          </cell>
        </row>
        <row r="135">
          <cell r="B135">
            <v>1437</v>
          </cell>
          <cell r="C135">
            <v>1431</v>
          </cell>
          <cell r="D135">
            <v>2</v>
          </cell>
          <cell r="E135">
            <v>64</v>
          </cell>
          <cell r="F135">
            <v>6400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0</v>
          </cell>
          <cell r="C136">
            <v>15</v>
          </cell>
          <cell r="D136">
            <v>0</v>
          </cell>
          <cell r="E136">
            <v>3</v>
          </cell>
          <cell r="F136">
            <v>0</v>
          </cell>
          <cell r="G136">
            <v>3633</v>
          </cell>
          <cell r="H136">
            <v>0</v>
          </cell>
          <cell r="I136">
            <v>3549</v>
          </cell>
        </row>
        <row r="137">
          <cell r="B137">
            <v>129751</v>
          </cell>
          <cell r="C137">
            <v>41045</v>
          </cell>
          <cell r="D137">
            <v>1578214</v>
          </cell>
          <cell r="E137">
            <v>24950</v>
          </cell>
          <cell r="F137">
            <v>61591</v>
          </cell>
          <cell r="G137">
            <v>283012</v>
          </cell>
          <cell r="H137">
            <v>64190</v>
          </cell>
          <cell r="I137">
            <v>17985</v>
          </cell>
        </row>
        <row r="138">
          <cell r="B138">
            <v>23524</v>
          </cell>
          <cell r="C138">
            <v>18245</v>
          </cell>
          <cell r="D138">
            <v>13588</v>
          </cell>
          <cell r="E138">
            <v>28103</v>
          </cell>
          <cell r="F138">
            <v>28898</v>
          </cell>
          <cell r="G138">
            <v>21410</v>
          </cell>
          <cell r="H138">
            <v>6721</v>
          </cell>
          <cell r="I138">
            <v>2911</v>
          </cell>
        </row>
      </sheetData>
      <sheetData sheetId="4">
        <row r="8">
          <cell r="B8">
            <v>1703</v>
          </cell>
          <cell r="C8">
            <v>6928</v>
          </cell>
          <cell r="D8">
            <v>65049</v>
          </cell>
          <cell r="E8">
            <v>2120</v>
          </cell>
          <cell r="F8">
            <v>6955</v>
          </cell>
          <cell r="G8">
            <v>0</v>
          </cell>
          <cell r="H8">
            <v>12053</v>
          </cell>
          <cell r="I8">
            <v>808</v>
          </cell>
        </row>
        <row r="9">
          <cell r="B9">
            <v>916</v>
          </cell>
          <cell r="C9">
            <v>676</v>
          </cell>
          <cell r="D9">
            <v>601</v>
          </cell>
          <cell r="E9">
            <v>1254</v>
          </cell>
          <cell r="F9">
            <v>2188</v>
          </cell>
          <cell r="G9">
            <v>1215</v>
          </cell>
          <cell r="H9">
            <v>12693</v>
          </cell>
          <cell r="I9">
            <v>583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31</v>
          </cell>
          <cell r="I10">
            <v>0</v>
          </cell>
        </row>
        <row r="11">
          <cell r="C11">
            <v>12</v>
          </cell>
          <cell r="F11">
            <v>13</v>
          </cell>
        </row>
        <row r="12">
          <cell r="B12">
            <v>0</v>
          </cell>
          <cell r="C12">
            <v>0</v>
          </cell>
          <cell r="D12">
            <v>741</v>
          </cell>
          <cell r="E12">
            <v>0</v>
          </cell>
          <cell r="F12">
            <v>0</v>
          </cell>
          <cell r="G12">
            <v>0</v>
          </cell>
          <cell r="H12">
            <v>2147</v>
          </cell>
          <cell r="I12">
            <v>0</v>
          </cell>
        </row>
        <row r="13">
          <cell r="B13">
            <v>666</v>
          </cell>
          <cell r="C13">
            <v>85</v>
          </cell>
          <cell r="D13">
            <v>12</v>
          </cell>
          <cell r="E13">
            <v>2000</v>
          </cell>
          <cell r="F13">
            <v>200</v>
          </cell>
          <cell r="G13">
            <v>654</v>
          </cell>
          <cell r="H13">
            <v>564</v>
          </cell>
          <cell r="I13">
            <v>0</v>
          </cell>
        </row>
        <row r="14">
          <cell r="B14">
            <v>666</v>
          </cell>
          <cell r="C14">
            <v>105</v>
          </cell>
          <cell r="D14">
            <v>20</v>
          </cell>
          <cell r="E14">
            <v>888</v>
          </cell>
          <cell r="F14">
            <v>152</v>
          </cell>
          <cell r="G14">
            <v>2888</v>
          </cell>
          <cell r="H14">
            <v>414</v>
          </cell>
          <cell r="I14">
            <v>0</v>
          </cell>
        </row>
        <row r="15">
          <cell r="B15">
            <v>321</v>
          </cell>
          <cell r="C15">
            <v>0</v>
          </cell>
          <cell r="D15">
            <v>0</v>
          </cell>
          <cell r="E15">
            <v>0</v>
          </cell>
          <cell r="F15">
            <v>665</v>
          </cell>
          <cell r="G15">
            <v>0</v>
          </cell>
          <cell r="H15">
            <v>0</v>
          </cell>
          <cell r="I15">
            <v>0</v>
          </cell>
        </row>
        <row r="16">
          <cell r="B16">
            <v>615</v>
          </cell>
          <cell r="C16">
            <v>139</v>
          </cell>
          <cell r="D16">
            <v>199</v>
          </cell>
          <cell r="E16">
            <v>142</v>
          </cell>
          <cell r="F16">
            <v>173</v>
          </cell>
          <cell r="G16">
            <v>1153</v>
          </cell>
          <cell r="H16">
            <v>3353</v>
          </cell>
          <cell r="I16">
            <v>202</v>
          </cell>
        </row>
        <row r="17">
          <cell r="B17">
            <v>564</v>
          </cell>
          <cell r="C17">
            <v>308</v>
          </cell>
          <cell r="D17">
            <v>105</v>
          </cell>
          <cell r="E17">
            <v>661</v>
          </cell>
          <cell r="F17">
            <v>183</v>
          </cell>
          <cell r="G17">
            <v>95</v>
          </cell>
          <cell r="H17">
            <v>1688</v>
          </cell>
          <cell r="I17">
            <v>89</v>
          </cell>
        </row>
        <row r="18">
          <cell r="B18">
            <v>4</v>
          </cell>
          <cell r="C18">
            <v>2670</v>
          </cell>
          <cell r="D18">
            <v>65</v>
          </cell>
          <cell r="E18">
            <v>21</v>
          </cell>
          <cell r="F18">
            <v>5600</v>
          </cell>
          <cell r="G18">
            <v>284</v>
          </cell>
          <cell r="H18">
            <v>55</v>
          </cell>
          <cell r="I18">
            <v>4160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3241</v>
          </cell>
          <cell r="F19">
            <v>110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691</v>
          </cell>
          <cell r="C20">
            <v>1673</v>
          </cell>
          <cell r="D20">
            <v>137</v>
          </cell>
          <cell r="E20">
            <v>1142</v>
          </cell>
          <cell r="F20">
            <v>3010</v>
          </cell>
          <cell r="G20">
            <v>1193</v>
          </cell>
          <cell r="H20">
            <v>43</v>
          </cell>
          <cell r="I20">
            <v>581</v>
          </cell>
        </row>
        <row r="21">
          <cell r="B21">
            <v>3942</v>
          </cell>
          <cell r="C21">
            <v>2316</v>
          </cell>
          <cell r="D21">
            <v>2968</v>
          </cell>
          <cell r="E21">
            <v>1962</v>
          </cell>
          <cell r="F21">
            <v>4221</v>
          </cell>
          <cell r="G21">
            <v>515</v>
          </cell>
          <cell r="H21">
            <v>1384</v>
          </cell>
          <cell r="I21">
            <v>957</v>
          </cell>
        </row>
        <row r="22">
          <cell r="B22">
            <v>313</v>
          </cell>
          <cell r="C22">
            <v>99</v>
          </cell>
          <cell r="D22">
            <v>271</v>
          </cell>
          <cell r="E22">
            <v>128</v>
          </cell>
          <cell r="F22">
            <v>50</v>
          </cell>
          <cell r="G22">
            <v>436</v>
          </cell>
          <cell r="H22">
            <v>491</v>
          </cell>
          <cell r="I22">
            <v>40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80</v>
          </cell>
          <cell r="I23">
            <v>0</v>
          </cell>
        </row>
        <row r="24">
          <cell r="B24">
            <v>193</v>
          </cell>
          <cell r="C24">
            <v>667</v>
          </cell>
          <cell r="D24">
            <v>283</v>
          </cell>
          <cell r="E24">
            <v>165</v>
          </cell>
          <cell r="F24">
            <v>1807</v>
          </cell>
          <cell r="G24">
            <v>1183</v>
          </cell>
          <cell r="H24">
            <v>114</v>
          </cell>
          <cell r="I24">
            <v>484</v>
          </cell>
        </row>
        <row r="25">
          <cell r="B25">
            <v>384</v>
          </cell>
          <cell r="C25">
            <v>10</v>
          </cell>
          <cell r="D25">
            <v>89</v>
          </cell>
          <cell r="E25">
            <v>356</v>
          </cell>
          <cell r="F25">
            <v>145</v>
          </cell>
          <cell r="G25">
            <v>0</v>
          </cell>
          <cell r="H25">
            <v>517</v>
          </cell>
          <cell r="I25">
            <v>15</v>
          </cell>
        </row>
        <row r="26">
          <cell r="B26">
            <v>85</v>
          </cell>
          <cell r="C26">
            <v>0</v>
          </cell>
          <cell r="D26">
            <v>0</v>
          </cell>
          <cell r="E26">
            <v>1276</v>
          </cell>
          <cell r="F26">
            <v>0</v>
          </cell>
          <cell r="G26">
            <v>10</v>
          </cell>
          <cell r="H26">
            <v>387</v>
          </cell>
          <cell r="I26">
            <v>0</v>
          </cell>
        </row>
        <row r="27">
          <cell r="B27">
            <v>63</v>
          </cell>
          <cell r="C27">
            <v>15</v>
          </cell>
          <cell r="D27">
            <v>33</v>
          </cell>
          <cell r="E27">
            <v>184</v>
          </cell>
          <cell r="F27">
            <v>330</v>
          </cell>
          <cell r="G27">
            <v>20</v>
          </cell>
          <cell r="H27">
            <v>36</v>
          </cell>
          <cell r="I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858</v>
          </cell>
          <cell r="F28">
            <v>65</v>
          </cell>
          <cell r="G28">
            <v>1</v>
          </cell>
          <cell r="H28">
            <v>0</v>
          </cell>
          <cell r="I28">
            <v>4</v>
          </cell>
        </row>
        <row r="29">
          <cell r="B29">
            <v>0</v>
          </cell>
          <cell r="C29">
            <v>0</v>
          </cell>
          <cell r="D29">
            <v>15</v>
          </cell>
          <cell r="E29">
            <v>0</v>
          </cell>
          <cell r="F29">
            <v>0</v>
          </cell>
          <cell r="G29">
            <v>0</v>
          </cell>
          <cell r="H29">
            <v>49</v>
          </cell>
          <cell r="I29">
            <v>0</v>
          </cell>
        </row>
        <row r="30">
          <cell r="B30">
            <v>91</v>
          </cell>
          <cell r="C30">
            <v>3</v>
          </cell>
          <cell r="D30">
            <v>0</v>
          </cell>
          <cell r="E30">
            <v>91</v>
          </cell>
          <cell r="F30">
            <v>585</v>
          </cell>
          <cell r="G30">
            <v>3</v>
          </cell>
          <cell r="H30">
            <v>28</v>
          </cell>
          <cell r="I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799</v>
          </cell>
          <cell r="F32">
            <v>160</v>
          </cell>
          <cell r="G32">
            <v>124</v>
          </cell>
          <cell r="H32">
            <v>15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89</v>
          </cell>
          <cell r="E33">
            <v>0</v>
          </cell>
          <cell r="F33">
            <v>10</v>
          </cell>
          <cell r="G33">
            <v>65</v>
          </cell>
          <cell r="H33">
            <v>154</v>
          </cell>
          <cell r="I33">
            <v>0</v>
          </cell>
        </row>
        <row r="34">
          <cell r="B34">
            <v>26</v>
          </cell>
          <cell r="C34">
            <v>74</v>
          </cell>
          <cell r="D34">
            <v>60</v>
          </cell>
          <cell r="E34">
            <v>58</v>
          </cell>
          <cell r="F34">
            <v>120</v>
          </cell>
          <cell r="G34">
            <v>4</v>
          </cell>
          <cell r="H34">
            <v>0</v>
          </cell>
          <cell r="I34">
            <v>521</v>
          </cell>
        </row>
        <row r="35">
          <cell r="B35">
            <v>160</v>
          </cell>
          <cell r="C35">
            <v>46</v>
          </cell>
          <cell r="D35">
            <v>31</v>
          </cell>
          <cell r="E35">
            <v>302</v>
          </cell>
          <cell r="F35">
            <v>80</v>
          </cell>
          <cell r="G35">
            <v>102</v>
          </cell>
          <cell r="H35">
            <v>90</v>
          </cell>
          <cell r="I35">
            <v>0</v>
          </cell>
        </row>
        <row r="36">
          <cell r="B36">
            <v>0</v>
          </cell>
          <cell r="C36">
            <v>0</v>
          </cell>
          <cell r="D36">
            <v>654</v>
          </cell>
          <cell r="E36">
            <v>0</v>
          </cell>
          <cell r="F36">
            <v>0</v>
          </cell>
          <cell r="G36">
            <v>350</v>
          </cell>
          <cell r="H36">
            <v>140</v>
          </cell>
          <cell r="I36">
            <v>270</v>
          </cell>
        </row>
        <row r="37">
          <cell r="B37">
            <v>0</v>
          </cell>
          <cell r="C37">
            <v>0</v>
          </cell>
          <cell r="D37">
            <v>26</v>
          </cell>
          <cell r="E37">
            <v>0</v>
          </cell>
          <cell r="F37">
            <v>0</v>
          </cell>
          <cell r="G37">
            <v>26</v>
          </cell>
          <cell r="H37">
            <v>0</v>
          </cell>
          <cell r="I37">
            <v>28</v>
          </cell>
        </row>
        <row r="38">
          <cell r="B38">
            <v>45</v>
          </cell>
          <cell r="C38">
            <v>834</v>
          </cell>
          <cell r="D38">
            <v>2</v>
          </cell>
          <cell r="E38">
            <v>81</v>
          </cell>
          <cell r="F38">
            <v>680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240</v>
          </cell>
          <cell r="C40">
            <v>170</v>
          </cell>
          <cell r="D40">
            <v>1474</v>
          </cell>
          <cell r="E40">
            <v>175</v>
          </cell>
          <cell r="F40">
            <v>151</v>
          </cell>
          <cell r="G40">
            <v>19</v>
          </cell>
          <cell r="H40">
            <v>238</v>
          </cell>
          <cell r="I40">
            <v>90</v>
          </cell>
        </row>
        <row r="41">
          <cell r="B41">
            <v>1816</v>
          </cell>
          <cell r="C41">
            <v>1301</v>
          </cell>
          <cell r="D41">
            <v>2871</v>
          </cell>
          <cell r="E41">
            <v>1993</v>
          </cell>
          <cell r="F41">
            <v>83</v>
          </cell>
          <cell r="G41">
            <v>983</v>
          </cell>
          <cell r="H41">
            <v>1097</v>
          </cell>
          <cell r="I41">
            <v>654</v>
          </cell>
        </row>
        <row r="56">
          <cell r="B56">
            <v>0</v>
          </cell>
          <cell r="C56">
            <v>1475</v>
          </cell>
          <cell r="D56">
            <v>505</v>
          </cell>
          <cell r="E56">
            <v>1000</v>
          </cell>
          <cell r="F56">
            <v>1800</v>
          </cell>
          <cell r="G56">
            <v>0</v>
          </cell>
          <cell r="H56">
            <v>0</v>
          </cell>
          <cell r="I56">
            <v>315</v>
          </cell>
        </row>
        <row r="57">
          <cell r="B57">
            <v>2057</v>
          </cell>
          <cell r="C57">
            <v>439</v>
          </cell>
          <cell r="D57">
            <v>1970</v>
          </cell>
          <cell r="E57">
            <v>2471</v>
          </cell>
          <cell r="F57">
            <v>3022</v>
          </cell>
          <cell r="G57">
            <v>1138</v>
          </cell>
          <cell r="H57">
            <v>2541</v>
          </cell>
          <cell r="I57">
            <v>656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1321</v>
          </cell>
          <cell r="H58">
            <v>0</v>
          </cell>
          <cell r="I58">
            <v>0</v>
          </cell>
        </row>
        <row r="59">
          <cell r="B59">
            <v>1504</v>
          </cell>
          <cell r="C59">
            <v>71777</v>
          </cell>
          <cell r="D59">
            <v>376</v>
          </cell>
          <cell r="E59">
            <v>1105</v>
          </cell>
          <cell r="F59">
            <v>8655</v>
          </cell>
          <cell r="G59">
            <v>4282</v>
          </cell>
          <cell r="H59">
            <v>641</v>
          </cell>
          <cell r="I59">
            <v>29762</v>
          </cell>
        </row>
        <row r="60">
          <cell r="B60">
            <v>0</v>
          </cell>
          <cell r="C60">
            <v>0</v>
          </cell>
          <cell r="D60">
            <v>255</v>
          </cell>
          <cell r="E60">
            <v>0</v>
          </cell>
          <cell r="F60">
            <v>0</v>
          </cell>
          <cell r="G60">
            <v>0</v>
          </cell>
          <cell r="H60">
            <v>189</v>
          </cell>
          <cell r="I60">
            <v>915</v>
          </cell>
        </row>
        <row r="61">
          <cell r="B61">
            <v>6547</v>
          </cell>
          <cell r="C61">
            <v>5874</v>
          </cell>
          <cell r="D61">
            <v>6587</v>
          </cell>
          <cell r="E61">
            <v>2831</v>
          </cell>
          <cell r="F61">
            <v>1176</v>
          </cell>
          <cell r="G61">
            <v>672</v>
          </cell>
          <cell r="H61">
            <v>5874</v>
          </cell>
          <cell r="I61">
            <v>20147</v>
          </cell>
        </row>
        <row r="62">
          <cell r="B62">
            <v>30</v>
          </cell>
          <cell r="C62">
            <v>193</v>
          </cell>
          <cell r="D62">
            <v>687</v>
          </cell>
          <cell r="E62">
            <v>1204</v>
          </cell>
          <cell r="F62">
            <v>1002</v>
          </cell>
          <cell r="G62">
            <v>587</v>
          </cell>
          <cell r="H62">
            <v>12547</v>
          </cell>
          <cell r="I62">
            <v>7541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10</v>
          </cell>
          <cell r="G63">
            <v>479</v>
          </cell>
          <cell r="H63">
            <v>30</v>
          </cell>
          <cell r="I63">
            <v>0</v>
          </cell>
        </row>
        <row r="64">
          <cell r="B64">
            <v>791</v>
          </cell>
          <cell r="C64">
            <v>4587</v>
          </cell>
          <cell r="D64">
            <v>1245</v>
          </cell>
          <cell r="E64">
            <v>4587</v>
          </cell>
          <cell r="F64">
            <v>7541</v>
          </cell>
          <cell r="G64">
            <v>19608</v>
          </cell>
          <cell r="H64">
            <v>15874</v>
          </cell>
          <cell r="I64">
            <v>1033</v>
          </cell>
        </row>
        <row r="65">
          <cell r="B65">
            <v>722</v>
          </cell>
          <cell r="C65">
            <v>987</v>
          </cell>
          <cell r="D65">
            <v>874</v>
          </cell>
          <cell r="E65">
            <v>2147</v>
          </cell>
          <cell r="F65">
            <v>987</v>
          </cell>
          <cell r="G65">
            <v>106</v>
          </cell>
          <cell r="H65">
            <v>2874</v>
          </cell>
          <cell r="I65">
            <v>467</v>
          </cell>
        </row>
        <row r="66">
          <cell r="B66">
            <v>13</v>
          </cell>
          <cell r="C66">
            <v>2692</v>
          </cell>
          <cell r="D66">
            <v>30</v>
          </cell>
          <cell r="E66">
            <v>8</v>
          </cell>
          <cell r="F66">
            <v>1075</v>
          </cell>
          <cell r="G66">
            <v>320</v>
          </cell>
          <cell r="H66">
            <v>0</v>
          </cell>
          <cell r="I66">
            <v>3840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1574</v>
          </cell>
          <cell r="F67">
            <v>954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742</v>
          </cell>
          <cell r="C68">
            <v>1216</v>
          </cell>
          <cell r="D68">
            <v>300</v>
          </cell>
          <cell r="E68">
            <v>2471</v>
          </cell>
          <cell r="F68">
            <v>1240</v>
          </cell>
          <cell r="G68">
            <v>954</v>
          </cell>
          <cell r="H68">
            <v>45</v>
          </cell>
          <cell r="I68">
            <v>751</v>
          </cell>
        </row>
        <row r="69">
          <cell r="B69">
            <v>2925</v>
          </cell>
          <cell r="C69">
            <v>1881</v>
          </cell>
          <cell r="D69">
            <v>3065</v>
          </cell>
          <cell r="E69">
            <v>5969</v>
          </cell>
          <cell r="F69">
            <v>7874</v>
          </cell>
          <cell r="G69">
            <v>394</v>
          </cell>
          <cell r="H69">
            <v>3548</v>
          </cell>
          <cell r="I69">
            <v>852</v>
          </cell>
        </row>
        <row r="70">
          <cell r="B70">
            <v>730</v>
          </cell>
          <cell r="C70">
            <v>617</v>
          </cell>
          <cell r="D70">
            <v>2701</v>
          </cell>
          <cell r="E70">
            <v>5241</v>
          </cell>
          <cell r="F70">
            <v>371</v>
          </cell>
          <cell r="G70">
            <v>1689</v>
          </cell>
          <cell r="H70">
            <v>2541</v>
          </cell>
          <cell r="I70">
            <v>178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35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160</v>
          </cell>
          <cell r="C72">
            <v>2255</v>
          </cell>
          <cell r="D72">
            <v>1424</v>
          </cell>
          <cell r="E72">
            <v>2124</v>
          </cell>
          <cell r="F72">
            <v>4990</v>
          </cell>
          <cell r="G72">
            <v>615</v>
          </cell>
          <cell r="H72">
            <v>1321</v>
          </cell>
          <cell r="I72">
            <v>351</v>
          </cell>
        </row>
        <row r="73">
          <cell r="B73">
            <v>186</v>
          </cell>
          <cell r="C73">
            <v>89</v>
          </cell>
          <cell r="D73">
            <v>920</v>
          </cell>
          <cell r="E73">
            <v>4306</v>
          </cell>
          <cell r="F73">
            <v>68</v>
          </cell>
          <cell r="G73">
            <v>282</v>
          </cell>
          <cell r="H73">
            <v>585</v>
          </cell>
          <cell r="I73">
            <v>32</v>
          </cell>
        </row>
        <row r="74">
          <cell r="B74">
            <v>65</v>
          </cell>
          <cell r="C74">
            <v>25</v>
          </cell>
          <cell r="D74">
            <v>0</v>
          </cell>
          <cell r="E74">
            <v>541</v>
          </cell>
          <cell r="F74">
            <v>4201</v>
          </cell>
          <cell r="G74">
            <v>93</v>
          </cell>
          <cell r="H74">
            <v>2874</v>
          </cell>
          <cell r="I74">
            <v>324</v>
          </cell>
        </row>
        <row r="75">
          <cell r="B75">
            <v>54</v>
          </cell>
          <cell r="C75">
            <v>54</v>
          </cell>
          <cell r="D75">
            <v>141</v>
          </cell>
          <cell r="E75">
            <v>325</v>
          </cell>
          <cell r="F75">
            <v>984</v>
          </cell>
          <cell r="G75">
            <v>36</v>
          </cell>
          <cell r="H75">
            <v>17</v>
          </cell>
          <cell r="I75">
            <v>6</v>
          </cell>
        </row>
        <row r="76">
          <cell r="B76">
            <v>3</v>
          </cell>
          <cell r="C76">
            <v>5</v>
          </cell>
          <cell r="D76">
            <v>0</v>
          </cell>
          <cell r="E76">
            <v>854</v>
          </cell>
          <cell r="F76">
            <v>105</v>
          </cell>
          <cell r="G76">
            <v>0</v>
          </cell>
          <cell r="H76">
            <v>12</v>
          </cell>
          <cell r="I76">
            <v>101</v>
          </cell>
        </row>
        <row r="77">
          <cell r="B77">
            <v>0</v>
          </cell>
          <cell r="C77">
            <v>0</v>
          </cell>
          <cell r="D77">
            <v>80</v>
          </cell>
          <cell r="E77">
            <v>11247</v>
          </cell>
          <cell r="F77">
            <v>40</v>
          </cell>
          <cell r="G77">
            <v>444</v>
          </cell>
          <cell r="H77">
            <v>74</v>
          </cell>
          <cell r="I77">
            <v>0</v>
          </cell>
        </row>
        <row r="78">
          <cell r="B78">
            <v>22</v>
          </cell>
          <cell r="C78">
            <v>37</v>
          </cell>
          <cell r="D78">
            <v>142</v>
          </cell>
          <cell r="E78">
            <v>954</v>
          </cell>
          <cell r="F78">
            <v>582</v>
          </cell>
          <cell r="G78">
            <v>54</v>
          </cell>
          <cell r="H78">
            <v>162</v>
          </cell>
          <cell r="I78">
            <v>5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15</v>
          </cell>
          <cell r="E80">
            <v>1254</v>
          </cell>
          <cell r="F80">
            <v>784</v>
          </cell>
          <cell r="G80">
            <v>30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547</v>
          </cell>
          <cell r="F81">
            <v>32547</v>
          </cell>
          <cell r="G81">
            <v>25874</v>
          </cell>
          <cell r="H81">
            <v>19</v>
          </cell>
          <cell r="I81">
            <v>0</v>
          </cell>
        </row>
        <row r="82">
          <cell r="B82">
            <v>175</v>
          </cell>
          <cell r="C82">
            <v>1183</v>
          </cell>
          <cell r="D82">
            <v>60</v>
          </cell>
          <cell r="E82">
            <v>193</v>
          </cell>
          <cell r="F82">
            <v>1894</v>
          </cell>
          <cell r="G82">
            <v>63</v>
          </cell>
          <cell r="H82">
            <v>0</v>
          </cell>
          <cell r="I82">
            <v>6405</v>
          </cell>
        </row>
        <row r="83">
          <cell r="B83">
            <v>277</v>
          </cell>
          <cell r="C83">
            <v>1324</v>
          </cell>
          <cell r="D83">
            <v>3124</v>
          </cell>
          <cell r="E83">
            <v>1468</v>
          </cell>
          <cell r="F83">
            <v>350</v>
          </cell>
          <cell r="G83">
            <v>514</v>
          </cell>
          <cell r="H83">
            <v>354</v>
          </cell>
          <cell r="I83">
            <v>541</v>
          </cell>
        </row>
        <row r="84">
          <cell r="B84">
            <v>0</v>
          </cell>
          <cell r="C84">
            <v>0</v>
          </cell>
          <cell r="D84">
            <v>60</v>
          </cell>
          <cell r="E84">
            <v>0</v>
          </cell>
          <cell r="F84">
            <v>0</v>
          </cell>
          <cell r="G84">
            <v>951</v>
          </cell>
          <cell r="H84">
            <v>125</v>
          </cell>
          <cell r="I84">
            <v>200</v>
          </cell>
        </row>
        <row r="85">
          <cell r="B85">
            <v>100</v>
          </cell>
          <cell r="C85">
            <v>9871</v>
          </cell>
          <cell r="D85">
            <v>0</v>
          </cell>
          <cell r="E85">
            <v>184</v>
          </cell>
          <cell r="F85">
            <v>18471</v>
          </cell>
          <cell r="G85">
            <v>3584</v>
          </cell>
          <cell r="H85">
            <v>24</v>
          </cell>
          <cell r="I85">
            <v>21470</v>
          </cell>
        </row>
        <row r="86">
          <cell r="B86">
            <v>50</v>
          </cell>
          <cell r="C86">
            <v>10645</v>
          </cell>
          <cell r="D86">
            <v>4</v>
          </cell>
          <cell r="E86">
            <v>40</v>
          </cell>
          <cell r="F86">
            <v>2250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10</v>
          </cell>
          <cell r="F87">
            <v>2574</v>
          </cell>
          <cell r="G87">
            <v>4210</v>
          </cell>
          <cell r="H87">
            <v>0</v>
          </cell>
          <cell r="I87">
            <v>30</v>
          </cell>
        </row>
        <row r="88">
          <cell r="B88">
            <v>23264</v>
          </cell>
          <cell r="C88">
            <v>8154</v>
          </cell>
          <cell r="D88">
            <v>208076</v>
          </cell>
          <cell r="E88">
            <v>4570</v>
          </cell>
          <cell r="F88">
            <v>5075</v>
          </cell>
          <cell r="G88">
            <v>70286</v>
          </cell>
          <cell r="H88">
            <v>35502</v>
          </cell>
          <cell r="I88">
            <v>511</v>
          </cell>
        </row>
        <row r="89">
          <cell r="B89">
            <v>142217</v>
          </cell>
          <cell r="C89">
            <v>173843</v>
          </cell>
          <cell r="D89">
            <v>17340</v>
          </cell>
          <cell r="E89">
            <v>216468</v>
          </cell>
          <cell r="F89">
            <v>3943</v>
          </cell>
          <cell r="G89">
            <v>92595</v>
          </cell>
          <cell r="H89">
            <v>22926</v>
          </cell>
          <cell r="I89">
            <v>2909</v>
          </cell>
        </row>
        <row r="105">
          <cell r="B105">
            <v>0</v>
          </cell>
          <cell r="C105">
            <v>6088</v>
          </cell>
          <cell r="D105">
            <v>943</v>
          </cell>
          <cell r="E105">
            <v>4750</v>
          </cell>
          <cell r="F105">
            <v>6300</v>
          </cell>
          <cell r="G105">
            <v>0</v>
          </cell>
          <cell r="H105">
            <v>0</v>
          </cell>
          <cell r="I105">
            <v>1030</v>
          </cell>
        </row>
        <row r="106">
          <cell r="B106">
            <v>3659</v>
          </cell>
          <cell r="C106">
            <v>640</v>
          </cell>
          <cell r="D106">
            <v>4251</v>
          </cell>
          <cell r="E106">
            <v>6540</v>
          </cell>
          <cell r="F106">
            <v>7929</v>
          </cell>
          <cell r="G106">
            <v>1623</v>
          </cell>
          <cell r="H106">
            <v>6541</v>
          </cell>
          <cell r="I106">
            <v>960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3210</v>
          </cell>
          <cell r="H107">
            <v>0</v>
          </cell>
          <cell r="I107">
            <v>0</v>
          </cell>
        </row>
        <row r="108">
          <cell r="B108">
            <v>309</v>
          </cell>
          <cell r="C108">
            <v>5435</v>
          </cell>
          <cell r="D108">
            <v>138</v>
          </cell>
          <cell r="E108">
            <v>208</v>
          </cell>
          <cell r="F108">
            <v>939</v>
          </cell>
          <cell r="G108">
            <v>935</v>
          </cell>
          <cell r="H108">
            <v>130</v>
          </cell>
          <cell r="I108">
            <v>2260</v>
          </cell>
        </row>
        <row r="109">
          <cell r="B109">
            <v>0</v>
          </cell>
          <cell r="C109">
            <v>0</v>
          </cell>
          <cell r="D109">
            <v>235</v>
          </cell>
          <cell r="E109">
            <v>0</v>
          </cell>
          <cell r="F109">
            <v>0</v>
          </cell>
          <cell r="G109">
            <v>0</v>
          </cell>
          <cell r="H109">
            <v>450</v>
          </cell>
          <cell r="I109">
            <v>1830</v>
          </cell>
        </row>
        <row r="110">
          <cell r="B110">
            <v>7541</v>
          </cell>
          <cell r="C110">
            <v>8210</v>
          </cell>
          <cell r="D110">
            <v>8254</v>
          </cell>
          <cell r="E110">
            <v>4571</v>
          </cell>
          <cell r="F110">
            <v>2547</v>
          </cell>
          <cell r="G110">
            <v>671</v>
          </cell>
          <cell r="H110">
            <v>7254</v>
          </cell>
          <cell r="I110">
            <v>29879</v>
          </cell>
        </row>
        <row r="111">
          <cell r="B111">
            <v>60</v>
          </cell>
          <cell r="C111">
            <v>291</v>
          </cell>
          <cell r="D111">
            <v>493</v>
          </cell>
          <cell r="E111">
            <v>2687</v>
          </cell>
          <cell r="F111">
            <v>940</v>
          </cell>
          <cell r="G111">
            <v>569</v>
          </cell>
          <cell r="H111">
            <v>14418</v>
          </cell>
          <cell r="I111">
            <v>6145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15</v>
          </cell>
          <cell r="G112">
            <v>654</v>
          </cell>
          <cell r="H112">
            <v>42</v>
          </cell>
          <cell r="I112">
            <v>0</v>
          </cell>
        </row>
        <row r="113">
          <cell r="B113">
            <v>1973</v>
          </cell>
          <cell r="C113">
            <v>5784</v>
          </cell>
          <cell r="D113">
            <v>3541</v>
          </cell>
          <cell r="E113">
            <v>3254</v>
          </cell>
          <cell r="F113">
            <v>12692</v>
          </cell>
          <cell r="G113">
            <v>15527</v>
          </cell>
          <cell r="H113">
            <v>16471</v>
          </cell>
          <cell r="I113">
            <v>1708</v>
          </cell>
        </row>
        <row r="114">
          <cell r="B114">
            <v>9941</v>
          </cell>
          <cell r="C114">
            <v>6874</v>
          </cell>
          <cell r="D114">
            <v>12547</v>
          </cell>
          <cell r="E114">
            <v>25874</v>
          </cell>
          <cell r="F114">
            <v>12587</v>
          </cell>
          <cell r="G114">
            <v>10245</v>
          </cell>
          <cell r="H114">
            <v>25741</v>
          </cell>
          <cell r="I114">
            <v>3032</v>
          </cell>
        </row>
        <row r="115">
          <cell r="B115">
            <v>186</v>
          </cell>
          <cell r="C115">
            <v>26657</v>
          </cell>
          <cell r="D115">
            <v>115</v>
          </cell>
          <cell r="E115">
            <v>187</v>
          </cell>
          <cell r="F115">
            <v>10600</v>
          </cell>
          <cell r="G115">
            <v>2028</v>
          </cell>
          <cell r="H115">
            <v>0</v>
          </cell>
          <cell r="I115">
            <v>44105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40214</v>
          </cell>
          <cell r="F116">
            <v>35784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7848</v>
          </cell>
          <cell r="C117">
            <v>9874</v>
          </cell>
          <cell r="D117">
            <v>7894</v>
          </cell>
          <cell r="E117">
            <v>11874</v>
          </cell>
          <cell r="F117">
            <v>15784</v>
          </cell>
          <cell r="G117">
            <v>3347</v>
          </cell>
          <cell r="H117">
            <v>1874</v>
          </cell>
          <cell r="I117">
            <v>8741</v>
          </cell>
        </row>
        <row r="118">
          <cell r="B118">
            <v>41937</v>
          </cell>
          <cell r="C118">
            <v>17094</v>
          </cell>
          <cell r="D118">
            <v>32734</v>
          </cell>
          <cell r="E118">
            <v>89154</v>
          </cell>
          <cell r="F118">
            <v>42147</v>
          </cell>
          <cell r="G118">
            <v>15874</v>
          </cell>
          <cell r="H118">
            <v>25471</v>
          </cell>
          <cell r="I118">
            <v>5390</v>
          </cell>
        </row>
        <row r="119">
          <cell r="B119">
            <v>3265</v>
          </cell>
          <cell r="C119">
            <v>933</v>
          </cell>
          <cell r="D119">
            <v>19661</v>
          </cell>
          <cell r="E119">
            <v>9146</v>
          </cell>
          <cell r="F119">
            <v>23065</v>
          </cell>
          <cell r="G119">
            <v>9631</v>
          </cell>
          <cell r="H119">
            <v>18107</v>
          </cell>
          <cell r="I119">
            <v>1713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357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1923</v>
          </cell>
          <cell r="C121">
            <v>16874</v>
          </cell>
          <cell r="D121">
            <v>10922</v>
          </cell>
          <cell r="E121">
            <v>9253</v>
          </cell>
          <cell r="F121">
            <v>33547</v>
          </cell>
          <cell r="G121">
            <v>1701</v>
          </cell>
          <cell r="H121">
            <v>14870</v>
          </cell>
          <cell r="I121">
            <v>2578</v>
          </cell>
        </row>
        <row r="122">
          <cell r="B122">
            <v>3423</v>
          </cell>
          <cell r="C122">
            <v>253</v>
          </cell>
          <cell r="D122">
            <v>4464</v>
          </cell>
          <cell r="E122">
            <v>18730</v>
          </cell>
          <cell r="F122">
            <v>1500</v>
          </cell>
          <cell r="G122">
            <v>2218</v>
          </cell>
          <cell r="H122">
            <v>14104</v>
          </cell>
          <cell r="I122">
            <v>184</v>
          </cell>
        </row>
        <row r="123">
          <cell r="B123">
            <v>1547</v>
          </cell>
          <cell r="C123">
            <v>4</v>
          </cell>
          <cell r="D123">
            <v>0</v>
          </cell>
          <cell r="E123">
            <v>9541</v>
          </cell>
          <cell r="F123">
            <v>95740</v>
          </cell>
          <cell r="G123">
            <v>1074</v>
          </cell>
          <cell r="H123">
            <v>49874</v>
          </cell>
          <cell r="I123">
            <v>225</v>
          </cell>
        </row>
        <row r="124">
          <cell r="B124">
            <v>930</v>
          </cell>
          <cell r="C124">
            <v>76</v>
          </cell>
          <cell r="D124">
            <v>2351</v>
          </cell>
          <cell r="E124">
            <v>1200</v>
          </cell>
          <cell r="F124">
            <v>9874</v>
          </cell>
          <cell r="G124">
            <v>206</v>
          </cell>
          <cell r="H124">
            <v>225</v>
          </cell>
          <cell r="I124">
            <v>30</v>
          </cell>
        </row>
        <row r="125">
          <cell r="B125">
            <v>5</v>
          </cell>
          <cell r="C125">
            <v>8</v>
          </cell>
          <cell r="D125">
            <v>0</v>
          </cell>
          <cell r="E125">
            <v>874</v>
          </cell>
          <cell r="F125">
            <v>784</v>
          </cell>
          <cell r="G125">
            <v>0</v>
          </cell>
          <cell r="H125">
            <v>254</v>
          </cell>
          <cell r="I125">
            <v>321</v>
          </cell>
        </row>
        <row r="126">
          <cell r="B126">
            <v>0</v>
          </cell>
          <cell r="C126">
            <v>0</v>
          </cell>
          <cell r="D126">
            <v>65</v>
          </cell>
          <cell r="E126">
            <v>22417</v>
          </cell>
          <cell r="F126">
            <v>100</v>
          </cell>
          <cell r="G126">
            <v>168</v>
          </cell>
          <cell r="H126">
            <v>80</v>
          </cell>
          <cell r="I126">
            <v>0</v>
          </cell>
        </row>
        <row r="127">
          <cell r="B127">
            <v>348</v>
          </cell>
          <cell r="C127">
            <v>119</v>
          </cell>
          <cell r="D127">
            <v>428</v>
          </cell>
          <cell r="E127">
            <v>2811</v>
          </cell>
          <cell r="F127">
            <v>18600</v>
          </cell>
          <cell r="G127">
            <v>464</v>
          </cell>
          <cell r="H127">
            <v>7841</v>
          </cell>
          <cell r="I127">
            <v>9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150</v>
          </cell>
          <cell r="E129">
            <v>45640</v>
          </cell>
          <cell r="F129">
            <v>15472</v>
          </cell>
          <cell r="G129">
            <v>115</v>
          </cell>
          <cell r="H129">
            <v>0</v>
          </cell>
          <cell r="I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26</v>
          </cell>
          <cell r="F130">
            <v>21475</v>
          </cell>
          <cell r="G130">
            <v>15792</v>
          </cell>
          <cell r="H130">
            <v>57</v>
          </cell>
          <cell r="I130">
            <v>0</v>
          </cell>
        </row>
        <row r="131">
          <cell r="B131">
            <v>110</v>
          </cell>
          <cell r="C131">
            <v>359</v>
          </cell>
          <cell r="D131">
            <v>6</v>
          </cell>
          <cell r="E131">
            <v>90</v>
          </cell>
          <cell r="F131">
            <v>2219</v>
          </cell>
          <cell r="G131">
            <v>600</v>
          </cell>
          <cell r="H131">
            <v>0</v>
          </cell>
          <cell r="I131">
            <v>14386</v>
          </cell>
        </row>
        <row r="132">
          <cell r="B132">
            <v>984</v>
          </cell>
          <cell r="C132">
            <v>564</v>
          </cell>
          <cell r="D132">
            <v>6874</v>
          </cell>
          <cell r="E132">
            <v>3214</v>
          </cell>
          <cell r="F132">
            <v>785</v>
          </cell>
          <cell r="G132">
            <v>687</v>
          </cell>
          <cell r="H132">
            <v>654</v>
          </cell>
          <cell r="I132">
            <v>854</v>
          </cell>
        </row>
        <row r="133">
          <cell r="B133">
            <v>0</v>
          </cell>
          <cell r="C133">
            <v>0</v>
          </cell>
          <cell r="D133">
            <v>58</v>
          </cell>
          <cell r="E133">
            <v>0</v>
          </cell>
          <cell r="F133">
            <v>0</v>
          </cell>
          <cell r="G133">
            <v>457</v>
          </cell>
          <cell r="H133">
            <v>254</v>
          </cell>
          <cell r="I133">
            <v>321</v>
          </cell>
        </row>
        <row r="134">
          <cell r="B134">
            <v>160</v>
          </cell>
          <cell r="C134">
            <v>14047</v>
          </cell>
          <cell r="D134">
            <v>0</v>
          </cell>
          <cell r="E134">
            <v>80</v>
          </cell>
          <cell r="F134">
            <v>23547</v>
          </cell>
          <cell r="G134">
            <v>5874</v>
          </cell>
          <cell r="H134">
            <v>59</v>
          </cell>
          <cell r="I134">
            <v>28994</v>
          </cell>
        </row>
        <row r="135">
          <cell r="B135">
            <v>138</v>
          </cell>
          <cell r="C135">
            <v>1490</v>
          </cell>
          <cell r="D135">
            <v>1</v>
          </cell>
          <cell r="E135">
            <v>32</v>
          </cell>
          <cell r="F135">
            <v>6750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3</v>
          </cell>
          <cell r="F136">
            <v>1987</v>
          </cell>
          <cell r="G136">
            <v>3547</v>
          </cell>
          <cell r="H136">
            <v>0</v>
          </cell>
          <cell r="I136">
            <v>40</v>
          </cell>
        </row>
        <row r="137">
          <cell r="B137">
            <v>138308</v>
          </cell>
          <cell r="C137">
            <v>40770</v>
          </cell>
          <cell r="D137">
            <v>1682235</v>
          </cell>
          <cell r="E137">
            <v>10165</v>
          </cell>
          <cell r="F137">
            <v>15370</v>
          </cell>
          <cell r="G137">
            <v>271969</v>
          </cell>
          <cell r="H137">
            <v>82358</v>
          </cell>
          <cell r="I137">
            <v>22005</v>
          </cell>
        </row>
        <row r="138">
          <cell r="B138">
            <v>25617</v>
          </cell>
          <cell r="C138">
            <v>18485</v>
          </cell>
          <cell r="D138">
            <v>15678</v>
          </cell>
          <cell r="E138">
            <v>28411</v>
          </cell>
          <cell r="F138">
            <v>822</v>
          </cell>
          <cell r="G138">
            <v>42571</v>
          </cell>
          <cell r="H138">
            <v>6559</v>
          </cell>
          <cell r="I138">
            <v>3019</v>
          </cell>
        </row>
      </sheetData>
      <sheetData sheetId="5">
        <row r="8">
          <cell r="B8">
            <v>0</v>
          </cell>
          <cell r="C8">
            <v>105</v>
          </cell>
          <cell r="D8">
            <v>21866</v>
          </cell>
          <cell r="E8">
            <v>0</v>
          </cell>
          <cell r="F8">
            <v>0</v>
          </cell>
          <cell r="G8">
            <v>0</v>
          </cell>
          <cell r="H8">
            <v>9990</v>
          </cell>
          <cell r="I8">
            <v>0</v>
          </cell>
        </row>
        <row r="9">
          <cell r="B9">
            <v>772</v>
          </cell>
          <cell r="C9">
            <v>922</v>
          </cell>
          <cell r="D9">
            <v>3214</v>
          </cell>
          <cell r="E9">
            <v>930</v>
          </cell>
          <cell r="F9">
            <v>2215</v>
          </cell>
          <cell r="G9">
            <v>3251</v>
          </cell>
          <cell r="H9">
            <v>25415</v>
          </cell>
          <cell r="I9">
            <v>797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165</v>
          </cell>
          <cell r="H10">
            <v>0</v>
          </cell>
          <cell r="I10">
            <v>0</v>
          </cell>
        </row>
        <row r="11">
          <cell r="D11">
            <v>27</v>
          </cell>
          <cell r="E11">
            <v>6</v>
          </cell>
          <cell r="F11">
            <v>115</v>
          </cell>
        </row>
        <row r="12">
          <cell r="B12">
            <v>0</v>
          </cell>
          <cell r="C12">
            <v>0</v>
          </cell>
          <cell r="D12">
            <v>2000</v>
          </cell>
          <cell r="E12">
            <v>0</v>
          </cell>
          <cell r="F12">
            <v>5</v>
          </cell>
          <cell r="G12">
            <v>0</v>
          </cell>
          <cell r="H12">
            <v>2254</v>
          </cell>
          <cell r="I12">
            <v>45</v>
          </cell>
        </row>
        <row r="13">
          <cell r="B13">
            <v>0</v>
          </cell>
          <cell r="C13">
            <v>94</v>
          </cell>
          <cell r="D13">
            <v>1878</v>
          </cell>
          <cell r="E13">
            <v>607</v>
          </cell>
          <cell r="F13">
            <v>1874</v>
          </cell>
          <cell r="G13">
            <v>406</v>
          </cell>
          <cell r="H13">
            <v>7897</v>
          </cell>
          <cell r="I13">
            <v>0</v>
          </cell>
        </row>
        <row r="14">
          <cell r="B14">
            <v>0</v>
          </cell>
          <cell r="C14">
            <v>172</v>
          </cell>
          <cell r="D14">
            <v>987</v>
          </cell>
          <cell r="E14">
            <v>40</v>
          </cell>
          <cell r="F14">
            <v>200</v>
          </cell>
          <cell r="G14">
            <v>6541</v>
          </cell>
          <cell r="H14">
            <v>8884</v>
          </cell>
          <cell r="I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20</v>
          </cell>
          <cell r="G15">
            <v>0</v>
          </cell>
          <cell r="H15">
            <v>375</v>
          </cell>
          <cell r="I15">
            <v>0</v>
          </cell>
        </row>
        <row r="16">
          <cell r="B16">
            <v>352</v>
          </cell>
          <cell r="C16">
            <v>120</v>
          </cell>
          <cell r="D16">
            <v>2874</v>
          </cell>
          <cell r="E16">
            <v>2587</v>
          </cell>
          <cell r="F16">
            <v>2987</v>
          </cell>
          <cell r="G16">
            <v>9879</v>
          </cell>
          <cell r="H16">
            <v>6584</v>
          </cell>
          <cell r="I16">
            <v>418</v>
          </cell>
        </row>
        <row r="17">
          <cell r="B17">
            <v>439</v>
          </cell>
          <cell r="C17">
            <v>208</v>
          </cell>
          <cell r="D17">
            <v>301</v>
          </cell>
          <cell r="E17">
            <v>446</v>
          </cell>
          <cell r="F17">
            <v>390</v>
          </cell>
          <cell r="G17">
            <v>257</v>
          </cell>
          <cell r="H17">
            <v>3103</v>
          </cell>
          <cell r="I17">
            <v>180</v>
          </cell>
        </row>
        <row r="18">
          <cell r="B18">
            <v>2</v>
          </cell>
          <cell r="C18">
            <v>3687</v>
          </cell>
          <cell r="D18">
            <v>115</v>
          </cell>
          <cell r="E18">
            <v>28</v>
          </cell>
          <cell r="F18">
            <v>2000</v>
          </cell>
          <cell r="G18">
            <v>173</v>
          </cell>
          <cell r="H18">
            <v>38</v>
          </cell>
          <cell r="I18">
            <v>1866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1725</v>
          </cell>
          <cell r="F19">
            <v>275</v>
          </cell>
          <cell r="G19">
            <v>30</v>
          </cell>
          <cell r="H19">
            <v>0</v>
          </cell>
          <cell r="I19">
            <v>0</v>
          </cell>
        </row>
        <row r="20">
          <cell r="B20">
            <v>332</v>
          </cell>
          <cell r="C20">
            <v>1608</v>
          </cell>
          <cell r="D20">
            <v>169</v>
          </cell>
          <cell r="E20">
            <v>173</v>
          </cell>
          <cell r="F20">
            <v>2650</v>
          </cell>
          <cell r="G20">
            <v>1194</v>
          </cell>
          <cell r="H20">
            <v>45</v>
          </cell>
          <cell r="I20">
            <v>409</v>
          </cell>
        </row>
        <row r="21">
          <cell r="B21">
            <v>2402</v>
          </cell>
          <cell r="C21">
            <v>2450</v>
          </cell>
          <cell r="D21">
            <v>3327</v>
          </cell>
          <cell r="E21">
            <v>3587</v>
          </cell>
          <cell r="F21">
            <v>3812</v>
          </cell>
          <cell r="G21">
            <v>2587</v>
          </cell>
          <cell r="H21">
            <v>2897</v>
          </cell>
          <cell r="I21">
            <v>1987</v>
          </cell>
        </row>
        <row r="22">
          <cell r="B22">
            <v>550</v>
          </cell>
          <cell r="C22">
            <v>40</v>
          </cell>
          <cell r="D22">
            <v>157</v>
          </cell>
          <cell r="E22">
            <v>587</v>
          </cell>
          <cell r="F22">
            <v>425</v>
          </cell>
          <cell r="G22">
            <v>505</v>
          </cell>
          <cell r="H22">
            <v>589</v>
          </cell>
          <cell r="I22">
            <v>82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103</v>
          </cell>
          <cell r="C24">
            <v>1049</v>
          </cell>
          <cell r="D24">
            <v>400</v>
          </cell>
          <cell r="E24">
            <v>224</v>
          </cell>
          <cell r="F24">
            <v>1950</v>
          </cell>
          <cell r="G24">
            <v>722</v>
          </cell>
          <cell r="H24">
            <v>385</v>
          </cell>
          <cell r="I24">
            <v>803</v>
          </cell>
        </row>
        <row r="25">
          <cell r="B25">
            <v>411</v>
          </cell>
          <cell r="C25">
            <v>28</v>
          </cell>
          <cell r="D25">
            <v>97</v>
          </cell>
          <cell r="E25">
            <v>294</v>
          </cell>
          <cell r="F25">
            <v>6</v>
          </cell>
          <cell r="G25">
            <v>36</v>
          </cell>
          <cell r="H25">
            <v>555</v>
          </cell>
          <cell r="I25">
            <v>22</v>
          </cell>
        </row>
        <row r="26">
          <cell r="B26">
            <v>140</v>
          </cell>
          <cell r="C26">
            <v>0</v>
          </cell>
          <cell r="D26">
            <v>12</v>
          </cell>
          <cell r="E26">
            <v>152</v>
          </cell>
          <cell r="F26">
            <v>555</v>
          </cell>
          <cell r="G26">
            <v>69</v>
          </cell>
          <cell r="H26">
            <v>4187</v>
          </cell>
          <cell r="I26">
            <v>0</v>
          </cell>
        </row>
        <row r="27">
          <cell r="B27">
            <v>282</v>
          </cell>
          <cell r="C27">
            <v>164</v>
          </cell>
          <cell r="D27">
            <v>21</v>
          </cell>
          <cell r="E27">
            <v>58</v>
          </cell>
          <cell r="F27">
            <v>290</v>
          </cell>
          <cell r="G27">
            <v>43</v>
          </cell>
          <cell r="H27">
            <v>21</v>
          </cell>
          <cell r="I27">
            <v>2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425</v>
          </cell>
          <cell r="F28">
            <v>280</v>
          </cell>
          <cell r="G28">
            <v>4</v>
          </cell>
          <cell r="H28">
            <v>0</v>
          </cell>
          <cell r="I28">
            <v>1</v>
          </cell>
        </row>
        <row r="29">
          <cell r="B29">
            <v>0</v>
          </cell>
          <cell r="C29">
            <v>0</v>
          </cell>
          <cell r="D29">
            <v>94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72</v>
          </cell>
          <cell r="C30">
            <v>0</v>
          </cell>
          <cell r="D30">
            <v>0</v>
          </cell>
          <cell r="E30">
            <v>74</v>
          </cell>
          <cell r="F30">
            <v>756</v>
          </cell>
          <cell r="G30">
            <v>14</v>
          </cell>
          <cell r="H30">
            <v>38</v>
          </cell>
          <cell r="I30">
            <v>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764</v>
          </cell>
          <cell r="F32">
            <v>140</v>
          </cell>
          <cell r="G32">
            <v>191</v>
          </cell>
          <cell r="H32">
            <v>0</v>
          </cell>
          <cell r="I32">
            <v>0</v>
          </cell>
        </row>
        <row r="33">
          <cell r="B33">
            <v>49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98</v>
          </cell>
          <cell r="I33">
            <v>0</v>
          </cell>
        </row>
        <row r="34">
          <cell r="B34">
            <v>0</v>
          </cell>
          <cell r="C34">
            <v>108</v>
          </cell>
          <cell r="D34">
            <v>38</v>
          </cell>
          <cell r="E34">
            <v>144</v>
          </cell>
          <cell r="F34">
            <v>50</v>
          </cell>
          <cell r="G34">
            <v>0</v>
          </cell>
          <cell r="H34">
            <v>0</v>
          </cell>
          <cell r="I34">
            <v>631</v>
          </cell>
        </row>
        <row r="35">
          <cell r="B35">
            <v>0</v>
          </cell>
          <cell r="C35">
            <v>59</v>
          </cell>
          <cell r="D35">
            <v>303</v>
          </cell>
          <cell r="E35">
            <v>442</v>
          </cell>
          <cell r="F35">
            <v>315</v>
          </cell>
          <cell r="G35">
            <v>266</v>
          </cell>
          <cell r="H35">
            <v>10</v>
          </cell>
          <cell r="I35">
            <v>5</v>
          </cell>
        </row>
        <row r="36">
          <cell r="B36">
            <v>80</v>
          </cell>
          <cell r="C36">
            <v>0</v>
          </cell>
          <cell r="D36">
            <v>192</v>
          </cell>
          <cell r="E36">
            <v>0</v>
          </cell>
          <cell r="F36">
            <v>30</v>
          </cell>
          <cell r="G36">
            <v>652</v>
          </cell>
          <cell r="H36">
            <v>423</v>
          </cell>
          <cell r="I36">
            <v>100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4</v>
          </cell>
          <cell r="F37">
            <v>0</v>
          </cell>
          <cell r="G37">
            <v>0</v>
          </cell>
          <cell r="H37">
            <v>0</v>
          </cell>
          <cell r="I37">
            <v>76</v>
          </cell>
        </row>
        <row r="38">
          <cell r="B38">
            <v>0</v>
          </cell>
          <cell r="C38">
            <v>1020</v>
          </cell>
          <cell r="D38">
            <v>0</v>
          </cell>
          <cell r="E38">
            <v>36</v>
          </cell>
          <cell r="F38">
            <v>950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466</v>
          </cell>
          <cell r="C40">
            <v>124</v>
          </cell>
          <cell r="D40">
            <v>3903</v>
          </cell>
          <cell r="E40">
            <v>103</v>
          </cell>
          <cell r="F40">
            <v>385</v>
          </cell>
          <cell r="G40">
            <v>80</v>
          </cell>
          <cell r="H40">
            <v>216</v>
          </cell>
          <cell r="I40">
            <v>141</v>
          </cell>
        </row>
        <row r="41">
          <cell r="B41">
            <v>1250</v>
          </cell>
          <cell r="C41">
            <v>1152</v>
          </cell>
          <cell r="D41">
            <v>1987</v>
          </cell>
          <cell r="E41">
            <v>1282</v>
          </cell>
          <cell r="F41">
            <v>1874</v>
          </cell>
          <cell r="G41">
            <v>2093</v>
          </cell>
          <cell r="H41">
            <v>1607</v>
          </cell>
          <cell r="I41">
            <v>369</v>
          </cell>
        </row>
        <row r="55">
          <cell r="B55">
            <v>0</v>
          </cell>
          <cell r="C55">
            <v>101553</v>
          </cell>
          <cell r="D55">
            <v>303</v>
          </cell>
          <cell r="E55">
            <v>33307</v>
          </cell>
          <cell r="F55">
            <v>700</v>
          </cell>
          <cell r="G55">
            <v>0</v>
          </cell>
          <cell r="H55">
            <v>0</v>
          </cell>
          <cell r="I55">
            <v>3856</v>
          </cell>
        </row>
        <row r="56">
          <cell r="B56">
            <v>9737</v>
          </cell>
          <cell r="C56">
            <v>578</v>
          </cell>
          <cell r="D56">
            <v>4550</v>
          </cell>
          <cell r="E56">
            <v>1083</v>
          </cell>
          <cell r="F56">
            <v>2921</v>
          </cell>
          <cell r="G56">
            <v>8497</v>
          </cell>
          <cell r="H56">
            <v>3642</v>
          </cell>
          <cell r="I56">
            <v>812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1670</v>
          </cell>
          <cell r="H57">
            <v>0</v>
          </cell>
          <cell r="I57">
            <v>0</v>
          </cell>
        </row>
        <row r="58">
          <cell r="B58">
            <v>1506</v>
          </cell>
          <cell r="C58">
            <v>71687</v>
          </cell>
          <cell r="D58">
            <v>390</v>
          </cell>
          <cell r="E58">
            <v>1245</v>
          </cell>
          <cell r="F58">
            <v>8610</v>
          </cell>
          <cell r="G58">
            <v>4325</v>
          </cell>
          <cell r="H58">
            <v>654</v>
          </cell>
          <cell r="I58">
            <v>29658</v>
          </cell>
        </row>
        <row r="59">
          <cell r="B59">
            <v>0</v>
          </cell>
          <cell r="C59">
            <v>0</v>
          </cell>
          <cell r="D59">
            <v>210</v>
          </cell>
          <cell r="E59">
            <v>0</v>
          </cell>
          <cell r="F59">
            <v>0</v>
          </cell>
          <cell r="G59">
            <v>10</v>
          </cell>
          <cell r="H59">
            <v>2547</v>
          </cell>
          <cell r="I59">
            <v>1245</v>
          </cell>
        </row>
        <row r="60">
          <cell r="B60">
            <v>727</v>
          </cell>
          <cell r="C60">
            <v>888</v>
          </cell>
          <cell r="D60">
            <v>855</v>
          </cell>
          <cell r="E60">
            <v>2147</v>
          </cell>
          <cell r="F60">
            <v>9871</v>
          </cell>
          <cell r="G60">
            <v>3541</v>
          </cell>
          <cell r="H60">
            <v>13547</v>
          </cell>
          <cell r="I60">
            <v>3214</v>
          </cell>
        </row>
        <row r="61">
          <cell r="B61">
            <v>10</v>
          </cell>
          <cell r="C61">
            <v>233</v>
          </cell>
          <cell r="D61">
            <v>987</v>
          </cell>
          <cell r="E61">
            <v>157</v>
          </cell>
          <cell r="F61">
            <v>674</v>
          </cell>
          <cell r="G61">
            <v>14529</v>
          </cell>
          <cell r="H61">
            <v>1671</v>
          </cell>
          <cell r="I61">
            <v>80</v>
          </cell>
        </row>
        <row r="62">
          <cell r="B62">
            <v>15</v>
          </cell>
          <cell r="C62">
            <v>10</v>
          </cell>
          <cell r="D62">
            <v>0</v>
          </cell>
          <cell r="E62">
            <v>0</v>
          </cell>
          <cell r="F62">
            <v>0</v>
          </cell>
          <cell r="G62">
            <v>592</v>
          </cell>
          <cell r="H62">
            <v>30</v>
          </cell>
          <cell r="I62">
            <v>0</v>
          </cell>
        </row>
        <row r="63">
          <cell r="B63">
            <v>955</v>
          </cell>
          <cell r="C63">
            <v>641</v>
          </cell>
          <cell r="D63">
            <v>3152</v>
          </cell>
          <cell r="E63">
            <v>378</v>
          </cell>
          <cell r="F63">
            <v>7460</v>
          </cell>
          <cell r="G63">
            <v>16696</v>
          </cell>
          <cell r="H63">
            <v>4243</v>
          </cell>
          <cell r="I63">
            <v>761</v>
          </cell>
        </row>
        <row r="64">
          <cell r="B64">
            <v>403</v>
          </cell>
          <cell r="C64">
            <v>216</v>
          </cell>
          <cell r="D64">
            <v>317</v>
          </cell>
          <cell r="E64">
            <v>1645</v>
          </cell>
          <cell r="F64">
            <v>888</v>
          </cell>
          <cell r="G64">
            <v>258</v>
          </cell>
          <cell r="H64">
            <v>2547</v>
          </cell>
          <cell r="I64">
            <v>1574</v>
          </cell>
        </row>
        <row r="65">
          <cell r="B65">
            <v>0</v>
          </cell>
          <cell r="C65">
            <v>3909</v>
          </cell>
          <cell r="D65">
            <v>57</v>
          </cell>
          <cell r="E65">
            <v>54</v>
          </cell>
          <cell r="F65">
            <v>990</v>
          </cell>
          <cell r="G65">
            <v>253</v>
          </cell>
          <cell r="H65">
            <v>95</v>
          </cell>
          <cell r="I65">
            <v>213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2871</v>
          </cell>
          <cell r="F66">
            <v>1874</v>
          </cell>
          <cell r="G66">
            <v>0</v>
          </cell>
          <cell r="H66">
            <v>0</v>
          </cell>
          <cell r="I66">
            <v>0</v>
          </cell>
        </row>
        <row r="67">
          <cell r="B67">
            <v>669</v>
          </cell>
          <cell r="C67">
            <v>2574</v>
          </cell>
          <cell r="D67">
            <v>117</v>
          </cell>
          <cell r="E67">
            <v>587</v>
          </cell>
          <cell r="F67">
            <v>1387</v>
          </cell>
          <cell r="G67">
            <v>1141</v>
          </cell>
          <cell r="H67">
            <v>48</v>
          </cell>
          <cell r="I67">
            <v>432</v>
          </cell>
        </row>
        <row r="68">
          <cell r="B68">
            <v>6327</v>
          </cell>
          <cell r="C68">
            <v>3701</v>
          </cell>
          <cell r="D68">
            <v>3206</v>
          </cell>
          <cell r="E68">
            <v>5164</v>
          </cell>
          <cell r="F68">
            <v>1545</v>
          </cell>
          <cell r="G68">
            <v>523</v>
          </cell>
          <cell r="H68">
            <v>1882</v>
          </cell>
          <cell r="I68">
            <v>858</v>
          </cell>
        </row>
        <row r="69">
          <cell r="B69">
            <v>1024</v>
          </cell>
          <cell r="C69">
            <v>690</v>
          </cell>
          <cell r="D69">
            <v>4784</v>
          </cell>
          <cell r="E69">
            <v>3254</v>
          </cell>
          <cell r="F69">
            <v>370</v>
          </cell>
          <cell r="G69">
            <v>1291</v>
          </cell>
          <cell r="H69">
            <v>470</v>
          </cell>
          <cell r="I69">
            <v>183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512</v>
          </cell>
          <cell r="F70">
            <v>454</v>
          </cell>
          <cell r="G70">
            <v>0</v>
          </cell>
          <cell r="H70">
            <v>0</v>
          </cell>
          <cell r="I70">
            <v>0</v>
          </cell>
        </row>
        <row r="71">
          <cell r="B71">
            <v>1795</v>
          </cell>
          <cell r="C71">
            <v>1899</v>
          </cell>
          <cell r="D71">
            <v>1114</v>
          </cell>
          <cell r="E71">
            <v>2003</v>
          </cell>
          <cell r="F71">
            <v>2590</v>
          </cell>
          <cell r="G71">
            <v>1409</v>
          </cell>
          <cell r="H71">
            <v>674</v>
          </cell>
          <cell r="I71">
            <v>615</v>
          </cell>
        </row>
        <row r="72">
          <cell r="B72">
            <v>228</v>
          </cell>
          <cell r="C72">
            <v>86</v>
          </cell>
          <cell r="D72">
            <v>1458</v>
          </cell>
          <cell r="E72">
            <v>4494</v>
          </cell>
          <cell r="F72">
            <v>115</v>
          </cell>
          <cell r="G72">
            <v>547</v>
          </cell>
          <cell r="H72">
            <v>584</v>
          </cell>
          <cell r="I72">
            <v>28</v>
          </cell>
        </row>
        <row r="73">
          <cell r="B73">
            <v>46</v>
          </cell>
          <cell r="C73">
            <v>0</v>
          </cell>
          <cell r="D73">
            <v>0</v>
          </cell>
          <cell r="E73">
            <v>942</v>
          </cell>
          <cell r="F73">
            <v>4916</v>
          </cell>
          <cell r="G73">
            <v>2162</v>
          </cell>
          <cell r="H73">
            <v>5788</v>
          </cell>
          <cell r="I73">
            <v>0</v>
          </cell>
        </row>
        <row r="74">
          <cell r="B74">
            <v>67</v>
          </cell>
          <cell r="C74">
            <v>49</v>
          </cell>
          <cell r="D74">
            <v>135</v>
          </cell>
          <cell r="E74">
            <v>292</v>
          </cell>
          <cell r="F74">
            <v>414</v>
          </cell>
          <cell r="G74">
            <v>47</v>
          </cell>
          <cell r="H74">
            <v>9</v>
          </cell>
          <cell r="I74">
            <v>6</v>
          </cell>
        </row>
        <row r="75">
          <cell r="B75">
            <v>0</v>
          </cell>
          <cell r="C75">
            <v>6</v>
          </cell>
          <cell r="D75">
            <v>0</v>
          </cell>
          <cell r="E75">
            <v>654</v>
          </cell>
          <cell r="F75">
            <v>564</v>
          </cell>
          <cell r="G75">
            <v>3</v>
          </cell>
          <cell r="H75">
            <v>0</v>
          </cell>
          <cell r="I75">
            <v>18</v>
          </cell>
        </row>
        <row r="76">
          <cell r="B76">
            <v>9</v>
          </cell>
          <cell r="C76">
            <v>0</v>
          </cell>
          <cell r="D76">
            <v>80</v>
          </cell>
          <cell r="E76">
            <v>9797</v>
          </cell>
          <cell r="F76">
            <v>584</v>
          </cell>
          <cell r="G76">
            <v>251</v>
          </cell>
          <cell r="H76">
            <v>258</v>
          </cell>
          <cell r="I76">
            <v>0</v>
          </cell>
        </row>
        <row r="77">
          <cell r="B77">
            <v>51</v>
          </cell>
          <cell r="C77">
            <v>52</v>
          </cell>
          <cell r="D77">
            <v>109</v>
          </cell>
          <cell r="E77">
            <v>390</v>
          </cell>
          <cell r="F77">
            <v>1587</v>
          </cell>
          <cell r="G77">
            <v>21</v>
          </cell>
          <cell r="H77">
            <v>83</v>
          </cell>
          <cell r="I77">
            <v>1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B79">
            <v>0</v>
          </cell>
          <cell r="C79">
            <v>8</v>
          </cell>
          <cell r="D79">
            <v>0</v>
          </cell>
          <cell r="E79">
            <v>548</v>
          </cell>
          <cell r="F79">
            <v>124</v>
          </cell>
          <cell r="G79">
            <v>265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1300</v>
          </cell>
          <cell r="H80">
            <v>78</v>
          </cell>
          <cell r="I80">
            <v>0</v>
          </cell>
        </row>
        <row r="81">
          <cell r="B81">
            <v>84</v>
          </cell>
          <cell r="C81">
            <v>462</v>
          </cell>
          <cell r="D81">
            <v>5</v>
          </cell>
          <cell r="E81">
            <v>198</v>
          </cell>
          <cell r="F81">
            <v>5695</v>
          </cell>
          <cell r="G81">
            <v>57</v>
          </cell>
          <cell r="H81">
            <v>0</v>
          </cell>
          <cell r="I81">
            <v>4454</v>
          </cell>
        </row>
        <row r="82">
          <cell r="B82">
            <v>118</v>
          </cell>
          <cell r="C82">
            <v>1131</v>
          </cell>
          <cell r="D82">
            <v>5514</v>
          </cell>
          <cell r="E82">
            <v>1444</v>
          </cell>
          <cell r="F82">
            <v>874</v>
          </cell>
          <cell r="G82">
            <v>957</v>
          </cell>
          <cell r="H82">
            <v>100</v>
          </cell>
          <cell r="I82">
            <v>505</v>
          </cell>
        </row>
        <row r="83">
          <cell r="B83">
            <v>0</v>
          </cell>
          <cell r="C83">
            <v>0</v>
          </cell>
          <cell r="D83">
            <v>96</v>
          </cell>
          <cell r="E83">
            <v>0</v>
          </cell>
          <cell r="F83">
            <v>0</v>
          </cell>
          <cell r="G83">
            <v>655</v>
          </cell>
          <cell r="H83">
            <v>222</v>
          </cell>
          <cell r="I83">
            <v>0</v>
          </cell>
        </row>
        <row r="84">
          <cell r="B84">
            <v>0</v>
          </cell>
          <cell r="C84">
            <v>12576</v>
          </cell>
          <cell r="D84">
            <v>0</v>
          </cell>
          <cell r="E84">
            <v>130</v>
          </cell>
          <cell r="F84">
            <v>16547</v>
          </cell>
          <cell r="G84">
            <v>338</v>
          </cell>
          <cell r="H84">
            <v>31</v>
          </cell>
          <cell r="I84">
            <v>15874</v>
          </cell>
        </row>
        <row r="85">
          <cell r="B85">
            <v>283</v>
          </cell>
          <cell r="C85">
            <v>10902</v>
          </cell>
          <cell r="D85">
            <v>3</v>
          </cell>
          <cell r="E85">
            <v>20</v>
          </cell>
          <cell r="F85">
            <v>1980</v>
          </cell>
          <cell r="G85">
            <v>0</v>
          </cell>
          <cell r="H85">
            <v>0</v>
          </cell>
          <cell r="I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20</v>
          </cell>
          <cell r="F86">
            <v>100</v>
          </cell>
          <cell r="G86">
            <v>161</v>
          </cell>
          <cell r="H86">
            <v>0</v>
          </cell>
          <cell r="I86">
            <v>32</v>
          </cell>
        </row>
        <row r="87">
          <cell r="B87">
            <v>25558</v>
          </cell>
          <cell r="C87">
            <v>8138</v>
          </cell>
          <cell r="D87">
            <v>209235</v>
          </cell>
          <cell r="E87">
            <v>6374</v>
          </cell>
          <cell r="F87">
            <v>7975</v>
          </cell>
          <cell r="G87">
            <v>70741</v>
          </cell>
          <cell r="H87">
            <v>18612</v>
          </cell>
          <cell r="I87">
            <v>480</v>
          </cell>
        </row>
        <row r="88">
          <cell r="B88">
            <v>131896</v>
          </cell>
          <cell r="C88">
            <v>174515</v>
          </cell>
          <cell r="D88">
            <v>19102</v>
          </cell>
          <cell r="E88">
            <v>217185</v>
          </cell>
          <cell r="F88">
            <v>14195</v>
          </cell>
          <cell r="G88">
            <v>94775</v>
          </cell>
          <cell r="H88">
            <v>23937</v>
          </cell>
          <cell r="I88">
            <v>2804</v>
          </cell>
        </row>
        <row r="105">
          <cell r="B105">
            <v>0</v>
          </cell>
          <cell r="C105">
            <v>452957</v>
          </cell>
          <cell r="D105">
            <v>1626</v>
          </cell>
          <cell r="E105">
            <v>174229</v>
          </cell>
          <cell r="F105">
            <v>3504</v>
          </cell>
          <cell r="G105">
            <v>0</v>
          </cell>
          <cell r="H105">
            <v>0</v>
          </cell>
          <cell r="I105">
            <v>15041</v>
          </cell>
        </row>
        <row r="106">
          <cell r="B106">
            <v>19205</v>
          </cell>
          <cell r="C106">
            <v>896</v>
          </cell>
          <cell r="D106">
            <v>12534</v>
          </cell>
          <cell r="E106">
            <v>1358</v>
          </cell>
          <cell r="F106">
            <v>4672</v>
          </cell>
          <cell r="G106">
            <v>15771</v>
          </cell>
          <cell r="H106">
            <v>27387</v>
          </cell>
          <cell r="I106">
            <v>1206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1670</v>
          </cell>
          <cell r="H107">
            <v>0</v>
          </cell>
          <cell r="I107">
            <v>0</v>
          </cell>
        </row>
        <row r="108">
          <cell r="B108">
            <v>354</v>
          </cell>
          <cell r="C108">
            <v>5428</v>
          </cell>
          <cell r="D108">
            <v>146</v>
          </cell>
          <cell r="E108">
            <v>254</v>
          </cell>
          <cell r="F108">
            <v>945</v>
          </cell>
          <cell r="G108">
            <v>946</v>
          </cell>
          <cell r="H108">
            <v>154</v>
          </cell>
          <cell r="I108">
            <v>2654</v>
          </cell>
        </row>
        <row r="109">
          <cell r="B109">
            <v>0</v>
          </cell>
          <cell r="C109">
            <v>0</v>
          </cell>
          <cell r="D109">
            <v>259</v>
          </cell>
          <cell r="E109">
            <v>0</v>
          </cell>
          <cell r="F109">
            <v>0</v>
          </cell>
          <cell r="G109">
            <v>20</v>
          </cell>
          <cell r="H109">
            <v>6874</v>
          </cell>
          <cell r="I109">
            <v>2410</v>
          </cell>
        </row>
        <row r="110">
          <cell r="B110">
            <v>728</v>
          </cell>
          <cell r="C110">
            <v>1324</v>
          </cell>
          <cell r="D110">
            <v>1354</v>
          </cell>
          <cell r="E110">
            <v>4510</v>
          </cell>
          <cell r="F110">
            <v>9062</v>
          </cell>
          <cell r="G110">
            <v>5841</v>
          </cell>
          <cell r="H110">
            <v>11422</v>
          </cell>
          <cell r="I110">
            <v>1547</v>
          </cell>
        </row>
        <row r="111">
          <cell r="B111">
            <v>20</v>
          </cell>
          <cell r="C111">
            <v>328</v>
          </cell>
          <cell r="D111">
            <v>777</v>
          </cell>
          <cell r="E111">
            <v>174</v>
          </cell>
          <cell r="F111">
            <v>1448</v>
          </cell>
          <cell r="G111">
            <v>15874</v>
          </cell>
          <cell r="H111">
            <v>1744</v>
          </cell>
          <cell r="I111">
            <v>96</v>
          </cell>
        </row>
        <row r="112">
          <cell r="B112">
            <v>13</v>
          </cell>
          <cell r="C112">
            <v>10</v>
          </cell>
          <cell r="D112">
            <v>0</v>
          </cell>
          <cell r="E112">
            <v>0</v>
          </cell>
          <cell r="F112">
            <v>0</v>
          </cell>
          <cell r="G112">
            <v>533</v>
          </cell>
          <cell r="H112">
            <v>48</v>
          </cell>
          <cell r="I112">
            <v>0</v>
          </cell>
        </row>
        <row r="113">
          <cell r="B113">
            <v>1210</v>
          </cell>
          <cell r="C113">
            <v>432</v>
          </cell>
          <cell r="D113">
            <v>6417</v>
          </cell>
          <cell r="E113">
            <v>497</v>
          </cell>
          <cell r="F113">
            <v>15525</v>
          </cell>
          <cell r="G113">
            <v>15082</v>
          </cell>
          <cell r="H113">
            <v>9369</v>
          </cell>
          <cell r="I113">
            <v>1003</v>
          </cell>
        </row>
        <row r="114">
          <cell r="B114">
            <v>5924</v>
          </cell>
          <cell r="C114">
            <v>841</v>
          </cell>
          <cell r="D114">
            <v>3130</v>
          </cell>
          <cell r="E114">
            <v>19931</v>
          </cell>
          <cell r="F114">
            <v>8787</v>
          </cell>
          <cell r="G114">
            <v>2587</v>
          </cell>
          <cell r="H114">
            <v>16870</v>
          </cell>
          <cell r="I114">
            <v>9874</v>
          </cell>
        </row>
        <row r="115">
          <cell r="B115">
            <v>0</v>
          </cell>
          <cell r="C115">
            <v>38735</v>
          </cell>
          <cell r="D115">
            <v>294</v>
          </cell>
          <cell r="E115">
            <v>519</v>
          </cell>
          <cell r="F115">
            <v>9820</v>
          </cell>
          <cell r="G115">
            <v>1444</v>
          </cell>
          <cell r="H115">
            <v>950</v>
          </cell>
          <cell r="I115">
            <v>1904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83650</v>
          </cell>
          <cell r="F116">
            <v>35874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6124</v>
          </cell>
          <cell r="C117">
            <v>24781</v>
          </cell>
          <cell r="D117">
            <v>1302</v>
          </cell>
          <cell r="E117">
            <v>8741</v>
          </cell>
          <cell r="F117">
            <v>13520</v>
          </cell>
          <cell r="G117">
            <v>3853</v>
          </cell>
          <cell r="H117">
            <v>520</v>
          </cell>
          <cell r="I117">
            <v>3323</v>
          </cell>
        </row>
        <row r="118">
          <cell r="B118">
            <v>83918</v>
          </cell>
          <cell r="C118">
            <v>31504</v>
          </cell>
          <cell r="D118">
            <v>31280</v>
          </cell>
          <cell r="E118">
            <v>69913</v>
          </cell>
          <cell r="F118">
            <v>15800</v>
          </cell>
          <cell r="G118">
            <v>3953</v>
          </cell>
          <cell r="H118">
            <v>19979</v>
          </cell>
          <cell r="I118">
            <v>6131</v>
          </cell>
        </row>
        <row r="119">
          <cell r="B119">
            <v>10247</v>
          </cell>
          <cell r="C119">
            <v>1260</v>
          </cell>
          <cell r="D119">
            <v>33247</v>
          </cell>
          <cell r="E119">
            <v>12547</v>
          </cell>
          <cell r="F119">
            <v>6030</v>
          </cell>
          <cell r="G119">
            <v>10458</v>
          </cell>
          <cell r="H119">
            <v>10685</v>
          </cell>
          <cell r="I119">
            <v>1409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4608</v>
          </cell>
          <cell r="F120">
            <v>3547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20490</v>
          </cell>
          <cell r="C121">
            <v>7542</v>
          </cell>
          <cell r="D121">
            <v>7854</v>
          </cell>
          <cell r="E121">
            <v>8719</v>
          </cell>
          <cell r="F121">
            <v>11120</v>
          </cell>
          <cell r="G121">
            <v>5034</v>
          </cell>
          <cell r="H121">
            <v>5610</v>
          </cell>
          <cell r="I121">
            <v>4515</v>
          </cell>
        </row>
        <row r="122">
          <cell r="B122">
            <v>6587</v>
          </cell>
          <cell r="C122">
            <v>303</v>
          </cell>
          <cell r="D122">
            <v>25741</v>
          </cell>
          <cell r="E122">
            <v>27541</v>
          </cell>
          <cell r="F122">
            <v>3254</v>
          </cell>
          <cell r="G122">
            <v>3574</v>
          </cell>
          <cell r="H122">
            <v>9584</v>
          </cell>
          <cell r="I122">
            <v>122</v>
          </cell>
        </row>
        <row r="123">
          <cell r="B123">
            <v>969</v>
          </cell>
          <cell r="C123">
            <v>0</v>
          </cell>
          <cell r="D123">
            <v>0</v>
          </cell>
          <cell r="E123">
            <v>34245</v>
          </cell>
          <cell r="F123">
            <v>130900</v>
          </cell>
          <cell r="G123">
            <v>21504</v>
          </cell>
          <cell r="H123">
            <v>116022</v>
          </cell>
          <cell r="I123">
            <v>0</v>
          </cell>
        </row>
        <row r="124">
          <cell r="B124">
            <v>1199</v>
          </cell>
          <cell r="C124">
            <v>77</v>
          </cell>
          <cell r="D124">
            <v>1261</v>
          </cell>
          <cell r="E124">
            <v>3197</v>
          </cell>
          <cell r="F124">
            <v>7580</v>
          </cell>
          <cell r="G124">
            <v>1232</v>
          </cell>
          <cell r="H124">
            <v>140</v>
          </cell>
          <cell r="I124">
            <v>52</v>
          </cell>
        </row>
        <row r="125">
          <cell r="B125">
            <v>0</v>
          </cell>
          <cell r="C125">
            <v>6</v>
          </cell>
          <cell r="D125">
            <v>0</v>
          </cell>
          <cell r="E125">
            <v>1245</v>
          </cell>
          <cell r="F125">
            <v>1240</v>
          </cell>
          <cell r="G125">
            <v>3</v>
          </cell>
          <cell r="H125">
            <v>0</v>
          </cell>
          <cell r="I125">
            <v>18</v>
          </cell>
        </row>
        <row r="126">
          <cell r="B126">
            <v>2</v>
          </cell>
          <cell r="C126">
            <v>0</v>
          </cell>
          <cell r="D126">
            <v>40</v>
          </cell>
          <cell r="E126">
            <v>25877</v>
          </cell>
          <cell r="F126">
            <v>2987</v>
          </cell>
          <cell r="G126">
            <v>3574</v>
          </cell>
          <cell r="H126">
            <v>3587</v>
          </cell>
          <cell r="I126">
            <v>0</v>
          </cell>
        </row>
        <row r="127">
          <cell r="B127">
            <v>938</v>
          </cell>
          <cell r="C127">
            <v>100</v>
          </cell>
          <cell r="D127">
            <v>4811</v>
          </cell>
          <cell r="E127">
            <v>6666</v>
          </cell>
          <cell r="F127">
            <v>29110</v>
          </cell>
          <cell r="G127">
            <v>197</v>
          </cell>
          <cell r="H127">
            <v>3767</v>
          </cell>
          <cell r="I127">
            <v>3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32</v>
          </cell>
          <cell r="D129">
            <v>0</v>
          </cell>
          <cell r="E129">
            <v>26140</v>
          </cell>
          <cell r="F129">
            <v>2547</v>
          </cell>
          <cell r="G129">
            <v>17854</v>
          </cell>
          <cell r="H129">
            <v>0</v>
          </cell>
          <cell r="I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1354</v>
          </cell>
          <cell r="H130">
            <v>88</v>
          </cell>
          <cell r="I130">
            <v>0</v>
          </cell>
        </row>
        <row r="131">
          <cell r="B131">
            <v>56</v>
          </cell>
          <cell r="C131">
            <v>49</v>
          </cell>
          <cell r="D131">
            <v>2</v>
          </cell>
          <cell r="E131">
            <v>159</v>
          </cell>
          <cell r="F131">
            <v>7935</v>
          </cell>
          <cell r="G131">
            <v>56</v>
          </cell>
          <cell r="H131">
            <v>0</v>
          </cell>
          <cell r="I131">
            <v>11746</v>
          </cell>
        </row>
        <row r="132">
          <cell r="B132">
            <v>654</v>
          </cell>
          <cell r="C132">
            <v>654</v>
          </cell>
          <cell r="D132">
            <v>7541</v>
          </cell>
          <cell r="E132">
            <v>654</v>
          </cell>
          <cell r="F132">
            <v>587</v>
          </cell>
          <cell r="G132">
            <v>520</v>
          </cell>
          <cell r="H132">
            <v>741</v>
          </cell>
          <cell r="I132">
            <v>678</v>
          </cell>
        </row>
        <row r="133">
          <cell r="B133">
            <v>0</v>
          </cell>
          <cell r="C133">
            <v>0</v>
          </cell>
          <cell r="D133">
            <v>3420</v>
          </cell>
          <cell r="E133">
            <v>0</v>
          </cell>
          <cell r="F133">
            <v>0</v>
          </cell>
          <cell r="G133">
            <v>478</v>
          </cell>
          <cell r="H133">
            <v>56</v>
          </cell>
          <cell r="I133">
            <v>0</v>
          </cell>
        </row>
        <row r="134">
          <cell r="B134">
            <v>0</v>
          </cell>
          <cell r="C134">
            <v>14571</v>
          </cell>
          <cell r="D134">
            <v>0</v>
          </cell>
          <cell r="E134">
            <v>25</v>
          </cell>
          <cell r="F134">
            <v>26587</v>
          </cell>
          <cell r="G134">
            <v>129</v>
          </cell>
          <cell r="H134">
            <v>124</v>
          </cell>
          <cell r="I134">
            <v>25874</v>
          </cell>
        </row>
        <row r="135">
          <cell r="B135">
            <v>741</v>
          </cell>
          <cell r="C135">
            <v>1526</v>
          </cell>
          <cell r="D135">
            <v>0</v>
          </cell>
          <cell r="E135">
            <v>26</v>
          </cell>
          <cell r="F135">
            <v>5860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2</v>
          </cell>
          <cell r="F136">
            <v>100</v>
          </cell>
          <cell r="G136">
            <v>21</v>
          </cell>
          <cell r="H136">
            <v>0</v>
          </cell>
          <cell r="I136">
            <v>64</v>
          </cell>
        </row>
        <row r="137">
          <cell r="B137">
            <v>150356</v>
          </cell>
          <cell r="C137">
            <v>40690</v>
          </cell>
          <cell r="D137">
            <v>2415443</v>
          </cell>
          <cell r="E137">
            <v>15324</v>
          </cell>
          <cell r="F137">
            <v>51544</v>
          </cell>
          <cell r="G137">
            <v>311552</v>
          </cell>
          <cell r="H137">
            <v>83626</v>
          </cell>
          <cell r="I137">
            <v>40688</v>
          </cell>
        </row>
        <row r="138">
          <cell r="B138">
            <v>26942</v>
          </cell>
          <cell r="C138">
            <v>21611</v>
          </cell>
          <cell r="D138">
            <v>15744</v>
          </cell>
          <cell r="E138">
            <v>29167</v>
          </cell>
          <cell r="F138">
            <v>4636</v>
          </cell>
          <cell r="G138">
            <v>20611</v>
          </cell>
          <cell r="H138">
            <v>6862</v>
          </cell>
          <cell r="I138">
            <v>3538</v>
          </cell>
        </row>
      </sheetData>
      <sheetData sheetId="6">
        <row r="8">
          <cell r="B8">
            <v>40</v>
          </cell>
          <cell r="C8">
            <v>32097</v>
          </cell>
          <cell r="D8">
            <v>312</v>
          </cell>
          <cell r="E8">
            <v>10170</v>
          </cell>
          <cell r="F8">
            <v>9415</v>
          </cell>
          <cell r="H8">
            <v>11509</v>
          </cell>
          <cell r="I8">
            <v>2200</v>
          </cell>
        </row>
        <row r="9">
          <cell r="B9">
            <v>2019</v>
          </cell>
          <cell r="C9">
            <v>1514</v>
          </cell>
          <cell r="D9">
            <v>1143</v>
          </cell>
          <cell r="E9">
            <v>2205</v>
          </cell>
          <cell r="F9">
            <v>4577</v>
          </cell>
          <cell r="G9">
            <v>5841</v>
          </cell>
          <cell r="H9">
            <v>46311</v>
          </cell>
          <cell r="I9">
            <v>1386</v>
          </cell>
        </row>
        <row r="10">
          <cell r="B10">
            <v>0</v>
          </cell>
          <cell r="C10">
            <v>0</v>
          </cell>
          <cell r="D10">
            <v>100</v>
          </cell>
          <cell r="E10">
            <v>0</v>
          </cell>
          <cell r="F10">
            <v>0</v>
          </cell>
          <cell r="G10">
            <v>30</v>
          </cell>
          <cell r="H10">
            <v>0</v>
          </cell>
          <cell r="I10">
            <v>0</v>
          </cell>
        </row>
        <row r="11">
          <cell r="B11">
            <v>6</v>
          </cell>
          <cell r="C11">
            <v>16</v>
          </cell>
          <cell r="E11">
            <v>3</v>
          </cell>
          <cell r="G11">
            <v>1</v>
          </cell>
        </row>
        <row r="12">
          <cell r="B12">
            <v>0</v>
          </cell>
          <cell r="C12">
            <v>0</v>
          </cell>
          <cell r="D12">
            <v>845</v>
          </cell>
          <cell r="E12">
            <v>0</v>
          </cell>
          <cell r="F12">
            <v>0</v>
          </cell>
          <cell r="G12">
            <v>0</v>
          </cell>
          <cell r="H12">
            <v>5239</v>
          </cell>
          <cell r="I12">
            <v>1850</v>
          </cell>
        </row>
        <row r="13">
          <cell r="B13">
            <v>70</v>
          </cell>
          <cell r="C13">
            <v>8</v>
          </cell>
          <cell r="D13">
            <v>2237</v>
          </cell>
          <cell r="E13">
            <v>828</v>
          </cell>
          <cell r="F13">
            <v>817</v>
          </cell>
          <cell r="G13">
            <v>2571</v>
          </cell>
          <cell r="H13">
            <v>24095</v>
          </cell>
          <cell r="I13">
            <v>0</v>
          </cell>
        </row>
        <row r="14">
          <cell r="B14">
            <v>91</v>
          </cell>
          <cell r="C14">
            <v>125</v>
          </cell>
          <cell r="D14">
            <v>1686</v>
          </cell>
          <cell r="E14">
            <v>186</v>
          </cell>
          <cell r="F14">
            <v>785</v>
          </cell>
          <cell r="G14">
            <v>15374</v>
          </cell>
          <cell r="H14">
            <v>24380</v>
          </cell>
          <cell r="I14">
            <v>15</v>
          </cell>
        </row>
        <row r="15">
          <cell r="B15">
            <v>55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2613</v>
          </cell>
          <cell r="H15">
            <v>1928</v>
          </cell>
          <cell r="I15">
            <v>0</v>
          </cell>
        </row>
        <row r="16">
          <cell r="B16">
            <v>63</v>
          </cell>
          <cell r="C16">
            <v>507</v>
          </cell>
          <cell r="D16">
            <v>1088</v>
          </cell>
          <cell r="E16">
            <v>216</v>
          </cell>
          <cell r="F16">
            <v>3860</v>
          </cell>
          <cell r="G16">
            <v>22417</v>
          </cell>
          <cell r="H16">
            <v>45162</v>
          </cell>
          <cell r="I16">
            <v>609</v>
          </cell>
        </row>
        <row r="17">
          <cell r="B17">
            <v>404</v>
          </cell>
          <cell r="C17">
            <v>642</v>
          </cell>
          <cell r="D17">
            <v>96</v>
          </cell>
          <cell r="E17">
            <v>1700</v>
          </cell>
          <cell r="F17">
            <v>335</v>
          </cell>
          <cell r="G17">
            <v>196</v>
          </cell>
          <cell r="H17">
            <v>2548</v>
          </cell>
          <cell r="I17">
            <v>258</v>
          </cell>
        </row>
        <row r="18">
          <cell r="B18">
            <v>0</v>
          </cell>
          <cell r="C18">
            <v>1596</v>
          </cell>
          <cell r="D18">
            <v>110</v>
          </cell>
          <cell r="E18">
            <v>112</v>
          </cell>
          <cell r="F18">
            <v>2071</v>
          </cell>
          <cell r="G18">
            <v>99</v>
          </cell>
          <cell r="H18">
            <v>48</v>
          </cell>
          <cell r="I18">
            <v>4498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1849</v>
          </cell>
          <cell r="F19">
            <v>300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585</v>
          </cell>
          <cell r="C20">
            <v>1466</v>
          </cell>
          <cell r="D20">
            <v>155</v>
          </cell>
          <cell r="E20">
            <v>1116</v>
          </cell>
          <cell r="F20">
            <v>2232</v>
          </cell>
          <cell r="G20">
            <v>965</v>
          </cell>
          <cell r="H20">
            <v>129</v>
          </cell>
          <cell r="I20">
            <v>616</v>
          </cell>
        </row>
        <row r="21">
          <cell r="B21">
            <v>3479</v>
          </cell>
          <cell r="C21">
            <v>2429</v>
          </cell>
          <cell r="D21">
            <v>2270</v>
          </cell>
          <cell r="E21">
            <v>14061</v>
          </cell>
          <cell r="F21">
            <v>4464</v>
          </cell>
          <cell r="G21">
            <v>690</v>
          </cell>
          <cell r="H21">
            <v>4945</v>
          </cell>
          <cell r="I21">
            <v>774</v>
          </cell>
        </row>
        <row r="22">
          <cell r="B22">
            <v>427</v>
          </cell>
          <cell r="C22">
            <v>85</v>
          </cell>
          <cell r="D22">
            <v>190</v>
          </cell>
          <cell r="E22">
            <v>196</v>
          </cell>
          <cell r="F22">
            <v>503</v>
          </cell>
          <cell r="G22">
            <v>154</v>
          </cell>
          <cell r="H22">
            <v>407</v>
          </cell>
          <cell r="I22">
            <v>26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836</v>
          </cell>
          <cell r="C24">
            <v>920</v>
          </cell>
          <cell r="D24">
            <v>457</v>
          </cell>
          <cell r="E24">
            <v>1587</v>
          </cell>
          <cell r="F24">
            <v>1571</v>
          </cell>
          <cell r="G24">
            <v>2216</v>
          </cell>
          <cell r="H24">
            <v>1580</v>
          </cell>
          <cell r="I24">
            <v>948</v>
          </cell>
        </row>
        <row r="25">
          <cell r="B25">
            <v>272</v>
          </cell>
          <cell r="C25">
            <v>12</v>
          </cell>
          <cell r="D25">
            <v>18</v>
          </cell>
          <cell r="E25">
            <v>518</v>
          </cell>
          <cell r="F25">
            <v>159</v>
          </cell>
          <cell r="G25">
            <v>120</v>
          </cell>
          <cell r="H25">
            <v>685</v>
          </cell>
          <cell r="I25">
            <v>0</v>
          </cell>
        </row>
        <row r="26">
          <cell r="B26">
            <v>55</v>
          </cell>
          <cell r="C26">
            <v>0</v>
          </cell>
          <cell r="D26">
            <v>81</v>
          </cell>
          <cell r="E26">
            <v>111</v>
          </cell>
          <cell r="F26">
            <v>185</v>
          </cell>
          <cell r="G26">
            <v>280</v>
          </cell>
          <cell r="H26">
            <v>17</v>
          </cell>
          <cell r="I26">
            <v>1</v>
          </cell>
        </row>
        <row r="27">
          <cell r="B27">
            <v>55</v>
          </cell>
          <cell r="C27">
            <v>0</v>
          </cell>
          <cell r="D27">
            <v>8</v>
          </cell>
          <cell r="E27">
            <v>66</v>
          </cell>
          <cell r="F27">
            <v>155</v>
          </cell>
          <cell r="G27">
            <v>61</v>
          </cell>
          <cell r="H27">
            <v>0</v>
          </cell>
          <cell r="I27">
            <v>0</v>
          </cell>
        </row>
        <row r="28">
          <cell r="B28">
            <v>0</v>
          </cell>
          <cell r="C28">
            <v>23</v>
          </cell>
          <cell r="D28">
            <v>0</v>
          </cell>
          <cell r="E28">
            <v>606</v>
          </cell>
          <cell r="F28">
            <v>170</v>
          </cell>
          <cell r="G28">
            <v>98</v>
          </cell>
          <cell r="H28">
            <v>12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15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76</v>
          </cell>
          <cell r="F30">
            <v>535</v>
          </cell>
          <cell r="G30">
            <v>30</v>
          </cell>
          <cell r="H30">
            <v>58</v>
          </cell>
          <cell r="I30">
            <v>1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480</v>
          </cell>
          <cell r="F32">
            <v>180</v>
          </cell>
          <cell r="G32">
            <v>560</v>
          </cell>
          <cell r="H32">
            <v>5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4</v>
          </cell>
          <cell r="F33">
            <v>125</v>
          </cell>
          <cell r="G33">
            <v>0</v>
          </cell>
          <cell r="H33">
            <v>20</v>
          </cell>
          <cell r="I33">
            <v>10</v>
          </cell>
        </row>
        <row r="34">
          <cell r="B34">
            <v>50</v>
          </cell>
          <cell r="C34">
            <v>214</v>
          </cell>
          <cell r="D34">
            <v>0</v>
          </cell>
          <cell r="E34">
            <v>223</v>
          </cell>
          <cell r="F34">
            <v>370</v>
          </cell>
          <cell r="G34">
            <v>100</v>
          </cell>
          <cell r="H34">
            <v>20</v>
          </cell>
          <cell r="I34">
            <v>1280</v>
          </cell>
        </row>
        <row r="35">
          <cell r="B35">
            <v>45</v>
          </cell>
          <cell r="C35">
            <v>148</v>
          </cell>
          <cell r="D35">
            <v>127</v>
          </cell>
          <cell r="E35">
            <v>325</v>
          </cell>
          <cell r="F35">
            <v>80</v>
          </cell>
          <cell r="G35">
            <v>454</v>
          </cell>
          <cell r="H35">
            <v>65</v>
          </cell>
          <cell r="I35">
            <v>160</v>
          </cell>
        </row>
        <row r="36">
          <cell r="B36">
            <v>0</v>
          </cell>
          <cell r="C36">
            <v>0</v>
          </cell>
          <cell r="D36">
            <v>334</v>
          </cell>
          <cell r="E36">
            <v>0</v>
          </cell>
          <cell r="F36">
            <v>0</v>
          </cell>
          <cell r="G36">
            <v>303</v>
          </cell>
          <cell r="H36">
            <v>196</v>
          </cell>
          <cell r="I36">
            <v>100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35</v>
          </cell>
          <cell r="F37">
            <v>20</v>
          </cell>
          <cell r="G37">
            <v>0</v>
          </cell>
          <cell r="H37">
            <v>0</v>
          </cell>
          <cell r="I37">
            <v>507</v>
          </cell>
        </row>
        <row r="38">
          <cell r="B38">
            <v>60</v>
          </cell>
          <cell r="C38">
            <v>1105</v>
          </cell>
          <cell r="D38">
            <v>0</v>
          </cell>
          <cell r="E38">
            <v>62</v>
          </cell>
          <cell r="F38">
            <v>680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1578</v>
          </cell>
          <cell r="C40">
            <v>407</v>
          </cell>
          <cell r="D40">
            <v>1977</v>
          </cell>
          <cell r="E40">
            <v>99</v>
          </cell>
          <cell r="F40">
            <v>417</v>
          </cell>
          <cell r="G40">
            <v>146</v>
          </cell>
          <cell r="H40">
            <v>346</v>
          </cell>
          <cell r="I40">
            <v>136</v>
          </cell>
        </row>
        <row r="41">
          <cell r="B41">
            <v>2183</v>
          </cell>
          <cell r="C41">
            <v>3571</v>
          </cell>
          <cell r="D41">
            <v>532</v>
          </cell>
          <cell r="E41">
            <v>5397</v>
          </cell>
          <cell r="F41">
            <v>2344</v>
          </cell>
          <cell r="G41">
            <v>2013</v>
          </cell>
          <cell r="H41">
            <v>1733</v>
          </cell>
          <cell r="I41">
            <v>480</v>
          </cell>
        </row>
        <row r="56">
          <cell r="B56">
            <v>4259</v>
          </cell>
          <cell r="C56">
            <v>396773</v>
          </cell>
          <cell r="D56">
            <v>25944</v>
          </cell>
          <cell r="E56">
            <v>112644</v>
          </cell>
          <cell r="F56">
            <v>9668</v>
          </cell>
          <cell r="G56">
            <v>0</v>
          </cell>
          <cell r="H56">
            <v>250</v>
          </cell>
          <cell r="I56">
            <v>9240</v>
          </cell>
        </row>
        <row r="57">
          <cell r="B57">
            <v>3698</v>
          </cell>
          <cell r="C57">
            <v>1550</v>
          </cell>
          <cell r="D57">
            <v>2587</v>
          </cell>
          <cell r="E57">
            <v>3687</v>
          </cell>
          <cell r="F57">
            <v>2987</v>
          </cell>
          <cell r="G57">
            <v>3547</v>
          </cell>
          <cell r="H57">
            <v>3657</v>
          </cell>
          <cell r="I57">
            <v>4587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6571</v>
          </cell>
          <cell r="C59">
            <v>98694</v>
          </cell>
          <cell r="D59">
            <v>13587</v>
          </cell>
          <cell r="E59">
            <v>15741</v>
          </cell>
          <cell r="F59">
            <v>25471</v>
          </cell>
          <cell r="G59">
            <v>25471</v>
          </cell>
          <cell r="H59">
            <v>18741</v>
          </cell>
          <cell r="I59">
            <v>45874</v>
          </cell>
        </row>
        <row r="60">
          <cell r="B60">
            <v>0</v>
          </cell>
          <cell r="C60">
            <v>0</v>
          </cell>
          <cell r="D60">
            <v>20</v>
          </cell>
          <cell r="E60">
            <v>0</v>
          </cell>
          <cell r="F60">
            <v>0</v>
          </cell>
          <cell r="G60">
            <v>0</v>
          </cell>
          <cell r="H60">
            <v>1844</v>
          </cell>
          <cell r="I60">
            <v>105</v>
          </cell>
        </row>
        <row r="61">
          <cell r="B61">
            <v>587</v>
          </cell>
          <cell r="C61">
            <v>357</v>
          </cell>
          <cell r="D61">
            <v>321</v>
          </cell>
          <cell r="E61">
            <v>687</v>
          </cell>
          <cell r="F61">
            <v>2633</v>
          </cell>
          <cell r="G61">
            <v>365</v>
          </cell>
          <cell r="H61">
            <v>4175</v>
          </cell>
          <cell r="I61">
            <v>0</v>
          </cell>
        </row>
        <row r="62">
          <cell r="B62">
            <v>222</v>
          </cell>
          <cell r="C62">
            <v>189</v>
          </cell>
          <cell r="D62">
            <v>75</v>
          </cell>
          <cell r="E62">
            <v>12</v>
          </cell>
          <cell r="F62">
            <v>1440</v>
          </cell>
          <cell r="G62">
            <v>615</v>
          </cell>
          <cell r="H62">
            <v>10</v>
          </cell>
          <cell r="I62">
            <v>0</v>
          </cell>
        </row>
        <row r="63">
          <cell r="B63">
            <v>139</v>
          </cell>
          <cell r="C63">
            <v>0</v>
          </cell>
          <cell r="D63">
            <v>16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734</v>
          </cell>
          <cell r="C64">
            <v>712</v>
          </cell>
          <cell r="D64">
            <v>1626</v>
          </cell>
          <cell r="E64">
            <v>383</v>
          </cell>
          <cell r="F64">
            <v>1815</v>
          </cell>
          <cell r="G64">
            <v>1079</v>
          </cell>
          <cell r="H64">
            <v>5078</v>
          </cell>
          <cell r="I64">
            <v>333</v>
          </cell>
        </row>
        <row r="65">
          <cell r="B65">
            <v>587</v>
          </cell>
          <cell r="C65">
            <v>897</v>
          </cell>
          <cell r="D65">
            <v>98</v>
          </cell>
          <cell r="E65">
            <v>789</v>
          </cell>
          <cell r="F65">
            <v>1497</v>
          </cell>
          <cell r="G65">
            <v>162</v>
          </cell>
          <cell r="H65">
            <v>2547</v>
          </cell>
          <cell r="I65">
            <v>1547</v>
          </cell>
        </row>
        <row r="66">
          <cell r="B66">
            <v>0</v>
          </cell>
          <cell r="C66">
            <v>4903</v>
          </cell>
          <cell r="D66">
            <v>50</v>
          </cell>
          <cell r="E66">
            <v>4</v>
          </cell>
          <cell r="F66">
            <v>585</v>
          </cell>
          <cell r="G66">
            <v>167</v>
          </cell>
          <cell r="H66">
            <v>200</v>
          </cell>
          <cell r="I66">
            <v>703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2510</v>
          </cell>
          <cell r="F67">
            <v>747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780</v>
          </cell>
          <cell r="C68">
            <v>2348</v>
          </cell>
          <cell r="D68">
            <v>103</v>
          </cell>
          <cell r="E68">
            <v>537</v>
          </cell>
          <cell r="F68">
            <v>1920</v>
          </cell>
          <cell r="G68">
            <v>519</v>
          </cell>
          <cell r="H68">
            <v>23</v>
          </cell>
          <cell r="I68">
            <v>302</v>
          </cell>
        </row>
        <row r="69">
          <cell r="B69">
            <v>7541</v>
          </cell>
          <cell r="C69">
            <v>1663</v>
          </cell>
          <cell r="D69">
            <v>2470</v>
          </cell>
          <cell r="E69">
            <v>8741</v>
          </cell>
          <cell r="F69">
            <v>3541</v>
          </cell>
          <cell r="G69">
            <v>1470</v>
          </cell>
          <cell r="H69">
            <v>1405</v>
          </cell>
          <cell r="I69">
            <v>657</v>
          </cell>
        </row>
        <row r="70">
          <cell r="B70">
            <v>1082</v>
          </cell>
          <cell r="C70">
            <v>529</v>
          </cell>
          <cell r="D70">
            <v>4149</v>
          </cell>
          <cell r="E70">
            <v>2227</v>
          </cell>
          <cell r="F70">
            <v>590</v>
          </cell>
          <cell r="G70">
            <v>932</v>
          </cell>
          <cell r="H70">
            <v>977</v>
          </cell>
          <cell r="I70">
            <v>127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3738</v>
          </cell>
          <cell r="F71">
            <v>15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482</v>
          </cell>
          <cell r="C72">
            <v>3214</v>
          </cell>
          <cell r="D72">
            <v>356</v>
          </cell>
          <cell r="E72">
            <v>3254</v>
          </cell>
          <cell r="F72">
            <v>95</v>
          </cell>
          <cell r="G72">
            <v>4267</v>
          </cell>
          <cell r="H72">
            <v>0</v>
          </cell>
          <cell r="I72">
            <v>947</v>
          </cell>
        </row>
        <row r="73">
          <cell r="B73">
            <v>89</v>
          </cell>
          <cell r="C73">
            <v>71</v>
          </cell>
          <cell r="D73">
            <v>1328</v>
          </cell>
          <cell r="E73">
            <v>4723</v>
          </cell>
          <cell r="F73">
            <v>221</v>
          </cell>
          <cell r="G73">
            <v>80</v>
          </cell>
          <cell r="H73">
            <v>536</v>
          </cell>
          <cell r="I73">
            <v>36</v>
          </cell>
        </row>
        <row r="74">
          <cell r="B74">
            <v>20</v>
          </cell>
          <cell r="C74">
            <v>5</v>
          </cell>
          <cell r="D74">
            <v>100</v>
          </cell>
          <cell r="E74">
            <v>2776</v>
          </cell>
          <cell r="F74">
            <v>2717</v>
          </cell>
          <cell r="G74">
            <v>1915</v>
          </cell>
          <cell r="H74">
            <v>5503</v>
          </cell>
          <cell r="I74">
            <v>7</v>
          </cell>
        </row>
        <row r="75">
          <cell r="B75">
            <v>63</v>
          </cell>
          <cell r="C75">
            <v>44</v>
          </cell>
          <cell r="D75">
            <v>103</v>
          </cell>
          <cell r="E75">
            <v>259</v>
          </cell>
          <cell r="F75">
            <v>425</v>
          </cell>
          <cell r="G75">
            <v>86</v>
          </cell>
          <cell r="H75">
            <v>0</v>
          </cell>
          <cell r="I75">
            <v>4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450</v>
          </cell>
          <cell r="F76">
            <v>345</v>
          </cell>
          <cell r="G76">
            <v>1</v>
          </cell>
          <cell r="H76">
            <v>5</v>
          </cell>
          <cell r="I76">
            <v>3</v>
          </cell>
        </row>
        <row r="77">
          <cell r="B77">
            <v>70</v>
          </cell>
          <cell r="C77">
            <v>0</v>
          </cell>
          <cell r="D77">
            <v>15</v>
          </cell>
          <cell r="E77">
            <v>9798</v>
          </cell>
          <cell r="F77">
            <v>150</v>
          </cell>
          <cell r="G77">
            <v>303</v>
          </cell>
          <cell r="H77">
            <v>113</v>
          </cell>
          <cell r="I77">
            <v>0</v>
          </cell>
        </row>
        <row r="78">
          <cell r="B78">
            <v>25</v>
          </cell>
          <cell r="C78">
            <v>40</v>
          </cell>
          <cell r="D78">
            <v>104</v>
          </cell>
          <cell r="E78">
            <v>1059</v>
          </cell>
          <cell r="F78">
            <v>1185</v>
          </cell>
          <cell r="G78">
            <v>5</v>
          </cell>
          <cell r="H78">
            <v>103</v>
          </cell>
          <cell r="I78">
            <v>5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30250</v>
          </cell>
          <cell r="F80">
            <v>190</v>
          </cell>
          <cell r="G80">
            <v>21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623</v>
          </cell>
          <cell r="H81">
            <v>0</v>
          </cell>
          <cell r="I81">
            <v>2</v>
          </cell>
        </row>
        <row r="82">
          <cell r="B82">
            <v>112</v>
          </cell>
          <cell r="C82">
            <v>2378</v>
          </cell>
          <cell r="D82">
            <v>0</v>
          </cell>
          <cell r="E82">
            <v>232</v>
          </cell>
          <cell r="F82">
            <v>6510</v>
          </cell>
          <cell r="G82">
            <v>0</v>
          </cell>
          <cell r="H82">
            <v>0</v>
          </cell>
          <cell r="I82">
            <v>4900</v>
          </cell>
        </row>
        <row r="83">
          <cell r="B83">
            <v>62</v>
          </cell>
          <cell r="C83">
            <v>1220</v>
          </cell>
          <cell r="D83">
            <v>5783</v>
          </cell>
          <cell r="E83">
            <v>1565</v>
          </cell>
          <cell r="F83">
            <v>310</v>
          </cell>
          <cell r="G83">
            <v>703</v>
          </cell>
          <cell r="H83">
            <v>61</v>
          </cell>
          <cell r="I83">
            <v>810</v>
          </cell>
        </row>
        <row r="84">
          <cell r="B84">
            <v>0</v>
          </cell>
          <cell r="C84">
            <v>0</v>
          </cell>
          <cell r="D84">
            <v>361</v>
          </cell>
          <cell r="E84">
            <v>0</v>
          </cell>
          <cell r="F84">
            <v>0</v>
          </cell>
          <cell r="G84">
            <v>470</v>
          </cell>
          <cell r="H84">
            <v>100</v>
          </cell>
          <cell r="I84">
            <v>150</v>
          </cell>
        </row>
        <row r="85">
          <cell r="B85">
            <v>0</v>
          </cell>
          <cell r="C85">
            <v>2487</v>
          </cell>
          <cell r="D85">
            <v>0</v>
          </cell>
          <cell r="E85">
            <v>40</v>
          </cell>
          <cell r="F85">
            <v>15525</v>
          </cell>
          <cell r="G85">
            <v>55</v>
          </cell>
          <cell r="H85">
            <v>0</v>
          </cell>
          <cell r="I85">
            <v>11547</v>
          </cell>
        </row>
        <row r="86">
          <cell r="B86">
            <v>250</v>
          </cell>
          <cell r="C86">
            <v>12075</v>
          </cell>
          <cell r="D86">
            <v>0</v>
          </cell>
          <cell r="E86">
            <v>2</v>
          </cell>
          <cell r="F86">
            <v>260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294</v>
          </cell>
          <cell r="G87">
            <v>260</v>
          </cell>
          <cell r="H87">
            <v>0</v>
          </cell>
          <cell r="I87">
            <v>0</v>
          </cell>
        </row>
        <row r="88">
          <cell r="B88">
            <v>26189</v>
          </cell>
          <cell r="C88">
            <v>8100</v>
          </cell>
          <cell r="D88">
            <v>209350</v>
          </cell>
          <cell r="E88">
            <v>4752</v>
          </cell>
          <cell r="F88">
            <v>7085</v>
          </cell>
          <cell r="G88">
            <v>70212</v>
          </cell>
          <cell r="H88">
            <v>20617</v>
          </cell>
          <cell r="I88">
            <v>491</v>
          </cell>
        </row>
        <row r="89">
          <cell r="B89">
            <v>149952</v>
          </cell>
          <cell r="C89">
            <v>175204</v>
          </cell>
          <cell r="D89">
            <v>18261</v>
          </cell>
          <cell r="E89">
            <v>217783</v>
          </cell>
          <cell r="F89">
            <v>16960</v>
          </cell>
          <cell r="G89">
            <v>92615</v>
          </cell>
          <cell r="H89">
            <v>24891</v>
          </cell>
          <cell r="I89">
            <v>2691</v>
          </cell>
        </row>
        <row r="105">
          <cell r="B105">
            <v>19531</v>
          </cell>
          <cell r="C105">
            <v>1766541</v>
          </cell>
          <cell r="D105">
            <v>128933</v>
          </cell>
          <cell r="E105">
            <v>557448</v>
          </cell>
          <cell r="F105">
            <v>37525</v>
          </cell>
          <cell r="H105">
            <v>892</v>
          </cell>
          <cell r="I105">
            <v>40430</v>
          </cell>
        </row>
        <row r="106">
          <cell r="B106">
            <v>2216</v>
          </cell>
          <cell r="C106">
            <v>3654</v>
          </cell>
          <cell r="D106">
            <v>9874</v>
          </cell>
          <cell r="E106">
            <v>11014</v>
          </cell>
          <cell r="F106">
            <v>9874</v>
          </cell>
          <cell r="G106">
            <v>11547</v>
          </cell>
          <cell r="H106">
            <v>11574</v>
          </cell>
          <cell r="I106">
            <v>12547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547</v>
          </cell>
          <cell r="C108">
            <v>5287</v>
          </cell>
          <cell r="D108">
            <v>457</v>
          </cell>
          <cell r="E108">
            <v>1479</v>
          </cell>
          <cell r="F108">
            <v>944</v>
          </cell>
          <cell r="G108">
            <v>950</v>
          </cell>
          <cell r="H108">
            <v>564</v>
          </cell>
          <cell r="I108">
            <v>5687</v>
          </cell>
        </row>
        <row r="109">
          <cell r="B109">
            <v>0</v>
          </cell>
          <cell r="C109">
            <v>0</v>
          </cell>
          <cell r="D109">
            <v>20</v>
          </cell>
          <cell r="E109">
            <v>0</v>
          </cell>
          <cell r="F109">
            <v>0</v>
          </cell>
          <cell r="G109">
            <v>0</v>
          </cell>
          <cell r="H109">
            <v>4551</v>
          </cell>
          <cell r="I109">
            <v>158</v>
          </cell>
        </row>
        <row r="110">
          <cell r="B110">
            <v>443</v>
          </cell>
          <cell r="C110">
            <v>256</v>
          </cell>
          <cell r="D110">
            <v>57</v>
          </cell>
          <cell r="E110">
            <v>779</v>
          </cell>
          <cell r="F110">
            <v>4014</v>
          </cell>
          <cell r="G110">
            <v>265</v>
          </cell>
          <cell r="H110">
            <v>5786</v>
          </cell>
          <cell r="I110">
            <v>0</v>
          </cell>
        </row>
        <row r="111">
          <cell r="B111">
            <v>315</v>
          </cell>
          <cell r="C111">
            <v>284</v>
          </cell>
          <cell r="D111">
            <v>38</v>
          </cell>
          <cell r="E111">
            <v>20</v>
          </cell>
          <cell r="F111">
            <v>2780</v>
          </cell>
          <cell r="G111">
            <v>855</v>
          </cell>
          <cell r="H111">
            <v>16</v>
          </cell>
          <cell r="I111">
            <v>0</v>
          </cell>
        </row>
        <row r="112">
          <cell r="B112">
            <v>178</v>
          </cell>
          <cell r="C112">
            <v>0</v>
          </cell>
          <cell r="D112">
            <v>20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>
            <v>2191</v>
          </cell>
          <cell r="C113">
            <v>425</v>
          </cell>
          <cell r="D113">
            <v>4232</v>
          </cell>
          <cell r="E113">
            <v>393</v>
          </cell>
          <cell r="F113">
            <v>4145</v>
          </cell>
          <cell r="G113">
            <v>3045</v>
          </cell>
          <cell r="H113">
            <v>16150</v>
          </cell>
          <cell r="I113">
            <v>566</v>
          </cell>
        </row>
        <row r="114">
          <cell r="B114">
            <v>4068</v>
          </cell>
          <cell r="C114">
            <v>3841</v>
          </cell>
          <cell r="D114">
            <v>573</v>
          </cell>
          <cell r="E114">
            <v>4782</v>
          </cell>
          <cell r="F114">
            <v>24171</v>
          </cell>
          <cell r="G114">
            <v>1152</v>
          </cell>
          <cell r="H114">
            <v>31216</v>
          </cell>
          <cell r="I114">
            <v>23411</v>
          </cell>
        </row>
        <row r="115">
          <cell r="B115">
            <v>0</v>
          </cell>
          <cell r="C115">
            <v>47032</v>
          </cell>
          <cell r="D115">
            <v>200</v>
          </cell>
          <cell r="E115">
            <v>63</v>
          </cell>
          <cell r="F115">
            <v>5680</v>
          </cell>
          <cell r="G115">
            <v>1048</v>
          </cell>
          <cell r="H115">
            <v>2400</v>
          </cell>
          <cell r="I115">
            <v>9202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87200</v>
          </cell>
          <cell r="F116">
            <v>5725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7251</v>
          </cell>
          <cell r="C117">
            <v>16094</v>
          </cell>
          <cell r="D117">
            <v>1330</v>
          </cell>
          <cell r="E117">
            <v>3573</v>
          </cell>
          <cell r="F117">
            <v>73200</v>
          </cell>
          <cell r="G117">
            <v>3540</v>
          </cell>
          <cell r="H117">
            <v>205</v>
          </cell>
          <cell r="I117">
            <v>2718</v>
          </cell>
        </row>
        <row r="118">
          <cell r="B118">
            <v>100210</v>
          </cell>
          <cell r="C118">
            <v>14619</v>
          </cell>
          <cell r="D118">
            <v>35741</v>
          </cell>
          <cell r="E118">
            <v>125400</v>
          </cell>
          <cell r="F118">
            <v>66874</v>
          </cell>
          <cell r="G118">
            <v>48751</v>
          </cell>
          <cell r="H118">
            <v>48804</v>
          </cell>
          <cell r="I118">
            <v>54823</v>
          </cell>
        </row>
        <row r="119">
          <cell r="B119">
            <v>15470</v>
          </cell>
          <cell r="C119">
            <v>904</v>
          </cell>
          <cell r="D119">
            <v>23710</v>
          </cell>
          <cell r="E119">
            <v>8776</v>
          </cell>
          <cell r="F119">
            <v>9738</v>
          </cell>
          <cell r="G119">
            <v>5884</v>
          </cell>
          <cell r="H119">
            <v>17514</v>
          </cell>
          <cell r="I119">
            <v>1511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56070</v>
          </cell>
          <cell r="F120">
            <v>60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5566</v>
          </cell>
          <cell r="C121">
            <v>11547</v>
          </cell>
          <cell r="D121">
            <v>5471</v>
          </cell>
          <cell r="E121">
            <v>14667</v>
          </cell>
          <cell r="F121">
            <v>760</v>
          </cell>
          <cell r="G121">
            <v>29874</v>
          </cell>
          <cell r="H121">
            <v>0</v>
          </cell>
          <cell r="I121">
            <v>8740</v>
          </cell>
        </row>
        <row r="122">
          <cell r="B122">
            <v>1650</v>
          </cell>
          <cell r="C122">
            <v>188</v>
          </cell>
          <cell r="D122">
            <v>14830</v>
          </cell>
          <cell r="E122">
            <v>20436</v>
          </cell>
          <cell r="F122">
            <v>5025</v>
          </cell>
          <cell r="G122">
            <v>325</v>
          </cell>
          <cell r="H122">
            <v>10750</v>
          </cell>
          <cell r="I122">
            <v>196</v>
          </cell>
        </row>
        <row r="123">
          <cell r="B123">
            <v>425</v>
          </cell>
          <cell r="C123">
            <v>10</v>
          </cell>
          <cell r="D123">
            <v>1600</v>
          </cell>
          <cell r="E123">
            <v>117820</v>
          </cell>
          <cell r="F123">
            <v>76685</v>
          </cell>
          <cell r="G123">
            <v>76460</v>
          </cell>
          <cell r="H123">
            <v>110060</v>
          </cell>
          <cell r="I123">
            <v>14</v>
          </cell>
        </row>
        <row r="124">
          <cell r="B124">
            <v>1236</v>
          </cell>
          <cell r="C124">
            <v>87</v>
          </cell>
          <cell r="D124">
            <v>1075</v>
          </cell>
          <cell r="E124">
            <v>3500</v>
          </cell>
          <cell r="F124">
            <v>8600</v>
          </cell>
          <cell r="G124">
            <v>708</v>
          </cell>
          <cell r="H124">
            <v>0</v>
          </cell>
          <cell r="I124">
            <v>32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1200</v>
          </cell>
          <cell r="F125">
            <v>730</v>
          </cell>
          <cell r="G125">
            <v>1</v>
          </cell>
          <cell r="H125">
            <v>8</v>
          </cell>
          <cell r="I125">
            <v>3</v>
          </cell>
        </row>
        <row r="126">
          <cell r="B126">
            <v>43</v>
          </cell>
          <cell r="C126">
            <v>0</v>
          </cell>
          <cell r="D126">
            <v>8</v>
          </cell>
          <cell r="E126">
            <v>29601</v>
          </cell>
          <cell r="F126">
            <v>265</v>
          </cell>
          <cell r="G126">
            <v>170</v>
          </cell>
          <cell r="H126">
            <v>109</v>
          </cell>
          <cell r="I126">
            <v>0</v>
          </cell>
        </row>
        <row r="127">
          <cell r="B127">
            <v>490</v>
          </cell>
          <cell r="C127">
            <v>88</v>
          </cell>
          <cell r="D127">
            <v>2102</v>
          </cell>
          <cell r="E127">
            <v>5092</v>
          </cell>
          <cell r="F127">
            <v>41160</v>
          </cell>
          <cell r="G127">
            <v>66</v>
          </cell>
          <cell r="H127">
            <v>4070</v>
          </cell>
          <cell r="I127">
            <v>30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198741</v>
          </cell>
          <cell r="F129">
            <v>15874</v>
          </cell>
          <cell r="G129">
            <v>430</v>
          </cell>
          <cell r="H129">
            <v>0</v>
          </cell>
          <cell r="I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1982</v>
          </cell>
          <cell r="H130">
            <v>0</v>
          </cell>
          <cell r="I130">
            <v>3</v>
          </cell>
        </row>
        <row r="131">
          <cell r="B131">
            <v>84</v>
          </cell>
          <cell r="C131">
            <v>374</v>
          </cell>
          <cell r="D131">
            <v>0</v>
          </cell>
          <cell r="E131">
            <v>136</v>
          </cell>
          <cell r="F131">
            <v>9070</v>
          </cell>
          <cell r="G131">
            <v>0</v>
          </cell>
          <cell r="H131">
            <v>0</v>
          </cell>
          <cell r="I131">
            <v>10776</v>
          </cell>
        </row>
        <row r="132">
          <cell r="B132">
            <v>561</v>
          </cell>
          <cell r="C132">
            <v>654</v>
          </cell>
          <cell r="D132">
            <v>7851</v>
          </cell>
          <cell r="E132">
            <v>3210</v>
          </cell>
          <cell r="F132">
            <v>2547</v>
          </cell>
          <cell r="G132">
            <v>541</v>
          </cell>
          <cell r="H132">
            <v>345</v>
          </cell>
          <cell r="I132">
            <v>852</v>
          </cell>
        </row>
        <row r="133">
          <cell r="B133">
            <v>0</v>
          </cell>
          <cell r="C133">
            <v>0</v>
          </cell>
          <cell r="D133">
            <v>1690</v>
          </cell>
          <cell r="E133">
            <v>0</v>
          </cell>
          <cell r="F133">
            <v>0</v>
          </cell>
          <cell r="G133">
            <v>371</v>
          </cell>
          <cell r="H133">
            <v>52</v>
          </cell>
          <cell r="I133">
            <v>180</v>
          </cell>
        </row>
        <row r="134">
          <cell r="B134">
            <v>0</v>
          </cell>
          <cell r="C134">
            <v>3587</v>
          </cell>
          <cell r="D134">
            <v>0</v>
          </cell>
          <cell r="E134">
            <v>8</v>
          </cell>
          <cell r="F134">
            <v>22547</v>
          </cell>
          <cell r="G134">
            <v>84</v>
          </cell>
          <cell r="H134">
            <v>0</v>
          </cell>
          <cell r="I134">
            <v>15874</v>
          </cell>
        </row>
        <row r="135">
          <cell r="B135">
            <v>658</v>
          </cell>
          <cell r="C135">
            <v>7358</v>
          </cell>
          <cell r="D135">
            <v>0</v>
          </cell>
          <cell r="E135">
            <v>5</v>
          </cell>
          <cell r="F135">
            <v>720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75</v>
          </cell>
          <cell r="G136">
            <v>190</v>
          </cell>
          <cell r="H136">
            <v>0</v>
          </cell>
          <cell r="I136">
            <v>0</v>
          </cell>
        </row>
        <row r="137">
          <cell r="B137">
            <v>155172</v>
          </cell>
          <cell r="C137">
            <v>40500</v>
          </cell>
          <cell r="D137">
            <v>2443946</v>
          </cell>
          <cell r="E137">
            <v>23841</v>
          </cell>
          <cell r="F137">
            <v>26030</v>
          </cell>
          <cell r="G137">
            <v>312303</v>
          </cell>
          <cell r="H137">
            <v>89505</v>
          </cell>
          <cell r="I137">
            <v>22565</v>
          </cell>
        </row>
        <row r="138">
          <cell r="B138">
            <v>36147</v>
          </cell>
          <cell r="C138">
            <v>25371</v>
          </cell>
          <cell r="D138">
            <v>13760</v>
          </cell>
          <cell r="E138">
            <v>26172</v>
          </cell>
          <cell r="F138">
            <v>5905</v>
          </cell>
          <cell r="G138">
            <v>22703</v>
          </cell>
          <cell r="H138">
            <v>7489</v>
          </cell>
          <cell r="I138">
            <v>3487</v>
          </cell>
        </row>
      </sheetData>
      <sheetData sheetId="7">
        <row r="8">
          <cell r="B8">
            <v>7495</v>
          </cell>
          <cell r="C8">
            <v>148761</v>
          </cell>
          <cell r="D8">
            <v>84181</v>
          </cell>
          <cell r="E8">
            <v>33092</v>
          </cell>
          <cell r="F8">
            <v>9690</v>
          </cell>
          <cell r="G8">
            <v>0</v>
          </cell>
          <cell r="H8">
            <v>49846</v>
          </cell>
          <cell r="I8">
            <v>7202</v>
          </cell>
        </row>
        <row r="9">
          <cell r="B9">
            <v>4217</v>
          </cell>
          <cell r="C9">
            <v>3257</v>
          </cell>
          <cell r="D9">
            <v>4587</v>
          </cell>
          <cell r="E9">
            <v>8541</v>
          </cell>
          <cell r="F9">
            <v>8521</v>
          </cell>
          <cell r="G9">
            <v>12547</v>
          </cell>
          <cell r="H9">
            <v>25874</v>
          </cell>
          <cell r="I9">
            <v>2612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124</v>
          </cell>
          <cell r="C11">
            <v>257</v>
          </cell>
          <cell r="D11">
            <v>50</v>
          </cell>
          <cell r="E11">
            <v>60</v>
          </cell>
          <cell r="F11">
            <v>50</v>
          </cell>
          <cell r="G11">
            <v>70</v>
          </cell>
          <cell r="H11">
            <v>52</v>
          </cell>
          <cell r="I11">
            <v>62</v>
          </cell>
        </row>
        <row r="12">
          <cell r="B12">
            <v>0</v>
          </cell>
          <cell r="C12">
            <v>0</v>
          </cell>
          <cell r="D12">
            <v>925</v>
          </cell>
          <cell r="E12">
            <v>0</v>
          </cell>
          <cell r="F12">
            <v>35</v>
          </cell>
          <cell r="G12">
            <v>45</v>
          </cell>
          <cell r="H12">
            <v>1255</v>
          </cell>
          <cell r="I12">
            <v>754</v>
          </cell>
        </row>
        <row r="13">
          <cell r="B13">
            <v>654</v>
          </cell>
          <cell r="C13">
            <v>354</v>
          </cell>
          <cell r="D13">
            <v>3254</v>
          </cell>
          <cell r="E13">
            <v>3254</v>
          </cell>
          <cell r="F13">
            <v>961</v>
          </cell>
          <cell r="G13">
            <v>7321</v>
          </cell>
          <cell r="H13">
            <v>9421</v>
          </cell>
          <cell r="I13">
            <v>95</v>
          </cell>
        </row>
        <row r="14">
          <cell r="B14">
            <v>564</v>
          </cell>
          <cell r="C14">
            <v>739</v>
          </cell>
          <cell r="D14">
            <v>3541</v>
          </cell>
          <cell r="E14">
            <v>1654</v>
          </cell>
          <cell r="F14">
            <v>1987</v>
          </cell>
          <cell r="G14">
            <v>16541</v>
          </cell>
          <cell r="H14">
            <v>9874</v>
          </cell>
          <cell r="I14">
            <v>995</v>
          </cell>
        </row>
        <row r="15">
          <cell r="B15">
            <v>55</v>
          </cell>
          <cell r="C15">
            <v>0</v>
          </cell>
          <cell r="D15">
            <v>0</v>
          </cell>
          <cell r="E15">
            <v>0</v>
          </cell>
          <cell r="F15">
            <v>98</v>
          </cell>
          <cell r="G15">
            <v>3547</v>
          </cell>
          <cell r="H15">
            <v>0</v>
          </cell>
          <cell r="I15">
            <v>0</v>
          </cell>
        </row>
        <row r="16">
          <cell r="B16">
            <v>328</v>
          </cell>
          <cell r="C16">
            <v>406</v>
          </cell>
          <cell r="D16">
            <v>1139</v>
          </cell>
          <cell r="E16">
            <v>82</v>
          </cell>
          <cell r="F16">
            <v>4459</v>
          </cell>
          <cell r="G16">
            <v>4962</v>
          </cell>
          <cell r="H16">
            <v>23183</v>
          </cell>
          <cell r="I16">
            <v>645</v>
          </cell>
        </row>
        <row r="17">
          <cell r="B17">
            <v>764</v>
          </cell>
          <cell r="C17">
            <v>538</v>
          </cell>
          <cell r="D17">
            <v>666</v>
          </cell>
          <cell r="E17">
            <v>2814</v>
          </cell>
          <cell r="F17">
            <v>804</v>
          </cell>
          <cell r="G17">
            <v>214</v>
          </cell>
          <cell r="H17">
            <v>2455</v>
          </cell>
          <cell r="I17">
            <v>417</v>
          </cell>
        </row>
        <row r="18">
          <cell r="B18">
            <v>80</v>
          </cell>
          <cell r="C18">
            <v>705</v>
          </cell>
          <cell r="D18">
            <v>78</v>
          </cell>
          <cell r="E18">
            <v>541</v>
          </cell>
          <cell r="F18">
            <v>4214</v>
          </cell>
          <cell r="G18">
            <v>654</v>
          </cell>
          <cell r="H18">
            <v>54</v>
          </cell>
          <cell r="I18">
            <v>874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1783</v>
          </cell>
          <cell r="F19">
            <v>247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701</v>
          </cell>
          <cell r="C20">
            <v>1712</v>
          </cell>
          <cell r="D20">
            <v>260</v>
          </cell>
          <cell r="E20">
            <v>577</v>
          </cell>
          <cell r="F20">
            <v>4214</v>
          </cell>
          <cell r="G20">
            <v>2147</v>
          </cell>
          <cell r="H20">
            <v>34</v>
          </cell>
          <cell r="I20">
            <v>280</v>
          </cell>
        </row>
        <row r="21">
          <cell r="B21">
            <v>4803</v>
          </cell>
          <cell r="C21">
            <v>3200</v>
          </cell>
          <cell r="D21">
            <v>3072</v>
          </cell>
          <cell r="E21">
            <v>19254</v>
          </cell>
          <cell r="F21">
            <v>6541</v>
          </cell>
          <cell r="G21">
            <v>1547</v>
          </cell>
          <cell r="H21">
            <v>2580</v>
          </cell>
          <cell r="I21">
            <v>1139</v>
          </cell>
        </row>
        <row r="22">
          <cell r="B22">
            <v>277</v>
          </cell>
          <cell r="C22">
            <v>213</v>
          </cell>
          <cell r="D22">
            <v>215</v>
          </cell>
          <cell r="E22">
            <v>274</v>
          </cell>
          <cell r="F22">
            <v>300</v>
          </cell>
          <cell r="G22">
            <v>105</v>
          </cell>
          <cell r="H22">
            <v>264</v>
          </cell>
          <cell r="I22">
            <v>50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897</v>
          </cell>
          <cell r="C24">
            <v>829</v>
          </cell>
          <cell r="D24">
            <v>711</v>
          </cell>
          <cell r="E24">
            <v>1189</v>
          </cell>
          <cell r="F24">
            <v>2339</v>
          </cell>
          <cell r="G24">
            <v>3083</v>
          </cell>
          <cell r="H24">
            <v>1857</v>
          </cell>
          <cell r="I24">
            <v>991</v>
          </cell>
        </row>
        <row r="25">
          <cell r="B25">
            <v>187</v>
          </cell>
          <cell r="C25">
            <v>34</v>
          </cell>
          <cell r="D25">
            <v>28</v>
          </cell>
          <cell r="E25">
            <v>433</v>
          </cell>
          <cell r="F25">
            <v>225</v>
          </cell>
          <cell r="G25">
            <v>459</v>
          </cell>
          <cell r="H25">
            <v>117</v>
          </cell>
          <cell r="I25">
            <v>24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763</v>
          </cell>
          <cell r="F26">
            <v>143</v>
          </cell>
          <cell r="G26">
            <v>26</v>
          </cell>
          <cell r="H26">
            <v>40</v>
          </cell>
          <cell r="I26">
            <v>0</v>
          </cell>
        </row>
        <row r="27">
          <cell r="B27">
            <v>0</v>
          </cell>
          <cell r="C27">
            <v>2</v>
          </cell>
          <cell r="D27">
            <v>15</v>
          </cell>
          <cell r="E27">
            <v>90</v>
          </cell>
          <cell r="F27">
            <v>154</v>
          </cell>
          <cell r="G27">
            <v>59</v>
          </cell>
          <cell r="H27">
            <v>0</v>
          </cell>
          <cell r="I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406</v>
          </cell>
          <cell r="F28">
            <v>209</v>
          </cell>
          <cell r="G28">
            <v>0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2</v>
          </cell>
          <cell r="F29">
            <v>74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37</v>
          </cell>
          <cell r="C30">
            <v>8</v>
          </cell>
          <cell r="D30">
            <v>0</v>
          </cell>
          <cell r="E30">
            <v>151</v>
          </cell>
          <cell r="F30">
            <v>441</v>
          </cell>
          <cell r="G30">
            <v>81</v>
          </cell>
          <cell r="H30">
            <v>0</v>
          </cell>
          <cell r="I30">
            <v>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710</v>
          </cell>
          <cell r="F32">
            <v>500</v>
          </cell>
          <cell r="G32">
            <v>144</v>
          </cell>
          <cell r="H32">
            <v>0</v>
          </cell>
          <cell r="I32">
            <v>4</v>
          </cell>
        </row>
        <row r="33">
          <cell r="B33">
            <v>10</v>
          </cell>
          <cell r="C33">
            <v>0</v>
          </cell>
          <cell r="D33">
            <v>4</v>
          </cell>
          <cell r="E33">
            <v>85</v>
          </cell>
          <cell r="F33">
            <v>89</v>
          </cell>
          <cell r="G33">
            <v>0</v>
          </cell>
          <cell r="H33">
            <v>215</v>
          </cell>
          <cell r="I33">
            <v>12</v>
          </cell>
        </row>
        <row r="34">
          <cell r="B34">
            <v>154</v>
          </cell>
          <cell r="C34">
            <v>354</v>
          </cell>
          <cell r="D34">
            <v>0</v>
          </cell>
          <cell r="E34">
            <v>321</v>
          </cell>
          <cell r="F34">
            <v>581</v>
          </cell>
          <cell r="G34">
            <v>0</v>
          </cell>
          <cell r="H34">
            <v>382</v>
          </cell>
          <cell r="I34">
            <v>564</v>
          </cell>
        </row>
        <row r="35">
          <cell r="B35">
            <v>139</v>
          </cell>
          <cell r="C35">
            <v>109</v>
          </cell>
          <cell r="D35">
            <v>345</v>
          </cell>
          <cell r="E35">
            <v>214</v>
          </cell>
          <cell r="F35">
            <v>312</v>
          </cell>
          <cell r="G35">
            <v>321</v>
          </cell>
          <cell r="H35">
            <v>1</v>
          </cell>
          <cell r="I35">
            <v>60</v>
          </cell>
        </row>
        <row r="36">
          <cell r="B36">
            <v>50</v>
          </cell>
          <cell r="C36">
            <v>0</v>
          </cell>
          <cell r="D36">
            <v>126</v>
          </cell>
          <cell r="E36">
            <v>0</v>
          </cell>
          <cell r="F36">
            <v>0</v>
          </cell>
          <cell r="G36">
            <v>500</v>
          </cell>
          <cell r="H36">
            <v>0</v>
          </cell>
          <cell r="I36">
            <v>149</v>
          </cell>
        </row>
        <row r="37">
          <cell r="B37">
            <v>0</v>
          </cell>
          <cell r="C37">
            <v>64</v>
          </cell>
          <cell r="D37">
            <v>0</v>
          </cell>
          <cell r="E37">
            <v>199</v>
          </cell>
          <cell r="F37">
            <v>0</v>
          </cell>
          <cell r="G37">
            <v>0</v>
          </cell>
          <cell r="H37">
            <v>0</v>
          </cell>
          <cell r="I37">
            <v>87</v>
          </cell>
        </row>
        <row r="38">
          <cell r="B38">
            <v>0</v>
          </cell>
          <cell r="C38">
            <v>900</v>
          </cell>
          <cell r="D38">
            <v>0</v>
          </cell>
          <cell r="E38">
            <v>208</v>
          </cell>
          <cell r="F38">
            <v>785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1000</v>
          </cell>
          <cell r="C40">
            <v>245</v>
          </cell>
          <cell r="D40">
            <v>1018</v>
          </cell>
          <cell r="E40">
            <v>587</v>
          </cell>
          <cell r="F40">
            <v>648</v>
          </cell>
          <cell r="G40">
            <v>474</v>
          </cell>
          <cell r="H40">
            <v>367</v>
          </cell>
          <cell r="I40">
            <v>561</v>
          </cell>
        </row>
        <row r="41">
          <cell r="B41">
            <v>3227</v>
          </cell>
          <cell r="C41">
            <v>27</v>
          </cell>
          <cell r="D41">
            <v>603</v>
          </cell>
          <cell r="E41">
            <v>8439</v>
          </cell>
          <cell r="F41">
            <v>2093</v>
          </cell>
          <cell r="G41">
            <v>1543</v>
          </cell>
          <cell r="H41">
            <v>1131</v>
          </cell>
          <cell r="I41">
            <v>491</v>
          </cell>
        </row>
        <row r="56">
          <cell r="B56">
            <v>8829</v>
          </cell>
          <cell r="C56">
            <v>137742</v>
          </cell>
          <cell r="D56">
            <v>117899</v>
          </cell>
          <cell r="E56">
            <v>58722</v>
          </cell>
          <cell r="F56">
            <v>6725</v>
          </cell>
          <cell r="G56">
            <v>0</v>
          </cell>
          <cell r="H56">
            <v>4436</v>
          </cell>
          <cell r="I56">
            <v>7099</v>
          </cell>
        </row>
        <row r="57">
          <cell r="B57">
            <v>864</v>
          </cell>
          <cell r="C57">
            <v>481</v>
          </cell>
          <cell r="D57">
            <v>1238</v>
          </cell>
          <cell r="E57">
            <v>847</v>
          </cell>
          <cell r="F57">
            <v>1247</v>
          </cell>
          <cell r="G57">
            <v>1809</v>
          </cell>
          <cell r="H57">
            <v>3254</v>
          </cell>
          <cell r="I57">
            <v>2347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1587</v>
          </cell>
          <cell r="C59">
            <v>87411</v>
          </cell>
          <cell r="D59">
            <v>2411</v>
          </cell>
          <cell r="E59">
            <v>3547</v>
          </cell>
          <cell r="F59">
            <v>13247</v>
          </cell>
          <cell r="G59">
            <v>9474</v>
          </cell>
          <cell r="H59">
            <v>2147</v>
          </cell>
          <cell r="I59">
            <v>29874</v>
          </cell>
        </row>
        <row r="60">
          <cell r="B60">
            <v>0</v>
          </cell>
          <cell r="C60">
            <v>0</v>
          </cell>
          <cell r="D60">
            <v>70</v>
          </cell>
          <cell r="E60">
            <v>0</v>
          </cell>
          <cell r="F60">
            <v>5</v>
          </cell>
          <cell r="G60">
            <v>0</v>
          </cell>
          <cell r="H60">
            <v>2584</v>
          </cell>
          <cell r="I60">
            <v>141</v>
          </cell>
        </row>
        <row r="61">
          <cell r="B61">
            <v>468</v>
          </cell>
          <cell r="C61">
            <v>85</v>
          </cell>
          <cell r="D61">
            <v>43</v>
          </cell>
          <cell r="E61">
            <v>912</v>
          </cell>
          <cell r="F61">
            <v>299</v>
          </cell>
          <cell r="G61">
            <v>1247</v>
          </cell>
          <cell r="H61">
            <v>2046</v>
          </cell>
          <cell r="I61">
            <v>0</v>
          </cell>
        </row>
        <row r="62">
          <cell r="B62">
            <v>40</v>
          </cell>
          <cell r="C62">
            <v>105</v>
          </cell>
          <cell r="D62">
            <v>0</v>
          </cell>
          <cell r="E62">
            <v>30</v>
          </cell>
          <cell r="F62">
            <v>2547</v>
          </cell>
          <cell r="G62">
            <v>3547</v>
          </cell>
          <cell r="H62">
            <v>52</v>
          </cell>
          <cell r="I62">
            <v>0</v>
          </cell>
        </row>
        <row r="63">
          <cell r="B63">
            <v>62</v>
          </cell>
          <cell r="C63">
            <v>0</v>
          </cell>
          <cell r="D63">
            <v>0</v>
          </cell>
          <cell r="E63">
            <v>0</v>
          </cell>
          <cell r="F63">
            <v>30</v>
          </cell>
          <cell r="G63">
            <v>80</v>
          </cell>
          <cell r="H63">
            <v>0</v>
          </cell>
          <cell r="I63">
            <v>0</v>
          </cell>
        </row>
        <row r="64">
          <cell r="B64">
            <v>207</v>
          </cell>
          <cell r="C64">
            <v>773</v>
          </cell>
          <cell r="D64">
            <v>1593</v>
          </cell>
          <cell r="E64">
            <v>188</v>
          </cell>
          <cell r="F64">
            <v>1082</v>
          </cell>
          <cell r="G64">
            <v>1987</v>
          </cell>
          <cell r="H64">
            <v>2547</v>
          </cell>
          <cell r="I64">
            <v>223</v>
          </cell>
        </row>
        <row r="65">
          <cell r="B65">
            <v>326</v>
          </cell>
          <cell r="C65">
            <v>524</v>
          </cell>
          <cell r="D65">
            <v>203</v>
          </cell>
          <cell r="E65">
            <v>316</v>
          </cell>
          <cell r="F65">
            <v>3214</v>
          </cell>
          <cell r="G65">
            <v>155</v>
          </cell>
          <cell r="H65">
            <v>3587</v>
          </cell>
          <cell r="I65">
            <v>373</v>
          </cell>
        </row>
        <row r="66">
          <cell r="B66">
            <v>0</v>
          </cell>
          <cell r="C66">
            <v>2032</v>
          </cell>
          <cell r="D66">
            <v>0</v>
          </cell>
          <cell r="E66">
            <v>0</v>
          </cell>
          <cell r="F66">
            <v>1800</v>
          </cell>
          <cell r="G66">
            <v>134</v>
          </cell>
          <cell r="H66">
            <v>5</v>
          </cell>
          <cell r="I66">
            <v>727</v>
          </cell>
        </row>
        <row r="67">
          <cell r="B67">
            <v>0</v>
          </cell>
          <cell r="C67">
            <v>0</v>
          </cell>
          <cell r="D67">
            <v>1</v>
          </cell>
          <cell r="E67">
            <v>1587</v>
          </cell>
          <cell r="F67">
            <v>1290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209</v>
          </cell>
          <cell r="C68">
            <v>798</v>
          </cell>
          <cell r="D68">
            <v>874</v>
          </cell>
          <cell r="E68">
            <v>2547</v>
          </cell>
          <cell r="F68">
            <v>2147</v>
          </cell>
          <cell r="G68">
            <v>706</v>
          </cell>
          <cell r="H68">
            <v>62</v>
          </cell>
          <cell r="I68">
            <v>258</v>
          </cell>
        </row>
        <row r="69">
          <cell r="B69">
            <v>2482</v>
          </cell>
          <cell r="C69">
            <v>3214</v>
          </cell>
          <cell r="D69">
            <v>3254</v>
          </cell>
          <cell r="E69">
            <v>6547</v>
          </cell>
          <cell r="F69">
            <v>4571</v>
          </cell>
          <cell r="G69">
            <v>1547</v>
          </cell>
          <cell r="H69">
            <v>3254</v>
          </cell>
          <cell r="I69">
            <v>529</v>
          </cell>
        </row>
        <row r="70">
          <cell r="B70">
            <v>691</v>
          </cell>
          <cell r="C70">
            <v>640</v>
          </cell>
          <cell r="D70">
            <v>2661</v>
          </cell>
          <cell r="E70">
            <v>2541</v>
          </cell>
          <cell r="F70">
            <v>1241</v>
          </cell>
          <cell r="G70">
            <v>1015</v>
          </cell>
          <cell r="H70">
            <v>569</v>
          </cell>
          <cell r="I70">
            <v>165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506</v>
          </cell>
          <cell r="C72">
            <v>2725</v>
          </cell>
          <cell r="D72">
            <v>479</v>
          </cell>
          <cell r="E72">
            <v>2014</v>
          </cell>
          <cell r="F72">
            <v>2000</v>
          </cell>
          <cell r="G72">
            <v>500</v>
          </cell>
          <cell r="H72">
            <v>95</v>
          </cell>
          <cell r="I72">
            <v>631</v>
          </cell>
        </row>
        <row r="73">
          <cell r="B73">
            <v>248</v>
          </cell>
          <cell r="C73">
            <v>104</v>
          </cell>
          <cell r="D73">
            <v>1784</v>
          </cell>
          <cell r="E73">
            <v>2987</v>
          </cell>
          <cell r="F73">
            <v>110</v>
          </cell>
          <cell r="G73">
            <v>92</v>
          </cell>
          <cell r="H73">
            <v>874</v>
          </cell>
          <cell r="I73">
            <v>40</v>
          </cell>
        </row>
        <row r="74">
          <cell r="B74">
            <v>61</v>
          </cell>
          <cell r="C74">
            <v>0</v>
          </cell>
          <cell r="D74">
            <v>115</v>
          </cell>
          <cell r="E74">
            <v>1024</v>
          </cell>
          <cell r="F74">
            <v>8021</v>
          </cell>
          <cell r="G74">
            <v>3214</v>
          </cell>
          <cell r="H74">
            <v>180</v>
          </cell>
          <cell r="I74">
            <v>0</v>
          </cell>
        </row>
        <row r="75">
          <cell r="B75">
            <v>231</v>
          </cell>
          <cell r="C75">
            <v>198</v>
          </cell>
          <cell r="D75">
            <v>11</v>
          </cell>
          <cell r="E75">
            <v>161</v>
          </cell>
          <cell r="F75">
            <v>165</v>
          </cell>
          <cell r="G75">
            <v>10</v>
          </cell>
          <cell r="H75">
            <v>34</v>
          </cell>
          <cell r="I75">
            <v>4</v>
          </cell>
        </row>
        <row r="76">
          <cell r="B76">
            <v>8</v>
          </cell>
          <cell r="C76">
            <v>15</v>
          </cell>
          <cell r="D76">
            <v>0</v>
          </cell>
          <cell r="E76">
            <v>450</v>
          </cell>
          <cell r="F76">
            <v>230</v>
          </cell>
          <cell r="G76">
            <v>0</v>
          </cell>
          <cell r="H76">
            <v>0</v>
          </cell>
          <cell r="I76">
            <v>92</v>
          </cell>
        </row>
        <row r="77">
          <cell r="B77">
            <v>9</v>
          </cell>
          <cell r="C77">
            <v>0</v>
          </cell>
          <cell r="D77">
            <v>0</v>
          </cell>
          <cell r="E77">
            <v>14044</v>
          </cell>
          <cell r="F77">
            <v>81</v>
          </cell>
          <cell r="G77">
            <v>406</v>
          </cell>
          <cell r="H77">
            <v>90</v>
          </cell>
          <cell r="I77">
            <v>0</v>
          </cell>
        </row>
        <row r="78">
          <cell r="B78">
            <v>6</v>
          </cell>
          <cell r="C78">
            <v>29</v>
          </cell>
          <cell r="D78">
            <v>0</v>
          </cell>
          <cell r="E78">
            <v>851</v>
          </cell>
          <cell r="F78">
            <v>654</v>
          </cell>
          <cell r="G78">
            <v>52</v>
          </cell>
          <cell r="H78">
            <v>600</v>
          </cell>
          <cell r="I78">
            <v>8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1892</v>
          </cell>
          <cell r="F80">
            <v>6400</v>
          </cell>
          <cell r="G80">
            <v>23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564</v>
          </cell>
          <cell r="F81">
            <v>336</v>
          </cell>
          <cell r="G81">
            <v>0</v>
          </cell>
          <cell r="H81">
            <v>0</v>
          </cell>
          <cell r="I81">
            <v>25</v>
          </cell>
        </row>
        <row r="82">
          <cell r="B82">
            <v>1040</v>
          </cell>
          <cell r="C82">
            <v>4510</v>
          </cell>
          <cell r="D82">
            <v>5</v>
          </cell>
          <cell r="E82">
            <v>4210</v>
          </cell>
          <cell r="F82">
            <v>78</v>
          </cell>
          <cell r="G82">
            <v>600</v>
          </cell>
          <cell r="H82">
            <v>0</v>
          </cell>
          <cell r="I82">
            <v>2547</v>
          </cell>
        </row>
        <row r="83">
          <cell r="B83">
            <v>87</v>
          </cell>
          <cell r="C83">
            <v>1320</v>
          </cell>
          <cell r="D83">
            <v>5000</v>
          </cell>
          <cell r="E83">
            <v>1400</v>
          </cell>
          <cell r="F83">
            <v>63</v>
          </cell>
          <cell r="G83">
            <v>830</v>
          </cell>
          <cell r="H83">
            <v>80</v>
          </cell>
          <cell r="I83">
            <v>520</v>
          </cell>
        </row>
        <row r="84">
          <cell r="B84">
            <v>45</v>
          </cell>
          <cell r="C84">
            <v>0</v>
          </cell>
          <cell r="D84">
            <v>187</v>
          </cell>
          <cell r="E84">
            <v>0</v>
          </cell>
          <cell r="F84">
            <v>0</v>
          </cell>
          <cell r="G84">
            <v>462</v>
          </cell>
          <cell r="H84">
            <v>421</v>
          </cell>
          <cell r="I84">
            <v>0</v>
          </cell>
        </row>
        <row r="85">
          <cell r="B85">
            <v>0</v>
          </cell>
          <cell r="C85">
            <v>657</v>
          </cell>
          <cell r="D85">
            <v>0</v>
          </cell>
          <cell r="E85">
            <v>0</v>
          </cell>
          <cell r="F85">
            <v>15000</v>
          </cell>
          <cell r="G85">
            <v>186</v>
          </cell>
          <cell r="H85">
            <v>0</v>
          </cell>
          <cell r="I85">
            <v>4315</v>
          </cell>
        </row>
        <row r="86">
          <cell r="B86">
            <v>710</v>
          </cell>
          <cell r="C86">
            <v>13214</v>
          </cell>
          <cell r="D86">
            <v>0</v>
          </cell>
          <cell r="E86">
            <v>6</v>
          </cell>
          <cell r="F86">
            <v>654</v>
          </cell>
          <cell r="G86">
            <v>0</v>
          </cell>
          <cell r="H86">
            <v>0</v>
          </cell>
          <cell r="I86">
            <v>16</v>
          </cell>
        </row>
        <row r="87">
          <cell r="B87">
            <v>0</v>
          </cell>
          <cell r="C87">
            <v>215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B88">
            <v>21012</v>
          </cell>
          <cell r="C88">
            <v>8177</v>
          </cell>
          <cell r="D88">
            <v>225471</v>
          </cell>
          <cell r="E88">
            <v>5410</v>
          </cell>
          <cell r="F88">
            <v>7784</v>
          </cell>
          <cell r="G88">
            <v>72147</v>
          </cell>
          <cell r="H88">
            <v>21801</v>
          </cell>
          <cell r="I88">
            <v>687</v>
          </cell>
        </row>
        <row r="89">
          <cell r="B89">
            <v>159037</v>
          </cell>
          <cell r="C89">
            <v>182014</v>
          </cell>
          <cell r="D89">
            <v>20147</v>
          </cell>
          <cell r="E89">
            <v>215474</v>
          </cell>
          <cell r="F89">
            <v>19590</v>
          </cell>
          <cell r="G89">
            <v>102457</v>
          </cell>
          <cell r="H89">
            <v>24560</v>
          </cell>
          <cell r="I89">
            <v>2598</v>
          </cell>
        </row>
        <row r="105">
          <cell r="B105">
            <v>48812</v>
          </cell>
          <cell r="C105">
            <v>679512</v>
          </cell>
          <cell r="D105">
            <v>653815</v>
          </cell>
          <cell r="E105">
            <v>316401</v>
          </cell>
          <cell r="F105">
            <v>29185</v>
          </cell>
          <cell r="G105">
            <v>0</v>
          </cell>
          <cell r="H105">
            <v>20103</v>
          </cell>
          <cell r="I105">
            <v>19414</v>
          </cell>
        </row>
        <row r="106">
          <cell r="B106">
            <v>1906</v>
          </cell>
          <cell r="C106">
            <v>681</v>
          </cell>
          <cell r="D106">
            <v>1628</v>
          </cell>
          <cell r="E106">
            <v>1298</v>
          </cell>
          <cell r="F106">
            <v>8313</v>
          </cell>
          <cell r="G106">
            <v>7880</v>
          </cell>
          <cell r="H106">
            <v>16709</v>
          </cell>
          <cell r="I106">
            <v>1737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670</v>
          </cell>
          <cell r="C108">
            <v>7521</v>
          </cell>
          <cell r="D108">
            <v>181</v>
          </cell>
          <cell r="E108">
            <v>270</v>
          </cell>
          <cell r="F108">
            <v>1254</v>
          </cell>
          <cell r="G108">
            <v>2574</v>
          </cell>
          <cell r="H108">
            <v>165</v>
          </cell>
          <cell r="I108">
            <v>2665</v>
          </cell>
        </row>
        <row r="109">
          <cell r="B109">
            <v>0</v>
          </cell>
          <cell r="C109">
            <v>0</v>
          </cell>
          <cell r="D109">
            <v>126</v>
          </cell>
          <cell r="E109">
            <v>0</v>
          </cell>
          <cell r="F109">
            <v>15</v>
          </cell>
          <cell r="G109">
            <v>0</v>
          </cell>
          <cell r="H109">
            <v>5479</v>
          </cell>
          <cell r="I109">
            <v>500</v>
          </cell>
        </row>
        <row r="110">
          <cell r="B110">
            <v>443</v>
          </cell>
          <cell r="C110">
            <v>85</v>
          </cell>
          <cell r="D110">
            <v>31</v>
          </cell>
          <cell r="E110">
            <v>1248</v>
          </cell>
          <cell r="F110">
            <v>414</v>
          </cell>
          <cell r="G110">
            <v>2428</v>
          </cell>
          <cell r="H110">
            <v>52</v>
          </cell>
          <cell r="I110">
            <v>0</v>
          </cell>
        </row>
        <row r="111">
          <cell r="B111">
            <v>38</v>
          </cell>
          <cell r="C111">
            <v>155</v>
          </cell>
          <cell r="D111">
            <v>0</v>
          </cell>
          <cell r="E111">
            <v>40</v>
          </cell>
          <cell r="F111">
            <v>2425</v>
          </cell>
          <cell r="G111">
            <v>3410</v>
          </cell>
          <cell r="H111">
            <v>32</v>
          </cell>
          <cell r="I111">
            <v>0</v>
          </cell>
        </row>
        <row r="112">
          <cell r="B112">
            <v>106</v>
          </cell>
          <cell r="C112">
            <v>0</v>
          </cell>
          <cell r="D112">
            <v>0</v>
          </cell>
          <cell r="E112">
            <v>0</v>
          </cell>
          <cell r="F112">
            <v>39</v>
          </cell>
          <cell r="G112">
            <v>80</v>
          </cell>
          <cell r="H112">
            <v>0</v>
          </cell>
          <cell r="I112">
            <v>0</v>
          </cell>
        </row>
        <row r="113">
          <cell r="B113">
            <v>672</v>
          </cell>
          <cell r="C113">
            <v>421</v>
          </cell>
          <cell r="D113">
            <v>4577</v>
          </cell>
          <cell r="E113">
            <v>218</v>
          </cell>
          <cell r="F113">
            <v>2075</v>
          </cell>
          <cell r="G113">
            <v>1856</v>
          </cell>
          <cell r="H113">
            <v>5081</v>
          </cell>
          <cell r="I113">
            <v>223</v>
          </cell>
        </row>
        <row r="114">
          <cell r="B114">
            <v>4577</v>
          </cell>
          <cell r="C114">
            <v>9521</v>
          </cell>
          <cell r="D114">
            <v>1105</v>
          </cell>
          <cell r="E114">
            <v>3746</v>
          </cell>
          <cell r="F114">
            <v>35411</v>
          </cell>
          <cell r="G114">
            <v>1104</v>
          </cell>
          <cell r="H114">
            <v>38741</v>
          </cell>
          <cell r="I114">
            <v>4251</v>
          </cell>
        </row>
        <row r="115">
          <cell r="B115">
            <v>0</v>
          </cell>
          <cell r="C115">
            <v>19787</v>
          </cell>
          <cell r="D115">
            <v>0</v>
          </cell>
          <cell r="E115">
            <v>0</v>
          </cell>
          <cell r="F115">
            <v>15248</v>
          </cell>
          <cell r="G115">
            <v>781</v>
          </cell>
          <cell r="H115">
            <v>75</v>
          </cell>
          <cell r="I115">
            <v>5134</v>
          </cell>
        </row>
        <row r="116">
          <cell r="B116">
            <v>0</v>
          </cell>
          <cell r="C116">
            <v>0</v>
          </cell>
          <cell r="D116">
            <v>10</v>
          </cell>
          <cell r="E116">
            <v>51320</v>
          </cell>
          <cell r="F116">
            <v>29695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2375</v>
          </cell>
          <cell r="C117">
            <v>5581</v>
          </cell>
          <cell r="D117">
            <v>1640</v>
          </cell>
          <cell r="E117">
            <v>22242</v>
          </cell>
          <cell r="F117">
            <v>21214</v>
          </cell>
          <cell r="G117">
            <v>5248</v>
          </cell>
          <cell r="H117">
            <v>616</v>
          </cell>
          <cell r="I117">
            <v>2184</v>
          </cell>
        </row>
        <row r="118">
          <cell r="B118">
            <v>42177</v>
          </cell>
          <cell r="C118">
            <v>49147</v>
          </cell>
          <cell r="D118">
            <v>43101</v>
          </cell>
          <cell r="E118">
            <v>71041</v>
          </cell>
          <cell r="F118">
            <v>50147</v>
          </cell>
          <cell r="G118">
            <v>3336</v>
          </cell>
          <cell r="H118">
            <v>11374</v>
          </cell>
          <cell r="I118">
            <v>4977</v>
          </cell>
        </row>
        <row r="119">
          <cell r="B119">
            <v>13825</v>
          </cell>
          <cell r="C119">
            <v>1586</v>
          </cell>
          <cell r="D119">
            <v>15848</v>
          </cell>
          <cell r="E119">
            <v>7840</v>
          </cell>
          <cell r="F119">
            <v>5997</v>
          </cell>
          <cell r="G119">
            <v>5566</v>
          </cell>
          <cell r="H119">
            <v>8264</v>
          </cell>
          <cell r="I119">
            <v>1310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5161</v>
          </cell>
          <cell r="C121">
            <v>15748</v>
          </cell>
          <cell r="D121">
            <v>1711</v>
          </cell>
          <cell r="E121">
            <v>9101</v>
          </cell>
          <cell r="F121">
            <v>12315</v>
          </cell>
          <cell r="G121">
            <v>2606</v>
          </cell>
          <cell r="H121">
            <v>16</v>
          </cell>
          <cell r="I121">
            <v>4542</v>
          </cell>
        </row>
        <row r="122">
          <cell r="B122">
            <v>4763</v>
          </cell>
          <cell r="C122">
            <v>337</v>
          </cell>
          <cell r="D122">
            <v>10339</v>
          </cell>
          <cell r="E122">
            <v>10787</v>
          </cell>
          <cell r="F122">
            <v>980</v>
          </cell>
          <cell r="G122">
            <v>432</v>
          </cell>
          <cell r="H122">
            <v>7308</v>
          </cell>
          <cell r="I122">
            <v>254</v>
          </cell>
        </row>
        <row r="123">
          <cell r="B123">
            <v>1414</v>
          </cell>
          <cell r="C123">
            <v>0</v>
          </cell>
          <cell r="D123">
            <v>1418</v>
          </cell>
          <cell r="E123">
            <v>36681</v>
          </cell>
          <cell r="F123">
            <v>254100</v>
          </cell>
          <cell r="G123">
            <v>56385</v>
          </cell>
          <cell r="H123">
            <v>224</v>
          </cell>
          <cell r="I123">
            <v>0</v>
          </cell>
        </row>
        <row r="124">
          <cell r="B124">
            <v>4149</v>
          </cell>
          <cell r="C124">
            <v>477</v>
          </cell>
          <cell r="D124">
            <v>378</v>
          </cell>
          <cell r="E124">
            <v>2480</v>
          </cell>
          <cell r="F124">
            <v>1770</v>
          </cell>
          <cell r="G124">
            <v>696</v>
          </cell>
          <cell r="H124">
            <v>248</v>
          </cell>
          <cell r="I124">
            <v>32</v>
          </cell>
        </row>
        <row r="125">
          <cell r="B125">
            <v>14</v>
          </cell>
          <cell r="C125">
            <v>8</v>
          </cell>
          <cell r="D125">
            <v>0</v>
          </cell>
          <cell r="E125">
            <v>500</v>
          </cell>
          <cell r="F125">
            <v>569</v>
          </cell>
          <cell r="G125">
            <v>0</v>
          </cell>
          <cell r="H125">
            <v>0</v>
          </cell>
          <cell r="I125">
            <v>902</v>
          </cell>
        </row>
        <row r="126">
          <cell r="B126">
            <v>3</v>
          </cell>
          <cell r="C126">
            <v>0</v>
          </cell>
          <cell r="D126">
            <v>0</v>
          </cell>
          <cell r="E126">
            <v>41674</v>
          </cell>
          <cell r="F126">
            <v>112</v>
          </cell>
          <cell r="G126">
            <v>130</v>
          </cell>
          <cell r="H126">
            <v>68</v>
          </cell>
          <cell r="I126">
            <v>0</v>
          </cell>
        </row>
        <row r="127">
          <cell r="B127">
            <v>112</v>
          </cell>
          <cell r="C127">
            <v>58</v>
          </cell>
          <cell r="D127">
            <v>0</v>
          </cell>
          <cell r="E127">
            <v>14784</v>
          </cell>
          <cell r="F127">
            <v>16547</v>
          </cell>
          <cell r="G127">
            <v>163</v>
          </cell>
          <cell r="H127">
            <v>4443</v>
          </cell>
          <cell r="I127">
            <v>40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99889</v>
          </cell>
          <cell r="F129">
            <v>184313</v>
          </cell>
          <cell r="G129">
            <v>154</v>
          </cell>
          <cell r="H129">
            <v>0</v>
          </cell>
          <cell r="I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1114</v>
          </cell>
          <cell r="F130">
            <v>521</v>
          </cell>
          <cell r="G130">
            <v>0</v>
          </cell>
          <cell r="H130">
            <v>0</v>
          </cell>
          <cell r="I130">
            <v>50</v>
          </cell>
        </row>
        <row r="131">
          <cell r="B131">
            <v>1254</v>
          </cell>
          <cell r="C131">
            <v>5100</v>
          </cell>
          <cell r="D131">
            <v>7</v>
          </cell>
          <cell r="E131">
            <v>2018</v>
          </cell>
          <cell r="F131">
            <v>74</v>
          </cell>
          <cell r="G131">
            <v>55</v>
          </cell>
          <cell r="H131">
            <v>0</v>
          </cell>
          <cell r="I131">
            <v>6892</v>
          </cell>
        </row>
        <row r="132">
          <cell r="B132">
            <v>654</v>
          </cell>
          <cell r="C132">
            <v>652</v>
          </cell>
          <cell r="D132">
            <v>6547</v>
          </cell>
          <cell r="E132">
            <v>2547</v>
          </cell>
          <cell r="F132">
            <v>654</v>
          </cell>
          <cell r="G132">
            <v>654</v>
          </cell>
          <cell r="H132">
            <v>654</v>
          </cell>
          <cell r="I132">
            <v>987</v>
          </cell>
        </row>
        <row r="133">
          <cell r="B133">
            <v>57</v>
          </cell>
          <cell r="C133">
            <v>0</v>
          </cell>
          <cell r="D133">
            <v>244</v>
          </cell>
          <cell r="E133">
            <v>0</v>
          </cell>
          <cell r="F133">
            <v>0</v>
          </cell>
          <cell r="G133">
            <v>246</v>
          </cell>
          <cell r="H133">
            <v>93</v>
          </cell>
          <cell r="I133">
            <v>0</v>
          </cell>
        </row>
        <row r="134">
          <cell r="B134">
            <v>0</v>
          </cell>
          <cell r="C134">
            <v>1440</v>
          </cell>
          <cell r="D134">
            <v>0</v>
          </cell>
          <cell r="E134">
            <v>0</v>
          </cell>
          <cell r="F134">
            <v>19518</v>
          </cell>
          <cell r="G134">
            <v>26</v>
          </cell>
          <cell r="H134">
            <v>0</v>
          </cell>
          <cell r="I134">
            <v>8630</v>
          </cell>
        </row>
        <row r="135">
          <cell r="B135">
            <v>347</v>
          </cell>
          <cell r="C135">
            <v>3897</v>
          </cell>
          <cell r="D135">
            <v>0</v>
          </cell>
          <cell r="E135">
            <v>19</v>
          </cell>
          <cell r="F135">
            <v>914</v>
          </cell>
          <cell r="G135">
            <v>0</v>
          </cell>
          <cell r="H135">
            <v>0</v>
          </cell>
          <cell r="I135">
            <v>24</v>
          </cell>
        </row>
        <row r="136">
          <cell r="B136">
            <v>0</v>
          </cell>
          <cell r="C136">
            <v>247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B137">
            <v>135737</v>
          </cell>
          <cell r="C137">
            <v>40885</v>
          </cell>
          <cell r="D137">
            <v>2547888</v>
          </cell>
          <cell r="E137">
            <v>22045</v>
          </cell>
          <cell r="F137">
            <v>41921</v>
          </cell>
          <cell r="G137">
            <v>416037</v>
          </cell>
          <cell r="H137">
            <v>94274</v>
          </cell>
          <cell r="I137">
            <v>15215</v>
          </cell>
        </row>
        <row r="138">
          <cell r="B138">
            <v>46686</v>
          </cell>
          <cell r="C138">
            <v>32147</v>
          </cell>
          <cell r="D138">
            <v>16547</v>
          </cell>
          <cell r="E138">
            <v>31207</v>
          </cell>
          <cell r="F138">
            <v>3729</v>
          </cell>
          <cell r="G138">
            <v>31052</v>
          </cell>
          <cell r="H138">
            <v>7405</v>
          </cell>
          <cell r="I138">
            <v>4027</v>
          </cell>
        </row>
      </sheetData>
      <sheetData sheetId="8">
        <row r="8">
          <cell r="B8">
            <v>3498</v>
          </cell>
          <cell r="C8">
            <v>352348</v>
          </cell>
          <cell r="D8">
            <v>197280</v>
          </cell>
          <cell r="E8">
            <v>94094</v>
          </cell>
          <cell r="F8">
            <v>9730</v>
          </cell>
          <cell r="G8">
            <v>0</v>
          </cell>
          <cell r="H8">
            <v>39646</v>
          </cell>
          <cell r="I8">
            <v>7480</v>
          </cell>
        </row>
        <row r="9">
          <cell r="B9">
            <v>1208</v>
          </cell>
          <cell r="C9">
            <v>852</v>
          </cell>
          <cell r="D9">
            <v>1512</v>
          </cell>
          <cell r="E9">
            <v>4898</v>
          </cell>
          <cell r="F9">
            <v>7080</v>
          </cell>
          <cell r="G9">
            <v>1767</v>
          </cell>
          <cell r="H9">
            <v>9448</v>
          </cell>
          <cell r="I9">
            <v>1079</v>
          </cell>
        </row>
        <row r="10">
          <cell r="B10">
            <v>0</v>
          </cell>
          <cell r="C10">
            <v>300</v>
          </cell>
          <cell r="D10">
            <v>0</v>
          </cell>
          <cell r="E10">
            <v>0</v>
          </cell>
          <cell r="F10">
            <v>0</v>
          </cell>
          <cell r="G10">
            <v>100</v>
          </cell>
          <cell r="H10">
            <v>0</v>
          </cell>
          <cell r="I10">
            <v>0</v>
          </cell>
        </row>
        <row r="11">
          <cell r="B11">
            <v>2</v>
          </cell>
          <cell r="C11">
            <v>5</v>
          </cell>
          <cell r="D11">
            <v>16</v>
          </cell>
          <cell r="E11">
            <v>10</v>
          </cell>
          <cell r="F11">
            <v>5</v>
          </cell>
          <cell r="G11">
            <v>0</v>
          </cell>
          <cell r="H11">
            <v>5</v>
          </cell>
          <cell r="I11">
            <v>4</v>
          </cell>
        </row>
        <row r="12">
          <cell r="B12">
            <v>0</v>
          </cell>
          <cell r="C12">
            <v>0</v>
          </cell>
          <cell r="D12">
            <v>654</v>
          </cell>
          <cell r="E12">
            <v>0</v>
          </cell>
          <cell r="F12">
            <v>0</v>
          </cell>
          <cell r="G12">
            <v>0</v>
          </cell>
          <cell r="H12">
            <v>5421</v>
          </cell>
          <cell r="I12">
            <v>0</v>
          </cell>
        </row>
        <row r="13">
          <cell r="B13">
            <v>111</v>
          </cell>
          <cell r="C13">
            <v>71</v>
          </cell>
          <cell r="D13">
            <v>13</v>
          </cell>
          <cell r="E13">
            <v>903</v>
          </cell>
          <cell r="F13">
            <v>405</v>
          </cell>
          <cell r="G13">
            <v>137</v>
          </cell>
          <cell r="H13">
            <v>1687</v>
          </cell>
          <cell r="I13">
            <v>0</v>
          </cell>
        </row>
        <row r="14">
          <cell r="B14">
            <v>36</v>
          </cell>
          <cell r="C14">
            <v>89</v>
          </cell>
          <cell r="D14">
            <v>99</v>
          </cell>
          <cell r="E14">
            <v>354</v>
          </cell>
          <cell r="F14">
            <v>995</v>
          </cell>
          <cell r="G14">
            <v>814</v>
          </cell>
          <cell r="H14">
            <v>0</v>
          </cell>
          <cell r="I14">
            <v>10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55</v>
          </cell>
          <cell r="I15">
            <v>0</v>
          </cell>
        </row>
        <row r="16">
          <cell r="B16">
            <v>566</v>
          </cell>
          <cell r="C16">
            <v>252</v>
          </cell>
          <cell r="D16">
            <v>754</v>
          </cell>
          <cell r="E16">
            <v>751</v>
          </cell>
          <cell r="F16">
            <v>2547</v>
          </cell>
          <cell r="G16">
            <v>3254</v>
          </cell>
          <cell r="H16">
            <v>7254</v>
          </cell>
          <cell r="I16">
            <v>3547</v>
          </cell>
        </row>
        <row r="17">
          <cell r="B17">
            <v>509</v>
          </cell>
          <cell r="C17">
            <v>162</v>
          </cell>
          <cell r="D17">
            <v>100</v>
          </cell>
          <cell r="E17">
            <v>5086</v>
          </cell>
          <cell r="F17">
            <v>487</v>
          </cell>
          <cell r="G17">
            <v>104</v>
          </cell>
          <cell r="H17">
            <v>2120</v>
          </cell>
          <cell r="I17">
            <v>489</v>
          </cell>
        </row>
        <row r="18">
          <cell r="B18">
            <v>0</v>
          </cell>
          <cell r="C18">
            <v>1259</v>
          </cell>
          <cell r="D18">
            <v>27</v>
          </cell>
          <cell r="E18">
            <v>228</v>
          </cell>
          <cell r="F18">
            <v>3035</v>
          </cell>
          <cell r="G18">
            <v>47</v>
          </cell>
          <cell r="H18">
            <v>0</v>
          </cell>
          <cell r="I18">
            <v>416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1883</v>
          </cell>
          <cell r="F19">
            <v>305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352</v>
          </cell>
          <cell r="C20">
            <v>1470</v>
          </cell>
          <cell r="D20">
            <v>107</v>
          </cell>
          <cell r="E20">
            <v>404</v>
          </cell>
          <cell r="F20">
            <v>2775</v>
          </cell>
          <cell r="G20">
            <v>376</v>
          </cell>
          <cell r="H20">
            <v>34</v>
          </cell>
          <cell r="I20">
            <v>301</v>
          </cell>
        </row>
        <row r="21">
          <cell r="B21">
            <v>4208</v>
          </cell>
          <cell r="C21">
            <v>1324</v>
          </cell>
          <cell r="D21">
            <v>2646</v>
          </cell>
          <cell r="E21">
            <v>7854</v>
          </cell>
          <cell r="F21">
            <v>3254</v>
          </cell>
          <cell r="G21">
            <v>414</v>
          </cell>
          <cell r="H21">
            <v>4145</v>
          </cell>
          <cell r="I21">
            <v>1069</v>
          </cell>
        </row>
        <row r="22">
          <cell r="B22">
            <v>1052</v>
          </cell>
          <cell r="C22">
            <v>13</v>
          </cell>
          <cell r="D22">
            <v>88</v>
          </cell>
          <cell r="E22">
            <v>274</v>
          </cell>
          <cell r="F22">
            <v>775</v>
          </cell>
          <cell r="G22">
            <v>156</v>
          </cell>
          <cell r="H22">
            <v>153</v>
          </cell>
          <cell r="I22">
            <v>33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690</v>
          </cell>
          <cell r="C24">
            <v>229</v>
          </cell>
          <cell r="D24">
            <v>380</v>
          </cell>
          <cell r="E24">
            <v>1189</v>
          </cell>
          <cell r="F24">
            <v>2400</v>
          </cell>
          <cell r="G24">
            <v>870</v>
          </cell>
          <cell r="H24">
            <v>130</v>
          </cell>
          <cell r="I24">
            <v>1056</v>
          </cell>
        </row>
        <row r="25">
          <cell r="B25">
            <v>221</v>
          </cell>
          <cell r="C25">
            <v>15</v>
          </cell>
          <cell r="D25">
            <v>3</v>
          </cell>
          <cell r="E25">
            <v>433</v>
          </cell>
          <cell r="F25">
            <v>145</v>
          </cell>
          <cell r="G25">
            <v>47</v>
          </cell>
          <cell r="H25">
            <v>118</v>
          </cell>
          <cell r="I25">
            <v>52</v>
          </cell>
        </row>
        <row r="26">
          <cell r="B26">
            <v>60</v>
          </cell>
          <cell r="C26">
            <v>0</v>
          </cell>
          <cell r="D26">
            <v>70</v>
          </cell>
          <cell r="E26">
            <v>744</v>
          </cell>
          <cell r="F26">
            <v>99</v>
          </cell>
          <cell r="G26">
            <v>70</v>
          </cell>
          <cell r="H26">
            <v>505</v>
          </cell>
          <cell r="I26">
            <v>0</v>
          </cell>
        </row>
        <row r="27">
          <cell r="B27">
            <v>0</v>
          </cell>
          <cell r="C27">
            <v>0</v>
          </cell>
          <cell r="D27">
            <v>3</v>
          </cell>
          <cell r="E27">
            <v>90</v>
          </cell>
          <cell r="F27">
            <v>405</v>
          </cell>
          <cell r="G27">
            <v>24</v>
          </cell>
          <cell r="H27">
            <v>10</v>
          </cell>
          <cell r="I27">
            <v>4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406</v>
          </cell>
          <cell r="F28">
            <v>225</v>
          </cell>
          <cell r="G28">
            <v>21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2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5</v>
          </cell>
          <cell r="C30">
            <v>0</v>
          </cell>
          <cell r="D30">
            <v>0</v>
          </cell>
          <cell r="E30">
            <v>151</v>
          </cell>
          <cell r="F30">
            <v>0</v>
          </cell>
          <cell r="G30">
            <v>11</v>
          </cell>
          <cell r="H30">
            <v>28</v>
          </cell>
          <cell r="I30">
            <v>13</v>
          </cell>
        </row>
        <row r="31">
          <cell r="B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505</v>
          </cell>
          <cell r="F32">
            <v>220</v>
          </cell>
          <cell r="G32">
            <v>69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36</v>
          </cell>
          <cell r="E33">
            <v>325</v>
          </cell>
          <cell r="F33">
            <v>354</v>
          </cell>
          <cell r="G33">
            <v>265</v>
          </cell>
          <cell r="H33">
            <v>27</v>
          </cell>
          <cell r="I33">
            <v>0</v>
          </cell>
        </row>
        <row r="34">
          <cell r="B34">
            <v>20</v>
          </cell>
          <cell r="C34">
            <v>187</v>
          </cell>
          <cell r="D34">
            <v>0</v>
          </cell>
          <cell r="E34">
            <v>40</v>
          </cell>
          <cell r="F34">
            <v>24</v>
          </cell>
          <cell r="G34">
            <v>50</v>
          </cell>
          <cell r="H34">
            <v>0</v>
          </cell>
          <cell r="I34">
            <v>580</v>
          </cell>
        </row>
        <row r="35">
          <cell r="B35">
            <v>132</v>
          </cell>
          <cell r="C35">
            <v>80</v>
          </cell>
          <cell r="D35">
            <v>530</v>
          </cell>
          <cell r="E35">
            <v>100</v>
          </cell>
          <cell r="F35">
            <v>145</v>
          </cell>
          <cell r="G35">
            <v>165</v>
          </cell>
          <cell r="H35">
            <v>340</v>
          </cell>
          <cell r="I35">
            <v>290</v>
          </cell>
        </row>
        <row r="36">
          <cell r="B36">
            <v>60</v>
          </cell>
          <cell r="C36">
            <v>0</v>
          </cell>
          <cell r="D36">
            <v>63</v>
          </cell>
          <cell r="E36">
            <v>0</v>
          </cell>
          <cell r="F36">
            <v>0</v>
          </cell>
          <cell r="G36">
            <v>224</v>
          </cell>
          <cell r="H36">
            <v>0</v>
          </cell>
          <cell r="I36">
            <v>100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60</v>
          </cell>
          <cell r="F37">
            <v>0</v>
          </cell>
          <cell r="G37">
            <v>52</v>
          </cell>
          <cell r="H37">
            <v>0</v>
          </cell>
          <cell r="I37">
            <v>0</v>
          </cell>
        </row>
        <row r="38">
          <cell r="B38">
            <v>115</v>
          </cell>
          <cell r="C38">
            <v>650</v>
          </cell>
          <cell r="D38">
            <v>12</v>
          </cell>
          <cell r="E38">
            <v>75</v>
          </cell>
          <cell r="F38">
            <v>7590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250</v>
          </cell>
          <cell r="C40">
            <v>169</v>
          </cell>
          <cell r="D40">
            <v>7541</v>
          </cell>
          <cell r="E40">
            <v>77</v>
          </cell>
          <cell r="F40">
            <v>1024</v>
          </cell>
          <cell r="G40">
            <v>62</v>
          </cell>
          <cell r="H40">
            <v>468</v>
          </cell>
          <cell r="I40">
            <v>28</v>
          </cell>
        </row>
        <row r="41">
          <cell r="B41">
            <v>2039</v>
          </cell>
          <cell r="C41">
            <v>1508</v>
          </cell>
          <cell r="D41">
            <v>806</v>
          </cell>
          <cell r="E41">
            <v>8439</v>
          </cell>
          <cell r="F41">
            <v>1710</v>
          </cell>
          <cell r="G41">
            <v>2543</v>
          </cell>
          <cell r="H41">
            <v>1291</v>
          </cell>
          <cell r="I41">
            <v>516</v>
          </cell>
        </row>
        <row r="56">
          <cell r="B56">
            <v>5103</v>
          </cell>
          <cell r="C56">
            <v>25451</v>
          </cell>
          <cell r="D56">
            <v>182725</v>
          </cell>
          <cell r="E56">
            <v>0</v>
          </cell>
          <cell r="F56">
            <v>8200</v>
          </cell>
          <cell r="G56">
            <v>0</v>
          </cell>
          <cell r="H56">
            <v>9002</v>
          </cell>
          <cell r="I56">
            <v>1051</v>
          </cell>
        </row>
        <row r="57">
          <cell r="B57">
            <v>1236</v>
          </cell>
          <cell r="C57">
            <v>676</v>
          </cell>
          <cell r="D57">
            <v>906</v>
          </cell>
          <cell r="E57">
            <v>857</v>
          </cell>
          <cell r="F57">
            <v>1881</v>
          </cell>
          <cell r="G57">
            <v>2587</v>
          </cell>
          <cell r="H57">
            <v>9547</v>
          </cell>
          <cell r="I57">
            <v>3254</v>
          </cell>
        </row>
        <row r="58">
          <cell r="B58">
            <v>0</v>
          </cell>
          <cell r="C58">
            <v>0</v>
          </cell>
          <cell r="D58">
            <v>30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1538</v>
          </cell>
          <cell r="C59">
            <v>239140</v>
          </cell>
          <cell r="D59">
            <v>370</v>
          </cell>
          <cell r="E59">
            <v>982</v>
          </cell>
          <cell r="F59">
            <v>8530</v>
          </cell>
          <cell r="G59">
            <v>4455</v>
          </cell>
          <cell r="H59">
            <v>600</v>
          </cell>
          <cell r="I59">
            <v>29706</v>
          </cell>
        </row>
        <row r="60">
          <cell r="B60">
            <v>0</v>
          </cell>
          <cell r="C60">
            <v>0</v>
          </cell>
          <cell r="D60">
            <v>3547</v>
          </cell>
          <cell r="E60">
            <v>0</v>
          </cell>
          <cell r="F60">
            <v>0</v>
          </cell>
          <cell r="G60">
            <v>0</v>
          </cell>
          <cell r="H60">
            <v>3987</v>
          </cell>
          <cell r="I60">
            <v>0</v>
          </cell>
        </row>
        <row r="61">
          <cell r="B61">
            <v>122</v>
          </cell>
          <cell r="C61">
            <v>298</v>
          </cell>
          <cell r="D61">
            <v>365</v>
          </cell>
          <cell r="E61">
            <v>3214</v>
          </cell>
          <cell r="F61">
            <v>611</v>
          </cell>
          <cell r="G61">
            <v>457</v>
          </cell>
          <cell r="H61">
            <v>13547</v>
          </cell>
          <cell r="I61">
            <v>0</v>
          </cell>
        </row>
        <row r="62">
          <cell r="B62">
            <v>48</v>
          </cell>
          <cell r="C62">
            <v>172</v>
          </cell>
          <cell r="D62">
            <v>413</v>
          </cell>
          <cell r="E62">
            <v>30</v>
          </cell>
          <cell r="F62">
            <v>310</v>
          </cell>
          <cell r="G62">
            <v>1644</v>
          </cell>
          <cell r="H62">
            <v>30147</v>
          </cell>
          <cell r="I62">
            <v>0</v>
          </cell>
        </row>
        <row r="63">
          <cell r="B63">
            <v>15</v>
          </cell>
          <cell r="C63">
            <v>0</v>
          </cell>
          <cell r="D63">
            <v>0</v>
          </cell>
          <cell r="E63">
            <v>0</v>
          </cell>
          <cell r="F63">
            <v>70</v>
          </cell>
          <cell r="G63">
            <v>56</v>
          </cell>
          <cell r="H63">
            <v>401</v>
          </cell>
          <cell r="I63">
            <v>0</v>
          </cell>
        </row>
        <row r="64">
          <cell r="B64">
            <v>698</v>
          </cell>
          <cell r="C64">
            <v>769</v>
          </cell>
          <cell r="D64">
            <v>1852</v>
          </cell>
          <cell r="E64">
            <v>188</v>
          </cell>
          <cell r="F64">
            <v>390</v>
          </cell>
          <cell r="G64">
            <v>201</v>
          </cell>
          <cell r="H64">
            <v>4510</v>
          </cell>
          <cell r="I64">
            <v>170</v>
          </cell>
        </row>
        <row r="65">
          <cell r="B65">
            <v>382</v>
          </cell>
          <cell r="C65">
            <v>1241</v>
          </cell>
          <cell r="D65">
            <v>134</v>
          </cell>
          <cell r="E65">
            <v>316</v>
          </cell>
          <cell r="F65">
            <v>612</v>
          </cell>
          <cell r="G65">
            <v>33</v>
          </cell>
          <cell r="H65">
            <v>1854</v>
          </cell>
          <cell r="I65">
            <v>345</v>
          </cell>
        </row>
        <row r="66">
          <cell r="B66">
            <v>0</v>
          </cell>
          <cell r="C66">
            <v>633</v>
          </cell>
          <cell r="D66">
            <v>0</v>
          </cell>
          <cell r="E66">
            <v>0</v>
          </cell>
          <cell r="F66">
            <v>1204</v>
          </cell>
          <cell r="G66">
            <v>735</v>
          </cell>
          <cell r="H66">
            <v>235</v>
          </cell>
          <cell r="I66">
            <v>132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2147</v>
          </cell>
          <cell r="F67">
            <v>72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473</v>
          </cell>
          <cell r="C68">
            <v>1657</v>
          </cell>
          <cell r="D68">
            <v>62</v>
          </cell>
          <cell r="E68">
            <v>279</v>
          </cell>
          <cell r="F68">
            <v>610</v>
          </cell>
          <cell r="G68">
            <v>521</v>
          </cell>
          <cell r="H68">
            <v>21</v>
          </cell>
          <cell r="I68">
            <v>1247</v>
          </cell>
        </row>
        <row r="69">
          <cell r="B69">
            <v>3885</v>
          </cell>
          <cell r="C69">
            <v>3541</v>
          </cell>
          <cell r="D69">
            <v>2048</v>
          </cell>
          <cell r="E69">
            <v>5214</v>
          </cell>
          <cell r="F69">
            <v>5874</v>
          </cell>
          <cell r="G69">
            <v>826</v>
          </cell>
          <cell r="H69">
            <v>1474</v>
          </cell>
          <cell r="I69">
            <v>827</v>
          </cell>
        </row>
        <row r="70">
          <cell r="B70">
            <v>284</v>
          </cell>
          <cell r="C70">
            <v>251</v>
          </cell>
          <cell r="D70">
            <v>2872</v>
          </cell>
          <cell r="E70">
            <v>3547</v>
          </cell>
          <cell r="F70">
            <v>550</v>
          </cell>
          <cell r="G70">
            <v>545</v>
          </cell>
          <cell r="H70">
            <v>508</v>
          </cell>
          <cell r="I70">
            <v>93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442</v>
          </cell>
          <cell r="C72">
            <v>2945</v>
          </cell>
          <cell r="D72">
            <v>337</v>
          </cell>
          <cell r="E72">
            <v>2208</v>
          </cell>
          <cell r="F72">
            <v>3090</v>
          </cell>
          <cell r="G72">
            <v>476</v>
          </cell>
          <cell r="H72">
            <v>103</v>
          </cell>
          <cell r="I72">
            <v>605</v>
          </cell>
        </row>
        <row r="73">
          <cell r="B73">
            <v>175</v>
          </cell>
          <cell r="C73">
            <v>76</v>
          </cell>
          <cell r="D73">
            <v>706</v>
          </cell>
          <cell r="E73">
            <v>2541</v>
          </cell>
          <cell r="F73">
            <v>1247</v>
          </cell>
          <cell r="G73">
            <v>20</v>
          </cell>
          <cell r="H73">
            <v>610</v>
          </cell>
          <cell r="I73">
            <v>54</v>
          </cell>
        </row>
        <row r="74">
          <cell r="B74">
            <v>85</v>
          </cell>
          <cell r="C74">
            <v>0</v>
          </cell>
          <cell r="D74">
            <v>6</v>
          </cell>
          <cell r="E74">
            <v>654</v>
          </cell>
          <cell r="F74">
            <v>1320</v>
          </cell>
          <cell r="G74">
            <v>0</v>
          </cell>
          <cell r="H74">
            <v>94</v>
          </cell>
          <cell r="I74">
            <v>12</v>
          </cell>
        </row>
        <row r="75">
          <cell r="B75">
            <v>20</v>
          </cell>
          <cell r="C75">
            <v>183</v>
          </cell>
          <cell r="D75">
            <v>24</v>
          </cell>
          <cell r="E75">
            <v>161</v>
          </cell>
          <cell r="F75">
            <v>500</v>
          </cell>
          <cell r="G75">
            <v>45</v>
          </cell>
          <cell r="H75">
            <v>35</v>
          </cell>
          <cell r="I75">
            <v>2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450</v>
          </cell>
          <cell r="F76">
            <v>65</v>
          </cell>
          <cell r="G76">
            <v>4</v>
          </cell>
          <cell r="H76">
            <v>0</v>
          </cell>
          <cell r="I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15247</v>
          </cell>
          <cell r="F77">
            <v>321</v>
          </cell>
          <cell r="G77">
            <v>852</v>
          </cell>
          <cell r="H77">
            <v>125</v>
          </cell>
          <cell r="I77">
            <v>0</v>
          </cell>
        </row>
        <row r="78">
          <cell r="B78">
            <v>72</v>
          </cell>
          <cell r="C78">
            <v>16</v>
          </cell>
          <cell r="D78">
            <v>3</v>
          </cell>
          <cell r="E78">
            <v>320</v>
          </cell>
          <cell r="F78">
            <v>33</v>
          </cell>
          <cell r="G78">
            <v>47</v>
          </cell>
          <cell r="H78">
            <v>7</v>
          </cell>
          <cell r="I78">
            <v>11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424</v>
          </cell>
          <cell r="F80">
            <v>130</v>
          </cell>
          <cell r="G80">
            <v>70</v>
          </cell>
          <cell r="H80">
            <v>0</v>
          </cell>
          <cell r="I80">
            <v>0</v>
          </cell>
        </row>
        <row r="81">
          <cell r="B81">
            <v>41284</v>
          </cell>
          <cell r="C81">
            <v>689</v>
          </cell>
          <cell r="D81">
            <v>17</v>
          </cell>
          <cell r="E81">
            <v>189</v>
          </cell>
          <cell r="F81">
            <v>254</v>
          </cell>
          <cell r="G81">
            <v>30</v>
          </cell>
          <cell r="H81">
            <v>0</v>
          </cell>
          <cell r="I81">
            <v>135</v>
          </cell>
        </row>
        <row r="82">
          <cell r="B82">
            <v>358</v>
          </cell>
          <cell r="C82">
            <v>3894</v>
          </cell>
          <cell r="D82">
            <v>5</v>
          </cell>
          <cell r="E82">
            <v>287</v>
          </cell>
          <cell r="F82">
            <v>4955</v>
          </cell>
          <cell r="G82">
            <v>53</v>
          </cell>
          <cell r="H82">
            <v>0</v>
          </cell>
          <cell r="I82">
            <v>5176</v>
          </cell>
        </row>
        <row r="83">
          <cell r="B83">
            <v>5</v>
          </cell>
          <cell r="C83">
            <v>1433</v>
          </cell>
          <cell r="D83">
            <v>6547</v>
          </cell>
          <cell r="E83">
            <v>1423</v>
          </cell>
          <cell r="F83">
            <v>100</v>
          </cell>
          <cell r="G83">
            <v>685</v>
          </cell>
          <cell r="H83">
            <v>122</v>
          </cell>
          <cell r="I83">
            <v>666</v>
          </cell>
        </row>
        <row r="84">
          <cell r="B84">
            <v>0</v>
          </cell>
          <cell r="C84">
            <v>0</v>
          </cell>
          <cell r="D84">
            <v>352</v>
          </cell>
          <cell r="E84">
            <v>0</v>
          </cell>
          <cell r="F84">
            <v>0</v>
          </cell>
          <cell r="G84">
            <v>667</v>
          </cell>
          <cell r="H84">
            <v>256</v>
          </cell>
          <cell r="I84">
            <v>200</v>
          </cell>
        </row>
        <row r="85">
          <cell r="B85">
            <v>0</v>
          </cell>
          <cell r="C85">
            <v>3254</v>
          </cell>
          <cell r="D85">
            <v>0</v>
          </cell>
          <cell r="E85">
            <v>0</v>
          </cell>
          <cell r="F85">
            <v>11987</v>
          </cell>
          <cell r="G85">
            <v>207</v>
          </cell>
          <cell r="H85">
            <v>0</v>
          </cell>
          <cell r="I85">
            <v>6210</v>
          </cell>
        </row>
        <row r="86">
          <cell r="B86">
            <v>118</v>
          </cell>
          <cell r="C86">
            <v>8744</v>
          </cell>
          <cell r="D86">
            <v>2</v>
          </cell>
          <cell r="E86">
            <v>6</v>
          </cell>
          <cell r="F86">
            <v>3241</v>
          </cell>
          <cell r="G86">
            <v>0</v>
          </cell>
          <cell r="H86">
            <v>0</v>
          </cell>
          <cell r="I86">
            <v>41</v>
          </cell>
        </row>
        <row r="87">
          <cell r="B87">
            <v>0</v>
          </cell>
          <cell r="C87">
            <v>89</v>
          </cell>
          <cell r="D87">
            <v>0</v>
          </cell>
          <cell r="E87">
            <v>0</v>
          </cell>
          <cell r="F87">
            <v>130</v>
          </cell>
          <cell r="G87">
            <v>0</v>
          </cell>
          <cell r="H87">
            <v>0</v>
          </cell>
          <cell r="I87">
            <v>95</v>
          </cell>
        </row>
        <row r="88">
          <cell r="B88">
            <v>29097</v>
          </cell>
          <cell r="C88">
            <v>8137</v>
          </cell>
          <cell r="D88">
            <v>215369</v>
          </cell>
          <cell r="E88">
            <v>4773</v>
          </cell>
          <cell r="F88">
            <v>8626</v>
          </cell>
          <cell r="G88">
            <v>70985</v>
          </cell>
          <cell r="H88">
            <v>25949</v>
          </cell>
          <cell r="I88">
            <v>537</v>
          </cell>
        </row>
        <row r="89">
          <cell r="B89">
            <v>183159</v>
          </cell>
          <cell r="C89">
            <v>175810</v>
          </cell>
          <cell r="D89">
            <v>18147</v>
          </cell>
          <cell r="E89">
            <v>213891</v>
          </cell>
          <cell r="F89">
            <v>18344</v>
          </cell>
          <cell r="G89">
            <v>94426</v>
          </cell>
          <cell r="H89">
            <v>24725</v>
          </cell>
          <cell r="I89">
            <v>1619</v>
          </cell>
        </row>
        <row r="105">
          <cell r="B105">
            <v>27745</v>
          </cell>
          <cell r="C105">
            <v>118433</v>
          </cell>
          <cell r="D105">
            <v>986987</v>
          </cell>
          <cell r="E105">
            <v>0</v>
          </cell>
          <cell r="F105">
            <v>32650</v>
          </cell>
          <cell r="G105">
            <v>0</v>
          </cell>
          <cell r="H105">
            <v>46810</v>
          </cell>
          <cell r="I105">
            <v>5691</v>
          </cell>
        </row>
        <row r="106">
          <cell r="B106">
            <v>2749</v>
          </cell>
          <cell r="C106">
            <v>1108</v>
          </cell>
          <cell r="D106">
            <v>1450</v>
          </cell>
          <cell r="E106">
            <v>7475</v>
          </cell>
          <cell r="F106">
            <v>3911</v>
          </cell>
          <cell r="G106">
            <v>1587</v>
          </cell>
          <cell r="H106">
            <v>25474</v>
          </cell>
          <cell r="I106">
            <v>5874</v>
          </cell>
        </row>
        <row r="107">
          <cell r="B107">
            <v>0</v>
          </cell>
          <cell r="C107">
            <v>0</v>
          </cell>
          <cell r="D107">
            <v>120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265</v>
          </cell>
          <cell r="C108">
            <v>8000</v>
          </cell>
          <cell r="D108">
            <v>172</v>
          </cell>
          <cell r="E108">
            <v>296</v>
          </cell>
          <cell r="F108">
            <v>1126</v>
          </cell>
          <cell r="G108">
            <v>1000</v>
          </cell>
          <cell r="H108">
            <v>120</v>
          </cell>
          <cell r="I108">
            <v>4868</v>
          </cell>
        </row>
        <row r="109">
          <cell r="B109">
            <v>0</v>
          </cell>
          <cell r="C109">
            <v>0</v>
          </cell>
          <cell r="D109">
            <v>5247</v>
          </cell>
          <cell r="E109">
            <v>0</v>
          </cell>
          <cell r="F109">
            <v>0</v>
          </cell>
          <cell r="G109">
            <v>0</v>
          </cell>
          <cell r="H109">
            <v>9847</v>
          </cell>
          <cell r="I109">
            <v>0</v>
          </cell>
        </row>
        <row r="110">
          <cell r="B110">
            <v>19</v>
          </cell>
          <cell r="C110">
            <v>94</v>
          </cell>
          <cell r="D110">
            <v>221</v>
          </cell>
          <cell r="E110">
            <v>1987</v>
          </cell>
          <cell r="F110">
            <v>527</v>
          </cell>
          <cell r="G110">
            <v>203</v>
          </cell>
          <cell r="H110">
            <v>10047</v>
          </cell>
          <cell r="I110">
            <v>0</v>
          </cell>
        </row>
        <row r="111">
          <cell r="B111">
            <v>87</v>
          </cell>
          <cell r="C111">
            <v>253</v>
          </cell>
          <cell r="D111">
            <v>356</v>
          </cell>
          <cell r="E111">
            <v>40</v>
          </cell>
          <cell r="F111">
            <v>500</v>
          </cell>
          <cell r="G111">
            <v>1571</v>
          </cell>
          <cell r="H111">
            <v>25874</v>
          </cell>
          <cell r="I111">
            <v>0</v>
          </cell>
        </row>
        <row r="112">
          <cell r="B112">
            <v>14</v>
          </cell>
          <cell r="C112">
            <v>0</v>
          </cell>
          <cell r="D112">
            <v>0</v>
          </cell>
          <cell r="E112">
            <v>0</v>
          </cell>
          <cell r="F112">
            <v>70</v>
          </cell>
          <cell r="G112">
            <v>62</v>
          </cell>
          <cell r="H112">
            <v>321</v>
          </cell>
          <cell r="I112">
            <v>0</v>
          </cell>
        </row>
        <row r="113">
          <cell r="B113">
            <v>1961</v>
          </cell>
          <cell r="C113">
            <v>321</v>
          </cell>
          <cell r="D113">
            <v>2987</v>
          </cell>
          <cell r="E113">
            <v>489</v>
          </cell>
          <cell r="F113">
            <v>795</v>
          </cell>
          <cell r="G113">
            <v>278</v>
          </cell>
          <cell r="H113">
            <v>7929</v>
          </cell>
          <cell r="I113">
            <v>140</v>
          </cell>
        </row>
        <row r="114">
          <cell r="B114">
            <v>5263</v>
          </cell>
          <cell r="C114">
            <v>5077</v>
          </cell>
          <cell r="D114">
            <v>892</v>
          </cell>
          <cell r="E114">
            <v>3746</v>
          </cell>
          <cell r="F114">
            <v>6940</v>
          </cell>
          <cell r="G114">
            <v>181</v>
          </cell>
          <cell r="H114">
            <v>27441</v>
          </cell>
          <cell r="I114">
            <v>2198</v>
          </cell>
        </row>
        <row r="115">
          <cell r="B115">
            <v>0</v>
          </cell>
          <cell r="C115">
            <v>5940</v>
          </cell>
          <cell r="D115">
            <v>0</v>
          </cell>
          <cell r="E115">
            <v>0</v>
          </cell>
          <cell r="F115">
            <v>13014</v>
          </cell>
          <cell r="G115">
            <v>4249</v>
          </cell>
          <cell r="H115">
            <v>800</v>
          </cell>
          <cell r="I115">
            <v>1780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72520</v>
          </cell>
          <cell r="F116">
            <v>1650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6874</v>
          </cell>
          <cell r="C117">
            <v>9657</v>
          </cell>
          <cell r="D117">
            <v>3241</v>
          </cell>
          <cell r="E117">
            <v>3654</v>
          </cell>
          <cell r="F117">
            <v>8741</v>
          </cell>
          <cell r="G117">
            <v>1831</v>
          </cell>
          <cell r="H117">
            <v>240</v>
          </cell>
          <cell r="I117">
            <v>9874</v>
          </cell>
        </row>
        <row r="118">
          <cell r="B118">
            <v>46574</v>
          </cell>
          <cell r="C118">
            <v>45874</v>
          </cell>
          <cell r="D118">
            <v>25471</v>
          </cell>
          <cell r="E118">
            <v>60147</v>
          </cell>
          <cell r="F118">
            <v>48741</v>
          </cell>
          <cell r="G118">
            <v>1625</v>
          </cell>
          <cell r="H118">
            <v>25741</v>
          </cell>
          <cell r="I118">
            <v>5481</v>
          </cell>
        </row>
        <row r="119">
          <cell r="B119">
            <v>5621</v>
          </cell>
          <cell r="C119">
            <v>460</v>
          </cell>
          <cell r="D119">
            <v>19888</v>
          </cell>
          <cell r="E119">
            <v>11547</v>
          </cell>
          <cell r="F119">
            <v>8654</v>
          </cell>
          <cell r="G119">
            <v>3287</v>
          </cell>
          <cell r="H119">
            <v>8206</v>
          </cell>
          <cell r="I119">
            <v>483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4156</v>
          </cell>
          <cell r="C121">
            <v>12035</v>
          </cell>
          <cell r="D121">
            <v>1429</v>
          </cell>
          <cell r="E121">
            <v>21720</v>
          </cell>
          <cell r="F121">
            <v>30720</v>
          </cell>
          <cell r="G121">
            <v>1552</v>
          </cell>
          <cell r="H121">
            <v>1816</v>
          </cell>
          <cell r="I121">
            <v>4823</v>
          </cell>
        </row>
        <row r="122">
          <cell r="B122">
            <v>3428</v>
          </cell>
          <cell r="C122">
            <v>195</v>
          </cell>
          <cell r="D122">
            <v>6940</v>
          </cell>
          <cell r="E122">
            <v>20439</v>
          </cell>
          <cell r="F122">
            <v>4560</v>
          </cell>
          <cell r="G122">
            <v>240</v>
          </cell>
          <cell r="H122">
            <v>10116</v>
          </cell>
          <cell r="I122">
            <v>338</v>
          </cell>
        </row>
        <row r="123">
          <cell r="B123">
            <v>1897</v>
          </cell>
          <cell r="C123">
            <v>0</v>
          </cell>
          <cell r="D123">
            <v>90</v>
          </cell>
          <cell r="E123">
            <v>6810</v>
          </cell>
          <cell r="F123">
            <v>33000</v>
          </cell>
          <cell r="G123">
            <v>0</v>
          </cell>
          <cell r="H123">
            <v>752</v>
          </cell>
          <cell r="I123">
            <v>138</v>
          </cell>
        </row>
        <row r="124">
          <cell r="B124">
            <v>360</v>
          </cell>
          <cell r="C124">
            <v>215</v>
          </cell>
          <cell r="D124">
            <v>298</v>
          </cell>
          <cell r="E124">
            <v>2557</v>
          </cell>
          <cell r="F124">
            <v>9050</v>
          </cell>
          <cell r="G124">
            <v>294</v>
          </cell>
          <cell r="H124">
            <v>356</v>
          </cell>
          <cell r="I124">
            <v>16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900</v>
          </cell>
          <cell r="F125">
            <v>130</v>
          </cell>
          <cell r="G125">
            <v>3</v>
          </cell>
          <cell r="H125">
            <v>0</v>
          </cell>
          <cell r="I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33547</v>
          </cell>
          <cell r="F126">
            <v>2547</v>
          </cell>
          <cell r="G126">
            <v>3254</v>
          </cell>
          <cell r="H126">
            <v>501</v>
          </cell>
          <cell r="I126">
            <v>0</v>
          </cell>
        </row>
        <row r="127">
          <cell r="B127">
            <v>1322</v>
          </cell>
          <cell r="C127">
            <v>120</v>
          </cell>
          <cell r="D127">
            <v>30</v>
          </cell>
          <cell r="E127">
            <v>7576</v>
          </cell>
          <cell r="F127">
            <v>990</v>
          </cell>
          <cell r="G127">
            <v>1784</v>
          </cell>
          <cell r="H127">
            <v>173</v>
          </cell>
          <cell r="I127">
            <v>88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33214</v>
          </cell>
          <cell r="F129">
            <v>3547</v>
          </cell>
          <cell r="G129">
            <v>149</v>
          </cell>
          <cell r="H129">
            <v>0</v>
          </cell>
          <cell r="I129">
            <v>0</v>
          </cell>
        </row>
        <row r="130">
          <cell r="B130">
            <v>45951</v>
          </cell>
          <cell r="C130">
            <v>554</v>
          </cell>
          <cell r="D130">
            <v>2</v>
          </cell>
          <cell r="E130">
            <v>18</v>
          </cell>
          <cell r="F130">
            <v>2380</v>
          </cell>
          <cell r="G130">
            <v>8</v>
          </cell>
          <cell r="H130">
            <v>0</v>
          </cell>
          <cell r="I130">
            <v>207</v>
          </cell>
        </row>
        <row r="131">
          <cell r="B131">
            <v>405</v>
          </cell>
          <cell r="C131">
            <v>1196</v>
          </cell>
          <cell r="D131">
            <v>3</v>
          </cell>
          <cell r="E131">
            <v>231</v>
          </cell>
          <cell r="F131">
            <v>6875</v>
          </cell>
          <cell r="G131">
            <v>35</v>
          </cell>
          <cell r="H131">
            <v>0</v>
          </cell>
          <cell r="I131">
            <v>14231</v>
          </cell>
        </row>
        <row r="132">
          <cell r="B132">
            <v>98</v>
          </cell>
          <cell r="C132">
            <v>541</v>
          </cell>
          <cell r="D132">
            <v>7541</v>
          </cell>
          <cell r="E132">
            <v>741</v>
          </cell>
          <cell r="F132">
            <v>654</v>
          </cell>
          <cell r="G132">
            <v>6214</v>
          </cell>
          <cell r="H132">
            <v>547</v>
          </cell>
          <cell r="I132">
            <v>698</v>
          </cell>
        </row>
        <row r="133">
          <cell r="B133">
            <v>0</v>
          </cell>
          <cell r="C133">
            <v>0</v>
          </cell>
          <cell r="D133">
            <v>400</v>
          </cell>
          <cell r="E133">
            <v>0</v>
          </cell>
          <cell r="F133">
            <v>0</v>
          </cell>
          <cell r="G133">
            <v>421</v>
          </cell>
          <cell r="H133">
            <v>201</v>
          </cell>
          <cell r="I133">
            <v>420</v>
          </cell>
        </row>
        <row r="134">
          <cell r="B134">
            <v>0</v>
          </cell>
          <cell r="C134">
            <v>3979</v>
          </cell>
          <cell r="D134">
            <v>0</v>
          </cell>
          <cell r="E134">
            <v>0</v>
          </cell>
          <cell r="F134">
            <v>20147</v>
          </cell>
          <cell r="G134">
            <v>10</v>
          </cell>
          <cell r="H134">
            <v>0</v>
          </cell>
          <cell r="I134">
            <v>11500</v>
          </cell>
        </row>
        <row r="135">
          <cell r="B135">
            <v>313</v>
          </cell>
          <cell r="C135">
            <v>8857</v>
          </cell>
          <cell r="D135">
            <v>1</v>
          </cell>
          <cell r="E135">
            <v>19</v>
          </cell>
          <cell r="F135">
            <v>5874</v>
          </cell>
          <cell r="G135">
            <v>0</v>
          </cell>
          <cell r="H135">
            <v>0</v>
          </cell>
          <cell r="I135">
            <v>82</v>
          </cell>
        </row>
        <row r="136">
          <cell r="B136">
            <v>0</v>
          </cell>
          <cell r="C136">
            <v>14</v>
          </cell>
          <cell r="D136">
            <v>0</v>
          </cell>
          <cell r="E136">
            <v>0</v>
          </cell>
          <cell r="F136">
            <v>13</v>
          </cell>
          <cell r="G136">
            <v>0</v>
          </cell>
          <cell r="H136">
            <v>0</v>
          </cell>
          <cell r="I136">
            <v>20</v>
          </cell>
        </row>
        <row r="137">
          <cell r="B137">
            <v>188436</v>
          </cell>
          <cell r="C137">
            <v>40685</v>
          </cell>
          <cell r="D137">
            <v>2571071</v>
          </cell>
          <cell r="E137">
            <v>22045</v>
          </cell>
          <cell r="F137">
            <v>40859</v>
          </cell>
          <cell r="G137">
            <v>287622</v>
          </cell>
          <cell r="H137">
            <v>103427</v>
          </cell>
          <cell r="I137">
            <v>21574</v>
          </cell>
        </row>
        <row r="138">
          <cell r="B138">
            <v>66199</v>
          </cell>
          <cell r="C138">
            <v>27837</v>
          </cell>
          <cell r="D138">
            <v>14414</v>
          </cell>
          <cell r="E138">
            <v>31207</v>
          </cell>
          <cell r="F138">
            <v>5024</v>
          </cell>
          <cell r="G138">
            <v>22895</v>
          </cell>
          <cell r="H138">
            <v>7429</v>
          </cell>
          <cell r="I138">
            <v>2153</v>
          </cell>
        </row>
      </sheetData>
      <sheetData sheetId="9">
        <row r="8">
          <cell r="B8">
            <v>1150</v>
          </cell>
          <cell r="C8">
            <v>103969</v>
          </cell>
          <cell r="D8">
            <v>67645</v>
          </cell>
          <cell r="E8">
            <v>23184</v>
          </cell>
          <cell r="F8">
            <v>5275</v>
          </cell>
          <cell r="G8">
            <v>0</v>
          </cell>
          <cell r="H8">
            <v>14517</v>
          </cell>
          <cell r="I8">
            <v>15060</v>
          </cell>
        </row>
        <row r="9">
          <cell r="B9">
            <v>1025</v>
          </cell>
          <cell r="C9">
            <v>1439</v>
          </cell>
          <cell r="D9">
            <v>1478</v>
          </cell>
          <cell r="E9">
            <v>1258</v>
          </cell>
          <cell r="F9">
            <v>2985</v>
          </cell>
          <cell r="G9">
            <v>3971</v>
          </cell>
          <cell r="H9">
            <v>9222</v>
          </cell>
          <cell r="I9">
            <v>1551</v>
          </cell>
        </row>
        <row r="10">
          <cell r="B10">
            <v>0</v>
          </cell>
          <cell r="C10">
            <v>0</v>
          </cell>
          <cell r="D10">
            <v>150</v>
          </cell>
          <cell r="E10">
            <v>0</v>
          </cell>
          <cell r="F10">
            <v>0</v>
          </cell>
          <cell r="G10">
            <v>1100</v>
          </cell>
          <cell r="H10">
            <v>0</v>
          </cell>
          <cell r="I10">
            <v>0</v>
          </cell>
        </row>
        <row r="11">
          <cell r="B11">
            <v>45</v>
          </cell>
          <cell r="C11">
            <v>324</v>
          </cell>
          <cell r="D11">
            <v>225</v>
          </cell>
          <cell r="E11">
            <v>118</v>
          </cell>
          <cell r="F11">
            <v>0</v>
          </cell>
          <cell r="G11">
            <v>89</v>
          </cell>
          <cell r="H11">
            <v>179</v>
          </cell>
          <cell r="I11">
            <v>126</v>
          </cell>
        </row>
        <row r="12">
          <cell r="B12">
            <v>0</v>
          </cell>
          <cell r="C12">
            <v>0</v>
          </cell>
          <cell r="D12">
            <v>1826</v>
          </cell>
          <cell r="E12">
            <v>0</v>
          </cell>
          <cell r="F12">
            <v>0</v>
          </cell>
          <cell r="G12">
            <v>0</v>
          </cell>
          <cell r="H12">
            <v>2324</v>
          </cell>
          <cell r="I12">
            <v>0</v>
          </cell>
        </row>
        <row r="13">
          <cell r="B13">
            <v>3</v>
          </cell>
          <cell r="C13">
            <v>0</v>
          </cell>
          <cell r="D13">
            <v>744</v>
          </cell>
          <cell r="E13">
            <v>426</v>
          </cell>
          <cell r="F13">
            <v>542</v>
          </cell>
          <cell r="G13">
            <v>2821</v>
          </cell>
          <cell r="H13">
            <v>354</v>
          </cell>
          <cell r="I13">
            <v>0</v>
          </cell>
        </row>
        <row r="14">
          <cell r="B14">
            <v>160</v>
          </cell>
          <cell r="C14">
            <v>80</v>
          </cell>
          <cell r="D14">
            <v>3029</v>
          </cell>
          <cell r="E14">
            <v>978</v>
          </cell>
          <cell r="F14">
            <v>280</v>
          </cell>
          <cell r="G14">
            <v>0</v>
          </cell>
          <cell r="H14">
            <v>1194</v>
          </cell>
          <cell r="I14">
            <v>80</v>
          </cell>
        </row>
        <row r="15">
          <cell r="B15">
            <v>14</v>
          </cell>
          <cell r="C15">
            <v>0</v>
          </cell>
          <cell r="D15">
            <v>0</v>
          </cell>
          <cell r="E15">
            <v>0</v>
          </cell>
          <cell r="F15">
            <v>10</v>
          </cell>
          <cell r="G15">
            <v>289</v>
          </cell>
          <cell r="H15">
            <v>10</v>
          </cell>
          <cell r="I15">
            <v>0</v>
          </cell>
        </row>
        <row r="16">
          <cell r="B16">
            <v>207</v>
          </cell>
          <cell r="C16">
            <v>760</v>
          </cell>
          <cell r="D16">
            <v>388</v>
          </cell>
          <cell r="E16">
            <v>103</v>
          </cell>
          <cell r="F16">
            <v>1095</v>
          </cell>
          <cell r="G16">
            <v>6845</v>
          </cell>
          <cell r="H16">
            <v>3446</v>
          </cell>
          <cell r="I16">
            <v>380</v>
          </cell>
        </row>
        <row r="17">
          <cell r="B17">
            <v>927</v>
          </cell>
          <cell r="C17">
            <v>440</v>
          </cell>
          <cell r="D17">
            <v>56</v>
          </cell>
          <cell r="E17">
            <v>1877</v>
          </cell>
          <cell r="F17">
            <v>393</v>
          </cell>
          <cell r="G17">
            <v>180</v>
          </cell>
          <cell r="H17">
            <v>2107</v>
          </cell>
          <cell r="I17">
            <v>295</v>
          </cell>
        </row>
        <row r="18">
          <cell r="B18">
            <v>70</v>
          </cell>
          <cell r="C18">
            <v>1350</v>
          </cell>
          <cell r="D18">
            <v>1</v>
          </cell>
          <cell r="E18">
            <v>83</v>
          </cell>
          <cell r="F18">
            <v>3000</v>
          </cell>
          <cell r="G18">
            <v>10</v>
          </cell>
          <cell r="H18">
            <v>0</v>
          </cell>
          <cell r="I18">
            <v>339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2331</v>
          </cell>
          <cell r="F19">
            <v>275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566</v>
          </cell>
          <cell r="C20">
            <v>3173</v>
          </cell>
          <cell r="D20">
            <v>138</v>
          </cell>
          <cell r="E20">
            <v>912</v>
          </cell>
          <cell r="F20">
            <v>2275</v>
          </cell>
          <cell r="G20">
            <v>498</v>
          </cell>
          <cell r="H20">
            <v>10</v>
          </cell>
          <cell r="I20">
            <v>220</v>
          </cell>
        </row>
        <row r="21">
          <cell r="B21">
            <v>2726</v>
          </cell>
          <cell r="C21">
            <v>1634</v>
          </cell>
          <cell r="D21">
            <v>2209</v>
          </cell>
          <cell r="E21">
            <v>5720</v>
          </cell>
          <cell r="F21">
            <v>6390</v>
          </cell>
          <cell r="G21">
            <v>584</v>
          </cell>
          <cell r="H21">
            <v>2160</v>
          </cell>
          <cell r="I21">
            <v>1012</v>
          </cell>
        </row>
        <row r="22">
          <cell r="B22">
            <v>593</v>
          </cell>
          <cell r="C22">
            <v>34</v>
          </cell>
          <cell r="D22">
            <v>260</v>
          </cell>
          <cell r="E22">
            <v>49</v>
          </cell>
          <cell r="F22">
            <v>310</v>
          </cell>
          <cell r="G22">
            <v>110</v>
          </cell>
          <cell r="H22">
            <v>53</v>
          </cell>
          <cell r="I22">
            <v>82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180</v>
          </cell>
          <cell r="C24">
            <v>500</v>
          </cell>
          <cell r="D24">
            <v>466</v>
          </cell>
          <cell r="E24">
            <v>754</v>
          </cell>
          <cell r="F24">
            <v>2080</v>
          </cell>
          <cell r="G24">
            <v>927</v>
          </cell>
          <cell r="H24">
            <v>114</v>
          </cell>
          <cell r="I24">
            <v>699</v>
          </cell>
        </row>
        <row r="25">
          <cell r="B25">
            <v>171</v>
          </cell>
          <cell r="C25">
            <v>8</v>
          </cell>
          <cell r="D25">
            <v>45</v>
          </cell>
          <cell r="E25">
            <v>226</v>
          </cell>
          <cell r="F25">
            <v>125</v>
          </cell>
          <cell r="G25">
            <v>119</v>
          </cell>
          <cell r="H25">
            <v>108</v>
          </cell>
          <cell r="I25">
            <v>29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147</v>
          </cell>
          <cell r="F26">
            <v>150</v>
          </cell>
          <cell r="G26">
            <v>94</v>
          </cell>
          <cell r="H26">
            <v>317</v>
          </cell>
          <cell r="I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47</v>
          </cell>
          <cell r="F27">
            <v>155</v>
          </cell>
          <cell r="G27">
            <v>7</v>
          </cell>
          <cell r="H27">
            <v>0</v>
          </cell>
          <cell r="I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869</v>
          </cell>
          <cell r="F28">
            <v>195</v>
          </cell>
          <cell r="G28">
            <v>19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5</v>
          </cell>
          <cell r="F29">
            <v>0</v>
          </cell>
          <cell r="G29">
            <v>0</v>
          </cell>
          <cell r="H29">
            <v>15</v>
          </cell>
          <cell r="I29">
            <v>0</v>
          </cell>
        </row>
        <row r="30">
          <cell r="B30">
            <v>2</v>
          </cell>
          <cell r="C30">
            <v>0</v>
          </cell>
          <cell r="D30">
            <v>0</v>
          </cell>
          <cell r="E30">
            <v>75</v>
          </cell>
          <cell r="F30">
            <v>570</v>
          </cell>
          <cell r="G30">
            <v>10</v>
          </cell>
          <cell r="H30">
            <v>100</v>
          </cell>
          <cell r="I30">
            <v>4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641</v>
          </cell>
          <cell r="F32">
            <v>180</v>
          </cell>
          <cell r="G32">
            <v>138</v>
          </cell>
          <cell r="H32">
            <v>0</v>
          </cell>
          <cell r="I32">
            <v>5</v>
          </cell>
        </row>
        <row r="33">
          <cell r="B33">
            <v>80</v>
          </cell>
          <cell r="C33">
            <v>0</v>
          </cell>
          <cell r="D33">
            <v>4</v>
          </cell>
          <cell r="E33">
            <v>0</v>
          </cell>
          <cell r="F33">
            <v>0</v>
          </cell>
          <cell r="G33">
            <v>400</v>
          </cell>
          <cell r="H33">
            <v>111</v>
          </cell>
          <cell r="I33">
            <v>0</v>
          </cell>
        </row>
        <row r="34">
          <cell r="B34">
            <v>15</v>
          </cell>
          <cell r="C34">
            <v>114</v>
          </cell>
          <cell r="D34">
            <v>0</v>
          </cell>
          <cell r="E34">
            <v>13</v>
          </cell>
          <cell r="F34">
            <v>200</v>
          </cell>
          <cell r="G34">
            <v>0</v>
          </cell>
          <cell r="H34">
            <v>0</v>
          </cell>
          <cell r="I34">
            <v>1425</v>
          </cell>
        </row>
        <row r="35">
          <cell r="B35">
            <v>262</v>
          </cell>
          <cell r="C35">
            <v>138</v>
          </cell>
          <cell r="D35">
            <v>472</v>
          </cell>
          <cell r="E35">
            <v>114</v>
          </cell>
          <cell r="F35">
            <v>275</v>
          </cell>
          <cell r="G35">
            <v>419</v>
          </cell>
          <cell r="H35">
            <v>177</v>
          </cell>
          <cell r="I35">
            <v>100</v>
          </cell>
        </row>
        <row r="36">
          <cell r="B36">
            <v>0</v>
          </cell>
          <cell r="C36">
            <v>0</v>
          </cell>
          <cell r="D36">
            <v>80</v>
          </cell>
          <cell r="E36">
            <v>0</v>
          </cell>
          <cell r="F36">
            <v>0</v>
          </cell>
          <cell r="G36">
            <v>101</v>
          </cell>
          <cell r="H36">
            <v>0</v>
          </cell>
          <cell r="I36">
            <v>100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96</v>
          </cell>
          <cell r="F37">
            <v>0</v>
          </cell>
          <cell r="G37">
            <v>0</v>
          </cell>
          <cell r="H37">
            <v>0</v>
          </cell>
          <cell r="I37">
            <v>354</v>
          </cell>
        </row>
        <row r="38">
          <cell r="B38">
            <v>170</v>
          </cell>
          <cell r="C38">
            <v>428</v>
          </cell>
          <cell r="D38">
            <v>0</v>
          </cell>
          <cell r="E38">
            <v>0</v>
          </cell>
          <cell r="F38">
            <v>4575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8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848</v>
          </cell>
          <cell r="C40">
            <v>127</v>
          </cell>
          <cell r="D40">
            <v>3714</v>
          </cell>
          <cell r="E40">
            <v>137</v>
          </cell>
          <cell r="F40">
            <v>500</v>
          </cell>
          <cell r="G40">
            <v>75</v>
          </cell>
          <cell r="H40">
            <v>426</v>
          </cell>
          <cell r="I40">
            <v>123</v>
          </cell>
        </row>
        <row r="41">
          <cell r="B41">
            <v>2487</v>
          </cell>
          <cell r="C41">
            <v>1141</v>
          </cell>
          <cell r="D41">
            <v>965</v>
          </cell>
          <cell r="E41">
            <v>3956</v>
          </cell>
          <cell r="F41">
            <v>1900</v>
          </cell>
          <cell r="G41">
            <v>861</v>
          </cell>
          <cell r="H41">
            <v>1257</v>
          </cell>
          <cell r="I41">
            <v>599</v>
          </cell>
        </row>
        <row r="56">
          <cell r="B56">
            <v>350</v>
          </cell>
          <cell r="C56">
            <v>7751</v>
          </cell>
          <cell r="D56">
            <v>37550</v>
          </cell>
          <cell r="E56">
            <v>2350</v>
          </cell>
          <cell r="F56">
            <v>1480</v>
          </cell>
          <cell r="G56">
            <v>0</v>
          </cell>
          <cell r="H56">
            <v>15392</v>
          </cell>
          <cell r="I56">
            <v>361</v>
          </cell>
        </row>
        <row r="57">
          <cell r="B57">
            <v>1180</v>
          </cell>
          <cell r="C57">
            <v>922</v>
          </cell>
          <cell r="D57">
            <v>999</v>
          </cell>
          <cell r="E57">
            <v>1598</v>
          </cell>
          <cell r="F57">
            <v>5431</v>
          </cell>
          <cell r="G57">
            <v>1948</v>
          </cell>
          <cell r="H57">
            <v>24877</v>
          </cell>
          <cell r="I57">
            <v>730</v>
          </cell>
        </row>
        <row r="58">
          <cell r="B58">
            <v>0</v>
          </cell>
          <cell r="C58">
            <v>0</v>
          </cell>
          <cell r="D58">
            <v>601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1874</v>
          </cell>
          <cell r="C59">
            <v>239140</v>
          </cell>
          <cell r="D59">
            <v>654</v>
          </cell>
          <cell r="E59">
            <v>1003</v>
          </cell>
          <cell r="F59">
            <v>8530</v>
          </cell>
          <cell r="G59">
            <v>4455</v>
          </cell>
          <cell r="H59">
            <v>725</v>
          </cell>
          <cell r="I59">
            <v>30144</v>
          </cell>
        </row>
        <row r="60">
          <cell r="B60">
            <v>0</v>
          </cell>
          <cell r="C60">
            <v>0</v>
          </cell>
          <cell r="D60">
            <v>1654</v>
          </cell>
          <cell r="E60">
            <v>0</v>
          </cell>
          <cell r="F60">
            <v>0</v>
          </cell>
          <cell r="G60">
            <v>0</v>
          </cell>
          <cell r="H60">
            <v>5141</v>
          </cell>
          <cell r="I60">
            <v>3874</v>
          </cell>
        </row>
        <row r="61">
          <cell r="B61">
            <v>0</v>
          </cell>
          <cell r="C61">
            <v>8</v>
          </cell>
          <cell r="D61">
            <v>1279</v>
          </cell>
          <cell r="E61">
            <v>734</v>
          </cell>
          <cell r="F61">
            <v>410</v>
          </cell>
          <cell r="G61">
            <v>4303</v>
          </cell>
          <cell r="H61">
            <v>18426</v>
          </cell>
          <cell r="I61">
            <v>0</v>
          </cell>
        </row>
        <row r="62">
          <cell r="B62">
            <v>0</v>
          </cell>
          <cell r="C62">
            <v>125</v>
          </cell>
          <cell r="D62">
            <v>1878</v>
          </cell>
          <cell r="E62">
            <v>289</v>
          </cell>
          <cell r="F62">
            <v>460</v>
          </cell>
          <cell r="G62">
            <v>20700</v>
          </cell>
          <cell r="H62">
            <v>24578</v>
          </cell>
          <cell r="I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7194</v>
          </cell>
          <cell r="H63">
            <v>944</v>
          </cell>
          <cell r="I63">
            <v>0</v>
          </cell>
        </row>
        <row r="64">
          <cell r="B64">
            <v>39</v>
          </cell>
          <cell r="C64">
            <v>823</v>
          </cell>
          <cell r="D64">
            <v>2054</v>
          </cell>
          <cell r="E64">
            <v>57</v>
          </cell>
          <cell r="F64">
            <v>500</v>
          </cell>
          <cell r="G64">
            <v>687</v>
          </cell>
          <cell r="H64">
            <v>5241</v>
          </cell>
          <cell r="I64">
            <v>52</v>
          </cell>
        </row>
        <row r="65">
          <cell r="B65">
            <v>568</v>
          </cell>
          <cell r="C65">
            <v>308</v>
          </cell>
          <cell r="D65">
            <v>31</v>
          </cell>
          <cell r="E65">
            <v>667</v>
          </cell>
          <cell r="F65">
            <v>290</v>
          </cell>
          <cell r="G65">
            <v>125</v>
          </cell>
          <cell r="H65">
            <v>4424</v>
          </cell>
          <cell r="I65">
            <v>179</v>
          </cell>
        </row>
        <row r="66">
          <cell r="B66">
            <v>0</v>
          </cell>
          <cell r="C66">
            <v>98</v>
          </cell>
          <cell r="D66">
            <v>0</v>
          </cell>
          <cell r="E66">
            <v>87</v>
          </cell>
          <cell r="F66">
            <v>854</v>
          </cell>
          <cell r="G66">
            <v>775</v>
          </cell>
          <cell r="H66">
            <v>100</v>
          </cell>
          <cell r="I66">
            <v>354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2268</v>
          </cell>
          <cell r="F67">
            <v>275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727</v>
          </cell>
          <cell r="C68">
            <v>1116</v>
          </cell>
          <cell r="D68">
            <v>59</v>
          </cell>
          <cell r="E68">
            <v>333</v>
          </cell>
          <cell r="F68">
            <v>1205</v>
          </cell>
          <cell r="G68">
            <v>602</v>
          </cell>
          <cell r="H68">
            <v>15</v>
          </cell>
          <cell r="I68">
            <v>178</v>
          </cell>
        </row>
        <row r="69">
          <cell r="B69">
            <v>3987</v>
          </cell>
          <cell r="C69">
            <v>1660</v>
          </cell>
          <cell r="D69">
            <v>3214</v>
          </cell>
          <cell r="E69">
            <v>5641</v>
          </cell>
          <cell r="F69">
            <v>3214</v>
          </cell>
          <cell r="G69">
            <v>1365</v>
          </cell>
          <cell r="H69">
            <v>1833</v>
          </cell>
          <cell r="I69">
            <v>821</v>
          </cell>
        </row>
        <row r="70">
          <cell r="B70">
            <v>644</v>
          </cell>
          <cell r="C70">
            <v>392</v>
          </cell>
          <cell r="D70">
            <v>654</v>
          </cell>
          <cell r="E70">
            <v>3541</v>
          </cell>
          <cell r="F70">
            <v>2012</v>
          </cell>
          <cell r="G70">
            <v>297</v>
          </cell>
          <cell r="H70">
            <v>526</v>
          </cell>
          <cell r="I70">
            <v>102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83</v>
          </cell>
          <cell r="C72">
            <v>2660</v>
          </cell>
          <cell r="D72">
            <v>368</v>
          </cell>
          <cell r="E72">
            <v>2442</v>
          </cell>
          <cell r="F72">
            <v>2195</v>
          </cell>
          <cell r="G72">
            <v>626</v>
          </cell>
          <cell r="H72">
            <v>83</v>
          </cell>
          <cell r="I72">
            <v>688</v>
          </cell>
        </row>
        <row r="73">
          <cell r="B73">
            <v>258</v>
          </cell>
          <cell r="C73">
            <v>83</v>
          </cell>
          <cell r="D73">
            <v>371</v>
          </cell>
          <cell r="E73">
            <v>3549</v>
          </cell>
          <cell r="F73">
            <v>20</v>
          </cell>
          <cell r="G73">
            <v>114</v>
          </cell>
          <cell r="H73">
            <v>272</v>
          </cell>
          <cell r="I73">
            <v>37</v>
          </cell>
        </row>
        <row r="74">
          <cell r="B74">
            <v>140</v>
          </cell>
          <cell r="C74">
            <v>0</v>
          </cell>
          <cell r="D74">
            <v>0</v>
          </cell>
          <cell r="E74">
            <v>170</v>
          </cell>
          <cell r="F74">
            <v>590</v>
          </cell>
          <cell r="G74">
            <v>354</v>
          </cell>
          <cell r="H74">
            <v>2541</v>
          </cell>
          <cell r="I74">
            <v>0</v>
          </cell>
        </row>
        <row r="75">
          <cell r="B75">
            <v>65</v>
          </cell>
          <cell r="C75">
            <v>65</v>
          </cell>
          <cell r="D75">
            <v>35</v>
          </cell>
          <cell r="E75">
            <v>254</v>
          </cell>
          <cell r="F75">
            <v>254</v>
          </cell>
          <cell r="G75">
            <v>11</v>
          </cell>
          <cell r="H75">
            <v>10</v>
          </cell>
          <cell r="I75">
            <v>6</v>
          </cell>
        </row>
        <row r="76">
          <cell r="B76">
            <v>0</v>
          </cell>
          <cell r="C76">
            <v>8</v>
          </cell>
          <cell r="D76">
            <v>0</v>
          </cell>
          <cell r="E76">
            <v>517</v>
          </cell>
          <cell r="F76">
            <v>170</v>
          </cell>
          <cell r="G76">
            <v>4</v>
          </cell>
          <cell r="H76">
            <v>0</v>
          </cell>
          <cell r="I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10987</v>
          </cell>
          <cell r="F77">
            <v>70</v>
          </cell>
          <cell r="G77">
            <v>546</v>
          </cell>
          <cell r="H77">
            <v>167</v>
          </cell>
          <cell r="I77">
            <v>0</v>
          </cell>
        </row>
        <row r="78">
          <cell r="B78">
            <v>6</v>
          </cell>
          <cell r="C78">
            <v>9</v>
          </cell>
          <cell r="D78">
            <v>0</v>
          </cell>
          <cell r="E78">
            <v>329</v>
          </cell>
          <cell r="F78">
            <v>585</v>
          </cell>
          <cell r="G78">
            <v>121</v>
          </cell>
          <cell r="H78">
            <v>0</v>
          </cell>
          <cell r="I78">
            <v>6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901</v>
          </cell>
          <cell r="F80">
            <v>341</v>
          </cell>
          <cell r="G80">
            <v>321</v>
          </cell>
          <cell r="H80">
            <v>0</v>
          </cell>
          <cell r="I80">
            <v>0</v>
          </cell>
        </row>
        <row r="81">
          <cell r="B81">
            <v>42676</v>
          </cell>
          <cell r="C81">
            <v>3124</v>
          </cell>
          <cell r="D81">
            <v>123</v>
          </cell>
          <cell r="E81">
            <v>8741</v>
          </cell>
          <cell r="F81">
            <v>9874</v>
          </cell>
          <cell r="G81">
            <v>985</v>
          </cell>
          <cell r="H81">
            <v>987</v>
          </cell>
          <cell r="I81">
            <v>874</v>
          </cell>
        </row>
        <row r="82">
          <cell r="B82">
            <v>295</v>
          </cell>
          <cell r="C82">
            <v>2547</v>
          </cell>
          <cell r="D82">
            <v>0</v>
          </cell>
          <cell r="E82">
            <v>335</v>
          </cell>
          <cell r="F82">
            <v>3060</v>
          </cell>
          <cell r="G82">
            <v>177</v>
          </cell>
          <cell r="H82">
            <v>0</v>
          </cell>
          <cell r="I82">
            <v>6623</v>
          </cell>
        </row>
        <row r="83">
          <cell r="B83">
            <v>75</v>
          </cell>
          <cell r="C83">
            <v>1024</v>
          </cell>
          <cell r="D83">
            <v>5874</v>
          </cell>
          <cell r="E83">
            <v>1024</v>
          </cell>
          <cell r="F83">
            <v>1254</v>
          </cell>
          <cell r="G83">
            <v>963</v>
          </cell>
          <cell r="H83">
            <v>38</v>
          </cell>
          <cell r="I83">
            <v>753</v>
          </cell>
        </row>
        <row r="84">
          <cell r="B84">
            <v>25</v>
          </cell>
          <cell r="C84">
            <v>0</v>
          </cell>
          <cell r="D84">
            <v>874</v>
          </cell>
          <cell r="E84">
            <v>0</v>
          </cell>
          <cell r="F84">
            <v>0</v>
          </cell>
          <cell r="G84">
            <v>541</v>
          </cell>
          <cell r="H84">
            <v>108</v>
          </cell>
          <cell r="I84">
            <v>410</v>
          </cell>
        </row>
        <row r="85">
          <cell r="B85">
            <v>0</v>
          </cell>
          <cell r="C85">
            <v>1274</v>
          </cell>
          <cell r="D85">
            <v>0</v>
          </cell>
          <cell r="E85">
            <v>2006</v>
          </cell>
          <cell r="F85">
            <v>12500</v>
          </cell>
          <cell r="G85">
            <v>6</v>
          </cell>
          <cell r="H85">
            <v>0</v>
          </cell>
          <cell r="I85">
            <v>906</v>
          </cell>
        </row>
        <row r="86">
          <cell r="B86">
            <v>251</v>
          </cell>
          <cell r="C86">
            <v>8541</v>
          </cell>
          <cell r="D86">
            <v>0</v>
          </cell>
          <cell r="E86">
            <v>65</v>
          </cell>
          <cell r="F86">
            <v>2784</v>
          </cell>
          <cell r="G86">
            <v>0</v>
          </cell>
          <cell r="H86">
            <v>0</v>
          </cell>
          <cell r="I86">
            <v>125</v>
          </cell>
        </row>
        <row r="87">
          <cell r="B87">
            <v>0</v>
          </cell>
          <cell r="C87">
            <v>22</v>
          </cell>
          <cell r="D87">
            <v>0</v>
          </cell>
          <cell r="E87">
            <v>0</v>
          </cell>
          <cell r="F87">
            <v>150</v>
          </cell>
          <cell r="G87">
            <v>0</v>
          </cell>
          <cell r="H87">
            <v>0</v>
          </cell>
          <cell r="I87">
            <v>20</v>
          </cell>
        </row>
        <row r="88">
          <cell r="B88">
            <v>29327</v>
          </cell>
          <cell r="C88">
            <v>8613</v>
          </cell>
          <cell r="D88">
            <v>215833</v>
          </cell>
          <cell r="E88">
            <v>4800</v>
          </cell>
          <cell r="F88">
            <v>8753</v>
          </cell>
          <cell r="G88">
            <v>70774</v>
          </cell>
          <cell r="H88">
            <v>22705</v>
          </cell>
          <cell r="I88">
            <v>642</v>
          </cell>
        </row>
        <row r="89">
          <cell r="B89">
            <v>186587</v>
          </cell>
          <cell r="C89">
            <v>176826</v>
          </cell>
          <cell r="D89">
            <v>21134</v>
          </cell>
          <cell r="E89">
            <v>214486</v>
          </cell>
          <cell r="F89">
            <v>19670</v>
          </cell>
          <cell r="G89">
            <v>96247</v>
          </cell>
          <cell r="H89">
            <v>24870</v>
          </cell>
          <cell r="I89">
            <v>2855</v>
          </cell>
        </row>
        <row r="105">
          <cell r="B105">
            <v>1435</v>
          </cell>
          <cell r="C105">
            <v>28017</v>
          </cell>
          <cell r="D105">
            <v>166671</v>
          </cell>
          <cell r="E105">
            <v>11856</v>
          </cell>
          <cell r="F105">
            <v>4733</v>
          </cell>
          <cell r="G105">
            <v>0</v>
          </cell>
          <cell r="H105">
            <v>68450</v>
          </cell>
          <cell r="I105">
            <v>1430</v>
          </cell>
        </row>
        <row r="106">
          <cell r="B106">
            <v>2622</v>
          </cell>
          <cell r="C106">
            <v>1334</v>
          </cell>
          <cell r="D106">
            <v>1563</v>
          </cell>
          <cell r="E106">
            <v>2932</v>
          </cell>
          <cell r="F106">
            <v>9547</v>
          </cell>
          <cell r="G106">
            <v>2531</v>
          </cell>
          <cell r="H106">
            <v>73141</v>
          </cell>
          <cell r="I106">
            <v>989</v>
          </cell>
        </row>
        <row r="107">
          <cell r="B107">
            <v>0</v>
          </cell>
          <cell r="C107">
            <v>0</v>
          </cell>
          <cell r="D107">
            <v>2654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265</v>
          </cell>
          <cell r="C108">
            <v>10454</v>
          </cell>
          <cell r="D108">
            <v>210</v>
          </cell>
          <cell r="E108">
            <v>352</v>
          </cell>
          <cell r="F108">
            <v>5471</v>
          </cell>
          <cell r="G108">
            <v>1987</v>
          </cell>
          <cell r="H108">
            <v>321</v>
          </cell>
          <cell r="I108">
            <v>7410</v>
          </cell>
        </row>
        <row r="109">
          <cell r="B109">
            <v>0</v>
          </cell>
          <cell r="C109">
            <v>0</v>
          </cell>
          <cell r="D109">
            <v>1987</v>
          </cell>
          <cell r="E109">
            <v>0</v>
          </cell>
          <cell r="F109">
            <v>0</v>
          </cell>
          <cell r="G109">
            <v>0</v>
          </cell>
          <cell r="H109">
            <v>9874</v>
          </cell>
          <cell r="I109">
            <v>5874</v>
          </cell>
        </row>
        <row r="110">
          <cell r="B110">
            <v>0</v>
          </cell>
          <cell r="C110">
            <v>8</v>
          </cell>
          <cell r="D110">
            <v>1047</v>
          </cell>
          <cell r="E110">
            <v>1149</v>
          </cell>
          <cell r="F110">
            <v>885</v>
          </cell>
          <cell r="G110">
            <v>3269</v>
          </cell>
          <cell r="H110">
            <v>16990</v>
          </cell>
          <cell r="I110">
            <v>0</v>
          </cell>
        </row>
        <row r="111">
          <cell r="B111">
            <v>0</v>
          </cell>
          <cell r="C111">
            <v>188</v>
          </cell>
          <cell r="D111">
            <v>1696</v>
          </cell>
          <cell r="E111">
            <v>363</v>
          </cell>
          <cell r="F111">
            <v>920</v>
          </cell>
          <cell r="G111">
            <v>16796</v>
          </cell>
          <cell r="H111">
            <v>25863</v>
          </cell>
          <cell r="I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4974</v>
          </cell>
          <cell r="H112">
            <v>935</v>
          </cell>
          <cell r="I112">
            <v>0</v>
          </cell>
        </row>
        <row r="113">
          <cell r="B113">
            <v>135</v>
          </cell>
          <cell r="C113">
            <v>393</v>
          </cell>
          <cell r="D113">
            <v>4784</v>
          </cell>
          <cell r="E113">
            <v>4</v>
          </cell>
          <cell r="F113">
            <v>343</v>
          </cell>
          <cell r="G113">
            <v>299</v>
          </cell>
          <cell r="H113">
            <v>9943</v>
          </cell>
          <cell r="I113">
            <v>78</v>
          </cell>
        </row>
        <row r="114">
          <cell r="B114">
            <v>7970</v>
          </cell>
          <cell r="C114">
            <v>2620</v>
          </cell>
          <cell r="D114">
            <v>279</v>
          </cell>
          <cell r="E114">
            <v>6446</v>
          </cell>
          <cell r="F114">
            <v>2685</v>
          </cell>
          <cell r="G114">
            <v>1430</v>
          </cell>
          <cell r="H114">
            <v>61545</v>
          </cell>
          <cell r="I114">
            <v>1094</v>
          </cell>
        </row>
        <row r="115">
          <cell r="B115">
            <v>0</v>
          </cell>
          <cell r="C115">
            <v>7674</v>
          </cell>
          <cell r="D115">
            <v>0</v>
          </cell>
          <cell r="E115">
            <v>202</v>
          </cell>
          <cell r="F115">
            <v>6352</v>
          </cell>
          <cell r="G115">
            <v>5568</v>
          </cell>
          <cell r="H115">
            <v>1099</v>
          </cell>
          <cell r="I115">
            <v>2220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90720</v>
          </cell>
          <cell r="F116">
            <v>4125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10521</v>
          </cell>
          <cell r="C117">
            <v>8843</v>
          </cell>
          <cell r="D117">
            <v>1335</v>
          </cell>
          <cell r="E117">
            <v>2055</v>
          </cell>
          <cell r="F117">
            <v>10540</v>
          </cell>
          <cell r="G117">
            <v>4258</v>
          </cell>
          <cell r="H117">
            <v>142</v>
          </cell>
          <cell r="I117">
            <v>1326</v>
          </cell>
        </row>
        <row r="118">
          <cell r="B118">
            <v>41188</v>
          </cell>
          <cell r="C118">
            <v>24272</v>
          </cell>
          <cell r="D118">
            <v>46110</v>
          </cell>
          <cell r="E118">
            <v>65937</v>
          </cell>
          <cell r="F118">
            <v>53619</v>
          </cell>
          <cell r="G118">
            <v>8803</v>
          </cell>
          <cell r="H118">
            <v>19929</v>
          </cell>
          <cell r="I118">
            <v>5463</v>
          </cell>
        </row>
        <row r="119">
          <cell r="B119">
            <v>12330</v>
          </cell>
          <cell r="C119">
            <v>906</v>
          </cell>
          <cell r="D119">
            <v>8851</v>
          </cell>
          <cell r="E119">
            <v>16471</v>
          </cell>
          <cell r="F119">
            <v>15470</v>
          </cell>
          <cell r="G119">
            <v>3637</v>
          </cell>
          <cell r="H119">
            <v>6148</v>
          </cell>
          <cell r="I119">
            <v>844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940</v>
          </cell>
          <cell r="C121">
            <v>10030</v>
          </cell>
          <cell r="D121">
            <v>1675</v>
          </cell>
          <cell r="E121">
            <v>12474</v>
          </cell>
          <cell r="F121">
            <v>11770</v>
          </cell>
          <cell r="G121">
            <v>2481</v>
          </cell>
          <cell r="H121">
            <v>565</v>
          </cell>
          <cell r="I121">
            <v>5533</v>
          </cell>
        </row>
        <row r="122">
          <cell r="B122">
            <v>4868</v>
          </cell>
          <cell r="C122">
            <v>267</v>
          </cell>
          <cell r="D122">
            <v>2551</v>
          </cell>
          <cell r="E122">
            <v>16236</v>
          </cell>
          <cell r="F122">
            <v>440</v>
          </cell>
          <cell r="G122">
            <v>888</v>
          </cell>
          <cell r="H122">
            <v>4665</v>
          </cell>
          <cell r="I122">
            <v>259</v>
          </cell>
        </row>
        <row r="123">
          <cell r="B123">
            <v>3248</v>
          </cell>
          <cell r="C123">
            <v>0</v>
          </cell>
          <cell r="D123">
            <v>0</v>
          </cell>
          <cell r="E123">
            <v>6800</v>
          </cell>
          <cell r="F123">
            <v>17140</v>
          </cell>
          <cell r="G123">
            <v>1847</v>
          </cell>
          <cell r="H123">
            <v>35462</v>
          </cell>
          <cell r="I123">
            <v>0</v>
          </cell>
        </row>
        <row r="124">
          <cell r="B124">
            <v>654</v>
          </cell>
          <cell r="C124">
            <v>42</v>
          </cell>
          <cell r="D124">
            <v>687</v>
          </cell>
          <cell r="E124">
            <v>4874</v>
          </cell>
          <cell r="F124">
            <v>4871</v>
          </cell>
          <cell r="G124">
            <v>100</v>
          </cell>
          <cell r="H124">
            <v>200</v>
          </cell>
          <cell r="I124">
            <v>52</v>
          </cell>
        </row>
        <row r="125">
          <cell r="B125">
            <v>0</v>
          </cell>
          <cell r="C125">
            <v>4</v>
          </cell>
          <cell r="D125">
            <v>0</v>
          </cell>
          <cell r="E125">
            <v>1034</v>
          </cell>
          <cell r="F125">
            <v>425</v>
          </cell>
          <cell r="G125">
            <v>3</v>
          </cell>
          <cell r="H125">
            <v>0</v>
          </cell>
          <cell r="I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23703</v>
          </cell>
          <cell r="F126">
            <v>770</v>
          </cell>
          <cell r="G126">
            <v>2991</v>
          </cell>
          <cell r="H126">
            <v>637</v>
          </cell>
          <cell r="I126">
            <v>0</v>
          </cell>
        </row>
        <row r="127">
          <cell r="B127">
            <v>120</v>
          </cell>
          <cell r="C127">
            <v>50</v>
          </cell>
          <cell r="D127">
            <v>0</v>
          </cell>
          <cell r="E127">
            <v>8256</v>
          </cell>
          <cell r="F127">
            <v>20475</v>
          </cell>
          <cell r="G127">
            <v>3709</v>
          </cell>
          <cell r="H127">
            <v>0</v>
          </cell>
          <cell r="I127">
            <v>45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52404</v>
          </cell>
          <cell r="F129">
            <v>2800</v>
          </cell>
          <cell r="G129">
            <v>1777</v>
          </cell>
          <cell r="H129">
            <v>0</v>
          </cell>
          <cell r="I129">
            <v>0</v>
          </cell>
        </row>
        <row r="130">
          <cell r="B130">
            <v>136055</v>
          </cell>
          <cell r="C130">
            <v>3261</v>
          </cell>
          <cell r="D130">
            <v>98</v>
          </cell>
          <cell r="E130">
            <v>16014</v>
          </cell>
          <cell r="F130">
            <v>19210</v>
          </cell>
          <cell r="G130">
            <v>654</v>
          </cell>
          <cell r="H130">
            <v>1605</v>
          </cell>
          <cell r="I130">
            <v>1494</v>
          </cell>
        </row>
        <row r="131">
          <cell r="B131">
            <v>306</v>
          </cell>
          <cell r="C131">
            <v>1386</v>
          </cell>
          <cell r="D131">
            <v>0</v>
          </cell>
          <cell r="E131">
            <v>142</v>
          </cell>
          <cell r="F131">
            <v>4314</v>
          </cell>
          <cell r="G131">
            <v>83</v>
          </cell>
          <cell r="H131">
            <v>0</v>
          </cell>
          <cell r="I131">
            <v>15950</v>
          </cell>
        </row>
        <row r="132">
          <cell r="B132">
            <v>981</v>
          </cell>
          <cell r="C132">
            <v>654</v>
          </cell>
          <cell r="D132">
            <v>6214</v>
          </cell>
          <cell r="E132">
            <v>2314</v>
          </cell>
          <cell r="F132">
            <v>987</v>
          </cell>
          <cell r="G132">
            <v>658</v>
          </cell>
          <cell r="H132">
            <v>541</v>
          </cell>
          <cell r="I132">
            <v>1254</v>
          </cell>
        </row>
        <row r="133">
          <cell r="B133">
            <v>40</v>
          </cell>
          <cell r="C133">
            <v>0</v>
          </cell>
          <cell r="D133">
            <v>1461</v>
          </cell>
          <cell r="E133">
            <v>0</v>
          </cell>
          <cell r="F133">
            <v>0</v>
          </cell>
          <cell r="G133">
            <v>984</v>
          </cell>
          <cell r="H133">
            <v>98</v>
          </cell>
          <cell r="I133">
            <v>547</v>
          </cell>
        </row>
        <row r="134">
          <cell r="B134">
            <v>0</v>
          </cell>
          <cell r="C134">
            <v>2762</v>
          </cell>
          <cell r="D134">
            <v>0</v>
          </cell>
          <cell r="E134">
            <v>94</v>
          </cell>
          <cell r="F134">
            <v>18750</v>
          </cell>
          <cell r="G134">
            <v>36</v>
          </cell>
          <cell r="H134">
            <v>0</v>
          </cell>
          <cell r="I134">
            <v>2039</v>
          </cell>
        </row>
        <row r="135">
          <cell r="B135">
            <v>352</v>
          </cell>
          <cell r="C135">
            <v>3987</v>
          </cell>
          <cell r="D135">
            <v>0</v>
          </cell>
          <cell r="E135">
            <v>81</v>
          </cell>
          <cell r="F135">
            <v>2141</v>
          </cell>
          <cell r="G135">
            <v>0</v>
          </cell>
          <cell r="H135">
            <v>0</v>
          </cell>
          <cell r="I135">
            <v>250</v>
          </cell>
        </row>
        <row r="136">
          <cell r="B136">
            <v>0</v>
          </cell>
          <cell r="C136">
            <v>5</v>
          </cell>
          <cell r="D136">
            <v>0</v>
          </cell>
          <cell r="E136">
            <v>0</v>
          </cell>
          <cell r="F136">
            <v>30</v>
          </cell>
          <cell r="G136">
            <v>0</v>
          </cell>
          <cell r="H136">
            <v>0</v>
          </cell>
          <cell r="I136">
            <v>40</v>
          </cell>
        </row>
        <row r="137">
          <cell r="B137">
            <v>184893</v>
          </cell>
          <cell r="C137">
            <v>52140</v>
          </cell>
          <cell r="D137">
            <v>2374794</v>
          </cell>
          <cell r="E137">
            <v>56410</v>
          </cell>
          <cell r="F137">
            <v>65874</v>
          </cell>
          <cell r="G137">
            <v>276461</v>
          </cell>
          <cell r="H137">
            <v>158741</v>
          </cell>
          <cell r="I137">
            <v>35410</v>
          </cell>
        </row>
        <row r="138">
          <cell r="B138">
            <v>71511</v>
          </cell>
          <cell r="C138">
            <v>29771</v>
          </cell>
          <cell r="D138">
            <v>17948</v>
          </cell>
          <cell r="E138">
            <v>28812</v>
          </cell>
          <cell r="F138">
            <v>4993</v>
          </cell>
          <cell r="G138">
            <v>25650</v>
          </cell>
          <cell r="H138">
            <v>7372</v>
          </cell>
          <cell r="I138">
            <v>4400</v>
          </cell>
        </row>
      </sheetData>
      <sheetData sheetId="10">
        <row r="8">
          <cell r="C8">
            <v>10285</v>
          </cell>
          <cell r="D8">
            <v>5841</v>
          </cell>
          <cell r="F8">
            <v>4228</v>
          </cell>
          <cell r="H8">
            <v>6253</v>
          </cell>
          <cell r="I8">
            <v>4258</v>
          </cell>
        </row>
        <row r="9">
          <cell r="B9">
            <v>1302</v>
          </cell>
          <cell r="C9">
            <v>253</v>
          </cell>
          <cell r="D9">
            <v>1416</v>
          </cell>
          <cell r="E9">
            <v>3214</v>
          </cell>
          <cell r="F9">
            <v>1245</v>
          </cell>
          <cell r="G9">
            <v>1298</v>
          </cell>
          <cell r="H9">
            <v>21547</v>
          </cell>
          <cell r="I9">
            <v>1499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7914</v>
          </cell>
          <cell r="H10">
            <v>0</v>
          </cell>
          <cell r="I10">
            <v>0</v>
          </cell>
        </row>
        <row r="11">
          <cell r="B11">
            <v>21</v>
          </cell>
          <cell r="C11">
            <v>15</v>
          </cell>
          <cell r="D11">
            <v>10</v>
          </cell>
          <cell r="E11">
            <v>6</v>
          </cell>
          <cell r="F11">
            <v>6</v>
          </cell>
          <cell r="G11">
            <v>6</v>
          </cell>
          <cell r="H11">
            <v>0</v>
          </cell>
          <cell r="I11">
            <v>11</v>
          </cell>
        </row>
        <row r="12">
          <cell r="B12">
            <v>0</v>
          </cell>
          <cell r="C12">
            <v>0</v>
          </cell>
          <cell r="D12">
            <v>3090</v>
          </cell>
          <cell r="E12">
            <v>0</v>
          </cell>
          <cell r="F12">
            <v>0</v>
          </cell>
          <cell r="G12">
            <v>0</v>
          </cell>
          <cell r="H12">
            <v>5864</v>
          </cell>
          <cell r="I12">
            <v>0</v>
          </cell>
        </row>
        <row r="13">
          <cell r="B13">
            <v>298</v>
          </cell>
          <cell r="C13">
            <v>2</v>
          </cell>
          <cell r="D13">
            <v>570</v>
          </cell>
          <cell r="E13">
            <v>3470</v>
          </cell>
          <cell r="F13">
            <v>300</v>
          </cell>
          <cell r="G13">
            <v>600</v>
          </cell>
          <cell r="H13">
            <v>22541</v>
          </cell>
          <cell r="I13">
            <v>50</v>
          </cell>
        </row>
        <row r="14">
          <cell r="B14">
            <v>501</v>
          </cell>
          <cell r="C14">
            <v>531</v>
          </cell>
          <cell r="D14">
            <v>2411</v>
          </cell>
          <cell r="E14">
            <v>687</v>
          </cell>
          <cell r="F14">
            <v>741</v>
          </cell>
          <cell r="G14">
            <v>1000</v>
          </cell>
          <cell r="H14">
            <v>41000</v>
          </cell>
          <cell r="I14">
            <v>654</v>
          </cell>
        </row>
        <row r="15">
          <cell r="B15">
            <v>124</v>
          </cell>
          <cell r="C15">
            <v>0</v>
          </cell>
          <cell r="D15">
            <v>0</v>
          </cell>
          <cell r="E15">
            <v>28</v>
          </cell>
          <cell r="F15">
            <v>231</v>
          </cell>
          <cell r="G15">
            <v>0</v>
          </cell>
          <cell r="H15">
            <v>647</v>
          </cell>
          <cell r="I15">
            <v>0</v>
          </cell>
        </row>
        <row r="16">
          <cell r="B16">
            <v>654</v>
          </cell>
          <cell r="C16">
            <v>784</v>
          </cell>
          <cell r="D16">
            <v>737</v>
          </cell>
          <cell r="E16">
            <v>564</v>
          </cell>
          <cell r="F16">
            <v>2587</v>
          </cell>
          <cell r="G16">
            <v>1247</v>
          </cell>
          <cell r="H16">
            <v>2547</v>
          </cell>
          <cell r="I16">
            <v>714</v>
          </cell>
        </row>
        <row r="17">
          <cell r="B17">
            <v>512</v>
          </cell>
          <cell r="C17">
            <v>587</v>
          </cell>
          <cell r="D17">
            <v>615</v>
          </cell>
          <cell r="E17">
            <v>1704</v>
          </cell>
          <cell r="F17">
            <v>1254</v>
          </cell>
          <cell r="G17">
            <v>143</v>
          </cell>
          <cell r="H17">
            <v>1552</v>
          </cell>
          <cell r="I17">
            <v>387</v>
          </cell>
        </row>
        <row r="18">
          <cell r="B18">
            <v>3</v>
          </cell>
          <cell r="C18">
            <v>1164</v>
          </cell>
          <cell r="D18">
            <v>421</v>
          </cell>
          <cell r="E18">
            <v>33</v>
          </cell>
          <cell r="F18">
            <v>1250</v>
          </cell>
          <cell r="G18">
            <v>547</v>
          </cell>
          <cell r="H18">
            <v>0</v>
          </cell>
          <cell r="I18">
            <v>99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1299</v>
          </cell>
          <cell r="F19">
            <v>355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416</v>
          </cell>
          <cell r="C20">
            <v>1574</v>
          </cell>
          <cell r="D20">
            <v>487</v>
          </cell>
          <cell r="E20">
            <v>984</v>
          </cell>
          <cell r="F20">
            <v>2657</v>
          </cell>
          <cell r="G20">
            <v>654</v>
          </cell>
          <cell r="H20">
            <v>654</v>
          </cell>
          <cell r="I20">
            <v>324</v>
          </cell>
        </row>
        <row r="21">
          <cell r="B21">
            <v>2701</v>
          </cell>
          <cell r="C21">
            <v>729</v>
          </cell>
          <cell r="D21">
            <v>3006</v>
          </cell>
          <cell r="E21">
            <v>8547</v>
          </cell>
          <cell r="F21">
            <v>4511</v>
          </cell>
          <cell r="G21">
            <v>439</v>
          </cell>
          <cell r="H21">
            <v>1478</v>
          </cell>
          <cell r="I21">
            <v>908</v>
          </cell>
        </row>
        <row r="22">
          <cell r="B22">
            <v>1271</v>
          </cell>
          <cell r="C22">
            <v>10</v>
          </cell>
          <cell r="D22">
            <v>230</v>
          </cell>
          <cell r="E22">
            <v>261</v>
          </cell>
          <cell r="F22">
            <v>285</v>
          </cell>
          <cell r="G22">
            <v>279</v>
          </cell>
          <cell r="H22">
            <v>1388</v>
          </cell>
          <cell r="I22">
            <v>58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323</v>
          </cell>
          <cell r="C24">
            <v>144</v>
          </cell>
          <cell r="D24">
            <v>259</v>
          </cell>
          <cell r="E24">
            <v>658</v>
          </cell>
          <cell r="F24">
            <v>2600</v>
          </cell>
          <cell r="G24">
            <v>470</v>
          </cell>
          <cell r="H24">
            <v>608</v>
          </cell>
          <cell r="I24">
            <v>743</v>
          </cell>
        </row>
        <row r="25">
          <cell r="B25">
            <v>164</v>
          </cell>
          <cell r="C25">
            <v>56</v>
          </cell>
          <cell r="D25">
            <v>97</v>
          </cell>
          <cell r="E25">
            <v>687</v>
          </cell>
          <cell r="F25">
            <v>254</v>
          </cell>
          <cell r="G25">
            <v>0</v>
          </cell>
          <cell r="H25">
            <v>73</v>
          </cell>
          <cell r="I25">
            <v>23</v>
          </cell>
        </row>
        <row r="26">
          <cell r="B26">
            <v>77</v>
          </cell>
          <cell r="C26">
            <v>0</v>
          </cell>
          <cell r="D26">
            <v>0</v>
          </cell>
          <cell r="E26">
            <v>587</v>
          </cell>
          <cell r="F26">
            <v>1587</v>
          </cell>
          <cell r="G26">
            <v>451</v>
          </cell>
          <cell r="H26">
            <v>1574</v>
          </cell>
          <cell r="I26">
            <v>45</v>
          </cell>
        </row>
        <row r="27">
          <cell r="B27">
            <v>7</v>
          </cell>
          <cell r="C27">
            <v>22</v>
          </cell>
          <cell r="D27">
            <v>43</v>
          </cell>
          <cell r="E27">
            <v>80</v>
          </cell>
          <cell r="F27">
            <v>490</v>
          </cell>
          <cell r="G27">
            <v>0</v>
          </cell>
          <cell r="H27">
            <v>0</v>
          </cell>
          <cell r="I27">
            <v>6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663</v>
          </cell>
          <cell r="F28">
            <v>240</v>
          </cell>
          <cell r="G28">
            <v>6</v>
          </cell>
          <cell r="H28">
            <v>0</v>
          </cell>
          <cell r="I28">
            <v>1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135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113</v>
          </cell>
          <cell r="F30">
            <v>870</v>
          </cell>
          <cell r="G30">
            <v>8</v>
          </cell>
          <cell r="H30">
            <v>52</v>
          </cell>
          <cell r="I30">
            <v>5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734</v>
          </cell>
          <cell r="F32">
            <v>315</v>
          </cell>
          <cell r="G32">
            <v>53</v>
          </cell>
          <cell r="H32">
            <v>4</v>
          </cell>
        </row>
        <row r="33">
          <cell r="B33">
            <v>22</v>
          </cell>
          <cell r="C33">
            <v>0</v>
          </cell>
          <cell r="D33">
            <v>206</v>
          </cell>
          <cell r="E33">
            <v>105</v>
          </cell>
          <cell r="F33">
            <v>1000</v>
          </cell>
          <cell r="G33">
            <v>15</v>
          </cell>
          <cell r="H33">
            <v>87</v>
          </cell>
          <cell r="I33">
            <v>51</v>
          </cell>
        </row>
        <row r="34">
          <cell r="B34">
            <v>10</v>
          </cell>
          <cell r="C34">
            <v>0</v>
          </cell>
          <cell r="D34">
            <v>0</v>
          </cell>
          <cell r="E34">
            <v>0</v>
          </cell>
          <cell r="F34">
            <v>413</v>
          </cell>
          <cell r="G34">
            <v>0</v>
          </cell>
          <cell r="H34">
            <v>0</v>
          </cell>
          <cell r="I34">
            <v>564</v>
          </cell>
        </row>
        <row r="35">
          <cell r="B35">
            <v>25</v>
          </cell>
          <cell r="C35">
            <v>60</v>
          </cell>
          <cell r="D35">
            <v>427</v>
          </cell>
          <cell r="E35">
            <v>541</v>
          </cell>
          <cell r="F35">
            <v>40</v>
          </cell>
          <cell r="G35">
            <v>169</v>
          </cell>
          <cell r="H35">
            <v>130</v>
          </cell>
          <cell r="I35">
            <v>531</v>
          </cell>
        </row>
        <row r="36">
          <cell r="B36">
            <v>73</v>
          </cell>
          <cell r="C36">
            <v>0</v>
          </cell>
          <cell r="D36">
            <v>135</v>
          </cell>
          <cell r="E36">
            <v>0</v>
          </cell>
          <cell r="F36">
            <v>0</v>
          </cell>
          <cell r="G36">
            <v>264</v>
          </cell>
          <cell r="H36">
            <v>0</v>
          </cell>
          <cell r="I36">
            <v>182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42</v>
          </cell>
          <cell r="I37">
            <v>50</v>
          </cell>
        </row>
        <row r="38">
          <cell r="B38">
            <v>84</v>
          </cell>
          <cell r="C38">
            <v>979</v>
          </cell>
          <cell r="D38">
            <v>10</v>
          </cell>
          <cell r="E38">
            <v>200</v>
          </cell>
          <cell r="F38">
            <v>354</v>
          </cell>
          <cell r="G38">
            <v>62</v>
          </cell>
          <cell r="H38">
            <v>89</v>
          </cell>
          <cell r="I38">
            <v>56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684</v>
          </cell>
          <cell r="C40">
            <v>143</v>
          </cell>
          <cell r="D40">
            <v>4616</v>
          </cell>
          <cell r="E40">
            <v>71</v>
          </cell>
          <cell r="F40">
            <v>480</v>
          </cell>
          <cell r="G40">
            <v>32</v>
          </cell>
          <cell r="H40">
            <v>433</v>
          </cell>
          <cell r="I40">
            <v>91</v>
          </cell>
        </row>
        <row r="41">
          <cell r="B41">
            <v>2869</v>
          </cell>
          <cell r="C41">
            <v>740</v>
          </cell>
          <cell r="D41">
            <v>2747</v>
          </cell>
          <cell r="E41">
            <v>3258</v>
          </cell>
          <cell r="F41">
            <v>4500</v>
          </cell>
          <cell r="G41">
            <v>962</v>
          </cell>
          <cell r="H41">
            <v>1917</v>
          </cell>
          <cell r="I41">
            <v>1505</v>
          </cell>
        </row>
        <row r="56">
          <cell r="B56">
            <v>1896</v>
          </cell>
          <cell r="C56">
            <v>53941</v>
          </cell>
          <cell r="D56">
            <v>52971</v>
          </cell>
          <cell r="E56">
            <v>44065</v>
          </cell>
          <cell r="F56">
            <v>9481</v>
          </cell>
          <cell r="G56">
            <v>0</v>
          </cell>
          <cell r="H56">
            <v>24978</v>
          </cell>
          <cell r="I56">
            <v>923</v>
          </cell>
        </row>
        <row r="57">
          <cell r="B57">
            <v>1145</v>
          </cell>
          <cell r="C57">
            <v>1514</v>
          </cell>
          <cell r="D57">
            <v>1045</v>
          </cell>
          <cell r="E57">
            <v>3401</v>
          </cell>
          <cell r="F57">
            <v>3370</v>
          </cell>
          <cell r="G57">
            <v>1766</v>
          </cell>
          <cell r="H57">
            <v>40369</v>
          </cell>
          <cell r="I57">
            <v>1711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134</v>
          </cell>
          <cell r="H58">
            <v>0</v>
          </cell>
          <cell r="I58">
            <v>0</v>
          </cell>
        </row>
        <row r="59">
          <cell r="B59">
            <v>1562</v>
          </cell>
          <cell r="C59">
            <v>240298</v>
          </cell>
          <cell r="D59">
            <v>726</v>
          </cell>
          <cell r="E59">
            <v>1543</v>
          </cell>
          <cell r="F59">
            <v>5419</v>
          </cell>
          <cell r="G59">
            <v>6284</v>
          </cell>
          <cell r="H59">
            <v>781</v>
          </cell>
          <cell r="I59">
            <v>29740</v>
          </cell>
        </row>
        <row r="60">
          <cell r="B60">
            <v>0</v>
          </cell>
          <cell r="C60">
            <v>0</v>
          </cell>
          <cell r="D60">
            <v>14</v>
          </cell>
          <cell r="E60">
            <v>0</v>
          </cell>
          <cell r="F60">
            <v>0</v>
          </cell>
          <cell r="G60">
            <v>0</v>
          </cell>
          <cell r="H60">
            <v>2263</v>
          </cell>
          <cell r="I60">
            <v>35</v>
          </cell>
        </row>
        <row r="61">
          <cell r="B61">
            <v>88</v>
          </cell>
          <cell r="C61">
            <v>25</v>
          </cell>
          <cell r="D61">
            <v>321</v>
          </cell>
          <cell r="E61">
            <v>410</v>
          </cell>
          <cell r="F61">
            <v>285</v>
          </cell>
          <cell r="G61">
            <v>1482</v>
          </cell>
          <cell r="H61">
            <v>3036</v>
          </cell>
          <cell r="I61">
            <v>0</v>
          </cell>
        </row>
        <row r="62">
          <cell r="B62">
            <v>41</v>
          </cell>
          <cell r="C62">
            <v>75</v>
          </cell>
          <cell r="D62">
            <v>315</v>
          </cell>
          <cell r="E62">
            <v>140</v>
          </cell>
          <cell r="F62">
            <v>810</v>
          </cell>
          <cell r="G62">
            <v>6705</v>
          </cell>
          <cell r="H62">
            <v>298</v>
          </cell>
          <cell r="I62">
            <v>0</v>
          </cell>
        </row>
        <row r="63">
          <cell r="B63">
            <v>55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551</v>
          </cell>
          <cell r="H63">
            <v>167</v>
          </cell>
        </row>
        <row r="64">
          <cell r="B64">
            <v>51</v>
          </cell>
          <cell r="C64">
            <v>2729</v>
          </cell>
          <cell r="D64">
            <v>2314</v>
          </cell>
          <cell r="E64">
            <v>2</v>
          </cell>
          <cell r="F64">
            <v>2574</v>
          </cell>
          <cell r="G64">
            <v>654</v>
          </cell>
          <cell r="H64">
            <v>3000</v>
          </cell>
          <cell r="I64">
            <v>45</v>
          </cell>
        </row>
        <row r="65">
          <cell r="B65">
            <v>555</v>
          </cell>
          <cell r="C65">
            <v>208</v>
          </cell>
          <cell r="D65">
            <v>23</v>
          </cell>
          <cell r="E65">
            <v>1474</v>
          </cell>
          <cell r="F65">
            <v>642</v>
          </cell>
          <cell r="G65">
            <v>85</v>
          </cell>
          <cell r="H65">
            <v>3000</v>
          </cell>
          <cell r="I65">
            <v>160</v>
          </cell>
        </row>
        <row r="66">
          <cell r="B66">
            <v>0</v>
          </cell>
          <cell r="C66">
            <v>204</v>
          </cell>
          <cell r="D66">
            <v>0</v>
          </cell>
          <cell r="E66">
            <v>12</v>
          </cell>
          <cell r="F66">
            <v>2010</v>
          </cell>
          <cell r="G66">
            <v>511</v>
          </cell>
          <cell r="H66">
            <v>0</v>
          </cell>
          <cell r="I66">
            <v>351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1896</v>
          </cell>
          <cell r="F67">
            <v>373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908</v>
          </cell>
          <cell r="C68">
            <v>1191</v>
          </cell>
          <cell r="D68">
            <v>90</v>
          </cell>
          <cell r="E68">
            <v>493</v>
          </cell>
          <cell r="F68">
            <v>1015</v>
          </cell>
          <cell r="G68">
            <v>503</v>
          </cell>
          <cell r="H68">
            <v>46</v>
          </cell>
          <cell r="I68">
            <v>135</v>
          </cell>
        </row>
        <row r="69">
          <cell r="B69">
            <v>4032</v>
          </cell>
          <cell r="C69">
            <v>1385</v>
          </cell>
          <cell r="D69">
            <v>2547</v>
          </cell>
          <cell r="E69">
            <v>5741</v>
          </cell>
          <cell r="F69">
            <v>4871</v>
          </cell>
          <cell r="G69">
            <v>393</v>
          </cell>
          <cell r="H69">
            <v>1654</v>
          </cell>
          <cell r="I69">
            <v>1295</v>
          </cell>
        </row>
        <row r="70">
          <cell r="B70">
            <v>433</v>
          </cell>
          <cell r="C70">
            <v>185</v>
          </cell>
          <cell r="D70">
            <v>1424</v>
          </cell>
          <cell r="E70">
            <v>1524</v>
          </cell>
          <cell r="F70">
            <v>490</v>
          </cell>
          <cell r="G70">
            <v>327</v>
          </cell>
          <cell r="H70">
            <v>194</v>
          </cell>
          <cell r="I70">
            <v>174</v>
          </cell>
        </row>
        <row r="71">
          <cell r="B71">
            <v>0</v>
          </cell>
          <cell r="C71">
            <v>0</v>
          </cell>
          <cell r="D71">
            <v>748</v>
          </cell>
          <cell r="E71">
            <v>0</v>
          </cell>
          <cell r="F71">
            <v>50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596</v>
          </cell>
          <cell r="C72">
            <v>2822</v>
          </cell>
          <cell r="D72">
            <v>520</v>
          </cell>
          <cell r="E72">
            <v>2864</v>
          </cell>
          <cell r="F72">
            <v>2490</v>
          </cell>
          <cell r="G72">
            <v>996</v>
          </cell>
          <cell r="H72">
            <v>319</v>
          </cell>
          <cell r="I72">
            <v>893</v>
          </cell>
        </row>
        <row r="73">
          <cell r="B73">
            <v>770</v>
          </cell>
          <cell r="C73">
            <v>95</v>
          </cell>
          <cell r="D73">
            <v>451</v>
          </cell>
          <cell r="E73">
            <v>2574</v>
          </cell>
          <cell r="F73">
            <v>749</v>
          </cell>
          <cell r="G73">
            <v>78</v>
          </cell>
          <cell r="H73">
            <v>100</v>
          </cell>
          <cell r="I73">
            <v>34</v>
          </cell>
        </row>
        <row r="74">
          <cell r="B74">
            <v>55</v>
          </cell>
          <cell r="C74">
            <v>0</v>
          </cell>
          <cell r="D74">
            <v>66</v>
          </cell>
          <cell r="E74">
            <v>551</v>
          </cell>
          <cell r="F74">
            <v>25</v>
          </cell>
          <cell r="G74">
            <v>10</v>
          </cell>
          <cell r="H74">
            <v>324</v>
          </cell>
          <cell r="I74">
            <v>5</v>
          </cell>
        </row>
        <row r="75">
          <cell r="B75">
            <v>12</v>
          </cell>
          <cell r="C75">
            <v>15</v>
          </cell>
          <cell r="D75">
            <v>0</v>
          </cell>
          <cell r="E75">
            <v>321</v>
          </cell>
          <cell r="F75">
            <v>393</v>
          </cell>
          <cell r="G75">
            <v>0</v>
          </cell>
          <cell r="H75">
            <v>55</v>
          </cell>
          <cell r="I75">
            <v>4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686</v>
          </cell>
          <cell r="F76">
            <v>225</v>
          </cell>
          <cell r="G76">
            <v>46</v>
          </cell>
          <cell r="H76">
            <v>0</v>
          </cell>
          <cell r="I76">
            <v>2</v>
          </cell>
        </row>
        <row r="77">
          <cell r="B77">
            <v>0</v>
          </cell>
          <cell r="C77">
            <v>0</v>
          </cell>
          <cell r="D77">
            <v>509</v>
          </cell>
          <cell r="E77">
            <v>6477</v>
          </cell>
          <cell r="F77">
            <v>987</v>
          </cell>
          <cell r="G77">
            <v>1247</v>
          </cell>
          <cell r="H77">
            <v>654</v>
          </cell>
          <cell r="I77">
            <v>0</v>
          </cell>
        </row>
        <row r="78">
          <cell r="B78">
            <v>51</v>
          </cell>
          <cell r="C78">
            <v>14</v>
          </cell>
          <cell r="D78">
            <v>0</v>
          </cell>
          <cell r="E78">
            <v>417</v>
          </cell>
          <cell r="F78">
            <v>654</v>
          </cell>
          <cell r="G78">
            <v>66</v>
          </cell>
          <cell r="H78">
            <v>0</v>
          </cell>
          <cell r="I78">
            <v>7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547</v>
          </cell>
          <cell r="F80">
            <v>654</v>
          </cell>
          <cell r="G80">
            <v>189</v>
          </cell>
          <cell r="H80">
            <v>0</v>
          </cell>
          <cell r="I80">
            <v>0</v>
          </cell>
        </row>
        <row r="81">
          <cell r="B81">
            <v>32444</v>
          </cell>
          <cell r="C81">
            <v>1366</v>
          </cell>
          <cell r="D81">
            <v>470</v>
          </cell>
          <cell r="E81">
            <v>3411</v>
          </cell>
          <cell r="F81">
            <v>3214</v>
          </cell>
          <cell r="G81">
            <v>3411</v>
          </cell>
          <cell r="H81">
            <v>342</v>
          </cell>
          <cell r="I81">
            <v>1323</v>
          </cell>
        </row>
        <row r="82">
          <cell r="B82">
            <v>308</v>
          </cell>
          <cell r="C82">
            <v>309</v>
          </cell>
          <cell r="D82">
            <v>0</v>
          </cell>
          <cell r="E82">
            <v>446</v>
          </cell>
          <cell r="F82">
            <v>4110</v>
          </cell>
          <cell r="G82">
            <v>4813</v>
          </cell>
          <cell r="H82">
            <v>170</v>
          </cell>
          <cell r="I82">
            <v>0</v>
          </cell>
        </row>
        <row r="83">
          <cell r="B83">
            <v>254</v>
          </cell>
          <cell r="C83">
            <v>1423</v>
          </cell>
          <cell r="D83">
            <v>4932</v>
          </cell>
          <cell r="E83">
            <v>1756</v>
          </cell>
          <cell r="F83">
            <v>165</v>
          </cell>
          <cell r="G83">
            <v>1065</v>
          </cell>
          <cell r="H83">
            <v>131</v>
          </cell>
          <cell r="I83">
            <v>932</v>
          </cell>
        </row>
        <row r="84">
          <cell r="B84">
            <v>120</v>
          </cell>
          <cell r="C84">
            <v>0</v>
          </cell>
          <cell r="D84">
            <v>30</v>
          </cell>
          <cell r="E84">
            <v>0</v>
          </cell>
          <cell r="F84">
            <v>254</v>
          </cell>
          <cell r="G84">
            <v>240</v>
          </cell>
          <cell r="H84">
            <v>0</v>
          </cell>
          <cell r="I84">
            <v>140</v>
          </cell>
        </row>
        <row r="85">
          <cell r="B85">
            <v>336</v>
          </cell>
          <cell r="C85">
            <v>411</v>
          </cell>
          <cell r="D85">
            <v>0</v>
          </cell>
          <cell r="E85">
            <v>2041</v>
          </cell>
          <cell r="F85">
            <v>900</v>
          </cell>
          <cell r="G85">
            <v>294</v>
          </cell>
          <cell r="H85">
            <v>0</v>
          </cell>
          <cell r="I85">
            <v>5493</v>
          </cell>
        </row>
        <row r="86">
          <cell r="B86">
            <v>654</v>
          </cell>
          <cell r="C86">
            <v>10834</v>
          </cell>
          <cell r="D86">
            <v>0</v>
          </cell>
          <cell r="E86">
            <v>65</v>
          </cell>
          <cell r="F86">
            <v>300</v>
          </cell>
          <cell r="G86">
            <v>0</v>
          </cell>
          <cell r="H86">
            <v>0</v>
          </cell>
          <cell r="I86">
            <v>102</v>
          </cell>
        </row>
        <row r="87">
          <cell r="B87">
            <v>0</v>
          </cell>
          <cell r="C87">
            <v>1</v>
          </cell>
          <cell r="D87">
            <v>0</v>
          </cell>
          <cell r="E87">
            <v>0</v>
          </cell>
          <cell r="F87">
            <v>200</v>
          </cell>
          <cell r="G87">
            <v>250</v>
          </cell>
          <cell r="H87">
            <v>0</v>
          </cell>
          <cell r="I87">
            <v>20</v>
          </cell>
        </row>
        <row r="88">
          <cell r="B88">
            <v>29147</v>
          </cell>
          <cell r="C88">
            <v>8637</v>
          </cell>
          <cell r="D88">
            <v>218273</v>
          </cell>
          <cell r="E88">
            <v>4952</v>
          </cell>
          <cell r="F88">
            <v>7010</v>
          </cell>
          <cell r="G88">
            <v>66426</v>
          </cell>
          <cell r="H88">
            <v>17631</v>
          </cell>
          <cell r="I88">
            <v>1238</v>
          </cell>
        </row>
        <row r="89">
          <cell r="B89">
            <v>172633</v>
          </cell>
          <cell r="C89">
            <v>177557</v>
          </cell>
          <cell r="D89">
            <v>19466</v>
          </cell>
          <cell r="E89">
            <v>214908</v>
          </cell>
          <cell r="F89">
            <v>16225</v>
          </cell>
          <cell r="G89">
            <v>93776</v>
          </cell>
          <cell r="H89">
            <v>25132</v>
          </cell>
          <cell r="I89">
            <v>3484</v>
          </cell>
        </row>
        <row r="105">
          <cell r="B105">
            <v>7641</v>
          </cell>
          <cell r="C105">
            <v>190857</v>
          </cell>
          <cell r="D105">
            <v>253043</v>
          </cell>
          <cell r="E105">
            <v>243774</v>
          </cell>
          <cell r="F105">
            <v>29439</v>
          </cell>
          <cell r="H105">
            <v>119148</v>
          </cell>
          <cell r="I105">
            <v>3390</v>
          </cell>
        </row>
        <row r="106">
          <cell r="B106">
            <v>2353</v>
          </cell>
          <cell r="C106">
            <v>3123</v>
          </cell>
          <cell r="D106">
            <v>1571</v>
          </cell>
          <cell r="E106">
            <v>5194</v>
          </cell>
          <cell r="F106">
            <v>9297</v>
          </cell>
          <cell r="G106">
            <v>2236</v>
          </cell>
          <cell r="H106">
            <v>79285</v>
          </cell>
          <cell r="I106">
            <v>2262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521</v>
          </cell>
          <cell r="H107">
            <v>0</v>
          </cell>
          <cell r="I107">
            <v>0</v>
          </cell>
        </row>
        <row r="108">
          <cell r="B108">
            <v>514</v>
          </cell>
          <cell r="C108">
            <v>17547</v>
          </cell>
          <cell r="D108">
            <v>421</v>
          </cell>
          <cell r="E108">
            <v>473</v>
          </cell>
          <cell r="F108">
            <v>1874</v>
          </cell>
          <cell r="G108">
            <v>2471</v>
          </cell>
          <cell r="H108">
            <v>100</v>
          </cell>
          <cell r="I108">
            <v>3341</v>
          </cell>
        </row>
        <row r="109">
          <cell r="B109">
            <v>0</v>
          </cell>
          <cell r="C109">
            <v>0</v>
          </cell>
          <cell r="D109">
            <v>7</v>
          </cell>
          <cell r="E109">
            <v>0</v>
          </cell>
          <cell r="F109">
            <v>0</v>
          </cell>
          <cell r="G109">
            <v>0</v>
          </cell>
          <cell r="H109">
            <v>4057</v>
          </cell>
          <cell r="I109">
            <v>53</v>
          </cell>
        </row>
        <row r="110">
          <cell r="B110">
            <v>108</v>
          </cell>
          <cell r="C110">
            <v>36</v>
          </cell>
          <cell r="D110">
            <v>272</v>
          </cell>
          <cell r="E110">
            <v>521</v>
          </cell>
          <cell r="F110">
            <v>376</v>
          </cell>
          <cell r="G110">
            <v>1556</v>
          </cell>
          <cell r="H110">
            <v>3045</v>
          </cell>
          <cell r="I110">
            <v>0</v>
          </cell>
        </row>
        <row r="111">
          <cell r="B111">
            <v>55</v>
          </cell>
          <cell r="C111">
            <v>92</v>
          </cell>
          <cell r="D111">
            <v>247</v>
          </cell>
          <cell r="E111">
            <v>209</v>
          </cell>
          <cell r="F111">
            <v>1260</v>
          </cell>
          <cell r="G111">
            <v>5202</v>
          </cell>
          <cell r="H111">
            <v>147</v>
          </cell>
          <cell r="I111">
            <v>0</v>
          </cell>
        </row>
        <row r="112">
          <cell r="B112">
            <v>49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349</v>
          </cell>
          <cell r="H112">
            <v>166</v>
          </cell>
          <cell r="I112">
            <v>0</v>
          </cell>
        </row>
        <row r="113">
          <cell r="B113">
            <v>167</v>
          </cell>
          <cell r="C113">
            <v>3124</v>
          </cell>
          <cell r="D113">
            <v>3215</v>
          </cell>
          <cell r="E113">
            <v>4</v>
          </cell>
          <cell r="F113">
            <v>6800</v>
          </cell>
          <cell r="G113">
            <v>3254</v>
          </cell>
          <cell r="H113">
            <v>6874</v>
          </cell>
          <cell r="I113">
            <v>84</v>
          </cell>
        </row>
        <row r="114">
          <cell r="B114">
            <v>7484</v>
          </cell>
          <cell r="C114">
            <v>2134</v>
          </cell>
          <cell r="D114">
            <v>71</v>
          </cell>
          <cell r="E114">
            <v>17265</v>
          </cell>
          <cell r="F114">
            <v>7521</v>
          </cell>
          <cell r="G114">
            <v>661</v>
          </cell>
          <cell r="H114">
            <v>38093</v>
          </cell>
          <cell r="I114">
            <v>1099</v>
          </cell>
        </row>
        <row r="115">
          <cell r="B115">
            <v>0</v>
          </cell>
          <cell r="C115">
            <v>1999</v>
          </cell>
          <cell r="D115">
            <v>0</v>
          </cell>
          <cell r="E115">
            <v>151</v>
          </cell>
          <cell r="F115">
            <v>20080</v>
          </cell>
          <cell r="G115">
            <v>1542</v>
          </cell>
          <cell r="H115">
            <v>0</v>
          </cell>
          <cell r="I115">
            <v>3403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72147</v>
          </cell>
          <cell r="F116">
            <v>9344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11245</v>
          </cell>
          <cell r="C117">
            <v>10756</v>
          </cell>
          <cell r="D117">
            <v>827</v>
          </cell>
          <cell r="E117">
            <v>3317</v>
          </cell>
          <cell r="F117">
            <v>9320</v>
          </cell>
          <cell r="G117">
            <v>3194</v>
          </cell>
          <cell r="H117">
            <v>352</v>
          </cell>
          <cell r="I117">
            <v>1155</v>
          </cell>
        </row>
        <row r="118">
          <cell r="B118">
            <v>49218</v>
          </cell>
          <cell r="C118">
            <v>15214</v>
          </cell>
          <cell r="D118">
            <v>20406</v>
          </cell>
          <cell r="E118">
            <v>85741</v>
          </cell>
          <cell r="F118">
            <v>85741</v>
          </cell>
          <cell r="G118">
            <v>2733</v>
          </cell>
          <cell r="H118">
            <v>18345</v>
          </cell>
          <cell r="I118">
            <v>9229</v>
          </cell>
        </row>
        <row r="119">
          <cell r="B119">
            <v>8479</v>
          </cell>
          <cell r="C119">
            <v>1036</v>
          </cell>
          <cell r="D119">
            <v>14017</v>
          </cell>
          <cell r="E119">
            <v>23945</v>
          </cell>
          <cell r="F119">
            <v>1440</v>
          </cell>
          <cell r="G119">
            <v>3867</v>
          </cell>
          <cell r="H119">
            <v>2253</v>
          </cell>
          <cell r="I119">
            <v>1177</v>
          </cell>
        </row>
        <row r="120">
          <cell r="B120">
            <v>0</v>
          </cell>
          <cell r="C120">
            <v>0</v>
          </cell>
          <cell r="D120">
            <v>2618</v>
          </cell>
          <cell r="E120">
            <v>0</v>
          </cell>
          <cell r="F120">
            <v>400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7136</v>
          </cell>
          <cell r="C121">
            <v>19826</v>
          </cell>
          <cell r="D121">
            <v>2994</v>
          </cell>
          <cell r="E121">
            <v>29437</v>
          </cell>
          <cell r="F121">
            <v>12470</v>
          </cell>
          <cell r="G121">
            <v>2569</v>
          </cell>
          <cell r="H121">
            <v>2078</v>
          </cell>
          <cell r="I121">
            <v>7573</v>
          </cell>
        </row>
        <row r="122">
          <cell r="B122">
            <v>14731</v>
          </cell>
          <cell r="C122">
            <v>217</v>
          </cell>
          <cell r="D122">
            <v>2351</v>
          </cell>
          <cell r="E122">
            <v>22462</v>
          </cell>
          <cell r="F122">
            <v>1000</v>
          </cell>
          <cell r="G122">
            <v>1406</v>
          </cell>
          <cell r="H122">
            <v>1560</v>
          </cell>
          <cell r="I122">
            <v>170</v>
          </cell>
        </row>
        <row r="123">
          <cell r="B123">
            <v>1230</v>
          </cell>
          <cell r="C123">
            <v>0</v>
          </cell>
          <cell r="D123">
            <v>878</v>
          </cell>
          <cell r="E123">
            <v>19108</v>
          </cell>
          <cell r="F123">
            <v>4625</v>
          </cell>
          <cell r="G123">
            <v>82</v>
          </cell>
          <cell r="H123">
            <v>14318</v>
          </cell>
          <cell r="I123">
            <v>10</v>
          </cell>
        </row>
        <row r="124">
          <cell r="B124">
            <v>184</v>
          </cell>
          <cell r="C124">
            <v>93</v>
          </cell>
          <cell r="D124">
            <v>0</v>
          </cell>
          <cell r="E124">
            <v>3415</v>
          </cell>
          <cell r="F124">
            <v>5570</v>
          </cell>
          <cell r="G124">
            <v>0</v>
          </cell>
          <cell r="H124">
            <v>550</v>
          </cell>
          <cell r="I124">
            <v>24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1364</v>
          </cell>
          <cell r="F125">
            <v>501</v>
          </cell>
          <cell r="G125">
            <v>1</v>
          </cell>
          <cell r="H125">
            <v>0</v>
          </cell>
          <cell r="I125">
            <v>3</v>
          </cell>
        </row>
        <row r="126">
          <cell r="B126">
            <v>0</v>
          </cell>
          <cell r="C126">
            <v>0</v>
          </cell>
          <cell r="D126">
            <v>15</v>
          </cell>
          <cell r="E126">
            <v>21471</v>
          </cell>
          <cell r="F126">
            <v>2091</v>
          </cell>
          <cell r="G126">
            <v>3214</v>
          </cell>
          <cell r="H126">
            <v>83</v>
          </cell>
          <cell r="I126">
            <v>0</v>
          </cell>
        </row>
        <row r="127">
          <cell r="B127">
            <v>929</v>
          </cell>
          <cell r="C127">
            <v>327</v>
          </cell>
          <cell r="D127">
            <v>0</v>
          </cell>
          <cell r="E127">
            <v>9414</v>
          </cell>
          <cell r="F127">
            <v>26250</v>
          </cell>
          <cell r="G127">
            <v>1188</v>
          </cell>
          <cell r="H127">
            <v>0</v>
          </cell>
          <cell r="I127">
            <v>83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46443</v>
          </cell>
          <cell r="F129">
            <v>3140</v>
          </cell>
          <cell r="G129">
            <v>227</v>
          </cell>
          <cell r="H129">
            <v>0</v>
          </cell>
          <cell r="I129">
            <v>0</v>
          </cell>
        </row>
        <row r="130">
          <cell r="B130">
            <v>43299</v>
          </cell>
          <cell r="C130">
            <v>3547</v>
          </cell>
          <cell r="D130">
            <v>547</v>
          </cell>
          <cell r="E130">
            <v>9874</v>
          </cell>
          <cell r="F130">
            <v>9547</v>
          </cell>
          <cell r="G130">
            <v>6574</v>
          </cell>
          <cell r="H130">
            <v>679</v>
          </cell>
          <cell r="I130">
            <v>3241</v>
          </cell>
        </row>
        <row r="131">
          <cell r="B131">
            <v>222</v>
          </cell>
          <cell r="C131">
            <v>135</v>
          </cell>
          <cell r="D131">
            <v>0</v>
          </cell>
          <cell r="E131">
            <v>188</v>
          </cell>
          <cell r="F131">
            <v>5666</v>
          </cell>
          <cell r="G131">
            <v>20</v>
          </cell>
          <cell r="H131">
            <v>0</v>
          </cell>
          <cell r="I131">
            <v>10636</v>
          </cell>
        </row>
        <row r="132">
          <cell r="B132">
            <v>602</v>
          </cell>
          <cell r="C132">
            <v>270</v>
          </cell>
          <cell r="D132">
            <v>6547</v>
          </cell>
          <cell r="E132">
            <v>6201</v>
          </cell>
          <cell r="F132">
            <v>336</v>
          </cell>
          <cell r="G132">
            <v>469</v>
          </cell>
          <cell r="H132">
            <v>354</v>
          </cell>
          <cell r="I132">
            <v>954</v>
          </cell>
        </row>
        <row r="133">
          <cell r="B133">
            <v>134</v>
          </cell>
          <cell r="C133">
            <v>0</v>
          </cell>
          <cell r="D133">
            <v>14</v>
          </cell>
          <cell r="E133">
            <v>0</v>
          </cell>
          <cell r="F133">
            <v>120</v>
          </cell>
          <cell r="G133">
            <v>197</v>
          </cell>
          <cell r="H133">
            <v>0</v>
          </cell>
          <cell r="I133">
            <v>128</v>
          </cell>
        </row>
        <row r="134">
          <cell r="B134">
            <v>551</v>
          </cell>
          <cell r="C134">
            <v>301</v>
          </cell>
          <cell r="D134">
            <v>0</v>
          </cell>
          <cell r="E134">
            <v>654</v>
          </cell>
          <cell r="F134">
            <v>3313</v>
          </cell>
          <cell r="G134">
            <v>354</v>
          </cell>
          <cell r="H134">
            <v>0</v>
          </cell>
          <cell r="I134">
            <v>9547</v>
          </cell>
        </row>
        <row r="135">
          <cell r="B135">
            <v>389</v>
          </cell>
          <cell r="C135">
            <v>6473</v>
          </cell>
          <cell r="D135">
            <v>0</v>
          </cell>
          <cell r="E135">
            <v>22</v>
          </cell>
          <cell r="F135">
            <v>150</v>
          </cell>
          <cell r="G135">
            <v>0</v>
          </cell>
          <cell r="H135">
            <v>0</v>
          </cell>
          <cell r="I135">
            <v>90</v>
          </cell>
        </row>
        <row r="136">
          <cell r="B136">
            <v>0</v>
          </cell>
          <cell r="C136">
            <v>2</v>
          </cell>
          <cell r="D136">
            <v>0</v>
          </cell>
          <cell r="E136">
            <v>0</v>
          </cell>
          <cell r="F136">
            <v>40</v>
          </cell>
          <cell r="G136">
            <v>72</v>
          </cell>
          <cell r="H136">
            <v>0</v>
          </cell>
          <cell r="I136">
            <v>30</v>
          </cell>
        </row>
        <row r="137">
          <cell r="B137">
            <v>180393</v>
          </cell>
          <cell r="C137">
            <v>43185</v>
          </cell>
          <cell r="D137">
            <v>2398563</v>
          </cell>
          <cell r="E137">
            <v>28150</v>
          </cell>
          <cell r="F137">
            <v>32923</v>
          </cell>
          <cell r="G137">
            <v>278414</v>
          </cell>
          <cell r="H137">
            <v>88958</v>
          </cell>
          <cell r="I137">
            <v>54140</v>
          </cell>
        </row>
        <row r="138">
          <cell r="B138">
            <v>49798</v>
          </cell>
          <cell r="C138">
            <v>32467</v>
          </cell>
          <cell r="D138">
            <v>14024</v>
          </cell>
          <cell r="E138">
            <v>33071</v>
          </cell>
          <cell r="F138">
            <v>3298</v>
          </cell>
          <cell r="G138">
            <v>22332</v>
          </cell>
          <cell r="H138">
            <v>7603</v>
          </cell>
          <cell r="I138">
            <v>4978</v>
          </cell>
        </row>
      </sheetData>
      <sheetData sheetId="11">
        <row r="8">
          <cell r="B8">
            <v>0</v>
          </cell>
          <cell r="C8">
            <v>1698</v>
          </cell>
          <cell r="D8">
            <v>983</v>
          </cell>
          <cell r="E8">
            <v>0</v>
          </cell>
          <cell r="F8">
            <v>3920</v>
          </cell>
          <cell r="G8">
            <v>0</v>
          </cell>
          <cell r="H8">
            <v>677</v>
          </cell>
          <cell r="I8">
            <v>0</v>
          </cell>
        </row>
        <row r="9">
          <cell r="B9">
            <v>1425</v>
          </cell>
          <cell r="C9">
            <v>944</v>
          </cell>
          <cell r="D9">
            <v>1420</v>
          </cell>
          <cell r="E9">
            <v>1384</v>
          </cell>
          <cell r="F9">
            <v>2311</v>
          </cell>
          <cell r="G9">
            <v>3957</v>
          </cell>
          <cell r="H9">
            <v>5890</v>
          </cell>
          <cell r="I9">
            <v>1186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8547</v>
          </cell>
          <cell r="H10">
            <v>0</v>
          </cell>
          <cell r="I10">
            <v>0</v>
          </cell>
        </row>
        <row r="11">
          <cell r="B11">
            <v>37</v>
          </cell>
          <cell r="C11">
            <v>75</v>
          </cell>
          <cell r="D11">
            <v>36</v>
          </cell>
          <cell r="E11">
            <v>30</v>
          </cell>
          <cell r="F11">
            <v>0</v>
          </cell>
          <cell r="G11">
            <v>0</v>
          </cell>
          <cell r="H11">
            <v>0</v>
          </cell>
          <cell r="I11">
            <v>50</v>
          </cell>
        </row>
        <row r="12">
          <cell r="B12">
            <v>0</v>
          </cell>
          <cell r="C12">
            <v>1</v>
          </cell>
          <cell r="D12">
            <v>1012</v>
          </cell>
          <cell r="E12">
            <v>0</v>
          </cell>
          <cell r="F12">
            <v>54</v>
          </cell>
          <cell r="G12">
            <v>35</v>
          </cell>
          <cell r="H12">
            <v>1732</v>
          </cell>
          <cell r="I12">
            <v>90</v>
          </cell>
        </row>
        <row r="13">
          <cell r="B13">
            <v>336</v>
          </cell>
          <cell r="C13">
            <v>73</v>
          </cell>
          <cell r="D13">
            <v>407</v>
          </cell>
          <cell r="E13">
            <v>2544</v>
          </cell>
          <cell r="F13">
            <v>622</v>
          </cell>
          <cell r="G13">
            <v>800</v>
          </cell>
          <cell r="H13">
            <v>4000</v>
          </cell>
          <cell r="I13">
            <v>65</v>
          </cell>
        </row>
        <row r="14">
          <cell r="B14">
            <v>119</v>
          </cell>
          <cell r="C14">
            <v>112</v>
          </cell>
          <cell r="D14">
            <v>520</v>
          </cell>
          <cell r="E14">
            <v>111</v>
          </cell>
          <cell r="F14">
            <v>320</v>
          </cell>
          <cell r="G14">
            <v>7776</v>
          </cell>
          <cell r="H14">
            <v>6030</v>
          </cell>
          <cell r="I14">
            <v>50</v>
          </cell>
        </row>
        <row r="15">
          <cell r="B15">
            <v>100</v>
          </cell>
          <cell r="C15">
            <v>0</v>
          </cell>
          <cell r="D15">
            <v>0</v>
          </cell>
          <cell r="E15">
            <v>0</v>
          </cell>
          <cell r="F15">
            <v>6</v>
          </cell>
          <cell r="G15">
            <v>153</v>
          </cell>
          <cell r="H15">
            <v>421</v>
          </cell>
          <cell r="I15">
            <v>0</v>
          </cell>
        </row>
        <row r="16">
          <cell r="B16">
            <v>242</v>
          </cell>
          <cell r="C16">
            <v>115</v>
          </cell>
          <cell r="D16">
            <v>360</v>
          </cell>
          <cell r="E16">
            <v>89</v>
          </cell>
          <cell r="F16">
            <v>1022</v>
          </cell>
          <cell r="G16">
            <v>669</v>
          </cell>
          <cell r="H16">
            <v>1478</v>
          </cell>
          <cell r="I16">
            <v>295</v>
          </cell>
        </row>
        <row r="17">
          <cell r="B17">
            <v>908</v>
          </cell>
          <cell r="C17">
            <v>778</v>
          </cell>
          <cell r="D17">
            <v>147</v>
          </cell>
          <cell r="E17">
            <v>2747</v>
          </cell>
          <cell r="F17">
            <v>707</v>
          </cell>
          <cell r="G17">
            <v>269</v>
          </cell>
          <cell r="H17">
            <v>934</v>
          </cell>
          <cell r="I17">
            <v>725</v>
          </cell>
        </row>
        <row r="18">
          <cell r="B18">
            <v>2</v>
          </cell>
          <cell r="C18">
            <v>525</v>
          </cell>
          <cell r="D18">
            <v>0</v>
          </cell>
          <cell r="E18">
            <v>3</v>
          </cell>
          <cell r="F18">
            <v>1531</v>
          </cell>
          <cell r="G18">
            <v>575</v>
          </cell>
          <cell r="H18">
            <v>0</v>
          </cell>
          <cell r="I18">
            <v>241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2913</v>
          </cell>
          <cell r="F19">
            <v>1654</v>
          </cell>
          <cell r="G19">
            <v>83</v>
          </cell>
          <cell r="H19">
            <v>15</v>
          </cell>
          <cell r="I19">
            <v>0</v>
          </cell>
        </row>
        <row r="20">
          <cell r="B20">
            <v>401</v>
          </cell>
          <cell r="C20">
            <v>1347</v>
          </cell>
          <cell r="D20">
            <v>206</v>
          </cell>
          <cell r="E20">
            <v>132</v>
          </cell>
          <cell r="F20">
            <v>1865</v>
          </cell>
          <cell r="G20">
            <v>848</v>
          </cell>
          <cell r="H20">
            <v>73</v>
          </cell>
          <cell r="I20">
            <v>170</v>
          </cell>
        </row>
        <row r="21">
          <cell r="B21">
            <v>3743</v>
          </cell>
          <cell r="C21">
            <v>2163</v>
          </cell>
          <cell r="D21">
            <v>3547</v>
          </cell>
          <cell r="E21">
            <v>5442</v>
          </cell>
          <cell r="F21">
            <v>4400</v>
          </cell>
          <cell r="G21">
            <v>893</v>
          </cell>
          <cell r="H21">
            <v>1855</v>
          </cell>
          <cell r="I21">
            <v>1535</v>
          </cell>
        </row>
        <row r="22">
          <cell r="B22">
            <v>1045</v>
          </cell>
          <cell r="C22">
            <v>228</v>
          </cell>
          <cell r="D22">
            <v>1777</v>
          </cell>
          <cell r="E22">
            <v>654</v>
          </cell>
          <cell r="F22">
            <v>532</v>
          </cell>
          <cell r="G22">
            <v>375</v>
          </cell>
          <cell r="H22">
            <v>398</v>
          </cell>
          <cell r="I22">
            <v>63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128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350</v>
          </cell>
          <cell r="C24">
            <v>697</v>
          </cell>
          <cell r="D24">
            <v>559</v>
          </cell>
          <cell r="E24">
            <v>188</v>
          </cell>
          <cell r="F24">
            <v>2321</v>
          </cell>
          <cell r="G24">
            <v>1101</v>
          </cell>
          <cell r="H24">
            <v>390</v>
          </cell>
          <cell r="I24">
            <v>936</v>
          </cell>
        </row>
        <row r="25">
          <cell r="B25">
            <v>270</v>
          </cell>
          <cell r="C25">
            <v>31</v>
          </cell>
          <cell r="D25">
            <v>319</v>
          </cell>
          <cell r="E25">
            <v>272</v>
          </cell>
          <cell r="F25">
            <v>195</v>
          </cell>
          <cell r="G25">
            <v>194</v>
          </cell>
          <cell r="H25">
            <v>94</v>
          </cell>
          <cell r="I25">
            <v>22</v>
          </cell>
        </row>
        <row r="26">
          <cell r="B26">
            <v>174</v>
          </cell>
          <cell r="C26">
            <v>4</v>
          </cell>
          <cell r="D26">
            <v>301</v>
          </cell>
          <cell r="E26">
            <v>186</v>
          </cell>
          <cell r="F26">
            <v>851</v>
          </cell>
          <cell r="G26">
            <v>708</v>
          </cell>
          <cell r="H26">
            <v>675</v>
          </cell>
          <cell r="I26">
            <v>1</v>
          </cell>
        </row>
        <row r="27">
          <cell r="B27">
            <v>60</v>
          </cell>
          <cell r="C27">
            <v>20</v>
          </cell>
          <cell r="D27">
            <v>42</v>
          </cell>
          <cell r="E27">
            <v>92</v>
          </cell>
          <cell r="F27">
            <v>388</v>
          </cell>
          <cell r="G27">
            <v>39</v>
          </cell>
          <cell r="H27">
            <v>59</v>
          </cell>
          <cell r="I27">
            <v>27</v>
          </cell>
        </row>
        <row r="28">
          <cell r="B28">
            <v>9</v>
          </cell>
          <cell r="C28">
            <v>2</v>
          </cell>
          <cell r="D28">
            <v>0</v>
          </cell>
          <cell r="E28">
            <v>553</v>
          </cell>
          <cell r="F28">
            <v>208</v>
          </cell>
          <cell r="G28">
            <v>159</v>
          </cell>
          <cell r="H28">
            <v>0</v>
          </cell>
          <cell r="I28">
            <v>8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1008</v>
          </cell>
          <cell r="F29">
            <v>4</v>
          </cell>
          <cell r="G29">
            <v>9</v>
          </cell>
          <cell r="H29">
            <v>0</v>
          </cell>
          <cell r="I29">
            <v>0</v>
          </cell>
        </row>
        <row r="30">
          <cell r="B30">
            <v>23</v>
          </cell>
          <cell r="C30">
            <v>9</v>
          </cell>
          <cell r="D30">
            <v>43</v>
          </cell>
          <cell r="E30">
            <v>86</v>
          </cell>
          <cell r="F30">
            <v>590</v>
          </cell>
          <cell r="G30">
            <v>6</v>
          </cell>
          <cell r="H30">
            <v>89</v>
          </cell>
          <cell r="I30">
            <v>8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2</v>
          </cell>
          <cell r="C32">
            <v>6</v>
          </cell>
          <cell r="D32">
            <v>0</v>
          </cell>
          <cell r="E32">
            <v>700</v>
          </cell>
          <cell r="F32">
            <v>200</v>
          </cell>
          <cell r="G32">
            <v>44</v>
          </cell>
          <cell r="H32">
            <v>0</v>
          </cell>
          <cell r="I32">
            <v>144</v>
          </cell>
        </row>
        <row r="33">
          <cell r="B33">
            <v>34</v>
          </cell>
          <cell r="C33">
            <v>0</v>
          </cell>
          <cell r="D33">
            <v>25</v>
          </cell>
          <cell r="E33">
            <v>70</v>
          </cell>
          <cell r="F33">
            <v>74</v>
          </cell>
          <cell r="G33">
            <v>442</v>
          </cell>
          <cell r="H33">
            <v>661</v>
          </cell>
          <cell r="I33">
            <v>0</v>
          </cell>
        </row>
        <row r="34">
          <cell r="B34">
            <v>0</v>
          </cell>
          <cell r="C34">
            <v>257</v>
          </cell>
          <cell r="D34">
            <v>32</v>
          </cell>
          <cell r="E34">
            <v>65</v>
          </cell>
          <cell r="F34">
            <v>541</v>
          </cell>
          <cell r="G34">
            <v>247</v>
          </cell>
          <cell r="H34">
            <v>25</v>
          </cell>
          <cell r="I34">
            <v>601</v>
          </cell>
        </row>
        <row r="35">
          <cell r="B35">
            <v>200</v>
          </cell>
          <cell r="C35">
            <v>201</v>
          </cell>
          <cell r="D35">
            <v>400</v>
          </cell>
          <cell r="E35">
            <v>86</v>
          </cell>
          <cell r="F35">
            <v>154</v>
          </cell>
          <cell r="G35">
            <v>319</v>
          </cell>
          <cell r="H35">
            <v>109</v>
          </cell>
          <cell r="I35">
            <v>97</v>
          </cell>
        </row>
        <row r="36">
          <cell r="B36">
            <v>28</v>
          </cell>
          <cell r="C36">
            <v>0</v>
          </cell>
          <cell r="D36">
            <v>289</v>
          </cell>
          <cell r="E36">
            <v>0</v>
          </cell>
          <cell r="F36">
            <v>25</v>
          </cell>
          <cell r="G36">
            <v>367</v>
          </cell>
          <cell r="H36">
            <v>65</v>
          </cell>
          <cell r="I36">
            <v>101</v>
          </cell>
        </row>
        <row r="37">
          <cell r="B37">
            <v>18</v>
          </cell>
          <cell r="C37">
            <v>13</v>
          </cell>
          <cell r="D37">
            <v>0</v>
          </cell>
          <cell r="E37">
            <v>12</v>
          </cell>
          <cell r="F37">
            <v>72</v>
          </cell>
          <cell r="G37">
            <v>45</v>
          </cell>
          <cell r="H37">
            <v>0</v>
          </cell>
          <cell r="I37">
            <v>187</v>
          </cell>
        </row>
        <row r="38">
          <cell r="B38">
            <v>269</v>
          </cell>
          <cell r="C38">
            <v>754</v>
          </cell>
          <cell r="D38">
            <v>21</v>
          </cell>
          <cell r="E38">
            <v>24</v>
          </cell>
          <cell r="F38">
            <v>953</v>
          </cell>
          <cell r="G38">
            <v>0</v>
          </cell>
          <cell r="H38">
            <v>0</v>
          </cell>
          <cell r="I38">
            <v>2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120</v>
          </cell>
          <cell r="H39">
            <v>0</v>
          </cell>
          <cell r="I39">
            <v>0</v>
          </cell>
        </row>
        <row r="40">
          <cell r="B40">
            <v>308</v>
          </cell>
          <cell r="C40">
            <v>428</v>
          </cell>
          <cell r="D40">
            <v>2726</v>
          </cell>
          <cell r="E40">
            <v>67</v>
          </cell>
          <cell r="F40">
            <v>620</v>
          </cell>
          <cell r="G40">
            <v>433</v>
          </cell>
          <cell r="H40">
            <v>690</v>
          </cell>
          <cell r="I40">
            <v>129</v>
          </cell>
        </row>
        <row r="41">
          <cell r="B41">
            <v>2846</v>
          </cell>
          <cell r="C41">
            <v>1147</v>
          </cell>
          <cell r="D41">
            <v>1730</v>
          </cell>
          <cell r="E41">
            <v>3507</v>
          </cell>
          <cell r="F41">
            <v>2044</v>
          </cell>
          <cell r="G41">
            <v>1654</v>
          </cell>
          <cell r="H41">
            <v>1986</v>
          </cell>
          <cell r="I41">
            <v>666</v>
          </cell>
        </row>
        <row r="56">
          <cell r="B56">
            <v>4577</v>
          </cell>
          <cell r="C56">
            <v>272467</v>
          </cell>
          <cell r="D56">
            <v>47311</v>
          </cell>
          <cell r="E56">
            <v>85223</v>
          </cell>
          <cell r="F56">
            <v>9950</v>
          </cell>
          <cell r="G56">
            <v>0</v>
          </cell>
          <cell r="H56">
            <v>21777</v>
          </cell>
          <cell r="I56">
            <v>6819</v>
          </cell>
        </row>
        <row r="57">
          <cell r="B57">
            <v>2129.6666666666665</v>
          </cell>
          <cell r="C57">
            <v>2008.6666666666667</v>
          </cell>
          <cell r="D57">
            <v>951.33333333333337</v>
          </cell>
          <cell r="E57">
            <v>1351.6666666666667</v>
          </cell>
          <cell r="F57">
            <v>4017.6666666666665</v>
          </cell>
          <cell r="G57">
            <v>4564</v>
          </cell>
          <cell r="H57">
            <v>15692.333333333334</v>
          </cell>
          <cell r="I57">
            <v>3245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2400</v>
          </cell>
          <cell r="H58">
            <v>0</v>
          </cell>
          <cell r="I58">
            <v>241</v>
          </cell>
        </row>
        <row r="59">
          <cell r="B59">
            <v>1555</v>
          </cell>
          <cell r="C59">
            <v>240250</v>
          </cell>
          <cell r="D59">
            <v>734</v>
          </cell>
          <cell r="E59">
            <v>1547</v>
          </cell>
          <cell r="F59">
            <v>5417</v>
          </cell>
          <cell r="G59">
            <v>6274</v>
          </cell>
          <cell r="H59">
            <v>804</v>
          </cell>
          <cell r="I59">
            <v>29740</v>
          </cell>
        </row>
        <row r="60">
          <cell r="B60">
            <v>0</v>
          </cell>
          <cell r="C60">
            <v>192</v>
          </cell>
          <cell r="D60">
            <v>200</v>
          </cell>
          <cell r="E60">
            <v>0</v>
          </cell>
          <cell r="F60">
            <v>8.3333333333333339</v>
          </cell>
          <cell r="G60">
            <v>401</v>
          </cell>
          <cell r="H60">
            <v>1606</v>
          </cell>
          <cell r="I60">
            <v>92.666666666666671</v>
          </cell>
        </row>
        <row r="61">
          <cell r="B61">
            <v>102</v>
          </cell>
          <cell r="C61">
            <v>107</v>
          </cell>
          <cell r="D61">
            <v>29.666666666666668</v>
          </cell>
          <cell r="E61">
            <v>300</v>
          </cell>
          <cell r="F61">
            <v>254</v>
          </cell>
          <cell r="G61">
            <v>200</v>
          </cell>
          <cell r="H61">
            <v>4854</v>
          </cell>
          <cell r="I61">
            <v>0</v>
          </cell>
        </row>
        <row r="62">
          <cell r="B62">
            <v>40</v>
          </cell>
          <cell r="C62">
            <v>288.66666666666669</v>
          </cell>
          <cell r="D62">
            <v>40.666666666666664</v>
          </cell>
          <cell r="E62">
            <v>75</v>
          </cell>
          <cell r="F62">
            <v>686.66666666666663</v>
          </cell>
          <cell r="G62">
            <v>541.66666666666663</v>
          </cell>
          <cell r="H62">
            <v>7</v>
          </cell>
          <cell r="I62">
            <v>0</v>
          </cell>
        </row>
        <row r="63">
          <cell r="B63">
            <v>200</v>
          </cell>
          <cell r="C63">
            <v>0</v>
          </cell>
          <cell r="D63">
            <v>0</v>
          </cell>
          <cell r="E63">
            <v>0</v>
          </cell>
          <cell r="F63">
            <v>85</v>
          </cell>
          <cell r="G63">
            <v>321</v>
          </cell>
          <cell r="H63">
            <v>9</v>
          </cell>
          <cell r="I63">
            <v>0</v>
          </cell>
        </row>
        <row r="64">
          <cell r="B64">
            <v>714.66666666666663</v>
          </cell>
          <cell r="C64">
            <v>1382.6666666666667</v>
          </cell>
          <cell r="D64">
            <v>2913.6666666666665</v>
          </cell>
          <cell r="E64">
            <v>59</v>
          </cell>
          <cell r="F64">
            <v>662.33333333333337</v>
          </cell>
          <cell r="G64">
            <v>1596.6666666666667</v>
          </cell>
          <cell r="H64">
            <v>3093.6666666666665</v>
          </cell>
          <cell r="I64">
            <v>117</v>
          </cell>
        </row>
        <row r="65">
          <cell r="B65">
            <v>1002</v>
          </cell>
          <cell r="C65">
            <v>1300</v>
          </cell>
          <cell r="D65">
            <v>244.66666666666666</v>
          </cell>
          <cell r="E65">
            <v>1689</v>
          </cell>
          <cell r="F65">
            <v>616.66666666666663</v>
          </cell>
          <cell r="G65">
            <v>144</v>
          </cell>
          <cell r="H65">
            <v>2512</v>
          </cell>
          <cell r="I65">
            <v>580</v>
          </cell>
        </row>
        <row r="66">
          <cell r="B66">
            <v>0</v>
          </cell>
          <cell r="C66">
            <v>2416.6666666666665</v>
          </cell>
          <cell r="D66">
            <v>0</v>
          </cell>
          <cell r="E66">
            <v>39.333333333333336</v>
          </cell>
          <cell r="F66">
            <v>1349</v>
          </cell>
          <cell r="G66">
            <v>513</v>
          </cell>
          <cell r="H66">
            <v>0</v>
          </cell>
          <cell r="I66">
            <v>1215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2113.3333333333335</v>
          </cell>
          <cell r="F67">
            <v>565.66666666666663</v>
          </cell>
          <cell r="G67">
            <v>3.3333333333333335</v>
          </cell>
          <cell r="H67">
            <v>0</v>
          </cell>
          <cell r="I67">
            <v>0</v>
          </cell>
        </row>
        <row r="68">
          <cell r="B68">
            <v>340.33333333333331</v>
          </cell>
          <cell r="C68">
            <v>1002</v>
          </cell>
          <cell r="D68">
            <v>372.66666666666669</v>
          </cell>
          <cell r="E68">
            <v>409.66666666666669</v>
          </cell>
          <cell r="F68">
            <v>1869.3333333333333</v>
          </cell>
          <cell r="G68">
            <v>549.66666666666663</v>
          </cell>
          <cell r="H68">
            <v>23</v>
          </cell>
          <cell r="I68">
            <v>420</v>
          </cell>
        </row>
        <row r="69">
          <cell r="B69">
            <v>3602.6666666666665</v>
          </cell>
          <cell r="C69">
            <v>2326</v>
          </cell>
          <cell r="D69">
            <v>3034.3333333333335</v>
          </cell>
          <cell r="E69">
            <v>8210</v>
          </cell>
          <cell r="F69">
            <v>4070.3333333333335</v>
          </cell>
          <cell r="G69">
            <v>753</v>
          </cell>
          <cell r="H69">
            <v>3448.3333333333335</v>
          </cell>
          <cell r="I69">
            <v>1339.6666666666667</v>
          </cell>
        </row>
        <row r="70">
          <cell r="B70">
            <v>1025</v>
          </cell>
          <cell r="C70">
            <v>330</v>
          </cell>
          <cell r="D70">
            <v>2476.6666666666665</v>
          </cell>
          <cell r="E70">
            <v>3100</v>
          </cell>
          <cell r="F70">
            <v>612</v>
          </cell>
          <cell r="G70">
            <v>340.33333333333331</v>
          </cell>
          <cell r="H70">
            <v>150</v>
          </cell>
          <cell r="I70">
            <v>180.33333333333334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1973.3333333333333</v>
          </cell>
          <cell r="C72">
            <v>1893.6666666666667</v>
          </cell>
          <cell r="D72">
            <v>346.66666666666669</v>
          </cell>
          <cell r="E72">
            <v>1377.6666666666667</v>
          </cell>
          <cell r="F72">
            <v>2501.6666666666665</v>
          </cell>
          <cell r="G72">
            <v>1527</v>
          </cell>
          <cell r="H72">
            <v>522.33333333333337</v>
          </cell>
          <cell r="I72">
            <v>1492.6666666666667</v>
          </cell>
        </row>
        <row r="73">
          <cell r="B73">
            <v>2400</v>
          </cell>
          <cell r="C73">
            <v>114</v>
          </cell>
          <cell r="D73">
            <v>197.66666666666666</v>
          </cell>
          <cell r="E73">
            <v>3100</v>
          </cell>
          <cell r="F73">
            <v>1574</v>
          </cell>
          <cell r="G73">
            <v>566.33333333333337</v>
          </cell>
          <cell r="H73">
            <v>90.333333333333329</v>
          </cell>
          <cell r="I73">
            <v>57.666666666666664</v>
          </cell>
        </row>
        <row r="74">
          <cell r="B74">
            <v>99</v>
          </cell>
          <cell r="C74">
            <v>0</v>
          </cell>
          <cell r="D74">
            <v>2.6666666666666665</v>
          </cell>
          <cell r="E74">
            <v>500</v>
          </cell>
          <cell r="F74">
            <v>102</v>
          </cell>
          <cell r="G74">
            <v>566.33333333333337</v>
          </cell>
          <cell r="H74">
            <v>400</v>
          </cell>
          <cell r="I74">
            <v>5.666666666666667</v>
          </cell>
        </row>
        <row r="75">
          <cell r="B75">
            <v>110.33333333333333</v>
          </cell>
          <cell r="C75">
            <v>42</v>
          </cell>
          <cell r="D75">
            <v>13.333333333333334</v>
          </cell>
          <cell r="E75">
            <v>138.66666666666666</v>
          </cell>
          <cell r="F75">
            <v>160</v>
          </cell>
          <cell r="G75">
            <v>14</v>
          </cell>
          <cell r="H75">
            <v>12.333333333333334</v>
          </cell>
          <cell r="I75">
            <v>19</v>
          </cell>
        </row>
        <row r="76">
          <cell r="B76">
            <v>13.333333333333334</v>
          </cell>
          <cell r="C76">
            <v>0</v>
          </cell>
          <cell r="D76">
            <v>0</v>
          </cell>
          <cell r="E76">
            <v>536.66666666666663</v>
          </cell>
          <cell r="F76">
            <v>169</v>
          </cell>
          <cell r="G76">
            <v>18.333333333333332</v>
          </cell>
          <cell r="H76">
            <v>0</v>
          </cell>
          <cell r="I76">
            <v>0</v>
          </cell>
        </row>
        <row r="77">
          <cell r="B77">
            <v>79</v>
          </cell>
          <cell r="C77">
            <v>0</v>
          </cell>
          <cell r="D77">
            <v>84</v>
          </cell>
          <cell r="E77">
            <v>11025</v>
          </cell>
          <cell r="F77">
            <v>60</v>
          </cell>
          <cell r="G77">
            <v>426</v>
          </cell>
          <cell r="H77">
            <v>136</v>
          </cell>
          <cell r="I77">
            <v>0</v>
          </cell>
        </row>
        <row r="78">
          <cell r="B78">
            <v>263.33333333333331</v>
          </cell>
          <cell r="C78">
            <v>22.333333333333332</v>
          </cell>
          <cell r="D78">
            <v>11.666666666666666</v>
          </cell>
          <cell r="E78">
            <v>276.33333333333331</v>
          </cell>
          <cell r="F78">
            <v>483.33333333333331</v>
          </cell>
          <cell r="G78">
            <v>24.333333333333332</v>
          </cell>
          <cell r="H78">
            <v>12</v>
          </cell>
          <cell r="I78">
            <v>11.333333333333334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524.66666666666663</v>
          </cell>
          <cell r="F80">
            <v>250</v>
          </cell>
          <cell r="G80">
            <v>45.333333333333336</v>
          </cell>
          <cell r="H80">
            <v>3.6666666666666665</v>
          </cell>
          <cell r="I80">
            <v>100</v>
          </cell>
        </row>
        <row r="81">
          <cell r="B81">
            <v>42398.666666666664</v>
          </cell>
          <cell r="C81">
            <v>1219</v>
          </cell>
          <cell r="D81">
            <v>320.33333333333331</v>
          </cell>
          <cell r="E81">
            <v>4801.333333333333</v>
          </cell>
          <cell r="F81">
            <v>10014</v>
          </cell>
          <cell r="G81">
            <v>8164.333333333333</v>
          </cell>
          <cell r="H81">
            <v>1187</v>
          </cell>
          <cell r="I81">
            <v>869</v>
          </cell>
        </row>
        <row r="82">
          <cell r="B82">
            <v>508</v>
          </cell>
          <cell r="C82">
            <v>3477</v>
          </cell>
          <cell r="D82">
            <v>80</v>
          </cell>
          <cell r="E82">
            <v>400</v>
          </cell>
          <cell r="F82">
            <v>6000</v>
          </cell>
          <cell r="G82">
            <v>108</v>
          </cell>
          <cell r="H82">
            <v>0</v>
          </cell>
          <cell r="I82">
            <v>4618</v>
          </cell>
        </row>
        <row r="83">
          <cell r="B83">
            <v>85</v>
          </cell>
          <cell r="C83">
            <v>1367</v>
          </cell>
          <cell r="D83">
            <v>4663</v>
          </cell>
          <cell r="E83">
            <v>1029</v>
          </cell>
          <cell r="F83">
            <v>481</v>
          </cell>
          <cell r="G83">
            <v>809</v>
          </cell>
          <cell r="H83">
            <v>40</v>
          </cell>
          <cell r="I83">
            <v>540</v>
          </cell>
        </row>
        <row r="84">
          <cell r="B84">
            <v>116.66666666666667</v>
          </cell>
          <cell r="C84">
            <v>0</v>
          </cell>
          <cell r="D84">
            <v>114</v>
          </cell>
          <cell r="E84">
            <v>0</v>
          </cell>
          <cell r="F84">
            <v>0</v>
          </cell>
          <cell r="G84">
            <v>231.66666666666666</v>
          </cell>
          <cell r="H84">
            <v>0</v>
          </cell>
          <cell r="I84">
            <v>196.66666666666666</v>
          </cell>
        </row>
        <row r="85">
          <cell r="B85">
            <v>64.333333333333329</v>
          </cell>
          <cell r="C85">
            <v>2233.3333333333335</v>
          </cell>
          <cell r="D85">
            <v>7.333333333333333</v>
          </cell>
          <cell r="E85">
            <v>2656.6666666666665</v>
          </cell>
          <cell r="F85">
            <v>10058.333333333334</v>
          </cell>
          <cell r="G85">
            <v>84.666666666666671</v>
          </cell>
          <cell r="H85">
            <v>11.666666666666666</v>
          </cell>
          <cell r="I85">
            <v>4020</v>
          </cell>
        </row>
        <row r="86">
          <cell r="B86">
            <v>67.666666666666671</v>
          </cell>
          <cell r="C86">
            <v>10922</v>
          </cell>
          <cell r="D86">
            <v>4</v>
          </cell>
          <cell r="E86">
            <v>43</v>
          </cell>
          <cell r="F86">
            <v>680</v>
          </cell>
          <cell r="G86">
            <v>0</v>
          </cell>
          <cell r="H86">
            <v>0</v>
          </cell>
          <cell r="I86">
            <v>14.333333333333334</v>
          </cell>
        </row>
        <row r="87">
          <cell r="B87">
            <v>520</v>
          </cell>
          <cell r="C87">
            <v>3</v>
          </cell>
          <cell r="D87">
            <v>0</v>
          </cell>
          <cell r="E87">
            <v>6.666666666666667</v>
          </cell>
          <cell r="F87">
            <v>740</v>
          </cell>
          <cell r="G87">
            <v>711.66666666666663</v>
          </cell>
          <cell r="H87">
            <v>0</v>
          </cell>
          <cell r="I87">
            <v>29.333333333333332</v>
          </cell>
        </row>
        <row r="88">
          <cell r="B88">
            <v>26488</v>
          </cell>
          <cell r="C88">
            <v>41477</v>
          </cell>
          <cell r="D88">
            <v>160147</v>
          </cell>
          <cell r="E88">
            <v>4170</v>
          </cell>
          <cell r="F88">
            <v>10470</v>
          </cell>
          <cell r="G88">
            <v>50147</v>
          </cell>
          <cell r="H88">
            <v>18860</v>
          </cell>
          <cell r="I88">
            <v>642.66666666666663</v>
          </cell>
        </row>
        <row r="89">
          <cell r="B89">
            <v>154998.33333333334</v>
          </cell>
          <cell r="C89">
            <v>122781</v>
          </cell>
          <cell r="D89">
            <v>25000</v>
          </cell>
          <cell r="E89">
            <v>180000</v>
          </cell>
          <cell r="F89">
            <v>100044</v>
          </cell>
          <cell r="G89">
            <v>90147</v>
          </cell>
          <cell r="H89">
            <v>25233.666666666668</v>
          </cell>
          <cell r="I89">
            <v>2843</v>
          </cell>
        </row>
        <row r="105">
          <cell r="B105">
            <v>20281</v>
          </cell>
          <cell r="C105">
            <v>1185273</v>
          </cell>
          <cell r="D105">
            <v>216206</v>
          </cell>
          <cell r="E105">
            <v>422883</v>
          </cell>
          <cell r="F105">
            <v>33650</v>
          </cell>
          <cell r="G105">
            <v>0</v>
          </cell>
          <cell r="H105">
            <v>95575</v>
          </cell>
          <cell r="I105">
            <v>14141</v>
          </cell>
        </row>
        <row r="106">
          <cell r="B106">
            <v>4395</v>
          </cell>
          <cell r="C106">
            <v>3433</v>
          </cell>
          <cell r="D106">
            <v>1434</v>
          </cell>
          <cell r="E106">
            <v>2136</v>
          </cell>
          <cell r="F106">
            <v>10953</v>
          </cell>
          <cell r="G106">
            <v>7990</v>
          </cell>
          <cell r="H106">
            <v>35878</v>
          </cell>
          <cell r="I106">
            <v>5087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4201</v>
          </cell>
          <cell r="H107">
            <v>0</v>
          </cell>
          <cell r="I107">
            <v>384</v>
          </cell>
        </row>
        <row r="108">
          <cell r="B108">
            <v>514</v>
          </cell>
          <cell r="C108">
            <v>17547</v>
          </cell>
          <cell r="D108">
            <v>421</v>
          </cell>
          <cell r="E108">
            <v>473</v>
          </cell>
          <cell r="F108">
            <v>1874</v>
          </cell>
          <cell r="G108">
            <v>2471</v>
          </cell>
          <cell r="H108">
            <v>100</v>
          </cell>
          <cell r="I108">
            <v>3341</v>
          </cell>
        </row>
        <row r="109">
          <cell r="B109">
            <v>0</v>
          </cell>
          <cell r="C109">
            <v>40</v>
          </cell>
          <cell r="D109">
            <v>420</v>
          </cell>
          <cell r="E109">
            <v>0</v>
          </cell>
          <cell r="F109">
            <v>62</v>
          </cell>
          <cell r="G109">
            <v>501</v>
          </cell>
          <cell r="H109">
            <v>3014</v>
          </cell>
          <cell r="I109">
            <v>142</v>
          </cell>
        </row>
        <row r="110">
          <cell r="B110">
            <v>156</v>
          </cell>
          <cell r="C110">
            <v>136</v>
          </cell>
          <cell r="D110">
            <v>23</v>
          </cell>
          <cell r="E110">
            <v>724</v>
          </cell>
          <cell r="F110">
            <v>514</v>
          </cell>
          <cell r="G110">
            <v>680</v>
          </cell>
          <cell r="H110">
            <v>6000</v>
          </cell>
          <cell r="I110">
            <v>0</v>
          </cell>
        </row>
        <row r="111">
          <cell r="B111">
            <v>66</v>
          </cell>
          <cell r="C111">
            <v>437</v>
          </cell>
          <cell r="D111">
            <v>33</v>
          </cell>
          <cell r="E111">
            <v>147</v>
          </cell>
          <cell r="F111">
            <v>1318</v>
          </cell>
          <cell r="G111">
            <v>362</v>
          </cell>
          <cell r="H111">
            <v>9</v>
          </cell>
          <cell r="I111">
            <v>0</v>
          </cell>
        </row>
        <row r="112">
          <cell r="B112">
            <v>351</v>
          </cell>
          <cell r="C112">
            <v>0</v>
          </cell>
          <cell r="D112">
            <v>0</v>
          </cell>
          <cell r="E112">
            <v>0</v>
          </cell>
          <cell r="F112">
            <v>90</v>
          </cell>
          <cell r="G112">
            <v>701</v>
          </cell>
          <cell r="H112">
            <v>0</v>
          </cell>
          <cell r="I112">
            <v>0</v>
          </cell>
        </row>
        <row r="113">
          <cell r="B113">
            <v>1301</v>
          </cell>
          <cell r="C113">
            <v>676</v>
          </cell>
          <cell r="D113">
            <v>3356</v>
          </cell>
          <cell r="E113">
            <v>80</v>
          </cell>
          <cell r="F113">
            <v>1201</v>
          </cell>
          <cell r="G113">
            <v>2565.3333333333335</v>
          </cell>
          <cell r="H113">
            <v>7085</v>
          </cell>
          <cell r="I113">
            <v>200</v>
          </cell>
        </row>
        <row r="114">
          <cell r="B114">
            <v>14902</v>
          </cell>
          <cell r="C114">
            <v>16540</v>
          </cell>
          <cell r="D114">
            <v>3104</v>
          </cell>
          <cell r="E114">
            <v>19541</v>
          </cell>
          <cell r="F114">
            <v>6058</v>
          </cell>
          <cell r="G114">
            <v>2014</v>
          </cell>
          <cell r="H114">
            <v>26355</v>
          </cell>
          <cell r="I114">
            <v>3399</v>
          </cell>
        </row>
        <row r="115">
          <cell r="B115">
            <v>0</v>
          </cell>
          <cell r="C115">
            <v>22123</v>
          </cell>
          <cell r="D115">
            <v>0</v>
          </cell>
          <cell r="E115">
            <v>751</v>
          </cell>
          <cell r="F115">
            <v>15212</v>
          </cell>
          <cell r="G115">
            <v>6493</v>
          </cell>
          <cell r="H115">
            <v>0</v>
          </cell>
          <cell r="I115">
            <v>9885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79732</v>
          </cell>
          <cell r="F116">
            <v>11414</v>
          </cell>
          <cell r="G116">
            <v>26</v>
          </cell>
          <cell r="H116">
            <v>0</v>
          </cell>
          <cell r="I116">
            <v>0</v>
          </cell>
        </row>
        <row r="117">
          <cell r="B117">
            <v>3155</v>
          </cell>
          <cell r="C117">
            <v>15014</v>
          </cell>
          <cell r="D117">
            <v>10560</v>
          </cell>
          <cell r="E117">
            <v>2689</v>
          </cell>
          <cell r="F117">
            <v>20280</v>
          </cell>
          <cell r="G117">
            <v>3475</v>
          </cell>
          <cell r="H117">
            <v>185</v>
          </cell>
          <cell r="I117">
            <v>2698</v>
          </cell>
        </row>
        <row r="118">
          <cell r="B118">
            <v>50409</v>
          </cell>
          <cell r="C118">
            <v>23844</v>
          </cell>
          <cell r="D118">
            <v>39877</v>
          </cell>
          <cell r="E118">
            <v>85741</v>
          </cell>
          <cell r="F118">
            <v>39863</v>
          </cell>
          <cell r="G118">
            <v>6437</v>
          </cell>
          <cell r="H118">
            <v>35573</v>
          </cell>
          <cell r="I118">
            <v>11561</v>
          </cell>
        </row>
        <row r="119">
          <cell r="B119">
            <v>8291</v>
          </cell>
          <cell r="C119">
            <v>1200</v>
          </cell>
          <cell r="D119">
            <v>6875</v>
          </cell>
          <cell r="E119">
            <v>15471</v>
          </cell>
          <cell r="F119">
            <v>10014</v>
          </cell>
          <cell r="G119">
            <v>2313</v>
          </cell>
          <cell r="H119">
            <v>1927</v>
          </cell>
          <cell r="I119">
            <v>1251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13095</v>
          </cell>
          <cell r="C121">
            <v>5637</v>
          </cell>
          <cell r="D121">
            <v>1902</v>
          </cell>
          <cell r="E121">
            <v>10241</v>
          </cell>
          <cell r="F121">
            <v>12737</v>
          </cell>
          <cell r="G121">
            <v>7182</v>
          </cell>
          <cell r="H121">
            <v>4097</v>
          </cell>
          <cell r="I121">
            <v>12184</v>
          </cell>
        </row>
        <row r="122">
          <cell r="B122">
            <v>14440</v>
          </cell>
          <cell r="C122">
            <v>371</v>
          </cell>
          <cell r="D122">
            <v>1807</v>
          </cell>
          <cell r="E122">
            <v>15047</v>
          </cell>
          <cell r="F122">
            <v>4014</v>
          </cell>
          <cell r="G122">
            <v>4975</v>
          </cell>
          <cell r="H122">
            <v>1439</v>
          </cell>
          <cell r="I122">
            <v>330</v>
          </cell>
        </row>
        <row r="123">
          <cell r="B123">
            <v>2535</v>
          </cell>
          <cell r="C123">
            <v>0</v>
          </cell>
          <cell r="D123">
            <v>200</v>
          </cell>
          <cell r="E123">
            <v>17019</v>
          </cell>
          <cell r="F123">
            <v>5474</v>
          </cell>
          <cell r="G123">
            <v>8645</v>
          </cell>
          <cell r="H123">
            <v>11004</v>
          </cell>
          <cell r="I123">
            <v>54</v>
          </cell>
        </row>
        <row r="124">
          <cell r="B124">
            <v>1145</v>
          </cell>
          <cell r="C124">
            <v>80</v>
          </cell>
          <cell r="D124">
            <v>133</v>
          </cell>
          <cell r="E124">
            <v>4521</v>
          </cell>
          <cell r="F124">
            <v>3738</v>
          </cell>
          <cell r="G124">
            <v>276</v>
          </cell>
          <cell r="H124">
            <v>142</v>
          </cell>
          <cell r="I124">
            <v>110</v>
          </cell>
        </row>
        <row r="125">
          <cell r="B125">
            <v>24</v>
          </cell>
          <cell r="C125">
            <v>0</v>
          </cell>
          <cell r="D125">
            <v>0</v>
          </cell>
          <cell r="E125">
            <v>1053</v>
          </cell>
          <cell r="F125">
            <v>455</v>
          </cell>
          <cell r="G125">
            <v>37</v>
          </cell>
          <cell r="H125">
            <v>0</v>
          </cell>
          <cell r="I125">
            <v>0</v>
          </cell>
        </row>
        <row r="126">
          <cell r="B126">
            <v>34</v>
          </cell>
          <cell r="C126">
            <v>0</v>
          </cell>
          <cell r="D126">
            <v>46</v>
          </cell>
          <cell r="E126">
            <v>27549</v>
          </cell>
          <cell r="F126">
            <v>78</v>
          </cell>
          <cell r="G126">
            <v>112</v>
          </cell>
          <cell r="H126">
            <v>114</v>
          </cell>
          <cell r="I126">
            <v>0</v>
          </cell>
        </row>
        <row r="127">
          <cell r="B127">
            <v>2322</v>
          </cell>
          <cell r="C127">
            <v>111</v>
          </cell>
          <cell r="D127">
            <v>81</v>
          </cell>
          <cell r="E127">
            <v>9521</v>
          </cell>
          <cell r="F127">
            <v>16062</v>
          </cell>
          <cell r="G127">
            <v>745</v>
          </cell>
          <cell r="H127">
            <v>276</v>
          </cell>
          <cell r="I127">
            <v>88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42563</v>
          </cell>
          <cell r="F129">
            <v>4430</v>
          </cell>
          <cell r="G129">
            <v>614</v>
          </cell>
          <cell r="H129">
            <v>47</v>
          </cell>
          <cell r="I129">
            <v>150</v>
          </cell>
        </row>
        <row r="130">
          <cell r="B130">
            <v>67751</v>
          </cell>
          <cell r="C130">
            <v>1038</v>
          </cell>
          <cell r="D130">
            <v>88</v>
          </cell>
          <cell r="E130">
            <v>307</v>
          </cell>
          <cell r="F130">
            <v>11787</v>
          </cell>
          <cell r="G130">
            <v>6849</v>
          </cell>
          <cell r="H130">
            <v>2863</v>
          </cell>
          <cell r="I130">
            <v>2500</v>
          </cell>
        </row>
        <row r="131">
          <cell r="B131">
            <v>186</v>
          </cell>
          <cell r="C131">
            <v>2659</v>
          </cell>
          <cell r="D131">
            <v>45</v>
          </cell>
          <cell r="E131">
            <v>200</v>
          </cell>
          <cell r="F131">
            <v>12840</v>
          </cell>
          <cell r="G131">
            <v>57</v>
          </cell>
          <cell r="H131">
            <v>0</v>
          </cell>
          <cell r="I131">
            <v>8593</v>
          </cell>
        </row>
        <row r="132">
          <cell r="B132">
            <v>654</v>
          </cell>
          <cell r="C132">
            <v>547</v>
          </cell>
          <cell r="D132">
            <v>8541</v>
          </cell>
          <cell r="E132">
            <v>2547</v>
          </cell>
          <cell r="F132">
            <v>1175</v>
          </cell>
          <cell r="G132">
            <v>654</v>
          </cell>
          <cell r="H132">
            <v>65</v>
          </cell>
          <cell r="I132">
            <v>901</v>
          </cell>
        </row>
        <row r="133">
          <cell r="B133">
            <v>68</v>
          </cell>
          <cell r="C133">
            <v>0</v>
          </cell>
          <cell r="D133">
            <v>72</v>
          </cell>
          <cell r="E133">
            <v>0</v>
          </cell>
          <cell r="F133">
            <v>0</v>
          </cell>
          <cell r="G133">
            <v>137</v>
          </cell>
          <cell r="H133">
            <v>0</v>
          </cell>
          <cell r="I133">
            <v>261</v>
          </cell>
        </row>
        <row r="134">
          <cell r="B134">
            <v>390</v>
          </cell>
          <cell r="C134">
            <v>2550</v>
          </cell>
          <cell r="D134">
            <v>4</v>
          </cell>
          <cell r="E134">
            <v>1453</v>
          </cell>
          <cell r="F134">
            <v>12572</v>
          </cell>
          <cell r="G134">
            <v>45</v>
          </cell>
          <cell r="H134">
            <v>18</v>
          </cell>
          <cell r="I134">
            <v>9036</v>
          </cell>
        </row>
        <row r="135">
          <cell r="B135">
            <v>184</v>
          </cell>
          <cell r="C135">
            <v>3547</v>
          </cell>
          <cell r="D135">
            <v>7</v>
          </cell>
          <cell r="E135">
            <v>30</v>
          </cell>
          <cell r="F135">
            <v>1024</v>
          </cell>
          <cell r="G135">
            <v>0</v>
          </cell>
          <cell r="H135">
            <v>0</v>
          </cell>
          <cell r="I135">
            <v>19</v>
          </cell>
        </row>
        <row r="136">
          <cell r="B136">
            <v>784</v>
          </cell>
          <cell r="C136">
            <v>14</v>
          </cell>
          <cell r="D136">
            <v>0</v>
          </cell>
          <cell r="E136">
            <v>60</v>
          </cell>
          <cell r="F136">
            <v>1201</v>
          </cell>
          <cell r="G136">
            <v>1240</v>
          </cell>
          <cell r="H136">
            <v>0</v>
          </cell>
          <cell r="I136">
            <v>68</v>
          </cell>
        </row>
        <row r="137">
          <cell r="B137">
            <v>182147</v>
          </cell>
          <cell r="C137">
            <v>50147</v>
          </cell>
          <cell r="D137">
            <v>2014744</v>
          </cell>
          <cell r="E137">
            <v>57410</v>
          </cell>
          <cell r="F137">
            <v>65874</v>
          </cell>
          <cell r="G137">
            <v>28741</v>
          </cell>
          <cell r="H137">
            <v>152147</v>
          </cell>
          <cell r="I137">
            <v>34571</v>
          </cell>
        </row>
        <row r="138">
          <cell r="B138">
            <v>20147</v>
          </cell>
          <cell r="C138">
            <v>19317</v>
          </cell>
          <cell r="D138">
            <v>8666</v>
          </cell>
          <cell r="E138">
            <v>19784</v>
          </cell>
          <cell r="F138">
            <v>19458</v>
          </cell>
          <cell r="G138">
            <v>30147</v>
          </cell>
          <cell r="H138">
            <v>9780</v>
          </cell>
          <cell r="I138">
            <v>4744</v>
          </cell>
        </row>
      </sheetData>
      <sheetData sheetId="12">
        <row r="8">
          <cell r="B8">
            <v>0</v>
          </cell>
          <cell r="C8">
            <v>8744</v>
          </cell>
          <cell r="D8">
            <v>7006</v>
          </cell>
          <cell r="E8">
            <v>3587</v>
          </cell>
          <cell r="F8">
            <v>2500</v>
          </cell>
          <cell r="G8">
            <v>0</v>
          </cell>
          <cell r="H8">
            <v>2874</v>
          </cell>
          <cell r="I8">
            <v>1654</v>
          </cell>
        </row>
        <row r="9">
          <cell r="B9">
            <v>9786</v>
          </cell>
          <cell r="C9">
            <v>759</v>
          </cell>
          <cell r="D9">
            <v>2039</v>
          </cell>
          <cell r="E9">
            <v>1590</v>
          </cell>
          <cell r="F9">
            <v>2877</v>
          </cell>
          <cell r="G9">
            <v>3519</v>
          </cell>
          <cell r="H9">
            <v>4201</v>
          </cell>
          <cell r="I9">
            <v>1193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1800</v>
          </cell>
          <cell r="H10">
            <v>0</v>
          </cell>
          <cell r="I10">
            <v>0</v>
          </cell>
        </row>
        <row r="11">
          <cell r="B11">
            <v>6</v>
          </cell>
          <cell r="C11">
            <v>45</v>
          </cell>
          <cell r="D11">
            <v>0</v>
          </cell>
          <cell r="E11">
            <v>4</v>
          </cell>
          <cell r="F11">
            <v>65</v>
          </cell>
          <cell r="G11">
            <v>12</v>
          </cell>
          <cell r="H11">
            <v>0</v>
          </cell>
          <cell r="I11">
            <v>3</v>
          </cell>
        </row>
        <row r="12">
          <cell r="B12">
            <v>5</v>
          </cell>
          <cell r="C12">
            <v>0</v>
          </cell>
          <cell r="D12">
            <v>87</v>
          </cell>
          <cell r="E12">
            <v>0</v>
          </cell>
          <cell r="F12">
            <v>3</v>
          </cell>
          <cell r="G12">
            <v>20</v>
          </cell>
          <cell r="H12">
            <v>118</v>
          </cell>
          <cell r="I12">
            <v>437</v>
          </cell>
        </row>
        <row r="13">
          <cell r="B13">
            <v>2147</v>
          </cell>
          <cell r="C13">
            <v>525</v>
          </cell>
          <cell r="D13">
            <v>1031</v>
          </cell>
          <cell r="E13">
            <v>1897</v>
          </cell>
          <cell r="F13">
            <v>1897</v>
          </cell>
          <cell r="G13">
            <v>600</v>
          </cell>
          <cell r="H13">
            <v>60147</v>
          </cell>
          <cell r="I13">
            <v>5437</v>
          </cell>
        </row>
        <row r="14">
          <cell r="B14">
            <v>45</v>
          </cell>
          <cell r="C14">
            <v>94</v>
          </cell>
          <cell r="D14">
            <v>529</v>
          </cell>
          <cell r="E14">
            <v>35</v>
          </cell>
          <cell r="F14">
            <v>230</v>
          </cell>
          <cell r="G14">
            <v>6357</v>
          </cell>
          <cell r="H14">
            <v>12712</v>
          </cell>
          <cell r="I14">
            <v>799</v>
          </cell>
        </row>
        <row r="15">
          <cell r="B15">
            <v>28</v>
          </cell>
          <cell r="C15">
            <v>0</v>
          </cell>
          <cell r="D15">
            <v>0</v>
          </cell>
          <cell r="E15">
            <v>0</v>
          </cell>
          <cell r="F15">
            <v>57</v>
          </cell>
          <cell r="G15">
            <v>45</v>
          </cell>
          <cell r="H15">
            <v>265</v>
          </cell>
          <cell r="I15">
            <v>0</v>
          </cell>
        </row>
        <row r="16">
          <cell r="B16">
            <v>742</v>
          </cell>
          <cell r="C16">
            <v>162</v>
          </cell>
          <cell r="D16">
            <v>406</v>
          </cell>
          <cell r="E16">
            <v>96</v>
          </cell>
          <cell r="F16">
            <v>630</v>
          </cell>
          <cell r="G16">
            <v>987</v>
          </cell>
          <cell r="H16">
            <v>890</v>
          </cell>
          <cell r="I16">
            <v>358</v>
          </cell>
        </row>
        <row r="17">
          <cell r="B17">
            <v>1432</v>
          </cell>
          <cell r="C17">
            <v>743</v>
          </cell>
          <cell r="D17">
            <v>485</v>
          </cell>
          <cell r="E17">
            <v>2112</v>
          </cell>
          <cell r="F17">
            <v>762</v>
          </cell>
          <cell r="G17">
            <v>345</v>
          </cell>
          <cell r="H17">
            <v>765</v>
          </cell>
          <cell r="I17">
            <v>367.66666666666669</v>
          </cell>
        </row>
        <row r="18">
          <cell r="B18">
            <v>1</v>
          </cell>
          <cell r="C18">
            <v>977</v>
          </cell>
          <cell r="D18">
            <v>0</v>
          </cell>
          <cell r="E18">
            <v>6</v>
          </cell>
          <cell r="F18">
            <v>1581</v>
          </cell>
          <cell r="G18">
            <v>500</v>
          </cell>
          <cell r="H18">
            <v>0</v>
          </cell>
          <cell r="I18">
            <v>141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1893</v>
          </cell>
          <cell r="F19">
            <v>192</v>
          </cell>
          <cell r="G19">
            <v>186</v>
          </cell>
          <cell r="H19">
            <v>33</v>
          </cell>
          <cell r="I19">
            <v>0</v>
          </cell>
        </row>
        <row r="20">
          <cell r="B20">
            <v>753</v>
          </cell>
          <cell r="C20">
            <v>1000</v>
          </cell>
          <cell r="D20">
            <v>600</v>
          </cell>
          <cell r="E20">
            <v>897</v>
          </cell>
          <cell r="F20">
            <v>980</v>
          </cell>
          <cell r="G20">
            <v>880</v>
          </cell>
          <cell r="H20">
            <v>304</v>
          </cell>
          <cell r="I20">
            <v>200</v>
          </cell>
        </row>
        <row r="21">
          <cell r="B21">
            <v>5678</v>
          </cell>
          <cell r="C21">
            <v>1226</v>
          </cell>
          <cell r="D21">
            <v>3089</v>
          </cell>
          <cell r="E21">
            <v>4537</v>
          </cell>
          <cell r="F21">
            <v>2232</v>
          </cell>
          <cell r="G21">
            <v>999</v>
          </cell>
          <cell r="H21">
            <v>1473</v>
          </cell>
          <cell r="I21">
            <v>864</v>
          </cell>
        </row>
        <row r="22">
          <cell r="B22">
            <v>602</v>
          </cell>
          <cell r="C22">
            <v>150</v>
          </cell>
          <cell r="D22">
            <v>1570</v>
          </cell>
          <cell r="E22">
            <v>1324</v>
          </cell>
          <cell r="F22">
            <v>987</v>
          </cell>
          <cell r="G22">
            <v>600</v>
          </cell>
          <cell r="H22">
            <v>806</v>
          </cell>
          <cell r="I22">
            <v>87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1215</v>
          </cell>
          <cell r="C24">
            <v>493</v>
          </cell>
          <cell r="D24">
            <v>1664</v>
          </cell>
          <cell r="E24">
            <v>405</v>
          </cell>
          <cell r="F24">
            <v>2586</v>
          </cell>
          <cell r="G24">
            <v>447</v>
          </cell>
          <cell r="H24">
            <v>469</v>
          </cell>
          <cell r="I24">
            <v>538</v>
          </cell>
        </row>
        <row r="25">
          <cell r="B25">
            <v>288</v>
          </cell>
          <cell r="C25">
            <v>34</v>
          </cell>
          <cell r="D25">
            <v>515</v>
          </cell>
          <cell r="E25">
            <v>291</v>
          </cell>
          <cell r="F25">
            <v>245</v>
          </cell>
          <cell r="G25">
            <v>251</v>
          </cell>
          <cell r="H25">
            <v>415</v>
          </cell>
          <cell r="I25">
            <v>23</v>
          </cell>
        </row>
        <row r="26">
          <cell r="B26">
            <v>62</v>
          </cell>
          <cell r="C26">
            <v>19</v>
          </cell>
          <cell r="D26">
            <v>149</v>
          </cell>
          <cell r="E26">
            <v>236</v>
          </cell>
          <cell r="F26">
            <v>1029</v>
          </cell>
          <cell r="G26">
            <v>395</v>
          </cell>
          <cell r="H26">
            <v>1613</v>
          </cell>
          <cell r="I26">
            <v>8</v>
          </cell>
        </row>
        <row r="27">
          <cell r="B27">
            <v>67</v>
          </cell>
          <cell r="C27">
            <v>36.666666666666664</v>
          </cell>
          <cell r="D27">
            <v>103</v>
          </cell>
          <cell r="E27">
            <v>94</v>
          </cell>
          <cell r="F27">
            <v>437</v>
          </cell>
          <cell r="G27">
            <v>30</v>
          </cell>
          <cell r="H27">
            <v>42</v>
          </cell>
          <cell r="I27">
            <v>19</v>
          </cell>
        </row>
        <row r="28">
          <cell r="B28">
            <v>2</v>
          </cell>
          <cell r="C28">
            <v>28</v>
          </cell>
          <cell r="D28">
            <v>0</v>
          </cell>
          <cell r="E28">
            <v>874</v>
          </cell>
          <cell r="F28">
            <v>654</v>
          </cell>
          <cell r="G28">
            <v>48</v>
          </cell>
          <cell r="H28">
            <v>36</v>
          </cell>
          <cell r="I28">
            <v>41</v>
          </cell>
        </row>
        <row r="29">
          <cell r="B29">
            <v>0</v>
          </cell>
          <cell r="C29">
            <v>8</v>
          </cell>
          <cell r="D29">
            <v>0</v>
          </cell>
          <cell r="E29">
            <v>547</v>
          </cell>
          <cell r="F29">
            <v>521</v>
          </cell>
          <cell r="G29">
            <v>0</v>
          </cell>
          <cell r="H29">
            <v>0</v>
          </cell>
          <cell r="I29">
            <v>17</v>
          </cell>
        </row>
        <row r="30">
          <cell r="B30">
            <v>13</v>
          </cell>
          <cell r="C30">
            <v>40</v>
          </cell>
          <cell r="D30">
            <v>33</v>
          </cell>
          <cell r="E30">
            <v>500</v>
          </cell>
          <cell r="F30">
            <v>550</v>
          </cell>
          <cell r="G30">
            <v>22</v>
          </cell>
          <cell r="H30">
            <v>160</v>
          </cell>
          <cell r="I30">
            <v>19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10</v>
          </cell>
          <cell r="D32">
            <v>0</v>
          </cell>
          <cell r="E32">
            <v>779</v>
          </cell>
          <cell r="F32">
            <v>265</v>
          </cell>
          <cell r="G32">
            <v>90</v>
          </cell>
          <cell r="H32">
            <v>0</v>
          </cell>
          <cell r="I32">
            <v>1</v>
          </cell>
        </row>
        <row r="33">
          <cell r="B33">
            <v>10</v>
          </cell>
          <cell r="C33">
            <v>0</v>
          </cell>
          <cell r="D33">
            <v>10</v>
          </cell>
          <cell r="E33">
            <v>33</v>
          </cell>
          <cell r="F33">
            <v>26</v>
          </cell>
          <cell r="G33">
            <v>3</v>
          </cell>
          <cell r="H33">
            <v>96</v>
          </cell>
          <cell r="I33">
            <v>22</v>
          </cell>
        </row>
        <row r="34">
          <cell r="B34">
            <v>15</v>
          </cell>
          <cell r="C34">
            <v>103</v>
          </cell>
          <cell r="D34">
            <v>0</v>
          </cell>
          <cell r="E34">
            <v>66</v>
          </cell>
          <cell r="F34">
            <v>667</v>
          </cell>
          <cell r="G34">
            <v>0</v>
          </cell>
          <cell r="H34">
            <v>0</v>
          </cell>
          <cell r="I34">
            <v>2685</v>
          </cell>
        </row>
        <row r="35">
          <cell r="B35">
            <v>141</v>
          </cell>
          <cell r="C35">
            <v>89</v>
          </cell>
          <cell r="D35">
            <v>195</v>
          </cell>
          <cell r="E35">
            <v>105</v>
          </cell>
          <cell r="F35">
            <v>171</v>
          </cell>
          <cell r="G35">
            <v>336</v>
          </cell>
          <cell r="H35">
            <v>98</v>
          </cell>
          <cell r="I35">
            <v>96</v>
          </cell>
        </row>
        <row r="36">
          <cell r="B36">
            <v>13</v>
          </cell>
          <cell r="C36">
            <v>0</v>
          </cell>
          <cell r="D36">
            <v>253</v>
          </cell>
          <cell r="E36">
            <v>0</v>
          </cell>
          <cell r="F36">
            <v>0</v>
          </cell>
          <cell r="G36">
            <v>252</v>
          </cell>
          <cell r="H36">
            <v>193</v>
          </cell>
          <cell r="I36">
            <v>198</v>
          </cell>
        </row>
        <row r="37">
          <cell r="B37">
            <v>20</v>
          </cell>
          <cell r="C37">
            <v>654</v>
          </cell>
          <cell r="D37">
            <v>87</v>
          </cell>
          <cell r="E37">
            <v>50</v>
          </cell>
          <cell r="F37">
            <v>501</v>
          </cell>
          <cell r="G37">
            <v>158</v>
          </cell>
          <cell r="H37">
            <v>154</v>
          </cell>
          <cell r="I37">
            <v>1524</v>
          </cell>
        </row>
        <row r="38">
          <cell r="B38">
            <v>283</v>
          </cell>
          <cell r="C38">
            <v>1874</v>
          </cell>
          <cell r="D38">
            <v>1</v>
          </cell>
          <cell r="E38">
            <v>25</v>
          </cell>
          <cell r="F38">
            <v>1009</v>
          </cell>
          <cell r="G38">
            <v>0</v>
          </cell>
          <cell r="H38">
            <v>0</v>
          </cell>
          <cell r="I38">
            <v>38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348</v>
          </cell>
          <cell r="C40">
            <v>276</v>
          </cell>
          <cell r="D40">
            <v>2891</v>
          </cell>
          <cell r="E40">
            <v>53</v>
          </cell>
          <cell r="F40">
            <v>611</v>
          </cell>
          <cell r="G40">
            <v>330</v>
          </cell>
          <cell r="H40">
            <v>647</v>
          </cell>
          <cell r="I40">
            <v>53</v>
          </cell>
        </row>
        <row r="41">
          <cell r="B41">
            <v>4004</v>
          </cell>
          <cell r="C41">
            <v>3874</v>
          </cell>
          <cell r="D41">
            <v>3000</v>
          </cell>
          <cell r="E41">
            <v>7894</v>
          </cell>
          <cell r="F41">
            <v>7400</v>
          </cell>
          <cell r="G41">
            <v>6705</v>
          </cell>
          <cell r="H41">
            <v>2589</v>
          </cell>
          <cell r="I41">
            <v>1547</v>
          </cell>
        </row>
        <row r="56">
          <cell r="B56">
            <v>10742</v>
          </cell>
          <cell r="C56">
            <v>246231</v>
          </cell>
          <cell r="D56">
            <v>131897</v>
          </cell>
          <cell r="E56">
            <v>32873</v>
          </cell>
          <cell r="F56">
            <v>8130</v>
          </cell>
          <cell r="G56">
            <v>0</v>
          </cell>
          <cell r="H56">
            <v>66280</v>
          </cell>
          <cell r="I56">
            <v>16864</v>
          </cell>
        </row>
        <row r="57">
          <cell r="B57">
            <v>8201</v>
          </cell>
          <cell r="C57">
            <v>1684</v>
          </cell>
          <cell r="D57">
            <v>1215</v>
          </cell>
          <cell r="E57">
            <v>1587</v>
          </cell>
          <cell r="F57">
            <v>3324</v>
          </cell>
          <cell r="G57">
            <v>1639</v>
          </cell>
          <cell r="H57">
            <v>11478</v>
          </cell>
          <cell r="I57">
            <v>1626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980</v>
          </cell>
          <cell r="H58">
            <v>0</v>
          </cell>
          <cell r="I58">
            <v>30</v>
          </cell>
        </row>
        <row r="59">
          <cell r="B59">
            <v>1524</v>
          </cell>
          <cell r="C59">
            <v>240310</v>
          </cell>
          <cell r="D59">
            <v>742</v>
          </cell>
          <cell r="E59">
            <v>1546</v>
          </cell>
          <cell r="F59">
            <v>5412</v>
          </cell>
          <cell r="G59">
            <v>6245</v>
          </cell>
          <cell r="H59">
            <v>783</v>
          </cell>
          <cell r="I59">
            <v>29741</v>
          </cell>
        </row>
        <row r="60">
          <cell r="B60">
            <v>0</v>
          </cell>
          <cell r="C60">
            <v>0</v>
          </cell>
          <cell r="D60">
            <v>748</v>
          </cell>
          <cell r="E60">
            <v>0</v>
          </cell>
          <cell r="F60">
            <v>17</v>
          </cell>
          <cell r="G60">
            <v>44</v>
          </cell>
          <cell r="H60">
            <v>2310</v>
          </cell>
          <cell r="I60">
            <v>28</v>
          </cell>
        </row>
        <row r="61">
          <cell r="B61">
            <v>110</v>
          </cell>
          <cell r="C61">
            <v>15</v>
          </cell>
          <cell r="D61">
            <v>800</v>
          </cell>
          <cell r="E61">
            <v>2354</v>
          </cell>
          <cell r="F61">
            <v>369</v>
          </cell>
          <cell r="G61">
            <v>307</v>
          </cell>
          <cell r="H61">
            <v>19100</v>
          </cell>
          <cell r="I61">
            <v>76</v>
          </cell>
        </row>
        <row r="62">
          <cell r="B62">
            <v>45</v>
          </cell>
          <cell r="C62">
            <v>78</v>
          </cell>
          <cell r="D62">
            <v>799</v>
          </cell>
          <cell r="E62">
            <v>85</v>
          </cell>
          <cell r="F62">
            <v>200</v>
          </cell>
          <cell r="G62">
            <v>660</v>
          </cell>
          <cell r="H62">
            <v>17600</v>
          </cell>
          <cell r="I62">
            <v>680</v>
          </cell>
        </row>
        <row r="63">
          <cell r="B63">
            <v>4</v>
          </cell>
          <cell r="C63">
            <v>3</v>
          </cell>
          <cell r="D63">
            <v>0</v>
          </cell>
          <cell r="E63">
            <v>0</v>
          </cell>
          <cell r="F63">
            <v>45</v>
          </cell>
          <cell r="G63">
            <v>9</v>
          </cell>
          <cell r="H63">
            <v>240</v>
          </cell>
          <cell r="I63">
            <v>0</v>
          </cell>
        </row>
        <row r="64">
          <cell r="B64">
            <v>1525</v>
          </cell>
          <cell r="C64">
            <v>2498</v>
          </cell>
          <cell r="D64">
            <v>2874</v>
          </cell>
          <cell r="E64">
            <v>561</v>
          </cell>
          <cell r="F64">
            <v>2255</v>
          </cell>
          <cell r="G64">
            <v>3688</v>
          </cell>
          <cell r="H64">
            <v>11000</v>
          </cell>
          <cell r="I64">
            <v>600</v>
          </cell>
        </row>
        <row r="65">
          <cell r="B65">
            <v>1078</v>
          </cell>
          <cell r="C65">
            <v>724</v>
          </cell>
          <cell r="D65">
            <v>79</v>
          </cell>
          <cell r="E65">
            <v>2165</v>
          </cell>
          <cell r="F65">
            <v>571</v>
          </cell>
          <cell r="G65">
            <v>161</v>
          </cell>
          <cell r="H65">
            <v>2901</v>
          </cell>
          <cell r="I65">
            <v>410</v>
          </cell>
        </row>
        <row r="66">
          <cell r="B66">
            <v>30</v>
          </cell>
          <cell r="C66">
            <v>2654</v>
          </cell>
          <cell r="D66">
            <v>83</v>
          </cell>
          <cell r="E66">
            <v>56</v>
          </cell>
          <cell r="F66">
            <v>2095</v>
          </cell>
          <cell r="G66">
            <v>227</v>
          </cell>
          <cell r="H66">
            <v>0</v>
          </cell>
          <cell r="I66">
            <v>856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1968</v>
          </cell>
          <cell r="F67">
            <v>1606</v>
          </cell>
          <cell r="G67">
            <v>0</v>
          </cell>
          <cell r="H67">
            <v>41</v>
          </cell>
          <cell r="I67">
            <v>0</v>
          </cell>
        </row>
        <row r="68">
          <cell r="B68">
            <v>761</v>
          </cell>
          <cell r="C68">
            <v>2000</v>
          </cell>
          <cell r="D68">
            <v>129</v>
          </cell>
          <cell r="E68">
            <v>267</v>
          </cell>
          <cell r="F68">
            <v>2096</v>
          </cell>
          <cell r="G68">
            <v>466</v>
          </cell>
          <cell r="H68">
            <v>30</v>
          </cell>
          <cell r="I68">
            <v>351</v>
          </cell>
        </row>
        <row r="69">
          <cell r="B69">
            <v>4198</v>
          </cell>
          <cell r="C69">
            <v>2410</v>
          </cell>
          <cell r="D69">
            <v>8450</v>
          </cell>
          <cell r="E69">
            <v>9106</v>
          </cell>
          <cell r="F69">
            <v>9489</v>
          </cell>
          <cell r="G69">
            <v>1887</v>
          </cell>
          <cell r="H69">
            <v>6138</v>
          </cell>
          <cell r="I69">
            <v>1920</v>
          </cell>
        </row>
        <row r="70">
          <cell r="B70">
            <v>494</v>
          </cell>
          <cell r="C70">
            <v>367</v>
          </cell>
          <cell r="D70">
            <v>1940</v>
          </cell>
          <cell r="E70">
            <v>2800</v>
          </cell>
          <cell r="F70">
            <v>2100</v>
          </cell>
          <cell r="G70">
            <v>440</v>
          </cell>
          <cell r="H70">
            <v>100</v>
          </cell>
          <cell r="I70">
            <v>190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1739</v>
          </cell>
          <cell r="C72">
            <v>1554</v>
          </cell>
          <cell r="D72">
            <v>790</v>
          </cell>
          <cell r="E72">
            <v>1260</v>
          </cell>
          <cell r="F72">
            <v>2739</v>
          </cell>
          <cell r="G72">
            <v>1424</v>
          </cell>
          <cell r="H72">
            <v>654</v>
          </cell>
          <cell r="I72">
            <v>799</v>
          </cell>
        </row>
        <row r="73">
          <cell r="B73">
            <v>1587</v>
          </cell>
          <cell r="C73">
            <v>93</v>
          </cell>
          <cell r="D73">
            <v>240</v>
          </cell>
          <cell r="E73">
            <v>2773</v>
          </cell>
          <cell r="F73">
            <v>1941</v>
          </cell>
          <cell r="G73">
            <v>972</v>
          </cell>
          <cell r="H73">
            <v>214</v>
          </cell>
          <cell r="I73">
            <v>90</v>
          </cell>
        </row>
        <row r="74">
          <cell r="B74">
            <v>52</v>
          </cell>
          <cell r="C74">
            <v>0</v>
          </cell>
          <cell r="D74">
            <v>6</v>
          </cell>
          <cell r="E74">
            <v>670</v>
          </cell>
          <cell r="F74">
            <v>1030</v>
          </cell>
          <cell r="G74">
            <v>36</v>
          </cell>
          <cell r="H74">
            <v>240</v>
          </cell>
          <cell r="I74">
            <v>1</v>
          </cell>
        </row>
        <row r="75">
          <cell r="B75">
            <v>113</v>
          </cell>
          <cell r="C75">
            <v>32</v>
          </cell>
          <cell r="D75">
            <v>0</v>
          </cell>
          <cell r="E75">
            <v>245</v>
          </cell>
          <cell r="F75">
            <v>361</v>
          </cell>
          <cell r="G75">
            <v>31</v>
          </cell>
          <cell r="H75">
            <v>11</v>
          </cell>
          <cell r="I75">
            <v>18</v>
          </cell>
        </row>
        <row r="76">
          <cell r="B76">
            <v>3</v>
          </cell>
          <cell r="C76">
            <v>0</v>
          </cell>
          <cell r="D76">
            <v>0</v>
          </cell>
          <cell r="E76">
            <v>1100</v>
          </cell>
          <cell r="F76">
            <v>1200</v>
          </cell>
          <cell r="G76">
            <v>4</v>
          </cell>
          <cell r="H76">
            <v>12</v>
          </cell>
          <cell r="I76">
            <v>0</v>
          </cell>
        </row>
        <row r="77">
          <cell r="B77">
            <v>22</v>
          </cell>
          <cell r="C77">
            <v>0</v>
          </cell>
          <cell r="D77">
            <v>237</v>
          </cell>
          <cell r="E77">
            <v>9120</v>
          </cell>
          <cell r="F77">
            <v>623</v>
          </cell>
          <cell r="G77">
            <v>530</v>
          </cell>
          <cell r="H77">
            <v>200</v>
          </cell>
          <cell r="I77">
            <v>9</v>
          </cell>
        </row>
        <row r="78">
          <cell r="B78">
            <v>232</v>
          </cell>
          <cell r="C78">
            <v>17</v>
          </cell>
          <cell r="D78">
            <v>0</v>
          </cell>
          <cell r="E78">
            <v>262</v>
          </cell>
          <cell r="F78">
            <v>420</v>
          </cell>
          <cell r="G78">
            <v>13</v>
          </cell>
          <cell r="H78">
            <v>32</v>
          </cell>
          <cell r="I78">
            <v>8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804</v>
          </cell>
          <cell r="F80">
            <v>843</v>
          </cell>
          <cell r="G80">
            <v>71</v>
          </cell>
          <cell r="H80">
            <v>0</v>
          </cell>
          <cell r="I80">
            <v>2</v>
          </cell>
        </row>
        <row r="81">
          <cell r="B81">
            <v>16762</v>
          </cell>
          <cell r="C81">
            <v>436</v>
          </cell>
          <cell r="D81">
            <v>319</v>
          </cell>
          <cell r="E81">
            <v>2354</v>
          </cell>
          <cell r="F81">
            <v>2400</v>
          </cell>
          <cell r="G81">
            <v>5772</v>
          </cell>
          <cell r="H81">
            <v>1897</v>
          </cell>
          <cell r="I81">
            <v>470</v>
          </cell>
        </row>
        <row r="82">
          <cell r="B82">
            <v>268</v>
          </cell>
          <cell r="C82">
            <v>5000</v>
          </cell>
          <cell r="D82">
            <v>82</v>
          </cell>
          <cell r="E82">
            <v>2000</v>
          </cell>
          <cell r="F82">
            <v>5300</v>
          </cell>
          <cell r="G82">
            <v>345</v>
          </cell>
          <cell r="H82">
            <v>10</v>
          </cell>
          <cell r="I82">
            <v>3000</v>
          </cell>
        </row>
        <row r="83">
          <cell r="B83">
            <v>500</v>
          </cell>
          <cell r="C83">
            <v>951</v>
          </cell>
          <cell r="D83">
            <v>1457</v>
          </cell>
          <cell r="E83">
            <v>6457</v>
          </cell>
          <cell r="F83">
            <v>457</v>
          </cell>
          <cell r="G83">
            <v>1600</v>
          </cell>
          <cell r="H83">
            <v>231</v>
          </cell>
          <cell r="I83">
            <v>334</v>
          </cell>
        </row>
        <row r="84">
          <cell r="B84">
            <v>15</v>
          </cell>
          <cell r="C84">
            <v>2</v>
          </cell>
          <cell r="D84">
            <v>223</v>
          </cell>
          <cell r="E84">
            <v>0</v>
          </cell>
          <cell r="F84">
            <v>0</v>
          </cell>
          <cell r="G84">
            <v>32</v>
          </cell>
          <cell r="H84">
            <v>1</v>
          </cell>
          <cell r="I84">
            <v>227</v>
          </cell>
        </row>
        <row r="85">
          <cell r="B85">
            <v>9640</v>
          </cell>
          <cell r="C85">
            <v>4396</v>
          </cell>
          <cell r="D85">
            <v>38</v>
          </cell>
          <cell r="E85">
            <v>2996</v>
          </cell>
          <cell r="F85">
            <v>12367</v>
          </cell>
          <cell r="G85">
            <v>601</v>
          </cell>
          <cell r="H85">
            <v>27</v>
          </cell>
          <cell r="I85">
            <v>5015</v>
          </cell>
        </row>
        <row r="86">
          <cell r="B86">
            <v>360</v>
          </cell>
          <cell r="C86">
            <v>9000</v>
          </cell>
          <cell r="D86">
            <v>0</v>
          </cell>
          <cell r="E86">
            <v>37</v>
          </cell>
          <cell r="F86">
            <v>2010</v>
          </cell>
          <cell r="G86">
            <v>0</v>
          </cell>
          <cell r="H86">
            <v>0</v>
          </cell>
          <cell r="I86">
            <v>3</v>
          </cell>
        </row>
        <row r="87">
          <cell r="B87">
            <v>270</v>
          </cell>
          <cell r="C87">
            <v>20</v>
          </cell>
          <cell r="D87">
            <v>0</v>
          </cell>
          <cell r="E87">
            <v>6</v>
          </cell>
          <cell r="F87">
            <v>300</v>
          </cell>
          <cell r="G87">
            <v>200</v>
          </cell>
          <cell r="H87">
            <v>3</v>
          </cell>
          <cell r="I87">
            <v>801</v>
          </cell>
        </row>
        <row r="88">
          <cell r="B88">
            <v>25961</v>
          </cell>
          <cell r="C88">
            <v>7643</v>
          </cell>
          <cell r="D88">
            <v>170501</v>
          </cell>
          <cell r="E88">
            <v>5000</v>
          </cell>
          <cell r="F88">
            <v>15471</v>
          </cell>
          <cell r="G88">
            <v>98410</v>
          </cell>
          <cell r="H88">
            <v>18400</v>
          </cell>
          <cell r="I88">
            <v>714</v>
          </cell>
        </row>
        <row r="89">
          <cell r="B89">
            <v>156000</v>
          </cell>
          <cell r="C89">
            <v>129300</v>
          </cell>
          <cell r="D89">
            <v>15100</v>
          </cell>
          <cell r="E89">
            <v>225000</v>
          </cell>
          <cell r="F89">
            <v>25070</v>
          </cell>
          <cell r="G89">
            <v>162487</v>
          </cell>
          <cell r="H89">
            <v>2682</v>
          </cell>
          <cell r="I89">
            <v>2609</v>
          </cell>
        </row>
        <row r="105">
          <cell r="B105">
            <v>38622</v>
          </cell>
          <cell r="C105">
            <v>817318</v>
          </cell>
          <cell r="D105">
            <v>549305</v>
          </cell>
          <cell r="E105">
            <v>134399</v>
          </cell>
          <cell r="F105">
            <v>27043</v>
          </cell>
          <cell r="G105">
            <v>0</v>
          </cell>
          <cell r="H105">
            <v>257677</v>
          </cell>
          <cell r="I105">
            <v>44234</v>
          </cell>
        </row>
        <row r="106">
          <cell r="B106">
            <v>14214</v>
          </cell>
          <cell r="C106">
            <v>3276</v>
          </cell>
          <cell r="D106">
            <v>1682</v>
          </cell>
          <cell r="E106">
            <v>1604</v>
          </cell>
          <cell r="F106">
            <v>5925</v>
          </cell>
          <cell r="G106">
            <v>2631</v>
          </cell>
          <cell r="H106">
            <v>33147</v>
          </cell>
          <cell r="I106">
            <v>1934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3500</v>
          </cell>
          <cell r="H107">
            <v>0</v>
          </cell>
          <cell r="I107">
            <v>60</v>
          </cell>
        </row>
        <row r="108">
          <cell r="B108">
            <v>500</v>
          </cell>
          <cell r="C108">
            <v>17500</v>
          </cell>
          <cell r="D108">
            <v>414</v>
          </cell>
          <cell r="E108">
            <v>400</v>
          </cell>
          <cell r="F108">
            <v>1800</v>
          </cell>
          <cell r="G108">
            <v>2000</v>
          </cell>
          <cell r="H108">
            <v>100</v>
          </cell>
          <cell r="I108">
            <v>3300</v>
          </cell>
        </row>
        <row r="109">
          <cell r="B109">
            <v>0</v>
          </cell>
          <cell r="C109">
            <v>0</v>
          </cell>
          <cell r="D109">
            <v>2582</v>
          </cell>
          <cell r="E109">
            <v>0</v>
          </cell>
          <cell r="F109">
            <v>17</v>
          </cell>
          <cell r="G109">
            <v>4</v>
          </cell>
          <cell r="H109">
            <v>8727</v>
          </cell>
          <cell r="I109">
            <v>83</v>
          </cell>
        </row>
        <row r="110">
          <cell r="B110">
            <v>150</v>
          </cell>
          <cell r="C110">
            <v>13</v>
          </cell>
          <cell r="D110">
            <v>907</v>
          </cell>
          <cell r="E110">
            <v>4251</v>
          </cell>
          <cell r="F110">
            <v>800</v>
          </cell>
          <cell r="G110">
            <v>800</v>
          </cell>
          <cell r="H110">
            <v>25417</v>
          </cell>
          <cell r="I110">
            <v>75</v>
          </cell>
        </row>
        <row r="111">
          <cell r="B111">
            <v>70</v>
          </cell>
          <cell r="C111">
            <v>118</v>
          </cell>
          <cell r="D111">
            <v>1001</v>
          </cell>
          <cell r="E111">
            <v>300</v>
          </cell>
          <cell r="F111">
            <v>710</v>
          </cell>
          <cell r="G111">
            <v>1800</v>
          </cell>
          <cell r="H111">
            <v>18741</v>
          </cell>
          <cell r="I111">
            <v>770</v>
          </cell>
        </row>
        <row r="112">
          <cell r="B112">
            <v>4</v>
          </cell>
          <cell r="C112">
            <v>3</v>
          </cell>
          <cell r="D112">
            <v>0</v>
          </cell>
          <cell r="E112">
            <v>0</v>
          </cell>
          <cell r="F112">
            <v>80</v>
          </cell>
          <cell r="G112">
            <v>11</v>
          </cell>
          <cell r="H112">
            <v>303</v>
          </cell>
          <cell r="I112">
            <v>0</v>
          </cell>
        </row>
        <row r="113">
          <cell r="B113">
            <v>2808</v>
          </cell>
          <cell r="C113">
            <v>3100</v>
          </cell>
          <cell r="D113">
            <v>5000</v>
          </cell>
          <cell r="E113">
            <v>1110</v>
          </cell>
          <cell r="F113">
            <v>3959</v>
          </cell>
          <cell r="G113">
            <v>8540</v>
          </cell>
          <cell r="H113">
            <v>20811</v>
          </cell>
          <cell r="I113">
            <v>1282</v>
          </cell>
        </row>
        <row r="114">
          <cell r="B114">
            <v>12577</v>
          </cell>
          <cell r="C114">
            <v>13000</v>
          </cell>
          <cell r="D114">
            <v>497</v>
          </cell>
          <cell r="E114">
            <v>30147</v>
          </cell>
          <cell r="F114">
            <v>5005</v>
          </cell>
          <cell r="G114">
            <v>1039</v>
          </cell>
          <cell r="H114">
            <v>30011</v>
          </cell>
          <cell r="I114">
            <v>3365</v>
          </cell>
        </row>
        <row r="115">
          <cell r="B115">
            <v>7</v>
          </cell>
          <cell r="C115">
            <v>18741</v>
          </cell>
          <cell r="D115">
            <v>98</v>
          </cell>
          <cell r="E115">
            <v>519</v>
          </cell>
          <cell r="F115">
            <v>19214</v>
          </cell>
          <cell r="G115">
            <v>1008</v>
          </cell>
          <cell r="H115">
            <v>0</v>
          </cell>
          <cell r="I115">
            <v>5513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72665</v>
          </cell>
          <cell r="F116">
            <v>45182</v>
          </cell>
          <cell r="G116">
            <v>0</v>
          </cell>
          <cell r="H116">
            <v>103</v>
          </cell>
          <cell r="I116">
            <v>0</v>
          </cell>
        </row>
        <row r="117">
          <cell r="B117">
            <v>7401</v>
          </cell>
          <cell r="C117">
            <v>19471</v>
          </cell>
          <cell r="D117">
            <v>2010</v>
          </cell>
          <cell r="E117">
            <v>2098</v>
          </cell>
          <cell r="F117">
            <v>21232</v>
          </cell>
          <cell r="G117">
            <v>3597</v>
          </cell>
          <cell r="H117">
            <v>440</v>
          </cell>
          <cell r="I117">
            <v>1961</v>
          </cell>
        </row>
        <row r="118">
          <cell r="B118">
            <v>53000</v>
          </cell>
          <cell r="C118">
            <v>28741</v>
          </cell>
          <cell r="D118">
            <v>74111</v>
          </cell>
          <cell r="E118">
            <v>87992</v>
          </cell>
          <cell r="F118">
            <v>75471</v>
          </cell>
          <cell r="G118">
            <v>15400</v>
          </cell>
          <cell r="H118">
            <v>68200</v>
          </cell>
          <cell r="I118">
            <v>13500</v>
          </cell>
        </row>
        <row r="119">
          <cell r="B119">
            <v>4000</v>
          </cell>
          <cell r="C119">
            <v>902</v>
          </cell>
          <cell r="D119">
            <v>8000</v>
          </cell>
          <cell r="E119">
            <v>13600</v>
          </cell>
          <cell r="F119">
            <v>15471</v>
          </cell>
          <cell r="G119">
            <v>2281</v>
          </cell>
          <cell r="H119">
            <v>3283</v>
          </cell>
          <cell r="I119">
            <v>1481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12082</v>
          </cell>
          <cell r="C121">
            <v>6380</v>
          </cell>
          <cell r="D121">
            <v>4713</v>
          </cell>
          <cell r="E121">
            <v>6744</v>
          </cell>
          <cell r="F121">
            <v>13381</v>
          </cell>
          <cell r="G121">
            <v>7178</v>
          </cell>
          <cell r="H121">
            <v>4545</v>
          </cell>
          <cell r="I121">
            <v>6148</v>
          </cell>
        </row>
        <row r="122">
          <cell r="B122">
            <v>12500</v>
          </cell>
          <cell r="C122">
            <v>256</v>
          </cell>
          <cell r="D122">
            <v>1628</v>
          </cell>
          <cell r="E122">
            <v>11604</v>
          </cell>
          <cell r="F122">
            <v>9000</v>
          </cell>
          <cell r="G122">
            <v>6525</v>
          </cell>
          <cell r="H122">
            <v>1700</v>
          </cell>
          <cell r="I122">
            <v>198</v>
          </cell>
        </row>
        <row r="123">
          <cell r="B123">
            <v>1099</v>
          </cell>
          <cell r="C123">
            <v>0</v>
          </cell>
          <cell r="D123">
            <v>600</v>
          </cell>
          <cell r="E123">
            <v>19847</v>
          </cell>
          <cell r="F123">
            <v>35678</v>
          </cell>
          <cell r="G123">
            <v>670</v>
          </cell>
          <cell r="H123">
            <v>1900</v>
          </cell>
          <cell r="I123">
            <v>21</v>
          </cell>
        </row>
        <row r="124">
          <cell r="B124">
            <v>1255</v>
          </cell>
          <cell r="C124">
            <v>82</v>
          </cell>
          <cell r="D124">
            <v>0</v>
          </cell>
          <cell r="E124">
            <v>3647</v>
          </cell>
          <cell r="F124">
            <v>4500</v>
          </cell>
          <cell r="G124">
            <v>537</v>
          </cell>
          <cell r="H124">
            <v>110</v>
          </cell>
          <cell r="I124">
            <v>116</v>
          </cell>
        </row>
        <row r="125">
          <cell r="B125">
            <v>8</v>
          </cell>
          <cell r="C125">
            <v>0</v>
          </cell>
          <cell r="D125">
            <v>0</v>
          </cell>
          <cell r="E125">
            <v>2455</v>
          </cell>
          <cell r="F125">
            <v>2137</v>
          </cell>
          <cell r="G125">
            <v>8</v>
          </cell>
          <cell r="H125">
            <v>7</v>
          </cell>
          <cell r="I125">
            <v>0</v>
          </cell>
        </row>
        <row r="126">
          <cell r="B126">
            <v>10</v>
          </cell>
          <cell r="C126">
            <v>0</v>
          </cell>
          <cell r="D126">
            <v>100</v>
          </cell>
          <cell r="E126">
            <v>18500</v>
          </cell>
          <cell r="F126">
            <v>35</v>
          </cell>
          <cell r="G126">
            <v>161</v>
          </cell>
          <cell r="H126">
            <v>202</v>
          </cell>
          <cell r="I126">
            <v>2</v>
          </cell>
        </row>
        <row r="127">
          <cell r="B127">
            <v>2538</v>
          </cell>
          <cell r="C127">
            <v>77</v>
          </cell>
          <cell r="D127">
            <v>0</v>
          </cell>
          <cell r="E127">
            <v>9654</v>
          </cell>
          <cell r="F127">
            <v>14150</v>
          </cell>
          <cell r="G127">
            <v>60</v>
          </cell>
          <cell r="H127">
            <v>1000</v>
          </cell>
          <cell r="I127">
            <v>62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19014</v>
          </cell>
          <cell r="F129">
            <v>4400</v>
          </cell>
          <cell r="G129">
            <v>674</v>
          </cell>
          <cell r="H129">
            <v>0</v>
          </cell>
          <cell r="I129">
            <v>12</v>
          </cell>
        </row>
        <row r="130">
          <cell r="B130">
            <v>38163</v>
          </cell>
          <cell r="C130">
            <v>380</v>
          </cell>
          <cell r="D130">
            <v>290</v>
          </cell>
          <cell r="E130">
            <v>220</v>
          </cell>
          <cell r="F130">
            <v>7110</v>
          </cell>
          <cell r="G130">
            <v>4100</v>
          </cell>
          <cell r="H130">
            <v>4000</v>
          </cell>
          <cell r="I130">
            <v>951</v>
          </cell>
        </row>
        <row r="131">
          <cell r="B131">
            <v>150</v>
          </cell>
          <cell r="C131">
            <v>6546</v>
          </cell>
          <cell r="D131">
            <v>39</v>
          </cell>
          <cell r="E131">
            <v>3124</v>
          </cell>
          <cell r="F131">
            <v>7411</v>
          </cell>
          <cell r="G131">
            <v>308</v>
          </cell>
          <cell r="H131">
            <v>16</v>
          </cell>
          <cell r="I131">
            <v>4672</v>
          </cell>
        </row>
        <row r="132">
          <cell r="B132">
            <v>808</v>
          </cell>
          <cell r="C132">
            <v>114</v>
          </cell>
          <cell r="D132">
            <v>6147</v>
          </cell>
          <cell r="E132">
            <v>2654</v>
          </cell>
          <cell r="F132">
            <v>995</v>
          </cell>
          <cell r="G132">
            <v>647</v>
          </cell>
          <cell r="H132">
            <v>119</v>
          </cell>
          <cell r="I132">
            <v>560</v>
          </cell>
        </row>
        <row r="133">
          <cell r="B133">
            <v>18</v>
          </cell>
          <cell r="C133">
            <v>7</v>
          </cell>
          <cell r="D133">
            <v>200</v>
          </cell>
          <cell r="E133">
            <v>0</v>
          </cell>
          <cell r="F133">
            <v>0</v>
          </cell>
          <cell r="G133">
            <v>406</v>
          </cell>
          <cell r="H133">
            <v>15</v>
          </cell>
          <cell r="I133">
            <v>299</v>
          </cell>
        </row>
        <row r="134">
          <cell r="B134">
            <v>11570</v>
          </cell>
          <cell r="C134">
            <v>6317</v>
          </cell>
          <cell r="D134">
            <v>19</v>
          </cell>
          <cell r="E134">
            <v>348</v>
          </cell>
          <cell r="F134">
            <v>15500</v>
          </cell>
          <cell r="G134">
            <v>258</v>
          </cell>
          <cell r="H134">
            <v>54</v>
          </cell>
          <cell r="I134">
            <v>11000</v>
          </cell>
        </row>
        <row r="135">
          <cell r="B135">
            <v>1274</v>
          </cell>
          <cell r="C135">
            <v>5014</v>
          </cell>
          <cell r="D135">
            <v>0</v>
          </cell>
          <cell r="E135">
            <v>86</v>
          </cell>
          <cell r="F135">
            <v>3867</v>
          </cell>
          <cell r="G135">
            <v>0</v>
          </cell>
          <cell r="H135">
            <v>0</v>
          </cell>
          <cell r="I135">
            <v>3</v>
          </cell>
        </row>
        <row r="136">
          <cell r="B136">
            <v>400</v>
          </cell>
          <cell r="C136">
            <v>37</v>
          </cell>
          <cell r="D136">
            <v>0</v>
          </cell>
          <cell r="E136">
            <v>8</v>
          </cell>
          <cell r="F136">
            <v>387</v>
          </cell>
          <cell r="G136">
            <v>710</v>
          </cell>
          <cell r="H136">
            <v>19</v>
          </cell>
          <cell r="I136">
            <v>803</v>
          </cell>
        </row>
        <row r="137">
          <cell r="B137">
            <v>155000</v>
          </cell>
          <cell r="C137">
            <v>44000</v>
          </cell>
          <cell r="D137">
            <v>1754111</v>
          </cell>
          <cell r="E137">
            <v>19000</v>
          </cell>
          <cell r="F137">
            <v>32000</v>
          </cell>
          <cell r="G137">
            <v>620000</v>
          </cell>
          <cell r="H137">
            <v>230000</v>
          </cell>
          <cell r="I137">
            <v>20000</v>
          </cell>
        </row>
        <row r="138">
          <cell r="B138">
            <v>28273</v>
          </cell>
          <cell r="C138">
            <v>14368</v>
          </cell>
          <cell r="D138">
            <v>7462</v>
          </cell>
          <cell r="E138">
            <v>23300</v>
          </cell>
          <cell r="F138">
            <v>7222</v>
          </cell>
          <cell r="G138">
            <v>33035</v>
          </cell>
          <cell r="H138">
            <v>8226</v>
          </cell>
          <cell r="I138">
            <v>3584</v>
          </cell>
        </row>
      </sheetData>
      <sheetData sheetId="13">
        <row r="8">
          <cell r="B8">
            <v>0</v>
          </cell>
          <cell r="C8">
            <v>145779</v>
          </cell>
          <cell r="D8">
            <v>120</v>
          </cell>
          <cell r="E8">
            <v>145432</v>
          </cell>
          <cell r="F8">
            <v>4805</v>
          </cell>
          <cell r="G8">
            <v>0</v>
          </cell>
          <cell r="H8">
            <v>126</v>
          </cell>
          <cell r="I8">
            <v>4280</v>
          </cell>
        </row>
        <row r="9">
          <cell r="B9">
            <v>13545</v>
          </cell>
          <cell r="C9">
            <v>338</v>
          </cell>
          <cell r="D9">
            <v>1217</v>
          </cell>
          <cell r="E9">
            <v>1289</v>
          </cell>
          <cell r="F9">
            <v>1188</v>
          </cell>
          <cell r="G9">
            <v>1114</v>
          </cell>
          <cell r="H9">
            <v>2852</v>
          </cell>
          <cell r="I9">
            <v>949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1654</v>
          </cell>
          <cell r="H10">
            <v>401</v>
          </cell>
          <cell r="I10">
            <v>0</v>
          </cell>
        </row>
        <row r="11">
          <cell r="B11">
            <v>0</v>
          </cell>
          <cell r="C11">
            <v>25</v>
          </cell>
          <cell r="D11">
            <v>30</v>
          </cell>
          <cell r="E11">
            <v>0</v>
          </cell>
          <cell r="F11">
            <v>0</v>
          </cell>
          <cell r="G11">
            <v>21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224</v>
          </cell>
          <cell r="E12">
            <v>0</v>
          </cell>
          <cell r="F12">
            <v>0</v>
          </cell>
          <cell r="G12">
            <v>0</v>
          </cell>
          <cell r="H12">
            <v>350</v>
          </cell>
          <cell r="I12">
            <v>211</v>
          </cell>
        </row>
        <row r="13">
          <cell r="B13">
            <v>661</v>
          </cell>
          <cell r="C13">
            <v>424</v>
          </cell>
          <cell r="D13">
            <v>695</v>
          </cell>
          <cell r="E13">
            <v>1965</v>
          </cell>
          <cell r="F13">
            <v>4364</v>
          </cell>
          <cell r="G13">
            <v>908</v>
          </cell>
          <cell r="H13">
            <v>54849</v>
          </cell>
          <cell r="I13">
            <v>19098</v>
          </cell>
        </row>
        <row r="14">
          <cell r="B14">
            <v>98</v>
          </cell>
          <cell r="C14">
            <v>156</v>
          </cell>
          <cell r="D14">
            <v>289</v>
          </cell>
          <cell r="E14">
            <v>159</v>
          </cell>
          <cell r="F14">
            <v>576</v>
          </cell>
          <cell r="G14">
            <v>1783</v>
          </cell>
          <cell r="H14">
            <v>9778</v>
          </cell>
          <cell r="I14">
            <v>7249</v>
          </cell>
        </row>
        <row r="15">
          <cell r="B15">
            <v>55</v>
          </cell>
          <cell r="C15">
            <v>0</v>
          </cell>
          <cell r="D15">
            <v>0</v>
          </cell>
          <cell r="E15">
            <v>296</v>
          </cell>
          <cell r="F15">
            <v>20</v>
          </cell>
          <cell r="G15">
            <v>90</v>
          </cell>
          <cell r="H15">
            <v>139</v>
          </cell>
          <cell r="I15">
            <v>0</v>
          </cell>
        </row>
        <row r="16">
          <cell r="B16">
            <v>469</v>
          </cell>
          <cell r="C16">
            <v>304</v>
          </cell>
          <cell r="D16">
            <v>1407</v>
          </cell>
          <cell r="E16">
            <v>120</v>
          </cell>
          <cell r="F16">
            <v>588</v>
          </cell>
          <cell r="G16">
            <v>547</v>
          </cell>
          <cell r="H16">
            <v>3398</v>
          </cell>
          <cell r="I16">
            <v>321</v>
          </cell>
        </row>
        <row r="17">
          <cell r="B17">
            <v>1016</v>
          </cell>
          <cell r="C17">
            <v>456</v>
          </cell>
          <cell r="D17">
            <v>737</v>
          </cell>
          <cell r="E17">
            <v>1946</v>
          </cell>
          <cell r="F17">
            <v>947</v>
          </cell>
          <cell r="G17">
            <v>420</v>
          </cell>
          <cell r="H17">
            <v>2424</v>
          </cell>
          <cell r="I17">
            <v>285</v>
          </cell>
        </row>
        <row r="18">
          <cell r="B18">
            <v>0</v>
          </cell>
          <cell r="C18">
            <v>2354</v>
          </cell>
          <cell r="D18">
            <v>2</v>
          </cell>
          <cell r="E18">
            <v>8</v>
          </cell>
          <cell r="F18">
            <v>600</v>
          </cell>
          <cell r="G18">
            <v>1500</v>
          </cell>
          <cell r="H18">
            <v>16</v>
          </cell>
          <cell r="I18">
            <v>141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1971</v>
          </cell>
          <cell r="F19">
            <v>1570</v>
          </cell>
          <cell r="G19">
            <v>18</v>
          </cell>
          <cell r="H19">
            <v>41</v>
          </cell>
          <cell r="I19">
            <v>0</v>
          </cell>
        </row>
        <row r="20">
          <cell r="B20">
            <v>709.33333333333337</v>
          </cell>
          <cell r="C20">
            <v>1321</v>
          </cell>
          <cell r="D20">
            <v>132</v>
          </cell>
          <cell r="E20">
            <v>542</v>
          </cell>
          <cell r="F20">
            <v>1052.3333333333333</v>
          </cell>
          <cell r="G20">
            <v>372.66666666666669</v>
          </cell>
          <cell r="H20">
            <v>96.666666666666671</v>
          </cell>
          <cell r="I20">
            <v>95</v>
          </cell>
        </row>
        <row r="21">
          <cell r="B21">
            <v>3433</v>
          </cell>
          <cell r="C21">
            <v>1328</v>
          </cell>
          <cell r="D21">
            <v>3599</v>
          </cell>
          <cell r="E21">
            <v>6646</v>
          </cell>
          <cell r="F21">
            <v>2420</v>
          </cell>
          <cell r="G21">
            <v>1032</v>
          </cell>
          <cell r="H21">
            <v>1005</v>
          </cell>
          <cell r="I21">
            <v>1075</v>
          </cell>
        </row>
        <row r="22">
          <cell r="B22">
            <v>456</v>
          </cell>
          <cell r="C22">
            <v>156</v>
          </cell>
          <cell r="D22">
            <v>1089</v>
          </cell>
          <cell r="E22">
            <v>249</v>
          </cell>
          <cell r="F22">
            <v>756</v>
          </cell>
          <cell r="G22">
            <v>500</v>
          </cell>
          <cell r="H22">
            <v>896</v>
          </cell>
          <cell r="I22">
            <v>98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4395</v>
          </cell>
          <cell r="F23">
            <v>10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9372</v>
          </cell>
          <cell r="C24">
            <v>355</v>
          </cell>
          <cell r="D24">
            <v>406</v>
          </cell>
          <cell r="E24">
            <v>434</v>
          </cell>
          <cell r="F24">
            <v>372</v>
          </cell>
          <cell r="G24">
            <v>60</v>
          </cell>
          <cell r="H24">
            <v>80</v>
          </cell>
          <cell r="I24">
            <v>680</v>
          </cell>
        </row>
        <row r="25">
          <cell r="B25">
            <v>285</v>
          </cell>
          <cell r="C25">
            <v>100</v>
          </cell>
          <cell r="D25">
            <v>340</v>
          </cell>
          <cell r="E25">
            <v>541</v>
          </cell>
          <cell r="F25">
            <v>625</v>
          </cell>
          <cell r="G25">
            <v>126</v>
          </cell>
          <cell r="H25">
            <v>521</v>
          </cell>
          <cell r="I25">
            <v>26</v>
          </cell>
        </row>
        <row r="26">
          <cell r="B26">
            <v>17</v>
          </cell>
          <cell r="C26">
            <v>0</v>
          </cell>
          <cell r="D26">
            <v>16</v>
          </cell>
          <cell r="E26">
            <v>602</v>
          </cell>
          <cell r="F26">
            <v>1252</v>
          </cell>
          <cell r="G26">
            <v>150</v>
          </cell>
          <cell r="H26">
            <v>3235</v>
          </cell>
          <cell r="I26">
            <v>1</v>
          </cell>
        </row>
        <row r="27">
          <cell r="B27">
            <v>75</v>
          </cell>
          <cell r="C27">
            <v>20</v>
          </cell>
          <cell r="D27">
            <v>80</v>
          </cell>
          <cell r="E27">
            <v>510</v>
          </cell>
          <cell r="F27">
            <v>460</v>
          </cell>
          <cell r="G27">
            <v>50</v>
          </cell>
          <cell r="H27">
            <v>30</v>
          </cell>
          <cell r="I27">
            <v>19</v>
          </cell>
        </row>
        <row r="28">
          <cell r="B28">
            <v>3</v>
          </cell>
          <cell r="C28">
            <v>9</v>
          </cell>
          <cell r="D28">
            <v>1</v>
          </cell>
          <cell r="E28">
            <v>398</v>
          </cell>
          <cell r="F28">
            <v>338</v>
          </cell>
          <cell r="G28">
            <v>17</v>
          </cell>
          <cell r="H28">
            <v>24</v>
          </cell>
          <cell r="I28">
            <v>84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4800</v>
          </cell>
          <cell r="F29">
            <v>100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72</v>
          </cell>
          <cell r="C30">
            <v>19</v>
          </cell>
          <cell r="D30">
            <v>85</v>
          </cell>
          <cell r="E30">
            <v>654</v>
          </cell>
          <cell r="F30">
            <v>411</v>
          </cell>
          <cell r="G30">
            <v>23</v>
          </cell>
          <cell r="H30">
            <v>152</v>
          </cell>
          <cell r="I30">
            <v>8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1</v>
          </cell>
          <cell r="C32">
            <v>1</v>
          </cell>
          <cell r="D32">
            <v>165</v>
          </cell>
          <cell r="E32">
            <v>570</v>
          </cell>
          <cell r="F32">
            <v>355</v>
          </cell>
          <cell r="G32">
            <v>202</v>
          </cell>
          <cell r="H32">
            <v>0</v>
          </cell>
          <cell r="I32">
            <v>1</v>
          </cell>
        </row>
        <row r="33">
          <cell r="B33">
            <v>0</v>
          </cell>
          <cell r="C33">
            <v>0</v>
          </cell>
          <cell r="D33">
            <v>87</v>
          </cell>
          <cell r="E33">
            <v>0</v>
          </cell>
          <cell r="F33">
            <v>325</v>
          </cell>
          <cell r="G33">
            <v>354</v>
          </cell>
          <cell r="H33">
            <v>165</v>
          </cell>
          <cell r="I33">
            <v>0</v>
          </cell>
        </row>
        <row r="34">
          <cell r="B34">
            <v>38</v>
          </cell>
          <cell r="C34">
            <v>96</v>
          </cell>
          <cell r="D34">
            <v>36</v>
          </cell>
          <cell r="E34">
            <v>65</v>
          </cell>
          <cell r="F34">
            <v>354</v>
          </cell>
          <cell r="G34">
            <v>0</v>
          </cell>
          <cell r="H34">
            <v>0</v>
          </cell>
          <cell r="I34">
            <v>211</v>
          </cell>
        </row>
        <row r="35">
          <cell r="B35">
            <v>217</v>
          </cell>
          <cell r="C35">
            <v>92</v>
          </cell>
          <cell r="D35">
            <v>369</v>
          </cell>
          <cell r="E35">
            <v>207</v>
          </cell>
          <cell r="F35">
            <v>196</v>
          </cell>
          <cell r="G35">
            <v>408</v>
          </cell>
          <cell r="H35">
            <v>205</v>
          </cell>
          <cell r="I35">
            <v>111</v>
          </cell>
        </row>
        <row r="36">
          <cell r="B36">
            <v>42</v>
          </cell>
          <cell r="C36">
            <v>0</v>
          </cell>
          <cell r="D36">
            <v>547</v>
          </cell>
          <cell r="E36">
            <v>0</v>
          </cell>
          <cell r="F36">
            <v>0</v>
          </cell>
          <cell r="G36">
            <v>463</v>
          </cell>
          <cell r="H36">
            <v>160</v>
          </cell>
          <cell r="I36">
            <v>34</v>
          </cell>
        </row>
        <row r="37">
          <cell r="B37">
            <v>0</v>
          </cell>
          <cell r="C37">
            <v>2</v>
          </cell>
          <cell r="D37">
            <v>10</v>
          </cell>
          <cell r="E37">
            <v>0</v>
          </cell>
          <cell r="F37">
            <v>13</v>
          </cell>
          <cell r="G37">
            <v>0</v>
          </cell>
          <cell r="H37">
            <v>0</v>
          </cell>
          <cell r="I37">
            <v>110</v>
          </cell>
        </row>
        <row r="38">
          <cell r="B38">
            <v>76</v>
          </cell>
          <cell r="C38">
            <v>4430</v>
          </cell>
          <cell r="D38">
            <v>0</v>
          </cell>
          <cell r="E38">
            <v>0</v>
          </cell>
          <cell r="F38">
            <v>650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5</v>
          </cell>
          <cell r="D39">
            <v>10</v>
          </cell>
          <cell r="E39">
            <v>1</v>
          </cell>
          <cell r="F39">
            <v>0</v>
          </cell>
          <cell r="G39">
            <v>25</v>
          </cell>
          <cell r="H39">
            <v>10</v>
          </cell>
          <cell r="I39">
            <v>0</v>
          </cell>
        </row>
        <row r="40">
          <cell r="B40">
            <v>574</v>
          </cell>
          <cell r="C40">
            <v>152</v>
          </cell>
          <cell r="D40">
            <v>2691</v>
          </cell>
          <cell r="E40">
            <v>73</v>
          </cell>
          <cell r="F40">
            <v>540</v>
          </cell>
          <cell r="G40">
            <v>150</v>
          </cell>
          <cell r="H40">
            <v>600</v>
          </cell>
          <cell r="I40">
            <v>30</v>
          </cell>
        </row>
        <row r="41">
          <cell r="B41">
            <v>2418</v>
          </cell>
          <cell r="C41">
            <v>1152</v>
          </cell>
          <cell r="D41">
            <v>2470</v>
          </cell>
          <cell r="E41">
            <v>3491</v>
          </cell>
          <cell r="F41">
            <v>1452</v>
          </cell>
          <cell r="G41">
            <v>1874</v>
          </cell>
          <cell r="H41">
            <v>2208</v>
          </cell>
          <cell r="I41">
            <v>345</v>
          </cell>
        </row>
        <row r="56">
          <cell r="B56">
            <v>0</v>
          </cell>
          <cell r="C56">
            <v>34235</v>
          </cell>
          <cell r="D56">
            <v>125014</v>
          </cell>
          <cell r="E56">
            <v>5833</v>
          </cell>
          <cell r="F56">
            <v>8843</v>
          </cell>
          <cell r="G56">
            <v>0</v>
          </cell>
          <cell r="H56">
            <v>26214</v>
          </cell>
          <cell r="I56">
            <v>9670</v>
          </cell>
        </row>
        <row r="57">
          <cell r="B57">
            <v>2144</v>
          </cell>
          <cell r="C57">
            <v>1498</v>
          </cell>
          <cell r="D57">
            <v>2547</v>
          </cell>
          <cell r="E57">
            <v>1557</v>
          </cell>
          <cell r="F57">
            <v>2587</v>
          </cell>
          <cell r="G57">
            <v>0</v>
          </cell>
          <cell r="H57">
            <v>13547</v>
          </cell>
          <cell r="I57">
            <v>1565</v>
          </cell>
        </row>
        <row r="58">
          <cell r="B58">
            <v>0</v>
          </cell>
          <cell r="C58">
            <v>0</v>
          </cell>
          <cell r="D58">
            <v>254</v>
          </cell>
          <cell r="E58">
            <v>0</v>
          </cell>
          <cell r="F58">
            <v>0</v>
          </cell>
          <cell r="G58">
            <v>2126</v>
          </cell>
          <cell r="H58">
            <v>0</v>
          </cell>
          <cell r="I58">
            <v>0</v>
          </cell>
        </row>
        <row r="59">
          <cell r="B59">
            <v>1512</v>
          </cell>
          <cell r="C59">
            <v>240201</v>
          </cell>
          <cell r="D59">
            <v>375</v>
          </cell>
          <cell r="E59">
            <v>982</v>
          </cell>
          <cell r="F59">
            <v>8513</v>
          </cell>
          <cell r="G59">
            <v>4482</v>
          </cell>
          <cell r="H59">
            <v>512</v>
          </cell>
          <cell r="I59">
            <v>29724</v>
          </cell>
        </row>
        <row r="60">
          <cell r="B60">
            <v>0</v>
          </cell>
          <cell r="C60">
            <v>0</v>
          </cell>
          <cell r="D60">
            <v>457</v>
          </cell>
          <cell r="E60">
            <v>0</v>
          </cell>
          <cell r="F60">
            <v>3.3333333333333335</v>
          </cell>
          <cell r="G60">
            <v>6</v>
          </cell>
          <cell r="H60">
            <v>3874</v>
          </cell>
          <cell r="I60">
            <v>60</v>
          </cell>
        </row>
        <row r="61">
          <cell r="B61">
            <v>21</v>
          </cell>
          <cell r="C61">
            <v>11</v>
          </cell>
          <cell r="D61">
            <v>1583</v>
          </cell>
          <cell r="E61">
            <v>138</v>
          </cell>
          <cell r="F61">
            <v>365</v>
          </cell>
          <cell r="G61">
            <v>2025</v>
          </cell>
          <cell r="H61">
            <v>18904</v>
          </cell>
          <cell r="I61">
            <v>0</v>
          </cell>
        </row>
        <row r="62">
          <cell r="B62">
            <v>0</v>
          </cell>
          <cell r="C62">
            <v>40</v>
          </cell>
          <cell r="D62">
            <v>2226</v>
          </cell>
          <cell r="E62">
            <v>5</v>
          </cell>
          <cell r="F62">
            <v>230</v>
          </cell>
          <cell r="G62">
            <v>8002</v>
          </cell>
          <cell r="H62">
            <v>35471</v>
          </cell>
          <cell r="I62">
            <v>0</v>
          </cell>
        </row>
        <row r="63">
          <cell r="B63">
            <v>30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325</v>
          </cell>
          <cell r="H63">
            <v>255</v>
          </cell>
          <cell r="I63">
            <v>0</v>
          </cell>
        </row>
        <row r="64">
          <cell r="B64">
            <v>215</v>
          </cell>
          <cell r="C64">
            <v>2060</v>
          </cell>
          <cell r="D64">
            <v>2670</v>
          </cell>
          <cell r="E64">
            <v>619</v>
          </cell>
          <cell r="F64">
            <v>4984</v>
          </cell>
          <cell r="G64">
            <v>19647</v>
          </cell>
          <cell r="H64">
            <v>27073</v>
          </cell>
          <cell r="I64">
            <v>752</v>
          </cell>
        </row>
        <row r="65">
          <cell r="B65">
            <v>639</v>
          </cell>
          <cell r="C65">
            <v>905</v>
          </cell>
          <cell r="D65">
            <v>104</v>
          </cell>
          <cell r="E65">
            <v>2405</v>
          </cell>
          <cell r="F65">
            <v>602</v>
          </cell>
          <cell r="G65">
            <v>230</v>
          </cell>
          <cell r="H65">
            <v>2145</v>
          </cell>
          <cell r="I65">
            <v>488</v>
          </cell>
        </row>
        <row r="66">
          <cell r="B66">
            <v>1</v>
          </cell>
          <cell r="C66">
            <v>1500</v>
          </cell>
          <cell r="D66">
            <v>19</v>
          </cell>
          <cell r="E66">
            <v>19</v>
          </cell>
          <cell r="F66">
            <v>1566</v>
          </cell>
          <cell r="G66">
            <v>319</v>
          </cell>
          <cell r="H66">
            <v>20</v>
          </cell>
          <cell r="I66">
            <v>910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2000</v>
          </cell>
          <cell r="F67">
            <v>528</v>
          </cell>
          <cell r="G67">
            <v>13</v>
          </cell>
          <cell r="H67">
            <v>0</v>
          </cell>
          <cell r="I67">
            <v>0</v>
          </cell>
        </row>
        <row r="68">
          <cell r="B68">
            <v>971</v>
          </cell>
          <cell r="C68">
            <v>3025</v>
          </cell>
          <cell r="D68">
            <v>161</v>
          </cell>
          <cell r="E68">
            <v>1612</v>
          </cell>
          <cell r="F68">
            <v>3727</v>
          </cell>
          <cell r="G68">
            <v>1686</v>
          </cell>
          <cell r="H68">
            <v>27</v>
          </cell>
          <cell r="I68">
            <v>338</v>
          </cell>
        </row>
        <row r="69">
          <cell r="B69">
            <v>3100</v>
          </cell>
          <cell r="C69">
            <v>2188</v>
          </cell>
          <cell r="D69">
            <v>2687</v>
          </cell>
          <cell r="E69">
            <v>3590</v>
          </cell>
          <cell r="F69">
            <v>4561</v>
          </cell>
          <cell r="G69">
            <v>1494</v>
          </cell>
          <cell r="H69">
            <v>8251</v>
          </cell>
          <cell r="I69">
            <v>2027</v>
          </cell>
        </row>
        <row r="70">
          <cell r="B70">
            <v>530</v>
          </cell>
          <cell r="C70">
            <v>372</v>
          </cell>
          <cell r="D70">
            <v>2523</v>
          </cell>
          <cell r="E70">
            <v>2493</v>
          </cell>
          <cell r="F70">
            <v>1010</v>
          </cell>
          <cell r="G70">
            <v>481</v>
          </cell>
          <cell r="H70">
            <v>590</v>
          </cell>
          <cell r="I70">
            <v>148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24</v>
          </cell>
          <cell r="F71">
            <v>24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1686</v>
          </cell>
          <cell r="C72">
            <v>1597</v>
          </cell>
          <cell r="D72">
            <v>579</v>
          </cell>
          <cell r="E72">
            <v>1690</v>
          </cell>
          <cell r="F72">
            <v>2376</v>
          </cell>
          <cell r="G72">
            <v>2101</v>
          </cell>
          <cell r="H72">
            <v>2314</v>
          </cell>
          <cell r="I72">
            <v>1151</v>
          </cell>
        </row>
        <row r="73">
          <cell r="B73">
            <v>1588</v>
          </cell>
          <cell r="C73">
            <v>103</v>
          </cell>
          <cell r="D73">
            <v>547</v>
          </cell>
          <cell r="E73">
            <v>1654</v>
          </cell>
          <cell r="F73">
            <v>2603</v>
          </cell>
          <cell r="G73">
            <v>492</v>
          </cell>
          <cell r="H73">
            <v>160</v>
          </cell>
          <cell r="I73">
            <v>54</v>
          </cell>
        </row>
        <row r="74">
          <cell r="B74">
            <v>132</v>
          </cell>
          <cell r="C74">
            <v>0</v>
          </cell>
          <cell r="D74">
            <v>34</v>
          </cell>
          <cell r="E74">
            <v>68</v>
          </cell>
          <cell r="F74">
            <v>564</v>
          </cell>
          <cell r="G74">
            <v>334</v>
          </cell>
          <cell r="H74">
            <v>720</v>
          </cell>
          <cell r="I74">
            <v>0</v>
          </cell>
        </row>
        <row r="75">
          <cell r="B75">
            <v>87</v>
          </cell>
          <cell r="C75">
            <v>40</v>
          </cell>
          <cell r="D75">
            <v>38</v>
          </cell>
          <cell r="E75">
            <v>280</v>
          </cell>
          <cell r="F75">
            <v>400</v>
          </cell>
          <cell r="G75">
            <v>17</v>
          </cell>
          <cell r="H75">
            <v>30</v>
          </cell>
          <cell r="I75">
            <v>65</v>
          </cell>
        </row>
        <row r="76">
          <cell r="B76">
            <v>5</v>
          </cell>
          <cell r="C76">
            <v>0</v>
          </cell>
          <cell r="D76">
            <v>0</v>
          </cell>
          <cell r="E76">
            <v>540</v>
          </cell>
          <cell r="F76">
            <v>650</v>
          </cell>
          <cell r="G76">
            <v>119</v>
          </cell>
          <cell r="H76">
            <v>6</v>
          </cell>
          <cell r="I76">
            <v>1</v>
          </cell>
        </row>
        <row r="77">
          <cell r="B77">
            <v>50</v>
          </cell>
          <cell r="C77">
            <v>0</v>
          </cell>
          <cell r="D77">
            <v>834</v>
          </cell>
          <cell r="E77">
            <v>11140</v>
          </cell>
          <cell r="F77">
            <v>3000</v>
          </cell>
          <cell r="G77">
            <v>1167</v>
          </cell>
          <cell r="H77">
            <v>946</v>
          </cell>
          <cell r="I77">
            <v>3</v>
          </cell>
        </row>
        <row r="78">
          <cell r="B78">
            <v>244</v>
          </cell>
          <cell r="C78">
            <v>155</v>
          </cell>
          <cell r="D78">
            <v>154</v>
          </cell>
          <cell r="E78">
            <v>422</v>
          </cell>
          <cell r="F78">
            <v>714</v>
          </cell>
          <cell r="G78">
            <v>2</v>
          </cell>
          <cell r="H78">
            <v>124</v>
          </cell>
          <cell r="I78">
            <v>8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2</v>
          </cell>
          <cell r="C80">
            <v>0</v>
          </cell>
          <cell r="D80">
            <v>0</v>
          </cell>
          <cell r="E80">
            <v>546</v>
          </cell>
          <cell r="F80">
            <v>500</v>
          </cell>
          <cell r="G80">
            <v>251</v>
          </cell>
          <cell r="H80">
            <v>0</v>
          </cell>
          <cell r="I80">
            <v>1</v>
          </cell>
        </row>
        <row r="81">
          <cell r="B81">
            <v>18733</v>
          </cell>
          <cell r="C81">
            <v>251</v>
          </cell>
          <cell r="D81">
            <v>900</v>
          </cell>
          <cell r="E81">
            <v>1973</v>
          </cell>
          <cell r="F81">
            <v>10310</v>
          </cell>
          <cell r="G81">
            <v>10497</v>
          </cell>
          <cell r="H81">
            <v>1877</v>
          </cell>
          <cell r="I81">
            <v>740</v>
          </cell>
        </row>
        <row r="82">
          <cell r="B82">
            <v>741</v>
          </cell>
          <cell r="C82">
            <v>4310</v>
          </cell>
          <cell r="D82">
            <v>96</v>
          </cell>
          <cell r="E82">
            <v>3547</v>
          </cell>
          <cell r="F82">
            <v>3584</v>
          </cell>
          <cell r="G82">
            <v>115</v>
          </cell>
          <cell r="H82">
            <v>1</v>
          </cell>
          <cell r="I82">
            <v>3077</v>
          </cell>
        </row>
        <row r="83">
          <cell r="B83">
            <v>377</v>
          </cell>
          <cell r="C83">
            <v>974</v>
          </cell>
          <cell r="D83">
            <v>3672</v>
          </cell>
          <cell r="E83">
            <v>1874</v>
          </cell>
          <cell r="F83">
            <v>305</v>
          </cell>
          <cell r="G83">
            <v>1204</v>
          </cell>
          <cell r="H83">
            <v>215</v>
          </cell>
          <cell r="I83">
            <v>619</v>
          </cell>
        </row>
        <row r="84">
          <cell r="B84">
            <v>7</v>
          </cell>
          <cell r="C84">
            <v>3</v>
          </cell>
          <cell r="D84">
            <v>494</v>
          </cell>
          <cell r="E84">
            <v>0</v>
          </cell>
          <cell r="F84">
            <v>0</v>
          </cell>
          <cell r="G84">
            <v>500</v>
          </cell>
          <cell r="H84">
            <v>0</v>
          </cell>
          <cell r="I84">
            <v>200</v>
          </cell>
        </row>
        <row r="85">
          <cell r="B85">
            <v>9068</v>
          </cell>
          <cell r="C85">
            <v>3850</v>
          </cell>
          <cell r="D85">
            <v>1042</v>
          </cell>
          <cell r="E85">
            <v>4210</v>
          </cell>
          <cell r="F85">
            <v>10140</v>
          </cell>
          <cell r="G85">
            <v>2450</v>
          </cell>
          <cell r="H85">
            <v>45</v>
          </cell>
          <cell r="I85">
            <v>20177</v>
          </cell>
        </row>
        <row r="86">
          <cell r="B86">
            <v>79</v>
          </cell>
          <cell r="C86">
            <v>10657</v>
          </cell>
          <cell r="D86">
            <v>67</v>
          </cell>
          <cell r="E86">
            <v>28</v>
          </cell>
          <cell r="F86">
            <v>1018.3333333333334</v>
          </cell>
          <cell r="G86">
            <v>0</v>
          </cell>
          <cell r="H86">
            <v>0</v>
          </cell>
          <cell r="I86">
            <v>7</v>
          </cell>
        </row>
        <row r="87">
          <cell r="B87">
            <v>1393</v>
          </cell>
          <cell r="C87">
            <v>251</v>
          </cell>
          <cell r="D87">
            <v>0</v>
          </cell>
          <cell r="E87">
            <v>36</v>
          </cell>
          <cell r="F87">
            <v>895</v>
          </cell>
          <cell r="G87">
            <v>1934</v>
          </cell>
          <cell r="H87">
            <v>0</v>
          </cell>
          <cell r="I87">
            <v>419</v>
          </cell>
        </row>
        <row r="88">
          <cell r="B88">
            <v>25611</v>
          </cell>
          <cell r="C88">
            <v>8741</v>
          </cell>
          <cell r="D88">
            <v>170650</v>
          </cell>
          <cell r="E88">
            <v>4165</v>
          </cell>
          <cell r="F88">
            <v>25470</v>
          </cell>
          <cell r="G88">
            <v>64912</v>
          </cell>
          <cell r="H88">
            <v>42147</v>
          </cell>
          <cell r="I88">
            <v>1546</v>
          </cell>
        </row>
        <row r="89">
          <cell r="B89">
            <v>152683</v>
          </cell>
          <cell r="C89">
            <v>84500</v>
          </cell>
          <cell r="D89">
            <v>15478</v>
          </cell>
          <cell r="E89">
            <v>211092</v>
          </cell>
          <cell r="F89">
            <v>26547</v>
          </cell>
          <cell r="G89">
            <v>163179</v>
          </cell>
          <cell r="H89">
            <v>35514</v>
          </cell>
          <cell r="I89">
            <v>5581</v>
          </cell>
        </row>
        <row r="105">
          <cell r="B105">
            <v>0</v>
          </cell>
          <cell r="C105">
            <v>119744</v>
          </cell>
          <cell r="D105">
            <v>462942</v>
          </cell>
          <cell r="E105">
            <v>24655</v>
          </cell>
          <cell r="F105">
            <v>31978</v>
          </cell>
          <cell r="G105">
            <v>0</v>
          </cell>
          <cell r="H105">
            <v>80484</v>
          </cell>
          <cell r="I105">
            <v>26463</v>
          </cell>
        </row>
        <row r="106">
          <cell r="B106">
            <v>1680</v>
          </cell>
          <cell r="C106">
            <v>2724</v>
          </cell>
          <cell r="D106">
            <v>1668</v>
          </cell>
          <cell r="E106">
            <v>2368</v>
          </cell>
          <cell r="F106">
            <v>3037</v>
          </cell>
          <cell r="G106">
            <v>4798</v>
          </cell>
          <cell r="H106">
            <v>27510</v>
          </cell>
          <cell r="I106">
            <v>2672</v>
          </cell>
        </row>
        <row r="107">
          <cell r="B107">
            <v>0</v>
          </cell>
          <cell r="C107">
            <v>0</v>
          </cell>
          <cell r="D107">
            <v>181</v>
          </cell>
          <cell r="E107">
            <v>0</v>
          </cell>
          <cell r="F107">
            <v>0</v>
          </cell>
          <cell r="G107">
            <v>8360</v>
          </cell>
          <cell r="H107">
            <v>0</v>
          </cell>
          <cell r="I107">
            <v>0</v>
          </cell>
        </row>
        <row r="108">
          <cell r="B108">
            <v>265</v>
          </cell>
          <cell r="C108">
            <v>8654</v>
          </cell>
          <cell r="D108">
            <v>182</v>
          </cell>
          <cell r="E108">
            <v>292</v>
          </cell>
          <cell r="F108">
            <v>1118</v>
          </cell>
          <cell r="G108">
            <v>1145</v>
          </cell>
          <cell r="H108">
            <v>65</v>
          </cell>
          <cell r="I108">
            <v>4740</v>
          </cell>
        </row>
        <row r="109">
          <cell r="B109">
            <v>0</v>
          </cell>
          <cell r="C109">
            <v>0</v>
          </cell>
          <cell r="D109">
            <v>2453</v>
          </cell>
          <cell r="E109">
            <v>0</v>
          </cell>
          <cell r="F109">
            <v>10</v>
          </cell>
          <cell r="G109">
            <v>8</v>
          </cell>
          <cell r="H109">
            <v>7265</v>
          </cell>
          <cell r="I109">
            <v>85</v>
          </cell>
        </row>
        <row r="110">
          <cell r="B110">
            <v>24</v>
          </cell>
          <cell r="C110">
            <v>15</v>
          </cell>
          <cell r="D110">
            <v>1303</v>
          </cell>
          <cell r="E110">
            <v>161</v>
          </cell>
          <cell r="F110">
            <v>570</v>
          </cell>
          <cell r="G110">
            <v>1667</v>
          </cell>
          <cell r="H110">
            <v>19366</v>
          </cell>
          <cell r="I110">
            <v>0</v>
          </cell>
        </row>
        <row r="111">
          <cell r="B111">
            <v>0</v>
          </cell>
          <cell r="C111">
            <v>47</v>
          </cell>
          <cell r="D111">
            <v>1826</v>
          </cell>
          <cell r="E111">
            <v>6</v>
          </cell>
          <cell r="F111">
            <v>305</v>
          </cell>
          <cell r="G111">
            <v>6603</v>
          </cell>
          <cell r="H111">
            <v>35055</v>
          </cell>
          <cell r="I111">
            <v>27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45</v>
          </cell>
          <cell r="G112">
            <v>222</v>
          </cell>
          <cell r="H112">
            <v>291</v>
          </cell>
          <cell r="I112">
            <v>0</v>
          </cell>
        </row>
        <row r="113">
          <cell r="B113">
            <v>674</v>
          </cell>
          <cell r="C113">
            <v>2013</v>
          </cell>
          <cell r="D113">
            <v>4874</v>
          </cell>
          <cell r="E113">
            <v>678</v>
          </cell>
          <cell r="F113">
            <v>6941</v>
          </cell>
          <cell r="G113">
            <v>24732</v>
          </cell>
          <cell r="H113">
            <v>48135</v>
          </cell>
          <cell r="I113">
            <v>1400</v>
          </cell>
        </row>
        <row r="114">
          <cell r="B114">
            <v>8577</v>
          </cell>
          <cell r="C114">
            <v>8034</v>
          </cell>
          <cell r="D114">
            <v>639</v>
          </cell>
          <cell r="E114">
            <v>20147</v>
          </cell>
          <cell r="F114">
            <v>6086</v>
          </cell>
          <cell r="G114">
            <v>2147</v>
          </cell>
          <cell r="H114">
            <v>23140</v>
          </cell>
          <cell r="I114">
            <v>3271</v>
          </cell>
        </row>
        <row r="115">
          <cell r="B115">
            <v>29</v>
          </cell>
          <cell r="C115">
            <v>17348</v>
          </cell>
          <cell r="D115">
            <v>57</v>
          </cell>
          <cell r="E115">
            <v>214</v>
          </cell>
          <cell r="F115">
            <v>11901</v>
          </cell>
          <cell r="G115">
            <v>2836</v>
          </cell>
          <cell r="H115">
            <v>221</v>
          </cell>
          <cell r="I115">
            <v>9213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72147</v>
          </cell>
          <cell r="F116">
            <v>9521</v>
          </cell>
          <cell r="G116">
            <v>6544</v>
          </cell>
          <cell r="H116">
            <v>0</v>
          </cell>
          <cell r="I116">
            <v>0</v>
          </cell>
        </row>
        <row r="117">
          <cell r="B117">
            <v>7592</v>
          </cell>
          <cell r="C117">
            <v>9874</v>
          </cell>
          <cell r="D117">
            <v>3214</v>
          </cell>
          <cell r="E117">
            <v>13240</v>
          </cell>
          <cell r="F117">
            <v>36874</v>
          </cell>
          <cell r="G117">
            <v>7484</v>
          </cell>
          <cell r="H117">
            <v>300</v>
          </cell>
          <cell r="I117">
            <v>2835</v>
          </cell>
        </row>
        <row r="118">
          <cell r="B118">
            <v>47442</v>
          </cell>
          <cell r="C118">
            <v>23742</v>
          </cell>
          <cell r="D118">
            <v>45781</v>
          </cell>
          <cell r="E118">
            <v>82586</v>
          </cell>
          <cell r="F118">
            <v>46874</v>
          </cell>
          <cell r="G118">
            <v>19304</v>
          </cell>
          <cell r="H118">
            <v>112101</v>
          </cell>
          <cell r="I118">
            <v>20925</v>
          </cell>
        </row>
        <row r="119">
          <cell r="B119">
            <v>9943</v>
          </cell>
          <cell r="C119">
            <v>773</v>
          </cell>
          <cell r="D119">
            <v>16166</v>
          </cell>
          <cell r="E119">
            <v>8279</v>
          </cell>
          <cell r="F119">
            <v>13580</v>
          </cell>
          <cell r="G119">
            <v>2059</v>
          </cell>
          <cell r="H119">
            <v>14845</v>
          </cell>
          <cell r="I119">
            <v>1104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189</v>
          </cell>
          <cell r="F120">
            <v>189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11717</v>
          </cell>
          <cell r="C121">
            <v>4841</v>
          </cell>
          <cell r="D121">
            <v>3076</v>
          </cell>
          <cell r="E121">
            <v>12144</v>
          </cell>
          <cell r="F121">
            <v>11358</v>
          </cell>
          <cell r="G121">
            <v>13275</v>
          </cell>
          <cell r="H121">
            <v>9098</v>
          </cell>
          <cell r="I121">
            <v>7760</v>
          </cell>
        </row>
        <row r="122">
          <cell r="B122">
            <v>13148</v>
          </cell>
          <cell r="C122">
            <v>254</v>
          </cell>
          <cell r="D122">
            <v>2783</v>
          </cell>
          <cell r="E122">
            <v>12457</v>
          </cell>
          <cell r="F122">
            <v>3834</v>
          </cell>
          <cell r="G122">
            <v>3638</v>
          </cell>
          <cell r="H122">
            <v>2355</v>
          </cell>
          <cell r="I122">
            <v>293</v>
          </cell>
        </row>
        <row r="123">
          <cell r="B123">
            <v>2410</v>
          </cell>
          <cell r="C123">
            <v>0</v>
          </cell>
          <cell r="D123">
            <v>544</v>
          </cell>
          <cell r="E123">
            <v>1135</v>
          </cell>
          <cell r="F123">
            <v>8741</v>
          </cell>
          <cell r="G123">
            <v>3146</v>
          </cell>
          <cell r="H123">
            <v>9541</v>
          </cell>
          <cell r="I123">
            <v>0</v>
          </cell>
        </row>
        <row r="124">
          <cell r="B124">
            <v>1031</v>
          </cell>
          <cell r="C124">
            <v>1357</v>
          </cell>
          <cell r="D124">
            <v>654</v>
          </cell>
          <cell r="E124">
            <v>19554</v>
          </cell>
          <cell r="F124">
            <v>16547</v>
          </cell>
          <cell r="G124">
            <v>460</v>
          </cell>
          <cell r="H124">
            <v>370</v>
          </cell>
          <cell r="I124">
            <v>935</v>
          </cell>
        </row>
        <row r="125">
          <cell r="B125">
            <v>188</v>
          </cell>
          <cell r="C125">
            <v>0</v>
          </cell>
          <cell r="D125">
            <v>0</v>
          </cell>
          <cell r="E125">
            <v>900</v>
          </cell>
          <cell r="F125">
            <v>1547</v>
          </cell>
          <cell r="G125">
            <v>73</v>
          </cell>
          <cell r="H125">
            <v>14</v>
          </cell>
          <cell r="I125">
            <v>1</v>
          </cell>
        </row>
        <row r="126">
          <cell r="B126">
            <v>97</v>
          </cell>
          <cell r="C126">
            <v>0</v>
          </cell>
          <cell r="D126">
            <v>1987</v>
          </cell>
          <cell r="E126">
            <v>9874</v>
          </cell>
          <cell r="F126">
            <v>6325</v>
          </cell>
          <cell r="G126">
            <v>2575</v>
          </cell>
          <cell r="H126">
            <v>876</v>
          </cell>
          <cell r="I126">
            <v>10</v>
          </cell>
        </row>
        <row r="127">
          <cell r="B127">
            <v>2102</v>
          </cell>
          <cell r="C127">
            <v>79</v>
          </cell>
          <cell r="D127">
            <v>107</v>
          </cell>
          <cell r="E127">
            <v>10274</v>
          </cell>
          <cell r="F127">
            <v>19741</v>
          </cell>
          <cell r="G127">
            <v>68</v>
          </cell>
          <cell r="H127">
            <v>3547</v>
          </cell>
          <cell r="I127">
            <v>62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110</v>
          </cell>
          <cell r="C129">
            <v>0</v>
          </cell>
          <cell r="D129">
            <v>0</v>
          </cell>
          <cell r="E129">
            <v>23417</v>
          </cell>
          <cell r="F129">
            <v>21478</v>
          </cell>
          <cell r="G129">
            <v>2539</v>
          </cell>
          <cell r="H129">
            <v>0</v>
          </cell>
          <cell r="I129">
            <v>40</v>
          </cell>
        </row>
        <row r="130">
          <cell r="B130">
            <v>23171</v>
          </cell>
          <cell r="C130">
            <v>912</v>
          </cell>
          <cell r="D130">
            <v>2500</v>
          </cell>
          <cell r="E130">
            <v>2547</v>
          </cell>
          <cell r="F130">
            <v>17541</v>
          </cell>
          <cell r="G130">
            <v>17214</v>
          </cell>
          <cell r="H130">
            <v>3214</v>
          </cell>
          <cell r="I130">
            <v>1642</v>
          </cell>
        </row>
        <row r="131">
          <cell r="B131">
            <v>401</v>
          </cell>
          <cell r="C131">
            <v>1002</v>
          </cell>
          <cell r="D131">
            <v>36</v>
          </cell>
          <cell r="E131">
            <v>5874</v>
          </cell>
          <cell r="F131">
            <v>8032</v>
          </cell>
          <cell r="G131">
            <v>879</v>
          </cell>
          <cell r="H131">
            <v>79</v>
          </cell>
          <cell r="I131">
            <v>10244</v>
          </cell>
        </row>
        <row r="132">
          <cell r="B132">
            <v>1150</v>
          </cell>
          <cell r="C132">
            <v>1874</v>
          </cell>
          <cell r="D132">
            <v>9874</v>
          </cell>
          <cell r="E132">
            <v>6547</v>
          </cell>
          <cell r="F132">
            <v>3000</v>
          </cell>
          <cell r="G132">
            <v>500</v>
          </cell>
          <cell r="H132">
            <v>547</v>
          </cell>
          <cell r="I132">
            <v>1069</v>
          </cell>
        </row>
        <row r="133">
          <cell r="B133">
            <v>80</v>
          </cell>
          <cell r="C133">
            <v>91</v>
          </cell>
          <cell r="D133">
            <v>614</v>
          </cell>
          <cell r="E133">
            <v>0</v>
          </cell>
          <cell r="F133">
            <v>0</v>
          </cell>
          <cell r="G133">
            <v>510</v>
          </cell>
          <cell r="H133">
            <v>0</v>
          </cell>
          <cell r="I133">
            <v>192</v>
          </cell>
        </row>
        <row r="134">
          <cell r="B134">
            <v>10178</v>
          </cell>
          <cell r="C134">
            <v>3466</v>
          </cell>
          <cell r="D134">
            <v>404</v>
          </cell>
          <cell r="E134">
            <v>2502</v>
          </cell>
          <cell r="F134">
            <v>22400</v>
          </cell>
          <cell r="G134">
            <v>9000</v>
          </cell>
          <cell r="H134">
            <v>50</v>
          </cell>
          <cell r="I134">
            <v>30000</v>
          </cell>
        </row>
        <row r="135">
          <cell r="B135">
            <v>218</v>
          </cell>
          <cell r="C135">
            <v>3254</v>
          </cell>
          <cell r="D135">
            <v>33</v>
          </cell>
          <cell r="E135">
            <v>14</v>
          </cell>
          <cell r="F135">
            <v>3020</v>
          </cell>
          <cell r="G135">
            <v>0</v>
          </cell>
          <cell r="H135">
            <v>0</v>
          </cell>
          <cell r="I135">
            <v>11</v>
          </cell>
        </row>
        <row r="136">
          <cell r="B136">
            <v>2460</v>
          </cell>
          <cell r="C136">
            <v>459</v>
          </cell>
          <cell r="D136">
            <v>0</v>
          </cell>
          <cell r="E136">
            <v>18</v>
          </cell>
          <cell r="F136">
            <v>1100</v>
          </cell>
          <cell r="G136">
            <v>3400</v>
          </cell>
          <cell r="H136">
            <v>0</v>
          </cell>
          <cell r="I136">
            <v>780</v>
          </cell>
        </row>
        <row r="137">
          <cell r="B137">
            <v>151328</v>
          </cell>
          <cell r="C137">
            <v>38050</v>
          </cell>
          <cell r="D137">
            <v>1587444</v>
          </cell>
          <cell r="E137">
            <v>25874</v>
          </cell>
          <cell r="F137">
            <v>75487</v>
          </cell>
          <cell r="G137">
            <v>358741</v>
          </cell>
          <cell r="H137">
            <v>125472</v>
          </cell>
          <cell r="I137">
            <v>32724</v>
          </cell>
        </row>
        <row r="138">
          <cell r="B138">
            <v>39134</v>
          </cell>
          <cell r="C138">
            <v>29874</v>
          </cell>
          <cell r="D138">
            <v>8521</v>
          </cell>
          <cell r="E138">
            <v>76014</v>
          </cell>
          <cell r="F138">
            <v>20147</v>
          </cell>
          <cell r="G138">
            <v>65000</v>
          </cell>
          <cell r="H138">
            <v>8720</v>
          </cell>
          <cell r="I138">
            <v>3637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"/>
      <sheetName val="Consolidado Reg.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 refreshError="1"/>
      <sheetData sheetId="1" refreshError="1"/>
      <sheetData sheetId="2">
        <row r="8">
          <cell r="B8">
            <v>8392</v>
          </cell>
          <cell r="C8">
            <v>388339</v>
          </cell>
          <cell r="D8">
            <v>123974</v>
          </cell>
          <cell r="E8">
            <v>69572</v>
          </cell>
          <cell r="F8">
            <v>5050</v>
          </cell>
          <cell r="G8">
            <v>0</v>
          </cell>
          <cell r="H8">
            <v>4058</v>
          </cell>
          <cell r="I8">
            <v>10313</v>
          </cell>
        </row>
        <row r="9">
          <cell r="B9">
            <v>2118</v>
          </cell>
          <cell r="C9">
            <v>1731</v>
          </cell>
          <cell r="D9">
            <v>3755</v>
          </cell>
          <cell r="E9">
            <v>2127</v>
          </cell>
          <cell r="F9">
            <v>3935</v>
          </cell>
          <cell r="G9">
            <v>2748</v>
          </cell>
          <cell r="H9">
            <v>6148</v>
          </cell>
          <cell r="I9">
            <v>1598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990</v>
          </cell>
          <cell r="H10">
            <v>0</v>
          </cell>
          <cell r="I10">
            <v>0</v>
          </cell>
        </row>
        <row r="11">
          <cell r="B11">
            <v>2</v>
          </cell>
          <cell r="C11">
            <v>14</v>
          </cell>
          <cell r="D11">
            <v>6</v>
          </cell>
          <cell r="E11">
            <v>4</v>
          </cell>
          <cell r="F11">
            <v>0</v>
          </cell>
          <cell r="G11">
            <v>3</v>
          </cell>
          <cell r="H11">
            <v>5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583</v>
          </cell>
          <cell r="E12">
            <v>0</v>
          </cell>
          <cell r="F12">
            <v>0</v>
          </cell>
          <cell r="G12">
            <v>0</v>
          </cell>
          <cell r="H12">
            <v>883</v>
          </cell>
          <cell r="I12">
            <v>40</v>
          </cell>
        </row>
        <row r="13">
          <cell r="B13">
            <v>2090</v>
          </cell>
          <cell r="C13">
            <v>1419</v>
          </cell>
          <cell r="D13">
            <v>2609</v>
          </cell>
          <cell r="E13">
            <v>2645</v>
          </cell>
          <cell r="F13">
            <v>9410</v>
          </cell>
          <cell r="G13">
            <v>1754</v>
          </cell>
          <cell r="H13">
            <v>2295</v>
          </cell>
          <cell r="I13">
            <v>9426</v>
          </cell>
        </row>
        <row r="14">
          <cell r="B14">
            <v>1461</v>
          </cell>
          <cell r="C14">
            <v>1460</v>
          </cell>
          <cell r="D14">
            <v>2368</v>
          </cell>
          <cell r="E14">
            <v>1976</v>
          </cell>
          <cell r="F14">
            <v>1920</v>
          </cell>
          <cell r="G14">
            <v>4135</v>
          </cell>
          <cell r="H14">
            <v>2224</v>
          </cell>
          <cell r="I14">
            <v>3419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F15">
            <v>307</v>
          </cell>
          <cell r="G15">
            <v>1198</v>
          </cell>
          <cell r="H15">
            <v>174</v>
          </cell>
          <cell r="I15">
            <v>0</v>
          </cell>
        </row>
        <row r="16">
          <cell r="B16">
            <v>352</v>
          </cell>
          <cell r="C16">
            <v>202</v>
          </cell>
          <cell r="D16">
            <v>592</v>
          </cell>
          <cell r="E16">
            <v>830</v>
          </cell>
          <cell r="F16">
            <v>324</v>
          </cell>
          <cell r="G16">
            <v>123</v>
          </cell>
          <cell r="H16">
            <v>3794</v>
          </cell>
          <cell r="I16">
            <v>216</v>
          </cell>
        </row>
        <row r="17">
          <cell r="B17">
            <v>799</v>
          </cell>
          <cell r="C17">
            <v>725</v>
          </cell>
          <cell r="D17">
            <v>981</v>
          </cell>
          <cell r="E17">
            <v>1674</v>
          </cell>
          <cell r="F17">
            <v>843</v>
          </cell>
          <cell r="G17">
            <v>489</v>
          </cell>
          <cell r="H17">
            <v>4152</v>
          </cell>
          <cell r="I17">
            <v>452</v>
          </cell>
        </row>
        <row r="18">
          <cell r="B18">
            <v>0</v>
          </cell>
          <cell r="C18">
            <v>3426</v>
          </cell>
          <cell r="D18">
            <v>12</v>
          </cell>
          <cell r="E18">
            <v>21</v>
          </cell>
          <cell r="F18">
            <v>447</v>
          </cell>
          <cell r="G18">
            <v>252</v>
          </cell>
          <cell r="H18">
            <v>5</v>
          </cell>
          <cell r="I18">
            <v>150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1650</v>
          </cell>
          <cell r="F19">
            <v>1800</v>
          </cell>
          <cell r="G19">
            <v>248</v>
          </cell>
          <cell r="H19">
            <v>0</v>
          </cell>
          <cell r="I19">
            <v>0</v>
          </cell>
        </row>
        <row r="20">
          <cell r="B20">
            <v>839</v>
          </cell>
          <cell r="C20">
            <v>1133</v>
          </cell>
          <cell r="D20">
            <v>612</v>
          </cell>
          <cell r="E20">
            <v>838</v>
          </cell>
          <cell r="F20">
            <v>1378</v>
          </cell>
          <cell r="G20">
            <v>895</v>
          </cell>
          <cell r="H20">
            <v>634</v>
          </cell>
          <cell r="I20">
            <v>621</v>
          </cell>
        </row>
        <row r="21">
          <cell r="B21">
            <v>3400</v>
          </cell>
          <cell r="C21">
            <v>1725</v>
          </cell>
          <cell r="D21">
            <v>4731</v>
          </cell>
          <cell r="E21">
            <v>3346</v>
          </cell>
          <cell r="F21">
            <v>1961</v>
          </cell>
          <cell r="G21">
            <v>739</v>
          </cell>
          <cell r="H21">
            <v>1754</v>
          </cell>
          <cell r="I21">
            <v>1040</v>
          </cell>
        </row>
        <row r="22">
          <cell r="B22">
            <v>827</v>
          </cell>
          <cell r="C22">
            <v>600</v>
          </cell>
          <cell r="D22">
            <v>1673</v>
          </cell>
          <cell r="E22">
            <v>699</v>
          </cell>
          <cell r="F22">
            <v>808</v>
          </cell>
          <cell r="G22">
            <v>883</v>
          </cell>
          <cell r="H22">
            <v>1137</v>
          </cell>
          <cell r="I22">
            <v>627</v>
          </cell>
        </row>
        <row r="23">
          <cell r="B23">
            <v>1</v>
          </cell>
          <cell r="C23">
            <v>0</v>
          </cell>
          <cell r="D23">
            <v>0</v>
          </cell>
          <cell r="E23">
            <v>1394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485</v>
          </cell>
          <cell r="C24">
            <v>513</v>
          </cell>
          <cell r="D24">
            <v>848</v>
          </cell>
          <cell r="E24">
            <v>96</v>
          </cell>
          <cell r="F24">
            <v>2635</v>
          </cell>
          <cell r="G24">
            <v>25</v>
          </cell>
          <cell r="H24">
            <v>40</v>
          </cell>
          <cell r="I24">
            <v>437</v>
          </cell>
        </row>
        <row r="25">
          <cell r="B25">
            <v>426</v>
          </cell>
          <cell r="C25">
            <v>177</v>
          </cell>
          <cell r="D25">
            <v>310</v>
          </cell>
          <cell r="E25">
            <v>545</v>
          </cell>
          <cell r="F25">
            <v>223</v>
          </cell>
          <cell r="G25">
            <v>185</v>
          </cell>
          <cell r="H25">
            <v>444</v>
          </cell>
          <cell r="I25">
            <v>0</v>
          </cell>
        </row>
        <row r="26">
          <cell r="B26">
            <v>0</v>
          </cell>
          <cell r="C26">
            <v>0</v>
          </cell>
          <cell r="D26">
            <v>801</v>
          </cell>
          <cell r="E26">
            <v>3092</v>
          </cell>
          <cell r="F26">
            <v>2255</v>
          </cell>
          <cell r="G26">
            <v>979</v>
          </cell>
          <cell r="H26">
            <v>6085</v>
          </cell>
          <cell r="I26">
            <v>773</v>
          </cell>
        </row>
        <row r="27">
          <cell r="B27">
            <v>5</v>
          </cell>
          <cell r="C27">
            <v>11</v>
          </cell>
          <cell r="D27">
            <v>77</v>
          </cell>
          <cell r="E27">
            <v>60</v>
          </cell>
          <cell r="F27">
            <v>93</v>
          </cell>
          <cell r="G27">
            <v>0</v>
          </cell>
          <cell r="H27">
            <v>739</v>
          </cell>
          <cell r="I27">
            <v>8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509</v>
          </cell>
          <cell r="F28">
            <v>90</v>
          </cell>
          <cell r="G28">
            <v>0</v>
          </cell>
          <cell r="H28">
            <v>0</v>
          </cell>
          <cell r="I28">
            <v>14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26</v>
          </cell>
          <cell r="F29">
            <v>0</v>
          </cell>
          <cell r="G29">
            <v>0</v>
          </cell>
          <cell r="H29">
            <v>0</v>
          </cell>
          <cell r="I29">
            <v>6</v>
          </cell>
        </row>
        <row r="30">
          <cell r="B30">
            <v>40</v>
          </cell>
          <cell r="C30">
            <v>2</v>
          </cell>
          <cell r="D30">
            <v>196</v>
          </cell>
          <cell r="E30">
            <v>191</v>
          </cell>
          <cell r="F30">
            <v>446</v>
          </cell>
          <cell r="G30">
            <v>20</v>
          </cell>
          <cell r="H30">
            <v>17</v>
          </cell>
          <cell r="I30">
            <v>3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10</v>
          </cell>
          <cell r="E32">
            <v>915</v>
          </cell>
          <cell r="F32">
            <v>160</v>
          </cell>
          <cell r="G32">
            <v>15</v>
          </cell>
          <cell r="H32">
            <v>0</v>
          </cell>
          <cell r="I32">
            <v>1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268</v>
          </cell>
          <cell r="F33">
            <v>269</v>
          </cell>
          <cell r="G33">
            <v>0</v>
          </cell>
          <cell r="H33">
            <v>450</v>
          </cell>
          <cell r="I33">
            <v>0</v>
          </cell>
        </row>
        <row r="34">
          <cell r="B34">
            <v>0</v>
          </cell>
          <cell r="C34">
            <v>104</v>
          </cell>
          <cell r="D34">
            <v>60</v>
          </cell>
          <cell r="E34">
            <v>317</v>
          </cell>
          <cell r="F34">
            <v>301</v>
          </cell>
          <cell r="G34">
            <v>0</v>
          </cell>
          <cell r="H34">
            <v>0</v>
          </cell>
          <cell r="I34">
            <v>230</v>
          </cell>
        </row>
        <row r="35">
          <cell r="B35">
            <v>95</v>
          </cell>
          <cell r="C35">
            <v>30</v>
          </cell>
          <cell r="D35">
            <v>270</v>
          </cell>
          <cell r="E35">
            <v>45</v>
          </cell>
          <cell r="F35">
            <v>146</v>
          </cell>
          <cell r="G35">
            <v>6</v>
          </cell>
          <cell r="H35">
            <v>175</v>
          </cell>
          <cell r="I35">
            <v>102</v>
          </cell>
        </row>
        <row r="36">
          <cell r="B36">
            <v>0</v>
          </cell>
          <cell r="C36">
            <v>0</v>
          </cell>
          <cell r="D36">
            <v>270</v>
          </cell>
          <cell r="E36">
            <v>0</v>
          </cell>
          <cell r="F36">
            <v>0</v>
          </cell>
          <cell r="G36">
            <v>46</v>
          </cell>
          <cell r="H36">
            <v>426</v>
          </cell>
          <cell r="I36">
            <v>170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15</v>
          </cell>
          <cell r="G37">
            <v>0</v>
          </cell>
          <cell r="H37">
            <v>0</v>
          </cell>
          <cell r="I37">
            <v>600</v>
          </cell>
        </row>
        <row r="38">
          <cell r="B38">
            <v>337</v>
          </cell>
          <cell r="C38">
            <v>2099</v>
          </cell>
          <cell r="D38">
            <v>404</v>
          </cell>
          <cell r="E38">
            <v>0</v>
          </cell>
          <cell r="F38">
            <v>1057</v>
          </cell>
          <cell r="G38">
            <v>0</v>
          </cell>
          <cell r="H38">
            <v>0</v>
          </cell>
          <cell r="I38">
            <v>217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850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741</v>
          </cell>
          <cell r="C40">
            <v>478</v>
          </cell>
          <cell r="D40">
            <v>2113</v>
          </cell>
          <cell r="E40">
            <v>434</v>
          </cell>
          <cell r="F40">
            <v>709</v>
          </cell>
          <cell r="G40">
            <v>489</v>
          </cell>
          <cell r="H40">
            <v>464</v>
          </cell>
          <cell r="I40">
            <v>497</v>
          </cell>
        </row>
        <row r="41">
          <cell r="B41">
            <v>2425</v>
          </cell>
          <cell r="C41">
            <v>1457</v>
          </cell>
          <cell r="D41">
            <v>4199</v>
          </cell>
          <cell r="E41">
            <v>3526</v>
          </cell>
          <cell r="F41">
            <v>1789</v>
          </cell>
          <cell r="G41">
            <v>1699</v>
          </cell>
          <cell r="H41">
            <v>2054</v>
          </cell>
          <cell r="I41">
            <v>966</v>
          </cell>
        </row>
        <row r="52">
          <cell r="B52">
            <v>0</v>
          </cell>
          <cell r="C52">
            <v>10398</v>
          </cell>
          <cell r="D52">
            <v>1582</v>
          </cell>
          <cell r="E52">
            <v>0</v>
          </cell>
          <cell r="F52">
            <v>4750</v>
          </cell>
          <cell r="G52">
            <v>0</v>
          </cell>
          <cell r="H52">
            <v>1447</v>
          </cell>
          <cell r="I52">
            <v>1638</v>
          </cell>
        </row>
        <row r="53">
          <cell r="B53">
            <v>1270</v>
          </cell>
          <cell r="C53">
            <v>1402</v>
          </cell>
          <cell r="D53">
            <v>2399</v>
          </cell>
          <cell r="E53">
            <v>1348</v>
          </cell>
          <cell r="F53">
            <v>3381</v>
          </cell>
          <cell r="G53">
            <v>2338</v>
          </cell>
          <cell r="H53">
            <v>16707</v>
          </cell>
          <cell r="I53">
            <v>1535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11035</v>
          </cell>
          <cell r="H54">
            <v>0</v>
          </cell>
          <cell r="I54">
            <v>0</v>
          </cell>
        </row>
        <row r="55">
          <cell r="B55">
            <v>2271</v>
          </cell>
          <cell r="C55">
            <v>240977</v>
          </cell>
          <cell r="D55">
            <v>1137</v>
          </cell>
          <cell r="E55">
            <v>1749</v>
          </cell>
          <cell r="F55">
            <v>9277</v>
          </cell>
          <cell r="G55">
            <v>5253</v>
          </cell>
          <cell r="H55">
            <v>1281</v>
          </cell>
          <cell r="I55">
            <v>30455</v>
          </cell>
        </row>
        <row r="56">
          <cell r="B56">
            <v>0</v>
          </cell>
          <cell r="C56">
            <v>0</v>
          </cell>
          <cell r="D56">
            <v>1767</v>
          </cell>
          <cell r="E56">
            <v>0</v>
          </cell>
          <cell r="F56">
            <v>0</v>
          </cell>
          <cell r="G56">
            <v>0</v>
          </cell>
          <cell r="H56">
            <v>2207</v>
          </cell>
          <cell r="I56">
            <v>0</v>
          </cell>
        </row>
        <row r="57">
          <cell r="B57">
            <v>832</v>
          </cell>
          <cell r="C57">
            <v>577</v>
          </cell>
          <cell r="D57">
            <v>614</v>
          </cell>
          <cell r="E57">
            <v>697</v>
          </cell>
          <cell r="F57">
            <v>1371</v>
          </cell>
          <cell r="G57">
            <v>1271</v>
          </cell>
          <cell r="H57">
            <v>2543</v>
          </cell>
          <cell r="I57">
            <v>547</v>
          </cell>
        </row>
        <row r="58">
          <cell r="B58">
            <v>30</v>
          </cell>
          <cell r="C58">
            <v>150</v>
          </cell>
          <cell r="D58">
            <v>32</v>
          </cell>
          <cell r="E58">
            <v>8</v>
          </cell>
          <cell r="F58">
            <v>65</v>
          </cell>
          <cell r="G58">
            <v>15470</v>
          </cell>
          <cell r="H58">
            <v>1127</v>
          </cell>
          <cell r="I58">
            <v>0</v>
          </cell>
        </row>
        <row r="59">
          <cell r="B59">
            <v>60</v>
          </cell>
          <cell r="C59">
            <v>0</v>
          </cell>
          <cell r="D59">
            <v>0</v>
          </cell>
          <cell r="E59">
            <v>0</v>
          </cell>
          <cell r="F59">
            <v>163</v>
          </cell>
          <cell r="G59">
            <v>253</v>
          </cell>
          <cell r="H59">
            <v>0</v>
          </cell>
          <cell r="I59">
            <v>0</v>
          </cell>
        </row>
        <row r="60">
          <cell r="B60">
            <v>403</v>
          </cell>
          <cell r="C60">
            <v>2293</v>
          </cell>
          <cell r="D60">
            <v>6622</v>
          </cell>
          <cell r="E60">
            <v>691</v>
          </cell>
          <cell r="F60">
            <v>5390</v>
          </cell>
          <cell r="G60">
            <v>40226</v>
          </cell>
          <cell r="H60">
            <v>35704</v>
          </cell>
          <cell r="I60">
            <v>3080</v>
          </cell>
        </row>
        <row r="61">
          <cell r="B61">
            <v>1198</v>
          </cell>
          <cell r="C61">
            <v>933</v>
          </cell>
          <cell r="D61">
            <v>584</v>
          </cell>
          <cell r="E61">
            <v>2072</v>
          </cell>
          <cell r="F61">
            <v>598</v>
          </cell>
          <cell r="G61">
            <v>550</v>
          </cell>
          <cell r="H61">
            <v>1950</v>
          </cell>
          <cell r="I61">
            <v>856</v>
          </cell>
        </row>
        <row r="62">
          <cell r="B62">
            <v>25</v>
          </cell>
          <cell r="C62">
            <v>2826</v>
          </cell>
          <cell r="D62">
            <v>14</v>
          </cell>
          <cell r="E62">
            <v>2</v>
          </cell>
          <cell r="F62">
            <v>2872</v>
          </cell>
          <cell r="G62">
            <v>113</v>
          </cell>
          <cell r="H62">
            <v>35</v>
          </cell>
          <cell r="I62">
            <v>2795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2984</v>
          </cell>
          <cell r="F63">
            <v>355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708</v>
          </cell>
          <cell r="C64">
            <v>1451</v>
          </cell>
          <cell r="D64">
            <v>242</v>
          </cell>
          <cell r="E64">
            <v>295</v>
          </cell>
          <cell r="F64">
            <v>3424</v>
          </cell>
          <cell r="G64">
            <v>821</v>
          </cell>
          <cell r="H64">
            <v>256</v>
          </cell>
          <cell r="I64">
            <v>643</v>
          </cell>
        </row>
        <row r="65">
          <cell r="B65">
            <v>6964</v>
          </cell>
          <cell r="C65">
            <v>4094</v>
          </cell>
          <cell r="D65">
            <v>5266</v>
          </cell>
          <cell r="E65">
            <v>5607</v>
          </cell>
          <cell r="F65">
            <v>7229</v>
          </cell>
          <cell r="G65">
            <v>2552</v>
          </cell>
          <cell r="H65">
            <v>3680</v>
          </cell>
          <cell r="I65">
            <v>1620</v>
          </cell>
        </row>
        <row r="66">
          <cell r="B66">
            <v>984</v>
          </cell>
          <cell r="C66">
            <v>328</v>
          </cell>
          <cell r="D66">
            <v>3923</v>
          </cell>
          <cell r="E66">
            <v>2391</v>
          </cell>
          <cell r="F66">
            <v>330</v>
          </cell>
          <cell r="G66">
            <v>567</v>
          </cell>
          <cell r="H66">
            <v>593</v>
          </cell>
          <cell r="I66">
            <v>162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820</v>
          </cell>
          <cell r="C68">
            <v>1736</v>
          </cell>
          <cell r="D68">
            <v>909</v>
          </cell>
          <cell r="E68">
            <v>2416</v>
          </cell>
          <cell r="F68">
            <v>2065</v>
          </cell>
          <cell r="G68">
            <v>2010</v>
          </cell>
          <cell r="H68">
            <v>703</v>
          </cell>
          <cell r="I68">
            <v>1298</v>
          </cell>
        </row>
        <row r="69">
          <cell r="B69">
            <v>508</v>
          </cell>
          <cell r="C69">
            <v>297</v>
          </cell>
          <cell r="D69">
            <v>647</v>
          </cell>
          <cell r="E69">
            <v>3207</v>
          </cell>
          <cell r="F69">
            <v>619</v>
          </cell>
          <cell r="G69">
            <v>248</v>
          </cell>
          <cell r="H69">
            <v>550</v>
          </cell>
          <cell r="I69">
            <v>279</v>
          </cell>
        </row>
        <row r="70">
          <cell r="B70">
            <v>0</v>
          </cell>
          <cell r="C70">
            <v>0</v>
          </cell>
          <cell r="D70">
            <v>155</v>
          </cell>
          <cell r="E70">
            <v>0</v>
          </cell>
          <cell r="F70">
            <v>463</v>
          </cell>
          <cell r="G70">
            <v>820</v>
          </cell>
          <cell r="H70">
            <v>662</v>
          </cell>
          <cell r="I70">
            <v>0</v>
          </cell>
        </row>
        <row r="71">
          <cell r="B71">
            <v>71</v>
          </cell>
          <cell r="C71">
            <v>52</v>
          </cell>
          <cell r="D71">
            <v>88</v>
          </cell>
          <cell r="E71">
            <v>182</v>
          </cell>
          <cell r="F71">
            <v>461</v>
          </cell>
          <cell r="G71">
            <v>0</v>
          </cell>
          <cell r="H71">
            <v>46</v>
          </cell>
          <cell r="I71">
            <v>15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666</v>
          </cell>
          <cell r="F72">
            <v>140</v>
          </cell>
          <cell r="G72">
            <v>21</v>
          </cell>
          <cell r="H72">
            <v>20</v>
          </cell>
          <cell r="I72">
            <v>28</v>
          </cell>
        </row>
        <row r="73">
          <cell r="B73">
            <v>0</v>
          </cell>
          <cell r="C73">
            <v>0</v>
          </cell>
          <cell r="D73">
            <v>2983</v>
          </cell>
          <cell r="E73">
            <v>5863</v>
          </cell>
          <cell r="F73">
            <v>3028</v>
          </cell>
          <cell r="G73">
            <v>2897</v>
          </cell>
          <cell r="H73">
            <v>2461</v>
          </cell>
          <cell r="I73">
            <v>0</v>
          </cell>
        </row>
        <row r="74">
          <cell r="B74">
            <v>83</v>
          </cell>
          <cell r="C74">
            <v>26</v>
          </cell>
          <cell r="D74">
            <v>21</v>
          </cell>
          <cell r="E74">
            <v>405</v>
          </cell>
          <cell r="F74">
            <v>593</v>
          </cell>
          <cell r="G74">
            <v>36</v>
          </cell>
          <cell r="H74">
            <v>106</v>
          </cell>
          <cell r="I74">
            <v>31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17100</v>
          </cell>
          <cell r="I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896</v>
          </cell>
          <cell r="F76">
            <v>315</v>
          </cell>
          <cell r="G76">
            <v>54</v>
          </cell>
          <cell r="H76">
            <v>0</v>
          </cell>
          <cell r="I76">
            <v>0</v>
          </cell>
        </row>
        <row r="77">
          <cell r="B77">
            <v>7394</v>
          </cell>
          <cell r="C77">
            <v>6899</v>
          </cell>
          <cell r="D77">
            <v>7571</v>
          </cell>
          <cell r="E77">
            <v>7088</v>
          </cell>
          <cell r="F77">
            <v>16402</v>
          </cell>
          <cell r="G77">
            <v>12876</v>
          </cell>
          <cell r="H77">
            <v>9662</v>
          </cell>
          <cell r="I77">
            <v>7663</v>
          </cell>
        </row>
        <row r="78">
          <cell r="B78">
            <v>269</v>
          </cell>
          <cell r="C78">
            <v>2472</v>
          </cell>
          <cell r="D78">
            <v>10</v>
          </cell>
          <cell r="E78">
            <v>469</v>
          </cell>
          <cell r="F78">
            <v>3970</v>
          </cell>
          <cell r="G78">
            <v>50</v>
          </cell>
          <cell r="H78">
            <v>0</v>
          </cell>
          <cell r="I78">
            <v>8390</v>
          </cell>
        </row>
        <row r="79">
          <cell r="B79">
            <v>372</v>
          </cell>
          <cell r="C79">
            <v>1342</v>
          </cell>
          <cell r="D79">
            <v>2897</v>
          </cell>
          <cell r="E79">
            <v>2337</v>
          </cell>
          <cell r="F79">
            <v>195</v>
          </cell>
          <cell r="G79">
            <v>1064</v>
          </cell>
          <cell r="H79">
            <v>173</v>
          </cell>
          <cell r="I79">
            <v>807</v>
          </cell>
        </row>
        <row r="80">
          <cell r="B80">
            <v>198</v>
          </cell>
          <cell r="C80">
            <v>0</v>
          </cell>
          <cell r="D80">
            <v>386</v>
          </cell>
          <cell r="E80">
            <v>0</v>
          </cell>
          <cell r="F80">
            <v>0</v>
          </cell>
          <cell r="G80">
            <v>241</v>
          </cell>
          <cell r="H80">
            <v>176</v>
          </cell>
          <cell r="I80">
            <v>0</v>
          </cell>
        </row>
        <row r="81">
          <cell r="B81">
            <v>13394</v>
          </cell>
          <cell r="C81">
            <v>2196</v>
          </cell>
          <cell r="D81">
            <v>17</v>
          </cell>
          <cell r="E81">
            <v>1899</v>
          </cell>
          <cell r="F81">
            <v>23700</v>
          </cell>
          <cell r="G81">
            <v>1180</v>
          </cell>
          <cell r="H81">
            <v>42</v>
          </cell>
          <cell r="I81">
            <v>14960</v>
          </cell>
        </row>
        <row r="82">
          <cell r="B82">
            <v>550</v>
          </cell>
          <cell r="C82">
            <v>8000</v>
          </cell>
          <cell r="D82">
            <v>0</v>
          </cell>
          <cell r="E82">
            <v>987</v>
          </cell>
          <cell r="F82">
            <v>2767</v>
          </cell>
          <cell r="G82">
            <v>0</v>
          </cell>
          <cell r="H82">
            <v>0</v>
          </cell>
          <cell r="I82">
            <v>497</v>
          </cell>
        </row>
        <row r="83">
          <cell r="B83">
            <v>1790</v>
          </cell>
          <cell r="C83">
            <v>10</v>
          </cell>
          <cell r="D83">
            <v>0</v>
          </cell>
          <cell r="E83">
            <v>0</v>
          </cell>
          <cell r="F83">
            <v>580</v>
          </cell>
          <cell r="G83">
            <v>1490</v>
          </cell>
          <cell r="H83">
            <v>0</v>
          </cell>
          <cell r="I83">
            <v>857</v>
          </cell>
        </row>
        <row r="84">
          <cell r="B84">
            <v>21803</v>
          </cell>
          <cell r="C84">
            <v>9502</v>
          </cell>
          <cell r="D84">
            <v>221804</v>
          </cell>
          <cell r="E84">
            <v>4498</v>
          </cell>
          <cell r="F84">
            <v>8590</v>
          </cell>
          <cell r="G84">
            <v>70941</v>
          </cell>
          <cell r="H84">
            <v>11285</v>
          </cell>
          <cell r="I84">
            <v>1057</v>
          </cell>
        </row>
        <row r="85">
          <cell r="B85">
            <v>148545</v>
          </cell>
          <cell r="C85">
            <v>179647</v>
          </cell>
          <cell r="D85">
            <v>28914</v>
          </cell>
          <cell r="E85">
            <v>216372</v>
          </cell>
          <cell r="F85">
            <v>15950</v>
          </cell>
          <cell r="G85">
            <v>75350</v>
          </cell>
          <cell r="H85">
            <v>23407</v>
          </cell>
          <cell r="I85">
            <v>5692</v>
          </cell>
        </row>
        <row r="96">
          <cell r="B96">
            <v>0</v>
          </cell>
          <cell r="C96">
            <v>40310</v>
          </cell>
          <cell r="D96">
            <v>4386</v>
          </cell>
          <cell r="E96">
            <v>0</v>
          </cell>
          <cell r="F96">
            <v>19175</v>
          </cell>
          <cell r="G96">
            <v>0</v>
          </cell>
          <cell r="H96">
            <v>5768</v>
          </cell>
          <cell r="I96">
            <v>6258</v>
          </cell>
        </row>
        <row r="97">
          <cell r="B97">
            <v>2859</v>
          </cell>
          <cell r="C97">
            <v>2602</v>
          </cell>
          <cell r="D97">
            <v>4121</v>
          </cell>
          <cell r="E97">
            <v>2558</v>
          </cell>
          <cell r="F97">
            <v>6624</v>
          </cell>
          <cell r="G97">
            <v>4049</v>
          </cell>
          <cell r="H97">
            <v>24591</v>
          </cell>
          <cell r="I97">
            <v>2732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16647</v>
          </cell>
          <cell r="H98">
            <v>0</v>
          </cell>
          <cell r="I98">
            <v>0</v>
          </cell>
        </row>
        <row r="99">
          <cell r="B99">
            <v>444</v>
          </cell>
          <cell r="C99">
            <v>9142</v>
          </cell>
          <cell r="D99">
            <v>342</v>
          </cell>
          <cell r="E99">
            <v>430</v>
          </cell>
          <cell r="F99">
            <v>1251</v>
          </cell>
          <cell r="G99">
            <v>2108</v>
          </cell>
          <cell r="H99">
            <v>198</v>
          </cell>
          <cell r="I99">
            <v>4983</v>
          </cell>
        </row>
        <row r="100">
          <cell r="B100">
            <v>0</v>
          </cell>
          <cell r="C100">
            <v>0</v>
          </cell>
          <cell r="D100">
            <v>6092</v>
          </cell>
          <cell r="E100">
            <v>0</v>
          </cell>
          <cell r="F100">
            <v>0</v>
          </cell>
          <cell r="G100">
            <v>0</v>
          </cell>
          <cell r="H100">
            <v>3873</v>
          </cell>
          <cell r="I100">
            <v>0</v>
          </cell>
        </row>
        <row r="101">
          <cell r="B101">
            <v>874</v>
          </cell>
          <cell r="C101">
            <v>48</v>
          </cell>
          <cell r="D101">
            <v>744</v>
          </cell>
          <cell r="E101">
            <v>876</v>
          </cell>
          <cell r="F101">
            <v>2409</v>
          </cell>
          <cell r="G101">
            <v>1884</v>
          </cell>
          <cell r="H101">
            <v>3469</v>
          </cell>
          <cell r="I101">
            <v>661</v>
          </cell>
        </row>
        <row r="102">
          <cell r="B102">
            <v>36</v>
          </cell>
          <cell r="C102">
            <v>226</v>
          </cell>
          <cell r="D102">
            <v>34</v>
          </cell>
          <cell r="E102">
            <v>12</v>
          </cell>
          <cell r="F102">
            <v>145</v>
          </cell>
          <cell r="G102">
            <v>15599</v>
          </cell>
          <cell r="H102">
            <v>901</v>
          </cell>
          <cell r="I102">
            <v>0</v>
          </cell>
        </row>
        <row r="103">
          <cell r="B103">
            <v>71</v>
          </cell>
          <cell r="C103">
            <v>0</v>
          </cell>
          <cell r="D103">
            <v>0</v>
          </cell>
          <cell r="E103">
            <v>0</v>
          </cell>
          <cell r="F103">
            <v>183</v>
          </cell>
          <cell r="G103">
            <v>199</v>
          </cell>
          <cell r="H103">
            <v>0</v>
          </cell>
          <cell r="I103">
            <v>0</v>
          </cell>
        </row>
        <row r="104">
          <cell r="B104">
            <v>1185</v>
          </cell>
          <cell r="C104">
            <v>1521</v>
          </cell>
          <cell r="D104">
            <v>13405</v>
          </cell>
          <cell r="E104">
            <v>852</v>
          </cell>
          <cell r="F104">
            <v>9163</v>
          </cell>
          <cell r="G104">
            <v>48406</v>
          </cell>
          <cell r="H104">
            <v>67294</v>
          </cell>
          <cell r="I104">
            <v>6190</v>
          </cell>
        </row>
        <row r="105">
          <cell r="B105">
            <v>17734</v>
          </cell>
          <cell r="C105">
            <v>2894</v>
          </cell>
          <cell r="D105">
            <v>514</v>
          </cell>
          <cell r="E105">
            <v>34641</v>
          </cell>
          <cell r="F105">
            <v>7655</v>
          </cell>
          <cell r="G105">
            <v>7060</v>
          </cell>
          <cell r="H105">
            <v>30112</v>
          </cell>
          <cell r="I105">
            <v>8540</v>
          </cell>
        </row>
        <row r="106">
          <cell r="B106">
            <v>296</v>
          </cell>
          <cell r="C106">
            <v>28054</v>
          </cell>
          <cell r="D106">
            <v>102</v>
          </cell>
          <cell r="E106">
            <v>19</v>
          </cell>
          <cell r="F106">
            <v>27576</v>
          </cell>
          <cell r="G106">
            <v>927</v>
          </cell>
          <cell r="H106">
            <v>538</v>
          </cell>
          <cell r="I106">
            <v>27182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121256</v>
          </cell>
          <cell r="F107">
            <v>7222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7632</v>
          </cell>
          <cell r="C108">
            <v>8752</v>
          </cell>
          <cell r="D108">
            <v>1480</v>
          </cell>
          <cell r="E108">
            <v>697</v>
          </cell>
          <cell r="F108">
            <v>30168</v>
          </cell>
          <cell r="G108">
            <v>2508</v>
          </cell>
          <cell r="H108">
            <v>963</v>
          </cell>
          <cell r="I108">
            <v>4699</v>
          </cell>
        </row>
        <row r="109">
          <cell r="B109">
            <v>78108</v>
          </cell>
          <cell r="C109">
            <v>30544</v>
          </cell>
          <cell r="D109">
            <v>44707</v>
          </cell>
          <cell r="E109">
            <v>73110</v>
          </cell>
          <cell r="F109">
            <v>70507</v>
          </cell>
          <cell r="G109">
            <v>4029</v>
          </cell>
          <cell r="H109">
            <v>29549</v>
          </cell>
          <cell r="I109">
            <v>9900</v>
          </cell>
        </row>
        <row r="110">
          <cell r="B110">
            <v>18653</v>
          </cell>
          <cell r="C110">
            <v>807</v>
          </cell>
          <cell r="D110">
            <v>15281</v>
          </cell>
          <cell r="E110">
            <v>7495</v>
          </cell>
          <cell r="F110">
            <v>7060</v>
          </cell>
          <cell r="G110">
            <v>2824</v>
          </cell>
          <cell r="H110">
            <v>13055</v>
          </cell>
          <cell r="I110">
            <v>839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B112">
            <v>10003</v>
          </cell>
          <cell r="C112">
            <v>7567</v>
          </cell>
          <cell r="D112">
            <v>5354</v>
          </cell>
          <cell r="E112">
            <v>9291</v>
          </cell>
          <cell r="F112">
            <v>10640</v>
          </cell>
          <cell r="G112">
            <v>8214</v>
          </cell>
          <cell r="H112">
            <v>5447</v>
          </cell>
          <cell r="I112">
            <v>10879</v>
          </cell>
        </row>
        <row r="113">
          <cell r="B113">
            <v>8384</v>
          </cell>
          <cell r="C113">
            <v>174</v>
          </cell>
          <cell r="D113">
            <v>3561</v>
          </cell>
          <cell r="E113">
            <v>14578</v>
          </cell>
          <cell r="F113">
            <v>7260</v>
          </cell>
          <cell r="G113">
            <v>368</v>
          </cell>
          <cell r="H113">
            <v>6576</v>
          </cell>
          <cell r="I113">
            <v>224</v>
          </cell>
        </row>
        <row r="114">
          <cell r="B114">
            <v>0</v>
          </cell>
          <cell r="C114">
            <v>0</v>
          </cell>
          <cell r="D114">
            <v>500</v>
          </cell>
          <cell r="E114">
            <v>0</v>
          </cell>
          <cell r="F114">
            <v>13882</v>
          </cell>
          <cell r="G114">
            <v>13296</v>
          </cell>
          <cell r="H114">
            <v>14909</v>
          </cell>
          <cell r="I114">
            <v>0</v>
          </cell>
        </row>
        <row r="115">
          <cell r="B115">
            <v>1179</v>
          </cell>
          <cell r="C115">
            <v>99</v>
          </cell>
          <cell r="D115">
            <v>1041</v>
          </cell>
          <cell r="E115">
            <v>1454</v>
          </cell>
          <cell r="F115">
            <v>8950</v>
          </cell>
          <cell r="G115">
            <v>0</v>
          </cell>
          <cell r="H115">
            <v>400</v>
          </cell>
          <cell r="I115">
            <v>43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1786</v>
          </cell>
          <cell r="F116">
            <v>934</v>
          </cell>
          <cell r="G116">
            <v>20</v>
          </cell>
          <cell r="H116">
            <v>30</v>
          </cell>
          <cell r="I116">
            <v>28</v>
          </cell>
        </row>
        <row r="117">
          <cell r="B117">
            <v>0</v>
          </cell>
          <cell r="C117">
            <v>0</v>
          </cell>
          <cell r="D117">
            <v>47</v>
          </cell>
          <cell r="E117">
            <v>18520</v>
          </cell>
          <cell r="F117">
            <v>500</v>
          </cell>
          <cell r="G117">
            <v>200</v>
          </cell>
          <cell r="H117">
            <v>547</v>
          </cell>
          <cell r="I117">
            <v>0</v>
          </cell>
        </row>
        <row r="118">
          <cell r="B118">
            <v>1221</v>
          </cell>
          <cell r="C118">
            <v>40</v>
          </cell>
          <cell r="D118">
            <v>5</v>
          </cell>
          <cell r="E118">
            <v>4282</v>
          </cell>
          <cell r="F118">
            <v>20075</v>
          </cell>
          <cell r="G118">
            <v>158</v>
          </cell>
          <cell r="H118">
            <v>3130</v>
          </cell>
          <cell r="I118">
            <v>68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954000</v>
          </cell>
          <cell r="I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59470</v>
          </cell>
          <cell r="F120">
            <v>6180</v>
          </cell>
          <cell r="G120">
            <v>274</v>
          </cell>
          <cell r="H120">
            <v>0</v>
          </cell>
          <cell r="I120">
            <v>0</v>
          </cell>
        </row>
        <row r="121">
          <cell r="B121">
            <v>4800</v>
          </cell>
          <cell r="C121">
            <v>6</v>
          </cell>
          <cell r="D121">
            <v>2592</v>
          </cell>
          <cell r="E121">
            <v>2031</v>
          </cell>
          <cell r="F121">
            <v>16980</v>
          </cell>
          <cell r="G121">
            <v>5466</v>
          </cell>
          <cell r="H121">
            <v>5831</v>
          </cell>
          <cell r="I121">
            <v>7094</v>
          </cell>
        </row>
        <row r="122">
          <cell r="B122">
            <v>274</v>
          </cell>
          <cell r="C122">
            <v>1222</v>
          </cell>
          <cell r="D122">
            <v>1608</v>
          </cell>
          <cell r="E122">
            <v>216</v>
          </cell>
          <cell r="F122">
            <v>4550</v>
          </cell>
          <cell r="G122">
            <v>62</v>
          </cell>
          <cell r="H122">
            <v>0</v>
          </cell>
          <cell r="I122">
            <v>20082</v>
          </cell>
        </row>
        <row r="123">
          <cell r="B123">
            <v>877</v>
          </cell>
          <cell r="C123">
            <v>4150</v>
          </cell>
          <cell r="D123">
            <v>3214</v>
          </cell>
          <cell r="E123">
            <v>3987</v>
          </cell>
          <cell r="F123">
            <v>671</v>
          </cell>
          <cell r="G123">
            <v>484</v>
          </cell>
          <cell r="H123">
            <v>461</v>
          </cell>
          <cell r="I123">
            <v>1540</v>
          </cell>
        </row>
        <row r="124">
          <cell r="B124">
            <v>110</v>
          </cell>
          <cell r="C124">
            <v>0</v>
          </cell>
          <cell r="D124">
            <v>472</v>
          </cell>
          <cell r="E124">
            <v>0</v>
          </cell>
          <cell r="F124">
            <v>0</v>
          </cell>
          <cell r="G124">
            <v>94</v>
          </cell>
          <cell r="H124">
            <v>34</v>
          </cell>
          <cell r="I124">
            <v>0</v>
          </cell>
        </row>
        <row r="125">
          <cell r="B125">
            <v>48846</v>
          </cell>
          <cell r="C125">
            <v>3922</v>
          </cell>
          <cell r="D125">
            <v>17</v>
          </cell>
          <cell r="E125">
            <v>63</v>
          </cell>
          <cell r="F125">
            <v>33700</v>
          </cell>
          <cell r="G125">
            <v>199</v>
          </cell>
          <cell r="H125">
            <v>85</v>
          </cell>
          <cell r="I125">
            <v>35422</v>
          </cell>
        </row>
        <row r="126">
          <cell r="B126">
            <v>306</v>
          </cell>
          <cell r="C126">
            <v>977</v>
          </cell>
          <cell r="D126">
            <v>0</v>
          </cell>
          <cell r="E126">
            <v>50</v>
          </cell>
          <cell r="F126">
            <v>6800</v>
          </cell>
          <cell r="G126">
            <v>0</v>
          </cell>
          <cell r="H126">
            <v>0</v>
          </cell>
          <cell r="I126">
            <v>60</v>
          </cell>
        </row>
        <row r="127">
          <cell r="B127">
            <v>4129</v>
          </cell>
          <cell r="C127">
            <v>15</v>
          </cell>
          <cell r="D127">
            <v>0</v>
          </cell>
          <cell r="E127">
            <v>0</v>
          </cell>
          <cell r="F127">
            <v>680</v>
          </cell>
          <cell r="G127">
            <v>214</v>
          </cell>
          <cell r="H127">
            <v>0</v>
          </cell>
          <cell r="I127">
            <v>1974</v>
          </cell>
        </row>
        <row r="128">
          <cell r="B128">
            <v>110294</v>
          </cell>
          <cell r="C128">
            <v>72510</v>
          </cell>
          <cell r="D128">
            <v>1799321</v>
          </cell>
          <cell r="E128">
            <v>48808</v>
          </cell>
          <cell r="F128">
            <v>47995</v>
          </cell>
          <cell r="G128">
            <v>272970</v>
          </cell>
          <cell r="H128">
            <v>121857</v>
          </cell>
          <cell r="I128">
            <v>42565</v>
          </cell>
        </row>
        <row r="129">
          <cell r="B129">
            <v>22405</v>
          </cell>
          <cell r="C129">
            <v>18576</v>
          </cell>
          <cell r="D129">
            <v>19904</v>
          </cell>
          <cell r="E129">
            <v>23689</v>
          </cell>
          <cell r="F129">
            <v>4975</v>
          </cell>
          <cell r="G129">
            <v>23597</v>
          </cell>
          <cell r="H129">
            <v>6786</v>
          </cell>
          <cell r="I129">
            <v>8033</v>
          </cell>
        </row>
      </sheetData>
      <sheetData sheetId="3">
        <row r="8">
          <cell r="B8">
            <v>16220</v>
          </cell>
          <cell r="C8">
            <v>104061</v>
          </cell>
          <cell r="D8">
            <v>193011</v>
          </cell>
          <cell r="E8">
            <v>9671</v>
          </cell>
          <cell r="F8">
            <v>0</v>
          </cell>
          <cell r="G8">
            <v>0</v>
          </cell>
          <cell r="H8">
            <v>5706</v>
          </cell>
          <cell r="I8">
            <v>6974</v>
          </cell>
        </row>
        <row r="9">
          <cell r="B9">
            <v>866</v>
          </cell>
          <cell r="C9">
            <v>896</v>
          </cell>
          <cell r="D9">
            <v>3320</v>
          </cell>
          <cell r="E9">
            <v>1640</v>
          </cell>
          <cell r="F9">
            <v>1940</v>
          </cell>
          <cell r="G9">
            <v>1910</v>
          </cell>
          <cell r="H9">
            <v>11550</v>
          </cell>
          <cell r="I9">
            <v>409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6</v>
          </cell>
          <cell r="C11">
            <v>116</v>
          </cell>
          <cell r="D11">
            <v>0</v>
          </cell>
          <cell r="E11">
            <v>0</v>
          </cell>
          <cell r="F11">
            <v>3</v>
          </cell>
          <cell r="G11">
            <v>2</v>
          </cell>
          <cell r="H11">
            <v>3</v>
          </cell>
          <cell r="I11">
            <v>5</v>
          </cell>
        </row>
        <row r="12">
          <cell r="B12">
            <v>0</v>
          </cell>
          <cell r="C12">
            <v>0</v>
          </cell>
          <cell r="D12">
            <v>189</v>
          </cell>
          <cell r="E12">
            <v>0</v>
          </cell>
          <cell r="F12">
            <v>0</v>
          </cell>
          <cell r="G12">
            <v>0</v>
          </cell>
          <cell r="H12">
            <v>1276</v>
          </cell>
          <cell r="I12">
            <v>185</v>
          </cell>
        </row>
        <row r="13">
          <cell r="B13">
            <v>1030</v>
          </cell>
          <cell r="C13">
            <v>644</v>
          </cell>
          <cell r="D13">
            <v>871</v>
          </cell>
          <cell r="E13">
            <v>1329</v>
          </cell>
          <cell r="F13">
            <v>2153</v>
          </cell>
          <cell r="G13">
            <v>682</v>
          </cell>
          <cell r="H13">
            <v>647</v>
          </cell>
          <cell r="I13">
            <v>294</v>
          </cell>
        </row>
        <row r="14">
          <cell r="B14">
            <v>558</v>
          </cell>
          <cell r="C14">
            <v>618</v>
          </cell>
          <cell r="D14">
            <v>1119</v>
          </cell>
          <cell r="E14">
            <v>602</v>
          </cell>
          <cell r="F14">
            <v>870</v>
          </cell>
          <cell r="G14">
            <v>3318</v>
          </cell>
          <cell r="H14">
            <v>1036</v>
          </cell>
          <cell r="I14">
            <v>0</v>
          </cell>
        </row>
        <row r="15">
          <cell r="B15">
            <v>95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357</v>
          </cell>
          <cell r="H15">
            <v>0</v>
          </cell>
          <cell r="I15">
            <v>0</v>
          </cell>
        </row>
        <row r="16">
          <cell r="B16">
            <v>564</v>
          </cell>
          <cell r="C16">
            <v>674</v>
          </cell>
          <cell r="D16">
            <v>873</v>
          </cell>
          <cell r="E16">
            <v>638</v>
          </cell>
          <cell r="F16">
            <v>936</v>
          </cell>
          <cell r="G16">
            <v>2142</v>
          </cell>
          <cell r="H16">
            <v>3547</v>
          </cell>
          <cell r="I16">
            <v>590</v>
          </cell>
        </row>
        <row r="17">
          <cell r="B17">
            <v>853</v>
          </cell>
          <cell r="C17">
            <v>1003</v>
          </cell>
          <cell r="D17">
            <v>457</v>
          </cell>
          <cell r="E17">
            <v>2161</v>
          </cell>
          <cell r="F17">
            <v>337</v>
          </cell>
          <cell r="G17">
            <v>431</v>
          </cell>
          <cell r="H17">
            <v>3012</v>
          </cell>
          <cell r="I17">
            <v>346</v>
          </cell>
        </row>
        <row r="18">
          <cell r="B18">
            <v>0</v>
          </cell>
          <cell r="C18">
            <v>3833</v>
          </cell>
          <cell r="D18">
            <v>0</v>
          </cell>
          <cell r="E18">
            <v>5</v>
          </cell>
          <cell r="F18">
            <v>1214</v>
          </cell>
          <cell r="G18">
            <v>203</v>
          </cell>
          <cell r="H18">
            <v>12</v>
          </cell>
          <cell r="I18">
            <v>2234</v>
          </cell>
        </row>
        <row r="19">
          <cell r="B19">
            <v>0</v>
          </cell>
          <cell r="C19">
            <v>0</v>
          </cell>
          <cell r="D19">
            <v>3</v>
          </cell>
          <cell r="E19">
            <v>1503</v>
          </cell>
          <cell r="F19">
            <v>760</v>
          </cell>
          <cell r="G19">
            <v>0</v>
          </cell>
          <cell r="H19">
            <v>0</v>
          </cell>
          <cell r="I19">
            <v>10</v>
          </cell>
        </row>
        <row r="20">
          <cell r="B20">
            <v>503</v>
          </cell>
          <cell r="C20">
            <v>1001</v>
          </cell>
          <cell r="D20">
            <v>316</v>
          </cell>
          <cell r="E20">
            <v>475</v>
          </cell>
          <cell r="F20">
            <v>1642</v>
          </cell>
          <cell r="G20">
            <v>1108</v>
          </cell>
          <cell r="H20">
            <v>220</v>
          </cell>
          <cell r="I20">
            <v>491</v>
          </cell>
        </row>
        <row r="21">
          <cell r="B21">
            <v>2501</v>
          </cell>
          <cell r="C21">
            <v>2257</v>
          </cell>
          <cell r="D21">
            <v>4587</v>
          </cell>
          <cell r="E21">
            <v>7854</v>
          </cell>
          <cell r="F21">
            <v>2141</v>
          </cell>
          <cell r="G21">
            <v>1900</v>
          </cell>
          <cell r="H21">
            <v>278</v>
          </cell>
          <cell r="I21">
            <v>581</v>
          </cell>
        </row>
        <row r="22">
          <cell r="B22">
            <v>547</v>
          </cell>
          <cell r="C22">
            <v>181</v>
          </cell>
          <cell r="D22">
            <v>664</v>
          </cell>
          <cell r="E22">
            <v>395</v>
          </cell>
          <cell r="F22">
            <v>631</v>
          </cell>
          <cell r="G22">
            <v>264</v>
          </cell>
          <cell r="H22">
            <v>817</v>
          </cell>
          <cell r="I22">
            <v>252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733</v>
          </cell>
          <cell r="C24">
            <v>893</v>
          </cell>
          <cell r="D24">
            <v>885</v>
          </cell>
          <cell r="E24">
            <v>967</v>
          </cell>
          <cell r="F24">
            <v>852</v>
          </cell>
          <cell r="G24">
            <v>637</v>
          </cell>
          <cell r="H24">
            <v>654</v>
          </cell>
          <cell r="I24">
            <v>885</v>
          </cell>
        </row>
        <row r="25">
          <cell r="B25">
            <v>100</v>
          </cell>
          <cell r="C25">
            <v>98</v>
          </cell>
          <cell r="D25">
            <v>200</v>
          </cell>
          <cell r="E25">
            <v>654</v>
          </cell>
          <cell r="F25">
            <v>483</v>
          </cell>
          <cell r="G25">
            <v>50</v>
          </cell>
          <cell r="H25">
            <v>197</v>
          </cell>
          <cell r="I25">
            <v>22</v>
          </cell>
        </row>
        <row r="26">
          <cell r="B26">
            <v>50</v>
          </cell>
          <cell r="C26">
            <v>0</v>
          </cell>
          <cell r="D26">
            <v>54</v>
          </cell>
          <cell r="E26">
            <v>1388</v>
          </cell>
          <cell r="F26">
            <v>0</v>
          </cell>
          <cell r="G26">
            <v>1475</v>
          </cell>
          <cell r="H26">
            <v>510</v>
          </cell>
          <cell r="I26">
            <v>56</v>
          </cell>
        </row>
        <row r="27">
          <cell r="B27">
            <v>0</v>
          </cell>
          <cell r="C27">
            <v>10</v>
          </cell>
          <cell r="D27">
            <v>76</v>
          </cell>
          <cell r="E27">
            <v>67</v>
          </cell>
          <cell r="F27">
            <v>165</v>
          </cell>
          <cell r="G27">
            <v>6</v>
          </cell>
          <cell r="H27">
            <v>10</v>
          </cell>
          <cell r="I27">
            <v>6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1006</v>
          </cell>
          <cell r="F28">
            <v>282</v>
          </cell>
          <cell r="G28">
            <v>64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295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16</v>
          </cell>
          <cell r="C30">
            <v>2</v>
          </cell>
          <cell r="D30">
            <v>2</v>
          </cell>
          <cell r="E30">
            <v>49</v>
          </cell>
          <cell r="F30">
            <v>654</v>
          </cell>
          <cell r="G30">
            <v>16</v>
          </cell>
          <cell r="H30">
            <v>158</v>
          </cell>
          <cell r="I30">
            <v>2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1</v>
          </cell>
          <cell r="E32">
            <v>800</v>
          </cell>
          <cell r="F32">
            <v>291</v>
          </cell>
          <cell r="G32">
            <v>248</v>
          </cell>
          <cell r="H32">
            <v>4</v>
          </cell>
          <cell r="I32">
            <v>0</v>
          </cell>
        </row>
        <row r="33">
          <cell r="B33">
            <v>45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1472</v>
          </cell>
          <cell r="I33">
            <v>0</v>
          </cell>
        </row>
        <row r="34">
          <cell r="B34">
            <v>0</v>
          </cell>
          <cell r="C34">
            <v>78</v>
          </cell>
          <cell r="D34">
            <v>37</v>
          </cell>
          <cell r="E34">
            <v>98</v>
          </cell>
          <cell r="F34">
            <v>75</v>
          </cell>
          <cell r="G34">
            <v>0</v>
          </cell>
          <cell r="H34">
            <v>0</v>
          </cell>
          <cell r="I34">
            <v>200</v>
          </cell>
        </row>
        <row r="35">
          <cell r="B35">
            <v>4</v>
          </cell>
          <cell r="C35">
            <v>40</v>
          </cell>
          <cell r="D35">
            <v>354</v>
          </cell>
          <cell r="E35">
            <v>254</v>
          </cell>
          <cell r="F35">
            <v>240</v>
          </cell>
          <cell r="G35">
            <v>970</v>
          </cell>
          <cell r="H35">
            <v>100</v>
          </cell>
          <cell r="I35">
            <v>14</v>
          </cell>
        </row>
        <row r="36">
          <cell r="B36">
            <v>20</v>
          </cell>
          <cell r="C36">
            <v>0</v>
          </cell>
          <cell r="D36">
            <v>254</v>
          </cell>
          <cell r="E36">
            <v>0</v>
          </cell>
          <cell r="F36">
            <v>0</v>
          </cell>
          <cell r="G36">
            <v>170</v>
          </cell>
          <cell r="H36">
            <v>125</v>
          </cell>
          <cell r="I36">
            <v>100</v>
          </cell>
        </row>
        <row r="37">
          <cell r="B37">
            <v>0</v>
          </cell>
          <cell r="C37">
            <v>135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451</v>
          </cell>
        </row>
        <row r="38">
          <cell r="B38">
            <v>165</v>
          </cell>
          <cell r="C38">
            <v>1430</v>
          </cell>
          <cell r="D38">
            <v>1</v>
          </cell>
          <cell r="E38">
            <v>0</v>
          </cell>
          <cell r="F38">
            <v>1200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139</v>
          </cell>
          <cell r="C40">
            <v>200</v>
          </cell>
          <cell r="D40">
            <v>2054</v>
          </cell>
          <cell r="E40">
            <v>239</v>
          </cell>
          <cell r="F40">
            <v>231</v>
          </cell>
          <cell r="G40">
            <v>66</v>
          </cell>
          <cell r="H40">
            <v>654</v>
          </cell>
          <cell r="I40">
            <v>110</v>
          </cell>
        </row>
        <row r="41">
          <cell r="B41">
            <v>1797</v>
          </cell>
          <cell r="C41">
            <v>1218</v>
          </cell>
          <cell r="D41">
            <v>2244</v>
          </cell>
          <cell r="E41">
            <v>6239</v>
          </cell>
          <cell r="F41">
            <v>671</v>
          </cell>
          <cell r="G41">
            <v>1300</v>
          </cell>
          <cell r="H41">
            <v>1135</v>
          </cell>
          <cell r="I41">
            <v>233</v>
          </cell>
        </row>
        <row r="56">
          <cell r="B56">
            <v>0</v>
          </cell>
          <cell r="C56">
            <v>0</v>
          </cell>
          <cell r="D56">
            <v>1309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70</v>
          </cell>
        </row>
        <row r="57">
          <cell r="B57">
            <v>3409</v>
          </cell>
          <cell r="C57">
            <v>3164</v>
          </cell>
          <cell r="D57">
            <v>3319</v>
          </cell>
          <cell r="E57">
            <v>4546</v>
          </cell>
          <cell r="F57">
            <v>4468</v>
          </cell>
          <cell r="G57">
            <v>3980</v>
          </cell>
          <cell r="H57">
            <v>6254</v>
          </cell>
          <cell r="I57">
            <v>908</v>
          </cell>
        </row>
        <row r="58">
          <cell r="B58">
            <v>0</v>
          </cell>
          <cell r="C58">
            <v>894</v>
          </cell>
          <cell r="D58">
            <v>0</v>
          </cell>
          <cell r="E58">
            <v>0</v>
          </cell>
          <cell r="F58">
            <v>0</v>
          </cell>
          <cell r="G58">
            <v>4017</v>
          </cell>
          <cell r="H58">
            <v>0</v>
          </cell>
          <cell r="I58">
            <v>0</v>
          </cell>
        </row>
        <row r="59">
          <cell r="B59">
            <v>1518</v>
          </cell>
          <cell r="C59">
            <v>240219</v>
          </cell>
          <cell r="D59">
            <v>379</v>
          </cell>
          <cell r="E59">
            <v>990</v>
          </cell>
          <cell r="F59">
            <v>8518</v>
          </cell>
          <cell r="G59">
            <v>4505</v>
          </cell>
          <cell r="H59">
            <v>525</v>
          </cell>
          <cell r="I59">
            <v>29810</v>
          </cell>
        </row>
        <row r="60">
          <cell r="B60">
            <v>0</v>
          </cell>
          <cell r="C60">
            <v>0</v>
          </cell>
          <cell r="D60">
            <v>342</v>
          </cell>
          <cell r="E60">
            <v>0</v>
          </cell>
          <cell r="F60">
            <v>0</v>
          </cell>
          <cell r="G60">
            <v>0</v>
          </cell>
          <cell r="H60">
            <v>856</v>
          </cell>
          <cell r="I60">
            <v>10</v>
          </cell>
        </row>
        <row r="61">
          <cell r="B61">
            <v>279</v>
          </cell>
          <cell r="C61">
            <v>189</v>
          </cell>
          <cell r="D61">
            <v>893</v>
          </cell>
          <cell r="E61">
            <v>1896</v>
          </cell>
          <cell r="F61">
            <v>791</v>
          </cell>
          <cell r="G61">
            <v>3312</v>
          </cell>
          <cell r="H61">
            <v>121056</v>
          </cell>
          <cell r="I61">
            <v>1795</v>
          </cell>
        </row>
        <row r="62">
          <cell r="B62">
            <v>10</v>
          </cell>
          <cell r="C62">
            <v>112</v>
          </cell>
          <cell r="D62">
            <v>133</v>
          </cell>
          <cell r="E62">
            <v>185</v>
          </cell>
          <cell r="F62">
            <v>205</v>
          </cell>
          <cell r="G62">
            <v>7764</v>
          </cell>
          <cell r="H62">
            <v>26547</v>
          </cell>
          <cell r="I62">
            <v>2109</v>
          </cell>
        </row>
        <row r="63">
          <cell r="B63">
            <v>20</v>
          </cell>
          <cell r="C63">
            <v>0</v>
          </cell>
          <cell r="D63">
            <v>0</v>
          </cell>
          <cell r="E63">
            <v>0</v>
          </cell>
          <cell r="F63">
            <v>45</v>
          </cell>
          <cell r="G63">
            <v>88</v>
          </cell>
          <cell r="H63">
            <v>518</v>
          </cell>
          <cell r="I63">
            <v>0</v>
          </cell>
        </row>
        <row r="64">
          <cell r="B64">
            <v>299</v>
          </cell>
          <cell r="C64">
            <v>2174</v>
          </cell>
          <cell r="D64">
            <v>3495</v>
          </cell>
          <cell r="E64">
            <v>3874</v>
          </cell>
          <cell r="F64">
            <v>9541</v>
          </cell>
          <cell r="G64">
            <v>38741</v>
          </cell>
          <cell r="H64">
            <v>13248</v>
          </cell>
          <cell r="I64">
            <v>3241</v>
          </cell>
        </row>
        <row r="65">
          <cell r="B65">
            <v>720</v>
          </cell>
          <cell r="C65">
            <v>393</v>
          </cell>
          <cell r="D65">
            <v>396</v>
          </cell>
          <cell r="E65">
            <v>5410</v>
          </cell>
          <cell r="F65">
            <v>298</v>
          </cell>
          <cell r="G65">
            <v>200</v>
          </cell>
          <cell r="H65">
            <v>1048</v>
          </cell>
          <cell r="I65">
            <v>418</v>
          </cell>
        </row>
        <row r="66">
          <cell r="B66">
            <v>53</v>
          </cell>
          <cell r="C66">
            <v>6874</v>
          </cell>
          <cell r="D66">
            <v>87</v>
          </cell>
          <cell r="E66">
            <v>1</v>
          </cell>
          <cell r="F66">
            <v>2605</v>
          </cell>
          <cell r="G66">
            <v>333</v>
          </cell>
          <cell r="H66">
            <v>218</v>
          </cell>
          <cell r="I66">
            <v>472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2981</v>
          </cell>
          <cell r="F67">
            <v>1003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450</v>
          </cell>
          <cell r="C68">
            <v>1673</v>
          </cell>
          <cell r="D68">
            <v>97</v>
          </cell>
          <cell r="E68">
            <v>156</v>
          </cell>
          <cell r="F68">
            <v>4600</v>
          </cell>
          <cell r="G68">
            <v>659</v>
          </cell>
          <cell r="H68">
            <v>17</v>
          </cell>
          <cell r="I68">
            <v>447</v>
          </cell>
        </row>
        <row r="69">
          <cell r="B69">
            <v>10241</v>
          </cell>
          <cell r="C69">
            <v>4257</v>
          </cell>
          <cell r="D69">
            <v>5445</v>
          </cell>
          <cell r="E69">
            <v>22000</v>
          </cell>
          <cell r="F69">
            <v>11024</v>
          </cell>
          <cell r="G69">
            <v>626</v>
          </cell>
          <cell r="H69">
            <v>10241</v>
          </cell>
          <cell r="I69">
            <v>6100</v>
          </cell>
        </row>
        <row r="70">
          <cell r="B70">
            <v>3587</v>
          </cell>
          <cell r="C70">
            <v>459</v>
          </cell>
          <cell r="D70">
            <v>2471</v>
          </cell>
          <cell r="E70">
            <v>3541</v>
          </cell>
          <cell r="F70">
            <v>2514</v>
          </cell>
          <cell r="G70">
            <v>546</v>
          </cell>
          <cell r="H70">
            <v>694</v>
          </cell>
          <cell r="I70">
            <v>170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1302</v>
          </cell>
          <cell r="C72">
            <v>1732</v>
          </cell>
          <cell r="D72">
            <v>2000</v>
          </cell>
          <cell r="E72">
            <v>2354</v>
          </cell>
          <cell r="F72">
            <v>2411</v>
          </cell>
          <cell r="G72">
            <v>945</v>
          </cell>
          <cell r="H72">
            <v>67</v>
          </cell>
          <cell r="I72">
            <v>1269</v>
          </cell>
        </row>
        <row r="73">
          <cell r="B73">
            <v>1551</v>
          </cell>
          <cell r="C73">
            <v>91</v>
          </cell>
          <cell r="D73">
            <v>640</v>
          </cell>
          <cell r="E73">
            <v>2000</v>
          </cell>
          <cell r="F73">
            <v>978</v>
          </cell>
          <cell r="G73">
            <v>773</v>
          </cell>
          <cell r="H73">
            <v>188</v>
          </cell>
          <cell r="I73">
            <v>59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1448</v>
          </cell>
          <cell r="F74">
            <v>2392</v>
          </cell>
          <cell r="G74">
            <v>1253</v>
          </cell>
          <cell r="H74">
            <v>911</v>
          </cell>
          <cell r="I74">
            <v>741</v>
          </cell>
        </row>
        <row r="75">
          <cell r="B75">
            <v>28</v>
          </cell>
          <cell r="C75">
            <v>51</v>
          </cell>
          <cell r="D75">
            <v>62</v>
          </cell>
          <cell r="E75">
            <v>194</v>
          </cell>
          <cell r="F75">
            <v>439</v>
          </cell>
          <cell r="G75">
            <v>19</v>
          </cell>
          <cell r="H75">
            <v>484</v>
          </cell>
          <cell r="I75">
            <v>28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684</v>
          </cell>
          <cell r="F76">
            <v>440</v>
          </cell>
          <cell r="G76">
            <v>282</v>
          </cell>
          <cell r="H76">
            <v>0</v>
          </cell>
          <cell r="I76">
            <v>297</v>
          </cell>
        </row>
        <row r="77">
          <cell r="B77">
            <v>0</v>
          </cell>
          <cell r="C77">
            <v>0</v>
          </cell>
          <cell r="D77">
            <v>1984</v>
          </cell>
          <cell r="E77">
            <v>11299</v>
          </cell>
          <cell r="F77">
            <v>2037</v>
          </cell>
          <cell r="G77">
            <v>2434</v>
          </cell>
          <cell r="H77">
            <v>2642</v>
          </cell>
          <cell r="I77">
            <v>0</v>
          </cell>
        </row>
        <row r="78">
          <cell r="B78">
            <v>45</v>
          </cell>
          <cell r="C78">
            <v>10</v>
          </cell>
          <cell r="D78">
            <v>11</v>
          </cell>
          <cell r="E78">
            <v>425</v>
          </cell>
          <cell r="F78">
            <v>865</v>
          </cell>
          <cell r="G78">
            <v>34</v>
          </cell>
          <cell r="H78">
            <v>129</v>
          </cell>
          <cell r="I78">
            <v>18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30400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700</v>
          </cell>
          <cell r="F80">
            <v>411</v>
          </cell>
          <cell r="G80">
            <v>285</v>
          </cell>
          <cell r="H80">
            <v>0</v>
          </cell>
          <cell r="I80">
            <v>117</v>
          </cell>
        </row>
        <row r="81">
          <cell r="B81">
            <v>10606</v>
          </cell>
          <cell r="C81">
            <v>10597</v>
          </cell>
          <cell r="D81">
            <v>0</v>
          </cell>
          <cell r="E81">
            <v>10773</v>
          </cell>
          <cell r="F81">
            <v>11791</v>
          </cell>
          <cell r="G81">
            <v>13690</v>
          </cell>
          <cell r="H81">
            <v>12453</v>
          </cell>
          <cell r="I81">
            <v>11323</v>
          </cell>
        </row>
        <row r="82">
          <cell r="B82">
            <v>243</v>
          </cell>
          <cell r="C82">
            <v>3143</v>
          </cell>
          <cell r="D82">
            <v>10</v>
          </cell>
          <cell r="E82">
            <v>877</v>
          </cell>
          <cell r="F82">
            <v>4175</v>
          </cell>
          <cell r="G82">
            <v>280</v>
          </cell>
          <cell r="H82">
            <v>0</v>
          </cell>
          <cell r="I82">
            <v>6650</v>
          </cell>
        </row>
        <row r="83">
          <cell r="B83">
            <v>36</v>
          </cell>
          <cell r="C83">
            <v>1253</v>
          </cell>
          <cell r="D83">
            <v>5487</v>
          </cell>
          <cell r="E83">
            <v>3257</v>
          </cell>
          <cell r="F83">
            <v>200</v>
          </cell>
          <cell r="G83">
            <v>828</v>
          </cell>
          <cell r="H83">
            <v>63</v>
          </cell>
          <cell r="I83">
            <v>537</v>
          </cell>
        </row>
        <row r="84">
          <cell r="B84">
            <v>0</v>
          </cell>
          <cell r="C84">
            <v>0</v>
          </cell>
          <cell r="D84">
            <v>502</v>
          </cell>
          <cell r="E84">
            <v>0</v>
          </cell>
          <cell r="F84">
            <v>0</v>
          </cell>
          <cell r="G84">
            <v>441</v>
          </cell>
          <cell r="H84">
            <v>0</v>
          </cell>
          <cell r="I84">
            <v>448</v>
          </cell>
        </row>
        <row r="85">
          <cell r="B85">
            <v>25</v>
          </cell>
          <cell r="C85">
            <v>4847</v>
          </cell>
          <cell r="D85">
            <v>0</v>
          </cell>
          <cell r="E85">
            <v>2980</v>
          </cell>
          <cell r="F85">
            <v>31630</v>
          </cell>
          <cell r="G85">
            <v>1859</v>
          </cell>
          <cell r="H85">
            <v>46</v>
          </cell>
          <cell r="I85">
            <v>14296</v>
          </cell>
        </row>
        <row r="86">
          <cell r="B86">
            <v>862</v>
          </cell>
          <cell r="C86">
            <v>9521</v>
          </cell>
          <cell r="D86">
            <v>712</v>
          </cell>
          <cell r="E86">
            <v>82</v>
          </cell>
          <cell r="F86">
            <v>1797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70</v>
          </cell>
          <cell r="C87">
            <v>5</v>
          </cell>
          <cell r="D87">
            <v>0</v>
          </cell>
          <cell r="E87">
            <v>0</v>
          </cell>
          <cell r="F87">
            <v>2200</v>
          </cell>
          <cell r="G87">
            <v>2545</v>
          </cell>
          <cell r="H87">
            <v>8</v>
          </cell>
          <cell r="I87">
            <v>665</v>
          </cell>
        </row>
        <row r="88">
          <cell r="B88">
            <v>26198</v>
          </cell>
          <cell r="C88">
            <v>9586</v>
          </cell>
          <cell r="D88">
            <v>222550</v>
          </cell>
          <cell r="E88">
            <v>5167</v>
          </cell>
          <cell r="F88">
            <v>11001</v>
          </cell>
          <cell r="G88">
            <v>71618</v>
          </cell>
          <cell r="H88">
            <v>14922</v>
          </cell>
          <cell r="I88">
            <v>682</v>
          </cell>
        </row>
        <row r="89">
          <cell r="B89">
            <v>148323</v>
          </cell>
          <cell r="C89">
            <v>179728</v>
          </cell>
          <cell r="D89">
            <v>27470</v>
          </cell>
          <cell r="E89">
            <v>219007</v>
          </cell>
          <cell r="F89">
            <v>16525</v>
          </cell>
          <cell r="G89">
            <v>97325</v>
          </cell>
          <cell r="H89">
            <v>24118</v>
          </cell>
          <cell r="I89">
            <v>2861</v>
          </cell>
        </row>
        <row r="105">
          <cell r="B105">
            <v>0</v>
          </cell>
          <cell r="C105">
            <v>0</v>
          </cell>
          <cell r="D105">
            <v>2492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273</v>
          </cell>
        </row>
        <row r="106">
          <cell r="B106">
            <v>8992</v>
          </cell>
          <cell r="C106">
            <v>7679</v>
          </cell>
          <cell r="D106">
            <v>8526</v>
          </cell>
          <cell r="E106">
            <v>9896</v>
          </cell>
          <cell r="F106">
            <v>10279</v>
          </cell>
          <cell r="G106">
            <v>9078</v>
          </cell>
          <cell r="H106">
            <v>10381</v>
          </cell>
          <cell r="I106">
            <v>7773</v>
          </cell>
        </row>
        <row r="107">
          <cell r="B107">
            <v>0</v>
          </cell>
          <cell r="C107">
            <v>1028</v>
          </cell>
          <cell r="D107">
            <v>0</v>
          </cell>
          <cell r="E107">
            <v>0</v>
          </cell>
          <cell r="F107">
            <v>0</v>
          </cell>
          <cell r="G107">
            <v>12547</v>
          </cell>
          <cell r="H107">
            <v>0</v>
          </cell>
          <cell r="I107">
            <v>0</v>
          </cell>
        </row>
        <row r="108">
          <cell r="B108">
            <v>330</v>
          </cell>
          <cell r="C108">
            <v>9230</v>
          </cell>
          <cell r="D108">
            <v>222</v>
          </cell>
          <cell r="E108">
            <v>312</v>
          </cell>
          <cell r="F108">
            <v>1131</v>
          </cell>
          <cell r="G108">
            <v>1994</v>
          </cell>
          <cell r="H108">
            <v>88</v>
          </cell>
          <cell r="I108">
            <v>5012</v>
          </cell>
        </row>
        <row r="109">
          <cell r="B109">
            <v>0</v>
          </cell>
          <cell r="C109">
            <v>0</v>
          </cell>
          <cell r="D109">
            <v>304</v>
          </cell>
          <cell r="E109">
            <v>0</v>
          </cell>
          <cell r="F109">
            <v>0</v>
          </cell>
          <cell r="G109">
            <v>0</v>
          </cell>
          <cell r="H109">
            <v>1654</v>
          </cell>
          <cell r="I109">
            <v>20</v>
          </cell>
        </row>
        <row r="110">
          <cell r="B110">
            <v>425</v>
          </cell>
          <cell r="C110">
            <v>317</v>
          </cell>
          <cell r="D110">
            <v>889</v>
          </cell>
          <cell r="E110">
            <v>2858</v>
          </cell>
          <cell r="F110">
            <v>1573</v>
          </cell>
          <cell r="G110">
            <v>9196</v>
          </cell>
          <cell r="H110">
            <v>220142</v>
          </cell>
          <cell r="I110">
            <v>2480</v>
          </cell>
        </row>
        <row r="111">
          <cell r="B111">
            <v>11</v>
          </cell>
          <cell r="C111">
            <v>176</v>
          </cell>
          <cell r="D111">
            <v>202</v>
          </cell>
          <cell r="E111">
            <v>235</v>
          </cell>
          <cell r="F111">
            <v>245</v>
          </cell>
          <cell r="G111">
            <v>14889</v>
          </cell>
          <cell r="H111">
            <v>27980</v>
          </cell>
          <cell r="I111">
            <v>7681</v>
          </cell>
        </row>
        <row r="112">
          <cell r="B112">
            <v>21</v>
          </cell>
          <cell r="C112">
            <v>0</v>
          </cell>
          <cell r="D112">
            <v>0</v>
          </cell>
          <cell r="E112">
            <v>0</v>
          </cell>
          <cell r="F112">
            <v>343</v>
          </cell>
          <cell r="G112">
            <v>297</v>
          </cell>
          <cell r="H112">
            <v>670</v>
          </cell>
          <cell r="I112">
            <v>0</v>
          </cell>
        </row>
        <row r="113">
          <cell r="B113">
            <v>375</v>
          </cell>
          <cell r="C113">
            <v>2417</v>
          </cell>
          <cell r="D113">
            <v>7242</v>
          </cell>
          <cell r="E113">
            <v>2852</v>
          </cell>
          <cell r="F113">
            <v>10229</v>
          </cell>
          <cell r="G113">
            <v>46876</v>
          </cell>
          <cell r="H113">
            <v>16643</v>
          </cell>
          <cell r="I113">
            <v>5083</v>
          </cell>
        </row>
        <row r="114">
          <cell r="B114">
            <v>12791</v>
          </cell>
          <cell r="C114">
            <v>2754</v>
          </cell>
          <cell r="D114">
            <v>3272</v>
          </cell>
          <cell r="E114">
            <v>45932</v>
          </cell>
          <cell r="F114">
            <v>5855</v>
          </cell>
          <cell r="G114">
            <v>4360</v>
          </cell>
          <cell r="H114">
            <v>18131</v>
          </cell>
          <cell r="I114">
            <v>5795</v>
          </cell>
        </row>
        <row r="115">
          <cell r="B115">
            <v>1470</v>
          </cell>
          <cell r="C115">
            <v>44478</v>
          </cell>
          <cell r="D115">
            <v>210</v>
          </cell>
          <cell r="E115">
            <v>12</v>
          </cell>
          <cell r="F115">
            <v>29122</v>
          </cell>
          <cell r="G115">
            <v>2801</v>
          </cell>
          <cell r="H115">
            <v>1037</v>
          </cell>
          <cell r="I115">
            <v>5654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92571</v>
          </cell>
          <cell r="F116">
            <v>48122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5107</v>
          </cell>
          <cell r="C117">
            <v>12598</v>
          </cell>
          <cell r="D117">
            <v>1456</v>
          </cell>
          <cell r="E117">
            <v>357</v>
          </cell>
          <cell r="F117">
            <v>34220</v>
          </cell>
          <cell r="G117">
            <v>3412</v>
          </cell>
          <cell r="H117">
            <v>136</v>
          </cell>
          <cell r="I117">
            <v>4006</v>
          </cell>
        </row>
        <row r="118">
          <cell r="B118">
            <v>65800</v>
          </cell>
          <cell r="C118">
            <v>20844</v>
          </cell>
          <cell r="D118">
            <v>30123</v>
          </cell>
          <cell r="E118">
            <v>155584</v>
          </cell>
          <cell r="F118">
            <v>112900</v>
          </cell>
          <cell r="G118">
            <v>35959</v>
          </cell>
          <cell r="H118">
            <v>75837</v>
          </cell>
          <cell r="I118">
            <v>39465</v>
          </cell>
        </row>
        <row r="119">
          <cell r="B119">
            <v>22079</v>
          </cell>
          <cell r="C119">
            <v>1094</v>
          </cell>
          <cell r="D119">
            <v>15501</v>
          </cell>
          <cell r="E119">
            <v>19866</v>
          </cell>
          <cell r="F119">
            <v>14289</v>
          </cell>
          <cell r="G119">
            <v>6214</v>
          </cell>
          <cell r="H119">
            <v>9448</v>
          </cell>
          <cell r="I119">
            <v>2574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11730</v>
          </cell>
          <cell r="C121">
            <v>10915</v>
          </cell>
          <cell r="D121">
            <v>8468</v>
          </cell>
          <cell r="E121">
            <v>13870</v>
          </cell>
          <cell r="F121">
            <v>9214</v>
          </cell>
          <cell r="G121">
            <v>8200</v>
          </cell>
          <cell r="H121">
            <v>5190</v>
          </cell>
          <cell r="I121">
            <v>15071</v>
          </cell>
        </row>
        <row r="122">
          <cell r="B122">
            <v>9716</v>
          </cell>
          <cell r="C122">
            <v>245</v>
          </cell>
          <cell r="D122">
            <v>4267</v>
          </cell>
          <cell r="E122">
            <v>10615</v>
          </cell>
          <cell r="F122">
            <v>8005</v>
          </cell>
          <cell r="G122">
            <v>5108</v>
          </cell>
          <cell r="H122">
            <v>2064</v>
          </cell>
          <cell r="I122">
            <v>982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31008</v>
          </cell>
          <cell r="F123">
            <v>78384</v>
          </cell>
          <cell r="G123">
            <v>29086</v>
          </cell>
          <cell r="H123">
            <v>35508</v>
          </cell>
          <cell r="I123">
            <v>2</v>
          </cell>
        </row>
        <row r="124">
          <cell r="B124">
            <v>252</v>
          </cell>
          <cell r="C124">
            <v>81</v>
          </cell>
          <cell r="D124">
            <v>597</v>
          </cell>
          <cell r="E124">
            <v>2789</v>
          </cell>
          <cell r="F124">
            <v>10254</v>
          </cell>
          <cell r="G124">
            <v>30</v>
          </cell>
          <cell r="H124">
            <v>4210</v>
          </cell>
          <cell r="I124">
            <v>18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2150</v>
          </cell>
          <cell r="F125">
            <v>1655</v>
          </cell>
          <cell r="G125">
            <v>6</v>
          </cell>
          <cell r="H125">
            <v>0</v>
          </cell>
          <cell r="I125">
            <v>39</v>
          </cell>
        </row>
        <row r="126">
          <cell r="B126">
            <v>0</v>
          </cell>
          <cell r="C126">
            <v>0</v>
          </cell>
          <cell r="D126">
            <v>3</v>
          </cell>
          <cell r="E126">
            <v>37264</v>
          </cell>
          <cell r="F126">
            <v>34</v>
          </cell>
          <cell r="G126">
            <v>128</v>
          </cell>
          <cell r="H126">
            <v>0</v>
          </cell>
          <cell r="I126">
            <v>0</v>
          </cell>
        </row>
        <row r="127">
          <cell r="B127">
            <v>860</v>
          </cell>
          <cell r="C127">
            <v>60</v>
          </cell>
          <cell r="D127">
            <v>210</v>
          </cell>
          <cell r="E127">
            <v>4127</v>
          </cell>
          <cell r="F127">
            <v>25925</v>
          </cell>
          <cell r="G127">
            <v>460</v>
          </cell>
          <cell r="H127">
            <v>4156</v>
          </cell>
          <cell r="I127">
            <v>257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1696000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41496</v>
          </cell>
          <cell r="F129">
            <v>11566</v>
          </cell>
          <cell r="G129">
            <v>8234</v>
          </cell>
          <cell r="H129">
            <v>0</v>
          </cell>
          <cell r="I129">
            <v>1</v>
          </cell>
        </row>
        <row r="130">
          <cell r="B130">
            <v>2354</v>
          </cell>
          <cell r="C130">
            <v>499</v>
          </cell>
          <cell r="D130">
            <v>0</v>
          </cell>
          <cell r="E130">
            <v>1300</v>
          </cell>
          <cell r="F130">
            <v>13547</v>
          </cell>
          <cell r="G130">
            <v>12547</v>
          </cell>
          <cell r="H130">
            <v>10247</v>
          </cell>
          <cell r="I130">
            <v>6547</v>
          </cell>
        </row>
        <row r="131">
          <cell r="B131">
            <v>261</v>
          </cell>
          <cell r="C131">
            <v>987</v>
          </cell>
          <cell r="D131">
            <v>18</v>
          </cell>
          <cell r="E131">
            <v>308</v>
          </cell>
          <cell r="F131">
            <v>5775</v>
          </cell>
          <cell r="G131">
            <v>78</v>
          </cell>
          <cell r="H131">
            <v>0</v>
          </cell>
          <cell r="I131">
            <v>16547</v>
          </cell>
        </row>
        <row r="132">
          <cell r="B132">
            <v>541</v>
          </cell>
          <cell r="C132">
            <v>150</v>
          </cell>
          <cell r="D132">
            <v>6547</v>
          </cell>
          <cell r="E132">
            <v>5477</v>
          </cell>
          <cell r="F132">
            <v>795</v>
          </cell>
          <cell r="G132">
            <v>500</v>
          </cell>
          <cell r="H132">
            <v>60</v>
          </cell>
          <cell r="I132">
            <v>512</v>
          </cell>
        </row>
        <row r="133">
          <cell r="B133">
            <v>0</v>
          </cell>
          <cell r="C133">
            <v>0</v>
          </cell>
          <cell r="D133">
            <v>966</v>
          </cell>
          <cell r="E133">
            <v>0</v>
          </cell>
          <cell r="F133">
            <v>0</v>
          </cell>
          <cell r="G133">
            <v>584</v>
          </cell>
          <cell r="H133">
            <v>0</v>
          </cell>
          <cell r="I133">
            <v>258</v>
          </cell>
        </row>
        <row r="134">
          <cell r="B134">
            <v>3124</v>
          </cell>
          <cell r="C134">
            <v>6587</v>
          </cell>
          <cell r="D134">
            <v>0</v>
          </cell>
          <cell r="E134">
            <v>124</v>
          </cell>
          <cell r="F134">
            <v>44130</v>
          </cell>
          <cell r="G134">
            <v>376</v>
          </cell>
          <cell r="H134">
            <v>92</v>
          </cell>
          <cell r="I134">
            <v>36410</v>
          </cell>
        </row>
        <row r="135">
          <cell r="B135">
            <v>435</v>
          </cell>
          <cell r="C135">
            <v>4756</v>
          </cell>
          <cell r="D135">
            <v>2</v>
          </cell>
          <cell r="E135">
            <v>2690</v>
          </cell>
          <cell r="F135">
            <v>4586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49</v>
          </cell>
          <cell r="C136">
            <v>8</v>
          </cell>
          <cell r="D136">
            <v>0</v>
          </cell>
          <cell r="E136">
            <v>0</v>
          </cell>
          <cell r="F136">
            <v>2300</v>
          </cell>
          <cell r="G136">
            <v>1700</v>
          </cell>
          <cell r="H136">
            <v>12</v>
          </cell>
          <cell r="I136">
            <v>882</v>
          </cell>
        </row>
        <row r="137">
          <cell r="B137">
            <v>130698</v>
          </cell>
          <cell r="C137">
            <v>47930</v>
          </cell>
          <cell r="D137">
            <v>1998432</v>
          </cell>
          <cell r="E137">
            <v>27734</v>
          </cell>
          <cell r="F137">
            <v>32494</v>
          </cell>
          <cell r="G137">
            <v>269136</v>
          </cell>
          <cell r="H137">
            <v>87272</v>
          </cell>
          <cell r="I137">
            <v>28092</v>
          </cell>
        </row>
        <row r="138">
          <cell r="B138">
            <v>22238</v>
          </cell>
          <cell r="C138">
            <v>18807</v>
          </cell>
          <cell r="D138">
            <v>22128</v>
          </cell>
          <cell r="E138">
            <v>31477</v>
          </cell>
          <cell r="F138">
            <v>14203</v>
          </cell>
          <cell r="G138">
            <v>20372</v>
          </cell>
          <cell r="H138">
            <v>9801</v>
          </cell>
          <cell r="I138">
            <v>5842</v>
          </cell>
        </row>
      </sheetData>
      <sheetData sheetId="4">
        <row r="8">
          <cell r="B8">
            <v>0</v>
          </cell>
          <cell r="C8">
            <v>9285</v>
          </cell>
          <cell r="D8">
            <v>41378</v>
          </cell>
          <cell r="E8">
            <v>0</v>
          </cell>
          <cell r="F8">
            <v>4017</v>
          </cell>
          <cell r="G8">
            <v>0</v>
          </cell>
          <cell r="H8">
            <v>7982</v>
          </cell>
          <cell r="I8">
            <v>2568</v>
          </cell>
        </row>
        <row r="9">
          <cell r="B9">
            <v>720</v>
          </cell>
          <cell r="C9">
            <v>529</v>
          </cell>
          <cell r="D9">
            <v>806</v>
          </cell>
          <cell r="E9">
            <v>1203</v>
          </cell>
          <cell r="F9">
            <v>2241</v>
          </cell>
          <cell r="G9">
            <v>1129</v>
          </cell>
          <cell r="H9">
            <v>27162</v>
          </cell>
          <cell r="I9">
            <v>808</v>
          </cell>
        </row>
        <row r="10">
          <cell r="B10">
            <v>0</v>
          </cell>
          <cell r="C10">
            <v>0</v>
          </cell>
          <cell r="D10">
            <v>160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3</v>
          </cell>
          <cell r="C11">
            <v>10</v>
          </cell>
          <cell r="D11">
            <v>6</v>
          </cell>
          <cell r="E11">
            <v>0</v>
          </cell>
          <cell r="F11">
            <v>6</v>
          </cell>
          <cell r="G11">
            <v>4</v>
          </cell>
          <cell r="H11">
            <v>3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222</v>
          </cell>
          <cell r="E12">
            <v>25</v>
          </cell>
          <cell r="F12">
            <v>54</v>
          </cell>
          <cell r="G12">
            <v>0</v>
          </cell>
          <cell r="H12">
            <v>1789</v>
          </cell>
          <cell r="I12">
            <v>874</v>
          </cell>
        </row>
        <row r="13">
          <cell r="B13">
            <v>127</v>
          </cell>
          <cell r="C13">
            <v>59</v>
          </cell>
          <cell r="D13">
            <v>419</v>
          </cell>
          <cell r="E13">
            <v>325</v>
          </cell>
          <cell r="F13">
            <v>269</v>
          </cell>
          <cell r="G13">
            <v>431</v>
          </cell>
          <cell r="H13">
            <v>2844</v>
          </cell>
          <cell r="I13">
            <v>0</v>
          </cell>
        </row>
        <row r="14">
          <cell r="B14">
            <v>40</v>
          </cell>
          <cell r="C14">
            <v>146</v>
          </cell>
          <cell r="D14">
            <v>118</v>
          </cell>
          <cell r="E14">
            <v>56</v>
          </cell>
          <cell r="F14">
            <v>297</v>
          </cell>
          <cell r="G14">
            <v>2313</v>
          </cell>
          <cell r="H14">
            <v>3444</v>
          </cell>
          <cell r="I14">
            <v>0</v>
          </cell>
        </row>
        <row r="15">
          <cell r="B15">
            <v>97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450</v>
          </cell>
          <cell r="H15">
            <v>439</v>
          </cell>
          <cell r="I15">
            <v>0</v>
          </cell>
        </row>
        <row r="16">
          <cell r="B16">
            <v>233</v>
          </cell>
          <cell r="C16">
            <v>523</v>
          </cell>
          <cell r="D16">
            <v>397</v>
          </cell>
          <cell r="E16">
            <v>241</v>
          </cell>
          <cell r="F16">
            <v>576</v>
          </cell>
          <cell r="G16">
            <v>1386</v>
          </cell>
          <cell r="H16">
            <v>5094</v>
          </cell>
          <cell r="I16">
            <v>187</v>
          </cell>
        </row>
        <row r="17">
          <cell r="B17">
            <v>432</v>
          </cell>
          <cell r="C17">
            <v>485</v>
          </cell>
          <cell r="D17">
            <v>121</v>
          </cell>
          <cell r="E17">
            <v>1144</v>
          </cell>
          <cell r="F17">
            <v>440</v>
          </cell>
          <cell r="G17">
            <v>67</v>
          </cell>
          <cell r="H17">
            <v>2046</v>
          </cell>
          <cell r="I17">
            <v>180</v>
          </cell>
        </row>
        <row r="18">
          <cell r="B18">
            <v>0</v>
          </cell>
          <cell r="C18">
            <v>3547</v>
          </cell>
          <cell r="D18">
            <v>854</v>
          </cell>
          <cell r="E18">
            <v>154</v>
          </cell>
          <cell r="F18">
            <v>4561</v>
          </cell>
          <cell r="G18">
            <v>177</v>
          </cell>
          <cell r="H18">
            <v>49</v>
          </cell>
          <cell r="I18">
            <v>2578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2014</v>
          </cell>
          <cell r="F19">
            <v>1547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451</v>
          </cell>
          <cell r="C20">
            <v>1654</v>
          </cell>
          <cell r="D20">
            <v>265</v>
          </cell>
          <cell r="E20">
            <v>321</v>
          </cell>
          <cell r="F20">
            <v>4258</v>
          </cell>
          <cell r="G20">
            <v>571</v>
          </cell>
          <cell r="H20">
            <v>165</v>
          </cell>
          <cell r="I20">
            <v>807</v>
          </cell>
        </row>
        <row r="21">
          <cell r="B21">
            <v>2513</v>
          </cell>
          <cell r="C21">
            <v>2135</v>
          </cell>
          <cell r="D21">
            <v>2704</v>
          </cell>
          <cell r="E21">
            <v>5629</v>
          </cell>
          <cell r="F21">
            <v>5343</v>
          </cell>
          <cell r="G21">
            <v>1124</v>
          </cell>
          <cell r="H21">
            <v>1690</v>
          </cell>
          <cell r="I21">
            <v>1048</v>
          </cell>
        </row>
        <row r="22">
          <cell r="B22">
            <v>575</v>
          </cell>
          <cell r="C22">
            <v>57</v>
          </cell>
          <cell r="D22">
            <v>487</v>
          </cell>
          <cell r="E22">
            <v>145</v>
          </cell>
          <cell r="F22">
            <v>470</v>
          </cell>
          <cell r="G22">
            <v>283</v>
          </cell>
          <cell r="H22">
            <v>169</v>
          </cell>
          <cell r="I22">
            <v>27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213</v>
          </cell>
          <cell r="C24">
            <v>787</v>
          </cell>
          <cell r="D24">
            <v>356</v>
          </cell>
          <cell r="E24">
            <v>167</v>
          </cell>
          <cell r="F24">
            <v>3347</v>
          </cell>
          <cell r="G24">
            <v>349</v>
          </cell>
          <cell r="H24">
            <v>77</v>
          </cell>
          <cell r="I24">
            <v>597</v>
          </cell>
        </row>
        <row r="25">
          <cell r="B25">
            <v>158</v>
          </cell>
          <cell r="C25">
            <v>16</v>
          </cell>
          <cell r="D25">
            <v>108</v>
          </cell>
          <cell r="E25">
            <v>362</v>
          </cell>
          <cell r="F25">
            <v>265</v>
          </cell>
          <cell r="G25">
            <v>198</v>
          </cell>
          <cell r="H25">
            <v>358</v>
          </cell>
          <cell r="I25">
            <v>65</v>
          </cell>
        </row>
        <row r="26">
          <cell r="B26">
            <v>70</v>
          </cell>
          <cell r="C26">
            <v>0</v>
          </cell>
          <cell r="D26">
            <v>2</v>
          </cell>
          <cell r="E26">
            <v>394</v>
          </cell>
          <cell r="F26">
            <v>1470</v>
          </cell>
          <cell r="G26">
            <v>4</v>
          </cell>
          <cell r="H26">
            <v>55</v>
          </cell>
          <cell r="I26">
            <v>0</v>
          </cell>
        </row>
        <row r="27">
          <cell r="B27">
            <v>39</v>
          </cell>
          <cell r="C27">
            <v>35</v>
          </cell>
          <cell r="D27">
            <v>45</v>
          </cell>
          <cell r="E27">
            <v>165</v>
          </cell>
          <cell r="F27">
            <v>354</v>
          </cell>
          <cell r="G27">
            <v>0</v>
          </cell>
          <cell r="H27">
            <v>36</v>
          </cell>
          <cell r="I27">
            <v>18</v>
          </cell>
        </row>
        <row r="28">
          <cell r="B28">
            <v>0</v>
          </cell>
          <cell r="C28">
            <v>35</v>
          </cell>
          <cell r="D28">
            <v>0</v>
          </cell>
          <cell r="E28">
            <v>445</v>
          </cell>
          <cell r="F28">
            <v>421</v>
          </cell>
          <cell r="G28">
            <v>55</v>
          </cell>
          <cell r="H28">
            <v>16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84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52</v>
          </cell>
          <cell r="C30">
            <v>8</v>
          </cell>
          <cell r="D30">
            <v>53</v>
          </cell>
          <cell r="E30">
            <v>120</v>
          </cell>
          <cell r="F30">
            <v>490</v>
          </cell>
          <cell r="G30">
            <v>5</v>
          </cell>
          <cell r="H30">
            <v>88</v>
          </cell>
          <cell r="I30">
            <v>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2</v>
          </cell>
          <cell r="D32">
            <v>0</v>
          </cell>
          <cell r="E32">
            <v>764</v>
          </cell>
          <cell r="F32">
            <v>200</v>
          </cell>
          <cell r="G32">
            <v>408</v>
          </cell>
          <cell r="H32">
            <v>0</v>
          </cell>
          <cell r="I32">
            <v>0</v>
          </cell>
        </row>
        <row r="33">
          <cell r="B33">
            <v>96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120</v>
          </cell>
          <cell r="H33">
            <v>89</v>
          </cell>
          <cell r="I33">
            <v>45</v>
          </cell>
        </row>
        <row r="34">
          <cell r="B34">
            <v>0</v>
          </cell>
          <cell r="C34">
            <v>226</v>
          </cell>
          <cell r="D34">
            <v>0</v>
          </cell>
          <cell r="E34">
            <v>120</v>
          </cell>
          <cell r="F34">
            <v>222</v>
          </cell>
          <cell r="G34">
            <v>0</v>
          </cell>
          <cell r="H34">
            <v>0</v>
          </cell>
          <cell r="I34">
            <v>335</v>
          </cell>
        </row>
        <row r="35">
          <cell r="B35">
            <v>95</v>
          </cell>
          <cell r="C35">
            <v>37</v>
          </cell>
          <cell r="D35">
            <v>315</v>
          </cell>
          <cell r="E35">
            <v>80</v>
          </cell>
          <cell r="F35">
            <v>320</v>
          </cell>
          <cell r="G35">
            <v>275</v>
          </cell>
          <cell r="H35">
            <v>75</v>
          </cell>
          <cell r="I35">
            <v>33</v>
          </cell>
        </row>
        <row r="36">
          <cell r="B36">
            <v>0</v>
          </cell>
          <cell r="C36">
            <v>0</v>
          </cell>
          <cell r="D36">
            <v>450</v>
          </cell>
          <cell r="E36">
            <v>0</v>
          </cell>
          <cell r="F36">
            <v>0</v>
          </cell>
          <cell r="G36">
            <v>654</v>
          </cell>
          <cell r="H36">
            <v>315</v>
          </cell>
          <cell r="I36">
            <v>0</v>
          </cell>
        </row>
        <row r="37">
          <cell r="B37">
            <v>0</v>
          </cell>
          <cell r="C37">
            <v>65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35</v>
          </cell>
        </row>
        <row r="38">
          <cell r="B38">
            <v>60</v>
          </cell>
          <cell r="C38">
            <v>955</v>
          </cell>
          <cell r="D38">
            <v>0</v>
          </cell>
          <cell r="E38">
            <v>0</v>
          </cell>
          <cell r="F38">
            <v>2800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615</v>
          </cell>
          <cell r="C40">
            <v>687</v>
          </cell>
          <cell r="D40">
            <v>5775</v>
          </cell>
          <cell r="E40">
            <v>58</v>
          </cell>
          <cell r="F40">
            <v>720</v>
          </cell>
          <cell r="G40">
            <v>103</v>
          </cell>
          <cell r="H40">
            <v>405</v>
          </cell>
          <cell r="I40">
            <v>42</v>
          </cell>
        </row>
        <row r="41">
          <cell r="B41">
            <v>2250</v>
          </cell>
          <cell r="C41">
            <v>3019</v>
          </cell>
          <cell r="D41">
            <v>2160</v>
          </cell>
          <cell r="E41">
            <v>4732</v>
          </cell>
          <cell r="F41">
            <v>1930</v>
          </cell>
          <cell r="G41">
            <v>1266</v>
          </cell>
          <cell r="H41">
            <v>1517</v>
          </cell>
          <cell r="I41">
            <v>347</v>
          </cell>
        </row>
        <row r="56">
          <cell r="B56">
            <v>0</v>
          </cell>
          <cell r="C56">
            <v>3158</v>
          </cell>
          <cell r="D56">
            <v>0</v>
          </cell>
          <cell r="E56">
            <v>16070</v>
          </cell>
          <cell r="F56">
            <v>950</v>
          </cell>
          <cell r="G56">
            <v>0</v>
          </cell>
          <cell r="H56">
            <v>0</v>
          </cell>
          <cell r="I56">
            <v>396</v>
          </cell>
        </row>
        <row r="57">
          <cell r="B57">
            <v>3241</v>
          </cell>
          <cell r="C57">
            <v>498</v>
          </cell>
          <cell r="D57">
            <v>1789</v>
          </cell>
          <cell r="E57">
            <v>1422</v>
          </cell>
          <cell r="F57">
            <v>2433</v>
          </cell>
          <cell r="G57">
            <v>520</v>
          </cell>
          <cell r="H57">
            <v>3547</v>
          </cell>
          <cell r="I57">
            <v>910</v>
          </cell>
        </row>
        <row r="58">
          <cell r="B58">
            <v>0</v>
          </cell>
          <cell r="C58">
            <v>1325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360</v>
          </cell>
          <cell r="C59">
            <v>240205</v>
          </cell>
          <cell r="D59">
            <v>376</v>
          </cell>
          <cell r="E59">
            <v>989</v>
          </cell>
          <cell r="F59">
            <v>8514</v>
          </cell>
          <cell r="G59">
            <v>1510</v>
          </cell>
          <cell r="H59">
            <v>4407</v>
          </cell>
          <cell r="I59">
            <v>29814</v>
          </cell>
        </row>
        <row r="60">
          <cell r="B60">
            <v>0</v>
          </cell>
          <cell r="C60">
            <v>0</v>
          </cell>
          <cell r="D60">
            <v>686</v>
          </cell>
          <cell r="E60">
            <v>0</v>
          </cell>
          <cell r="F60">
            <v>0</v>
          </cell>
          <cell r="G60">
            <v>0</v>
          </cell>
          <cell r="H60">
            <v>662</v>
          </cell>
          <cell r="I60">
            <v>80</v>
          </cell>
        </row>
        <row r="61">
          <cell r="B61">
            <v>517</v>
          </cell>
          <cell r="C61">
            <v>439</v>
          </cell>
          <cell r="D61">
            <v>6319</v>
          </cell>
          <cell r="E61">
            <v>2083</v>
          </cell>
          <cell r="F61">
            <v>3389</v>
          </cell>
          <cell r="G61">
            <v>894</v>
          </cell>
          <cell r="H61">
            <v>16870</v>
          </cell>
          <cell r="I61">
            <v>20822</v>
          </cell>
        </row>
        <row r="62">
          <cell r="B62">
            <v>67</v>
          </cell>
          <cell r="C62">
            <v>189</v>
          </cell>
          <cell r="D62">
            <v>2445</v>
          </cell>
          <cell r="E62">
            <v>523</v>
          </cell>
          <cell r="F62">
            <v>689</v>
          </cell>
          <cell r="G62">
            <v>3254</v>
          </cell>
          <cell r="H62">
            <v>8987</v>
          </cell>
          <cell r="I62">
            <v>8043</v>
          </cell>
        </row>
        <row r="63">
          <cell r="B63">
            <v>53</v>
          </cell>
          <cell r="C63">
            <v>0</v>
          </cell>
          <cell r="D63">
            <v>0</v>
          </cell>
          <cell r="E63">
            <v>0</v>
          </cell>
          <cell r="F63">
            <v>10</v>
          </cell>
          <cell r="G63">
            <v>541</v>
          </cell>
          <cell r="H63">
            <v>37</v>
          </cell>
          <cell r="I63">
            <v>0</v>
          </cell>
        </row>
        <row r="64">
          <cell r="B64">
            <v>180</v>
          </cell>
          <cell r="C64">
            <v>1827</v>
          </cell>
          <cell r="D64">
            <v>3305</v>
          </cell>
          <cell r="E64">
            <v>850</v>
          </cell>
          <cell r="F64">
            <v>6771</v>
          </cell>
          <cell r="G64">
            <v>32541</v>
          </cell>
          <cell r="H64">
            <v>7894</v>
          </cell>
          <cell r="I64">
            <v>2564</v>
          </cell>
        </row>
        <row r="65">
          <cell r="B65">
            <v>571</v>
          </cell>
          <cell r="C65">
            <v>771</v>
          </cell>
          <cell r="D65">
            <v>1099</v>
          </cell>
          <cell r="E65">
            <v>3214</v>
          </cell>
          <cell r="F65">
            <v>330</v>
          </cell>
          <cell r="G65">
            <v>27</v>
          </cell>
          <cell r="H65">
            <v>2987</v>
          </cell>
          <cell r="I65">
            <v>351</v>
          </cell>
        </row>
        <row r="66">
          <cell r="B66">
            <v>60</v>
          </cell>
          <cell r="C66">
            <v>4567</v>
          </cell>
          <cell r="D66">
            <v>100</v>
          </cell>
          <cell r="E66">
            <v>43</v>
          </cell>
          <cell r="F66">
            <v>2987</v>
          </cell>
          <cell r="G66">
            <v>103</v>
          </cell>
          <cell r="H66">
            <v>14</v>
          </cell>
          <cell r="I66">
            <v>259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2050</v>
          </cell>
          <cell r="F67">
            <v>900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987</v>
          </cell>
          <cell r="C68">
            <v>1951</v>
          </cell>
          <cell r="D68">
            <v>185</v>
          </cell>
          <cell r="E68">
            <v>172</v>
          </cell>
          <cell r="F68">
            <v>3654</v>
          </cell>
          <cell r="G68">
            <v>291</v>
          </cell>
          <cell r="H68">
            <v>17</v>
          </cell>
          <cell r="I68">
            <v>657</v>
          </cell>
        </row>
        <row r="69">
          <cell r="B69">
            <v>3510</v>
          </cell>
          <cell r="C69">
            <v>2450</v>
          </cell>
          <cell r="D69">
            <v>3047</v>
          </cell>
          <cell r="E69">
            <v>7854</v>
          </cell>
          <cell r="F69">
            <v>5687</v>
          </cell>
          <cell r="G69">
            <v>474</v>
          </cell>
          <cell r="H69">
            <v>3254</v>
          </cell>
          <cell r="I69">
            <v>862</v>
          </cell>
        </row>
        <row r="70">
          <cell r="B70">
            <v>465</v>
          </cell>
          <cell r="C70">
            <v>837</v>
          </cell>
          <cell r="D70">
            <v>5641</v>
          </cell>
          <cell r="E70">
            <v>6587</v>
          </cell>
          <cell r="F70">
            <v>350</v>
          </cell>
          <cell r="G70">
            <v>385</v>
          </cell>
          <cell r="H70">
            <v>626</v>
          </cell>
          <cell r="I70">
            <v>224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460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427</v>
          </cell>
          <cell r="C72">
            <v>2310</v>
          </cell>
          <cell r="D72">
            <v>1044</v>
          </cell>
          <cell r="E72">
            <v>3541</v>
          </cell>
          <cell r="F72">
            <v>3865</v>
          </cell>
          <cell r="G72">
            <v>710</v>
          </cell>
          <cell r="H72">
            <v>110</v>
          </cell>
          <cell r="I72">
            <v>1387</v>
          </cell>
        </row>
        <row r="73">
          <cell r="B73">
            <v>189</v>
          </cell>
          <cell r="C73">
            <v>62</v>
          </cell>
          <cell r="D73">
            <v>926</v>
          </cell>
          <cell r="E73">
            <v>3104</v>
          </cell>
          <cell r="F73">
            <v>1300</v>
          </cell>
          <cell r="G73">
            <v>684</v>
          </cell>
          <cell r="H73">
            <v>237</v>
          </cell>
          <cell r="I73">
            <v>50</v>
          </cell>
        </row>
        <row r="74">
          <cell r="B74">
            <v>38</v>
          </cell>
          <cell r="C74">
            <v>0</v>
          </cell>
          <cell r="D74">
            <v>0</v>
          </cell>
          <cell r="E74">
            <v>1245</v>
          </cell>
          <cell r="F74">
            <v>3584</v>
          </cell>
          <cell r="G74">
            <v>987</v>
          </cell>
          <cell r="H74">
            <v>2415</v>
          </cell>
          <cell r="I74">
            <v>0</v>
          </cell>
        </row>
        <row r="75">
          <cell r="B75">
            <v>13</v>
          </cell>
          <cell r="C75">
            <v>65</v>
          </cell>
          <cell r="D75">
            <v>125</v>
          </cell>
          <cell r="E75">
            <v>825</v>
          </cell>
          <cell r="F75">
            <v>702</v>
          </cell>
          <cell r="G75">
            <v>1</v>
          </cell>
          <cell r="H75">
            <v>62</v>
          </cell>
          <cell r="I75">
            <v>5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462</v>
          </cell>
          <cell r="F76">
            <v>654</v>
          </cell>
          <cell r="G76">
            <v>5</v>
          </cell>
          <cell r="H76">
            <v>0</v>
          </cell>
          <cell r="I76">
            <v>18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9210</v>
          </cell>
          <cell r="F77">
            <v>2300</v>
          </cell>
          <cell r="G77">
            <v>420</v>
          </cell>
          <cell r="H77">
            <v>25</v>
          </cell>
          <cell r="I77">
            <v>3</v>
          </cell>
        </row>
        <row r="78">
          <cell r="B78">
            <v>114</v>
          </cell>
          <cell r="C78">
            <v>14</v>
          </cell>
          <cell r="D78">
            <v>46</v>
          </cell>
          <cell r="E78">
            <v>852</v>
          </cell>
          <cell r="F78">
            <v>850</v>
          </cell>
          <cell r="G78">
            <v>118</v>
          </cell>
          <cell r="H78">
            <v>276</v>
          </cell>
          <cell r="I78">
            <v>62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32300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1321</v>
          </cell>
          <cell r="F80">
            <v>1254</v>
          </cell>
          <cell r="G80">
            <v>25</v>
          </cell>
          <cell r="H80">
            <v>0</v>
          </cell>
          <cell r="I80">
            <v>0</v>
          </cell>
        </row>
        <row r="81">
          <cell r="B81">
            <v>6241</v>
          </cell>
          <cell r="C81">
            <v>0</v>
          </cell>
          <cell r="D81">
            <v>0</v>
          </cell>
          <cell r="E81">
            <v>1547</v>
          </cell>
          <cell r="F81">
            <v>23587</v>
          </cell>
          <cell r="G81">
            <v>21457</v>
          </cell>
          <cell r="H81">
            <v>572</v>
          </cell>
          <cell r="I81">
            <v>852</v>
          </cell>
        </row>
        <row r="82">
          <cell r="B82">
            <v>243</v>
          </cell>
          <cell r="C82">
            <v>1618</v>
          </cell>
          <cell r="D82">
            <v>10</v>
          </cell>
          <cell r="E82">
            <v>360</v>
          </cell>
          <cell r="F82">
            <v>3525</v>
          </cell>
          <cell r="G82">
            <v>0</v>
          </cell>
          <cell r="H82">
            <v>0</v>
          </cell>
          <cell r="I82">
            <v>5198</v>
          </cell>
        </row>
        <row r="83">
          <cell r="B83">
            <v>40</v>
          </cell>
          <cell r="C83">
            <v>1286</v>
          </cell>
          <cell r="D83">
            <v>3214</v>
          </cell>
          <cell r="E83">
            <v>3254</v>
          </cell>
          <cell r="F83">
            <v>250</v>
          </cell>
          <cell r="G83">
            <v>674</v>
          </cell>
          <cell r="H83">
            <v>89</v>
          </cell>
          <cell r="I83">
            <v>647</v>
          </cell>
        </row>
        <row r="84">
          <cell r="B84">
            <v>0</v>
          </cell>
          <cell r="C84">
            <v>0</v>
          </cell>
          <cell r="D84">
            <v>401</v>
          </cell>
          <cell r="E84">
            <v>0</v>
          </cell>
          <cell r="F84">
            <v>0</v>
          </cell>
          <cell r="G84">
            <v>358</v>
          </cell>
          <cell r="H84">
            <v>100</v>
          </cell>
          <cell r="I84">
            <v>541</v>
          </cell>
        </row>
        <row r="85">
          <cell r="B85">
            <v>0</v>
          </cell>
          <cell r="C85">
            <v>2907</v>
          </cell>
          <cell r="D85">
            <v>0</v>
          </cell>
          <cell r="E85">
            <v>2022</v>
          </cell>
          <cell r="F85">
            <v>33547</v>
          </cell>
          <cell r="G85">
            <v>1674</v>
          </cell>
          <cell r="H85">
            <v>28</v>
          </cell>
          <cell r="I85">
            <v>13547</v>
          </cell>
        </row>
        <row r="86">
          <cell r="B86">
            <v>206</v>
          </cell>
          <cell r="C86">
            <v>13547</v>
          </cell>
          <cell r="D86">
            <v>10</v>
          </cell>
          <cell r="E86">
            <v>0</v>
          </cell>
          <cell r="F86">
            <v>620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0</v>
          </cell>
          <cell r="C87">
            <v>58</v>
          </cell>
          <cell r="D87">
            <v>0</v>
          </cell>
          <cell r="E87">
            <v>0</v>
          </cell>
          <cell r="F87">
            <v>2524</v>
          </cell>
          <cell r="G87">
            <v>3211</v>
          </cell>
          <cell r="H87">
            <v>0</v>
          </cell>
          <cell r="I87">
            <v>232</v>
          </cell>
        </row>
        <row r="88">
          <cell r="B88">
            <v>26473</v>
          </cell>
          <cell r="C88">
            <v>9695</v>
          </cell>
          <cell r="D88">
            <v>235340</v>
          </cell>
          <cell r="E88">
            <v>5874</v>
          </cell>
          <cell r="F88">
            <v>12240</v>
          </cell>
          <cell r="G88">
            <v>68507</v>
          </cell>
          <cell r="H88">
            <v>17722</v>
          </cell>
          <cell r="I88">
            <v>537</v>
          </cell>
        </row>
        <row r="89">
          <cell r="B89">
            <v>151014</v>
          </cell>
          <cell r="C89">
            <v>181238</v>
          </cell>
          <cell r="D89">
            <v>24521</v>
          </cell>
          <cell r="E89">
            <v>219445</v>
          </cell>
          <cell r="F89">
            <v>18249</v>
          </cell>
          <cell r="G89">
            <v>97730</v>
          </cell>
          <cell r="H89">
            <v>24350</v>
          </cell>
          <cell r="I89">
            <v>3577</v>
          </cell>
        </row>
        <row r="107">
          <cell r="B107">
            <v>0</v>
          </cell>
          <cell r="C107">
            <v>10891</v>
          </cell>
          <cell r="D107">
            <v>0</v>
          </cell>
          <cell r="E107">
            <v>75336</v>
          </cell>
          <cell r="F107">
            <v>3660</v>
          </cell>
          <cell r="G107">
            <v>0</v>
          </cell>
          <cell r="H107">
            <v>0</v>
          </cell>
          <cell r="I107">
            <v>1188</v>
          </cell>
        </row>
        <row r="108">
          <cell r="B108">
            <v>6547</v>
          </cell>
          <cell r="C108">
            <v>703</v>
          </cell>
          <cell r="D108">
            <v>3544</v>
          </cell>
          <cell r="E108">
            <v>1943</v>
          </cell>
          <cell r="F108">
            <v>3161</v>
          </cell>
          <cell r="G108">
            <v>593</v>
          </cell>
          <cell r="H108">
            <v>15874</v>
          </cell>
          <cell r="I108">
            <v>1382</v>
          </cell>
        </row>
        <row r="109">
          <cell r="B109">
            <v>0</v>
          </cell>
          <cell r="C109">
            <v>3451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>
            <v>210</v>
          </cell>
          <cell r="C110">
            <v>9225</v>
          </cell>
          <cell r="D110">
            <v>216</v>
          </cell>
          <cell r="E110">
            <v>310</v>
          </cell>
          <cell r="F110">
            <v>1123</v>
          </cell>
          <cell r="G110">
            <v>328</v>
          </cell>
          <cell r="H110">
            <v>78</v>
          </cell>
          <cell r="I110">
            <v>5016</v>
          </cell>
        </row>
        <row r="111">
          <cell r="B111">
            <v>0</v>
          </cell>
          <cell r="C111">
            <v>0</v>
          </cell>
          <cell r="D111">
            <v>829</v>
          </cell>
          <cell r="E111">
            <v>0</v>
          </cell>
          <cell r="F111">
            <v>0</v>
          </cell>
          <cell r="G111">
            <v>0</v>
          </cell>
          <cell r="H111">
            <v>1654</v>
          </cell>
          <cell r="I111">
            <v>120</v>
          </cell>
        </row>
        <row r="112">
          <cell r="B112">
            <v>1224</v>
          </cell>
          <cell r="C112">
            <v>1242</v>
          </cell>
          <cell r="D112">
            <v>8951</v>
          </cell>
          <cell r="E112">
            <v>3022</v>
          </cell>
          <cell r="F112">
            <v>6547</v>
          </cell>
          <cell r="G112">
            <v>1524</v>
          </cell>
          <cell r="H112">
            <v>23147</v>
          </cell>
          <cell r="I112">
            <v>25501</v>
          </cell>
        </row>
        <row r="113">
          <cell r="B113">
            <v>83</v>
          </cell>
          <cell r="C113">
            <v>303</v>
          </cell>
          <cell r="D113">
            <v>2238</v>
          </cell>
          <cell r="E113">
            <v>629</v>
          </cell>
          <cell r="F113">
            <v>957</v>
          </cell>
          <cell r="G113">
            <v>2222</v>
          </cell>
          <cell r="H113">
            <v>10179</v>
          </cell>
          <cell r="I113">
            <v>11308</v>
          </cell>
        </row>
        <row r="114">
          <cell r="B114">
            <v>62</v>
          </cell>
          <cell r="C114">
            <v>0</v>
          </cell>
          <cell r="D114">
            <v>0</v>
          </cell>
          <cell r="E114">
            <v>0</v>
          </cell>
          <cell r="F114">
            <v>30</v>
          </cell>
          <cell r="G114">
            <v>654</v>
          </cell>
          <cell r="H114">
            <v>40</v>
          </cell>
          <cell r="I114">
            <v>0</v>
          </cell>
        </row>
        <row r="115">
          <cell r="B115">
            <v>594</v>
          </cell>
          <cell r="C115">
            <v>1522</v>
          </cell>
          <cell r="D115">
            <v>4506</v>
          </cell>
          <cell r="E115">
            <v>816</v>
          </cell>
          <cell r="F115">
            <v>12399</v>
          </cell>
          <cell r="G115">
            <v>31870</v>
          </cell>
          <cell r="H115">
            <v>5602</v>
          </cell>
          <cell r="I115">
            <v>5642</v>
          </cell>
        </row>
        <row r="116">
          <cell r="B116">
            <v>15874</v>
          </cell>
          <cell r="C116">
            <v>6874</v>
          </cell>
          <cell r="D116">
            <v>7841</v>
          </cell>
          <cell r="E116">
            <v>30285</v>
          </cell>
          <cell r="F116">
            <v>12547</v>
          </cell>
          <cell r="G116">
            <v>564</v>
          </cell>
          <cell r="H116">
            <v>26541</v>
          </cell>
          <cell r="I116">
            <v>6547</v>
          </cell>
        </row>
        <row r="117">
          <cell r="B117">
            <v>900</v>
          </cell>
          <cell r="C117">
            <v>26238</v>
          </cell>
          <cell r="D117">
            <v>300</v>
          </cell>
          <cell r="E117">
            <v>392</v>
          </cell>
          <cell r="F117">
            <v>49874</v>
          </cell>
          <cell r="G117">
            <v>758</v>
          </cell>
          <cell r="H117">
            <v>152</v>
          </cell>
          <cell r="I117">
            <v>5268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81880</v>
          </cell>
          <cell r="F118">
            <v>12600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6314</v>
          </cell>
          <cell r="C119">
            <v>18654</v>
          </cell>
          <cell r="D119">
            <v>2541</v>
          </cell>
          <cell r="E119">
            <v>1654</v>
          </cell>
          <cell r="F119">
            <v>32140</v>
          </cell>
          <cell r="G119">
            <v>1735</v>
          </cell>
          <cell r="H119">
            <v>435</v>
          </cell>
          <cell r="I119">
            <v>5552</v>
          </cell>
        </row>
        <row r="120">
          <cell r="B120">
            <v>51400</v>
          </cell>
          <cell r="C120">
            <v>23147</v>
          </cell>
          <cell r="D120">
            <v>26547</v>
          </cell>
          <cell r="E120">
            <v>80140</v>
          </cell>
          <cell r="F120">
            <v>58741</v>
          </cell>
          <cell r="G120">
            <v>3658</v>
          </cell>
          <cell r="H120">
            <v>21047</v>
          </cell>
          <cell r="I120">
            <v>6334</v>
          </cell>
        </row>
        <row r="121">
          <cell r="B121">
            <v>8868</v>
          </cell>
          <cell r="C121">
            <v>1289</v>
          </cell>
          <cell r="D121">
            <v>34332</v>
          </cell>
          <cell r="E121">
            <v>12547</v>
          </cell>
          <cell r="F121">
            <v>13547</v>
          </cell>
          <cell r="G121">
            <v>3412</v>
          </cell>
          <cell r="H121">
            <v>11984</v>
          </cell>
          <cell r="I121">
            <v>1393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3580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7894</v>
          </cell>
          <cell r="C123">
            <v>7894</v>
          </cell>
          <cell r="D123">
            <v>9874</v>
          </cell>
          <cell r="E123">
            <v>23147</v>
          </cell>
          <cell r="F123">
            <v>25874</v>
          </cell>
          <cell r="G123">
            <v>3142</v>
          </cell>
          <cell r="H123">
            <v>2657</v>
          </cell>
          <cell r="I123">
            <v>11238</v>
          </cell>
        </row>
        <row r="124">
          <cell r="B124">
            <v>3592</v>
          </cell>
          <cell r="C124">
            <v>139</v>
          </cell>
          <cell r="D124">
            <v>6547</v>
          </cell>
          <cell r="E124">
            <v>10241</v>
          </cell>
          <cell r="F124">
            <v>9874</v>
          </cell>
          <cell r="G124">
            <v>8741</v>
          </cell>
          <cell r="H124">
            <v>5471</v>
          </cell>
          <cell r="I124">
            <v>330</v>
          </cell>
        </row>
        <row r="125">
          <cell r="B125">
            <v>854</v>
          </cell>
          <cell r="C125">
            <v>0</v>
          </cell>
          <cell r="D125">
            <v>0</v>
          </cell>
          <cell r="E125">
            <v>5687</v>
          </cell>
          <cell r="F125">
            <v>98471</v>
          </cell>
          <cell r="G125">
            <v>6280</v>
          </cell>
          <cell r="H125">
            <v>50166</v>
          </cell>
          <cell r="I125">
            <v>0</v>
          </cell>
        </row>
        <row r="126">
          <cell r="B126">
            <v>89</v>
          </cell>
          <cell r="C126">
            <v>75</v>
          </cell>
          <cell r="D126">
            <v>1679</v>
          </cell>
          <cell r="E126">
            <v>5014</v>
          </cell>
          <cell r="F126">
            <v>8541</v>
          </cell>
          <cell r="G126">
            <v>27</v>
          </cell>
          <cell r="H126">
            <v>995</v>
          </cell>
          <cell r="I126">
            <v>38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1324</v>
          </cell>
          <cell r="F127">
            <v>1024</v>
          </cell>
          <cell r="G127">
            <v>5</v>
          </cell>
          <cell r="H127">
            <v>0</v>
          </cell>
          <cell r="I127">
            <v>18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11754</v>
          </cell>
          <cell r="F128">
            <v>9654</v>
          </cell>
          <cell r="G128">
            <v>564</v>
          </cell>
          <cell r="H128">
            <v>654</v>
          </cell>
          <cell r="I128">
            <v>562</v>
          </cell>
        </row>
        <row r="129">
          <cell r="B129">
            <v>2245</v>
          </cell>
          <cell r="C129">
            <v>29</v>
          </cell>
          <cell r="D129">
            <v>813</v>
          </cell>
          <cell r="E129">
            <v>3089</v>
          </cell>
          <cell r="F129">
            <v>24615</v>
          </cell>
          <cell r="G129">
            <v>1329</v>
          </cell>
          <cell r="H129">
            <v>5765</v>
          </cell>
          <cell r="I129">
            <v>384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1802000</v>
          </cell>
          <cell r="I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32001</v>
          </cell>
          <cell r="F131">
            <v>29100</v>
          </cell>
          <cell r="G131">
            <v>654</v>
          </cell>
          <cell r="H131">
            <v>0</v>
          </cell>
          <cell r="I131">
            <v>0</v>
          </cell>
        </row>
        <row r="132">
          <cell r="B132">
            <v>1277</v>
          </cell>
          <cell r="C132">
            <v>0</v>
          </cell>
          <cell r="D132">
            <v>0</v>
          </cell>
          <cell r="E132">
            <v>789</v>
          </cell>
          <cell r="F132">
            <v>16547</v>
          </cell>
          <cell r="G132">
            <v>16600</v>
          </cell>
          <cell r="H132">
            <v>987</v>
          </cell>
          <cell r="I132">
            <v>654</v>
          </cell>
        </row>
        <row r="133">
          <cell r="B133">
            <v>213</v>
          </cell>
          <cell r="C133">
            <v>340</v>
          </cell>
          <cell r="D133">
            <v>9</v>
          </cell>
          <cell r="E133">
            <v>150</v>
          </cell>
          <cell r="F133">
            <v>3254</v>
          </cell>
          <cell r="G133">
            <v>0</v>
          </cell>
          <cell r="H133">
            <v>0</v>
          </cell>
          <cell r="I133">
            <v>14570</v>
          </cell>
        </row>
        <row r="134">
          <cell r="B134">
            <v>97</v>
          </cell>
          <cell r="C134">
            <v>154</v>
          </cell>
          <cell r="D134">
            <v>6584</v>
          </cell>
          <cell r="E134">
            <v>4254</v>
          </cell>
          <cell r="F134">
            <v>2220</v>
          </cell>
          <cell r="G134">
            <v>353</v>
          </cell>
          <cell r="H134">
            <v>132</v>
          </cell>
          <cell r="I134">
            <v>1970</v>
          </cell>
        </row>
        <row r="135">
          <cell r="B135">
            <v>0</v>
          </cell>
          <cell r="C135">
            <v>0</v>
          </cell>
          <cell r="D135">
            <v>182</v>
          </cell>
          <cell r="E135">
            <v>0</v>
          </cell>
          <cell r="F135">
            <v>0</v>
          </cell>
          <cell r="G135">
            <v>36</v>
          </cell>
          <cell r="H135">
            <v>1257</v>
          </cell>
          <cell r="I135">
            <v>120</v>
          </cell>
        </row>
        <row r="136">
          <cell r="B136">
            <v>0</v>
          </cell>
          <cell r="C136">
            <v>6531</v>
          </cell>
          <cell r="D136">
            <v>0</v>
          </cell>
          <cell r="E136">
            <v>34</v>
          </cell>
          <cell r="F136">
            <v>45800</v>
          </cell>
          <cell r="G136">
            <v>522</v>
          </cell>
          <cell r="H136">
            <v>56</v>
          </cell>
          <cell r="I136">
            <v>25113</v>
          </cell>
        </row>
        <row r="137">
          <cell r="B137">
            <v>552</v>
          </cell>
          <cell r="C137">
            <v>12470</v>
          </cell>
          <cell r="D137">
            <v>3</v>
          </cell>
          <cell r="E137">
            <v>0</v>
          </cell>
          <cell r="F137">
            <v>1840</v>
          </cell>
          <cell r="G137">
            <v>0</v>
          </cell>
          <cell r="H137">
            <v>0</v>
          </cell>
          <cell r="I137">
            <v>0</v>
          </cell>
        </row>
        <row r="138">
          <cell r="B138">
            <v>0</v>
          </cell>
          <cell r="C138">
            <v>87</v>
          </cell>
          <cell r="D138">
            <v>0</v>
          </cell>
          <cell r="E138">
            <v>0</v>
          </cell>
          <cell r="F138">
            <v>2354</v>
          </cell>
          <cell r="G138">
            <v>2141</v>
          </cell>
          <cell r="H138">
            <v>0</v>
          </cell>
          <cell r="I138">
            <v>654</v>
          </cell>
        </row>
        <row r="139">
          <cell r="B139">
            <v>152675</v>
          </cell>
          <cell r="C139">
            <v>48475</v>
          </cell>
          <cell r="D139">
            <v>2298101</v>
          </cell>
          <cell r="E139">
            <v>14510</v>
          </cell>
          <cell r="F139">
            <v>47250</v>
          </cell>
          <cell r="G139">
            <v>266077</v>
          </cell>
          <cell r="H139">
            <v>71669</v>
          </cell>
          <cell r="I139">
            <v>16377</v>
          </cell>
        </row>
        <row r="140">
          <cell r="B140">
            <v>29874</v>
          </cell>
          <cell r="C140">
            <v>19246</v>
          </cell>
          <cell r="D140">
            <v>22324</v>
          </cell>
          <cell r="E140">
            <v>29950</v>
          </cell>
          <cell r="F140">
            <v>4207</v>
          </cell>
          <cell r="G140">
            <v>23411</v>
          </cell>
          <cell r="H140">
            <v>6804</v>
          </cell>
          <cell r="I140">
            <v>7931</v>
          </cell>
        </row>
      </sheetData>
      <sheetData sheetId="5">
        <row r="8">
          <cell r="B8">
            <v>0</v>
          </cell>
          <cell r="C8">
            <v>1809</v>
          </cell>
          <cell r="D8">
            <v>1174</v>
          </cell>
          <cell r="E8">
            <v>0</v>
          </cell>
          <cell r="F8">
            <v>0</v>
          </cell>
          <cell r="G8">
            <v>0</v>
          </cell>
          <cell r="H8">
            <v>16395</v>
          </cell>
          <cell r="I8">
            <v>0</v>
          </cell>
        </row>
        <row r="9">
          <cell r="B9">
            <v>1359</v>
          </cell>
          <cell r="C9">
            <v>1039</v>
          </cell>
          <cell r="D9">
            <v>3752</v>
          </cell>
          <cell r="E9">
            <v>1371</v>
          </cell>
          <cell r="F9">
            <v>2241</v>
          </cell>
          <cell r="G9">
            <v>4198</v>
          </cell>
          <cell r="H9">
            <v>48929</v>
          </cell>
          <cell r="I9">
            <v>2590</v>
          </cell>
        </row>
        <row r="10">
          <cell r="B10">
            <v>170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10</v>
          </cell>
          <cell r="C11">
            <v>25</v>
          </cell>
          <cell r="D11">
            <v>23</v>
          </cell>
          <cell r="E11">
            <v>70</v>
          </cell>
          <cell r="F11">
            <v>0</v>
          </cell>
          <cell r="G11">
            <v>0</v>
          </cell>
          <cell r="H11">
            <v>0</v>
          </cell>
          <cell r="I11">
            <v>23</v>
          </cell>
        </row>
        <row r="12">
          <cell r="B12">
            <v>0</v>
          </cell>
          <cell r="C12">
            <v>0</v>
          </cell>
          <cell r="D12">
            <v>1348</v>
          </cell>
          <cell r="E12">
            <v>0</v>
          </cell>
          <cell r="F12">
            <v>10</v>
          </cell>
          <cell r="G12">
            <v>20</v>
          </cell>
          <cell r="H12">
            <v>3719</v>
          </cell>
          <cell r="I12">
            <v>668</v>
          </cell>
        </row>
        <row r="13">
          <cell r="B13">
            <v>137</v>
          </cell>
          <cell r="C13">
            <v>5</v>
          </cell>
          <cell r="D13">
            <v>2018</v>
          </cell>
          <cell r="E13">
            <v>338</v>
          </cell>
          <cell r="F13">
            <v>269</v>
          </cell>
          <cell r="G13">
            <v>978</v>
          </cell>
          <cell r="H13">
            <v>15391</v>
          </cell>
          <cell r="I13">
            <v>4</v>
          </cell>
        </row>
        <row r="14">
          <cell r="B14">
            <v>23</v>
          </cell>
          <cell r="C14">
            <v>74</v>
          </cell>
          <cell r="D14">
            <v>1184</v>
          </cell>
          <cell r="E14">
            <v>320</v>
          </cell>
          <cell r="F14">
            <v>297</v>
          </cell>
          <cell r="G14">
            <v>9838</v>
          </cell>
          <cell r="H14">
            <v>27199</v>
          </cell>
          <cell r="I14">
            <v>3</v>
          </cell>
        </row>
        <row r="15">
          <cell r="B15">
            <v>35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449</v>
          </cell>
          <cell r="H15">
            <v>1396</v>
          </cell>
          <cell r="I15">
            <v>0</v>
          </cell>
        </row>
        <row r="16">
          <cell r="B16">
            <v>38</v>
          </cell>
          <cell r="C16">
            <v>57</v>
          </cell>
          <cell r="D16">
            <v>2040</v>
          </cell>
          <cell r="E16">
            <v>119</v>
          </cell>
          <cell r="F16">
            <v>576</v>
          </cell>
          <cell r="G16">
            <v>10588</v>
          </cell>
          <cell r="H16">
            <v>33307</v>
          </cell>
          <cell r="I16">
            <v>639</v>
          </cell>
        </row>
        <row r="17">
          <cell r="B17">
            <v>446</v>
          </cell>
          <cell r="C17">
            <v>159</v>
          </cell>
          <cell r="D17">
            <v>150</v>
          </cell>
          <cell r="E17">
            <v>853</v>
          </cell>
          <cell r="F17">
            <v>440</v>
          </cell>
          <cell r="G17">
            <v>106</v>
          </cell>
          <cell r="H17">
            <v>2698</v>
          </cell>
          <cell r="I17">
            <v>503</v>
          </cell>
        </row>
        <row r="18">
          <cell r="B18">
            <v>0</v>
          </cell>
          <cell r="C18">
            <v>2001</v>
          </cell>
          <cell r="D18">
            <v>565</v>
          </cell>
          <cell r="E18">
            <v>80</v>
          </cell>
          <cell r="F18">
            <v>3214</v>
          </cell>
          <cell r="G18">
            <v>210</v>
          </cell>
          <cell r="H18">
            <v>190</v>
          </cell>
          <cell r="I18">
            <v>1654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1821</v>
          </cell>
          <cell r="F19">
            <v>225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423</v>
          </cell>
          <cell r="C20">
            <v>1149</v>
          </cell>
          <cell r="D20">
            <v>310</v>
          </cell>
          <cell r="E20">
            <v>288</v>
          </cell>
          <cell r="F20">
            <v>2718</v>
          </cell>
          <cell r="G20">
            <v>1106</v>
          </cell>
          <cell r="H20">
            <v>93</v>
          </cell>
          <cell r="I20">
            <v>786</v>
          </cell>
        </row>
        <row r="21">
          <cell r="B21">
            <v>2833</v>
          </cell>
          <cell r="C21">
            <v>1906</v>
          </cell>
          <cell r="D21">
            <v>4332</v>
          </cell>
          <cell r="E21">
            <v>6872</v>
          </cell>
          <cell r="F21">
            <v>5343</v>
          </cell>
          <cell r="G21">
            <v>1030</v>
          </cell>
          <cell r="H21">
            <v>4695</v>
          </cell>
          <cell r="I21">
            <v>2734</v>
          </cell>
        </row>
        <row r="22">
          <cell r="B22">
            <v>252</v>
          </cell>
          <cell r="C22">
            <v>200</v>
          </cell>
          <cell r="D22">
            <v>260</v>
          </cell>
          <cell r="E22">
            <v>352</v>
          </cell>
          <cell r="F22">
            <v>687</v>
          </cell>
          <cell r="G22">
            <v>425</v>
          </cell>
          <cell r="H22">
            <v>321</v>
          </cell>
          <cell r="I22">
            <v>440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486</v>
          </cell>
          <cell r="C24">
            <v>1427</v>
          </cell>
          <cell r="D24">
            <v>1101</v>
          </cell>
          <cell r="E24">
            <v>407</v>
          </cell>
          <cell r="F24">
            <v>3347</v>
          </cell>
          <cell r="G24">
            <v>1139</v>
          </cell>
          <cell r="H24">
            <v>2425</v>
          </cell>
          <cell r="I24">
            <v>1135</v>
          </cell>
        </row>
        <row r="25">
          <cell r="B25">
            <v>66</v>
          </cell>
          <cell r="C25">
            <v>154</v>
          </cell>
          <cell r="D25">
            <v>53</v>
          </cell>
          <cell r="E25">
            <v>900</v>
          </cell>
          <cell r="F25">
            <v>163</v>
          </cell>
          <cell r="G25">
            <v>17</v>
          </cell>
          <cell r="H25">
            <v>241</v>
          </cell>
          <cell r="I25">
            <v>49</v>
          </cell>
        </row>
        <row r="26">
          <cell r="B26">
            <v>36</v>
          </cell>
          <cell r="C26">
            <v>0</v>
          </cell>
          <cell r="D26">
            <v>0</v>
          </cell>
          <cell r="E26">
            <v>400</v>
          </cell>
          <cell r="F26">
            <v>1874</v>
          </cell>
          <cell r="G26">
            <v>0</v>
          </cell>
          <cell r="H26">
            <v>2825</v>
          </cell>
          <cell r="I26">
            <v>0</v>
          </cell>
        </row>
        <row r="27">
          <cell r="B27">
            <v>43</v>
          </cell>
          <cell r="C27">
            <v>76</v>
          </cell>
          <cell r="D27">
            <v>44</v>
          </cell>
          <cell r="E27">
            <v>300</v>
          </cell>
          <cell r="F27">
            <v>381</v>
          </cell>
          <cell r="G27">
            <v>16</v>
          </cell>
          <cell r="H27">
            <v>14</v>
          </cell>
          <cell r="I27">
            <v>12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687</v>
          </cell>
          <cell r="F28">
            <v>160</v>
          </cell>
          <cell r="G28">
            <v>11</v>
          </cell>
          <cell r="H28">
            <v>0</v>
          </cell>
          <cell r="I28">
            <v>1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97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11</v>
          </cell>
          <cell r="C30">
            <v>161</v>
          </cell>
          <cell r="D30">
            <v>0</v>
          </cell>
          <cell r="E30">
            <v>302</v>
          </cell>
          <cell r="F30">
            <v>490</v>
          </cell>
          <cell r="G30">
            <v>30</v>
          </cell>
          <cell r="H30">
            <v>0</v>
          </cell>
          <cell r="I30">
            <v>20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14</v>
          </cell>
          <cell r="D32">
            <v>0</v>
          </cell>
          <cell r="E32">
            <v>1420</v>
          </cell>
          <cell r="F32">
            <v>200</v>
          </cell>
          <cell r="G32">
            <v>596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5</v>
          </cell>
          <cell r="F33">
            <v>0</v>
          </cell>
          <cell r="G33">
            <v>0</v>
          </cell>
          <cell r="H33">
            <v>201</v>
          </cell>
          <cell r="I33">
            <v>0</v>
          </cell>
        </row>
        <row r="34">
          <cell r="B34">
            <v>0</v>
          </cell>
          <cell r="C34">
            <v>438</v>
          </cell>
          <cell r="D34">
            <v>0</v>
          </cell>
          <cell r="E34">
            <v>37</v>
          </cell>
          <cell r="F34">
            <v>260</v>
          </cell>
          <cell r="G34">
            <v>0</v>
          </cell>
          <cell r="H34">
            <v>0</v>
          </cell>
          <cell r="I34">
            <v>246</v>
          </cell>
        </row>
        <row r="35">
          <cell r="B35">
            <v>96</v>
          </cell>
          <cell r="C35">
            <v>69</v>
          </cell>
          <cell r="D35">
            <v>420</v>
          </cell>
          <cell r="E35">
            <v>254</v>
          </cell>
          <cell r="F35">
            <v>320</v>
          </cell>
          <cell r="G35">
            <v>210</v>
          </cell>
          <cell r="H35">
            <v>39</v>
          </cell>
          <cell r="I35">
            <v>15</v>
          </cell>
        </row>
        <row r="36">
          <cell r="B36">
            <v>36</v>
          </cell>
          <cell r="C36">
            <v>0</v>
          </cell>
          <cell r="D36">
            <v>562</v>
          </cell>
          <cell r="E36">
            <v>0</v>
          </cell>
          <cell r="F36">
            <v>0</v>
          </cell>
          <cell r="G36">
            <v>629</v>
          </cell>
          <cell r="H36">
            <v>321</v>
          </cell>
          <cell r="I36">
            <v>52</v>
          </cell>
        </row>
        <row r="37">
          <cell r="B37">
            <v>3</v>
          </cell>
          <cell r="C37">
            <v>16</v>
          </cell>
          <cell r="D37">
            <v>0</v>
          </cell>
          <cell r="E37">
            <v>2</v>
          </cell>
          <cell r="F37">
            <v>0</v>
          </cell>
          <cell r="G37">
            <v>0</v>
          </cell>
          <cell r="H37">
            <v>12</v>
          </cell>
          <cell r="I37">
            <v>49</v>
          </cell>
        </row>
        <row r="38">
          <cell r="B38">
            <v>0</v>
          </cell>
          <cell r="C38">
            <v>918</v>
          </cell>
          <cell r="D38">
            <v>0</v>
          </cell>
          <cell r="E38">
            <v>28</v>
          </cell>
          <cell r="F38">
            <v>2800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200</v>
          </cell>
          <cell r="C40">
            <v>633</v>
          </cell>
          <cell r="D40">
            <v>3227</v>
          </cell>
          <cell r="E40">
            <v>100</v>
          </cell>
          <cell r="F40">
            <v>720</v>
          </cell>
          <cell r="G40">
            <v>36</v>
          </cell>
          <cell r="H40">
            <v>422</v>
          </cell>
          <cell r="I40">
            <v>87</v>
          </cell>
        </row>
        <row r="41">
          <cell r="B41">
            <v>2544</v>
          </cell>
          <cell r="C41">
            <v>1967</v>
          </cell>
          <cell r="D41">
            <v>797</v>
          </cell>
          <cell r="E41">
            <v>3900</v>
          </cell>
          <cell r="F41">
            <v>1930</v>
          </cell>
          <cell r="G41">
            <v>1322</v>
          </cell>
          <cell r="H41">
            <v>1275</v>
          </cell>
          <cell r="I41">
            <v>407</v>
          </cell>
        </row>
        <row r="55">
          <cell r="B55">
            <v>0</v>
          </cell>
          <cell r="C55">
            <v>223323</v>
          </cell>
          <cell r="D55">
            <v>1062</v>
          </cell>
          <cell r="E55">
            <v>61485</v>
          </cell>
          <cell r="F55">
            <v>0</v>
          </cell>
          <cell r="G55">
            <v>0</v>
          </cell>
          <cell r="H55">
            <v>200</v>
          </cell>
          <cell r="I55">
            <v>2836</v>
          </cell>
        </row>
        <row r="56">
          <cell r="B56">
            <v>10247</v>
          </cell>
          <cell r="C56">
            <v>654</v>
          </cell>
          <cell r="D56">
            <v>2127</v>
          </cell>
          <cell r="E56">
            <v>900</v>
          </cell>
          <cell r="F56">
            <v>5210</v>
          </cell>
          <cell r="G56">
            <v>2033</v>
          </cell>
          <cell r="H56">
            <v>7548</v>
          </cell>
          <cell r="I56">
            <v>3201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1690</v>
          </cell>
          <cell r="H57">
            <v>0</v>
          </cell>
          <cell r="I57">
            <v>0</v>
          </cell>
        </row>
        <row r="58">
          <cell r="B58">
            <v>1508</v>
          </cell>
          <cell r="C58">
            <v>71689</v>
          </cell>
          <cell r="D58">
            <v>380</v>
          </cell>
          <cell r="E58">
            <v>1241</v>
          </cell>
          <cell r="F58">
            <v>8612</v>
          </cell>
          <cell r="G58">
            <v>4365</v>
          </cell>
          <cell r="H58">
            <v>649</v>
          </cell>
          <cell r="I58">
            <v>29664</v>
          </cell>
        </row>
        <row r="59">
          <cell r="B59">
            <v>0</v>
          </cell>
          <cell r="C59">
            <v>0</v>
          </cell>
          <cell r="D59">
            <v>344</v>
          </cell>
          <cell r="E59">
            <v>0</v>
          </cell>
          <cell r="F59">
            <v>0</v>
          </cell>
          <cell r="G59">
            <v>20</v>
          </cell>
          <cell r="H59">
            <v>3654</v>
          </cell>
          <cell r="I59">
            <v>40</v>
          </cell>
        </row>
        <row r="60">
          <cell r="B60">
            <v>449</v>
          </cell>
          <cell r="C60">
            <v>363</v>
          </cell>
          <cell r="D60">
            <v>488</v>
          </cell>
          <cell r="E60">
            <v>8741</v>
          </cell>
          <cell r="F60">
            <v>6874</v>
          </cell>
          <cell r="G60">
            <v>1200</v>
          </cell>
          <cell r="H60">
            <v>10154</v>
          </cell>
          <cell r="I60">
            <v>7404</v>
          </cell>
        </row>
        <row r="61">
          <cell r="B61">
            <v>165</v>
          </cell>
          <cell r="C61">
            <v>68</v>
          </cell>
          <cell r="D61">
            <v>372</v>
          </cell>
          <cell r="E61">
            <v>434</v>
          </cell>
          <cell r="F61">
            <v>2547</v>
          </cell>
          <cell r="G61">
            <v>8521</v>
          </cell>
          <cell r="H61">
            <v>4303</v>
          </cell>
          <cell r="I61">
            <v>2600</v>
          </cell>
        </row>
        <row r="62">
          <cell r="B62">
            <v>69</v>
          </cell>
          <cell r="C62">
            <v>0</v>
          </cell>
          <cell r="D62">
            <v>165</v>
          </cell>
          <cell r="E62">
            <v>0</v>
          </cell>
          <cell r="F62">
            <v>10</v>
          </cell>
          <cell r="G62">
            <v>905</v>
          </cell>
          <cell r="H62">
            <v>0</v>
          </cell>
          <cell r="I62">
            <v>0</v>
          </cell>
        </row>
        <row r="63">
          <cell r="B63">
            <v>443</v>
          </cell>
          <cell r="C63">
            <v>1779</v>
          </cell>
          <cell r="D63">
            <v>3061</v>
          </cell>
          <cell r="E63">
            <v>326</v>
          </cell>
          <cell r="F63">
            <v>6771</v>
          </cell>
          <cell r="G63">
            <v>14789</v>
          </cell>
          <cell r="H63">
            <v>6541</v>
          </cell>
          <cell r="I63">
            <v>1213</v>
          </cell>
        </row>
        <row r="64">
          <cell r="B64">
            <v>2682</v>
          </cell>
          <cell r="C64">
            <v>327</v>
          </cell>
          <cell r="D64">
            <v>411</v>
          </cell>
          <cell r="E64">
            <v>2667</v>
          </cell>
          <cell r="F64">
            <v>330</v>
          </cell>
          <cell r="G64">
            <v>330</v>
          </cell>
          <cell r="H64">
            <v>1628</v>
          </cell>
          <cell r="I64">
            <v>402</v>
          </cell>
        </row>
        <row r="65">
          <cell r="B65">
            <v>0</v>
          </cell>
          <cell r="C65">
            <v>2987</v>
          </cell>
          <cell r="D65">
            <v>97</v>
          </cell>
          <cell r="E65">
            <v>83</v>
          </cell>
          <cell r="F65">
            <v>2157</v>
          </cell>
          <cell r="G65">
            <v>68</v>
          </cell>
          <cell r="H65">
            <v>18</v>
          </cell>
          <cell r="I65">
            <v>529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2520</v>
          </cell>
          <cell r="F66">
            <v>2408</v>
          </cell>
          <cell r="G66">
            <v>0</v>
          </cell>
          <cell r="H66">
            <v>0</v>
          </cell>
          <cell r="I66">
            <v>0</v>
          </cell>
        </row>
        <row r="67">
          <cell r="B67">
            <v>395</v>
          </cell>
          <cell r="C67">
            <v>1466</v>
          </cell>
          <cell r="D67">
            <v>111</v>
          </cell>
          <cell r="E67">
            <v>116</v>
          </cell>
          <cell r="F67">
            <v>1528</v>
          </cell>
          <cell r="G67">
            <v>3854</v>
          </cell>
          <cell r="H67">
            <v>35</v>
          </cell>
          <cell r="I67">
            <v>815</v>
          </cell>
        </row>
        <row r="68">
          <cell r="B68">
            <v>4004</v>
          </cell>
          <cell r="C68">
            <v>2000</v>
          </cell>
          <cell r="D68">
            <v>3000</v>
          </cell>
          <cell r="E68">
            <v>8000</v>
          </cell>
          <cell r="F68">
            <v>3100</v>
          </cell>
          <cell r="G68">
            <v>633</v>
          </cell>
          <cell r="H68">
            <v>1459</v>
          </cell>
          <cell r="I68">
            <v>1102</v>
          </cell>
        </row>
        <row r="69">
          <cell r="B69">
            <v>737</v>
          </cell>
          <cell r="C69">
            <v>1034</v>
          </cell>
          <cell r="D69">
            <v>2410</v>
          </cell>
          <cell r="E69">
            <v>6012</v>
          </cell>
          <cell r="F69">
            <v>315</v>
          </cell>
          <cell r="G69">
            <v>484</v>
          </cell>
          <cell r="H69">
            <v>900</v>
          </cell>
          <cell r="I69">
            <v>198</v>
          </cell>
        </row>
        <row r="70">
          <cell r="B70">
            <v>1</v>
          </cell>
          <cell r="C70">
            <v>0</v>
          </cell>
          <cell r="D70">
            <v>0</v>
          </cell>
          <cell r="E70">
            <v>1243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B71">
            <v>270</v>
          </cell>
          <cell r="C71">
            <v>2750</v>
          </cell>
          <cell r="D71">
            <v>912</v>
          </cell>
          <cell r="E71">
            <v>2249</v>
          </cell>
          <cell r="F71">
            <v>3865</v>
          </cell>
          <cell r="G71">
            <v>1179</v>
          </cell>
          <cell r="H71">
            <v>30</v>
          </cell>
          <cell r="I71">
            <v>1295</v>
          </cell>
        </row>
        <row r="72">
          <cell r="B72">
            <v>204</v>
          </cell>
          <cell r="C72">
            <v>65</v>
          </cell>
          <cell r="D72">
            <v>1055</v>
          </cell>
          <cell r="E72">
            <v>3212</v>
          </cell>
          <cell r="F72">
            <v>2001</v>
          </cell>
          <cell r="G72">
            <v>737</v>
          </cell>
          <cell r="H72">
            <v>236</v>
          </cell>
          <cell r="I72">
            <v>45</v>
          </cell>
        </row>
        <row r="73">
          <cell r="B73">
            <v>17</v>
          </cell>
          <cell r="C73">
            <v>0</v>
          </cell>
          <cell r="D73">
            <v>40</v>
          </cell>
          <cell r="E73">
            <v>605</v>
          </cell>
          <cell r="F73">
            <v>2331</v>
          </cell>
          <cell r="G73">
            <v>220</v>
          </cell>
          <cell r="H73">
            <v>6987</v>
          </cell>
          <cell r="I73">
            <v>0</v>
          </cell>
        </row>
        <row r="74">
          <cell r="B74">
            <v>0</v>
          </cell>
          <cell r="C74">
            <v>63</v>
          </cell>
          <cell r="D74">
            <v>35</v>
          </cell>
          <cell r="E74">
            <v>230</v>
          </cell>
          <cell r="F74">
            <v>310</v>
          </cell>
          <cell r="G74">
            <v>1</v>
          </cell>
          <cell r="H74">
            <v>414</v>
          </cell>
          <cell r="I74">
            <v>4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1204</v>
          </cell>
          <cell r="F75">
            <v>85</v>
          </cell>
          <cell r="G75">
            <v>7</v>
          </cell>
          <cell r="H75">
            <v>0</v>
          </cell>
          <cell r="I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10241</v>
          </cell>
          <cell r="F76">
            <v>300</v>
          </cell>
          <cell r="G76">
            <v>698</v>
          </cell>
          <cell r="H76">
            <v>52</v>
          </cell>
          <cell r="I76">
            <v>2</v>
          </cell>
        </row>
        <row r="77">
          <cell r="B77">
            <v>56</v>
          </cell>
          <cell r="C77">
            <v>12</v>
          </cell>
          <cell r="D77">
            <v>2</v>
          </cell>
          <cell r="E77">
            <v>1354</v>
          </cell>
          <cell r="F77">
            <v>1254</v>
          </cell>
          <cell r="G77">
            <v>145</v>
          </cell>
          <cell r="H77">
            <v>116</v>
          </cell>
          <cell r="I77">
            <v>42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15200</v>
          </cell>
          <cell r="I78">
            <v>0</v>
          </cell>
        </row>
        <row r="79">
          <cell r="B79">
            <v>0</v>
          </cell>
          <cell r="C79">
            <v>0</v>
          </cell>
          <cell r="D79">
            <v>10</v>
          </cell>
          <cell r="E79">
            <v>590</v>
          </cell>
          <cell r="F79">
            <v>230</v>
          </cell>
          <cell r="G79">
            <v>133</v>
          </cell>
          <cell r="H79">
            <v>0</v>
          </cell>
          <cell r="I79">
            <v>0</v>
          </cell>
        </row>
        <row r="80">
          <cell r="B80">
            <v>7</v>
          </cell>
          <cell r="C80">
            <v>0</v>
          </cell>
          <cell r="D80">
            <v>0</v>
          </cell>
          <cell r="E80">
            <v>2</v>
          </cell>
          <cell r="F80">
            <v>11240</v>
          </cell>
          <cell r="G80">
            <v>1710</v>
          </cell>
          <cell r="H80">
            <v>10</v>
          </cell>
          <cell r="I80">
            <v>0</v>
          </cell>
        </row>
        <row r="81">
          <cell r="B81">
            <v>259</v>
          </cell>
          <cell r="C81">
            <v>822</v>
          </cell>
          <cell r="D81">
            <v>0</v>
          </cell>
          <cell r="E81">
            <v>193</v>
          </cell>
          <cell r="F81">
            <v>3525</v>
          </cell>
          <cell r="G81">
            <v>237</v>
          </cell>
          <cell r="H81">
            <v>0</v>
          </cell>
          <cell r="I81">
            <v>5933</v>
          </cell>
        </row>
        <row r="82">
          <cell r="B82">
            <v>37</v>
          </cell>
          <cell r="C82">
            <v>2739</v>
          </cell>
          <cell r="D82">
            <v>4687</v>
          </cell>
          <cell r="E82">
            <v>5474</v>
          </cell>
          <cell r="F82">
            <v>250</v>
          </cell>
          <cell r="G82">
            <v>1043</v>
          </cell>
          <cell r="H82">
            <v>99</v>
          </cell>
          <cell r="I82">
            <v>604</v>
          </cell>
        </row>
        <row r="83">
          <cell r="B83">
            <v>20</v>
          </cell>
          <cell r="C83">
            <v>0</v>
          </cell>
          <cell r="D83">
            <v>365</v>
          </cell>
          <cell r="E83">
            <v>0</v>
          </cell>
          <cell r="F83">
            <v>0</v>
          </cell>
          <cell r="G83">
            <v>450</v>
          </cell>
          <cell r="H83">
            <v>0</v>
          </cell>
          <cell r="I83">
            <v>100</v>
          </cell>
        </row>
        <row r="84">
          <cell r="B84">
            <v>150</v>
          </cell>
          <cell r="C84">
            <v>1278</v>
          </cell>
          <cell r="D84">
            <v>0</v>
          </cell>
          <cell r="E84">
            <v>0</v>
          </cell>
          <cell r="F84">
            <v>32800</v>
          </cell>
          <cell r="G84">
            <v>1460</v>
          </cell>
          <cell r="H84">
            <v>7</v>
          </cell>
          <cell r="I84">
            <v>14795</v>
          </cell>
        </row>
        <row r="85">
          <cell r="B85">
            <v>160</v>
          </cell>
          <cell r="C85">
            <v>20255</v>
          </cell>
          <cell r="D85">
            <v>0</v>
          </cell>
          <cell r="E85">
            <v>22</v>
          </cell>
          <cell r="F85">
            <v>620</v>
          </cell>
          <cell r="G85">
            <v>0</v>
          </cell>
          <cell r="H85">
            <v>0</v>
          </cell>
          <cell r="I85">
            <v>20</v>
          </cell>
        </row>
        <row r="86">
          <cell r="B86">
            <v>0</v>
          </cell>
          <cell r="C86">
            <v>10</v>
          </cell>
          <cell r="D86">
            <v>0</v>
          </cell>
          <cell r="E86">
            <v>0</v>
          </cell>
          <cell r="F86">
            <v>1375</v>
          </cell>
          <cell r="G86">
            <v>961</v>
          </cell>
          <cell r="H86">
            <v>0</v>
          </cell>
          <cell r="I86">
            <v>20</v>
          </cell>
        </row>
        <row r="87">
          <cell r="B87">
            <v>27814</v>
          </cell>
          <cell r="C87">
            <v>9771</v>
          </cell>
          <cell r="D87">
            <v>226167</v>
          </cell>
          <cell r="E87">
            <v>4435</v>
          </cell>
          <cell r="F87">
            <v>12240</v>
          </cell>
          <cell r="G87">
            <v>71418</v>
          </cell>
          <cell r="H87">
            <v>17952</v>
          </cell>
          <cell r="I87">
            <v>891</v>
          </cell>
        </row>
        <row r="88">
          <cell r="B88">
            <v>156898</v>
          </cell>
          <cell r="C88">
            <v>182125</v>
          </cell>
          <cell r="D88">
            <v>24778</v>
          </cell>
          <cell r="E88">
            <v>220448</v>
          </cell>
          <cell r="F88">
            <v>18249</v>
          </cell>
          <cell r="G88">
            <v>92367</v>
          </cell>
          <cell r="H88">
            <v>23776</v>
          </cell>
          <cell r="I88">
            <v>3769</v>
          </cell>
        </row>
        <row r="104">
          <cell r="B104">
            <v>0</v>
          </cell>
          <cell r="C104">
            <v>1000019</v>
          </cell>
          <cell r="D104">
            <v>5357</v>
          </cell>
          <cell r="E104">
            <v>318939</v>
          </cell>
          <cell r="F104">
            <v>0</v>
          </cell>
          <cell r="G104">
            <v>0</v>
          </cell>
          <cell r="H104">
            <v>908</v>
          </cell>
          <cell r="I104">
            <v>10926</v>
          </cell>
        </row>
        <row r="105">
          <cell r="B105">
            <v>26147</v>
          </cell>
          <cell r="C105">
            <v>2351</v>
          </cell>
          <cell r="D105">
            <v>4124</v>
          </cell>
          <cell r="E105">
            <v>1366</v>
          </cell>
          <cell r="F105">
            <v>3161</v>
          </cell>
          <cell r="G105">
            <v>3796</v>
          </cell>
          <cell r="H105">
            <v>22214</v>
          </cell>
          <cell r="I105">
            <v>21014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1720</v>
          </cell>
          <cell r="H106">
            <v>0</v>
          </cell>
          <cell r="I106">
            <v>0</v>
          </cell>
        </row>
        <row r="107">
          <cell r="B107">
            <v>359</v>
          </cell>
          <cell r="C107">
            <v>5430</v>
          </cell>
          <cell r="D107">
            <v>361</v>
          </cell>
          <cell r="E107">
            <v>258</v>
          </cell>
          <cell r="F107">
            <v>949</v>
          </cell>
          <cell r="G107">
            <v>954</v>
          </cell>
          <cell r="H107">
            <v>164</v>
          </cell>
          <cell r="I107">
            <v>2657</v>
          </cell>
        </row>
        <row r="108">
          <cell r="B108">
            <v>0</v>
          </cell>
          <cell r="C108">
            <v>0</v>
          </cell>
          <cell r="D108">
            <v>400</v>
          </cell>
          <cell r="E108">
            <v>0</v>
          </cell>
          <cell r="F108">
            <v>0</v>
          </cell>
          <cell r="G108">
            <v>60</v>
          </cell>
          <cell r="H108">
            <v>9214</v>
          </cell>
          <cell r="I108">
            <v>80</v>
          </cell>
        </row>
        <row r="109">
          <cell r="B109">
            <v>963</v>
          </cell>
          <cell r="C109">
            <v>852</v>
          </cell>
          <cell r="D109">
            <v>665</v>
          </cell>
          <cell r="E109">
            <v>7985</v>
          </cell>
          <cell r="F109">
            <v>8511</v>
          </cell>
          <cell r="G109">
            <v>895</v>
          </cell>
          <cell r="H109">
            <v>9260</v>
          </cell>
          <cell r="I109">
            <v>6984</v>
          </cell>
        </row>
        <row r="110">
          <cell r="B110">
            <v>665</v>
          </cell>
          <cell r="C110">
            <v>652</v>
          </cell>
          <cell r="D110">
            <v>520</v>
          </cell>
          <cell r="E110">
            <v>721</v>
          </cell>
          <cell r="F110">
            <v>2541</v>
          </cell>
          <cell r="G110">
            <v>9201</v>
          </cell>
          <cell r="H110">
            <v>5174</v>
          </cell>
          <cell r="I110">
            <v>2541</v>
          </cell>
        </row>
        <row r="111">
          <cell r="B111">
            <v>92</v>
          </cell>
          <cell r="C111">
            <v>0</v>
          </cell>
          <cell r="D111">
            <v>92</v>
          </cell>
          <cell r="E111">
            <v>0</v>
          </cell>
          <cell r="F111">
            <v>30</v>
          </cell>
          <cell r="G111">
            <v>808</v>
          </cell>
          <cell r="H111">
            <v>0</v>
          </cell>
          <cell r="I111">
            <v>0</v>
          </cell>
        </row>
        <row r="112">
          <cell r="B112">
            <v>889</v>
          </cell>
          <cell r="C112">
            <v>1202</v>
          </cell>
          <cell r="D112">
            <v>5416</v>
          </cell>
          <cell r="E112">
            <v>376</v>
          </cell>
          <cell r="F112">
            <v>12397</v>
          </cell>
          <cell r="G112">
            <v>17381</v>
          </cell>
          <cell r="H112">
            <v>14242</v>
          </cell>
          <cell r="I112">
            <v>1942</v>
          </cell>
        </row>
        <row r="113">
          <cell r="B113">
            <v>31002</v>
          </cell>
          <cell r="C113">
            <v>6541</v>
          </cell>
          <cell r="D113">
            <v>6001</v>
          </cell>
          <cell r="E113">
            <v>30144</v>
          </cell>
          <cell r="F113">
            <v>6500</v>
          </cell>
          <cell r="G113">
            <v>2525</v>
          </cell>
          <cell r="H113">
            <v>18901</v>
          </cell>
          <cell r="I113">
            <v>2300</v>
          </cell>
        </row>
        <row r="114">
          <cell r="B114">
            <v>0</v>
          </cell>
          <cell r="C114">
            <v>25471</v>
          </cell>
          <cell r="D114">
            <v>250</v>
          </cell>
          <cell r="E114">
            <v>580</v>
          </cell>
          <cell r="F114">
            <v>21756</v>
          </cell>
          <cell r="G114">
            <v>525</v>
          </cell>
          <cell r="H114">
            <v>195</v>
          </cell>
          <cell r="I114">
            <v>4931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72584</v>
          </cell>
          <cell r="F115">
            <v>50114</v>
          </cell>
          <cell r="G115">
            <v>0</v>
          </cell>
          <cell r="H115">
            <v>0</v>
          </cell>
          <cell r="I115">
            <v>0</v>
          </cell>
        </row>
        <row r="116">
          <cell r="B116">
            <v>5620</v>
          </cell>
          <cell r="C116">
            <v>23014</v>
          </cell>
          <cell r="D116">
            <v>1354</v>
          </cell>
          <cell r="E116">
            <v>512</v>
          </cell>
          <cell r="F116">
            <v>21471</v>
          </cell>
          <cell r="G116">
            <v>2776</v>
          </cell>
          <cell r="H116">
            <v>930</v>
          </cell>
          <cell r="I116">
            <v>7622</v>
          </cell>
        </row>
        <row r="117">
          <cell r="B117">
            <v>47807</v>
          </cell>
          <cell r="C117">
            <v>18533</v>
          </cell>
          <cell r="D117">
            <v>33642</v>
          </cell>
          <cell r="E117">
            <v>93210</v>
          </cell>
          <cell r="F117">
            <v>42150</v>
          </cell>
          <cell r="G117">
            <v>4629</v>
          </cell>
          <cell r="H117">
            <v>16352</v>
          </cell>
          <cell r="I117">
            <v>9166</v>
          </cell>
        </row>
        <row r="118">
          <cell r="B118">
            <v>15412</v>
          </cell>
          <cell r="C118">
            <v>1346</v>
          </cell>
          <cell r="D118">
            <v>19105</v>
          </cell>
          <cell r="E118">
            <v>25874</v>
          </cell>
          <cell r="F118">
            <v>12547</v>
          </cell>
          <cell r="G118">
            <v>3158</v>
          </cell>
          <cell r="H118">
            <v>9200</v>
          </cell>
          <cell r="I118">
            <v>1075</v>
          </cell>
        </row>
        <row r="119">
          <cell r="B119">
            <v>5</v>
          </cell>
          <cell r="C119">
            <v>0</v>
          </cell>
          <cell r="D119">
            <v>0</v>
          </cell>
          <cell r="E119">
            <v>9227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>
            <v>3332</v>
          </cell>
          <cell r="C120">
            <v>13797</v>
          </cell>
          <cell r="D120">
            <v>8342</v>
          </cell>
          <cell r="E120">
            <v>12394</v>
          </cell>
          <cell r="F120">
            <v>16905</v>
          </cell>
          <cell r="G120">
            <v>6427</v>
          </cell>
          <cell r="H120">
            <v>360</v>
          </cell>
          <cell r="I120">
            <v>11897</v>
          </cell>
        </row>
        <row r="121">
          <cell r="B121">
            <v>3790</v>
          </cell>
          <cell r="C121">
            <v>3214</v>
          </cell>
          <cell r="D121">
            <v>9520</v>
          </cell>
          <cell r="E121">
            <v>24100</v>
          </cell>
          <cell r="F121">
            <v>23587</v>
          </cell>
          <cell r="G121">
            <v>7158</v>
          </cell>
          <cell r="H121">
            <v>5417</v>
          </cell>
          <cell r="I121">
            <v>658</v>
          </cell>
        </row>
        <row r="122">
          <cell r="B122">
            <v>660</v>
          </cell>
          <cell r="C122">
            <v>0</v>
          </cell>
          <cell r="D122">
            <v>1230</v>
          </cell>
          <cell r="E122">
            <v>33214</v>
          </cell>
          <cell r="F122">
            <v>65147</v>
          </cell>
          <cell r="G122">
            <v>9214</v>
          </cell>
          <cell r="H122">
            <v>102547</v>
          </cell>
          <cell r="I122">
            <v>0</v>
          </cell>
        </row>
        <row r="123">
          <cell r="B123">
            <v>0</v>
          </cell>
          <cell r="C123">
            <v>300</v>
          </cell>
          <cell r="D123">
            <v>600</v>
          </cell>
          <cell r="E123">
            <v>5841</v>
          </cell>
          <cell r="F123">
            <v>6214</v>
          </cell>
          <cell r="G123">
            <v>25</v>
          </cell>
          <cell r="H123">
            <v>1900</v>
          </cell>
          <cell r="I123">
            <v>20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2602</v>
          </cell>
          <cell r="F124">
            <v>170</v>
          </cell>
          <cell r="G124">
            <v>7</v>
          </cell>
          <cell r="H124">
            <v>0</v>
          </cell>
          <cell r="I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36541</v>
          </cell>
          <cell r="F125">
            <v>36</v>
          </cell>
          <cell r="G125">
            <v>116</v>
          </cell>
          <cell r="H125">
            <v>42</v>
          </cell>
          <cell r="I125">
            <v>3</v>
          </cell>
        </row>
        <row r="126">
          <cell r="B126">
            <v>1004</v>
          </cell>
          <cell r="C126">
            <v>37</v>
          </cell>
          <cell r="D126">
            <v>37</v>
          </cell>
          <cell r="E126">
            <v>8014</v>
          </cell>
          <cell r="F126">
            <v>31044</v>
          </cell>
          <cell r="G126">
            <v>2153</v>
          </cell>
          <cell r="H126">
            <v>3110</v>
          </cell>
          <cell r="I126">
            <v>588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848000</v>
          </cell>
          <cell r="I127">
            <v>0</v>
          </cell>
        </row>
        <row r="128">
          <cell r="B128">
            <v>0</v>
          </cell>
          <cell r="C128">
            <v>0</v>
          </cell>
          <cell r="D128">
            <v>200</v>
          </cell>
          <cell r="E128">
            <v>37400</v>
          </cell>
          <cell r="F128">
            <v>6541</v>
          </cell>
          <cell r="G128">
            <v>2451</v>
          </cell>
          <cell r="H128">
            <v>0</v>
          </cell>
          <cell r="I128">
            <v>0</v>
          </cell>
        </row>
        <row r="129">
          <cell r="B129">
            <v>16</v>
          </cell>
          <cell r="C129">
            <v>0</v>
          </cell>
          <cell r="D129">
            <v>0</v>
          </cell>
          <cell r="E129">
            <v>3</v>
          </cell>
          <cell r="F129">
            <v>5320</v>
          </cell>
          <cell r="G129">
            <v>812</v>
          </cell>
          <cell r="H129">
            <v>30</v>
          </cell>
          <cell r="I129">
            <v>0</v>
          </cell>
        </row>
        <row r="130">
          <cell r="B130">
            <v>263</v>
          </cell>
          <cell r="C130">
            <v>154</v>
          </cell>
          <cell r="D130">
            <v>0</v>
          </cell>
          <cell r="E130">
            <v>73</v>
          </cell>
          <cell r="F130">
            <v>6541</v>
          </cell>
          <cell r="G130">
            <v>155</v>
          </cell>
          <cell r="H130">
            <v>0</v>
          </cell>
          <cell r="I130">
            <v>13254</v>
          </cell>
        </row>
        <row r="131">
          <cell r="B131">
            <v>90</v>
          </cell>
          <cell r="C131">
            <v>5663</v>
          </cell>
          <cell r="D131">
            <v>5477</v>
          </cell>
          <cell r="E131">
            <v>6547</v>
          </cell>
          <cell r="F131">
            <v>2220</v>
          </cell>
          <cell r="G131">
            <v>933</v>
          </cell>
          <cell r="H131">
            <v>184</v>
          </cell>
          <cell r="I131">
            <v>599</v>
          </cell>
        </row>
        <row r="132">
          <cell r="B132">
            <v>963</v>
          </cell>
          <cell r="C132">
            <v>0</v>
          </cell>
          <cell r="D132">
            <v>952</v>
          </cell>
          <cell r="E132">
            <v>0</v>
          </cell>
          <cell r="F132">
            <v>0</v>
          </cell>
          <cell r="G132">
            <v>1247</v>
          </cell>
          <cell r="H132">
            <v>0</v>
          </cell>
          <cell r="I132">
            <v>621</v>
          </cell>
        </row>
        <row r="133">
          <cell r="B133">
            <v>99</v>
          </cell>
          <cell r="C133">
            <v>2522</v>
          </cell>
          <cell r="D133">
            <v>0</v>
          </cell>
          <cell r="E133">
            <v>0</v>
          </cell>
          <cell r="F133">
            <v>45800</v>
          </cell>
          <cell r="G133">
            <v>385</v>
          </cell>
          <cell r="H133">
            <v>14</v>
          </cell>
          <cell r="I133">
            <v>31957</v>
          </cell>
        </row>
        <row r="134">
          <cell r="B134">
            <v>434</v>
          </cell>
          <cell r="C134">
            <v>6587</v>
          </cell>
          <cell r="D134">
            <v>0</v>
          </cell>
          <cell r="E134">
            <v>51</v>
          </cell>
          <cell r="F134">
            <v>1840</v>
          </cell>
          <cell r="G134">
            <v>0</v>
          </cell>
          <cell r="H134">
            <v>0</v>
          </cell>
          <cell r="I134">
            <v>20</v>
          </cell>
        </row>
        <row r="135">
          <cell r="B135">
            <v>0</v>
          </cell>
          <cell r="C135">
            <v>4</v>
          </cell>
          <cell r="D135">
            <v>0</v>
          </cell>
          <cell r="E135">
            <v>0</v>
          </cell>
          <cell r="F135">
            <v>1615</v>
          </cell>
          <cell r="G135">
            <v>727</v>
          </cell>
          <cell r="H135">
            <v>0</v>
          </cell>
          <cell r="I135">
            <v>40</v>
          </cell>
        </row>
        <row r="136">
          <cell r="B136">
            <v>151667</v>
          </cell>
          <cell r="C136">
            <v>51054</v>
          </cell>
          <cell r="D136">
            <v>2245784</v>
          </cell>
          <cell r="E136">
            <v>36541</v>
          </cell>
          <cell r="F136">
            <v>47250</v>
          </cell>
          <cell r="G136">
            <v>539756</v>
          </cell>
          <cell r="H136">
            <v>99874</v>
          </cell>
          <cell r="I136">
            <v>29851</v>
          </cell>
        </row>
        <row r="137">
          <cell r="B137">
            <v>29049</v>
          </cell>
          <cell r="C137">
            <v>22510</v>
          </cell>
          <cell r="D137">
            <v>17417</v>
          </cell>
          <cell r="E137">
            <v>28118</v>
          </cell>
          <cell r="F137">
            <v>4207</v>
          </cell>
          <cell r="G137">
            <v>71989</v>
          </cell>
          <cell r="H137">
            <v>6864</v>
          </cell>
          <cell r="I137">
            <v>5654</v>
          </cell>
        </row>
      </sheetData>
      <sheetData sheetId="6">
        <row r="8">
          <cell r="B8">
            <v>0</v>
          </cell>
          <cell r="C8">
            <v>21458</v>
          </cell>
          <cell r="D8">
            <v>6672</v>
          </cell>
          <cell r="E8">
            <v>32513</v>
          </cell>
          <cell r="F8">
            <v>2775</v>
          </cell>
          <cell r="G8">
            <v>0</v>
          </cell>
          <cell r="H8">
            <v>38333</v>
          </cell>
          <cell r="I8">
            <v>180</v>
          </cell>
        </row>
        <row r="9">
          <cell r="B9">
            <v>5034</v>
          </cell>
          <cell r="C9">
            <v>2724</v>
          </cell>
          <cell r="D9">
            <v>4621</v>
          </cell>
          <cell r="E9">
            <v>2541</v>
          </cell>
          <cell r="F9">
            <v>4598</v>
          </cell>
          <cell r="G9">
            <v>7891</v>
          </cell>
          <cell r="H9">
            <v>35001</v>
          </cell>
          <cell r="I9">
            <v>3000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300</v>
          </cell>
          <cell r="H10">
            <v>0</v>
          </cell>
          <cell r="I10">
            <v>0</v>
          </cell>
        </row>
        <row r="11">
          <cell r="C11">
            <v>26</v>
          </cell>
          <cell r="I11">
            <v>4</v>
          </cell>
        </row>
        <row r="12">
          <cell r="B12">
            <v>0</v>
          </cell>
          <cell r="C12">
            <v>0</v>
          </cell>
          <cell r="D12">
            <v>865</v>
          </cell>
          <cell r="E12">
            <v>0</v>
          </cell>
          <cell r="F12">
            <v>0</v>
          </cell>
          <cell r="G12">
            <v>0</v>
          </cell>
          <cell r="H12">
            <v>7020</v>
          </cell>
          <cell r="I12">
            <v>100</v>
          </cell>
        </row>
        <row r="13">
          <cell r="B13">
            <v>48</v>
          </cell>
          <cell r="C13">
            <v>2</v>
          </cell>
          <cell r="D13">
            <v>3510</v>
          </cell>
          <cell r="E13">
            <v>560</v>
          </cell>
          <cell r="F13">
            <v>205</v>
          </cell>
          <cell r="G13">
            <v>2541</v>
          </cell>
          <cell r="H13">
            <v>21477</v>
          </cell>
          <cell r="I13">
            <v>198</v>
          </cell>
        </row>
        <row r="14">
          <cell r="B14">
            <v>30</v>
          </cell>
          <cell r="C14">
            <v>53</v>
          </cell>
          <cell r="D14">
            <v>3000</v>
          </cell>
          <cell r="E14">
            <v>300</v>
          </cell>
          <cell r="F14">
            <v>90</v>
          </cell>
          <cell r="G14">
            <v>16451</v>
          </cell>
          <cell r="H14">
            <v>21000</v>
          </cell>
          <cell r="I14">
            <v>100</v>
          </cell>
        </row>
        <row r="15">
          <cell r="B15">
            <v>40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1710</v>
          </cell>
          <cell r="H15">
            <v>1460</v>
          </cell>
          <cell r="I15">
            <v>0</v>
          </cell>
        </row>
        <row r="16">
          <cell r="B16">
            <v>200</v>
          </cell>
          <cell r="C16">
            <v>100</v>
          </cell>
          <cell r="D16">
            <v>1331</v>
          </cell>
          <cell r="E16">
            <v>400</v>
          </cell>
          <cell r="F16">
            <v>2371</v>
          </cell>
          <cell r="G16">
            <v>31000</v>
          </cell>
          <cell r="H16">
            <v>38100</v>
          </cell>
          <cell r="I16">
            <v>600</v>
          </cell>
        </row>
        <row r="17">
          <cell r="B17">
            <v>314</v>
          </cell>
          <cell r="C17">
            <v>300</v>
          </cell>
          <cell r="D17">
            <v>200</v>
          </cell>
          <cell r="E17">
            <v>1900</v>
          </cell>
          <cell r="F17">
            <v>312</v>
          </cell>
          <cell r="G17">
            <v>116</v>
          </cell>
          <cell r="H17">
            <v>2600</v>
          </cell>
          <cell r="I17">
            <v>468</v>
          </cell>
        </row>
        <row r="18">
          <cell r="B18">
            <v>0</v>
          </cell>
          <cell r="C18">
            <v>3544</v>
          </cell>
          <cell r="D18">
            <v>900</v>
          </cell>
          <cell r="E18">
            <v>300</v>
          </cell>
          <cell r="F18">
            <v>3444</v>
          </cell>
          <cell r="G18">
            <v>139</v>
          </cell>
          <cell r="H18">
            <v>15</v>
          </cell>
          <cell r="I18">
            <v>668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614</v>
          </cell>
          <cell r="F19">
            <v>640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156</v>
          </cell>
          <cell r="C20">
            <v>3014</v>
          </cell>
          <cell r="D20">
            <v>1125</v>
          </cell>
          <cell r="E20">
            <v>852</v>
          </cell>
          <cell r="F20">
            <v>894</v>
          </cell>
          <cell r="G20">
            <v>747</v>
          </cell>
          <cell r="H20">
            <v>488</v>
          </cell>
          <cell r="I20">
            <v>45</v>
          </cell>
        </row>
        <row r="21">
          <cell r="B21">
            <v>2188</v>
          </cell>
          <cell r="C21">
            <v>2001</v>
          </cell>
          <cell r="D21">
            <v>6012</v>
          </cell>
          <cell r="E21">
            <v>10057</v>
          </cell>
          <cell r="F21">
            <v>6019</v>
          </cell>
          <cell r="G21">
            <v>1040</v>
          </cell>
          <cell r="H21">
            <v>4901</v>
          </cell>
          <cell r="I21">
            <v>1323</v>
          </cell>
        </row>
        <row r="22">
          <cell r="B22">
            <v>100</v>
          </cell>
          <cell r="C22">
            <v>14</v>
          </cell>
          <cell r="D22">
            <v>208</v>
          </cell>
          <cell r="E22">
            <v>601</v>
          </cell>
          <cell r="F22">
            <v>400</v>
          </cell>
          <cell r="G22">
            <v>137</v>
          </cell>
          <cell r="H22">
            <v>600</v>
          </cell>
          <cell r="I22">
            <v>44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0</v>
          </cell>
          <cell r="C24">
            <v>716</v>
          </cell>
          <cell r="D24">
            <v>836</v>
          </cell>
          <cell r="E24">
            <v>217</v>
          </cell>
          <cell r="F24">
            <v>3170</v>
          </cell>
          <cell r="G24">
            <v>3057</v>
          </cell>
          <cell r="H24">
            <v>2654</v>
          </cell>
          <cell r="I24">
            <v>1028</v>
          </cell>
        </row>
        <row r="25">
          <cell r="B25">
            <v>101</v>
          </cell>
          <cell r="C25">
            <v>4</v>
          </cell>
          <cell r="D25">
            <v>64</v>
          </cell>
          <cell r="E25">
            <v>845</v>
          </cell>
          <cell r="F25">
            <v>621</v>
          </cell>
          <cell r="G25">
            <v>32</v>
          </cell>
          <cell r="H25">
            <v>102</v>
          </cell>
          <cell r="I25">
            <v>41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70</v>
          </cell>
          <cell r="F26">
            <v>170</v>
          </cell>
          <cell r="G26">
            <v>70</v>
          </cell>
          <cell r="H26">
            <v>220</v>
          </cell>
          <cell r="I26">
            <v>0</v>
          </cell>
        </row>
        <row r="27">
          <cell r="B27">
            <v>16</v>
          </cell>
          <cell r="C27">
            <v>16</v>
          </cell>
          <cell r="D27">
            <v>53</v>
          </cell>
          <cell r="E27">
            <v>66</v>
          </cell>
          <cell r="F27">
            <v>185</v>
          </cell>
          <cell r="G27">
            <v>9</v>
          </cell>
          <cell r="H27">
            <v>0</v>
          </cell>
          <cell r="I27">
            <v>9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423</v>
          </cell>
          <cell r="F28">
            <v>372</v>
          </cell>
          <cell r="G28">
            <v>145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5</v>
          </cell>
          <cell r="F29">
            <v>40</v>
          </cell>
          <cell r="G29">
            <v>5</v>
          </cell>
          <cell r="H29">
            <v>0</v>
          </cell>
          <cell r="I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360</v>
          </cell>
          <cell r="F30">
            <v>332</v>
          </cell>
          <cell r="G30">
            <v>34</v>
          </cell>
          <cell r="H30">
            <v>12</v>
          </cell>
          <cell r="I30">
            <v>16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400</v>
          </cell>
          <cell r="F32">
            <v>570</v>
          </cell>
          <cell r="G32">
            <v>354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50</v>
          </cell>
          <cell r="H33">
            <v>130</v>
          </cell>
          <cell r="I33">
            <v>0</v>
          </cell>
        </row>
        <row r="34">
          <cell r="B34">
            <v>0</v>
          </cell>
          <cell r="C34">
            <v>108</v>
          </cell>
          <cell r="D34">
            <v>0</v>
          </cell>
          <cell r="E34">
            <v>165</v>
          </cell>
          <cell r="F34">
            <v>989</v>
          </cell>
          <cell r="G34">
            <v>0</v>
          </cell>
          <cell r="H34">
            <v>200</v>
          </cell>
          <cell r="I34">
            <v>852</v>
          </cell>
        </row>
        <row r="35">
          <cell r="B35">
            <v>150</v>
          </cell>
          <cell r="C35">
            <v>25</v>
          </cell>
          <cell r="D35">
            <v>654</v>
          </cell>
          <cell r="E35">
            <v>96</v>
          </cell>
          <cell r="F35">
            <v>35</v>
          </cell>
          <cell r="G35">
            <v>200</v>
          </cell>
          <cell r="H35">
            <v>300</v>
          </cell>
          <cell r="I35">
            <v>80</v>
          </cell>
        </row>
        <row r="36">
          <cell r="B36">
            <v>0</v>
          </cell>
          <cell r="C36">
            <v>0</v>
          </cell>
          <cell r="D36">
            <v>420</v>
          </cell>
          <cell r="E36">
            <v>0</v>
          </cell>
          <cell r="F36">
            <v>0</v>
          </cell>
          <cell r="G36">
            <v>35</v>
          </cell>
          <cell r="H36">
            <v>350</v>
          </cell>
          <cell r="I36">
            <v>135</v>
          </cell>
        </row>
        <row r="37">
          <cell r="B37">
            <v>0</v>
          </cell>
          <cell r="C37">
            <v>35</v>
          </cell>
          <cell r="D37">
            <v>25</v>
          </cell>
          <cell r="E37">
            <v>150</v>
          </cell>
          <cell r="F37">
            <v>56</v>
          </cell>
          <cell r="G37">
            <v>35</v>
          </cell>
          <cell r="H37">
            <v>25</v>
          </cell>
          <cell r="I37">
            <v>254</v>
          </cell>
        </row>
        <row r="38">
          <cell r="B38">
            <v>0</v>
          </cell>
          <cell r="C38">
            <v>828</v>
          </cell>
          <cell r="D38">
            <v>0</v>
          </cell>
          <cell r="E38">
            <v>64</v>
          </cell>
          <cell r="F38">
            <v>2900</v>
          </cell>
          <cell r="G38">
            <v>0</v>
          </cell>
          <cell r="H38">
            <v>384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118</v>
          </cell>
          <cell r="C40">
            <v>90</v>
          </cell>
          <cell r="D40">
            <v>3914</v>
          </cell>
          <cell r="E40">
            <v>81</v>
          </cell>
          <cell r="F40">
            <v>910</v>
          </cell>
          <cell r="G40">
            <v>114</v>
          </cell>
          <cell r="H40">
            <v>458</v>
          </cell>
          <cell r="I40">
            <v>88</v>
          </cell>
        </row>
        <row r="41">
          <cell r="B41">
            <v>1700</v>
          </cell>
          <cell r="C41">
            <v>2987</v>
          </cell>
          <cell r="D41">
            <v>2650</v>
          </cell>
          <cell r="E41">
            <v>3540</v>
          </cell>
          <cell r="F41">
            <v>2581</v>
          </cell>
          <cell r="G41">
            <v>2541</v>
          </cell>
          <cell r="H41">
            <v>2841</v>
          </cell>
          <cell r="I41">
            <v>900</v>
          </cell>
        </row>
        <row r="56">
          <cell r="B56">
            <v>6577</v>
          </cell>
          <cell r="C56">
            <v>324068</v>
          </cell>
          <cell r="D56">
            <v>121559</v>
          </cell>
          <cell r="E56">
            <v>116290</v>
          </cell>
          <cell r="F56">
            <v>7911</v>
          </cell>
          <cell r="G56">
            <v>0</v>
          </cell>
          <cell r="H56">
            <v>171</v>
          </cell>
          <cell r="I56">
            <v>7341</v>
          </cell>
        </row>
        <row r="57">
          <cell r="B57">
            <v>9970</v>
          </cell>
          <cell r="C57">
            <v>633</v>
          </cell>
          <cell r="D57">
            <v>961</v>
          </cell>
          <cell r="E57">
            <v>853</v>
          </cell>
          <cell r="F57">
            <v>3296</v>
          </cell>
          <cell r="G57">
            <v>845</v>
          </cell>
          <cell r="H57">
            <v>10223</v>
          </cell>
          <cell r="I57">
            <v>876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1490</v>
          </cell>
          <cell r="C59">
            <v>240190</v>
          </cell>
          <cell r="D59">
            <v>680</v>
          </cell>
          <cell r="E59">
            <v>986</v>
          </cell>
          <cell r="F59">
            <v>8412</v>
          </cell>
          <cell r="G59">
            <v>4500</v>
          </cell>
          <cell r="H59">
            <v>410</v>
          </cell>
          <cell r="I59">
            <v>28800</v>
          </cell>
        </row>
        <row r="60">
          <cell r="B60">
            <v>0</v>
          </cell>
          <cell r="C60">
            <v>0</v>
          </cell>
          <cell r="D60">
            <v>111</v>
          </cell>
          <cell r="E60">
            <v>0</v>
          </cell>
          <cell r="F60">
            <v>0</v>
          </cell>
          <cell r="G60">
            <v>0</v>
          </cell>
          <cell r="H60">
            <v>1900</v>
          </cell>
          <cell r="I60">
            <v>0</v>
          </cell>
        </row>
        <row r="61">
          <cell r="B61">
            <v>950</v>
          </cell>
          <cell r="C61">
            <v>355</v>
          </cell>
          <cell r="D61">
            <v>77</v>
          </cell>
          <cell r="E61">
            <v>725</v>
          </cell>
          <cell r="F61">
            <v>3254</v>
          </cell>
          <cell r="G61">
            <v>562</v>
          </cell>
          <cell r="H61">
            <v>3201</v>
          </cell>
          <cell r="I61">
            <v>90</v>
          </cell>
        </row>
        <row r="62">
          <cell r="B62">
            <v>30</v>
          </cell>
          <cell r="C62">
            <v>175</v>
          </cell>
          <cell r="D62">
            <v>143</v>
          </cell>
          <cell r="E62">
            <v>81</v>
          </cell>
          <cell r="F62">
            <v>435</v>
          </cell>
          <cell r="G62">
            <v>426</v>
          </cell>
          <cell r="H62">
            <v>1300</v>
          </cell>
          <cell r="I62">
            <v>20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F63">
            <v>30</v>
          </cell>
          <cell r="G63">
            <v>185</v>
          </cell>
          <cell r="H63">
            <v>0</v>
          </cell>
          <cell r="I63">
            <v>0</v>
          </cell>
        </row>
        <row r="64">
          <cell r="B64">
            <v>660</v>
          </cell>
          <cell r="C64">
            <v>1143</v>
          </cell>
          <cell r="D64">
            <v>683</v>
          </cell>
          <cell r="E64">
            <v>231</v>
          </cell>
          <cell r="F64">
            <v>2481</v>
          </cell>
          <cell r="G64">
            <v>2441</v>
          </cell>
          <cell r="H64">
            <v>3890</v>
          </cell>
          <cell r="I64">
            <v>345</v>
          </cell>
        </row>
        <row r="65">
          <cell r="B65">
            <v>1650</v>
          </cell>
          <cell r="C65">
            <v>820</v>
          </cell>
          <cell r="D65">
            <v>152</v>
          </cell>
          <cell r="E65">
            <v>1564</v>
          </cell>
          <cell r="F65">
            <v>998</v>
          </cell>
          <cell r="G65">
            <v>78</v>
          </cell>
          <cell r="H65">
            <v>3510</v>
          </cell>
          <cell r="I65">
            <v>329</v>
          </cell>
        </row>
        <row r="66">
          <cell r="B66">
            <v>0</v>
          </cell>
          <cell r="C66">
            <v>2654</v>
          </cell>
          <cell r="D66">
            <v>91</v>
          </cell>
          <cell r="E66">
            <v>90</v>
          </cell>
          <cell r="F66">
            <v>3120</v>
          </cell>
          <cell r="G66">
            <v>114</v>
          </cell>
          <cell r="H66">
            <v>25</v>
          </cell>
          <cell r="I66">
            <v>627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1468</v>
          </cell>
          <cell r="F67">
            <v>1519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211</v>
          </cell>
          <cell r="C68">
            <v>2541</v>
          </cell>
          <cell r="D68">
            <v>93</v>
          </cell>
          <cell r="E68">
            <v>300</v>
          </cell>
          <cell r="F68">
            <v>2900</v>
          </cell>
          <cell r="G68">
            <v>237</v>
          </cell>
          <cell r="H68">
            <v>24</v>
          </cell>
          <cell r="I68">
            <v>404</v>
          </cell>
        </row>
        <row r="69">
          <cell r="B69">
            <v>3758</v>
          </cell>
          <cell r="C69">
            <v>3200</v>
          </cell>
          <cell r="D69">
            <v>2201</v>
          </cell>
          <cell r="E69">
            <v>7297</v>
          </cell>
          <cell r="F69">
            <v>2500</v>
          </cell>
          <cell r="G69">
            <v>465</v>
          </cell>
          <cell r="H69">
            <v>1237</v>
          </cell>
          <cell r="I69">
            <v>810</v>
          </cell>
        </row>
        <row r="70">
          <cell r="B70">
            <v>637</v>
          </cell>
          <cell r="C70">
            <v>342</v>
          </cell>
          <cell r="D70">
            <v>4231</v>
          </cell>
          <cell r="E70">
            <v>4261</v>
          </cell>
          <cell r="F70">
            <v>135</v>
          </cell>
          <cell r="G70">
            <v>355</v>
          </cell>
          <cell r="H70">
            <v>650</v>
          </cell>
          <cell r="I70">
            <v>147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2451</v>
          </cell>
          <cell r="F71">
            <v>1333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3359</v>
          </cell>
          <cell r="C72">
            <v>1184</v>
          </cell>
          <cell r="D72">
            <v>843</v>
          </cell>
          <cell r="E72">
            <v>2120</v>
          </cell>
          <cell r="F72">
            <v>3385</v>
          </cell>
          <cell r="G72">
            <v>588</v>
          </cell>
          <cell r="H72">
            <v>115</v>
          </cell>
          <cell r="I72">
            <v>1339</v>
          </cell>
        </row>
        <row r="73">
          <cell r="B73">
            <v>92</v>
          </cell>
          <cell r="C73">
            <v>61</v>
          </cell>
          <cell r="D73">
            <v>2335</v>
          </cell>
          <cell r="E73">
            <v>3950</v>
          </cell>
          <cell r="F73">
            <v>300</v>
          </cell>
          <cell r="G73">
            <v>69</v>
          </cell>
          <cell r="H73">
            <v>250</v>
          </cell>
          <cell r="I73">
            <v>47</v>
          </cell>
        </row>
        <row r="74">
          <cell r="B74">
            <v>0</v>
          </cell>
          <cell r="C74">
            <v>0</v>
          </cell>
          <cell r="D74">
            <v>5</v>
          </cell>
          <cell r="E74">
            <v>1704</v>
          </cell>
          <cell r="F74">
            <v>373</v>
          </cell>
          <cell r="G74">
            <v>815</v>
          </cell>
          <cell r="H74">
            <v>5558</v>
          </cell>
          <cell r="I74">
            <v>6</v>
          </cell>
        </row>
        <row r="75">
          <cell r="B75">
            <v>23</v>
          </cell>
          <cell r="C75">
            <v>68</v>
          </cell>
          <cell r="D75">
            <v>35</v>
          </cell>
          <cell r="E75">
            <v>560</v>
          </cell>
          <cell r="F75">
            <v>292</v>
          </cell>
          <cell r="G75">
            <v>7</v>
          </cell>
          <cell r="H75">
            <v>0</v>
          </cell>
          <cell r="I75">
            <v>5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617</v>
          </cell>
          <cell r="F76">
            <v>195</v>
          </cell>
          <cell r="G76">
            <v>2</v>
          </cell>
          <cell r="H76">
            <v>0</v>
          </cell>
          <cell r="I76">
            <v>7</v>
          </cell>
        </row>
        <row r="77">
          <cell r="B77">
            <v>0</v>
          </cell>
          <cell r="C77">
            <v>0</v>
          </cell>
          <cell r="D77">
            <v>55</v>
          </cell>
          <cell r="E77">
            <v>9064</v>
          </cell>
          <cell r="F77">
            <v>661</v>
          </cell>
          <cell r="G77">
            <v>559</v>
          </cell>
          <cell r="H77">
            <v>200</v>
          </cell>
          <cell r="I77">
            <v>2</v>
          </cell>
        </row>
        <row r="78">
          <cell r="B78">
            <v>10</v>
          </cell>
          <cell r="C78">
            <v>9</v>
          </cell>
          <cell r="D78">
            <v>1</v>
          </cell>
          <cell r="E78">
            <v>984</v>
          </cell>
          <cell r="F78">
            <v>921</v>
          </cell>
          <cell r="G78">
            <v>684</v>
          </cell>
          <cell r="H78">
            <v>45</v>
          </cell>
          <cell r="I78">
            <v>6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9654</v>
          </cell>
          <cell r="F80">
            <v>9877</v>
          </cell>
          <cell r="G80">
            <v>610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150</v>
          </cell>
          <cell r="H81">
            <v>0</v>
          </cell>
          <cell r="I81">
            <v>0</v>
          </cell>
        </row>
        <row r="82">
          <cell r="B82">
            <v>256</v>
          </cell>
          <cell r="C82">
            <v>1318</v>
          </cell>
          <cell r="D82">
            <v>0</v>
          </cell>
          <cell r="E82">
            <v>245</v>
          </cell>
          <cell r="F82">
            <v>3870</v>
          </cell>
          <cell r="G82">
            <v>258</v>
          </cell>
          <cell r="H82">
            <v>0</v>
          </cell>
          <cell r="I82">
            <v>8254</v>
          </cell>
        </row>
        <row r="83">
          <cell r="B83">
            <v>93</v>
          </cell>
          <cell r="C83">
            <v>1481</v>
          </cell>
          <cell r="D83">
            <v>3201</v>
          </cell>
          <cell r="E83">
            <v>3547</v>
          </cell>
          <cell r="F83">
            <v>577</v>
          </cell>
          <cell r="G83">
            <v>934</v>
          </cell>
          <cell r="H83">
            <v>121</v>
          </cell>
          <cell r="I83">
            <v>636</v>
          </cell>
        </row>
        <row r="84">
          <cell r="B84">
            <v>0</v>
          </cell>
          <cell r="C84">
            <v>0</v>
          </cell>
          <cell r="D84">
            <v>450</v>
          </cell>
          <cell r="E84">
            <v>0</v>
          </cell>
          <cell r="F84">
            <v>0</v>
          </cell>
          <cell r="G84">
            <v>365</v>
          </cell>
          <cell r="H84">
            <v>287</v>
          </cell>
          <cell r="I84">
            <v>0</v>
          </cell>
        </row>
        <row r="85">
          <cell r="B85">
            <v>0</v>
          </cell>
          <cell r="C85">
            <v>1481</v>
          </cell>
          <cell r="D85">
            <v>0</v>
          </cell>
          <cell r="E85">
            <v>0</v>
          </cell>
          <cell r="F85">
            <v>28300</v>
          </cell>
          <cell r="G85">
            <v>536</v>
          </cell>
          <cell r="H85">
            <v>5</v>
          </cell>
          <cell r="I85">
            <v>12408</v>
          </cell>
        </row>
        <row r="86">
          <cell r="B86">
            <v>60</v>
          </cell>
          <cell r="C86">
            <v>10415</v>
          </cell>
          <cell r="D86">
            <v>26</v>
          </cell>
          <cell r="E86">
            <v>95</v>
          </cell>
          <cell r="F86">
            <v>3700</v>
          </cell>
          <cell r="G86">
            <v>0</v>
          </cell>
          <cell r="H86">
            <v>0</v>
          </cell>
          <cell r="I86">
            <v>23</v>
          </cell>
        </row>
        <row r="87">
          <cell r="B87">
            <v>0</v>
          </cell>
          <cell r="C87">
            <v>10</v>
          </cell>
          <cell r="D87">
            <v>0</v>
          </cell>
          <cell r="E87">
            <v>0</v>
          </cell>
          <cell r="F87">
            <v>200</v>
          </cell>
          <cell r="G87">
            <v>380</v>
          </cell>
          <cell r="H87">
            <v>0</v>
          </cell>
          <cell r="I87">
            <v>0</v>
          </cell>
        </row>
        <row r="88">
          <cell r="B88">
            <v>28471</v>
          </cell>
          <cell r="C88">
            <v>10035</v>
          </cell>
          <cell r="D88">
            <v>226884</v>
          </cell>
          <cell r="E88">
            <v>4098</v>
          </cell>
          <cell r="F88">
            <v>7805</v>
          </cell>
          <cell r="G88">
            <v>70675</v>
          </cell>
          <cell r="H88">
            <v>15461</v>
          </cell>
          <cell r="I88">
            <v>734</v>
          </cell>
        </row>
        <row r="89">
          <cell r="B89">
            <v>160015</v>
          </cell>
          <cell r="C89">
            <v>182109</v>
          </cell>
          <cell r="D89">
            <v>23386</v>
          </cell>
          <cell r="E89">
            <v>221683</v>
          </cell>
          <cell r="F89">
            <v>6500</v>
          </cell>
          <cell r="G89">
            <v>97251</v>
          </cell>
          <cell r="H89">
            <v>23335</v>
          </cell>
          <cell r="I89">
            <v>3267</v>
          </cell>
        </row>
        <row r="105">
          <cell r="B105">
            <v>33579</v>
          </cell>
          <cell r="C105">
            <v>1380587</v>
          </cell>
          <cell r="D105">
            <v>632232</v>
          </cell>
          <cell r="E105">
            <v>601312</v>
          </cell>
          <cell r="F105">
            <v>36444</v>
          </cell>
          <cell r="G105">
            <v>0</v>
          </cell>
          <cell r="H105">
            <v>771</v>
          </cell>
          <cell r="I105">
            <v>29580</v>
          </cell>
        </row>
        <row r="106">
          <cell r="B106">
            <v>26547</v>
          </cell>
          <cell r="C106">
            <v>900</v>
          </cell>
          <cell r="D106">
            <v>3343</v>
          </cell>
          <cell r="E106">
            <v>1662</v>
          </cell>
          <cell r="F106">
            <v>6171</v>
          </cell>
          <cell r="G106">
            <v>1222</v>
          </cell>
          <cell r="H106">
            <v>24711</v>
          </cell>
          <cell r="I106">
            <v>9654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115</v>
          </cell>
          <cell r="C108">
            <v>9012</v>
          </cell>
          <cell r="D108">
            <v>160</v>
          </cell>
          <cell r="E108">
            <v>311</v>
          </cell>
          <cell r="F108">
            <v>1500</v>
          </cell>
          <cell r="G108">
            <v>990</v>
          </cell>
          <cell r="H108">
            <v>79</v>
          </cell>
          <cell r="I108">
            <v>4300</v>
          </cell>
        </row>
        <row r="109">
          <cell r="B109">
            <v>0</v>
          </cell>
          <cell r="C109">
            <v>0</v>
          </cell>
          <cell r="D109">
            <v>334</v>
          </cell>
          <cell r="E109">
            <v>0</v>
          </cell>
          <cell r="F109">
            <v>0</v>
          </cell>
          <cell r="G109">
            <v>0</v>
          </cell>
          <cell r="H109">
            <v>4587</v>
          </cell>
          <cell r="I109">
            <v>0</v>
          </cell>
        </row>
        <row r="110">
          <cell r="B110">
            <v>1384</v>
          </cell>
          <cell r="C110">
            <v>455</v>
          </cell>
          <cell r="D110">
            <v>104</v>
          </cell>
          <cell r="E110">
            <v>1159</v>
          </cell>
          <cell r="F110">
            <v>3847</v>
          </cell>
          <cell r="G110">
            <v>784</v>
          </cell>
          <cell r="H110">
            <v>4210</v>
          </cell>
          <cell r="I110">
            <v>98</v>
          </cell>
        </row>
        <row r="111">
          <cell r="B111">
            <v>87</v>
          </cell>
          <cell r="C111">
            <v>263</v>
          </cell>
          <cell r="D111">
            <v>251</v>
          </cell>
          <cell r="E111">
            <v>79</v>
          </cell>
          <cell r="F111">
            <v>689</v>
          </cell>
          <cell r="G111">
            <v>1200</v>
          </cell>
          <cell r="H111">
            <v>2300</v>
          </cell>
          <cell r="I111">
            <v>54</v>
          </cell>
        </row>
        <row r="112">
          <cell r="B112">
            <v>87</v>
          </cell>
          <cell r="C112">
            <v>0</v>
          </cell>
          <cell r="D112">
            <v>0</v>
          </cell>
          <cell r="E112">
            <v>0</v>
          </cell>
          <cell r="F112">
            <v>60</v>
          </cell>
          <cell r="G112">
            <v>180</v>
          </cell>
          <cell r="H112">
            <v>0</v>
          </cell>
          <cell r="I112">
            <v>0</v>
          </cell>
        </row>
        <row r="113">
          <cell r="B113">
            <v>2083</v>
          </cell>
          <cell r="C113">
            <v>901</v>
          </cell>
          <cell r="D113">
            <v>4000</v>
          </cell>
          <cell r="E113">
            <v>560</v>
          </cell>
          <cell r="F113">
            <v>5181</v>
          </cell>
          <cell r="G113">
            <v>6410</v>
          </cell>
          <cell r="H113">
            <v>9224</v>
          </cell>
          <cell r="I113">
            <v>3781</v>
          </cell>
        </row>
        <row r="114">
          <cell r="B114">
            <v>22984</v>
          </cell>
          <cell r="C114">
            <v>9645</v>
          </cell>
          <cell r="D114">
            <v>1174</v>
          </cell>
          <cell r="E114">
            <v>16673</v>
          </cell>
          <cell r="F114">
            <v>9214</v>
          </cell>
          <cell r="G114">
            <v>621</v>
          </cell>
          <cell r="H114">
            <v>31631</v>
          </cell>
          <cell r="I114">
            <v>2160</v>
          </cell>
        </row>
        <row r="115">
          <cell r="B115">
            <v>0</v>
          </cell>
          <cell r="C115">
            <v>25410</v>
          </cell>
          <cell r="D115">
            <v>388</v>
          </cell>
          <cell r="E115">
            <v>913</v>
          </cell>
          <cell r="F115">
            <v>25844</v>
          </cell>
          <cell r="G115">
            <v>966</v>
          </cell>
          <cell r="H115">
            <v>128</v>
          </cell>
          <cell r="I115">
            <v>12455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41044</v>
          </cell>
          <cell r="F116">
            <v>41103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2654</v>
          </cell>
          <cell r="C117">
            <v>42011</v>
          </cell>
          <cell r="D117">
            <v>1883</v>
          </cell>
          <cell r="E117">
            <v>3210</v>
          </cell>
          <cell r="F117">
            <v>50140</v>
          </cell>
          <cell r="G117">
            <v>1495</v>
          </cell>
          <cell r="H117">
            <v>3214</v>
          </cell>
          <cell r="I117">
            <v>3378</v>
          </cell>
        </row>
        <row r="118">
          <cell r="B118">
            <v>75414</v>
          </cell>
          <cell r="C118">
            <v>24100</v>
          </cell>
          <cell r="D118">
            <v>35411</v>
          </cell>
          <cell r="E118">
            <v>142140</v>
          </cell>
          <cell r="F118">
            <v>42102</v>
          </cell>
          <cell r="G118">
            <v>3963</v>
          </cell>
          <cell r="H118">
            <v>25178</v>
          </cell>
          <cell r="I118">
            <v>6480</v>
          </cell>
        </row>
        <row r="119">
          <cell r="B119">
            <v>12742</v>
          </cell>
          <cell r="C119">
            <v>513</v>
          </cell>
          <cell r="D119">
            <v>20147</v>
          </cell>
          <cell r="E119">
            <v>19874</v>
          </cell>
          <cell r="F119">
            <v>18547</v>
          </cell>
          <cell r="G119">
            <v>2519</v>
          </cell>
          <cell r="H119">
            <v>8707</v>
          </cell>
          <cell r="I119">
            <v>1053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27841</v>
          </cell>
          <cell r="F120">
            <v>28173</v>
          </cell>
          <cell r="H120">
            <v>0</v>
          </cell>
          <cell r="I120">
            <v>0</v>
          </cell>
        </row>
        <row r="121">
          <cell r="B121">
            <v>39080</v>
          </cell>
          <cell r="C121">
            <v>5334</v>
          </cell>
          <cell r="D121">
            <v>9096</v>
          </cell>
          <cell r="E121">
            <v>8694</v>
          </cell>
          <cell r="F121">
            <v>14960</v>
          </cell>
          <cell r="G121">
            <v>2041</v>
          </cell>
          <cell r="H121">
            <v>365</v>
          </cell>
          <cell r="I121">
            <v>10187</v>
          </cell>
        </row>
        <row r="122">
          <cell r="B122">
            <v>1750</v>
          </cell>
          <cell r="C122">
            <v>137</v>
          </cell>
          <cell r="D122">
            <v>11804</v>
          </cell>
          <cell r="E122">
            <v>8354</v>
          </cell>
          <cell r="F122">
            <v>21565</v>
          </cell>
          <cell r="G122">
            <v>600</v>
          </cell>
          <cell r="H122">
            <v>9251</v>
          </cell>
          <cell r="I122">
            <v>280</v>
          </cell>
        </row>
        <row r="123">
          <cell r="B123">
            <v>0</v>
          </cell>
          <cell r="C123">
            <v>0</v>
          </cell>
          <cell r="D123">
            <v>61</v>
          </cell>
          <cell r="E123">
            <v>66925</v>
          </cell>
          <cell r="F123">
            <v>11190</v>
          </cell>
          <cell r="G123">
            <v>19772</v>
          </cell>
          <cell r="H123">
            <v>100154</v>
          </cell>
          <cell r="I123">
            <v>103</v>
          </cell>
        </row>
        <row r="124">
          <cell r="B124">
            <v>620</v>
          </cell>
          <cell r="C124">
            <v>300</v>
          </cell>
          <cell r="D124">
            <v>675</v>
          </cell>
          <cell r="E124">
            <v>7348</v>
          </cell>
          <cell r="F124">
            <v>7014</v>
          </cell>
          <cell r="G124">
            <v>86</v>
          </cell>
          <cell r="H124">
            <v>0</v>
          </cell>
          <cell r="I124">
            <v>98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1664</v>
          </cell>
          <cell r="F125">
            <v>300</v>
          </cell>
          <cell r="G125">
            <v>9</v>
          </cell>
          <cell r="H125">
            <v>0</v>
          </cell>
          <cell r="I125">
            <v>8</v>
          </cell>
        </row>
        <row r="126">
          <cell r="B126">
            <v>0</v>
          </cell>
          <cell r="C126">
            <v>0</v>
          </cell>
          <cell r="D126">
            <v>15</v>
          </cell>
          <cell r="E126">
            <v>24667</v>
          </cell>
          <cell r="F126">
            <v>6078</v>
          </cell>
          <cell r="G126">
            <v>130</v>
          </cell>
          <cell r="H126">
            <v>93</v>
          </cell>
          <cell r="I126">
            <v>4</v>
          </cell>
        </row>
        <row r="127">
          <cell r="B127">
            <v>200</v>
          </cell>
          <cell r="C127">
            <v>53</v>
          </cell>
          <cell r="D127">
            <v>42</v>
          </cell>
          <cell r="E127">
            <v>21405</v>
          </cell>
          <cell r="F127">
            <v>19001</v>
          </cell>
          <cell r="G127">
            <v>11104</v>
          </cell>
          <cell r="H127">
            <v>2000</v>
          </cell>
          <cell r="I127">
            <v>65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69471</v>
          </cell>
          <cell r="F129">
            <v>71024</v>
          </cell>
          <cell r="G129">
            <v>1525</v>
          </cell>
          <cell r="H129">
            <v>0</v>
          </cell>
          <cell r="I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1200</v>
          </cell>
          <cell r="G130">
            <v>654</v>
          </cell>
          <cell r="H130">
            <v>0</v>
          </cell>
          <cell r="I130">
            <v>0</v>
          </cell>
        </row>
        <row r="131">
          <cell r="B131">
            <v>266</v>
          </cell>
          <cell r="C131">
            <v>270</v>
          </cell>
          <cell r="D131">
            <v>0</v>
          </cell>
          <cell r="E131">
            <v>81</v>
          </cell>
          <cell r="F131">
            <v>5370</v>
          </cell>
          <cell r="G131">
            <v>85</v>
          </cell>
          <cell r="H131">
            <v>0</v>
          </cell>
          <cell r="I131">
            <v>14536</v>
          </cell>
        </row>
        <row r="132">
          <cell r="B132">
            <v>250</v>
          </cell>
          <cell r="C132">
            <v>331</v>
          </cell>
          <cell r="D132">
            <v>4899</v>
          </cell>
          <cell r="E132">
            <v>5474</v>
          </cell>
          <cell r="F132">
            <v>1541</v>
          </cell>
          <cell r="G132">
            <v>807</v>
          </cell>
          <cell r="H132">
            <v>354</v>
          </cell>
          <cell r="I132">
            <v>736</v>
          </cell>
        </row>
        <row r="133">
          <cell r="B133">
            <v>0</v>
          </cell>
          <cell r="C133">
            <v>0</v>
          </cell>
          <cell r="D133">
            <v>821</v>
          </cell>
          <cell r="E133">
            <v>0</v>
          </cell>
          <cell r="F133">
            <v>0</v>
          </cell>
          <cell r="G133">
            <v>800</v>
          </cell>
          <cell r="H133">
            <v>680</v>
          </cell>
          <cell r="I133">
            <v>0</v>
          </cell>
        </row>
        <row r="134">
          <cell r="B134">
            <v>0</v>
          </cell>
          <cell r="C134">
            <v>4606</v>
          </cell>
          <cell r="D134">
            <v>0</v>
          </cell>
          <cell r="E134">
            <v>0</v>
          </cell>
          <cell r="F134">
            <v>40750</v>
          </cell>
          <cell r="G134">
            <v>130</v>
          </cell>
          <cell r="H134">
            <v>10</v>
          </cell>
          <cell r="I134">
            <v>27298</v>
          </cell>
        </row>
        <row r="135">
          <cell r="B135">
            <v>164</v>
          </cell>
          <cell r="C135">
            <v>1458</v>
          </cell>
          <cell r="D135">
            <v>12</v>
          </cell>
          <cell r="E135">
            <v>81</v>
          </cell>
          <cell r="F135">
            <v>10900</v>
          </cell>
          <cell r="G135">
            <v>0</v>
          </cell>
          <cell r="H135">
            <v>0</v>
          </cell>
          <cell r="I135">
            <v>32</v>
          </cell>
        </row>
        <row r="136">
          <cell r="B136">
            <v>0</v>
          </cell>
          <cell r="C136">
            <v>10</v>
          </cell>
          <cell r="D136">
            <v>0</v>
          </cell>
          <cell r="E136">
            <v>0</v>
          </cell>
          <cell r="F136">
            <v>125</v>
          </cell>
          <cell r="G136">
            <v>215</v>
          </cell>
          <cell r="H136">
            <v>0</v>
          </cell>
          <cell r="I136">
            <v>0</v>
          </cell>
        </row>
        <row r="137">
          <cell r="B137">
            <v>95474</v>
          </cell>
          <cell r="C137">
            <v>65411</v>
          </cell>
          <cell r="D137">
            <v>2454714</v>
          </cell>
          <cell r="E137">
            <v>35477</v>
          </cell>
          <cell r="F137">
            <v>65477</v>
          </cell>
          <cell r="G137">
            <v>348464</v>
          </cell>
          <cell r="H137">
            <v>105444</v>
          </cell>
          <cell r="I137">
            <v>30983</v>
          </cell>
        </row>
        <row r="138">
          <cell r="B138">
            <v>31538</v>
          </cell>
          <cell r="C138">
            <v>26320</v>
          </cell>
          <cell r="D138">
            <v>19131</v>
          </cell>
          <cell r="E138">
            <v>27248</v>
          </cell>
          <cell r="F138">
            <v>2721</v>
          </cell>
          <cell r="G138">
            <v>25471</v>
          </cell>
          <cell r="H138">
            <v>6570</v>
          </cell>
          <cell r="I138">
            <v>5742</v>
          </cell>
        </row>
      </sheetData>
      <sheetData sheetId="7">
        <row r="8">
          <cell r="B8">
            <v>5574</v>
          </cell>
          <cell r="C8">
            <v>217707</v>
          </cell>
          <cell r="D8">
            <v>113163</v>
          </cell>
          <cell r="E8">
            <v>83568</v>
          </cell>
          <cell r="F8">
            <v>1255</v>
          </cell>
          <cell r="G8">
            <v>0</v>
          </cell>
          <cell r="H8">
            <v>27891</v>
          </cell>
          <cell r="I8">
            <v>7060</v>
          </cell>
        </row>
        <row r="9">
          <cell r="B9">
            <v>4564</v>
          </cell>
          <cell r="C9">
            <v>987</v>
          </cell>
          <cell r="D9">
            <v>5478</v>
          </cell>
          <cell r="E9">
            <v>987</v>
          </cell>
          <cell r="F9">
            <v>8741</v>
          </cell>
          <cell r="G9">
            <v>9874</v>
          </cell>
          <cell r="H9">
            <v>12547</v>
          </cell>
          <cell r="I9">
            <v>1987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17</v>
          </cell>
          <cell r="C11">
            <v>112</v>
          </cell>
          <cell r="D11">
            <v>36</v>
          </cell>
          <cell r="E11">
            <v>26</v>
          </cell>
          <cell r="F11">
            <v>10</v>
          </cell>
          <cell r="G11">
            <v>13</v>
          </cell>
          <cell r="H11">
            <v>8</v>
          </cell>
          <cell r="I11">
            <v>14</v>
          </cell>
        </row>
        <row r="12">
          <cell r="B12">
            <v>0</v>
          </cell>
          <cell r="C12">
            <v>324</v>
          </cell>
          <cell r="D12">
            <v>543</v>
          </cell>
          <cell r="E12">
            <v>135</v>
          </cell>
          <cell r="F12">
            <v>0</v>
          </cell>
          <cell r="G12">
            <v>0</v>
          </cell>
          <cell r="H12">
            <v>2014</v>
          </cell>
          <cell r="I12">
            <v>0</v>
          </cell>
        </row>
        <row r="13">
          <cell r="B13">
            <v>182</v>
          </cell>
          <cell r="C13">
            <v>500</v>
          </cell>
          <cell r="D13">
            <v>6474</v>
          </cell>
          <cell r="E13">
            <v>3521</v>
          </cell>
          <cell r="F13">
            <v>3851</v>
          </cell>
          <cell r="G13">
            <v>4510</v>
          </cell>
          <cell r="H13">
            <v>7854</v>
          </cell>
          <cell r="I13">
            <v>0</v>
          </cell>
        </row>
        <row r="14">
          <cell r="B14">
            <v>500</v>
          </cell>
          <cell r="C14">
            <v>74</v>
          </cell>
          <cell r="D14">
            <v>4547</v>
          </cell>
          <cell r="E14">
            <v>700</v>
          </cell>
          <cell r="F14">
            <v>987</v>
          </cell>
          <cell r="G14">
            <v>20011</v>
          </cell>
          <cell r="H14">
            <v>9301</v>
          </cell>
          <cell r="I14">
            <v>0</v>
          </cell>
        </row>
        <row r="15">
          <cell r="B15">
            <v>20</v>
          </cell>
          <cell r="C15">
            <v>0</v>
          </cell>
          <cell r="D15">
            <v>0</v>
          </cell>
          <cell r="E15">
            <v>0</v>
          </cell>
          <cell r="F15">
            <v>71</v>
          </cell>
          <cell r="G15">
            <v>80</v>
          </cell>
          <cell r="H15">
            <v>3541</v>
          </cell>
          <cell r="I15">
            <v>0</v>
          </cell>
        </row>
        <row r="16">
          <cell r="B16">
            <v>984</v>
          </cell>
          <cell r="C16">
            <v>987</v>
          </cell>
          <cell r="D16">
            <v>2324</v>
          </cell>
          <cell r="E16">
            <v>2547</v>
          </cell>
          <cell r="F16">
            <v>6214</v>
          </cell>
          <cell r="G16">
            <v>10141</v>
          </cell>
          <cell r="H16">
            <v>12547</v>
          </cell>
          <cell r="I16">
            <v>1206</v>
          </cell>
        </row>
        <row r="17">
          <cell r="B17">
            <v>852</v>
          </cell>
          <cell r="C17">
            <v>852</v>
          </cell>
          <cell r="D17">
            <v>1200</v>
          </cell>
          <cell r="E17">
            <v>987</v>
          </cell>
          <cell r="F17">
            <v>987</v>
          </cell>
          <cell r="G17">
            <v>987</v>
          </cell>
          <cell r="H17">
            <v>2014</v>
          </cell>
          <cell r="I17">
            <v>1250</v>
          </cell>
        </row>
        <row r="18">
          <cell r="B18">
            <v>90</v>
          </cell>
          <cell r="C18">
            <v>2140</v>
          </cell>
          <cell r="D18">
            <v>354</v>
          </cell>
          <cell r="E18">
            <v>65</v>
          </cell>
          <cell r="F18">
            <v>3841</v>
          </cell>
          <cell r="G18">
            <v>58</v>
          </cell>
          <cell r="H18">
            <v>62</v>
          </cell>
          <cell r="I18">
            <v>639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2392</v>
          </cell>
          <cell r="F19">
            <v>270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350</v>
          </cell>
          <cell r="C20">
            <v>3987</v>
          </cell>
          <cell r="D20">
            <v>398</v>
          </cell>
          <cell r="E20">
            <v>451</v>
          </cell>
          <cell r="F20">
            <v>2987</v>
          </cell>
          <cell r="G20">
            <v>1024</v>
          </cell>
          <cell r="H20">
            <v>0</v>
          </cell>
          <cell r="I20">
            <v>754</v>
          </cell>
        </row>
        <row r="21">
          <cell r="B21">
            <v>4574</v>
          </cell>
          <cell r="C21">
            <v>5487</v>
          </cell>
          <cell r="D21">
            <v>5621</v>
          </cell>
          <cell r="E21">
            <v>6547</v>
          </cell>
          <cell r="F21">
            <v>6547</v>
          </cell>
          <cell r="G21">
            <v>3254</v>
          </cell>
          <cell r="H21">
            <v>3014</v>
          </cell>
          <cell r="I21">
            <v>3214</v>
          </cell>
        </row>
        <row r="22">
          <cell r="B22">
            <v>893</v>
          </cell>
          <cell r="C22">
            <v>0</v>
          </cell>
          <cell r="D22">
            <v>208</v>
          </cell>
          <cell r="E22">
            <v>87</v>
          </cell>
          <cell r="F22">
            <v>200</v>
          </cell>
          <cell r="G22">
            <v>352</v>
          </cell>
          <cell r="H22">
            <v>163</v>
          </cell>
          <cell r="I22">
            <v>17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250</v>
          </cell>
          <cell r="C24">
            <v>420</v>
          </cell>
          <cell r="D24">
            <v>836</v>
          </cell>
          <cell r="E24">
            <v>145</v>
          </cell>
          <cell r="F24">
            <v>4852</v>
          </cell>
          <cell r="G24">
            <v>1987</v>
          </cell>
          <cell r="H24">
            <v>2301</v>
          </cell>
          <cell r="I24">
            <v>1587</v>
          </cell>
        </row>
        <row r="25">
          <cell r="B25">
            <v>387</v>
          </cell>
          <cell r="C25">
            <v>10</v>
          </cell>
          <cell r="D25">
            <v>0</v>
          </cell>
          <cell r="E25">
            <v>401</v>
          </cell>
          <cell r="F25">
            <v>330</v>
          </cell>
          <cell r="G25">
            <v>254</v>
          </cell>
          <cell r="H25">
            <v>120</v>
          </cell>
          <cell r="I25">
            <v>8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385</v>
          </cell>
          <cell r="F26">
            <v>0</v>
          </cell>
          <cell r="G26">
            <v>225</v>
          </cell>
          <cell r="H26">
            <v>370</v>
          </cell>
          <cell r="I26">
            <v>0</v>
          </cell>
        </row>
        <row r="27">
          <cell r="B27">
            <v>22</v>
          </cell>
          <cell r="C27">
            <v>3</v>
          </cell>
          <cell r="D27">
            <v>53</v>
          </cell>
          <cell r="E27">
            <v>87</v>
          </cell>
          <cell r="F27">
            <v>275</v>
          </cell>
          <cell r="G27">
            <v>0</v>
          </cell>
          <cell r="H27">
            <v>2</v>
          </cell>
          <cell r="I27">
            <v>18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994</v>
          </cell>
          <cell r="F28">
            <v>60</v>
          </cell>
          <cell r="G28">
            <v>17</v>
          </cell>
          <cell r="H28">
            <v>0</v>
          </cell>
          <cell r="I28">
            <v>4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80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57</v>
          </cell>
          <cell r="C30">
            <v>3</v>
          </cell>
          <cell r="D30">
            <v>0</v>
          </cell>
          <cell r="E30">
            <v>81</v>
          </cell>
          <cell r="F30">
            <v>625</v>
          </cell>
          <cell r="G30">
            <v>0</v>
          </cell>
          <cell r="H30">
            <v>0</v>
          </cell>
          <cell r="I30">
            <v>17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995</v>
          </cell>
          <cell r="F32">
            <v>152</v>
          </cell>
          <cell r="G32">
            <v>312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78</v>
          </cell>
          <cell r="G33">
            <v>15</v>
          </cell>
          <cell r="H33">
            <v>10</v>
          </cell>
          <cell r="I33">
            <v>2178</v>
          </cell>
        </row>
        <row r="34">
          <cell r="B34">
            <v>0</v>
          </cell>
          <cell r="C34">
            <v>150</v>
          </cell>
          <cell r="D34">
            <v>0</v>
          </cell>
          <cell r="E34">
            <v>120</v>
          </cell>
          <cell r="F34">
            <v>698</v>
          </cell>
          <cell r="G34">
            <v>0</v>
          </cell>
          <cell r="H34">
            <v>0</v>
          </cell>
          <cell r="I34">
            <v>987</v>
          </cell>
        </row>
        <row r="35">
          <cell r="B35">
            <v>90</v>
          </cell>
          <cell r="C35">
            <v>0</v>
          </cell>
          <cell r="D35">
            <v>394</v>
          </cell>
          <cell r="E35">
            <v>3</v>
          </cell>
          <cell r="F35">
            <v>175</v>
          </cell>
          <cell r="G35">
            <v>209</v>
          </cell>
          <cell r="H35">
            <v>355</v>
          </cell>
          <cell r="I35">
            <v>818</v>
          </cell>
        </row>
        <row r="36">
          <cell r="B36">
            <v>0</v>
          </cell>
          <cell r="C36">
            <v>0</v>
          </cell>
          <cell r="D36">
            <v>398</v>
          </cell>
          <cell r="E36">
            <v>0</v>
          </cell>
          <cell r="F36">
            <v>52</v>
          </cell>
          <cell r="G36">
            <v>65</v>
          </cell>
          <cell r="H36">
            <v>321</v>
          </cell>
          <cell r="I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12</v>
          </cell>
          <cell r="G37">
            <v>0</v>
          </cell>
          <cell r="H37">
            <v>0</v>
          </cell>
          <cell r="I37">
            <v>125</v>
          </cell>
        </row>
        <row r="38">
          <cell r="B38">
            <v>79</v>
          </cell>
          <cell r="C38">
            <v>0</v>
          </cell>
          <cell r="D38">
            <v>0</v>
          </cell>
          <cell r="E38">
            <v>120</v>
          </cell>
          <cell r="F38">
            <v>8200</v>
          </cell>
          <cell r="G38">
            <v>0</v>
          </cell>
          <cell r="H38">
            <v>0</v>
          </cell>
          <cell r="I38">
            <v>66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355</v>
          </cell>
          <cell r="C40">
            <v>82</v>
          </cell>
          <cell r="D40">
            <v>3914</v>
          </cell>
          <cell r="E40">
            <v>47</v>
          </cell>
          <cell r="F40">
            <v>220</v>
          </cell>
          <cell r="G40">
            <v>141</v>
          </cell>
          <cell r="H40">
            <v>509</v>
          </cell>
          <cell r="I40">
            <v>75</v>
          </cell>
        </row>
        <row r="41">
          <cell r="B41">
            <v>2314</v>
          </cell>
          <cell r="C41">
            <v>1659</v>
          </cell>
          <cell r="D41">
            <v>1874</v>
          </cell>
          <cell r="E41">
            <v>3987</v>
          </cell>
          <cell r="F41">
            <v>654</v>
          </cell>
          <cell r="G41">
            <v>3547</v>
          </cell>
          <cell r="H41">
            <v>2541</v>
          </cell>
          <cell r="I41">
            <v>1021</v>
          </cell>
        </row>
        <row r="56">
          <cell r="B56">
            <v>6584</v>
          </cell>
          <cell r="C56">
            <v>84824</v>
          </cell>
          <cell r="D56">
            <v>169690</v>
          </cell>
          <cell r="E56">
            <v>22263</v>
          </cell>
          <cell r="F56">
            <v>6325</v>
          </cell>
          <cell r="G56">
            <v>0</v>
          </cell>
          <cell r="H56">
            <v>1184</v>
          </cell>
          <cell r="I56">
            <v>10395</v>
          </cell>
        </row>
        <row r="57">
          <cell r="B57">
            <v>3180</v>
          </cell>
          <cell r="C57">
            <v>896</v>
          </cell>
          <cell r="D57">
            <v>961</v>
          </cell>
          <cell r="E57">
            <v>936</v>
          </cell>
          <cell r="F57">
            <v>2068</v>
          </cell>
          <cell r="G57">
            <v>896</v>
          </cell>
          <cell r="H57">
            <v>25208</v>
          </cell>
          <cell r="I57">
            <v>1129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1525</v>
          </cell>
          <cell r="C59">
            <v>240210</v>
          </cell>
          <cell r="D59">
            <v>380</v>
          </cell>
          <cell r="E59">
            <v>993</v>
          </cell>
          <cell r="F59">
            <v>8530</v>
          </cell>
          <cell r="G59">
            <v>4509</v>
          </cell>
          <cell r="H59">
            <v>520</v>
          </cell>
          <cell r="I59">
            <v>29809</v>
          </cell>
        </row>
        <row r="60">
          <cell r="B60">
            <v>0</v>
          </cell>
          <cell r="C60">
            <v>0</v>
          </cell>
          <cell r="D60">
            <v>135</v>
          </cell>
          <cell r="E60">
            <v>0</v>
          </cell>
          <cell r="F60">
            <v>32</v>
          </cell>
          <cell r="G60">
            <v>0</v>
          </cell>
          <cell r="H60">
            <v>1987</v>
          </cell>
          <cell r="I60">
            <v>654</v>
          </cell>
        </row>
        <row r="61">
          <cell r="B61">
            <v>558</v>
          </cell>
          <cell r="C61">
            <v>59</v>
          </cell>
          <cell r="D61">
            <v>71</v>
          </cell>
          <cell r="E61">
            <v>901</v>
          </cell>
          <cell r="F61">
            <v>388</v>
          </cell>
          <cell r="G61">
            <v>375</v>
          </cell>
          <cell r="H61">
            <v>3835</v>
          </cell>
          <cell r="I61">
            <v>30</v>
          </cell>
        </row>
        <row r="62">
          <cell r="B62">
            <v>50</v>
          </cell>
          <cell r="C62">
            <v>146</v>
          </cell>
          <cell r="D62">
            <v>143</v>
          </cell>
          <cell r="E62">
            <v>258</v>
          </cell>
          <cell r="F62">
            <v>225</v>
          </cell>
          <cell r="G62">
            <v>1411</v>
          </cell>
          <cell r="H62">
            <v>4532</v>
          </cell>
          <cell r="I62">
            <v>23</v>
          </cell>
        </row>
        <row r="63">
          <cell r="B63">
            <v>190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1011</v>
          </cell>
          <cell r="C64">
            <v>958</v>
          </cell>
          <cell r="D64">
            <v>2441</v>
          </cell>
          <cell r="E64">
            <v>195</v>
          </cell>
          <cell r="F64">
            <v>1201</v>
          </cell>
          <cell r="G64">
            <v>177</v>
          </cell>
          <cell r="H64">
            <v>3430</v>
          </cell>
          <cell r="I64">
            <v>230</v>
          </cell>
        </row>
        <row r="65">
          <cell r="B65">
            <v>211</v>
          </cell>
          <cell r="C65">
            <v>641</v>
          </cell>
          <cell r="D65">
            <v>152</v>
          </cell>
          <cell r="E65">
            <v>3014</v>
          </cell>
          <cell r="F65">
            <v>620</v>
          </cell>
          <cell r="G65">
            <v>85</v>
          </cell>
          <cell r="H65">
            <v>3541</v>
          </cell>
          <cell r="I65">
            <v>445</v>
          </cell>
        </row>
        <row r="66">
          <cell r="B66">
            <v>100</v>
          </cell>
          <cell r="C66">
            <v>1874</v>
          </cell>
          <cell r="D66">
            <v>91</v>
          </cell>
          <cell r="E66">
            <v>0</v>
          </cell>
          <cell r="F66">
            <v>2547</v>
          </cell>
          <cell r="G66">
            <v>105</v>
          </cell>
          <cell r="H66">
            <v>5</v>
          </cell>
          <cell r="I66">
            <v>342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1564</v>
          </cell>
          <cell r="F67">
            <v>1437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2541</v>
          </cell>
          <cell r="C68">
            <v>2321</v>
          </cell>
          <cell r="D68">
            <v>120</v>
          </cell>
          <cell r="E68">
            <v>541</v>
          </cell>
          <cell r="F68">
            <v>1654</v>
          </cell>
          <cell r="G68">
            <v>320</v>
          </cell>
          <cell r="I68">
            <v>320</v>
          </cell>
        </row>
        <row r="69">
          <cell r="B69">
            <v>5500</v>
          </cell>
          <cell r="C69">
            <v>2000</v>
          </cell>
          <cell r="D69">
            <v>2201</v>
          </cell>
          <cell r="E69">
            <v>9000</v>
          </cell>
          <cell r="F69">
            <v>3582</v>
          </cell>
          <cell r="G69">
            <v>955</v>
          </cell>
          <cell r="H69">
            <v>2100</v>
          </cell>
          <cell r="I69">
            <v>1049</v>
          </cell>
        </row>
        <row r="70">
          <cell r="B70">
            <v>163</v>
          </cell>
          <cell r="C70">
            <v>118</v>
          </cell>
          <cell r="D70">
            <v>4231</v>
          </cell>
          <cell r="E70">
            <v>4021</v>
          </cell>
          <cell r="F70">
            <v>245</v>
          </cell>
          <cell r="G70">
            <v>395</v>
          </cell>
          <cell r="H70">
            <v>351</v>
          </cell>
          <cell r="I70">
            <v>55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3246</v>
          </cell>
          <cell r="F71">
            <v>30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9157</v>
          </cell>
          <cell r="C72">
            <v>1585</v>
          </cell>
          <cell r="D72">
            <v>843</v>
          </cell>
          <cell r="E72">
            <v>2017</v>
          </cell>
          <cell r="F72">
            <v>2740</v>
          </cell>
          <cell r="G72">
            <v>346</v>
          </cell>
          <cell r="H72">
            <v>155</v>
          </cell>
          <cell r="I72">
            <v>774</v>
          </cell>
        </row>
        <row r="73">
          <cell r="B73">
            <v>216</v>
          </cell>
          <cell r="C73">
            <v>52</v>
          </cell>
          <cell r="D73">
            <v>1981</v>
          </cell>
          <cell r="E73">
            <v>3654</v>
          </cell>
          <cell r="F73">
            <v>98</v>
          </cell>
          <cell r="G73">
            <v>85</v>
          </cell>
          <cell r="H73">
            <v>866</v>
          </cell>
          <cell r="I73">
            <v>35</v>
          </cell>
        </row>
        <row r="74">
          <cell r="B74">
            <v>154</v>
          </cell>
          <cell r="C74">
            <v>0</v>
          </cell>
          <cell r="D74">
            <v>521</v>
          </cell>
          <cell r="E74">
            <v>5501</v>
          </cell>
          <cell r="F74">
            <v>5500</v>
          </cell>
          <cell r="G74">
            <v>2</v>
          </cell>
          <cell r="H74">
            <v>1218</v>
          </cell>
          <cell r="I74">
            <v>0</v>
          </cell>
        </row>
        <row r="75">
          <cell r="B75">
            <v>5</v>
          </cell>
          <cell r="C75">
            <v>74</v>
          </cell>
          <cell r="D75">
            <v>35</v>
          </cell>
          <cell r="E75">
            <v>201</v>
          </cell>
          <cell r="F75">
            <v>524</v>
          </cell>
          <cell r="G75">
            <v>11</v>
          </cell>
          <cell r="H75">
            <v>48</v>
          </cell>
          <cell r="I75">
            <v>17</v>
          </cell>
        </row>
        <row r="76">
          <cell r="B76">
            <v>0</v>
          </cell>
          <cell r="C76">
            <v>35</v>
          </cell>
          <cell r="D76">
            <v>0</v>
          </cell>
          <cell r="E76">
            <v>644</v>
          </cell>
          <cell r="F76">
            <v>160</v>
          </cell>
          <cell r="G76">
            <v>0</v>
          </cell>
          <cell r="H76">
            <v>0</v>
          </cell>
          <cell r="I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15078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B78">
            <v>64</v>
          </cell>
          <cell r="C78">
            <v>13</v>
          </cell>
          <cell r="D78">
            <v>1</v>
          </cell>
          <cell r="E78">
            <v>952</v>
          </cell>
          <cell r="F78">
            <v>984</v>
          </cell>
          <cell r="G78">
            <v>72</v>
          </cell>
          <cell r="H78">
            <v>118</v>
          </cell>
          <cell r="I78">
            <v>13</v>
          </cell>
        </row>
        <row r="80">
          <cell r="B80">
            <v>0</v>
          </cell>
          <cell r="C80">
            <v>2</v>
          </cell>
          <cell r="D80">
            <v>0</v>
          </cell>
          <cell r="E80">
            <v>4500</v>
          </cell>
          <cell r="F80">
            <v>4440</v>
          </cell>
          <cell r="G80">
            <v>160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482</v>
          </cell>
          <cell r="G81">
            <v>490</v>
          </cell>
          <cell r="H81">
            <v>13</v>
          </cell>
          <cell r="I81">
            <v>0</v>
          </cell>
        </row>
        <row r="82">
          <cell r="B82">
            <v>520</v>
          </cell>
          <cell r="C82">
            <v>201</v>
          </cell>
          <cell r="D82">
            <v>0</v>
          </cell>
          <cell r="E82">
            <v>320</v>
          </cell>
          <cell r="F82">
            <v>4510</v>
          </cell>
          <cell r="G82">
            <v>243</v>
          </cell>
          <cell r="H82">
            <v>0</v>
          </cell>
          <cell r="I82">
            <v>7541</v>
          </cell>
        </row>
        <row r="83">
          <cell r="B83">
            <v>72</v>
          </cell>
          <cell r="C83">
            <v>1021</v>
          </cell>
          <cell r="D83">
            <v>2897</v>
          </cell>
          <cell r="E83">
            <v>2141</v>
          </cell>
          <cell r="F83">
            <v>520</v>
          </cell>
          <cell r="G83">
            <v>600</v>
          </cell>
          <cell r="H83">
            <v>450</v>
          </cell>
          <cell r="I83">
            <v>253</v>
          </cell>
        </row>
        <row r="84">
          <cell r="B84">
            <v>15</v>
          </cell>
          <cell r="C84">
            <v>0</v>
          </cell>
          <cell r="D84">
            <v>564</v>
          </cell>
          <cell r="E84">
            <v>0</v>
          </cell>
          <cell r="F84">
            <v>0</v>
          </cell>
          <cell r="G84">
            <v>300</v>
          </cell>
          <cell r="H84">
            <v>182</v>
          </cell>
          <cell r="I84">
            <v>37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24810</v>
          </cell>
          <cell r="G85">
            <v>0</v>
          </cell>
          <cell r="H85">
            <v>17</v>
          </cell>
          <cell r="I85">
            <v>8660</v>
          </cell>
        </row>
        <row r="86">
          <cell r="B86">
            <v>20</v>
          </cell>
          <cell r="C86">
            <v>10846</v>
          </cell>
          <cell r="D86">
            <v>26</v>
          </cell>
          <cell r="E86">
            <v>20</v>
          </cell>
          <cell r="F86">
            <v>5725</v>
          </cell>
          <cell r="G86">
            <v>0</v>
          </cell>
          <cell r="H86">
            <v>0</v>
          </cell>
          <cell r="I86">
            <v>2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350</v>
          </cell>
          <cell r="G87">
            <v>80</v>
          </cell>
          <cell r="H87">
            <v>0</v>
          </cell>
          <cell r="I87">
            <v>0</v>
          </cell>
        </row>
        <row r="88">
          <cell r="B88">
            <v>32006</v>
          </cell>
          <cell r="C88">
            <v>10278</v>
          </cell>
          <cell r="D88">
            <v>226884</v>
          </cell>
          <cell r="E88">
            <v>4207</v>
          </cell>
          <cell r="F88">
            <v>9555</v>
          </cell>
          <cell r="G88">
            <v>71214</v>
          </cell>
          <cell r="H88">
            <v>17084</v>
          </cell>
          <cell r="I88">
            <v>886</v>
          </cell>
        </row>
        <row r="89">
          <cell r="B89">
            <v>172516</v>
          </cell>
          <cell r="C89">
            <v>182526</v>
          </cell>
          <cell r="D89">
            <v>23386</v>
          </cell>
          <cell r="E89">
            <v>220289</v>
          </cell>
          <cell r="F89">
            <v>15400</v>
          </cell>
          <cell r="G89">
            <v>98361</v>
          </cell>
          <cell r="H89">
            <v>23047</v>
          </cell>
          <cell r="I89">
            <v>2983</v>
          </cell>
        </row>
        <row r="105">
          <cell r="B105">
            <v>31093</v>
          </cell>
          <cell r="C105">
            <v>400181</v>
          </cell>
          <cell r="D105">
            <v>899348</v>
          </cell>
          <cell r="E105">
            <v>115641</v>
          </cell>
          <cell r="F105">
            <v>28350</v>
          </cell>
          <cell r="G105">
            <v>0</v>
          </cell>
          <cell r="H105">
            <v>6720</v>
          </cell>
          <cell r="I105">
            <v>43882</v>
          </cell>
        </row>
        <row r="106">
          <cell r="B106">
            <v>14911</v>
          </cell>
          <cell r="C106">
            <v>1345</v>
          </cell>
          <cell r="D106">
            <v>3343</v>
          </cell>
          <cell r="E106">
            <v>1566</v>
          </cell>
          <cell r="F106">
            <v>3181</v>
          </cell>
          <cell r="G106">
            <v>1351</v>
          </cell>
          <cell r="H106">
            <v>67046</v>
          </cell>
          <cell r="I106">
            <v>1624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334</v>
          </cell>
          <cell r="C108">
            <v>9234</v>
          </cell>
          <cell r="D108">
            <v>224</v>
          </cell>
          <cell r="E108">
            <v>312</v>
          </cell>
          <cell r="F108">
            <v>1139</v>
          </cell>
          <cell r="G108">
            <v>1989</v>
          </cell>
          <cell r="H108">
            <v>85</v>
          </cell>
          <cell r="I108">
            <v>5014</v>
          </cell>
        </row>
        <row r="109">
          <cell r="B109">
            <v>0</v>
          </cell>
          <cell r="C109">
            <v>0</v>
          </cell>
          <cell r="D109">
            <v>125</v>
          </cell>
          <cell r="E109">
            <v>0</v>
          </cell>
          <cell r="F109">
            <v>45</v>
          </cell>
          <cell r="G109">
            <v>0</v>
          </cell>
          <cell r="H109">
            <v>4620</v>
          </cell>
          <cell r="I109">
            <v>1541</v>
          </cell>
        </row>
        <row r="110">
          <cell r="B110">
            <v>560</v>
          </cell>
          <cell r="C110">
            <v>64</v>
          </cell>
          <cell r="D110">
            <v>49</v>
          </cell>
          <cell r="E110">
            <v>1428</v>
          </cell>
          <cell r="F110">
            <v>558</v>
          </cell>
          <cell r="G110">
            <v>332</v>
          </cell>
          <cell r="H110">
            <v>1880</v>
          </cell>
          <cell r="I110">
            <v>6</v>
          </cell>
        </row>
        <row r="111">
          <cell r="B111">
            <v>56</v>
          </cell>
          <cell r="C111">
            <v>200</v>
          </cell>
          <cell r="D111">
            <v>201</v>
          </cell>
          <cell r="E111">
            <v>420</v>
          </cell>
          <cell r="F111">
            <v>654</v>
          </cell>
          <cell r="G111">
            <v>1320</v>
          </cell>
          <cell r="H111">
            <v>3254</v>
          </cell>
          <cell r="I111">
            <v>6</v>
          </cell>
        </row>
        <row r="112">
          <cell r="B112">
            <v>300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>
            <v>3522</v>
          </cell>
          <cell r="C113">
            <v>857</v>
          </cell>
          <cell r="D113">
            <v>4564</v>
          </cell>
          <cell r="E113">
            <v>178</v>
          </cell>
          <cell r="F113">
            <v>3080</v>
          </cell>
          <cell r="G113">
            <v>95</v>
          </cell>
          <cell r="H113">
            <v>10244</v>
          </cell>
          <cell r="I113">
            <v>253</v>
          </cell>
        </row>
        <row r="114">
          <cell r="B114">
            <v>4517</v>
          </cell>
          <cell r="C114">
            <v>5474</v>
          </cell>
          <cell r="D114">
            <v>1354</v>
          </cell>
          <cell r="E114">
            <v>34100</v>
          </cell>
          <cell r="F114">
            <v>7841</v>
          </cell>
          <cell r="G114">
            <v>601</v>
          </cell>
          <cell r="H114">
            <v>40547</v>
          </cell>
          <cell r="I114">
            <v>4101</v>
          </cell>
        </row>
        <row r="115">
          <cell r="B115">
            <v>1200</v>
          </cell>
          <cell r="C115">
            <v>12471</v>
          </cell>
          <cell r="D115">
            <v>377</v>
          </cell>
          <cell r="E115">
            <v>0</v>
          </cell>
          <cell r="F115">
            <v>23541</v>
          </cell>
          <cell r="G115">
            <v>741</v>
          </cell>
          <cell r="H115">
            <v>60</v>
          </cell>
          <cell r="I115">
            <v>2878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42125</v>
          </cell>
          <cell r="F116">
            <v>41000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10241</v>
          </cell>
          <cell r="C117">
            <v>15478</v>
          </cell>
          <cell r="D117">
            <v>6547</v>
          </cell>
          <cell r="E117">
            <v>3214</v>
          </cell>
          <cell r="F117">
            <v>16587</v>
          </cell>
          <cell r="G117">
            <v>3610</v>
          </cell>
          <cell r="I117">
            <v>5471</v>
          </cell>
        </row>
        <row r="118">
          <cell r="B118">
            <v>60541</v>
          </cell>
          <cell r="C118">
            <v>10751</v>
          </cell>
          <cell r="D118">
            <v>21874</v>
          </cell>
          <cell r="E118">
            <v>113390</v>
          </cell>
          <cell r="F118">
            <v>40254</v>
          </cell>
          <cell r="G118">
            <v>6179</v>
          </cell>
          <cell r="H118">
            <v>15060</v>
          </cell>
          <cell r="I118">
            <v>8172</v>
          </cell>
        </row>
        <row r="119">
          <cell r="B119">
            <v>3167</v>
          </cell>
          <cell r="C119">
            <v>452</v>
          </cell>
          <cell r="D119">
            <v>23141</v>
          </cell>
          <cell r="E119">
            <v>22321</v>
          </cell>
          <cell r="F119">
            <v>3210</v>
          </cell>
          <cell r="G119">
            <v>2263</v>
          </cell>
          <cell r="H119">
            <v>5242</v>
          </cell>
          <cell r="I119">
            <v>654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26547</v>
          </cell>
          <cell r="F120">
            <v>210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98797</v>
          </cell>
          <cell r="C121">
            <v>11590</v>
          </cell>
          <cell r="D121">
            <v>9096</v>
          </cell>
          <cell r="E121">
            <v>8074</v>
          </cell>
          <cell r="F121">
            <v>11920</v>
          </cell>
          <cell r="G121">
            <v>1734</v>
          </cell>
          <cell r="H121">
            <v>1413</v>
          </cell>
          <cell r="I121">
            <v>6282</v>
          </cell>
        </row>
        <row r="122">
          <cell r="B122">
            <v>4120</v>
          </cell>
          <cell r="C122">
            <v>157</v>
          </cell>
          <cell r="D122">
            <v>12401</v>
          </cell>
          <cell r="E122">
            <v>9874</v>
          </cell>
          <cell r="F122">
            <v>4571</v>
          </cell>
          <cell r="G122">
            <v>320</v>
          </cell>
          <cell r="H122">
            <v>3786</v>
          </cell>
          <cell r="I122">
            <v>98</v>
          </cell>
        </row>
        <row r="123">
          <cell r="B123">
            <v>2987</v>
          </cell>
          <cell r="C123">
            <v>0</v>
          </cell>
          <cell r="D123">
            <v>23147</v>
          </cell>
          <cell r="E123">
            <v>63830</v>
          </cell>
          <cell r="F123">
            <v>38000</v>
          </cell>
          <cell r="G123">
            <v>849</v>
          </cell>
          <cell r="H123">
            <v>56147</v>
          </cell>
          <cell r="I123">
            <v>0</v>
          </cell>
        </row>
        <row r="124">
          <cell r="B124">
            <v>91</v>
          </cell>
          <cell r="C124">
            <v>1541</v>
          </cell>
          <cell r="D124">
            <v>675</v>
          </cell>
          <cell r="E124">
            <v>2014</v>
          </cell>
          <cell r="F124">
            <v>5685</v>
          </cell>
          <cell r="G124">
            <v>35</v>
          </cell>
          <cell r="H124">
            <v>350</v>
          </cell>
          <cell r="I124">
            <v>79</v>
          </cell>
        </row>
        <row r="125">
          <cell r="B125">
            <v>0</v>
          </cell>
          <cell r="C125">
            <v>105</v>
          </cell>
          <cell r="D125">
            <v>0</v>
          </cell>
          <cell r="E125">
            <v>1541</v>
          </cell>
          <cell r="F125">
            <v>400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>
            <v>45587</v>
          </cell>
        </row>
        <row r="127">
          <cell r="B127">
            <v>1219</v>
          </cell>
          <cell r="C127">
            <v>184</v>
          </cell>
          <cell r="D127">
            <v>6</v>
          </cell>
          <cell r="E127">
            <v>15471</v>
          </cell>
          <cell r="F127">
            <v>15987</v>
          </cell>
          <cell r="G127">
            <v>769</v>
          </cell>
          <cell r="H127">
            <v>3309</v>
          </cell>
          <cell r="I127">
            <v>60</v>
          </cell>
        </row>
        <row r="129">
          <cell r="B129">
            <v>0</v>
          </cell>
          <cell r="C129">
            <v>90</v>
          </cell>
          <cell r="D129">
            <v>0</v>
          </cell>
          <cell r="E129">
            <v>144734</v>
          </cell>
          <cell r="F129">
            <v>144777</v>
          </cell>
          <cell r="G129">
            <v>19877</v>
          </cell>
          <cell r="H129">
            <v>0</v>
          </cell>
          <cell r="I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835</v>
          </cell>
          <cell r="G130">
            <v>900</v>
          </cell>
          <cell r="H130">
            <v>66</v>
          </cell>
          <cell r="I130">
            <v>0</v>
          </cell>
        </row>
        <row r="131">
          <cell r="B131">
            <v>346</v>
          </cell>
          <cell r="C131">
            <v>67</v>
          </cell>
          <cell r="D131">
            <v>0</v>
          </cell>
          <cell r="E131">
            <v>59</v>
          </cell>
          <cell r="F131">
            <v>3014</v>
          </cell>
          <cell r="G131">
            <v>85</v>
          </cell>
          <cell r="H131">
            <v>0</v>
          </cell>
          <cell r="I131">
            <v>12457</v>
          </cell>
        </row>
        <row r="132">
          <cell r="B132">
            <v>2987</v>
          </cell>
          <cell r="C132">
            <v>2520</v>
          </cell>
          <cell r="D132">
            <v>4587</v>
          </cell>
          <cell r="E132">
            <v>3241</v>
          </cell>
          <cell r="F132">
            <v>1987</v>
          </cell>
          <cell r="G132">
            <v>2400</v>
          </cell>
          <cell r="H132">
            <v>2587</v>
          </cell>
          <cell r="I132">
            <v>1687</v>
          </cell>
        </row>
        <row r="133">
          <cell r="B133">
            <v>4</v>
          </cell>
          <cell r="C133">
            <v>0</v>
          </cell>
          <cell r="D133">
            <v>541</v>
          </cell>
          <cell r="E133">
            <v>0</v>
          </cell>
          <cell r="F133">
            <v>0</v>
          </cell>
          <cell r="G133">
            <v>92</v>
          </cell>
          <cell r="H133">
            <v>98</v>
          </cell>
          <cell r="I133">
            <v>9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34810</v>
          </cell>
          <cell r="G134">
            <v>0</v>
          </cell>
          <cell r="H134">
            <v>24</v>
          </cell>
          <cell r="I134">
            <v>21645</v>
          </cell>
        </row>
        <row r="135">
          <cell r="B135">
            <v>55</v>
          </cell>
          <cell r="C135">
            <v>1518</v>
          </cell>
          <cell r="D135">
            <v>12</v>
          </cell>
          <cell r="E135">
            <v>47</v>
          </cell>
          <cell r="F135">
            <v>16950</v>
          </cell>
          <cell r="G135">
            <v>0</v>
          </cell>
          <cell r="H135">
            <v>0</v>
          </cell>
          <cell r="I135">
            <v>132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420</v>
          </cell>
          <cell r="G136">
            <v>9</v>
          </cell>
          <cell r="H136">
            <v>0</v>
          </cell>
          <cell r="I136">
            <v>0</v>
          </cell>
        </row>
        <row r="137">
          <cell r="B137">
            <v>421474</v>
          </cell>
          <cell r="C137">
            <v>65471</v>
          </cell>
          <cell r="D137">
            <v>2263939</v>
          </cell>
          <cell r="E137">
            <v>21474</v>
          </cell>
          <cell r="F137">
            <v>38471</v>
          </cell>
          <cell r="G137">
            <v>472144</v>
          </cell>
          <cell r="H137">
            <v>77610</v>
          </cell>
          <cell r="I137">
            <v>31480</v>
          </cell>
        </row>
        <row r="138">
          <cell r="B138">
            <v>52141</v>
          </cell>
          <cell r="C138">
            <v>26846</v>
          </cell>
          <cell r="D138">
            <v>19131</v>
          </cell>
          <cell r="E138">
            <v>28741</v>
          </cell>
          <cell r="F138">
            <v>6547</v>
          </cell>
          <cell r="G138">
            <v>26541</v>
          </cell>
          <cell r="H138">
            <v>8520</v>
          </cell>
          <cell r="I138">
            <v>5264</v>
          </cell>
        </row>
      </sheetData>
      <sheetData sheetId="8">
        <row r="8">
          <cell r="B8">
            <v>1012</v>
          </cell>
          <cell r="C8">
            <v>308532</v>
          </cell>
          <cell r="D8">
            <v>174659</v>
          </cell>
          <cell r="E8">
            <v>89051</v>
          </cell>
          <cell r="F8">
            <v>0</v>
          </cell>
          <cell r="G8">
            <v>0</v>
          </cell>
          <cell r="H8">
            <v>32619</v>
          </cell>
          <cell r="I8">
            <v>19896</v>
          </cell>
        </row>
        <row r="9">
          <cell r="B9">
            <v>599</v>
          </cell>
          <cell r="C9">
            <v>544</v>
          </cell>
          <cell r="D9">
            <v>1167</v>
          </cell>
          <cell r="E9">
            <v>614</v>
          </cell>
          <cell r="F9">
            <v>2191</v>
          </cell>
          <cell r="G9">
            <v>1430</v>
          </cell>
          <cell r="H9">
            <v>7007</v>
          </cell>
          <cell r="I9">
            <v>1073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7</v>
          </cell>
          <cell r="C11">
            <v>18</v>
          </cell>
          <cell r="D11">
            <v>5</v>
          </cell>
          <cell r="E11">
            <v>10</v>
          </cell>
          <cell r="F11">
            <v>8</v>
          </cell>
          <cell r="G11">
            <v>4</v>
          </cell>
          <cell r="H11">
            <v>3</v>
          </cell>
          <cell r="I11">
            <v>10</v>
          </cell>
        </row>
        <row r="12">
          <cell r="B12">
            <v>0</v>
          </cell>
          <cell r="C12">
            <v>0</v>
          </cell>
          <cell r="D12">
            <v>265</v>
          </cell>
          <cell r="E12">
            <v>0</v>
          </cell>
          <cell r="F12">
            <v>0</v>
          </cell>
          <cell r="G12">
            <v>0</v>
          </cell>
          <cell r="H12">
            <v>1097</v>
          </cell>
          <cell r="I12">
            <v>280</v>
          </cell>
        </row>
        <row r="13">
          <cell r="B13">
            <v>0</v>
          </cell>
          <cell r="C13">
            <v>13</v>
          </cell>
          <cell r="D13">
            <v>0</v>
          </cell>
          <cell r="E13">
            <v>146</v>
          </cell>
          <cell r="F13">
            <v>150</v>
          </cell>
          <cell r="G13">
            <v>129</v>
          </cell>
          <cell r="H13">
            <v>0</v>
          </cell>
          <cell r="I13">
            <v>0</v>
          </cell>
        </row>
        <row r="14">
          <cell r="B14">
            <v>30</v>
          </cell>
          <cell r="C14">
            <v>29</v>
          </cell>
          <cell r="D14">
            <v>131</v>
          </cell>
          <cell r="E14">
            <v>36</v>
          </cell>
          <cell r="F14">
            <v>305</v>
          </cell>
          <cell r="G14">
            <v>1697</v>
          </cell>
          <cell r="H14">
            <v>309</v>
          </cell>
          <cell r="I14">
            <v>10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15</v>
          </cell>
          <cell r="G15">
            <v>0</v>
          </cell>
          <cell r="H15">
            <v>50</v>
          </cell>
          <cell r="I15">
            <v>0</v>
          </cell>
        </row>
        <row r="16">
          <cell r="B16">
            <v>295</v>
          </cell>
          <cell r="C16">
            <v>78</v>
          </cell>
          <cell r="D16">
            <v>1790</v>
          </cell>
          <cell r="E16">
            <v>76</v>
          </cell>
          <cell r="F16">
            <v>3079</v>
          </cell>
          <cell r="G16">
            <v>8216</v>
          </cell>
          <cell r="H16">
            <v>5707</v>
          </cell>
          <cell r="I16">
            <v>887</v>
          </cell>
        </row>
        <row r="17">
          <cell r="B17">
            <v>850</v>
          </cell>
          <cell r="C17">
            <v>412</v>
          </cell>
          <cell r="D17">
            <v>453</v>
          </cell>
          <cell r="E17">
            <v>537</v>
          </cell>
          <cell r="F17">
            <v>795</v>
          </cell>
          <cell r="G17">
            <v>226</v>
          </cell>
          <cell r="H17">
            <v>2612</v>
          </cell>
          <cell r="I17">
            <v>949</v>
          </cell>
        </row>
        <row r="18">
          <cell r="B18">
            <v>0</v>
          </cell>
          <cell r="C18">
            <v>899</v>
          </cell>
          <cell r="D18">
            <v>45</v>
          </cell>
          <cell r="E18">
            <v>0</v>
          </cell>
          <cell r="F18">
            <v>960</v>
          </cell>
          <cell r="G18">
            <v>88</v>
          </cell>
          <cell r="H18">
            <v>0</v>
          </cell>
          <cell r="I18">
            <v>205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4347</v>
          </cell>
          <cell r="F19">
            <v>290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69</v>
          </cell>
          <cell r="C20">
            <v>1104</v>
          </cell>
          <cell r="D20">
            <v>116</v>
          </cell>
          <cell r="E20">
            <v>114</v>
          </cell>
          <cell r="F20">
            <v>1380</v>
          </cell>
          <cell r="G20">
            <v>651</v>
          </cell>
          <cell r="H20">
            <v>21</v>
          </cell>
          <cell r="I20">
            <v>378</v>
          </cell>
        </row>
        <row r="21">
          <cell r="B21">
            <v>1184</v>
          </cell>
          <cell r="C21">
            <v>1894</v>
          </cell>
          <cell r="D21">
            <v>2593</v>
          </cell>
          <cell r="E21">
            <v>2020</v>
          </cell>
          <cell r="F21">
            <v>2657</v>
          </cell>
          <cell r="G21">
            <v>1000</v>
          </cell>
          <cell r="H21">
            <v>1239</v>
          </cell>
          <cell r="I21">
            <v>954</v>
          </cell>
        </row>
        <row r="22">
          <cell r="B22">
            <v>65</v>
          </cell>
          <cell r="C22">
            <v>136</v>
          </cell>
          <cell r="D22">
            <v>255</v>
          </cell>
          <cell r="E22">
            <v>229</v>
          </cell>
          <cell r="F22">
            <v>460</v>
          </cell>
          <cell r="G22">
            <v>165</v>
          </cell>
          <cell r="H22">
            <v>341</v>
          </cell>
          <cell r="I22">
            <v>58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60</v>
          </cell>
          <cell r="C24">
            <v>573</v>
          </cell>
          <cell r="D24">
            <v>325</v>
          </cell>
          <cell r="E24">
            <v>153</v>
          </cell>
          <cell r="F24">
            <v>1192</v>
          </cell>
          <cell r="G24">
            <v>588</v>
          </cell>
          <cell r="H24">
            <v>128</v>
          </cell>
          <cell r="I24">
            <v>500</v>
          </cell>
        </row>
        <row r="25">
          <cell r="B25">
            <v>83</v>
          </cell>
          <cell r="C25">
            <v>22</v>
          </cell>
          <cell r="D25">
            <v>148</v>
          </cell>
          <cell r="E25">
            <v>174</v>
          </cell>
          <cell r="F25">
            <v>120</v>
          </cell>
          <cell r="G25">
            <v>484</v>
          </cell>
          <cell r="H25">
            <v>197</v>
          </cell>
          <cell r="I25">
            <v>42</v>
          </cell>
        </row>
        <row r="26">
          <cell r="B26">
            <v>45</v>
          </cell>
          <cell r="C26">
            <v>0</v>
          </cell>
          <cell r="D26">
            <v>0</v>
          </cell>
          <cell r="E26">
            <v>2238</v>
          </cell>
          <cell r="F26">
            <v>35</v>
          </cell>
          <cell r="G26">
            <v>122</v>
          </cell>
          <cell r="H26">
            <v>325</v>
          </cell>
          <cell r="I26">
            <v>0</v>
          </cell>
        </row>
        <row r="27">
          <cell r="B27">
            <v>5</v>
          </cell>
          <cell r="C27">
            <v>5</v>
          </cell>
          <cell r="D27">
            <v>15</v>
          </cell>
          <cell r="E27">
            <v>143</v>
          </cell>
          <cell r="F27">
            <v>175</v>
          </cell>
          <cell r="G27">
            <v>0</v>
          </cell>
          <cell r="H27">
            <v>18</v>
          </cell>
          <cell r="I27">
            <v>27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526</v>
          </cell>
          <cell r="F28">
            <v>70</v>
          </cell>
          <cell r="G28">
            <v>3</v>
          </cell>
          <cell r="H28">
            <v>32</v>
          </cell>
          <cell r="I28">
            <v>1</v>
          </cell>
        </row>
        <row r="29">
          <cell r="B29">
            <v>0</v>
          </cell>
          <cell r="C29">
            <v>75</v>
          </cell>
          <cell r="D29">
            <v>0</v>
          </cell>
          <cell r="E29">
            <v>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4</v>
          </cell>
          <cell r="C30">
            <v>0</v>
          </cell>
          <cell r="D30">
            <v>0</v>
          </cell>
          <cell r="E30">
            <v>48</v>
          </cell>
          <cell r="F30">
            <v>360</v>
          </cell>
          <cell r="G30">
            <v>0</v>
          </cell>
          <cell r="H30">
            <v>127</v>
          </cell>
          <cell r="I30">
            <v>10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703</v>
          </cell>
          <cell r="F32">
            <v>90</v>
          </cell>
          <cell r="G32">
            <v>10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700</v>
          </cell>
          <cell r="G33">
            <v>6</v>
          </cell>
          <cell r="H33">
            <v>11</v>
          </cell>
          <cell r="I33">
            <v>288</v>
          </cell>
        </row>
        <row r="34">
          <cell r="B34">
            <v>0</v>
          </cell>
          <cell r="C34">
            <v>171</v>
          </cell>
          <cell r="D34">
            <v>0</v>
          </cell>
          <cell r="E34">
            <v>117</v>
          </cell>
          <cell r="F34">
            <v>526</v>
          </cell>
          <cell r="G34">
            <v>40</v>
          </cell>
          <cell r="H34">
            <v>0</v>
          </cell>
          <cell r="I34">
            <v>534</v>
          </cell>
        </row>
        <row r="35">
          <cell r="B35">
            <v>0</v>
          </cell>
          <cell r="C35">
            <v>133</v>
          </cell>
          <cell r="D35">
            <v>236</v>
          </cell>
          <cell r="E35">
            <v>20</v>
          </cell>
          <cell r="F35">
            <v>80</v>
          </cell>
          <cell r="G35">
            <v>175</v>
          </cell>
          <cell r="H35">
            <v>17</v>
          </cell>
          <cell r="I35">
            <v>142</v>
          </cell>
        </row>
        <row r="36">
          <cell r="B36">
            <v>0</v>
          </cell>
          <cell r="C36">
            <v>0</v>
          </cell>
          <cell r="D36">
            <v>117</v>
          </cell>
          <cell r="E36">
            <v>0</v>
          </cell>
          <cell r="F36">
            <v>0</v>
          </cell>
          <cell r="G36">
            <v>50</v>
          </cell>
          <cell r="H36">
            <v>16</v>
          </cell>
          <cell r="I36">
            <v>20</v>
          </cell>
        </row>
        <row r="37">
          <cell r="B37">
            <v>10</v>
          </cell>
          <cell r="C37">
            <v>20</v>
          </cell>
          <cell r="D37">
            <v>10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75</v>
          </cell>
        </row>
        <row r="38">
          <cell r="B38">
            <v>170</v>
          </cell>
          <cell r="C38">
            <v>3187</v>
          </cell>
          <cell r="D38">
            <v>0</v>
          </cell>
          <cell r="E38">
            <v>20</v>
          </cell>
          <cell r="F38">
            <v>10000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509</v>
          </cell>
          <cell r="C40">
            <v>39</v>
          </cell>
          <cell r="D40">
            <v>4912</v>
          </cell>
          <cell r="E40">
            <v>148</v>
          </cell>
          <cell r="F40">
            <v>1415</v>
          </cell>
          <cell r="G40">
            <v>252</v>
          </cell>
          <cell r="H40">
            <v>735</v>
          </cell>
          <cell r="I40">
            <v>95</v>
          </cell>
        </row>
        <row r="41">
          <cell r="B41">
            <v>1545</v>
          </cell>
          <cell r="C41">
            <v>1781</v>
          </cell>
          <cell r="D41">
            <v>1236</v>
          </cell>
          <cell r="E41">
            <v>2950</v>
          </cell>
          <cell r="F41">
            <v>3200</v>
          </cell>
          <cell r="G41">
            <v>3207</v>
          </cell>
          <cell r="H41">
            <v>1826</v>
          </cell>
          <cell r="I41">
            <v>589</v>
          </cell>
        </row>
        <row r="56">
          <cell r="B56">
            <v>130</v>
          </cell>
          <cell r="C56">
            <v>11303</v>
          </cell>
          <cell r="D56">
            <v>41115</v>
          </cell>
          <cell r="E56">
            <v>7000</v>
          </cell>
          <cell r="F56">
            <v>2500</v>
          </cell>
          <cell r="G56">
            <v>0</v>
          </cell>
          <cell r="H56">
            <v>9435</v>
          </cell>
          <cell r="I56">
            <v>7590</v>
          </cell>
        </row>
        <row r="57">
          <cell r="B57">
            <v>2193</v>
          </cell>
          <cell r="C57">
            <v>734</v>
          </cell>
          <cell r="D57">
            <v>2151</v>
          </cell>
          <cell r="E57">
            <v>1367</v>
          </cell>
          <cell r="F57">
            <v>1938</v>
          </cell>
          <cell r="G57">
            <v>6358</v>
          </cell>
          <cell r="H57">
            <v>27562</v>
          </cell>
          <cell r="I57">
            <v>778</v>
          </cell>
        </row>
        <row r="58">
          <cell r="B58">
            <v>0</v>
          </cell>
          <cell r="C58">
            <v>0</v>
          </cell>
          <cell r="D58">
            <v>250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1500</v>
          </cell>
          <cell r="C59">
            <v>370</v>
          </cell>
          <cell r="D59">
            <v>240890</v>
          </cell>
          <cell r="E59">
            <v>988</v>
          </cell>
          <cell r="F59">
            <v>8518</v>
          </cell>
          <cell r="G59">
            <v>4390</v>
          </cell>
          <cell r="H59">
            <v>516</v>
          </cell>
          <cell r="I59">
            <v>28694</v>
          </cell>
        </row>
        <row r="60">
          <cell r="B60">
            <v>0</v>
          </cell>
          <cell r="C60">
            <v>0</v>
          </cell>
          <cell r="D60">
            <v>1314</v>
          </cell>
          <cell r="E60">
            <v>0</v>
          </cell>
          <cell r="F60">
            <v>0</v>
          </cell>
          <cell r="G60">
            <v>0</v>
          </cell>
          <cell r="H60">
            <v>5851</v>
          </cell>
          <cell r="I60">
            <v>983</v>
          </cell>
        </row>
        <row r="61">
          <cell r="B61">
            <v>248</v>
          </cell>
          <cell r="C61">
            <v>5</v>
          </cell>
          <cell r="D61">
            <v>1230</v>
          </cell>
          <cell r="E61">
            <v>973</v>
          </cell>
          <cell r="F61">
            <v>345</v>
          </cell>
          <cell r="G61">
            <v>740</v>
          </cell>
          <cell r="H61">
            <v>16699</v>
          </cell>
          <cell r="I61">
            <v>9</v>
          </cell>
        </row>
        <row r="62">
          <cell r="B62">
            <v>57</v>
          </cell>
          <cell r="C62">
            <v>74</v>
          </cell>
          <cell r="D62">
            <v>1874</v>
          </cell>
          <cell r="E62">
            <v>142</v>
          </cell>
          <cell r="F62">
            <v>160</v>
          </cell>
          <cell r="G62">
            <v>19383</v>
          </cell>
          <cell r="H62">
            <v>32526</v>
          </cell>
          <cell r="I62">
            <v>20</v>
          </cell>
        </row>
        <row r="63">
          <cell r="B63">
            <v>40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338</v>
          </cell>
          <cell r="H63">
            <v>178</v>
          </cell>
          <cell r="I63">
            <v>0</v>
          </cell>
        </row>
        <row r="64">
          <cell r="B64">
            <v>93</v>
          </cell>
          <cell r="C64">
            <v>1093</v>
          </cell>
          <cell r="D64">
            <v>3994</v>
          </cell>
          <cell r="E64">
            <v>232</v>
          </cell>
          <cell r="F64">
            <v>1340</v>
          </cell>
          <cell r="G64">
            <v>86</v>
          </cell>
          <cell r="H64">
            <v>4196</v>
          </cell>
          <cell r="I64">
            <v>20</v>
          </cell>
        </row>
        <row r="65">
          <cell r="B65">
            <v>459</v>
          </cell>
          <cell r="C65">
            <v>706</v>
          </cell>
          <cell r="D65">
            <v>111</v>
          </cell>
          <cell r="E65">
            <v>1167</v>
          </cell>
          <cell r="F65">
            <v>145</v>
          </cell>
          <cell r="G65">
            <v>323</v>
          </cell>
          <cell r="H65">
            <v>2462</v>
          </cell>
          <cell r="I65">
            <v>200</v>
          </cell>
        </row>
        <row r="66">
          <cell r="B66">
            <v>0</v>
          </cell>
          <cell r="C66">
            <v>1259</v>
          </cell>
          <cell r="D66">
            <v>0</v>
          </cell>
          <cell r="E66">
            <v>14</v>
          </cell>
          <cell r="F66">
            <v>606</v>
          </cell>
          <cell r="G66">
            <v>291</v>
          </cell>
          <cell r="H66">
            <v>0</v>
          </cell>
          <cell r="I66">
            <v>831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4504</v>
          </cell>
          <cell r="F67">
            <v>225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55</v>
          </cell>
          <cell r="C68">
            <v>3173</v>
          </cell>
          <cell r="D68">
            <v>144</v>
          </cell>
          <cell r="E68">
            <v>221</v>
          </cell>
          <cell r="F68">
            <v>2016</v>
          </cell>
          <cell r="G68">
            <v>278</v>
          </cell>
          <cell r="H68">
            <v>20</v>
          </cell>
          <cell r="I68">
            <v>334</v>
          </cell>
        </row>
        <row r="69">
          <cell r="B69">
            <v>2739</v>
          </cell>
          <cell r="C69">
            <v>1634</v>
          </cell>
          <cell r="D69">
            <v>2703</v>
          </cell>
          <cell r="E69">
            <v>8088</v>
          </cell>
          <cell r="F69">
            <v>2023</v>
          </cell>
          <cell r="G69">
            <v>553</v>
          </cell>
          <cell r="H69">
            <v>2110</v>
          </cell>
          <cell r="I69">
            <v>448</v>
          </cell>
        </row>
        <row r="70">
          <cell r="B70">
            <v>432</v>
          </cell>
          <cell r="C70">
            <v>211</v>
          </cell>
          <cell r="D70">
            <v>3164</v>
          </cell>
          <cell r="E70">
            <v>2530</v>
          </cell>
          <cell r="F70">
            <v>860</v>
          </cell>
          <cell r="G70">
            <v>446</v>
          </cell>
          <cell r="H70">
            <v>710</v>
          </cell>
          <cell r="I70">
            <v>137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10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83</v>
          </cell>
          <cell r="C72">
            <v>1792</v>
          </cell>
          <cell r="D72">
            <v>691</v>
          </cell>
          <cell r="E72">
            <v>2806</v>
          </cell>
          <cell r="F72">
            <v>767</v>
          </cell>
          <cell r="G72">
            <v>810</v>
          </cell>
          <cell r="H72">
            <v>200</v>
          </cell>
          <cell r="I72">
            <v>643</v>
          </cell>
        </row>
        <row r="73">
          <cell r="B73">
            <v>179</v>
          </cell>
          <cell r="C73">
            <v>123</v>
          </cell>
          <cell r="D73">
            <v>938</v>
          </cell>
          <cell r="E73">
            <v>3394</v>
          </cell>
          <cell r="F73">
            <v>260</v>
          </cell>
          <cell r="G73">
            <v>176</v>
          </cell>
          <cell r="H73">
            <v>369</v>
          </cell>
          <cell r="I73">
            <v>56</v>
          </cell>
        </row>
        <row r="74">
          <cell r="B74">
            <v>70</v>
          </cell>
          <cell r="C74">
            <v>0</v>
          </cell>
          <cell r="D74">
            <v>0</v>
          </cell>
          <cell r="E74">
            <v>155</v>
          </cell>
          <cell r="F74">
            <v>1470</v>
          </cell>
          <cell r="G74">
            <v>0</v>
          </cell>
          <cell r="H74">
            <v>1886</v>
          </cell>
          <cell r="I74">
            <v>0</v>
          </cell>
        </row>
        <row r="75">
          <cell r="B75">
            <v>2</v>
          </cell>
          <cell r="C75">
            <v>42</v>
          </cell>
          <cell r="D75">
            <v>20</v>
          </cell>
          <cell r="E75">
            <v>65</v>
          </cell>
          <cell r="F75">
            <v>849</v>
          </cell>
          <cell r="G75">
            <v>0</v>
          </cell>
          <cell r="H75">
            <v>30</v>
          </cell>
          <cell r="I75">
            <v>14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1311</v>
          </cell>
          <cell r="F76">
            <v>90</v>
          </cell>
          <cell r="G76">
            <v>6</v>
          </cell>
          <cell r="H76">
            <v>0</v>
          </cell>
          <cell r="I76">
            <v>1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6004</v>
          </cell>
          <cell r="F77">
            <v>75</v>
          </cell>
          <cell r="G77">
            <v>529</v>
          </cell>
          <cell r="H77">
            <v>68</v>
          </cell>
          <cell r="I77">
            <v>0</v>
          </cell>
        </row>
        <row r="78">
          <cell r="B78">
            <v>23</v>
          </cell>
          <cell r="C78">
            <v>92</v>
          </cell>
          <cell r="D78">
            <v>8</v>
          </cell>
          <cell r="E78">
            <v>438</v>
          </cell>
          <cell r="F78">
            <v>405</v>
          </cell>
          <cell r="G78">
            <v>0</v>
          </cell>
          <cell r="H78">
            <v>35</v>
          </cell>
          <cell r="I78">
            <v>9</v>
          </cell>
        </row>
        <row r="80">
          <cell r="B80">
            <v>0</v>
          </cell>
          <cell r="C80">
            <v>7</v>
          </cell>
          <cell r="D80">
            <v>0</v>
          </cell>
          <cell r="E80">
            <v>1729</v>
          </cell>
          <cell r="F80">
            <v>200</v>
          </cell>
          <cell r="G80">
            <v>23</v>
          </cell>
          <cell r="H80">
            <v>0</v>
          </cell>
          <cell r="I80">
            <v>0</v>
          </cell>
        </row>
        <row r="81">
          <cell r="B81">
            <v>46024</v>
          </cell>
          <cell r="C81">
            <v>677</v>
          </cell>
          <cell r="D81">
            <v>22</v>
          </cell>
          <cell r="E81">
            <v>2797</v>
          </cell>
          <cell r="F81">
            <v>500</v>
          </cell>
          <cell r="G81">
            <v>327</v>
          </cell>
          <cell r="H81">
            <v>36</v>
          </cell>
          <cell r="I81">
            <v>128</v>
          </cell>
        </row>
        <row r="82">
          <cell r="B82">
            <v>522</v>
          </cell>
          <cell r="C82">
            <v>1641</v>
          </cell>
          <cell r="D82">
            <v>70</v>
          </cell>
          <cell r="E82">
            <v>540</v>
          </cell>
          <cell r="F82">
            <v>4169</v>
          </cell>
          <cell r="G82">
            <v>193</v>
          </cell>
          <cell r="H82">
            <v>0</v>
          </cell>
          <cell r="I82">
            <v>6400</v>
          </cell>
        </row>
        <row r="83">
          <cell r="B83">
            <v>117</v>
          </cell>
          <cell r="C83">
            <v>1368</v>
          </cell>
          <cell r="D83">
            <v>2014</v>
          </cell>
          <cell r="E83">
            <v>2014</v>
          </cell>
          <cell r="F83">
            <v>405</v>
          </cell>
          <cell r="G83">
            <v>682</v>
          </cell>
          <cell r="H83">
            <v>125</v>
          </cell>
          <cell r="I83">
            <v>372</v>
          </cell>
        </row>
        <row r="84">
          <cell r="B84">
            <v>0</v>
          </cell>
          <cell r="C84">
            <v>0</v>
          </cell>
          <cell r="D84">
            <v>94</v>
          </cell>
          <cell r="E84">
            <v>0</v>
          </cell>
          <cell r="F84">
            <v>0</v>
          </cell>
          <cell r="G84">
            <v>91</v>
          </cell>
          <cell r="H84">
            <v>1231</v>
          </cell>
          <cell r="I84">
            <v>10</v>
          </cell>
        </row>
        <row r="85">
          <cell r="B85">
            <v>0</v>
          </cell>
          <cell r="C85">
            <v>122</v>
          </cell>
          <cell r="D85">
            <v>2</v>
          </cell>
          <cell r="E85">
            <v>17</v>
          </cell>
          <cell r="F85">
            <v>15650</v>
          </cell>
          <cell r="G85">
            <v>10</v>
          </cell>
          <cell r="H85">
            <v>150</v>
          </cell>
          <cell r="I85">
            <v>317</v>
          </cell>
        </row>
        <row r="86">
          <cell r="B86">
            <v>140</v>
          </cell>
          <cell r="C86">
            <v>11107</v>
          </cell>
          <cell r="D86">
            <v>53</v>
          </cell>
          <cell r="E86">
            <v>50</v>
          </cell>
          <cell r="F86">
            <v>8500</v>
          </cell>
          <cell r="G86">
            <v>0</v>
          </cell>
          <cell r="H86">
            <v>0</v>
          </cell>
          <cell r="I86">
            <v>159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200</v>
          </cell>
          <cell r="G87">
            <v>0</v>
          </cell>
          <cell r="H87">
            <v>0</v>
          </cell>
          <cell r="I87">
            <v>0</v>
          </cell>
        </row>
        <row r="88">
          <cell r="B88">
            <v>35511</v>
          </cell>
          <cell r="C88">
            <v>10362</v>
          </cell>
          <cell r="D88">
            <v>228344</v>
          </cell>
          <cell r="E88">
            <v>4306</v>
          </cell>
          <cell r="F88">
            <v>9780</v>
          </cell>
          <cell r="G88">
            <v>70848</v>
          </cell>
          <cell r="H88">
            <v>16258</v>
          </cell>
          <cell r="I88">
            <v>629</v>
          </cell>
        </row>
        <row r="89">
          <cell r="B89">
            <v>191098</v>
          </cell>
          <cell r="C89">
            <v>184934</v>
          </cell>
          <cell r="D89">
            <v>25108</v>
          </cell>
          <cell r="E89">
            <v>219526</v>
          </cell>
          <cell r="F89">
            <v>16974</v>
          </cell>
          <cell r="G89">
            <v>94779</v>
          </cell>
          <cell r="H89">
            <v>20285</v>
          </cell>
          <cell r="I89">
            <v>2774</v>
          </cell>
        </row>
        <row r="105">
          <cell r="B105">
            <v>647</v>
          </cell>
          <cell r="C105">
            <v>51294</v>
          </cell>
          <cell r="D105">
            <v>190015</v>
          </cell>
          <cell r="E105">
            <v>28665</v>
          </cell>
          <cell r="F105">
            <v>9860</v>
          </cell>
          <cell r="G105">
            <v>0</v>
          </cell>
          <cell r="H105">
            <v>45897</v>
          </cell>
          <cell r="I105">
            <v>34509</v>
          </cell>
        </row>
        <row r="106">
          <cell r="B106">
            <v>4353</v>
          </cell>
          <cell r="C106">
            <v>1986</v>
          </cell>
          <cell r="D106">
            <v>6926</v>
          </cell>
          <cell r="E106">
            <v>2196</v>
          </cell>
          <cell r="F106">
            <v>3033</v>
          </cell>
          <cell r="G106">
            <v>11872</v>
          </cell>
          <cell r="H106">
            <v>65143</v>
          </cell>
          <cell r="I106">
            <v>1222</v>
          </cell>
        </row>
        <row r="107">
          <cell r="B107">
            <v>0</v>
          </cell>
          <cell r="C107">
            <v>0</v>
          </cell>
          <cell r="D107">
            <v>1225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305</v>
          </cell>
          <cell r="C108">
            <v>210</v>
          </cell>
          <cell r="D108">
            <v>8629</v>
          </cell>
          <cell r="E108">
            <v>308</v>
          </cell>
          <cell r="F108">
            <v>1024</v>
          </cell>
          <cell r="G108">
            <v>1669</v>
          </cell>
          <cell r="H108">
            <v>74</v>
          </cell>
          <cell r="I108">
            <v>4095</v>
          </cell>
        </row>
        <row r="109">
          <cell r="B109">
            <v>0</v>
          </cell>
          <cell r="C109">
            <v>0</v>
          </cell>
          <cell r="D109">
            <v>1859</v>
          </cell>
          <cell r="E109">
            <v>0</v>
          </cell>
          <cell r="F109">
            <v>0</v>
          </cell>
          <cell r="G109">
            <v>0</v>
          </cell>
          <cell r="H109">
            <v>12646</v>
          </cell>
          <cell r="I109">
            <v>1966</v>
          </cell>
        </row>
        <row r="110">
          <cell r="B110">
            <v>404</v>
          </cell>
          <cell r="C110">
            <v>5</v>
          </cell>
          <cell r="D110">
            <v>905</v>
          </cell>
          <cell r="E110">
            <v>1418</v>
          </cell>
          <cell r="F110">
            <v>475</v>
          </cell>
          <cell r="G110">
            <v>530</v>
          </cell>
          <cell r="H110">
            <v>9396</v>
          </cell>
          <cell r="I110">
            <v>4</v>
          </cell>
        </row>
        <row r="111">
          <cell r="B111">
            <v>92</v>
          </cell>
          <cell r="C111">
            <v>95</v>
          </cell>
          <cell r="D111">
            <v>1625</v>
          </cell>
          <cell r="E111">
            <v>195</v>
          </cell>
          <cell r="F111">
            <v>220</v>
          </cell>
          <cell r="G111">
            <v>12074</v>
          </cell>
          <cell r="H111">
            <v>18608</v>
          </cell>
          <cell r="I111">
            <v>30</v>
          </cell>
        </row>
        <row r="112">
          <cell r="B112">
            <v>44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212</v>
          </cell>
          <cell r="H112">
            <v>332</v>
          </cell>
          <cell r="I112">
            <v>0</v>
          </cell>
        </row>
        <row r="113">
          <cell r="B113">
            <v>300</v>
          </cell>
          <cell r="C113">
            <v>645</v>
          </cell>
          <cell r="D113">
            <v>8084</v>
          </cell>
          <cell r="E113">
            <v>170</v>
          </cell>
          <cell r="F113">
            <v>2010</v>
          </cell>
          <cell r="G113">
            <v>76</v>
          </cell>
          <cell r="H113">
            <v>13099</v>
          </cell>
          <cell r="I113">
            <v>30</v>
          </cell>
        </row>
        <row r="114">
          <cell r="B114">
            <v>6951</v>
          </cell>
          <cell r="C114">
            <v>4548</v>
          </cell>
          <cell r="D114">
            <v>430</v>
          </cell>
          <cell r="E114">
            <v>14968</v>
          </cell>
          <cell r="F114">
            <v>1250</v>
          </cell>
          <cell r="G114">
            <v>760</v>
          </cell>
          <cell r="H114">
            <v>31027</v>
          </cell>
          <cell r="I114">
            <v>1530</v>
          </cell>
        </row>
        <row r="115">
          <cell r="B115">
            <v>0</v>
          </cell>
          <cell r="C115">
            <v>11926</v>
          </cell>
          <cell r="D115">
            <v>0</v>
          </cell>
          <cell r="E115">
            <v>86</v>
          </cell>
          <cell r="F115">
            <v>5848</v>
          </cell>
          <cell r="G115">
            <v>2071</v>
          </cell>
          <cell r="H115">
            <v>0</v>
          </cell>
          <cell r="I115">
            <v>6067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179660</v>
          </cell>
          <cell r="F116">
            <v>3150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615</v>
          </cell>
          <cell r="C117">
            <v>24029</v>
          </cell>
          <cell r="D117">
            <v>2016</v>
          </cell>
          <cell r="E117">
            <v>929</v>
          </cell>
          <cell r="F117">
            <v>19828</v>
          </cell>
          <cell r="G117">
            <v>1672</v>
          </cell>
          <cell r="H117">
            <v>130</v>
          </cell>
          <cell r="I117">
            <v>3147</v>
          </cell>
        </row>
        <row r="118">
          <cell r="B118">
            <v>37783</v>
          </cell>
          <cell r="C118">
            <v>12114</v>
          </cell>
          <cell r="D118">
            <v>25996</v>
          </cell>
          <cell r="E118">
            <v>92861</v>
          </cell>
          <cell r="F118">
            <v>24744</v>
          </cell>
          <cell r="G118">
            <v>4532</v>
          </cell>
          <cell r="H118">
            <v>21557</v>
          </cell>
          <cell r="I118">
            <v>4212</v>
          </cell>
        </row>
        <row r="119">
          <cell r="B119">
            <v>8510</v>
          </cell>
          <cell r="C119">
            <v>466</v>
          </cell>
          <cell r="D119">
            <v>13217</v>
          </cell>
          <cell r="E119">
            <v>12196</v>
          </cell>
          <cell r="F119">
            <v>9355</v>
          </cell>
          <cell r="G119">
            <v>3804</v>
          </cell>
          <cell r="H119">
            <v>10169</v>
          </cell>
          <cell r="I119">
            <v>827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80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1968</v>
          </cell>
          <cell r="C121">
            <v>8604</v>
          </cell>
          <cell r="D121">
            <v>7734</v>
          </cell>
          <cell r="E121">
            <v>19020</v>
          </cell>
          <cell r="F121">
            <v>5816</v>
          </cell>
          <cell r="G121">
            <v>6093</v>
          </cell>
          <cell r="H121">
            <v>940</v>
          </cell>
          <cell r="I121">
            <v>5576</v>
          </cell>
        </row>
        <row r="122">
          <cell r="B122">
            <v>3545</v>
          </cell>
          <cell r="C122">
            <v>315</v>
          </cell>
          <cell r="D122">
            <v>5519</v>
          </cell>
          <cell r="E122">
            <v>26767</v>
          </cell>
          <cell r="F122">
            <v>4170</v>
          </cell>
          <cell r="G122">
            <v>1318</v>
          </cell>
          <cell r="H122">
            <v>6230</v>
          </cell>
          <cell r="I122">
            <v>334</v>
          </cell>
        </row>
        <row r="123">
          <cell r="B123">
            <v>1486</v>
          </cell>
          <cell r="C123">
            <v>0</v>
          </cell>
          <cell r="D123">
            <v>0</v>
          </cell>
          <cell r="E123">
            <v>3339</v>
          </cell>
          <cell r="F123">
            <v>36750</v>
          </cell>
          <cell r="G123">
            <v>0</v>
          </cell>
          <cell r="H123">
            <v>14868</v>
          </cell>
          <cell r="I123">
            <v>0</v>
          </cell>
        </row>
        <row r="124">
          <cell r="B124">
            <v>36</v>
          </cell>
          <cell r="C124">
            <v>82</v>
          </cell>
          <cell r="D124">
            <v>500</v>
          </cell>
          <cell r="E124">
            <v>1210</v>
          </cell>
          <cell r="F124">
            <v>10998</v>
          </cell>
          <cell r="G124">
            <v>0</v>
          </cell>
          <cell r="H124">
            <v>350</v>
          </cell>
          <cell r="I124">
            <v>78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2622</v>
          </cell>
          <cell r="F125">
            <v>180</v>
          </cell>
          <cell r="G125">
            <v>5</v>
          </cell>
          <cell r="H125">
            <v>0</v>
          </cell>
          <cell r="I125">
            <v>2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10804</v>
          </cell>
          <cell r="F126">
            <v>28</v>
          </cell>
          <cell r="G126">
            <v>90</v>
          </cell>
          <cell r="H126">
            <v>55</v>
          </cell>
          <cell r="I126">
            <v>0</v>
          </cell>
        </row>
        <row r="127">
          <cell r="B127">
            <v>437</v>
          </cell>
          <cell r="C127">
            <v>200</v>
          </cell>
          <cell r="D127">
            <v>24</v>
          </cell>
          <cell r="E127">
            <v>5602</v>
          </cell>
          <cell r="F127">
            <v>12100</v>
          </cell>
          <cell r="G127">
            <v>0</v>
          </cell>
          <cell r="H127">
            <v>1150</v>
          </cell>
          <cell r="I127">
            <v>45</v>
          </cell>
        </row>
        <row r="129">
          <cell r="B129">
            <v>0</v>
          </cell>
          <cell r="C129">
            <v>28</v>
          </cell>
          <cell r="D129">
            <v>0</v>
          </cell>
          <cell r="E129">
            <v>107160</v>
          </cell>
          <cell r="F129">
            <v>3760</v>
          </cell>
          <cell r="G129">
            <v>106</v>
          </cell>
          <cell r="H129">
            <v>0</v>
          </cell>
          <cell r="I129">
            <v>0</v>
          </cell>
        </row>
        <row r="130">
          <cell r="B130">
            <v>78040</v>
          </cell>
          <cell r="C130">
            <v>385</v>
          </cell>
          <cell r="D130">
            <v>13</v>
          </cell>
          <cell r="E130">
            <v>74</v>
          </cell>
          <cell r="F130">
            <v>490</v>
          </cell>
          <cell r="G130">
            <v>147</v>
          </cell>
          <cell r="H130">
            <v>55</v>
          </cell>
          <cell r="I130">
            <v>56</v>
          </cell>
        </row>
        <row r="131">
          <cell r="B131">
            <v>816</v>
          </cell>
          <cell r="C131">
            <v>565</v>
          </cell>
          <cell r="D131">
            <v>1006</v>
          </cell>
          <cell r="E131">
            <v>659</v>
          </cell>
          <cell r="F131">
            <v>8329</v>
          </cell>
          <cell r="G131">
            <v>127</v>
          </cell>
          <cell r="H131">
            <v>0</v>
          </cell>
          <cell r="I131">
            <v>8489</v>
          </cell>
        </row>
        <row r="132">
          <cell r="B132">
            <v>698</v>
          </cell>
          <cell r="C132">
            <v>2541</v>
          </cell>
          <cell r="D132">
            <v>3021</v>
          </cell>
          <cell r="E132">
            <v>3248</v>
          </cell>
          <cell r="F132">
            <v>6211</v>
          </cell>
          <cell r="G132">
            <v>654</v>
          </cell>
          <cell r="H132">
            <v>991</v>
          </cell>
          <cell r="I132">
            <v>477</v>
          </cell>
        </row>
        <row r="133">
          <cell r="B133">
            <v>0</v>
          </cell>
          <cell r="C133">
            <v>0</v>
          </cell>
          <cell r="D133">
            <v>62</v>
          </cell>
          <cell r="E133">
            <v>0</v>
          </cell>
          <cell r="F133">
            <v>0</v>
          </cell>
          <cell r="G133">
            <v>56</v>
          </cell>
          <cell r="H133">
            <v>1438</v>
          </cell>
          <cell r="I133">
            <v>3</v>
          </cell>
        </row>
        <row r="134">
          <cell r="B134">
            <v>0</v>
          </cell>
          <cell r="C134">
            <v>503</v>
          </cell>
          <cell r="D134">
            <v>3</v>
          </cell>
          <cell r="E134">
            <v>7</v>
          </cell>
          <cell r="F134">
            <v>23150</v>
          </cell>
          <cell r="G134">
            <v>7</v>
          </cell>
          <cell r="H134">
            <v>12</v>
          </cell>
          <cell r="I134">
            <v>380</v>
          </cell>
        </row>
        <row r="135">
          <cell r="B135">
            <v>389</v>
          </cell>
          <cell r="C135">
            <v>1555</v>
          </cell>
          <cell r="D135">
            <v>24</v>
          </cell>
          <cell r="E135">
            <v>94</v>
          </cell>
          <cell r="F135">
            <v>25500</v>
          </cell>
          <cell r="G135">
            <v>0</v>
          </cell>
          <cell r="H135">
            <v>0</v>
          </cell>
          <cell r="I135">
            <v>283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240</v>
          </cell>
          <cell r="G136">
            <v>0</v>
          </cell>
          <cell r="H136">
            <v>0</v>
          </cell>
          <cell r="I136">
            <v>0</v>
          </cell>
        </row>
        <row r="137">
          <cell r="B137">
            <v>261133</v>
          </cell>
          <cell r="C137">
            <v>51810</v>
          </cell>
          <cell r="D137">
            <v>2365969</v>
          </cell>
          <cell r="E137">
            <v>17352</v>
          </cell>
          <cell r="F137">
            <v>21471</v>
          </cell>
          <cell r="G137">
            <v>274169</v>
          </cell>
          <cell r="H137">
            <v>69573</v>
          </cell>
          <cell r="I137">
            <v>208325</v>
          </cell>
        </row>
        <row r="138">
          <cell r="B138">
            <v>69992</v>
          </cell>
          <cell r="C138">
            <v>29248</v>
          </cell>
          <cell r="D138">
            <v>19943</v>
          </cell>
          <cell r="E138">
            <v>24215</v>
          </cell>
          <cell r="F138">
            <v>5008</v>
          </cell>
          <cell r="G138">
            <v>19861</v>
          </cell>
          <cell r="H138">
            <v>6003</v>
          </cell>
          <cell r="I138">
            <v>4509</v>
          </cell>
        </row>
      </sheetData>
      <sheetData sheetId="9">
        <row r="8">
          <cell r="B8">
            <v>700</v>
          </cell>
          <cell r="C8">
            <v>59014</v>
          </cell>
          <cell r="D8">
            <v>32874</v>
          </cell>
          <cell r="E8">
            <v>1693</v>
          </cell>
          <cell r="F8">
            <v>0</v>
          </cell>
          <cell r="G8">
            <v>0</v>
          </cell>
          <cell r="H8">
            <v>10749</v>
          </cell>
          <cell r="I8">
            <v>4100</v>
          </cell>
        </row>
        <row r="9">
          <cell r="B9">
            <v>1350</v>
          </cell>
          <cell r="C9">
            <v>1119</v>
          </cell>
          <cell r="D9">
            <v>1343</v>
          </cell>
          <cell r="E9">
            <v>1364</v>
          </cell>
          <cell r="F9">
            <v>3667</v>
          </cell>
          <cell r="G9">
            <v>1394</v>
          </cell>
          <cell r="H9">
            <v>9699</v>
          </cell>
          <cell r="I9">
            <v>1490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6</v>
          </cell>
          <cell r="C11">
            <v>10</v>
          </cell>
          <cell r="D11">
            <v>4</v>
          </cell>
          <cell r="E11">
            <v>14</v>
          </cell>
          <cell r="F11">
            <v>40</v>
          </cell>
          <cell r="G11">
            <v>14</v>
          </cell>
          <cell r="H11">
            <v>4</v>
          </cell>
          <cell r="I11">
            <v>12</v>
          </cell>
        </row>
        <row r="12">
          <cell r="B12">
            <v>0</v>
          </cell>
          <cell r="C12">
            <v>78</v>
          </cell>
          <cell r="D12">
            <v>1407</v>
          </cell>
          <cell r="E12">
            <v>0</v>
          </cell>
          <cell r="F12">
            <v>10</v>
          </cell>
          <cell r="G12">
            <v>0</v>
          </cell>
          <cell r="H12">
            <v>1738</v>
          </cell>
          <cell r="I12">
            <v>343</v>
          </cell>
        </row>
        <row r="13">
          <cell r="B13">
            <v>60</v>
          </cell>
          <cell r="C13">
            <v>4</v>
          </cell>
          <cell r="D13">
            <v>475</v>
          </cell>
          <cell r="E13">
            <v>730</v>
          </cell>
          <cell r="F13">
            <v>195</v>
          </cell>
          <cell r="G13">
            <v>248</v>
          </cell>
          <cell r="H13">
            <v>5540</v>
          </cell>
          <cell r="I13">
            <v>0</v>
          </cell>
        </row>
        <row r="14">
          <cell r="B14">
            <v>20</v>
          </cell>
          <cell r="C14">
            <v>63</v>
          </cell>
          <cell r="D14">
            <v>425</v>
          </cell>
          <cell r="E14">
            <v>188</v>
          </cell>
          <cell r="F14">
            <v>270</v>
          </cell>
          <cell r="G14">
            <v>303</v>
          </cell>
          <cell r="H14">
            <v>10834</v>
          </cell>
          <cell r="I14">
            <v>0</v>
          </cell>
        </row>
        <row r="15">
          <cell r="B15">
            <v>40</v>
          </cell>
          <cell r="C15">
            <v>0</v>
          </cell>
          <cell r="D15">
            <v>0</v>
          </cell>
          <cell r="E15">
            <v>0</v>
          </cell>
          <cell r="F15">
            <v>50</v>
          </cell>
          <cell r="G15">
            <v>0</v>
          </cell>
          <cell r="H15">
            <v>0</v>
          </cell>
          <cell r="I15">
            <v>0</v>
          </cell>
        </row>
        <row r="16">
          <cell r="B16">
            <v>105</v>
          </cell>
          <cell r="C16">
            <v>179</v>
          </cell>
          <cell r="D16">
            <v>419</v>
          </cell>
          <cell r="E16">
            <v>175</v>
          </cell>
          <cell r="F16">
            <v>666</v>
          </cell>
          <cell r="G16">
            <v>1471</v>
          </cell>
          <cell r="H16">
            <v>2351</v>
          </cell>
          <cell r="I16">
            <v>450</v>
          </cell>
        </row>
        <row r="17">
          <cell r="B17">
            <v>430</v>
          </cell>
          <cell r="C17">
            <v>749</v>
          </cell>
          <cell r="D17">
            <v>36</v>
          </cell>
          <cell r="E17">
            <v>1588</v>
          </cell>
          <cell r="F17">
            <v>430</v>
          </cell>
          <cell r="G17">
            <v>89</v>
          </cell>
          <cell r="H17">
            <v>1158</v>
          </cell>
          <cell r="I17">
            <v>400</v>
          </cell>
        </row>
        <row r="18">
          <cell r="B18">
            <v>10</v>
          </cell>
          <cell r="C18">
            <v>515</v>
          </cell>
          <cell r="D18">
            <v>0</v>
          </cell>
          <cell r="E18">
            <v>23</v>
          </cell>
          <cell r="F18">
            <v>840</v>
          </cell>
          <cell r="G18">
            <v>56</v>
          </cell>
          <cell r="H18">
            <v>0</v>
          </cell>
          <cell r="I18">
            <v>613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1420</v>
          </cell>
          <cell r="F19">
            <v>340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752</v>
          </cell>
          <cell r="C20">
            <v>2065</v>
          </cell>
          <cell r="D20">
            <v>160</v>
          </cell>
          <cell r="E20">
            <v>265</v>
          </cell>
          <cell r="F20">
            <v>1035</v>
          </cell>
          <cell r="G20">
            <v>216</v>
          </cell>
          <cell r="H20">
            <v>10</v>
          </cell>
          <cell r="I20">
            <v>597</v>
          </cell>
        </row>
        <row r="21">
          <cell r="B21">
            <v>3168</v>
          </cell>
          <cell r="C21">
            <v>2012</v>
          </cell>
          <cell r="D21">
            <v>2186</v>
          </cell>
          <cell r="E21">
            <v>9019</v>
          </cell>
          <cell r="F21">
            <v>2193</v>
          </cell>
          <cell r="G21">
            <v>634</v>
          </cell>
          <cell r="H21">
            <v>1722</v>
          </cell>
          <cell r="I21">
            <v>1157</v>
          </cell>
        </row>
        <row r="22">
          <cell r="B22">
            <v>430</v>
          </cell>
          <cell r="C22">
            <v>31</v>
          </cell>
          <cell r="D22">
            <v>122</v>
          </cell>
          <cell r="E22">
            <v>89</v>
          </cell>
          <cell r="F22">
            <v>25</v>
          </cell>
          <cell r="G22">
            <v>247</v>
          </cell>
          <cell r="H22">
            <v>342</v>
          </cell>
          <cell r="I22">
            <v>69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395</v>
          </cell>
          <cell r="C24">
            <v>901</v>
          </cell>
          <cell r="D24">
            <v>377</v>
          </cell>
          <cell r="E24">
            <v>412</v>
          </cell>
          <cell r="F24">
            <v>1215</v>
          </cell>
          <cell r="G24">
            <v>2671</v>
          </cell>
          <cell r="H24">
            <v>179</v>
          </cell>
          <cell r="I24">
            <v>723</v>
          </cell>
        </row>
        <row r="25">
          <cell r="B25">
            <v>170</v>
          </cell>
          <cell r="C25">
            <v>0</v>
          </cell>
          <cell r="D25">
            <v>28</v>
          </cell>
          <cell r="E25">
            <v>200</v>
          </cell>
          <cell r="F25">
            <v>130</v>
          </cell>
          <cell r="G25">
            <v>54</v>
          </cell>
          <cell r="H25">
            <v>46</v>
          </cell>
          <cell r="I25">
            <v>48</v>
          </cell>
        </row>
        <row r="26">
          <cell r="B26">
            <v>406</v>
          </cell>
          <cell r="C26">
            <v>0</v>
          </cell>
          <cell r="D26">
            <v>40</v>
          </cell>
          <cell r="E26">
            <v>180</v>
          </cell>
          <cell r="F26">
            <v>630</v>
          </cell>
          <cell r="G26">
            <v>14</v>
          </cell>
          <cell r="H26">
            <v>766</v>
          </cell>
          <cell r="I26">
            <v>0</v>
          </cell>
        </row>
        <row r="27">
          <cell r="B27">
            <v>0</v>
          </cell>
          <cell r="C27">
            <v>4</v>
          </cell>
          <cell r="D27">
            <v>27</v>
          </cell>
          <cell r="E27">
            <v>47</v>
          </cell>
          <cell r="F27">
            <v>185</v>
          </cell>
          <cell r="G27">
            <v>5</v>
          </cell>
          <cell r="H27">
            <v>0</v>
          </cell>
          <cell r="I27">
            <v>3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541</v>
          </cell>
          <cell r="F28">
            <v>125</v>
          </cell>
          <cell r="G28">
            <v>0</v>
          </cell>
          <cell r="H28">
            <v>80</v>
          </cell>
          <cell r="I28">
            <v>0</v>
          </cell>
        </row>
        <row r="29">
          <cell r="B29">
            <v>0</v>
          </cell>
          <cell r="C29">
            <v>4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101</v>
          </cell>
          <cell r="C30">
            <v>0</v>
          </cell>
          <cell r="D30">
            <v>0</v>
          </cell>
          <cell r="E30">
            <v>69</v>
          </cell>
          <cell r="F30">
            <v>570</v>
          </cell>
          <cell r="G30">
            <v>0</v>
          </cell>
          <cell r="H30">
            <v>0</v>
          </cell>
          <cell r="I30">
            <v>4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513</v>
          </cell>
          <cell r="F32">
            <v>230</v>
          </cell>
          <cell r="G32">
            <v>20</v>
          </cell>
          <cell r="H32">
            <v>0</v>
          </cell>
          <cell r="I32">
            <v>0</v>
          </cell>
        </row>
        <row r="33">
          <cell r="B33">
            <v>5</v>
          </cell>
          <cell r="C33">
            <v>0</v>
          </cell>
          <cell r="D33">
            <v>0</v>
          </cell>
          <cell r="E33">
            <v>8</v>
          </cell>
          <cell r="F33">
            <v>130</v>
          </cell>
          <cell r="G33">
            <v>0</v>
          </cell>
          <cell r="H33">
            <v>0</v>
          </cell>
          <cell r="I33">
            <v>95</v>
          </cell>
        </row>
        <row r="34">
          <cell r="B34">
            <v>0</v>
          </cell>
          <cell r="C34">
            <v>80</v>
          </cell>
          <cell r="D34">
            <v>0</v>
          </cell>
          <cell r="E34">
            <v>4</v>
          </cell>
          <cell r="F34">
            <v>0</v>
          </cell>
          <cell r="G34">
            <v>30</v>
          </cell>
          <cell r="H34">
            <v>0</v>
          </cell>
          <cell r="I34">
            <v>467</v>
          </cell>
        </row>
        <row r="35">
          <cell r="B35">
            <v>150</v>
          </cell>
          <cell r="C35">
            <v>38</v>
          </cell>
          <cell r="D35">
            <v>215</v>
          </cell>
          <cell r="E35">
            <v>10</v>
          </cell>
          <cell r="F35">
            <v>0</v>
          </cell>
          <cell r="G35">
            <v>98</v>
          </cell>
          <cell r="H35">
            <v>52</v>
          </cell>
          <cell r="I35">
            <v>185</v>
          </cell>
        </row>
        <row r="36">
          <cell r="B36">
            <v>40</v>
          </cell>
          <cell r="C36">
            <v>0</v>
          </cell>
          <cell r="D36">
            <v>84</v>
          </cell>
          <cell r="E36">
            <v>0</v>
          </cell>
          <cell r="F36">
            <v>0</v>
          </cell>
          <cell r="G36">
            <v>40</v>
          </cell>
          <cell r="H36">
            <v>0</v>
          </cell>
          <cell r="I36">
            <v>60</v>
          </cell>
        </row>
        <row r="37">
          <cell r="B37">
            <v>5</v>
          </cell>
          <cell r="C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115</v>
          </cell>
          <cell r="C38">
            <v>4432</v>
          </cell>
          <cell r="D38">
            <v>0</v>
          </cell>
          <cell r="E38">
            <v>60</v>
          </cell>
          <cell r="F38">
            <v>8900</v>
          </cell>
          <cell r="G38">
            <v>0</v>
          </cell>
          <cell r="H38">
            <v>0</v>
          </cell>
          <cell r="I38">
            <v>25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35</v>
          </cell>
        </row>
        <row r="40">
          <cell r="B40">
            <v>260</v>
          </cell>
          <cell r="C40">
            <v>296</v>
          </cell>
          <cell r="D40">
            <v>1731</v>
          </cell>
          <cell r="E40">
            <v>55</v>
          </cell>
          <cell r="F40">
            <v>0</v>
          </cell>
          <cell r="G40">
            <v>60</v>
          </cell>
          <cell r="H40">
            <v>372</v>
          </cell>
          <cell r="I40">
            <v>100</v>
          </cell>
        </row>
        <row r="41">
          <cell r="B41">
            <v>1818</v>
          </cell>
          <cell r="C41">
            <v>1453</v>
          </cell>
          <cell r="D41">
            <v>674</v>
          </cell>
          <cell r="E41">
            <v>4251</v>
          </cell>
          <cell r="F41">
            <v>390</v>
          </cell>
          <cell r="G41">
            <v>547</v>
          </cell>
          <cell r="H41">
            <v>1056</v>
          </cell>
          <cell r="I41">
            <v>395</v>
          </cell>
        </row>
        <row r="56">
          <cell r="B56">
            <v>0</v>
          </cell>
          <cell r="C56">
            <v>15612</v>
          </cell>
          <cell r="D56">
            <v>8436</v>
          </cell>
          <cell r="E56">
            <v>110</v>
          </cell>
          <cell r="F56">
            <v>0</v>
          </cell>
          <cell r="G56">
            <v>0</v>
          </cell>
          <cell r="H56">
            <v>12600</v>
          </cell>
          <cell r="I56">
            <v>2125</v>
          </cell>
        </row>
        <row r="57">
          <cell r="B57">
            <v>2515</v>
          </cell>
          <cell r="C57">
            <v>2041</v>
          </cell>
          <cell r="D57">
            <v>2889</v>
          </cell>
          <cell r="E57">
            <v>1415</v>
          </cell>
          <cell r="F57">
            <v>2034</v>
          </cell>
          <cell r="G57">
            <v>3158</v>
          </cell>
          <cell r="H57">
            <v>22643</v>
          </cell>
          <cell r="I57">
            <v>1280</v>
          </cell>
        </row>
        <row r="58">
          <cell r="B58">
            <v>150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1876</v>
          </cell>
          <cell r="C59">
            <v>239130</v>
          </cell>
          <cell r="D59">
            <v>660</v>
          </cell>
          <cell r="E59">
            <v>1008</v>
          </cell>
          <cell r="F59">
            <v>8630</v>
          </cell>
          <cell r="G59">
            <v>4460</v>
          </cell>
          <cell r="H59">
            <v>740</v>
          </cell>
          <cell r="I59">
            <v>30298</v>
          </cell>
        </row>
        <row r="60">
          <cell r="B60">
            <v>0</v>
          </cell>
          <cell r="C60">
            <v>0</v>
          </cell>
          <cell r="D60">
            <v>348</v>
          </cell>
          <cell r="E60">
            <v>0</v>
          </cell>
          <cell r="F60">
            <v>0</v>
          </cell>
          <cell r="G60">
            <v>0</v>
          </cell>
          <cell r="H60">
            <v>1097</v>
          </cell>
          <cell r="I60">
            <v>98</v>
          </cell>
        </row>
        <row r="61">
          <cell r="B61">
            <v>131</v>
          </cell>
          <cell r="C61">
            <v>9</v>
          </cell>
          <cell r="D61">
            <v>947</v>
          </cell>
          <cell r="E61">
            <v>177</v>
          </cell>
          <cell r="F61">
            <v>155</v>
          </cell>
          <cell r="G61">
            <v>1090</v>
          </cell>
          <cell r="H61">
            <v>7595</v>
          </cell>
          <cell r="I61">
            <v>0</v>
          </cell>
        </row>
        <row r="62">
          <cell r="B62">
            <v>50</v>
          </cell>
          <cell r="C62">
            <v>55</v>
          </cell>
          <cell r="D62">
            <v>609</v>
          </cell>
          <cell r="E62">
            <v>239</v>
          </cell>
          <cell r="F62">
            <v>120</v>
          </cell>
          <cell r="G62">
            <v>4391</v>
          </cell>
          <cell r="H62">
            <v>11109</v>
          </cell>
          <cell r="I62">
            <v>0</v>
          </cell>
        </row>
        <row r="63">
          <cell r="B63">
            <v>35</v>
          </cell>
          <cell r="C63">
            <v>0</v>
          </cell>
          <cell r="D63">
            <v>60</v>
          </cell>
          <cell r="E63">
            <v>0</v>
          </cell>
          <cell r="F63">
            <v>50</v>
          </cell>
          <cell r="G63">
            <v>409</v>
          </cell>
          <cell r="H63">
            <v>1523</v>
          </cell>
          <cell r="I63">
            <v>0</v>
          </cell>
        </row>
        <row r="64">
          <cell r="B64">
            <v>328</v>
          </cell>
          <cell r="C64">
            <v>1089</v>
          </cell>
          <cell r="D64">
            <v>2103</v>
          </cell>
          <cell r="E64">
            <v>118</v>
          </cell>
          <cell r="F64">
            <v>1180</v>
          </cell>
          <cell r="G64">
            <v>235</v>
          </cell>
          <cell r="H64">
            <v>3245</v>
          </cell>
          <cell r="I64">
            <v>99</v>
          </cell>
        </row>
        <row r="65">
          <cell r="B65">
            <v>516</v>
          </cell>
          <cell r="C65">
            <v>811</v>
          </cell>
          <cell r="D65">
            <v>227</v>
          </cell>
          <cell r="E65">
            <v>842</v>
          </cell>
          <cell r="F65">
            <v>720</v>
          </cell>
          <cell r="G65">
            <v>94</v>
          </cell>
          <cell r="H65">
            <v>2162</v>
          </cell>
          <cell r="I65">
            <v>331</v>
          </cell>
        </row>
        <row r="66">
          <cell r="B66">
            <v>65</v>
          </cell>
          <cell r="C66">
            <v>261</v>
          </cell>
          <cell r="D66">
            <v>0</v>
          </cell>
          <cell r="E66">
            <v>3</v>
          </cell>
          <cell r="F66">
            <v>1110</v>
          </cell>
          <cell r="G66">
            <v>234</v>
          </cell>
          <cell r="H66">
            <v>0</v>
          </cell>
          <cell r="I66">
            <v>311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2578</v>
          </cell>
          <cell r="F67">
            <v>305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797</v>
          </cell>
          <cell r="C68">
            <v>691</v>
          </cell>
          <cell r="D68">
            <v>828</v>
          </cell>
          <cell r="E68">
            <v>179</v>
          </cell>
          <cell r="F68">
            <v>1086</v>
          </cell>
          <cell r="G68">
            <v>294</v>
          </cell>
          <cell r="H68">
            <v>25</v>
          </cell>
          <cell r="I68">
            <v>468</v>
          </cell>
        </row>
        <row r="69">
          <cell r="B69">
            <v>9471</v>
          </cell>
          <cell r="C69">
            <v>1723</v>
          </cell>
          <cell r="D69">
            <v>3317</v>
          </cell>
          <cell r="E69">
            <v>6037</v>
          </cell>
          <cell r="F69">
            <v>1930</v>
          </cell>
          <cell r="G69">
            <v>649</v>
          </cell>
          <cell r="H69">
            <v>1708</v>
          </cell>
          <cell r="I69">
            <v>1154</v>
          </cell>
        </row>
        <row r="70">
          <cell r="B70">
            <v>306</v>
          </cell>
          <cell r="C70">
            <v>328</v>
          </cell>
          <cell r="D70">
            <v>1718</v>
          </cell>
          <cell r="E70">
            <v>1844</v>
          </cell>
          <cell r="F70">
            <v>362</v>
          </cell>
          <cell r="G70">
            <v>337</v>
          </cell>
          <cell r="H70">
            <v>344</v>
          </cell>
          <cell r="I70">
            <v>161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714</v>
          </cell>
          <cell r="C72">
            <v>2228</v>
          </cell>
          <cell r="D72">
            <v>1038</v>
          </cell>
          <cell r="E72">
            <v>1684</v>
          </cell>
          <cell r="F72">
            <v>2675</v>
          </cell>
          <cell r="G72">
            <v>587</v>
          </cell>
          <cell r="H72">
            <v>222</v>
          </cell>
          <cell r="I72">
            <v>585</v>
          </cell>
        </row>
        <row r="73">
          <cell r="B73">
            <v>134</v>
          </cell>
          <cell r="C73">
            <v>120</v>
          </cell>
          <cell r="D73">
            <v>528</v>
          </cell>
          <cell r="E73">
            <v>2389</v>
          </cell>
          <cell r="F73">
            <v>206</v>
          </cell>
          <cell r="G73">
            <v>120</v>
          </cell>
          <cell r="H73">
            <v>186</v>
          </cell>
          <cell r="I73">
            <v>38</v>
          </cell>
        </row>
        <row r="74">
          <cell r="B74">
            <v>15</v>
          </cell>
          <cell r="C74">
            <v>0</v>
          </cell>
          <cell r="D74">
            <v>2</v>
          </cell>
          <cell r="E74">
            <v>82</v>
          </cell>
          <cell r="F74">
            <v>30</v>
          </cell>
          <cell r="G74">
            <v>0</v>
          </cell>
          <cell r="H74">
            <v>460</v>
          </cell>
          <cell r="I74">
            <v>0</v>
          </cell>
        </row>
        <row r="75">
          <cell r="B75">
            <v>8</v>
          </cell>
          <cell r="C75">
            <v>29</v>
          </cell>
          <cell r="D75">
            <v>36</v>
          </cell>
          <cell r="E75">
            <v>169</v>
          </cell>
          <cell r="F75">
            <v>195</v>
          </cell>
          <cell r="G75">
            <v>0</v>
          </cell>
          <cell r="H75">
            <v>0</v>
          </cell>
          <cell r="I75">
            <v>8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647</v>
          </cell>
          <cell r="F76">
            <v>105</v>
          </cell>
          <cell r="G76">
            <v>1</v>
          </cell>
          <cell r="H76">
            <v>0</v>
          </cell>
          <cell r="I76">
            <v>0</v>
          </cell>
        </row>
        <row r="77">
          <cell r="B77">
            <v>0</v>
          </cell>
          <cell r="C77">
            <v>0</v>
          </cell>
          <cell r="D77">
            <v>22</v>
          </cell>
          <cell r="E77">
            <v>6059</v>
          </cell>
          <cell r="F77">
            <v>60</v>
          </cell>
          <cell r="G77">
            <v>550</v>
          </cell>
          <cell r="H77">
            <v>121</v>
          </cell>
          <cell r="I77">
            <v>0</v>
          </cell>
        </row>
        <row r="78">
          <cell r="B78">
            <v>28</v>
          </cell>
          <cell r="C78">
            <v>90</v>
          </cell>
          <cell r="D78">
            <v>0</v>
          </cell>
          <cell r="E78">
            <v>356</v>
          </cell>
          <cell r="F78">
            <v>480</v>
          </cell>
          <cell r="G78">
            <v>0</v>
          </cell>
          <cell r="H78">
            <v>0</v>
          </cell>
          <cell r="I78">
            <v>16</v>
          </cell>
        </row>
        <row r="80">
          <cell r="B80">
            <v>0</v>
          </cell>
          <cell r="C80">
            <v>0</v>
          </cell>
          <cell r="D80">
            <v>1</v>
          </cell>
          <cell r="E80">
            <v>767</v>
          </cell>
          <cell r="F80">
            <v>160</v>
          </cell>
          <cell r="G80">
            <v>18</v>
          </cell>
          <cell r="H80">
            <v>0</v>
          </cell>
          <cell r="I80">
            <v>0</v>
          </cell>
        </row>
        <row r="81">
          <cell r="B81">
            <v>46205</v>
          </cell>
          <cell r="C81">
            <v>2311</v>
          </cell>
          <cell r="D81">
            <v>136</v>
          </cell>
          <cell r="E81">
            <v>5064</v>
          </cell>
          <cell r="F81">
            <v>1200</v>
          </cell>
          <cell r="G81">
            <v>5297</v>
          </cell>
          <cell r="H81">
            <v>74</v>
          </cell>
          <cell r="I81">
            <v>502</v>
          </cell>
        </row>
        <row r="82">
          <cell r="B82">
            <v>606</v>
          </cell>
          <cell r="C82">
            <v>1301</v>
          </cell>
          <cell r="D82">
            <v>0</v>
          </cell>
          <cell r="E82">
            <v>364</v>
          </cell>
          <cell r="F82">
            <v>7135</v>
          </cell>
          <cell r="G82">
            <v>220</v>
          </cell>
          <cell r="H82">
            <v>0</v>
          </cell>
          <cell r="I82">
            <v>5779</v>
          </cell>
        </row>
        <row r="83">
          <cell r="B83">
            <v>140</v>
          </cell>
          <cell r="C83">
            <v>1282</v>
          </cell>
          <cell r="D83">
            <v>2014</v>
          </cell>
          <cell r="E83">
            <v>2014</v>
          </cell>
          <cell r="F83">
            <v>989</v>
          </cell>
          <cell r="G83">
            <v>757</v>
          </cell>
          <cell r="H83">
            <v>236</v>
          </cell>
          <cell r="I83">
            <v>315</v>
          </cell>
        </row>
        <row r="84">
          <cell r="B84">
            <v>0</v>
          </cell>
          <cell r="C84">
            <v>0</v>
          </cell>
          <cell r="D84">
            <v>70</v>
          </cell>
          <cell r="E84">
            <v>0</v>
          </cell>
          <cell r="F84">
            <v>0</v>
          </cell>
          <cell r="G84">
            <v>70</v>
          </cell>
          <cell r="H84">
            <v>84</v>
          </cell>
          <cell r="I84">
            <v>0</v>
          </cell>
        </row>
        <row r="85">
          <cell r="B85">
            <v>0</v>
          </cell>
          <cell r="C85">
            <v>95</v>
          </cell>
          <cell r="D85">
            <v>10</v>
          </cell>
          <cell r="E85">
            <v>16</v>
          </cell>
          <cell r="F85">
            <v>14000</v>
          </cell>
          <cell r="G85">
            <v>0</v>
          </cell>
          <cell r="H85">
            <v>0</v>
          </cell>
          <cell r="I85">
            <v>1595</v>
          </cell>
        </row>
        <row r="86">
          <cell r="B86">
            <v>130</v>
          </cell>
          <cell r="C86">
            <v>11422</v>
          </cell>
          <cell r="D86">
            <v>59</v>
          </cell>
          <cell r="E86">
            <v>106</v>
          </cell>
          <cell r="F86">
            <v>10590</v>
          </cell>
          <cell r="G86">
            <v>0</v>
          </cell>
          <cell r="H86">
            <v>0</v>
          </cell>
          <cell r="I86">
            <v>100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300</v>
          </cell>
          <cell r="G87">
            <v>0</v>
          </cell>
          <cell r="H87">
            <v>0</v>
          </cell>
          <cell r="I87">
            <v>0</v>
          </cell>
        </row>
        <row r="88">
          <cell r="B88">
            <v>39007</v>
          </cell>
          <cell r="C88">
            <v>10430</v>
          </cell>
          <cell r="D88">
            <v>229911</v>
          </cell>
          <cell r="E88">
            <v>4157</v>
          </cell>
          <cell r="F88">
            <v>10880</v>
          </cell>
          <cell r="G88">
            <v>70753</v>
          </cell>
          <cell r="H88">
            <v>15905</v>
          </cell>
          <cell r="I88">
            <v>624</v>
          </cell>
        </row>
        <row r="89">
          <cell r="B89">
            <v>203484</v>
          </cell>
          <cell r="C89">
            <v>185470</v>
          </cell>
          <cell r="D89">
            <v>21979</v>
          </cell>
          <cell r="E89">
            <v>218309</v>
          </cell>
          <cell r="F89">
            <v>14424</v>
          </cell>
          <cell r="G89">
            <v>98584</v>
          </cell>
          <cell r="H89">
            <v>20321</v>
          </cell>
          <cell r="I89">
            <v>2828</v>
          </cell>
        </row>
        <row r="105">
          <cell r="B105">
            <v>0</v>
          </cell>
          <cell r="C105">
            <v>53472</v>
          </cell>
          <cell r="D105">
            <v>36605</v>
          </cell>
          <cell r="E105">
            <v>302</v>
          </cell>
          <cell r="F105">
            <v>0</v>
          </cell>
          <cell r="G105">
            <v>0</v>
          </cell>
          <cell r="H105">
            <v>44647</v>
          </cell>
          <cell r="I105">
            <v>6585</v>
          </cell>
        </row>
        <row r="106">
          <cell r="B106">
            <v>5095</v>
          </cell>
          <cell r="C106">
            <v>2309</v>
          </cell>
          <cell r="D106">
            <v>5535</v>
          </cell>
          <cell r="E106">
            <v>3372</v>
          </cell>
          <cell r="F106">
            <v>3943</v>
          </cell>
          <cell r="G106">
            <v>5701</v>
          </cell>
          <cell r="H106">
            <v>54092</v>
          </cell>
          <cell r="I106">
            <v>1863</v>
          </cell>
        </row>
        <row r="107">
          <cell r="B107">
            <v>957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356</v>
          </cell>
          <cell r="C108">
            <v>8540</v>
          </cell>
          <cell r="D108">
            <v>245</v>
          </cell>
          <cell r="E108">
            <v>380</v>
          </cell>
          <cell r="F108">
            <v>1140</v>
          </cell>
          <cell r="G108">
            <v>1900</v>
          </cell>
          <cell r="H108">
            <v>340</v>
          </cell>
          <cell r="I108">
            <v>4970</v>
          </cell>
        </row>
        <row r="109">
          <cell r="B109">
            <v>0</v>
          </cell>
          <cell r="C109">
            <v>0</v>
          </cell>
          <cell r="D109">
            <v>527</v>
          </cell>
          <cell r="E109">
            <v>0</v>
          </cell>
          <cell r="F109">
            <v>0</v>
          </cell>
          <cell r="G109">
            <v>0</v>
          </cell>
          <cell r="H109">
            <v>2816</v>
          </cell>
          <cell r="I109">
            <v>196</v>
          </cell>
        </row>
        <row r="110">
          <cell r="B110">
            <v>158</v>
          </cell>
          <cell r="C110">
            <v>2</v>
          </cell>
          <cell r="D110">
            <v>721</v>
          </cell>
          <cell r="E110">
            <v>342</v>
          </cell>
          <cell r="F110">
            <v>310</v>
          </cell>
          <cell r="G110">
            <v>1292</v>
          </cell>
          <cell r="H110">
            <v>11392</v>
          </cell>
          <cell r="I110">
            <v>0</v>
          </cell>
        </row>
        <row r="111">
          <cell r="B111">
            <v>103</v>
          </cell>
          <cell r="C111">
            <v>20</v>
          </cell>
          <cell r="D111">
            <v>413</v>
          </cell>
          <cell r="E111">
            <v>382</v>
          </cell>
          <cell r="F111">
            <v>285</v>
          </cell>
          <cell r="G111">
            <v>2851</v>
          </cell>
          <cell r="H111">
            <v>9327</v>
          </cell>
          <cell r="I111">
            <v>0</v>
          </cell>
        </row>
        <row r="112">
          <cell r="B112">
            <v>70</v>
          </cell>
          <cell r="C112">
            <v>0</v>
          </cell>
          <cell r="D112">
            <v>120</v>
          </cell>
          <cell r="E112">
            <v>0</v>
          </cell>
          <cell r="F112">
            <v>125</v>
          </cell>
          <cell r="G112">
            <v>286</v>
          </cell>
          <cell r="H112">
            <v>2284</v>
          </cell>
          <cell r="I112">
            <v>0</v>
          </cell>
        </row>
        <row r="113">
          <cell r="B113">
            <v>449</v>
          </cell>
          <cell r="C113">
            <v>649</v>
          </cell>
          <cell r="D113">
            <v>3368</v>
          </cell>
          <cell r="E113">
            <v>175</v>
          </cell>
          <cell r="F113">
            <v>2170</v>
          </cell>
          <cell r="G113">
            <v>212</v>
          </cell>
          <cell r="H113">
            <v>9954</v>
          </cell>
          <cell r="I113">
            <v>109</v>
          </cell>
        </row>
        <row r="114">
          <cell r="B114">
            <v>8656</v>
          </cell>
          <cell r="C114">
            <v>4684</v>
          </cell>
          <cell r="D114">
            <v>3017</v>
          </cell>
          <cell r="E114">
            <v>11385</v>
          </cell>
          <cell r="F114">
            <v>8300</v>
          </cell>
          <cell r="G114">
            <v>611</v>
          </cell>
          <cell r="H114">
            <v>31910</v>
          </cell>
          <cell r="I114">
            <v>2132</v>
          </cell>
        </row>
        <row r="115">
          <cell r="B115">
            <v>975</v>
          </cell>
          <cell r="C115">
            <v>3315</v>
          </cell>
          <cell r="D115">
            <v>0</v>
          </cell>
          <cell r="E115">
            <v>16</v>
          </cell>
          <cell r="F115">
            <v>15880</v>
          </cell>
          <cell r="G115">
            <v>1147</v>
          </cell>
          <cell r="H115">
            <v>0</v>
          </cell>
          <cell r="I115">
            <v>2858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119940</v>
          </cell>
          <cell r="F116">
            <v>4270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7698</v>
          </cell>
          <cell r="C117">
            <v>8089</v>
          </cell>
          <cell r="D117">
            <v>8851</v>
          </cell>
          <cell r="E117">
            <v>3948</v>
          </cell>
          <cell r="F117">
            <v>15312</v>
          </cell>
          <cell r="G117">
            <v>2055</v>
          </cell>
          <cell r="H117">
            <v>193</v>
          </cell>
          <cell r="I117">
            <v>4270</v>
          </cell>
        </row>
        <row r="118">
          <cell r="B118">
            <v>131910</v>
          </cell>
          <cell r="C118">
            <v>13428</v>
          </cell>
          <cell r="D118">
            <v>30081</v>
          </cell>
          <cell r="E118">
            <v>84282</v>
          </cell>
          <cell r="F118">
            <v>19810</v>
          </cell>
          <cell r="G118">
            <v>5976</v>
          </cell>
          <cell r="H118">
            <v>18047</v>
          </cell>
          <cell r="I118">
            <v>8558</v>
          </cell>
        </row>
        <row r="119">
          <cell r="B119">
            <v>6333</v>
          </cell>
          <cell r="C119">
            <v>885</v>
          </cell>
          <cell r="D119">
            <v>15510</v>
          </cell>
          <cell r="E119">
            <v>9938</v>
          </cell>
          <cell r="F119">
            <v>4628</v>
          </cell>
          <cell r="G119">
            <v>1486</v>
          </cell>
          <cell r="H119">
            <v>4979</v>
          </cell>
          <cell r="I119">
            <v>1154</v>
          </cell>
        </row>
        <row r="121">
          <cell r="B121">
            <v>10433</v>
          </cell>
          <cell r="C121">
            <v>21682</v>
          </cell>
          <cell r="D121">
            <v>8748</v>
          </cell>
          <cell r="E121">
            <v>8138</v>
          </cell>
          <cell r="F121">
            <v>4425</v>
          </cell>
          <cell r="G121">
            <v>5632</v>
          </cell>
          <cell r="H121">
            <v>2468</v>
          </cell>
          <cell r="I121">
            <v>4969</v>
          </cell>
        </row>
        <row r="122">
          <cell r="B122">
            <v>2596</v>
          </cell>
          <cell r="C122">
            <v>563</v>
          </cell>
          <cell r="D122">
            <v>3795</v>
          </cell>
          <cell r="E122">
            <v>18627</v>
          </cell>
          <cell r="F122">
            <v>3012</v>
          </cell>
          <cell r="G122">
            <v>819</v>
          </cell>
          <cell r="H122">
            <v>3599</v>
          </cell>
          <cell r="I122">
            <v>216</v>
          </cell>
        </row>
        <row r="123">
          <cell r="B123">
            <v>321</v>
          </cell>
          <cell r="C123">
            <v>0</v>
          </cell>
          <cell r="D123">
            <v>22</v>
          </cell>
          <cell r="E123">
            <v>1230</v>
          </cell>
          <cell r="F123">
            <v>750</v>
          </cell>
          <cell r="G123">
            <v>0</v>
          </cell>
          <cell r="H123">
            <v>9475</v>
          </cell>
          <cell r="I123">
            <v>0</v>
          </cell>
        </row>
        <row r="124">
          <cell r="B124">
            <v>160</v>
          </cell>
          <cell r="C124">
            <v>60</v>
          </cell>
          <cell r="D124">
            <v>980</v>
          </cell>
          <cell r="E124">
            <v>2247</v>
          </cell>
          <cell r="F124">
            <v>3600</v>
          </cell>
          <cell r="G124">
            <v>0</v>
          </cell>
          <cell r="H124">
            <v>0</v>
          </cell>
          <cell r="I124">
            <v>50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1294</v>
          </cell>
          <cell r="F125">
            <v>210</v>
          </cell>
          <cell r="G125">
            <v>1</v>
          </cell>
          <cell r="H125">
            <v>0</v>
          </cell>
          <cell r="I125">
            <v>0</v>
          </cell>
        </row>
        <row r="126">
          <cell r="B126">
            <v>0</v>
          </cell>
          <cell r="C126">
            <v>0</v>
          </cell>
          <cell r="D126">
            <v>21</v>
          </cell>
          <cell r="E126">
            <v>12012</v>
          </cell>
          <cell r="F126">
            <v>18</v>
          </cell>
          <cell r="G126">
            <v>152</v>
          </cell>
          <cell r="H126">
            <v>98</v>
          </cell>
          <cell r="I126">
            <v>0</v>
          </cell>
        </row>
        <row r="127">
          <cell r="B127">
            <v>551</v>
          </cell>
          <cell r="C127">
            <v>995</v>
          </cell>
          <cell r="D127">
            <v>0</v>
          </cell>
          <cell r="E127">
            <v>7663</v>
          </cell>
          <cell r="F127">
            <v>14100</v>
          </cell>
          <cell r="G127">
            <v>0</v>
          </cell>
          <cell r="H127">
            <v>0</v>
          </cell>
          <cell r="I127">
            <v>116</v>
          </cell>
        </row>
        <row r="128">
          <cell r="F128">
            <v>0</v>
          </cell>
        </row>
        <row r="129">
          <cell r="B129">
            <v>0</v>
          </cell>
          <cell r="C129">
            <v>0</v>
          </cell>
          <cell r="D129">
            <v>22</v>
          </cell>
          <cell r="E129">
            <v>49270</v>
          </cell>
          <cell r="F129">
            <v>2880</v>
          </cell>
          <cell r="G129">
            <v>77</v>
          </cell>
          <cell r="H129">
            <v>0</v>
          </cell>
          <cell r="I129">
            <v>0</v>
          </cell>
        </row>
        <row r="130">
          <cell r="B130">
            <v>149617</v>
          </cell>
          <cell r="C130">
            <v>1318</v>
          </cell>
          <cell r="D130">
            <v>45</v>
          </cell>
          <cell r="E130">
            <v>7897</v>
          </cell>
          <cell r="F130">
            <v>1540</v>
          </cell>
          <cell r="G130">
            <v>3523</v>
          </cell>
          <cell r="H130">
            <v>107</v>
          </cell>
          <cell r="I130">
            <v>973</v>
          </cell>
        </row>
        <row r="131">
          <cell r="B131">
            <v>718</v>
          </cell>
          <cell r="C131">
            <v>268</v>
          </cell>
          <cell r="D131">
            <v>0</v>
          </cell>
          <cell r="E131">
            <v>181</v>
          </cell>
          <cell r="F131">
            <v>14150</v>
          </cell>
          <cell r="G131">
            <v>114</v>
          </cell>
          <cell r="H131">
            <v>0</v>
          </cell>
          <cell r="I131">
            <v>13908</v>
          </cell>
        </row>
        <row r="132">
          <cell r="B132">
            <v>1201</v>
          </cell>
          <cell r="C132">
            <v>1203</v>
          </cell>
          <cell r="D132">
            <v>3214</v>
          </cell>
          <cell r="E132">
            <v>3209</v>
          </cell>
          <cell r="F132">
            <v>1230</v>
          </cell>
          <cell r="G132">
            <v>1358</v>
          </cell>
          <cell r="H132">
            <v>1254</v>
          </cell>
          <cell r="I132">
            <v>950</v>
          </cell>
        </row>
        <row r="133">
          <cell r="B133">
            <v>0</v>
          </cell>
          <cell r="C133">
            <v>0</v>
          </cell>
          <cell r="D133">
            <v>65</v>
          </cell>
          <cell r="E133">
            <v>0</v>
          </cell>
          <cell r="F133">
            <v>0</v>
          </cell>
          <cell r="G133">
            <v>65</v>
          </cell>
          <cell r="H133">
            <v>1198</v>
          </cell>
          <cell r="I133">
            <v>0</v>
          </cell>
        </row>
        <row r="134">
          <cell r="B134">
            <v>0</v>
          </cell>
          <cell r="C134">
            <v>95</v>
          </cell>
          <cell r="D134">
            <v>3</v>
          </cell>
          <cell r="E134">
            <v>17</v>
          </cell>
          <cell r="F134">
            <v>26897</v>
          </cell>
          <cell r="G134">
            <v>0</v>
          </cell>
          <cell r="H134">
            <v>0</v>
          </cell>
          <cell r="I134">
            <v>3190</v>
          </cell>
        </row>
        <row r="135">
          <cell r="B135">
            <v>361</v>
          </cell>
          <cell r="C135">
            <v>1600</v>
          </cell>
          <cell r="D135">
            <v>19</v>
          </cell>
          <cell r="E135">
            <v>189</v>
          </cell>
          <cell r="F135">
            <v>31700</v>
          </cell>
          <cell r="G135">
            <v>0</v>
          </cell>
          <cell r="H135">
            <v>0</v>
          </cell>
          <cell r="I135">
            <v>180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360</v>
          </cell>
          <cell r="G136">
            <v>0</v>
          </cell>
          <cell r="H136">
            <v>0</v>
          </cell>
          <cell r="I136">
            <v>0</v>
          </cell>
        </row>
        <row r="137">
          <cell r="B137">
            <v>303824</v>
          </cell>
          <cell r="C137">
            <v>52150</v>
          </cell>
          <cell r="D137">
            <v>2365243</v>
          </cell>
          <cell r="E137">
            <v>19850</v>
          </cell>
          <cell r="F137">
            <v>31421</v>
          </cell>
          <cell r="G137">
            <v>387785</v>
          </cell>
          <cell r="H137">
            <v>75901</v>
          </cell>
          <cell r="I137">
            <v>26230</v>
          </cell>
        </row>
        <row r="138">
          <cell r="B138">
            <v>74344</v>
          </cell>
          <cell r="C138">
            <v>38897</v>
          </cell>
          <cell r="D138">
            <v>25969</v>
          </cell>
          <cell r="E138">
            <v>27597</v>
          </cell>
          <cell r="F138">
            <v>8784</v>
          </cell>
          <cell r="G138">
            <v>33771</v>
          </cell>
          <cell r="H138">
            <v>5901</v>
          </cell>
          <cell r="I138">
            <v>3492</v>
          </cell>
        </row>
      </sheetData>
      <sheetData sheetId="10">
        <row r="8">
          <cell r="C8">
            <v>650</v>
          </cell>
          <cell r="D8">
            <v>755</v>
          </cell>
          <cell r="E8">
            <v>0</v>
          </cell>
          <cell r="F8">
            <v>2810</v>
          </cell>
          <cell r="H8">
            <v>1938</v>
          </cell>
          <cell r="I8">
            <v>3600</v>
          </cell>
        </row>
        <row r="9">
          <cell r="B9">
            <v>845</v>
          </cell>
          <cell r="C9">
            <v>1104</v>
          </cell>
          <cell r="D9">
            <v>1808</v>
          </cell>
          <cell r="E9">
            <v>2423</v>
          </cell>
          <cell r="F9">
            <v>2308</v>
          </cell>
          <cell r="G9">
            <v>12633</v>
          </cell>
          <cell r="H9">
            <v>27455</v>
          </cell>
          <cell r="I9">
            <v>1209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11080</v>
          </cell>
          <cell r="H10">
            <v>0</v>
          </cell>
          <cell r="I10">
            <v>0</v>
          </cell>
        </row>
        <row r="11">
          <cell r="B11">
            <v>5</v>
          </cell>
          <cell r="C11">
            <v>130</v>
          </cell>
          <cell r="D11">
            <v>0</v>
          </cell>
          <cell r="E11">
            <v>0</v>
          </cell>
          <cell r="F11">
            <v>140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1865</v>
          </cell>
          <cell r="E12">
            <v>0</v>
          </cell>
          <cell r="F12">
            <v>0</v>
          </cell>
          <cell r="G12">
            <v>0</v>
          </cell>
          <cell r="H12">
            <v>7020</v>
          </cell>
          <cell r="I12">
            <v>100</v>
          </cell>
        </row>
        <row r="13">
          <cell r="B13">
            <v>87</v>
          </cell>
          <cell r="C13">
            <v>3</v>
          </cell>
          <cell r="D13">
            <v>3785</v>
          </cell>
          <cell r="E13">
            <v>1736</v>
          </cell>
          <cell r="F13">
            <v>1560</v>
          </cell>
          <cell r="G13">
            <v>2570</v>
          </cell>
          <cell r="H13">
            <v>17217</v>
          </cell>
          <cell r="I13">
            <v>0</v>
          </cell>
        </row>
        <row r="14">
          <cell r="B14">
            <v>45</v>
          </cell>
          <cell r="C14">
            <v>18</v>
          </cell>
          <cell r="D14">
            <v>1975</v>
          </cell>
          <cell r="E14">
            <v>44</v>
          </cell>
          <cell r="F14">
            <v>50</v>
          </cell>
          <cell r="G14">
            <v>13884</v>
          </cell>
          <cell r="H14">
            <v>35680</v>
          </cell>
          <cell r="I14">
            <v>0</v>
          </cell>
        </row>
        <row r="15">
          <cell r="B15">
            <v>90</v>
          </cell>
          <cell r="C15">
            <v>0</v>
          </cell>
          <cell r="D15">
            <v>0</v>
          </cell>
          <cell r="E15">
            <v>0</v>
          </cell>
          <cell r="F15">
            <v>30</v>
          </cell>
          <cell r="G15">
            <v>895</v>
          </cell>
          <cell r="H15">
            <v>200</v>
          </cell>
          <cell r="I15">
            <v>0</v>
          </cell>
        </row>
        <row r="16">
          <cell r="B16">
            <v>95</v>
          </cell>
          <cell r="C16">
            <v>53</v>
          </cell>
          <cell r="D16">
            <v>239</v>
          </cell>
          <cell r="E16">
            <v>76</v>
          </cell>
          <cell r="F16">
            <v>595</v>
          </cell>
          <cell r="G16">
            <v>10857</v>
          </cell>
          <cell r="H16">
            <v>1685</v>
          </cell>
          <cell r="I16">
            <v>285</v>
          </cell>
        </row>
        <row r="17">
          <cell r="B17">
            <v>625</v>
          </cell>
          <cell r="C17">
            <v>1076</v>
          </cell>
          <cell r="D17">
            <v>83</v>
          </cell>
          <cell r="E17">
            <v>3461</v>
          </cell>
          <cell r="F17">
            <v>50</v>
          </cell>
          <cell r="G17">
            <v>109</v>
          </cell>
          <cell r="H17">
            <v>1424</v>
          </cell>
          <cell r="I17">
            <v>336</v>
          </cell>
        </row>
        <row r="18">
          <cell r="B18">
            <v>0</v>
          </cell>
          <cell r="C18">
            <v>647</v>
          </cell>
          <cell r="D18">
            <v>50</v>
          </cell>
          <cell r="E18">
            <v>3</v>
          </cell>
          <cell r="F18">
            <v>2280</v>
          </cell>
          <cell r="G18">
            <v>275</v>
          </cell>
          <cell r="H18">
            <v>15</v>
          </cell>
          <cell r="I18">
            <v>400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2680</v>
          </cell>
          <cell r="F19">
            <v>130</v>
          </cell>
          <cell r="G19">
            <v>100</v>
          </cell>
          <cell r="H19">
            <v>0</v>
          </cell>
          <cell r="I19">
            <v>0</v>
          </cell>
        </row>
        <row r="20">
          <cell r="B20">
            <v>519</v>
          </cell>
          <cell r="C20">
            <v>1404</v>
          </cell>
          <cell r="D20">
            <v>65</v>
          </cell>
          <cell r="E20">
            <v>469</v>
          </cell>
          <cell r="F20">
            <v>1400</v>
          </cell>
          <cell r="G20">
            <v>404</v>
          </cell>
          <cell r="H20">
            <v>18</v>
          </cell>
          <cell r="I20">
            <v>226</v>
          </cell>
        </row>
        <row r="21">
          <cell r="B21">
            <v>2804</v>
          </cell>
          <cell r="C21">
            <v>3059</v>
          </cell>
          <cell r="D21">
            <v>2556</v>
          </cell>
          <cell r="E21">
            <v>9507</v>
          </cell>
          <cell r="F21">
            <v>2285</v>
          </cell>
          <cell r="G21">
            <v>2686</v>
          </cell>
          <cell r="H21">
            <v>2873</v>
          </cell>
          <cell r="I21">
            <v>1087</v>
          </cell>
        </row>
        <row r="22">
          <cell r="B22">
            <v>412</v>
          </cell>
          <cell r="C22">
            <v>40</v>
          </cell>
          <cell r="D22">
            <v>457</v>
          </cell>
          <cell r="E22">
            <v>369</v>
          </cell>
          <cell r="F22">
            <v>500</v>
          </cell>
          <cell r="G22">
            <v>368</v>
          </cell>
          <cell r="H22">
            <v>1290</v>
          </cell>
          <cell r="I22">
            <v>60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</row>
        <row r="24">
          <cell r="B24">
            <v>285</v>
          </cell>
          <cell r="C24">
            <v>946</v>
          </cell>
          <cell r="D24">
            <v>171</v>
          </cell>
          <cell r="E24">
            <v>306</v>
          </cell>
          <cell r="F24">
            <v>2155</v>
          </cell>
          <cell r="G24">
            <v>6166</v>
          </cell>
          <cell r="H24">
            <v>459</v>
          </cell>
          <cell r="I24">
            <v>903</v>
          </cell>
        </row>
        <row r="25">
          <cell r="B25">
            <v>267</v>
          </cell>
          <cell r="C25">
            <v>65</v>
          </cell>
          <cell r="D25">
            <v>19</v>
          </cell>
          <cell r="E25">
            <v>274</v>
          </cell>
          <cell r="F25">
            <v>520</v>
          </cell>
          <cell r="G25">
            <v>107</v>
          </cell>
          <cell r="H25">
            <v>203</v>
          </cell>
          <cell r="I25">
            <v>17</v>
          </cell>
        </row>
        <row r="26">
          <cell r="B26">
            <v>173</v>
          </cell>
          <cell r="C26">
            <v>0</v>
          </cell>
          <cell r="D26">
            <v>555</v>
          </cell>
          <cell r="E26">
            <v>195</v>
          </cell>
          <cell r="F26">
            <v>789</v>
          </cell>
          <cell r="G26">
            <v>254</v>
          </cell>
          <cell r="H26">
            <v>1311</v>
          </cell>
          <cell r="I26">
            <v>0</v>
          </cell>
        </row>
        <row r="27">
          <cell r="B27">
            <v>22</v>
          </cell>
          <cell r="C27">
            <v>5</v>
          </cell>
          <cell r="D27">
            <v>0</v>
          </cell>
          <cell r="E27">
            <v>43</v>
          </cell>
          <cell r="F27">
            <v>330</v>
          </cell>
          <cell r="G27">
            <v>0</v>
          </cell>
          <cell r="H27">
            <v>20</v>
          </cell>
          <cell r="I27">
            <v>6</v>
          </cell>
        </row>
        <row r="28">
          <cell r="B28">
            <v>0</v>
          </cell>
          <cell r="C28">
            <v>7</v>
          </cell>
          <cell r="D28">
            <v>0</v>
          </cell>
          <cell r="E28">
            <v>722</v>
          </cell>
          <cell r="F28">
            <v>210</v>
          </cell>
          <cell r="G28">
            <v>52</v>
          </cell>
          <cell r="H28">
            <v>0</v>
          </cell>
          <cell r="I28">
            <v>5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2</v>
          </cell>
          <cell r="F29">
            <v>120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0</v>
          </cell>
          <cell r="C30">
            <v>4</v>
          </cell>
          <cell r="D30">
            <v>0</v>
          </cell>
          <cell r="E30">
            <v>35</v>
          </cell>
          <cell r="F30">
            <v>795</v>
          </cell>
          <cell r="G30">
            <v>60</v>
          </cell>
          <cell r="H30">
            <v>14</v>
          </cell>
          <cell r="I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12741.201999999999</v>
          </cell>
          <cell r="I31">
            <v>0</v>
          </cell>
        </row>
        <row r="32">
          <cell r="B32">
            <v>0</v>
          </cell>
          <cell r="C32">
            <v>3</v>
          </cell>
          <cell r="D32">
            <v>0</v>
          </cell>
          <cell r="E32">
            <v>963</v>
          </cell>
          <cell r="F32">
            <v>215</v>
          </cell>
          <cell r="G32">
            <v>665</v>
          </cell>
          <cell r="H32">
            <v>0</v>
          </cell>
          <cell r="I32">
            <v>1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5</v>
          </cell>
          <cell r="F33">
            <v>0</v>
          </cell>
          <cell r="G33">
            <v>0</v>
          </cell>
          <cell r="H33">
            <v>97</v>
          </cell>
          <cell r="I33">
            <v>40</v>
          </cell>
        </row>
        <row r="34">
          <cell r="B34">
            <v>3</v>
          </cell>
          <cell r="C34">
            <v>240</v>
          </cell>
          <cell r="D34">
            <v>12</v>
          </cell>
          <cell r="E34">
            <v>0</v>
          </cell>
          <cell r="F34">
            <v>540</v>
          </cell>
          <cell r="G34">
            <v>0</v>
          </cell>
          <cell r="H34">
            <v>0</v>
          </cell>
          <cell r="I34">
            <v>350</v>
          </cell>
        </row>
        <row r="35">
          <cell r="B35">
            <v>3</v>
          </cell>
          <cell r="C35">
            <v>470</v>
          </cell>
          <cell r="D35">
            <v>262</v>
          </cell>
          <cell r="E35">
            <v>422</v>
          </cell>
          <cell r="F35">
            <v>3025</v>
          </cell>
          <cell r="G35">
            <v>119</v>
          </cell>
          <cell r="H35">
            <v>330</v>
          </cell>
          <cell r="I35">
            <v>94</v>
          </cell>
        </row>
        <row r="36">
          <cell r="B36">
            <v>0</v>
          </cell>
          <cell r="C36">
            <v>0</v>
          </cell>
          <cell r="D36">
            <v>127</v>
          </cell>
          <cell r="E36">
            <v>0</v>
          </cell>
          <cell r="F36">
            <v>0</v>
          </cell>
          <cell r="G36">
            <v>315</v>
          </cell>
          <cell r="H36">
            <v>0</v>
          </cell>
          <cell r="I36">
            <v>30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20</v>
          </cell>
          <cell r="F37">
            <v>30</v>
          </cell>
          <cell r="G37">
            <v>0</v>
          </cell>
          <cell r="H37">
            <v>0</v>
          </cell>
          <cell r="I37">
            <v>50</v>
          </cell>
        </row>
        <row r="38">
          <cell r="B38">
            <v>2</v>
          </cell>
          <cell r="C38">
            <v>1479</v>
          </cell>
          <cell r="D38">
            <v>15</v>
          </cell>
          <cell r="E38">
            <v>40</v>
          </cell>
          <cell r="F38">
            <v>5500</v>
          </cell>
          <cell r="G38">
            <v>0</v>
          </cell>
          <cell r="H38">
            <v>0</v>
          </cell>
          <cell r="I38">
            <v>70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343</v>
          </cell>
          <cell r="C40">
            <v>922</v>
          </cell>
          <cell r="D40">
            <v>3624</v>
          </cell>
          <cell r="E40">
            <v>162</v>
          </cell>
          <cell r="F40">
            <v>220</v>
          </cell>
          <cell r="G40">
            <v>900</v>
          </cell>
          <cell r="H40">
            <v>990</v>
          </cell>
          <cell r="I40">
            <v>75</v>
          </cell>
        </row>
        <row r="41">
          <cell r="B41">
            <v>3528</v>
          </cell>
          <cell r="C41">
            <v>2703</v>
          </cell>
          <cell r="D41">
            <v>962</v>
          </cell>
          <cell r="E41">
            <v>6909</v>
          </cell>
          <cell r="F41">
            <v>340</v>
          </cell>
          <cell r="G41">
            <v>2045</v>
          </cell>
          <cell r="H41">
            <v>2653</v>
          </cell>
          <cell r="I41">
            <v>500</v>
          </cell>
        </row>
        <row r="56">
          <cell r="B56">
            <v>1115</v>
          </cell>
          <cell r="C56">
            <v>72079</v>
          </cell>
          <cell r="D56">
            <v>30936</v>
          </cell>
          <cell r="E56">
            <v>91859</v>
          </cell>
          <cell r="F56">
            <v>3140</v>
          </cell>
          <cell r="H56">
            <v>17252</v>
          </cell>
          <cell r="I56">
            <v>1029</v>
          </cell>
        </row>
        <row r="57">
          <cell r="B57">
            <v>2067</v>
          </cell>
          <cell r="C57">
            <v>688</v>
          </cell>
          <cell r="D57">
            <v>2092</v>
          </cell>
          <cell r="E57">
            <v>1768</v>
          </cell>
          <cell r="F57">
            <v>2881</v>
          </cell>
          <cell r="G57">
            <v>3710</v>
          </cell>
          <cell r="H57">
            <v>40014</v>
          </cell>
          <cell r="I57">
            <v>1555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1512</v>
          </cell>
          <cell r="C59">
            <v>240240</v>
          </cell>
          <cell r="D59">
            <v>375</v>
          </cell>
          <cell r="E59">
            <v>990</v>
          </cell>
          <cell r="F59">
            <v>8522</v>
          </cell>
          <cell r="G59">
            <v>4610</v>
          </cell>
          <cell r="H59">
            <v>520</v>
          </cell>
          <cell r="I59">
            <v>29814</v>
          </cell>
        </row>
        <row r="60">
          <cell r="B60">
            <v>0</v>
          </cell>
          <cell r="C60">
            <v>0</v>
          </cell>
          <cell r="D60">
            <v>211</v>
          </cell>
          <cell r="E60">
            <v>0</v>
          </cell>
          <cell r="F60">
            <v>0</v>
          </cell>
          <cell r="G60">
            <v>0</v>
          </cell>
          <cell r="H60">
            <v>2200</v>
          </cell>
          <cell r="I60">
            <v>0</v>
          </cell>
        </row>
        <row r="61">
          <cell r="B61">
            <v>28</v>
          </cell>
          <cell r="C61">
            <v>1</v>
          </cell>
          <cell r="D61">
            <v>0</v>
          </cell>
          <cell r="E61">
            <v>148</v>
          </cell>
          <cell r="F61">
            <v>135</v>
          </cell>
          <cell r="G61">
            <v>262</v>
          </cell>
          <cell r="H61">
            <v>0</v>
          </cell>
          <cell r="I61">
            <v>0</v>
          </cell>
        </row>
        <row r="62">
          <cell r="B62">
            <v>59</v>
          </cell>
          <cell r="C62">
            <v>83</v>
          </cell>
          <cell r="D62">
            <v>10</v>
          </cell>
          <cell r="E62">
            <v>0</v>
          </cell>
          <cell r="F62">
            <v>270</v>
          </cell>
          <cell r="G62">
            <v>756</v>
          </cell>
          <cell r="H62">
            <v>0</v>
          </cell>
          <cell r="I62">
            <v>0</v>
          </cell>
        </row>
        <row r="63">
          <cell r="B63">
            <v>23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500</v>
          </cell>
          <cell r="H63">
            <v>0</v>
          </cell>
          <cell r="I63">
            <v>0</v>
          </cell>
        </row>
        <row r="64">
          <cell r="B64">
            <v>273</v>
          </cell>
          <cell r="C64">
            <v>955</v>
          </cell>
          <cell r="D64">
            <v>2827</v>
          </cell>
          <cell r="E64">
            <v>8</v>
          </cell>
          <cell r="F64">
            <v>1235</v>
          </cell>
          <cell r="G64">
            <v>321</v>
          </cell>
          <cell r="H64">
            <v>1975</v>
          </cell>
          <cell r="I64">
            <v>95</v>
          </cell>
        </row>
        <row r="65">
          <cell r="B65">
            <v>353</v>
          </cell>
          <cell r="C65">
            <v>159</v>
          </cell>
          <cell r="D65">
            <v>57</v>
          </cell>
          <cell r="E65">
            <v>729</v>
          </cell>
          <cell r="F65">
            <v>190</v>
          </cell>
          <cell r="G65">
            <v>77</v>
          </cell>
          <cell r="H65">
            <v>1846</v>
          </cell>
          <cell r="I65">
            <v>287</v>
          </cell>
        </row>
        <row r="66">
          <cell r="B66">
            <v>0</v>
          </cell>
          <cell r="C66">
            <v>1478</v>
          </cell>
          <cell r="D66">
            <v>0</v>
          </cell>
          <cell r="E66">
            <v>0</v>
          </cell>
          <cell r="F66">
            <v>220</v>
          </cell>
          <cell r="G66">
            <v>122</v>
          </cell>
          <cell r="H66">
            <v>0</v>
          </cell>
          <cell r="I66">
            <v>173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1821</v>
          </cell>
          <cell r="F67">
            <v>455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562</v>
          </cell>
          <cell r="C68">
            <v>922</v>
          </cell>
          <cell r="D68">
            <v>84</v>
          </cell>
          <cell r="E68">
            <v>185</v>
          </cell>
          <cell r="F68">
            <v>690</v>
          </cell>
          <cell r="G68">
            <v>434</v>
          </cell>
          <cell r="H68">
            <v>16</v>
          </cell>
          <cell r="I68">
            <v>257</v>
          </cell>
        </row>
        <row r="69">
          <cell r="B69">
            <v>2833</v>
          </cell>
          <cell r="C69">
            <v>1451</v>
          </cell>
          <cell r="D69">
            <v>2587</v>
          </cell>
          <cell r="E69">
            <v>4069</v>
          </cell>
          <cell r="F69">
            <v>3495</v>
          </cell>
          <cell r="G69">
            <v>798</v>
          </cell>
          <cell r="H69">
            <v>2096</v>
          </cell>
          <cell r="I69">
            <v>1240</v>
          </cell>
        </row>
        <row r="70">
          <cell r="B70">
            <v>49</v>
          </cell>
          <cell r="C70">
            <v>240</v>
          </cell>
          <cell r="D70">
            <v>1448</v>
          </cell>
          <cell r="E70">
            <v>1613</v>
          </cell>
          <cell r="F70">
            <v>150</v>
          </cell>
          <cell r="G70">
            <v>757</v>
          </cell>
          <cell r="H70">
            <v>368</v>
          </cell>
          <cell r="I70">
            <v>167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5</v>
          </cell>
          <cell r="C72">
            <v>2052</v>
          </cell>
          <cell r="D72">
            <v>418</v>
          </cell>
          <cell r="E72">
            <v>1545</v>
          </cell>
          <cell r="F72">
            <v>1335</v>
          </cell>
          <cell r="G72">
            <v>993</v>
          </cell>
          <cell r="H72">
            <v>207</v>
          </cell>
          <cell r="I72">
            <v>387</v>
          </cell>
        </row>
        <row r="73">
          <cell r="B73">
            <v>281</v>
          </cell>
          <cell r="C73">
            <v>89</v>
          </cell>
          <cell r="D73">
            <v>378</v>
          </cell>
          <cell r="E73">
            <v>1847</v>
          </cell>
          <cell r="F73">
            <v>451</v>
          </cell>
          <cell r="G73">
            <v>339</v>
          </cell>
          <cell r="H73">
            <v>150</v>
          </cell>
          <cell r="I73">
            <v>45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1358</v>
          </cell>
          <cell r="F74">
            <v>20</v>
          </cell>
          <cell r="G74">
            <v>0</v>
          </cell>
          <cell r="H74">
            <v>350</v>
          </cell>
          <cell r="I74">
            <v>0</v>
          </cell>
        </row>
        <row r="75">
          <cell r="B75">
            <v>5</v>
          </cell>
          <cell r="C75">
            <v>21</v>
          </cell>
          <cell r="D75">
            <v>15</v>
          </cell>
          <cell r="E75">
            <v>121</v>
          </cell>
          <cell r="F75">
            <v>305</v>
          </cell>
          <cell r="G75">
            <v>0</v>
          </cell>
          <cell r="H75">
            <v>0</v>
          </cell>
          <cell r="I75">
            <v>10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571</v>
          </cell>
          <cell r="F76">
            <v>360</v>
          </cell>
          <cell r="G76">
            <v>30</v>
          </cell>
          <cell r="H76">
            <v>0</v>
          </cell>
          <cell r="I76">
            <v>0</v>
          </cell>
        </row>
        <row r="77">
          <cell r="B77">
            <v>0</v>
          </cell>
          <cell r="C77">
            <v>0</v>
          </cell>
          <cell r="D77">
            <v>45</v>
          </cell>
          <cell r="E77">
            <v>2055</v>
          </cell>
          <cell r="F77">
            <v>500</v>
          </cell>
          <cell r="G77">
            <v>471</v>
          </cell>
          <cell r="H77">
            <v>142</v>
          </cell>
          <cell r="I77">
            <v>0</v>
          </cell>
        </row>
        <row r="78">
          <cell r="B78">
            <v>53</v>
          </cell>
          <cell r="C78">
            <v>83</v>
          </cell>
          <cell r="D78">
            <v>0</v>
          </cell>
          <cell r="E78">
            <v>554</v>
          </cell>
          <cell r="F78">
            <v>510</v>
          </cell>
          <cell r="G78">
            <v>60</v>
          </cell>
          <cell r="H78">
            <v>0</v>
          </cell>
          <cell r="I78">
            <v>17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942</v>
          </cell>
          <cell r="F80">
            <v>350</v>
          </cell>
          <cell r="G80">
            <v>121</v>
          </cell>
          <cell r="H80">
            <v>0</v>
          </cell>
          <cell r="I80">
            <v>0</v>
          </cell>
        </row>
        <row r="81">
          <cell r="B81">
            <v>45716</v>
          </cell>
          <cell r="C81">
            <v>2509</v>
          </cell>
          <cell r="D81">
            <v>382</v>
          </cell>
          <cell r="E81">
            <v>5052</v>
          </cell>
          <cell r="F81">
            <v>3300</v>
          </cell>
          <cell r="G81">
            <v>17413</v>
          </cell>
          <cell r="H81">
            <v>270</v>
          </cell>
          <cell r="I81">
            <v>1220</v>
          </cell>
        </row>
        <row r="82">
          <cell r="B82">
            <v>379</v>
          </cell>
          <cell r="C82">
            <v>899</v>
          </cell>
          <cell r="D82">
            <v>0</v>
          </cell>
          <cell r="E82">
            <v>435</v>
          </cell>
          <cell r="F82">
            <v>5615</v>
          </cell>
          <cell r="G82">
            <v>280</v>
          </cell>
          <cell r="H82">
            <v>0</v>
          </cell>
          <cell r="I82">
            <v>4713</v>
          </cell>
        </row>
        <row r="83">
          <cell r="B83">
            <v>600</v>
          </cell>
          <cell r="C83">
            <v>1189</v>
          </cell>
          <cell r="D83">
            <v>1985</v>
          </cell>
          <cell r="E83">
            <v>1859</v>
          </cell>
          <cell r="F83">
            <v>545</v>
          </cell>
          <cell r="G83">
            <v>780</v>
          </cell>
          <cell r="H83">
            <v>115</v>
          </cell>
          <cell r="I83">
            <v>269</v>
          </cell>
        </row>
        <row r="84">
          <cell r="B84">
            <v>0</v>
          </cell>
          <cell r="C84">
            <v>0</v>
          </cell>
          <cell r="D84">
            <v>100</v>
          </cell>
          <cell r="E84">
            <v>0</v>
          </cell>
          <cell r="F84">
            <v>0</v>
          </cell>
          <cell r="G84">
            <v>125</v>
          </cell>
          <cell r="H84">
            <v>550</v>
          </cell>
          <cell r="I84">
            <v>30</v>
          </cell>
        </row>
        <row r="85">
          <cell r="B85">
            <v>503</v>
          </cell>
          <cell r="C85">
            <v>1930</v>
          </cell>
          <cell r="D85">
            <v>0</v>
          </cell>
          <cell r="E85">
            <v>14</v>
          </cell>
          <cell r="F85">
            <v>15200</v>
          </cell>
          <cell r="G85">
            <v>0</v>
          </cell>
          <cell r="H85">
            <v>200</v>
          </cell>
          <cell r="I85">
            <v>3065</v>
          </cell>
        </row>
        <row r="86">
          <cell r="B86">
            <v>145</v>
          </cell>
          <cell r="C86">
            <v>10821</v>
          </cell>
          <cell r="D86">
            <v>15</v>
          </cell>
          <cell r="E86">
            <v>38</v>
          </cell>
          <cell r="F86">
            <v>3500</v>
          </cell>
          <cell r="G86">
            <v>0</v>
          </cell>
          <cell r="H86">
            <v>0</v>
          </cell>
          <cell r="I86">
            <v>50</v>
          </cell>
        </row>
        <row r="87">
          <cell r="B87">
            <v>0</v>
          </cell>
          <cell r="C87">
            <v>2</v>
          </cell>
          <cell r="D87">
            <v>0</v>
          </cell>
          <cell r="E87">
            <v>0</v>
          </cell>
          <cell r="F87">
            <v>500</v>
          </cell>
          <cell r="G87">
            <v>0</v>
          </cell>
          <cell r="H87">
            <v>0</v>
          </cell>
          <cell r="I87">
            <v>40</v>
          </cell>
        </row>
        <row r="88">
          <cell r="B88">
            <v>35836</v>
          </cell>
          <cell r="C88">
            <v>10501</v>
          </cell>
          <cell r="D88">
            <v>235502</v>
          </cell>
          <cell r="E88">
            <v>3945</v>
          </cell>
          <cell r="F88">
            <v>8770</v>
          </cell>
          <cell r="G88">
            <v>44209</v>
          </cell>
          <cell r="H88">
            <v>17800</v>
          </cell>
          <cell r="I88">
            <v>852</v>
          </cell>
        </row>
        <row r="89">
          <cell r="B89">
            <v>183481</v>
          </cell>
          <cell r="C89">
            <v>186566</v>
          </cell>
          <cell r="D89">
            <v>19583</v>
          </cell>
          <cell r="E89">
            <v>216835</v>
          </cell>
          <cell r="F89">
            <v>15115</v>
          </cell>
          <cell r="G89">
            <v>75644</v>
          </cell>
          <cell r="H89">
            <v>23052</v>
          </cell>
          <cell r="I89">
            <v>3018</v>
          </cell>
        </row>
        <row r="105">
          <cell r="B105">
            <v>4616</v>
          </cell>
          <cell r="C105">
            <v>254215</v>
          </cell>
          <cell r="D105">
            <v>140115</v>
          </cell>
          <cell r="E105">
            <v>403711</v>
          </cell>
          <cell r="F105">
            <v>11505</v>
          </cell>
          <cell r="H105">
            <v>75570</v>
          </cell>
          <cell r="I105">
            <v>3087</v>
          </cell>
        </row>
        <row r="106">
          <cell r="B106">
            <v>4900</v>
          </cell>
          <cell r="C106">
            <v>1399</v>
          </cell>
          <cell r="D106">
            <v>6371</v>
          </cell>
          <cell r="E106">
            <v>6114</v>
          </cell>
          <cell r="F106">
            <v>8835</v>
          </cell>
          <cell r="G106">
            <v>9180</v>
          </cell>
          <cell r="H106">
            <v>66874</v>
          </cell>
          <cell r="I106">
            <v>2499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340</v>
          </cell>
          <cell r="C108">
            <v>10110</v>
          </cell>
          <cell r="D108">
            <v>220</v>
          </cell>
          <cell r="E108">
            <v>360</v>
          </cell>
          <cell r="F108">
            <v>1210</v>
          </cell>
          <cell r="G108">
            <v>2110</v>
          </cell>
          <cell r="H108">
            <v>90</v>
          </cell>
          <cell r="I108">
            <v>5100</v>
          </cell>
        </row>
        <row r="109">
          <cell r="B109">
            <v>0</v>
          </cell>
          <cell r="C109">
            <v>0</v>
          </cell>
          <cell r="D109">
            <v>334</v>
          </cell>
          <cell r="E109">
            <v>0</v>
          </cell>
          <cell r="F109">
            <v>0</v>
          </cell>
          <cell r="G109">
            <v>0</v>
          </cell>
          <cell r="H109">
            <v>4587</v>
          </cell>
          <cell r="I109">
            <v>0</v>
          </cell>
        </row>
        <row r="110">
          <cell r="B110">
            <v>26</v>
          </cell>
          <cell r="C110">
            <v>1</v>
          </cell>
          <cell r="D110">
            <v>0</v>
          </cell>
          <cell r="E110">
            <v>268</v>
          </cell>
          <cell r="F110">
            <v>235</v>
          </cell>
          <cell r="G110">
            <v>150</v>
          </cell>
          <cell r="H110">
            <v>0</v>
          </cell>
          <cell r="I110">
            <v>0</v>
          </cell>
        </row>
        <row r="111">
          <cell r="B111">
            <v>94</v>
          </cell>
          <cell r="C111">
            <v>125</v>
          </cell>
          <cell r="D111">
            <v>10</v>
          </cell>
          <cell r="E111">
            <v>0</v>
          </cell>
          <cell r="F111">
            <v>475</v>
          </cell>
          <cell r="G111">
            <v>597</v>
          </cell>
          <cell r="H111">
            <v>0</v>
          </cell>
          <cell r="I111">
            <v>0</v>
          </cell>
        </row>
        <row r="112">
          <cell r="B112">
            <v>24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500</v>
          </cell>
          <cell r="H112">
            <v>0</v>
          </cell>
          <cell r="I112">
            <v>0</v>
          </cell>
        </row>
        <row r="113">
          <cell r="B113">
            <v>840</v>
          </cell>
          <cell r="C113">
            <v>534</v>
          </cell>
          <cell r="D113">
            <v>4553</v>
          </cell>
          <cell r="E113">
            <v>14</v>
          </cell>
          <cell r="F113">
            <v>2495</v>
          </cell>
          <cell r="G113">
            <v>485</v>
          </cell>
          <cell r="H113">
            <v>5399</v>
          </cell>
          <cell r="I113">
            <v>146</v>
          </cell>
        </row>
        <row r="114">
          <cell r="B114">
            <v>4964</v>
          </cell>
          <cell r="C114">
            <v>1131</v>
          </cell>
          <cell r="D114">
            <v>435</v>
          </cell>
          <cell r="E114">
            <v>7656</v>
          </cell>
          <cell r="F114">
            <v>1780</v>
          </cell>
          <cell r="G114">
            <v>556</v>
          </cell>
          <cell r="H114">
            <v>22885</v>
          </cell>
          <cell r="I114">
            <v>1750</v>
          </cell>
        </row>
        <row r="115">
          <cell r="B115">
            <v>0</v>
          </cell>
          <cell r="C115">
            <v>13186</v>
          </cell>
          <cell r="D115">
            <v>0</v>
          </cell>
          <cell r="E115">
            <v>0</v>
          </cell>
          <cell r="F115">
            <v>2160</v>
          </cell>
          <cell r="G115">
            <v>778</v>
          </cell>
          <cell r="H115">
            <v>0</v>
          </cell>
          <cell r="I115">
            <v>1604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73815</v>
          </cell>
          <cell r="F116">
            <v>7690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6269</v>
          </cell>
          <cell r="C117">
            <v>6193</v>
          </cell>
          <cell r="D117">
            <v>1486</v>
          </cell>
          <cell r="E117">
            <v>737</v>
          </cell>
          <cell r="F117">
            <v>6720</v>
          </cell>
          <cell r="G117">
            <v>2340</v>
          </cell>
          <cell r="H117">
            <v>158</v>
          </cell>
          <cell r="I117">
            <v>2363</v>
          </cell>
        </row>
        <row r="118">
          <cell r="B118">
            <v>41068</v>
          </cell>
          <cell r="C118">
            <v>12211</v>
          </cell>
          <cell r="D118">
            <v>29467</v>
          </cell>
          <cell r="E118">
            <v>59222</v>
          </cell>
          <cell r="F118">
            <v>30450</v>
          </cell>
          <cell r="G118">
            <v>8469</v>
          </cell>
          <cell r="H118">
            <v>20974</v>
          </cell>
          <cell r="I118">
            <v>7734</v>
          </cell>
        </row>
        <row r="119">
          <cell r="B119">
            <v>927</v>
          </cell>
          <cell r="C119">
            <v>621</v>
          </cell>
          <cell r="D119">
            <v>6324</v>
          </cell>
          <cell r="E119">
            <v>15334</v>
          </cell>
          <cell r="F119">
            <v>1570</v>
          </cell>
          <cell r="G119">
            <v>4756</v>
          </cell>
          <cell r="H119">
            <v>4718</v>
          </cell>
          <cell r="I119">
            <v>702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56</v>
          </cell>
          <cell r="C121">
            <v>11818</v>
          </cell>
          <cell r="D121">
            <v>5720</v>
          </cell>
          <cell r="E121">
            <v>12465</v>
          </cell>
          <cell r="F121">
            <v>22455</v>
          </cell>
          <cell r="G121">
            <v>3403</v>
          </cell>
          <cell r="H121">
            <v>4140</v>
          </cell>
          <cell r="I121">
            <v>2891</v>
          </cell>
        </row>
        <row r="122">
          <cell r="B122">
            <v>5410</v>
          </cell>
          <cell r="C122">
            <v>124</v>
          </cell>
          <cell r="D122">
            <v>1836</v>
          </cell>
          <cell r="E122">
            <v>17965</v>
          </cell>
          <cell r="F122">
            <v>7520</v>
          </cell>
          <cell r="G122">
            <v>3026</v>
          </cell>
          <cell r="H122">
            <v>2262</v>
          </cell>
          <cell r="I122">
            <v>328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57960</v>
          </cell>
          <cell r="F123">
            <v>500</v>
          </cell>
          <cell r="G123">
            <v>0</v>
          </cell>
          <cell r="H123">
            <v>9330</v>
          </cell>
          <cell r="I123">
            <v>0</v>
          </cell>
        </row>
        <row r="124">
          <cell r="B124">
            <v>89</v>
          </cell>
          <cell r="C124">
            <v>49</v>
          </cell>
          <cell r="D124">
            <v>300</v>
          </cell>
          <cell r="E124">
            <v>2174</v>
          </cell>
          <cell r="F124">
            <v>4960</v>
          </cell>
          <cell r="G124">
            <v>0</v>
          </cell>
          <cell r="H124">
            <v>0</v>
          </cell>
          <cell r="I124">
            <v>64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1142</v>
          </cell>
          <cell r="F125">
            <v>720</v>
          </cell>
          <cell r="G125">
            <v>30</v>
          </cell>
          <cell r="H125">
            <v>0</v>
          </cell>
          <cell r="I125">
            <v>0</v>
          </cell>
        </row>
        <row r="126">
          <cell r="B126">
            <v>0</v>
          </cell>
          <cell r="C126">
            <v>0</v>
          </cell>
          <cell r="D126">
            <v>68</v>
          </cell>
          <cell r="E126">
            <v>4110</v>
          </cell>
          <cell r="F126">
            <v>987</v>
          </cell>
          <cell r="G126">
            <v>99</v>
          </cell>
          <cell r="H126">
            <v>114</v>
          </cell>
          <cell r="I126">
            <v>0</v>
          </cell>
        </row>
        <row r="127">
          <cell r="B127">
            <v>4321</v>
          </cell>
          <cell r="C127">
            <v>166</v>
          </cell>
          <cell r="D127">
            <v>0</v>
          </cell>
          <cell r="E127">
            <v>12541</v>
          </cell>
          <cell r="F127">
            <v>11024</v>
          </cell>
          <cell r="G127">
            <v>5900</v>
          </cell>
          <cell r="H127">
            <v>0</v>
          </cell>
          <cell r="I127">
            <v>119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59130</v>
          </cell>
          <cell r="F129">
            <v>2780</v>
          </cell>
          <cell r="G129">
            <v>690</v>
          </cell>
          <cell r="H129">
            <v>0</v>
          </cell>
          <cell r="I129">
            <v>0</v>
          </cell>
        </row>
        <row r="130">
          <cell r="B130">
            <v>54846</v>
          </cell>
          <cell r="C130">
            <v>2560</v>
          </cell>
          <cell r="D130">
            <v>952</v>
          </cell>
          <cell r="E130">
            <v>455</v>
          </cell>
          <cell r="F130">
            <v>3000</v>
          </cell>
          <cell r="G130">
            <v>39101</v>
          </cell>
          <cell r="H130">
            <v>541</v>
          </cell>
          <cell r="I130">
            <v>2545</v>
          </cell>
        </row>
        <row r="131">
          <cell r="B131">
            <v>384</v>
          </cell>
          <cell r="C131">
            <v>358</v>
          </cell>
          <cell r="D131">
            <v>0</v>
          </cell>
          <cell r="E131">
            <v>93</v>
          </cell>
          <cell r="F131">
            <v>7780</v>
          </cell>
          <cell r="G131">
            <v>101</v>
          </cell>
          <cell r="H131">
            <v>0</v>
          </cell>
          <cell r="I131">
            <v>9426</v>
          </cell>
        </row>
        <row r="132">
          <cell r="B132">
            <v>74</v>
          </cell>
          <cell r="C132">
            <v>3562</v>
          </cell>
          <cell r="D132">
            <v>3247</v>
          </cell>
          <cell r="E132">
            <v>3214</v>
          </cell>
          <cell r="F132">
            <v>1635</v>
          </cell>
          <cell r="G132">
            <v>625</v>
          </cell>
          <cell r="H132">
            <v>206</v>
          </cell>
          <cell r="I132">
            <v>832</v>
          </cell>
        </row>
        <row r="133">
          <cell r="B133">
            <v>0</v>
          </cell>
          <cell r="C133">
            <v>0</v>
          </cell>
          <cell r="D133">
            <v>72</v>
          </cell>
          <cell r="E133">
            <v>0</v>
          </cell>
          <cell r="F133">
            <v>0</v>
          </cell>
          <cell r="G133">
            <v>115</v>
          </cell>
          <cell r="H133">
            <v>400</v>
          </cell>
          <cell r="I133">
            <v>36</v>
          </cell>
        </row>
        <row r="134">
          <cell r="B134">
            <v>443</v>
          </cell>
          <cell r="C134">
            <v>3462</v>
          </cell>
          <cell r="D134">
            <v>0</v>
          </cell>
          <cell r="E134">
            <v>30</v>
          </cell>
          <cell r="F134">
            <v>22800</v>
          </cell>
          <cell r="G134">
            <v>0</v>
          </cell>
          <cell r="H134">
            <v>300</v>
          </cell>
          <cell r="I134">
            <v>7417</v>
          </cell>
        </row>
        <row r="135">
          <cell r="B135">
            <v>410</v>
          </cell>
          <cell r="C135">
            <v>1515</v>
          </cell>
          <cell r="D135">
            <v>15</v>
          </cell>
          <cell r="E135">
            <v>109</v>
          </cell>
          <cell r="F135">
            <v>10500</v>
          </cell>
          <cell r="G135">
            <v>0</v>
          </cell>
          <cell r="H135">
            <v>0</v>
          </cell>
          <cell r="I135">
            <v>90</v>
          </cell>
        </row>
        <row r="136">
          <cell r="B136">
            <v>0</v>
          </cell>
          <cell r="C136">
            <v>3</v>
          </cell>
          <cell r="D136">
            <v>0</v>
          </cell>
          <cell r="E136">
            <v>0</v>
          </cell>
          <cell r="F136">
            <v>600</v>
          </cell>
          <cell r="G136">
            <v>0</v>
          </cell>
          <cell r="H136">
            <v>0</v>
          </cell>
          <cell r="I136">
            <v>80</v>
          </cell>
        </row>
        <row r="137">
          <cell r="B137">
            <v>270400</v>
          </cell>
          <cell r="C137">
            <v>52505</v>
          </cell>
          <cell r="D137">
            <v>2408151</v>
          </cell>
          <cell r="E137">
            <v>15241</v>
          </cell>
          <cell r="F137">
            <v>48315</v>
          </cell>
          <cell r="G137">
            <v>233995</v>
          </cell>
          <cell r="H137">
            <v>91735</v>
          </cell>
          <cell r="I137">
            <v>12775</v>
          </cell>
        </row>
        <row r="138">
          <cell r="B138">
            <v>51082</v>
          </cell>
          <cell r="C138">
            <v>34045</v>
          </cell>
          <cell r="D138">
            <v>16181</v>
          </cell>
          <cell r="E138">
            <v>22869</v>
          </cell>
          <cell r="F138">
            <v>10604</v>
          </cell>
          <cell r="G138">
            <v>32448</v>
          </cell>
          <cell r="H138">
            <v>6810</v>
          </cell>
          <cell r="I138">
            <v>4285</v>
          </cell>
        </row>
      </sheetData>
      <sheetData sheetId="11">
        <row r="8">
          <cell r="B8">
            <v>0</v>
          </cell>
          <cell r="C8">
            <v>4970</v>
          </cell>
          <cell r="D8">
            <v>1928</v>
          </cell>
          <cell r="F8">
            <v>7161</v>
          </cell>
          <cell r="H8">
            <v>80</v>
          </cell>
          <cell r="I8">
            <v>287</v>
          </cell>
        </row>
        <row r="9">
          <cell r="B9">
            <v>1003</v>
          </cell>
          <cell r="C9">
            <v>1045</v>
          </cell>
          <cell r="D9">
            <v>1579</v>
          </cell>
          <cell r="E9">
            <v>1376</v>
          </cell>
          <cell r="F9">
            <v>1880</v>
          </cell>
          <cell r="G9">
            <v>4375</v>
          </cell>
          <cell r="H9">
            <v>11429</v>
          </cell>
          <cell r="I9">
            <v>1825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8660</v>
          </cell>
          <cell r="H10">
            <v>0</v>
          </cell>
          <cell r="I10">
            <v>0</v>
          </cell>
        </row>
        <row r="11">
          <cell r="B11">
            <v>35</v>
          </cell>
          <cell r="C11">
            <v>55</v>
          </cell>
          <cell r="D11">
            <v>20</v>
          </cell>
          <cell r="E11">
            <v>15</v>
          </cell>
          <cell r="F11">
            <v>33</v>
          </cell>
          <cell r="G11">
            <v>25</v>
          </cell>
          <cell r="H11">
            <v>10</v>
          </cell>
          <cell r="I11">
            <v>40</v>
          </cell>
        </row>
        <row r="12">
          <cell r="B12">
            <v>0</v>
          </cell>
          <cell r="C12">
            <v>0</v>
          </cell>
          <cell r="D12">
            <v>548</v>
          </cell>
          <cell r="E12">
            <v>12</v>
          </cell>
          <cell r="F12">
            <v>0</v>
          </cell>
          <cell r="G12">
            <v>12</v>
          </cell>
          <cell r="H12">
            <v>707</v>
          </cell>
          <cell r="I12">
            <v>55</v>
          </cell>
        </row>
        <row r="13">
          <cell r="B13">
            <v>155</v>
          </cell>
          <cell r="C13">
            <v>111</v>
          </cell>
          <cell r="D13">
            <v>31</v>
          </cell>
          <cell r="E13">
            <v>945</v>
          </cell>
          <cell r="F13">
            <v>1165</v>
          </cell>
          <cell r="G13">
            <v>2201</v>
          </cell>
          <cell r="H13">
            <v>4520</v>
          </cell>
          <cell r="I13">
            <v>0</v>
          </cell>
        </row>
        <row r="14">
          <cell r="B14">
            <v>97</v>
          </cell>
          <cell r="C14">
            <v>61</v>
          </cell>
          <cell r="D14">
            <v>63</v>
          </cell>
          <cell r="E14">
            <v>14</v>
          </cell>
          <cell r="F14">
            <v>346</v>
          </cell>
          <cell r="G14">
            <v>9862</v>
          </cell>
          <cell r="H14">
            <v>7521</v>
          </cell>
          <cell r="I14">
            <v>0</v>
          </cell>
        </row>
        <row r="15">
          <cell r="B15">
            <v>105</v>
          </cell>
          <cell r="C15">
            <v>0</v>
          </cell>
          <cell r="D15">
            <v>0</v>
          </cell>
          <cell r="E15">
            <v>1</v>
          </cell>
          <cell r="F15">
            <v>155</v>
          </cell>
          <cell r="G15">
            <v>75</v>
          </cell>
          <cell r="H15">
            <v>307</v>
          </cell>
          <cell r="I15">
            <v>0</v>
          </cell>
        </row>
        <row r="16">
          <cell r="B16">
            <v>210</v>
          </cell>
          <cell r="C16">
            <v>24</v>
          </cell>
          <cell r="D16">
            <v>578</v>
          </cell>
          <cell r="E16">
            <v>55</v>
          </cell>
          <cell r="F16">
            <v>300</v>
          </cell>
          <cell r="G16">
            <v>5579</v>
          </cell>
          <cell r="H16">
            <v>1287</v>
          </cell>
          <cell r="I16">
            <v>161</v>
          </cell>
        </row>
        <row r="17">
          <cell r="B17">
            <v>1482</v>
          </cell>
          <cell r="C17">
            <v>1378</v>
          </cell>
          <cell r="D17">
            <v>25</v>
          </cell>
          <cell r="E17">
            <v>2466</v>
          </cell>
          <cell r="F17">
            <v>475</v>
          </cell>
          <cell r="G17">
            <v>106</v>
          </cell>
          <cell r="H17">
            <v>958</v>
          </cell>
          <cell r="I17">
            <v>328</v>
          </cell>
        </row>
        <row r="18">
          <cell r="B18">
            <v>0</v>
          </cell>
          <cell r="C18">
            <v>590</v>
          </cell>
          <cell r="D18">
            <v>0</v>
          </cell>
          <cell r="E18">
            <v>0</v>
          </cell>
          <cell r="F18">
            <v>1040</v>
          </cell>
          <cell r="G18">
            <v>168</v>
          </cell>
          <cell r="H18">
            <v>0</v>
          </cell>
          <cell r="I18">
            <v>241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1802</v>
          </cell>
          <cell r="F19">
            <v>605</v>
          </cell>
          <cell r="G19">
            <v>20</v>
          </cell>
          <cell r="H19">
            <v>0</v>
          </cell>
          <cell r="I19">
            <v>0</v>
          </cell>
        </row>
        <row r="20">
          <cell r="B20">
            <v>474</v>
          </cell>
          <cell r="C20">
            <v>766</v>
          </cell>
          <cell r="D20">
            <v>33</v>
          </cell>
          <cell r="E20">
            <v>292</v>
          </cell>
          <cell r="F20">
            <v>62</v>
          </cell>
          <cell r="G20">
            <v>581</v>
          </cell>
          <cell r="H20">
            <v>50</v>
          </cell>
          <cell r="I20">
            <v>272</v>
          </cell>
        </row>
        <row r="21">
          <cell r="B21">
            <v>2980</v>
          </cell>
          <cell r="C21">
            <v>2961</v>
          </cell>
          <cell r="D21">
            <v>2518</v>
          </cell>
          <cell r="E21">
            <v>7139</v>
          </cell>
          <cell r="F21">
            <v>2009</v>
          </cell>
          <cell r="G21">
            <v>998</v>
          </cell>
          <cell r="H21">
            <v>2485</v>
          </cell>
          <cell r="I21">
            <v>1030</v>
          </cell>
        </row>
        <row r="22">
          <cell r="B22">
            <v>729</v>
          </cell>
          <cell r="C22">
            <v>84</v>
          </cell>
          <cell r="D22">
            <v>1969</v>
          </cell>
          <cell r="E22">
            <v>600</v>
          </cell>
          <cell r="F22">
            <v>1235</v>
          </cell>
          <cell r="G22">
            <v>146</v>
          </cell>
          <cell r="H22">
            <v>151</v>
          </cell>
          <cell r="I22">
            <v>34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</row>
        <row r="24">
          <cell r="B24">
            <v>168</v>
          </cell>
          <cell r="C24">
            <v>1611</v>
          </cell>
          <cell r="D24">
            <v>489</v>
          </cell>
          <cell r="E24">
            <v>500</v>
          </cell>
          <cell r="F24">
            <v>1345</v>
          </cell>
          <cell r="G24">
            <v>287</v>
          </cell>
          <cell r="H24">
            <v>293</v>
          </cell>
          <cell r="I24">
            <v>983</v>
          </cell>
        </row>
        <row r="25">
          <cell r="B25">
            <v>165</v>
          </cell>
          <cell r="C25">
            <v>12</v>
          </cell>
          <cell r="D25">
            <v>290</v>
          </cell>
          <cell r="E25">
            <v>198</v>
          </cell>
          <cell r="F25">
            <v>314</v>
          </cell>
          <cell r="G25">
            <v>160</v>
          </cell>
          <cell r="H25">
            <v>272</v>
          </cell>
          <cell r="I25">
            <v>23</v>
          </cell>
        </row>
        <row r="26">
          <cell r="B26">
            <v>300</v>
          </cell>
          <cell r="C26">
            <v>0</v>
          </cell>
          <cell r="D26">
            <v>145</v>
          </cell>
          <cell r="E26">
            <v>16</v>
          </cell>
          <cell r="F26">
            <v>3018</v>
          </cell>
          <cell r="G26">
            <v>403</v>
          </cell>
          <cell r="H26">
            <v>319</v>
          </cell>
          <cell r="I26">
            <v>0</v>
          </cell>
        </row>
        <row r="27">
          <cell r="B27">
            <v>47</v>
          </cell>
          <cell r="C27">
            <v>2</v>
          </cell>
          <cell r="D27">
            <v>35</v>
          </cell>
          <cell r="E27">
            <v>52</v>
          </cell>
          <cell r="F27">
            <v>335</v>
          </cell>
          <cell r="G27">
            <v>0</v>
          </cell>
          <cell r="H27">
            <v>30</v>
          </cell>
          <cell r="I27">
            <v>9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476</v>
          </cell>
          <cell r="F28">
            <v>0</v>
          </cell>
          <cell r="G28">
            <v>25</v>
          </cell>
          <cell r="H28">
            <v>0</v>
          </cell>
          <cell r="I28">
            <v>42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350</v>
          </cell>
          <cell r="F29">
            <v>50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35</v>
          </cell>
          <cell r="C30">
            <v>0</v>
          </cell>
          <cell r="D30">
            <v>18</v>
          </cell>
          <cell r="E30">
            <v>165</v>
          </cell>
          <cell r="F30">
            <v>480</v>
          </cell>
          <cell r="G30">
            <v>5</v>
          </cell>
          <cell r="H30">
            <v>171</v>
          </cell>
          <cell r="I30">
            <v>6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21873.248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917</v>
          </cell>
          <cell r="F32">
            <v>360</v>
          </cell>
          <cell r="G32">
            <v>49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100</v>
          </cell>
          <cell r="F33">
            <v>100</v>
          </cell>
          <cell r="G33">
            <v>200</v>
          </cell>
          <cell r="H33">
            <v>154</v>
          </cell>
          <cell r="I33">
            <v>2</v>
          </cell>
        </row>
        <row r="34">
          <cell r="B34">
            <v>0</v>
          </cell>
          <cell r="C34">
            <v>105</v>
          </cell>
          <cell r="D34">
            <v>0</v>
          </cell>
          <cell r="E34">
            <v>33</v>
          </cell>
          <cell r="F34">
            <v>531</v>
          </cell>
          <cell r="G34">
            <v>110</v>
          </cell>
          <cell r="H34">
            <v>0</v>
          </cell>
          <cell r="I34">
            <v>1998</v>
          </cell>
        </row>
        <row r="35">
          <cell r="B35">
            <v>40</v>
          </cell>
          <cell r="C35">
            <v>287</v>
          </cell>
          <cell r="D35">
            <v>465</v>
          </cell>
          <cell r="E35">
            <v>331</v>
          </cell>
          <cell r="F35">
            <v>90</v>
          </cell>
          <cell r="G35">
            <v>28</v>
          </cell>
          <cell r="H35">
            <v>93</v>
          </cell>
          <cell r="I35">
            <v>672</v>
          </cell>
        </row>
        <row r="36">
          <cell r="B36">
            <v>0</v>
          </cell>
          <cell r="C36">
            <v>0</v>
          </cell>
          <cell r="D36">
            <v>194</v>
          </cell>
          <cell r="E36">
            <v>0</v>
          </cell>
          <cell r="F36">
            <v>0</v>
          </cell>
          <cell r="G36">
            <v>95</v>
          </cell>
          <cell r="H36">
            <v>35</v>
          </cell>
          <cell r="I36">
            <v>100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10</v>
          </cell>
          <cell r="F37">
            <v>0</v>
          </cell>
          <cell r="G37">
            <v>0</v>
          </cell>
          <cell r="H37">
            <v>0</v>
          </cell>
          <cell r="I37">
            <v>10</v>
          </cell>
        </row>
        <row r="38">
          <cell r="B38">
            <v>120</v>
          </cell>
          <cell r="C38">
            <v>1168</v>
          </cell>
          <cell r="D38">
            <v>0</v>
          </cell>
          <cell r="E38">
            <v>85</v>
          </cell>
          <cell r="F38">
            <v>5880</v>
          </cell>
          <cell r="G38">
            <v>0</v>
          </cell>
          <cell r="H38">
            <v>0</v>
          </cell>
          <cell r="I38">
            <v>25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757</v>
          </cell>
          <cell r="C40">
            <v>352</v>
          </cell>
          <cell r="D40">
            <v>1677</v>
          </cell>
          <cell r="E40">
            <v>80</v>
          </cell>
          <cell r="F40">
            <v>530</v>
          </cell>
          <cell r="G40">
            <v>41</v>
          </cell>
          <cell r="H40">
            <v>485</v>
          </cell>
          <cell r="I40">
            <v>57</v>
          </cell>
        </row>
        <row r="41">
          <cell r="B41">
            <v>1582</v>
          </cell>
          <cell r="C41">
            <v>1719</v>
          </cell>
          <cell r="D41">
            <v>1061</v>
          </cell>
          <cell r="E41">
            <v>4376</v>
          </cell>
          <cell r="F41">
            <v>650</v>
          </cell>
          <cell r="G41">
            <v>1150</v>
          </cell>
          <cell r="H41">
            <v>2429</v>
          </cell>
          <cell r="I41">
            <v>876</v>
          </cell>
        </row>
        <row r="56">
          <cell r="B56">
            <v>11160</v>
          </cell>
          <cell r="C56">
            <v>211545</v>
          </cell>
          <cell r="D56">
            <v>171606</v>
          </cell>
          <cell r="E56">
            <v>37143</v>
          </cell>
          <cell r="F56">
            <v>4600</v>
          </cell>
          <cell r="H56">
            <v>48147</v>
          </cell>
          <cell r="I56">
            <v>2960</v>
          </cell>
        </row>
        <row r="57">
          <cell r="B57">
            <v>2106</v>
          </cell>
          <cell r="C57">
            <v>762</v>
          </cell>
          <cell r="D57">
            <v>814</v>
          </cell>
          <cell r="E57">
            <v>916</v>
          </cell>
          <cell r="F57">
            <v>3200</v>
          </cell>
          <cell r="G57">
            <v>1476</v>
          </cell>
          <cell r="H57">
            <v>17283</v>
          </cell>
          <cell r="I57">
            <v>1486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1559</v>
          </cell>
          <cell r="C59">
            <v>240260</v>
          </cell>
          <cell r="D59">
            <v>745</v>
          </cell>
          <cell r="E59">
            <v>1578</v>
          </cell>
          <cell r="F59">
            <v>5420</v>
          </cell>
          <cell r="G59">
            <v>6270</v>
          </cell>
          <cell r="H59">
            <v>809</v>
          </cell>
          <cell r="I59">
            <v>29698</v>
          </cell>
        </row>
        <row r="60">
          <cell r="B60">
            <v>0</v>
          </cell>
          <cell r="C60">
            <v>0</v>
          </cell>
          <cell r="D60">
            <v>63</v>
          </cell>
          <cell r="E60">
            <v>0</v>
          </cell>
          <cell r="F60">
            <v>0</v>
          </cell>
          <cell r="G60">
            <v>0</v>
          </cell>
          <cell r="H60">
            <v>2092</v>
          </cell>
          <cell r="I60">
            <v>237</v>
          </cell>
        </row>
        <row r="61">
          <cell r="B61">
            <v>29</v>
          </cell>
          <cell r="C61">
            <v>13</v>
          </cell>
          <cell r="D61">
            <v>40</v>
          </cell>
          <cell r="E61">
            <v>50</v>
          </cell>
          <cell r="F61">
            <v>295</v>
          </cell>
          <cell r="G61">
            <v>118</v>
          </cell>
          <cell r="H61">
            <v>0</v>
          </cell>
          <cell r="I61">
            <v>0</v>
          </cell>
        </row>
        <row r="62">
          <cell r="B62">
            <v>15</v>
          </cell>
          <cell r="C62">
            <v>29</v>
          </cell>
          <cell r="D62">
            <v>0</v>
          </cell>
          <cell r="E62">
            <v>0</v>
          </cell>
          <cell r="F62">
            <v>315</v>
          </cell>
          <cell r="G62">
            <v>291</v>
          </cell>
          <cell r="H62">
            <v>16</v>
          </cell>
          <cell r="I62">
            <v>0</v>
          </cell>
        </row>
        <row r="63">
          <cell r="B63">
            <v>20</v>
          </cell>
          <cell r="C63">
            <v>0</v>
          </cell>
          <cell r="D63">
            <v>0</v>
          </cell>
          <cell r="E63">
            <v>0</v>
          </cell>
          <cell r="F63">
            <v>15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189</v>
          </cell>
          <cell r="C64">
            <v>1098</v>
          </cell>
          <cell r="D64">
            <v>3292</v>
          </cell>
          <cell r="E64">
            <v>44</v>
          </cell>
          <cell r="F64">
            <v>985</v>
          </cell>
          <cell r="G64">
            <v>653</v>
          </cell>
          <cell r="H64">
            <v>1464</v>
          </cell>
          <cell r="I64">
            <v>47</v>
          </cell>
        </row>
        <row r="65">
          <cell r="B65">
            <v>446</v>
          </cell>
          <cell r="C65">
            <v>127</v>
          </cell>
          <cell r="D65">
            <v>103</v>
          </cell>
          <cell r="E65">
            <v>337</v>
          </cell>
          <cell r="F65">
            <v>320</v>
          </cell>
          <cell r="G65">
            <v>67</v>
          </cell>
          <cell r="H65">
            <v>958</v>
          </cell>
          <cell r="I65">
            <v>247</v>
          </cell>
        </row>
        <row r="66">
          <cell r="B66">
            <v>0</v>
          </cell>
          <cell r="C66">
            <v>1476</v>
          </cell>
          <cell r="D66">
            <v>0</v>
          </cell>
          <cell r="E66">
            <v>0</v>
          </cell>
          <cell r="F66">
            <v>2035</v>
          </cell>
          <cell r="G66">
            <v>74</v>
          </cell>
          <cell r="H66">
            <v>0</v>
          </cell>
          <cell r="I66">
            <v>1039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2430</v>
          </cell>
          <cell r="F67">
            <v>0</v>
          </cell>
          <cell r="G67">
            <v>20</v>
          </cell>
          <cell r="H67">
            <v>0</v>
          </cell>
          <cell r="I67">
            <v>0</v>
          </cell>
        </row>
        <row r="68">
          <cell r="B68">
            <v>1351</v>
          </cell>
          <cell r="C68">
            <v>847</v>
          </cell>
          <cell r="D68">
            <v>80</v>
          </cell>
          <cell r="E68">
            <v>248</v>
          </cell>
          <cell r="F68">
            <v>215</v>
          </cell>
          <cell r="G68">
            <v>470</v>
          </cell>
          <cell r="H68">
            <v>17</v>
          </cell>
          <cell r="I68">
            <v>311</v>
          </cell>
        </row>
        <row r="69">
          <cell r="B69">
            <v>3187</v>
          </cell>
          <cell r="C69">
            <v>1647</v>
          </cell>
          <cell r="D69">
            <v>2880</v>
          </cell>
          <cell r="E69">
            <v>3622</v>
          </cell>
          <cell r="F69">
            <v>3509</v>
          </cell>
          <cell r="G69">
            <v>735</v>
          </cell>
          <cell r="H69">
            <v>2391</v>
          </cell>
          <cell r="I69">
            <v>556</v>
          </cell>
        </row>
        <row r="70">
          <cell r="B70">
            <v>745</v>
          </cell>
          <cell r="C70">
            <v>195</v>
          </cell>
          <cell r="D70">
            <v>1482</v>
          </cell>
          <cell r="E70">
            <v>4652</v>
          </cell>
          <cell r="F70">
            <v>395</v>
          </cell>
          <cell r="G70">
            <v>574</v>
          </cell>
          <cell r="H70">
            <v>173</v>
          </cell>
          <cell r="I70">
            <v>115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273</v>
          </cell>
          <cell r="C72">
            <v>1905</v>
          </cell>
          <cell r="D72">
            <v>493</v>
          </cell>
          <cell r="E72">
            <v>353</v>
          </cell>
          <cell r="F72">
            <v>1158</v>
          </cell>
          <cell r="G72">
            <v>1291</v>
          </cell>
          <cell r="H72">
            <v>598</v>
          </cell>
          <cell r="I72">
            <v>988</v>
          </cell>
        </row>
        <row r="73">
          <cell r="B73">
            <v>11</v>
          </cell>
          <cell r="C73">
            <v>57</v>
          </cell>
          <cell r="D73">
            <v>438</v>
          </cell>
          <cell r="E73">
            <v>1107</v>
          </cell>
          <cell r="F73">
            <v>200</v>
          </cell>
          <cell r="G73">
            <v>978</v>
          </cell>
          <cell r="H73">
            <v>76</v>
          </cell>
          <cell r="I73">
            <v>48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1562</v>
          </cell>
          <cell r="F74">
            <v>0</v>
          </cell>
          <cell r="G74">
            <v>11</v>
          </cell>
          <cell r="H74">
            <v>150</v>
          </cell>
          <cell r="I74">
            <v>0</v>
          </cell>
        </row>
        <row r="75">
          <cell r="B75">
            <v>62</v>
          </cell>
          <cell r="C75">
            <v>22</v>
          </cell>
          <cell r="D75">
            <v>10</v>
          </cell>
          <cell r="E75">
            <v>118</v>
          </cell>
          <cell r="F75">
            <v>225</v>
          </cell>
          <cell r="G75">
            <v>0</v>
          </cell>
          <cell r="H75">
            <v>0</v>
          </cell>
          <cell r="I75">
            <v>1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508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3009</v>
          </cell>
          <cell r="F77">
            <v>2</v>
          </cell>
          <cell r="G77">
            <v>440</v>
          </cell>
          <cell r="H77">
            <v>171</v>
          </cell>
          <cell r="I77">
            <v>0</v>
          </cell>
        </row>
        <row r="78">
          <cell r="B78">
            <v>8</v>
          </cell>
          <cell r="C78">
            <v>3</v>
          </cell>
          <cell r="D78">
            <v>0</v>
          </cell>
          <cell r="E78">
            <v>142</v>
          </cell>
          <cell r="F78">
            <v>490</v>
          </cell>
          <cell r="G78">
            <v>60</v>
          </cell>
          <cell r="H78">
            <v>30</v>
          </cell>
          <cell r="I78">
            <v>11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788</v>
          </cell>
          <cell r="F80">
            <v>110</v>
          </cell>
          <cell r="G80">
            <v>28</v>
          </cell>
          <cell r="H80">
            <v>0</v>
          </cell>
          <cell r="I80">
            <v>0</v>
          </cell>
        </row>
        <row r="81">
          <cell r="B81">
            <v>15015</v>
          </cell>
          <cell r="C81">
            <v>1652</v>
          </cell>
          <cell r="D81">
            <v>68</v>
          </cell>
          <cell r="E81">
            <v>4886</v>
          </cell>
          <cell r="F81">
            <v>3500</v>
          </cell>
          <cell r="G81">
            <v>14259</v>
          </cell>
          <cell r="H81">
            <v>1295</v>
          </cell>
          <cell r="I81">
            <v>1226</v>
          </cell>
        </row>
        <row r="82">
          <cell r="B82">
            <v>433</v>
          </cell>
          <cell r="C82">
            <v>2541</v>
          </cell>
          <cell r="D82">
            <v>70</v>
          </cell>
          <cell r="E82">
            <v>516</v>
          </cell>
          <cell r="F82">
            <v>6080</v>
          </cell>
          <cell r="G82">
            <v>110</v>
          </cell>
          <cell r="H82">
            <v>0</v>
          </cell>
          <cell r="I82">
            <v>7108</v>
          </cell>
        </row>
        <row r="83">
          <cell r="B83">
            <v>25</v>
          </cell>
          <cell r="C83">
            <v>875</v>
          </cell>
          <cell r="D83">
            <v>3598</v>
          </cell>
          <cell r="E83">
            <v>2145</v>
          </cell>
          <cell r="F83">
            <v>485</v>
          </cell>
          <cell r="G83">
            <v>752</v>
          </cell>
          <cell r="H83">
            <v>87</v>
          </cell>
          <cell r="I83">
            <v>360</v>
          </cell>
        </row>
        <row r="84">
          <cell r="B84">
            <v>40</v>
          </cell>
          <cell r="C84">
            <v>0</v>
          </cell>
          <cell r="D84">
            <v>117</v>
          </cell>
          <cell r="E84">
            <v>0</v>
          </cell>
          <cell r="F84">
            <v>0</v>
          </cell>
          <cell r="G84">
            <v>125</v>
          </cell>
          <cell r="H84">
            <v>30</v>
          </cell>
          <cell r="I84">
            <v>30</v>
          </cell>
        </row>
        <row r="85">
          <cell r="B85">
            <v>517</v>
          </cell>
          <cell r="C85">
            <v>1969</v>
          </cell>
          <cell r="D85">
            <v>0</v>
          </cell>
          <cell r="E85">
            <v>2857</v>
          </cell>
          <cell r="F85">
            <v>20300</v>
          </cell>
          <cell r="G85">
            <v>18</v>
          </cell>
          <cell r="H85">
            <v>150</v>
          </cell>
          <cell r="I85">
            <v>4365</v>
          </cell>
        </row>
        <row r="86">
          <cell r="B86">
            <v>100</v>
          </cell>
          <cell r="C86">
            <v>9981</v>
          </cell>
          <cell r="D86">
            <v>12</v>
          </cell>
          <cell r="E86">
            <v>70</v>
          </cell>
          <cell r="F86">
            <v>9500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0</v>
          </cell>
          <cell r="C87">
            <v>1</v>
          </cell>
          <cell r="D87">
            <v>0</v>
          </cell>
          <cell r="E87">
            <v>0</v>
          </cell>
          <cell r="F87">
            <v>590</v>
          </cell>
          <cell r="G87">
            <v>250</v>
          </cell>
          <cell r="H87">
            <v>0</v>
          </cell>
          <cell r="I87">
            <v>188</v>
          </cell>
        </row>
        <row r="88">
          <cell r="B88">
            <v>34623</v>
          </cell>
          <cell r="C88">
            <v>10428</v>
          </cell>
          <cell r="D88">
            <v>223578</v>
          </cell>
          <cell r="E88">
            <v>3818</v>
          </cell>
          <cell r="F88">
            <v>6088</v>
          </cell>
          <cell r="G88">
            <v>34687</v>
          </cell>
          <cell r="H88">
            <v>13704</v>
          </cell>
          <cell r="I88">
            <v>958</v>
          </cell>
        </row>
        <row r="89">
          <cell r="B89">
            <v>167587</v>
          </cell>
          <cell r="C89">
            <v>185216</v>
          </cell>
          <cell r="D89">
            <v>22871</v>
          </cell>
          <cell r="E89">
            <v>193769</v>
          </cell>
          <cell r="F89">
            <v>13492</v>
          </cell>
          <cell r="G89">
            <v>25858</v>
          </cell>
          <cell r="H89">
            <v>18687</v>
          </cell>
          <cell r="I89">
            <v>2637</v>
          </cell>
        </row>
        <row r="105">
          <cell r="B105">
            <v>43338</v>
          </cell>
          <cell r="C105">
            <v>821653</v>
          </cell>
          <cell r="D105">
            <v>677125</v>
          </cell>
          <cell r="E105">
            <v>145908</v>
          </cell>
          <cell r="F105">
            <v>17010</v>
          </cell>
          <cell r="G105">
            <v>0</v>
          </cell>
          <cell r="H105">
            <v>208672</v>
          </cell>
          <cell r="I105">
            <v>10816</v>
          </cell>
        </row>
        <row r="106">
          <cell r="B106">
            <v>4436</v>
          </cell>
          <cell r="C106">
            <v>1300</v>
          </cell>
          <cell r="D106">
            <v>1292</v>
          </cell>
          <cell r="E106">
            <v>1269</v>
          </cell>
          <cell r="F106">
            <v>5665</v>
          </cell>
          <cell r="G106">
            <v>2418</v>
          </cell>
          <cell r="H106">
            <v>30809</v>
          </cell>
          <cell r="I106">
            <v>2558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516</v>
          </cell>
          <cell r="C108">
            <v>17553</v>
          </cell>
          <cell r="D108">
            <v>430</v>
          </cell>
          <cell r="E108">
            <v>483</v>
          </cell>
          <cell r="F108">
            <v>1870</v>
          </cell>
          <cell r="G108">
            <v>2475</v>
          </cell>
          <cell r="H108">
            <v>104</v>
          </cell>
          <cell r="I108">
            <v>3346</v>
          </cell>
        </row>
        <row r="109">
          <cell r="B109">
            <v>0</v>
          </cell>
          <cell r="C109">
            <v>0</v>
          </cell>
          <cell r="D109">
            <v>197</v>
          </cell>
          <cell r="E109">
            <v>0</v>
          </cell>
          <cell r="F109">
            <v>0</v>
          </cell>
          <cell r="G109">
            <v>0</v>
          </cell>
          <cell r="H109">
            <v>3490</v>
          </cell>
          <cell r="I109">
            <v>474</v>
          </cell>
        </row>
        <row r="110">
          <cell r="B110">
            <v>27</v>
          </cell>
          <cell r="C110">
            <v>13</v>
          </cell>
          <cell r="D110">
            <v>34</v>
          </cell>
          <cell r="E110">
            <v>78</v>
          </cell>
          <cell r="F110">
            <v>520</v>
          </cell>
          <cell r="G110">
            <v>92</v>
          </cell>
          <cell r="H110">
            <v>0</v>
          </cell>
          <cell r="I110">
            <v>0</v>
          </cell>
        </row>
        <row r="111">
          <cell r="B111">
            <v>17</v>
          </cell>
          <cell r="C111">
            <v>44</v>
          </cell>
          <cell r="D111">
            <v>0</v>
          </cell>
          <cell r="E111">
            <v>0</v>
          </cell>
          <cell r="F111">
            <v>477</v>
          </cell>
          <cell r="G111">
            <v>247</v>
          </cell>
          <cell r="H111">
            <v>39</v>
          </cell>
          <cell r="I111">
            <v>0</v>
          </cell>
        </row>
        <row r="112">
          <cell r="B112">
            <v>22</v>
          </cell>
          <cell r="C112">
            <v>0</v>
          </cell>
          <cell r="D112">
            <v>0</v>
          </cell>
          <cell r="E112">
            <v>0</v>
          </cell>
          <cell r="F112">
            <v>37</v>
          </cell>
          <cell r="G112">
            <v>0</v>
          </cell>
          <cell r="H112">
            <v>0</v>
          </cell>
          <cell r="I112">
            <v>0</v>
          </cell>
        </row>
        <row r="113">
          <cell r="B113">
            <v>594</v>
          </cell>
          <cell r="C113">
            <v>469</v>
          </cell>
          <cell r="D113">
            <v>5524</v>
          </cell>
          <cell r="E113">
            <v>27</v>
          </cell>
          <cell r="F113">
            <v>2328</v>
          </cell>
          <cell r="G113">
            <v>909</v>
          </cell>
          <cell r="H113">
            <v>3433</v>
          </cell>
          <cell r="I113">
            <v>66</v>
          </cell>
        </row>
        <row r="114">
          <cell r="B114">
            <v>6673</v>
          </cell>
          <cell r="C114">
            <v>889</v>
          </cell>
          <cell r="D114">
            <v>1229</v>
          </cell>
          <cell r="E114">
            <v>3415</v>
          </cell>
          <cell r="F114">
            <v>2522</v>
          </cell>
          <cell r="G114">
            <v>409</v>
          </cell>
          <cell r="H114">
            <v>10690</v>
          </cell>
          <cell r="I114">
            <v>1558</v>
          </cell>
        </row>
        <row r="115">
          <cell r="B115">
            <v>0</v>
          </cell>
          <cell r="C115">
            <v>14184</v>
          </cell>
          <cell r="D115">
            <v>0</v>
          </cell>
          <cell r="E115">
            <v>0</v>
          </cell>
          <cell r="F115">
            <v>20280</v>
          </cell>
          <cell r="G115">
            <v>491</v>
          </cell>
          <cell r="H115">
            <v>0</v>
          </cell>
          <cell r="I115">
            <v>10390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97000</v>
          </cell>
          <cell r="F116">
            <v>0</v>
          </cell>
          <cell r="G116">
            <v>300</v>
          </cell>
          <cell r="H116">
            <v>0</v>
          </cell>
          <cell r="I116">
            <v>0</v>
          </cell>
        </row>
        <row r="117">
          <cell r="B117">
            <v>12949</v>
          </cell>
          <cell r="C117">
            <v>6489</v>
          </cell>
          <cell r="D117">
            <v>1458</v>
          </cell>
          <cell r="E117">
            <v>835</v>
          </cell>
          <cell r="F117">
            <v>1920</v>
          </cell>
          <cell r="G117">
            <v>1852</v>
          </cell>
          <cell r="H117">
            <v>128</v>
          </cell>
          <cell r="I117">
            <v>2792</v>
          </cell>
        </row>
        <row r="118">
          <cell r="B118">
            <v>42372</v>
          </cell>
          <cell r="C118">
            <v>13423</v>
          </cell>
          <cell r="D118">
            <v>32872</v>
          </cell>
          <cell r="E118">
            <v>52380</v>
          </cell>
          <cell r="F118">
            <v>31140</v>
          </cell>
          <cell r="G118">
            <v>7249</v>
          </cell>
          <cell r="H118">
            <v>21414</v>
          </cell>
          <cell r="I118">
            <v>4507</v>
          </cell>
        </row>
        <row r="119">
          <cell r="B119">
            <v>14389</v>
          </cell>
          <cell r="C119">
            <v>449</v>
          </cell>
          <cell r="D119">
            <v>7436</v>
          </cell>
          <cell r="E119">
            <v>15506</v>
          </cell>
          <cell r="F119">
            <v>6200</v>
          </cell>
          <cell r="G119">
            <v>3964</v>
          </cell>
          <cell r="H119">
            <v>2528</v>
          </cell>
          <cell r="I119">
            <v>645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3269</v>
          </cell>
          <cell r="C121">
            <v>5802</v>
          </cell>
          <cell r="D121">
            <v>2551</v>
          </cell>
          <cell r="E121">
            <v>1504</v>
          </cell>
          <cell r="F121">
            <v>10598</v>
          </cell>
          <cell r="G121">
            <v>3805</v>
          </cell>
          <cell r="H121">
            <v>2106</v>
          </cell>
          <cell r="I121">
            <v>8132</v>
          </cell>
        </row>
        <row r="122">
          <cell r="B122">
            <v>207</v>
          </cell>
          <cell r="C122">
            <v>158</v>
          </cell>
          <cell r="D122">
            <v>3008</v>
          </cell>
          <cell r="E122">
            <v>8116</v>
          </cell>
          <cell r="F122">
            <v>3460</v>
          </cell>
          <cell r="G122">
            <v>8868</v>
          </cell>
          <cell r="H122">
            <v>1323</v>
          </cell>
          <cell r="I122">
            <v>305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50560</v>
          </cell>
          <cell r="F123">
            <v>0</v>
          </cell>
          <cell r="G123">
            <v>110</v>
          </cell>
          <cell r="H123">
            <v>3850</v>
          </cell>
          <cell r="I123">
            <v>0</v>
          </cell>
        </row>
        <row r="124">
          <cell r="B124">
            <v>1244</v>
          </cell>
          <cell r="C124">
            <v>51</v>
          </cell>
          <cell r="D124">
            <v>250</v>
          </cell>
          <cell r="E124">
            <v>1867</v>
          </cell>
          <cell r="F124">
            <v>3375</v>
          </cell>
          <cell r="G124">
            <v>0</v>
          </cell>
          <cell r="H124">
            <v>0</v>
          </cell>
          <cell r="I124">
            <v>7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1016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6065</v>
          </cell>
          <cell r="F126">
            <v>10</v>
          </cell>
          <cell r="G126">
            <v>101</v>
          </cell>
          <cell r="H126">
            <v>137</v>
          </cell>
          <cell r="I126">
            <v>0</v>
          </cell>
        </row>
        <row r="127">
          <cell r="B127">
            <v>160</v>
          </cell>
          <cell r="C127">
            <v>6</v>
          </cell>
          <cell r="D127">
            <v>0</v>
          </cell>
          <cell r="E127">
            <v>5119</v>
          </cell>
          <cell r="F127">
            <v>14700</v>
          </cell>
          <cell r="G127">
            <v>1800</v>
          </cell>
          <cell r="H127">
            <v>600</v>
          </cell>
          <cell r="I127">
            <v>66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54150</v>
          </cell>
          <cell r="F129">
            <v>1980</v>
          </cell>
          <cell r="G129">
            <v>140</v>
          </cell>
          <cell r="H129">
            <v>0</v>
          </cell>
          <cell r="I129">
            <v>0</v>
          </cell>
        </row>
        <row r="130">
          <cell r="B130">
            <v>18388</v>
          </cell>
          <cell r="C130">
            <v>1445</v>
          </cell>
          <cell r="D130">
            <v>70</v>
          </cell>
          <cell r="E130">
            <v>512</v>
          </cell>
          <cell r="F130">
            <v>3250</v>
          </cell>
          <cell r="G130">
            <v>1344</v>
          </cell>
          <cell r="H130">
            <v>3124</v>
          </cell>
          <cell r="I130">
            <v>1580</v>
          </cell>
        </row>
        <row r="131">
          <cell r="B131">
            <v>548</v>
          </cell>
          <cell r="C131">
            <v>485</v>
          </cell>
          <cell r="D131">
            <v>10</v>
          </cell>
          <cell r="E131">
            <v>399</v>
          </cell>
          <cell r="F131">
            <v>9300</v>
          </cell>
          <cell r="G131">
            <v>71</v>
          </cell>
          <cell r="H131">
            <v>0</v>
          </cell>
          <cell r="I131">
            <v>18481</v>
          </cell>
        </row>
        <row r="132">
          <cell r="B132">
            <v>60</v>
          </cell>
          <cell r="C132">
            <v>973</v>
          </cell>
          <cell r="D132">
            <v>4241</v>
          </cell>
          <cell r="E132">
            <v>2785</v>
          </cell>
          <cell r="F132">
            <v>1340</v>
          </cell>
          <cell r="G132">
            <v>814</v>
          </cell>
          <cell r="H132">
            <v>64</v>
          </cell>
          <cell r="I132">
            <v>481</v>
          </cell>
        </row>
        <row r="133">
          <cell r="B133">
            <v>53</v>
          </cell>
          <cell r="C133">
            <v>0</v>
          </cell>
          <cell r="D133">
            <v>157</v>
          </cell>
          <cell r="E133">
            <v>0</v>
          </cell>
          <cell r="F133">
            <v>0</v>
          </cell>
          <cell r="G133">
            <v>49</v>
          </cell>
          <cell r="H133">
            <v>25</v>
          </cell>
          <cell r="I133">
            <v>36</v>
          </cell>
        </row>
        <row r="134">
          <cell r="B134">
            <v>608</v>
          </cell>
          <cell r="C134">
            <v>1472</v>
          </cell>
          <cell r="D134">
            <v>0</v>
          </cell>
          <cell r="E134">
            <v>362</v>
          </cell>
          <cell r="F134">
            <v>30600</v>
          </cell>
          <cell r="G134">
            <v>7</v>
          </cell>
          <cell r="H134">
            <v>14</v>
          </cell>
          <cell r="I134">
            <v>8075</v>
          </cell>
        </row>
        <row r="135">
          <cell r="B135">
            <v>281</v>
          </cell>
          <cell r="C135">
            <v>1398</v>
          </cell>
          <cell r="D135">
            <v>18</v>
          </cell>
          <cell r="E135">
            <v>67</v>
          </cell>
          <cell r="F135">
            <v>28500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0</v>
          </cell>
          <cell r="C136">
            <v>2</v>
          </cell>
          <cell r="D136">
            <v>0</v>
          </cell>
          <cell r="E136">
            <v>0</v>
          </cell>
          <cell r="F136">
            <v>1500</v>
          </cell>
          <cell r="G136">
            <v>25</v>
          </cell>
          <cell r="H136">
            <v>0</v>
          </cell>
          <cell r="I136">
            <v>376</v>
          </cell>
        </row>
        <row r="137">
          <cell r="B137">
            <v>249814</v>
          </cell>
          <cell r="C137">
            <v>52139</v>
          </cell>
          <cell r="D137">
            <v>2175972</v>
          </cell>
          <cell r="E137">
            <v>14068</v>
          </cell>
          <cell r="F137">
            <v>21586</v>
          </cell>
          <cell r="G137">
            <v>165241</v>
          </cell>
          <cell r="H137">
            <v>64076</v>
          </cell>
          <cell r="I137">
            <v>42560</v>
          </cell>
        </row>
        <row r="138">
          <cell r="B138">
            <v>39860</v>
          </cell>
          <cell r="C138">
            <v>24678</v>
          </cell>
          <cell r="D138">
            <v>17373</v>
          </cell>
          <cell r="E138">
            <v>21781</v>
          </cell>
          <cell r="F138">
            <v>9945</v>
          </cell>
          <cell r="G138">
            <v>5504</v>
          </cell>
          <cell r="H138">
            <v>5717</v>
          </cell>
          <cell r="I138">
            <v>32848</v>
          </cell>
        </row>
      </sheetData>
      <sheetData sheetId="12">
        <row r="8">
          <cell r="B8">
            <v>0</v>
          </cell>
          <cell r="C8">
            <v>7265</v>
          </cell>
          <cell r="D8">
            <v>0</v>
          </cell>
          <cell r="E8">
            <v>0</v>
          </cell>
          <cell r="F8">
            <v>1150</v>
          </cell>
          <cell r="G8">
            <v>0</v>
          </cell>
          <cell r="H8">
            <v>0</v>
          </cell>
          <cell r="I8">
            <v>0</v>
          </cell>
        </row>
        <row r="9">
          <cell r="B9">
            <v>2600</v>
          </cell>
          <cell r="C9">
            <v>1999</v>
          </cell>
          <cell r="D9">
            <v>2500</v>
          </cell>
          <cell r="E9">
            <v>2591</v>
          </cell>
          <cell r="F9">
            <v>1953</v>
          </cell>
          <cell r="G9">
            <v>1666</v>
          </cell>
          <cell r="H9">
            <v>9547</v>
          </cell>
          <cell r="I9">
            <v>1654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F10">
            <v>0</v>
          </cell>
          <cell r="G10">
            <v>180</v>
          </cell>
          <cell r="H10">
            <v>0</v>
          </cell>
          <cell r="I10">
            <v>0</v>
          </cell>
        </row>
        <row r="11">
          <cell r="B11">
            <v>13</v>
          </cell>
          <cell r="C11">
            <v>40</v>
          </cell>
          <cell r="D11">
            <v>15</v>
          </cell>
          <cell r="E11">
            <v>25</v>
          </cell>
          <cell r="F11">
            <v>15</v>
          </cell>
          <cell r="G11">
            <v>12</v>
          </cell>
          <cell r="H11">
            <v>5</v>
          </cell>
          <cell r="I11">
            <v>13</v>
          </cell>
        </row>
        <row r="12">
          <cell r="B12">
            <v>0</v>
          </cell>
          <cell r="C12">
            <v>0</v>
          </cell>
          <cell r="D12">
            <v>76</v>
          </cell>
          <cell r="E12">
            <v>0</v>
          </cell>
          <cell r="F12">
            <v>0</v>
          </cell>
          <cell r="G12">
            <v>0</v>
          </cell>
          <cell r="H12">
            <v>532</v>
          </cell>
          <cell r="I12">
            <v>65</v>
          </cell>
        </row>
        <row r="13">
          <cell r="B13">
            <v>1900</v>
          </cell>
          <cell r="C13">
            <v>1700</v>
          </cell>
          <cell r="D13">
            <v>1800</v>
          </cell>
          <cell r="E13">
            <v>1820</v>
          </cell>
          <cell r="F13">
            <v>4564</v>
          </cell>
          <cell r="G13">
            <v>1000</v>
          </cell>
          <cell r="H13">
            <v>98744</v>
          </cell>
          <cell r="I13">
            <v>3621</v>
          </cell>
        </row>
        <row r="14">
          <cell r="B14">
            <v>525</v>
          </cell>
          <cell r="C14">
            <v>660</v>
          </cell>
          <cell r="D14">
            <v>954</v>
          </cell>
          <cell r="E14">
            <v>990</v>
          </cell>
          <cell r="F14">
            <v>990</v>
          </cell>
          <cell r="G14">
            <v>1547</v>
          </cell>
          <cell r="H14">
            <v>7894</v>
          </cell>
          <cell r="I14">
            <v>2987</v>
          </cell>
        </row>
        <row r="15">
          <cell r="B15">
            <v>73</v>
          </cell>
          <cell r="C15">
            <v>0</v>
          </cell>
          <cell r="D15">
            <v>20</v>
          </cell>
          <cell r="E15">
            <v>0</v>
          </cell>
          <cell r="F15">
            <v>57</v>
          </cell>
          <cell r="G15">
            <v>98</v>
          </cell>
          <cell r="H15">
            <v>150</v>
          </cell>
          <cell r="I15">
            <v>0</v>
          </cell>
        </row>
        <row r="16">
          <cell r="B16">
            <v>300</v>
          </cell>
          <cell r="C16">
            <v>100</v>
          </cell>
          <cell r="D16">
            <v>500</v>
          </cell>
          <cell r="E16">
            <v>502</v>
          </cell>
          <cell r="F16">
            <v>910</v>
          </cell>
          <cell r="G16">
            <v>99</v>
          </cell>
          <cell r="H16">
            <v>2874</v>
          </cell>
          <cell r="I16">
            <v>215</v>
          </cell>
        </row>
        <row r="17">
          <cell r="B17">
            <v>1431</v>
          </cell>
          <cell r="C17">
            <v>327</v>
          </cell>
          <cell r="D17">
            <v>222</v>
          </cell>
          <cell r="E17">
            <v>4320</v>
          </cell>
          <cell r="F17">
            <v>900</v>
          </cell>
          <cell r="G17">
            <v>110</v>
          </cell>
          <cell r="H17">
            <v>1400</v>
          </cell>
          <cell r="I17">
            <v>290</v>
          </cell>
        </row>
        <row r="18">
          <cell r="B18">
            <v>0</v>
          </cell>
          <cell r="C18">
            <v>1370</v>
          </cell>
          <cell r="D18">
            <v>2</v>
          </cell>
          <cell r="E18">
            <v>10</v>
          </cell>
          <cell r="F18">
            <v>867</v>
          </cell>
          <cell r="G18">
            <v>475</v>
          </cell>
          <cell r="H18">
            <v>0</v>
          </cell>
          <cell r="I18">
            <v>287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2700</v>
          </cell>
          <cell r="F19">
            <v>950</v>
          </cell>
          <cell r="G19">
            <v>68</v>
          </cell>
          <cell r="H19">
            <v>0</v>
          </cell>
          <cell r="I19">
            <v>0</v>
          </cell>
        </row>
        <row r="20">
          <cell r="B20">
            <v>950</v>
          </cell>
          <cell r="C20">
            <v>1259</v>
          </cell>
          <cell r="D20">
            <v>120</v>
          </cell>
          <cell r="E20">
            <v>895</v>
          </cell>
          <cell r="F20">
            <v>900</v>
          </cell>
          <cell r="G20">
            <v>850</v>
          </cell>
          <cell r="H20">
            <v>200</v>
          </cell>
          <cell r="I20">
            <v>300</v>
          </cell>
        </row>
        <row r="21">
          <cell r="B21">
            <v>6421</v>
          </cell>
          <cell r="C21">
            <v>2610</v>
          </cell>
          <cell r="D21">
            <v>2800</v>
          </cell>
          <cell r="E21">
            <v>5900</v>
          </cell>
          <cell r="F21">
            <v>3024</v>
          </cell>
          <cell r="G21">
            <v>800</v>
          </cell>
          <cell r="H21">
            <v>2300</v>
          </cell>
          <cell r="I21">
            <v>689</v>
          </cell>
        </row>
        <row r="22">
          <cell r="B22">
            <v>1654</v>
          </cell>
          <cell r="C22">
            <v>300</v>
          </cell>
          <cell r="D22">
            <v>1000</v>
          </cell>
          <cell r="E22">
            <v>854</v>
          </cell>
          <cell r="F22">
            <v>874</v>
          </cell>
          <cell r="G22">
            <v>440</v>
          </cell>
          <cell r="H22">
            <v>1500</v>
          </cell>
          <cell r="I22">
            <v>102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4280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1000</v>
          </cell>
          <cell r="C24">
            <v>1024</v>
          </cell>
          <cell r="D24">
            <v>900</v>
          </cell>
          <cell r="E24">
            <v>1025</v>
          </cell>
          <cell r="F24">
            <v>1254</v>
          </cell>
          <cell r="G24">
            <v>1000</v>
          </cell>
          <cell r="H24">
            <v>1200</v>
          </cell>
          <cell r="I24">
            <v>1009</v>
          </cell>
        </row>
        <row r="25">
          <cell r="B25">
            <v>305</v>
          </cell>
          <cell r="C25">
            <v>25</v>
          </cell>
          <cell r="D25">
            <v>146</v>
          </cell>
          <cell r="E25">
            <v>210</v>
          </cell>
          <cell r="F25">
            <v>265</v>
          </cell>
          <cell r="G25">
            <v>490</v>
          </cell>
          <cell r="H25">
            <v>600</v>
          </cell>
          <cell r="I25">
            <v>60</v>
          </cell>
        </row>
        <row r="26">
          <cell r="B26">
            <v>15</v>
          </cell>
          <cell r="C26">
            <v>0</v>
          </cell>
          <cell r="D26">
            <v>30</v>
          </cell>
          <cell r="E26">
            <v>0</v>
          </cell>
          <cell r="F26">
            <v>950</v>
          </cell>
          <cell r="G26">
            <v>256</v>
          </cell>
          <cell r="H26">
            <v>536</v>
          </cell>
          <cell r="I26">
            <v>0</v>
          </cell>
        </row>
        <row r="27">
          <cell r="B27">
            <v>75</v>
          </cell>
          <cell r="C27">
            <v>16</v>
          </cell>
          <cell r="D27">
            <v>45</v>
          </cell>
          <cell r="E27">
            <v>120</v>
          </cell>
          <cell r="F27">
            <v>450</v>
          </cell>
          <cell r="G27">
            <v>5</v>
          </cell>
          <cell r="H27">
            <v>166</v>
          </cell>
          <cell r="I27">
            <v>7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855</v>
          </cell>
          <cell r="F28">
            <v>255</v>
          </cell>
          <cell r="G28">
            <v>2</v>
          </cell>
          <cell r="H28">
            <v>20</v>
          </cell>
          <cell r="I28">
            <v>28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4300</v>
          </cell>
          <cell r="F29">
            <v>600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45</v>
          </cell>
          <cell r="C30">
            <v>2</v>
          </cell>
          <cell r="D30">
            <v>10</v>
          </cell>
          <cell r="E30">
            <v>92</v>
          </cell>
          <cell r="F30">
            <v>790</v>
          </cell>
          <cell r="G30">
            <v>5</v>
          </cell>
          <cell r="H30">
            <v>497</v>
          </cell>
          <cell r="I30">
            <v>13</v>
          </cell>
        </row>
        <row r="31">
          <cell r="H31">
            <v>22610.926000000007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777</v>
          </cell>
          <cell r="F32">
            <v>698</v>
          </cell>
          <cell r="G32">
            <v>0</v>
          </cell>
          <cell r="H32">
            <v>25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25</v>
          </cell>
          <cell r="F33">
            <v>80</v>
          </cell>
          <cell r="G33">
            <v>60</v>
          </cell>
          <cell r="H33">
            <v>68</v>
          </cell>
          <cell r="I33">
            <v>0</v>
          </cell>
        </row>
        <row r="34">
          <cell r="B34">
            <v>50</v>
          </cell>
          <cell r="C34">
            <v>259</v>
          </cell>
          <cell r="D34">
            <v>2</v>
          </cell>
          <cell r="E34">
            <v>151</v>
          </cell>
          <cell r="F34">
            <v>1300</v>
          </cell>
          <cell r="G34">
            <v>0</v>
          </cell>
          <cell r="H34">
            <v>0</v>
          </cell>
          <cell r="I34">
            <v>230</v>
          </cell>
        </row>
        <row r="35">
          <cell r="B35">
            <v>108</v>
          </cell>
          <cell r="C35">
            <v>87</v>
          </cell>
          <cell r="D35">
            <v>454</v>
          </cell>
          <cell r="E35">
            <v>334</v>
          </cell>
          <cell r="F35">
            <v>0</v>
          </cell>
          <cell r="G35">
            <v>90</v>
          </cell>
          <cell r="H35">
            <v>201</v>
          </cell>
          <cell r="I35">
            <v>50</v>
          </cell>
        </row>
        <row r="36">
          <cell r="B36">
            <v>84</v>
          </cell>
          <cell r="C36">
            <v>0</v>
          </cell>
          <cell r="D36">
            <v>300</v>
          </cell>
          <cell r="E36">
            <v>0</v>
          </cell>
          <cell r="F36">
            <v>0</v>
          </cell>
          <cell r="G36">
            <v>265</v>
          </cell>
          <cell r="H36">
            <v>203</v>
          </cell>
          <cell r="I36">
            <v>0</v>
          </cell>
        </row>
        <row r="37">
          <cell r="B37">
            <v>0</v>
          </cell>
          <cell r="C37">
            <v>165</v>
          </cell>
          <cell r="D37">
            <v>25</v>
          </cell>
          <cell r="E37">
            <v>0</v>
          </cell>
          <cell r="F37">
            <v>10</v>
          </cell>
          <cell r="G37">
            <v>0</v>
          </cell>
          <cell r="H37">
            <v>0</v>
          </cell>
          <cell r="I37">
            <v>98</v>
          </cell>
        </row>
        <row r="38">
          <cell r="B38">
            <v>66</v>
          </cell>
          <cell r="C38">
            <v>3107</v>
          </cell>
          <cell r="D38">
            <v>50</v>
          </cell>
          <cell r="E38">
            <v>0</v>
          </cell>
          <cell r="F38">
            <v>950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337</v>
          </cell>
          <cell r="C40">
            <v>170</v>
          </cell>
          <cell r="D40">
            <v>4235</v>
          </cell>
          <cell r="E40">
            <v>113</v>
          </cell>
          <cell r="F40">
            <v>535</v>
          </cell>
          <cell r="G40">
            <v>44</v>
          </cell>
          <cell r="H40">
            <v>555</v>
          </cell>
          <cell r="I40">
            <v>81</v>
          </cell>
        </row>
        <row r="41">
          <cell r="B41">
            <v>4987</v>
          </cell>
          <cell r="C41">
            <v>4521</v>
          </cell>
          <cell r="D41">
            <v>4500</v>
          </cell>
          <cell r="E41">
            <v>6541</v>
          </cell>
          <cell r="F41">
            <v>4654</v>
          </cell>
          <cell r="G41">
            <v>6000</v>
          </cell>
          <cell r="H41">
            <v>3439</v>
          </cell>
          <cell r="I41">
            <v>4100</v>
          </cell>
        </row>
        <row r="56">
          <cell r="B56">
            <v>1304</v>
          </cell>
          <cell r="C56">
            <v>230568</v>
          </cell>
          <cell r="D56">
            <v>100101</v>
          </cell>
          <cell r="E56">
            <v>58056</v>
          </cell>
          <cell r="F56">
            <v>6524</v>
          </cell>
          <cell r="H56">
            <v>44452</v>
          </cell>
        </row>
        <row r="57">
          <cell r="B57">
            <v>2220</v>
          </cell>
          <cell r="C57">
            <v>1821</v>
          </cell>
          <cell r="D57">
            <v>1654</v>
          </cell>
          <cell r="E57">
            <v>2544</v>
          </cell>
          <cell r="F57">
            <v>4155</v>
          </cell>
          <cell r="G57">
            <v>2400</v>
          </cell>
          <cell r="H57">
            <v>14500</v>
          </cell>
          <cell r="I57">
            <v>1707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2534</v>
          </cell>
          <cell r="C59">
            <v>240310</v>
          </cell>
          <cell r="D59">
            <v>2000</v>
          </cell>
          <cell r="E59">
            <v>5420</v>
          </cell>
          <cell r="F59">
            <v>5400</v>
          </cell>
          <cell r="G59">
            <v>6445</v>
          </cell>
          <cell r="H59">
            <v>1000</v>
          </cell>
          <cell r="I59">
            <v>30000</v>
          </cell>
        </row>
        <row r="60">
          <cell r="B60">
            <v>0</v>
          </cell>
          <cell r="C60">
            <v>0</v>
          </cell>
          <cell r="D60">
            <v>1400</v>
          </cell>
          <cell r="E60">
            <v>0</v>
          </cell>
          <cell r="F60">
            <v>92</v>
          </cell>
          <cell r="G60">
            <v>0</v>
          </cell>
          <cell r="H60">
            <v>1522</v>
          </cell>
          <cell r="I60">
            <v>0</v>
          </cell>
        </row>
        <row r="61">
          <cell r="B61">
            <v>900</v>
          </cell>
          <cell r="C61">
            <v>16</v>
          </cell>
          <cell r="D61">
            <v>1667</v>
          </cell>
          <cell r="E61">
            <v>990</v>
          </cell>
          <cell r="F61">
            <v>1200</v>
          </cell>
          <cell r="G61">
            <v>1700</v>
          </cell>
          <cell r="H61">
            <v>16241</v>
          </cell>
          <cell r="I61">
            <v>500</v>
          </cell>
        </row>
        <row r="62">
          <cell r="B62">
            <v>500</v>
          </cell>
          <cell r="C62">
            <v>90</v>
          </cell>
          <cell r="D62">
            <v>2900</v>
          </cell>
          <cell r="E62">
            <v>1000</v>
          </cell>
          <cell r="F62">
            <v>2540</v>
          </cell>
          <cell r="G62">
            <v>2917</v>
          </cell>
          <cell r="H62">
            <v>9600</v>
          </cell>
          <cell r="I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60</v>
          </cell>
          <cell r="G63">
            <v>0</v>
          </cell>
          <cell r="H63">
            <v>510</v>
          </cell>
          <cell r="I63">
            <v>0</v>
          </cell>
        </row>
        <row r="64">
          <cell r="B64">
            <v>987</v>
          </cell>
          <cell r="C64">
            <v>2987</v>
          </cell>
          <cell r="D64">
            <v>1700</v>
          </cell>
          <cell r="E64">
            <v>985</v>
          </cell>
          <cell r="F64">
            <v>2541</v>
          </cell>
          <cell r="G64">
            <v>7400</v>
          </cell>
          <cell r="H64">
            <v>8900</v>
          </cell>
          <cell r="I64">
            <v>900</v>
          </cell>
        </row>
        <row r="65">
          <cell r="B65">
            <v>593</v>
          </cell>
          <cell r="C65">
            <v>625</v>
          </cell>
          <cell r="D65">
            <v>698</v>
          </cell>
          <cell r="E65">
            <v>2654</v>
          </cell>
          <cell r="F65">
            <v>636</v>
          </cell>
          <cell r="G65">
            <v>87</v>
          </cell>
          <cell r="H65">
            <v>2987</v>
          </cell>
          <cell r="I65">
            <v>374</v>
          </cell>
        </row>
        <row r="66">
          <cell r="B66">
            <v>0</v>
          </cell>
          <cell r="C66">
            <v>197</v>
          </cell>
          <cell r="D66">
            <v>0</v>
          </cell>
          <cell r="E66">
            <v>10</v>
          </cell>
          <cell r="F66">
            <v>3025</v>
          </cell>
          <cell r="G66">
            <v>55</v>
          </cell>
          <cell r="H66">
            <v>0</v>
          </cell>
          <cell r="I66">
            <v>2907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2920</v>
          </cell>
          <cell r="F67">
            <v>630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427</v>
          </cell>
          <cell r="C68">
            <v>1565</v>
          </cell>
          <cell r="D68">
            <v>184</v>
          </cell>
          <cell r="E68">
            <v>500</v>
          </cell>
          <cell r="F68">
            <v>2687</v>
          </cell>
          <cell r="G68">
            <v>754</v>
          </cell>
          <cell r="H68">
            <v>17</v>
          </cell>
          <cell r="I68">
            <v>410</v>
          </cell>
        </row>
        <row r="69">
          <cell r="B69">
            <v>6874</v>
          </cell>
          <cell r="C69">
            <v>6574</v>
          </cell>
          <cell r="D69">
            <v>3874</v>
          </cell>
          <cell r="E69">
            <v>10500</v>
          </cell>
          <cell r="F69">
            <v>4002</v>
          </cell>
          <cell r="G69">
            <v>5390</v>
          </cell>
          <cell r="H69">
            <v>5300</v>
          </cell>
          <cell r="I69">
            <v>2000</v>
          </cell>
        </row>
        <row r="70">
          <cell r="B70">
            <v>915</v>
          </cell>
          <cell r="C70">
            <v>250</v>
          </cell>
          <cell r="D70">
            <v>1397</v>
          </cell>
          <cell r="E70">
            <v>3214</v>
          </cell>
          <cell r="F70">
            <v>2654</v>
          </cell>
          <cell r="G70">
            <v>758</v>
          </cell>
          <cell r="H70">
            <v>215</v>
          </cell>
          <cell r="I70">
            <v>145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181</v>
          </cell>
          <cell r="C72">
            <v>1582</v>
          </cell>
          <cell r="D72">
            <v>638</v>
          </cell>
          <cell r="E72">
            <v>3382</v>
          </cell>
          <cell r="F72">
            <v>3000</v>
          </cell>
          <cell r="G72">
            <v>901</v>
          </cell>
          <cell r="H72">
            <v>1677</v>
          </cell>
          <cell r="I72">
            <v>680</v>
          </cell>
        </row>
        <row r="73">
          <cell r="B73">
            <v>301</v>
          </cell>
          <cell r="C73">
            <v>100</v>
          </cell>
          <cell r="D73">
            <v>450</v>
          </cell>
          <cell r="E73">
            <v>3251</v>
          </cell>
          <cell r="F73">
            <v>3254</v>
          </cell>
          <cell r="G73">
            <v>429</v>
          </cell>
          <cell r="H73">
            <v>260</v>
          </cell>
          <cell r="I73">
            <v>56</v>
          </cell>
        </row>
        <row r="74">
          <cell r="B74">
            <v>60</v>
          </cell>
          <cell r="C74">
            <v>0</v>
          </cell>
          <cell r="D74">
            <v>0</v>
          </cell>
          <cell r="E74">
            <v>40</v>
          </cell>
          <cell r="F74">
            <v>300</v>
          </cell>
          <cell r="G74">
            <v>0</v>
          </cell>
          <cell r="H74">
            <v>621</v>
          </cell>
          <cell r="I74">
            <v>0</v>
          </cell>
        </row>
        <row r="75">
          <cell r="B75">
            <v>5</v>
          </cell>
          <cell r="C75">
            <v>42</v>
          </cell>
          <cell r="D75">
            <v>43</v>
          </cell>
          <cell r="E75">
            <v>445</v>
          </cell>
          <cell r="F75">
            <v>275</v>
          </cell>
          <cell r="G75">
            <v>0</v>
          </cell>
          <cell r="H75">
            <v>0</v>
          </cell>
          <cell r="I75">
            <v>4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1200</v>
          </cell>
          <cell r="F76">
            <v>1045</v>
          </cell>
          <cell r="G76">
            <v>100</v>
          </cell>
          <cell r="H76">
            <v>0</v>
          </cell>
          <cell r="I76">
            <v>0</v>
          </cell>
        </row>
        <row r="77">
          <cell r="B77">
            <v>0</v>
          </cell>
          <cell r="C77">
            <v>0</v>
          </cell>
          <cell r="D77">
            <v>221</v>
          </cell>
          <cell r="E77">
            <v>6987</v>
          </cell>
          <cell r="F77">
            <v>2200</v>
          </cell>
          <cell r="G77">
            <v>687</v>
          </cell>
          <cell r="H77">
            <v>406</v>
          </cell>
          <cell r="I77">
            <v>0</v>
          </cell>
        </row>
        <row r="78">
          <cell r="B78">
            <v>24</v>
          </cell>
          <cell r="C78">
            <v>14</v>
          </cell>
          <cell r="D78">
            <v>0</v>
          </cell>
          <cell r="E78">
            <v>544</v>
          </cell>
          <cell r="F78">
            <v>654</v>
          </cell>
          <cell r="G78">
            <v>20</v>
          </cell>
          <cell r="H78">
            <v>50</v>
          </cell>
          <cell r="I78">
            <v>15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789</v>
          </cell>
          <cell r="F80">
            <v>745</v>
          </cell>
          <cell r="G80">
            <v>310</v>
          </cell>
          <cell r="H80">
            <v>8</v>
          </cell>
          <cell r="I80">
            <v>0</v>
          </cell>
        </row>
        <row r="81">
          <cell r="B81">
            <v>13771</v>
          </cell>
          <cell r="C81">
            <v>1091</v>
          </cell>
          <cell r="D81">
            <v>360</v>
          </cell>
          <cell r="E81">
            <v>4860</v>
          </cell>
          <cell r="F81">
            <v>3590</v>
          </cell>
          <cell r="G81">
            <v>5152</v>
          </cell>
          <cell r="H81">
            <v>4205</v>
          </cell>
          <cell r="I81">
            <v>419</v>
          </cell>
        </row>
        <row r="82">
          <cell r="B82">
            <v>254</v>
          </cell>
          <cell r="C82">
            <v>3610</v>
          </cell>
          <cell r="D82">
            <v>0</v>
          </cell>
          <cell r="E82">
            <v>665</v>
          </cell>
          <cell r="F82">
            <v>6572</v>
          </cell>
          <cell r="G82">
            <v>101</v>
          </cell>
          <cell r="H82">
            <v>0</v>
          </cell>
          <cell r="I82">
            <v>6767</v>
          </cell>
        </row>
        <row r="83">
          <cell r="B83">
            <v>300</v>
          </cell>
          <cell r="C83">
            <v>1291</v>
          </cell>
          <cell r="D83">
            <v>5000</v>
          </cell>
          <cell r="E83">
            <v>3014</v>
          </cell>
          <cell r="F83">
            <v>517</v>
          </cell>
          <cell r="G83">
            <v>1166</v>
          </cell>
          <cell r="H83">
            <v>40</v>
          </cell>
          <cell r="I83">
            <v>671</v>
          </cell>
        </row>
        <row r="84">
          <cell r="B84">
            <v>15</v>
          </cell>
          <cell r="C84">
            <v>0</v>
          </cell>
          <cell r="D84">
            <v>152</v>
          </cell>
          <cell r="E84">
            <v>0</v>
          </cell>
          <cell r="F84">
            <v>0</v>
          </cell>
          <cell r="G84">
            <v>154</v>
          </cell>
          <cell r="H84">
            <v>0</v>
          </cell>
          <cell r="I84">
            <v>200</v>
          </cell>
        </row>
        <row r="85">
          <cell r="B85">
            <v>12975</v>
          </cell>
          <cell r="C85">
            <v>1781</v>
          </cell>
          <cell r="D85">
            <v>5</v>
          </cell>
          <cell r="E85">
            <v>2843</v>
          </cell>
          <cell r="F85">
            <v>8400</v>
          </cell>
          <cell r="G85">
            <v>881</v>
          </cell>
          <cell r="H85">
            <v>0</v>
          </cell>
          <cell r="I85">
            <v>7998</v>
          </cell>
        </row>
        <row r="86">
          <cell r="B86">
            <v>374</v>
          </cell>
          <cell r="C86">
            <v>7841</v>
          </cell>
          <cell r="D86">
            <v>0</v>
          </cell>
          <cell r="E86">
            <v>12</v>
          </cell>
          <cell r="F86">
            <v>3214</v>
          </cell>
          <cell r="G86">
            <v>0</v>
          </cell>
          <cell r="H86">
            <v>0</v>
          </cell>
          <cell r="I86">
            <v>59</v>
          </cell>
        </row>
        <row r="87">
          <cell r="B87">
            <v>1674</v>
          </cell>
          <cell r="C87">
            <v>13</v>
          </cell>
          <cell r="D87">
            <v>0</v>
          </cell>
          <cell r="E87">
            <v>0</v>
          </cell>
          <cell r="F87">
            <v>230</v>
          </cell>
          <cell r="G87">
            <v>865</v>
          </cell>
          <cell r="H87">
            <v>0</v>
          </cell>
          <cell r="I87">
            <v>144</v>
          </cell>
        </row>
        <row r="88">
          <cell r="B88">
            <v>26356</v>
          </cell>
          <cell r="C88">
            <v>8822</v>
          </cell>
          <cell r="D88">
            <v>219245</v>
          </cell>
          <cell r="E88">
            <v>5143</v>
          </cell>
          <cell r="F88">
            <v>11840</v>
          </cell>
          <cell r="G88">
            <v>70873</v>
          </cell>
          <cell r="H88">
            <v>14659</v>
          </cell>
          <cell r="I88">
            <v>1001</v>
          </cell>
        </row>
        <row r="89">
          <cell r="B89">
            <v>169526</v>
          </cell>
          <cell r="C89">
            <v>179006</v>
          </cell>
          <cell r="D89">
            <v>28091</v>
          </cell>
          <cell r="E89">
            <v>221873</v>
          </cell>
          <cell r="F89">
            <v>14401</v>
          </cell>
          <cell r="G89">
            <v>95711</v>
          </cell>
          <cell r="H89">
            <v>25278</v>
          </cell>
          <cell r="I89">
            <v>3713</v>
          </cell>
        </row>
        <row r="105">
          <cell r="B105">
            <v>4564</v>
          </cell>
          <cell r="C105">
            <v>684950</v>
          </cell>
          <cell r="D105">
            <v>432224</v>
          </cell>
          <cell r="E105">
            <v>219143</v>
          </cell>
          <cell r="F105">
            <v>17961</v>
          </cell>
          <cell r="H105">
            <v>154630</v>
          </cell>
        </row>
        <row r="106">
          <cell r="B106">
            <v>3254</v>
          </cell>
          <cell r="C106">
            <v>1587</v>
          </cell>
          <cell r="D106">
            <v>2600</v>
          </cell>
          <cell r="E106">
            <v>3158</v>
          </cell>
          <cell r="F106">
            <v>12478</v>
          </cell>
          <cell r="G106">
            <v>3563</v>
          </cell>
          <cell r="H106">
            <v>35000</v>
          </cell>
          <cell r="I106">
            <v>2874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700</v>
          </cell>
          <cell r="C108">
            <v>20500</v>
          </cell>
          <cell r="D108">
            <v>460</v>
          </cell>
          <cell r="E108">
            <v>830</v>
          </cell>
          <cell r="F108">
            <v>800</v>
          </cell>
          <cell r="G108">
            <v>1400</v>
          </cell>
          <cell r="H108">
            <v>200</v>
          </cell>
          <cell r="I108">
            <v>3600</v>
          </cell>
        </row>
        <row r="109">
          <cell r="B109">
            <v>0</v>
          </cell>
          <cell r="C109">
            <v>0</v>
          </cell>
          <cell r="D109">
            <v>4500</v>
          </cell>
          <cell r="E109">
            <v>0</v>
          </cell>
          <cell r="F109">
            <v>401</v>
          </cell>
          <cell r="G109">
            <v>0</v>
          </cell>
          <cell r="H109">
            <v>5300</v>
          </cell>
          <cell r="I109">
            <v>0</v>
          </cell>
        </row>
        <row r="110">
          <cell r="B110">
            <v>1847</v>
          </cell>
          <cell r="C110">
            <v>30</v>
          </cell>
          <cell r="D110">
            <v>2900</v>
          </cell>
          <cell r="E110">
            <v>1945</v>
          </cell>
          <cell r="F110">
            <v>2500</v>
          </cell>
          <cell r="G110">
            <v>3147</v>
          </cell>
          <cell r="H110">
            <v>20141</v>
          </cell>
          <cell r="I110">
            <v>0</v>
          </cell>
        </row>
        <row r="111">
          <cell r="B111">
            <v>745</v>
          </cell>
          <cell r="C111">
            <v>198</v>
          </cell>
          <cell r="D111">
            <v>2500</v>
          </cell>
          <cell r="E111">
            <v>1940</v>
          </cell>
          <cell r="F111">
            <v>3000</v>
          </cell>
          <cell r="G111">
            <v>2990</v>
          </cell>
          <cell r="H111">
            <v>9674</v>
          </cell>
          <cell r="I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90</v>
          </cell>
          <cell r="G112">
            <v>0</v>
          </cell>
          <cell r="H112">
            <v>442</v>
          </cell>
          <cell r="I112">
            <v>0</v>
          </cell>
        </row>
        <row r="113">
          <cell r="B113">
            <v>1520</v>
          </cell>
          <cell r="C113">
            <v>6547</v>
          </cell>
          <cell r="D113">
            <v>4587</v>
          </cell>
          <cell r="E113">
            <v>2500</v>
          </cell>
          <cell r="F113">
            <v>3200</v>
          </cell>
          <cell r="G113">
            <v>12478</v>
          </cell>
          <cell r="H113">
            <v>14005</v>
          </cell>
          <cell r="I113">
            <v>2104</v>
          </cell>
        </row>
        <row r="114">
          <cell r="B114">
            <v>5426</v>
          </cell>
          <cell r="C114">
            <v>5477</v>
          </cell>
          <cell r="D114">
            <v>8754</v>
          </cell>
          <cell r="E114">
            <v>30147</v>
          </cell>
          <cell r="F114">
            <v>8744</v>
          </cell>
          <cell r="G114">
            <v>2547</v>
          </cell>
          <cell r="H114">
            <v>32147</v>
          </cell>
          <cell r="I114">
            <v>2632</v>
          </cell>
        </row>
        <row r="115">
          <cell r="B115">
            <v>0</v>
          </cell>
          <cell r="C115">
            <v>1900</v>
          </cell>
          <cell r="D115">
            <v>0</v>
          </cell>
          <cell r="E115">
            <v>46</v>
          </cell>
          <cell r="F115">
            <v>25477</v>
          </cell>
          <cell r="G115">
            <v>675</v>
          </cell>
          <cell r="H115">
            <v>0</v>
          </cell>
          <cell r="I115">
            <v>18900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88120</v>
          </cell>
          <cell r="F116">
            <v>22324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4187</v>
          </cell>
          <cell r="C117">
            <v>15471</v>
          </cell>
          <cell r="D117">
            <v>2654</v>
          </cell>
          <cell r="E117">
            <v>4400</v>
          </cell>
          <cell r="F117">
            <v>26240</v>
          </cell>
          <cell r="G117">
            <v>2800</v>
          </cell>
          <cell r="H117">
            <v>101</v>
          </cell>
          <cell r="I117">
            <v>2468</v>
          </cell>
        </row>
        <row r="118">
          <cell r="B118">
            <v>58145</v>
          </cell>
          <cell r="C118">
            <v>58641</v>
          </cell>
          <cell r="D118">
            <v>55477</v>
          </cell>
          <cell r="E118">
            <v>92140</v>
          </cell>
          <cell r="F118">
            <v>34157</v>
          </cell>
          <cell r="G118">
            <v>47897</v>
          </cell>
          <cell r="H118">
            <v>47409</v>
          </cell>
          <cell r="I118">
            <v>22155</v>
          </cell>
        </row>
        <row r="119">
          <cell r="B119">
            <v>17431</v>
          </cell>
          <cell r="C119">
            <v>546</v>
          </cell>
          <cell r="D119">
            <v>8197</v>
          </cell>
          <cell r="E119">
            <v>9295</v>
          </cell>
          <cell r="F119">
            <v>7340</v>
          </cell>
          <cell r="G119">
            <v>2748</v>
          </cell>
          <cell r="H119">
            <v>4018</v>
          </cell>
          <cell r="I119">
            <v>1129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2007</v>
          </cell>
          <cell r="C121">
            <v>6463</v>
          </cell>
          <cell r="D121">
            <v>3649</v>
          </cell>
          <cell r="E121">
            <v>14201</v>
          </cell>
          <cell r="F121">
            <v>14521</v>
          </cell>
          <cell r="G121">
            <v>6547</v>
          </cell>
          <cell r="H121">
            <v>10230</v>
          </cell>
          <cell r="I121">
            <v>5596</v>
          </cell>
        </row>
        <row r="122">
          <cell r="B122">
            <v>3882</v>
          </cell>
          <cell r="C122">
            <v>202</v>
          </cell>
          <cell r="D122">
            <v>2337</v>
          </cell>
          <cell r="E122">
            <v>12300</v>
          </cell>
          <cell r="F122">
            <v>12400</v>
          </cell>
          <cell r="G122">
            <v>8000</v>
          </cell>
          <cell r="H122">
            <v>2300</v>
          </cell>
          <cell r="I122">
            <v>2230</v>
          </cell>
        </row>
        <row r="123">
          <cell r="B123">
            <v>2052</v>
          </cell>
          <cell r="C123">
            <v>0</v>
          </cell>
          <cell r="D123">
            <v>0</v>
          </cell>
          <cell r="E123">
            <v>5474</v>
          </cell>
          <cell r="F123">
            <v>9000</v>
          </cell>
          <cell r="G123">
            <v>0</v>
          </cell>
          <cell r="H123">
            <v>12885</v>
          </cell>
          <cell r="I123">
            <v>0</v>
          </cell>
        </row>
        <row r="124">
          <cell r="B124">
            <v>95</v>
          </cell>
          <cell r="C124">
            <v>95</v>
          </cell>
          <cell r="D124">
            <v>1075</v>
          </cell>
          <cell r="E124">
            <v>5000</v>
          </cell>
          <cell r="F124">
            <v>4025</v>
          </cell>
          <cell r="G124">
            <v>0</v>
          </cell>
          <cell r="H124">
            <v>0</v>
          </cell>
          <cell r="I124">
            <v>20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2098</v>
          </cell>
          <cell r="F125">
            <v>2200</v>
          </cell>
          <cell r="G125">
            <v>321</v>
          </cell>
          <cell r="H125">
            <v>0</v>
          </cell>
          <cell r="I125">
            <v>0</v>
          </cell>
        </row>
        <row r="126">
          <cell r="B126">
            <v>0</v>
          </cell>
          <cell r="C126">
            <v>0</v>
          </cell>
          <cell r="D126">
            <v>568</v>
          </cell>
          <cell r="E126">
            <v>8465</v>
          </cell>
          <cell r="F126">
            <v>4010</v>
          </cell>
          <cell r="G126">
            <v>1247</v>
          </cell>
          <cell r="H126">
            <v>857</v>
          </cell>
          <cell r="I126">
            <v>0</v>
          </cell>
        </row>
        <row r="127">
          <cell r="B127">
            <v>448</v>
          </cell>
          <cell r="C127">
            <v>28</v>
          </cell>
          <cell r="D127">
            <v>0</v>
          </cell>
          <cell r="E127">
            <v>12400</v>
          </cell>
          <cell r="F127">
            <v>15402</v>
          </cell>
          <cell r="G127">
            <v>177</v>
          </cell>
          <cell r="H127">
            <v>960</v>
          </cell>
          <cell r="I127">
            <v>126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13158</v>
          </cell>
          <cell r="F129">
            <v>12500</v>
          </cell>
          <cell r="G129">
            <v>1714</v>
          </cell>
          <cell r="H129">
            <v>79</v>
          </cell>
          <cell r="I129">
            <v>0</v>
          </cell>
        </row>
        <row r="130">
          <cell r="B130">
            <v>39768</v>
          </cell>
          <cell r="C130">
            <v>644</v>
          </cell>
          <cell r="D130">
            <v>582</v>
          </cell>
          <cell r="E130">
            <v>249</v>
          </cell>
          <cell r="F130">
            <v>3295</v>
          </cell>
          <cell r="G130">
            <v>2573</v>
          </cell>
          <cell r="H130">
            <v>5184</v>
          </cell>
          <cell r="I130">
            <v>838</v>
          </cell>
        </row>
        <row r="131">
          <cell r="B131">
            <v>182</v>
          </cell>
          <cell r="C131">
            <v>870</v>
          </cell>
          <cell r="D131">
            <v>0</v>
          </cell>
          <cell r="E131">
            <v>270</v>
          </cell>
          <cell r="F131">
            <v>9172</v>
          </cell>
          <cell r="G131">
            <v>84</v>
          </cell>
          <cell r="H131">
            <v>0</v>
          </cell>
          <cell r="I131">
            <v>21776</v>
          </cell>
        </row>
        <row r="132">
          <cell r="B132">
            <v>760</v>
          </cell>
          <cell r="C132">
            <v>300</v>
          </cell>
          <cell r="D132">
            <v>6001</v>
          </cell>
          <cell r="E132">
            <v>4125</v>
          </cell>
          <cell r="F132">
            <v>1203</v>
          </cell>
          <cell r="G132">
            <v>788</v>
          </cell>
          <cell r="H132">
            <v>151</v>
          </cell>
          <cell r="I132">
            <v>923</v>
          </cell>
        </row>
        <row r="133">
          <cell r="B133">
            <v>17</v>
          </cell>
          <cell r="C133">
            <v>0</v>
          </cell>
          <cell r="D133">
            <v>321</v>
          </cell>
          <cell r="E133">
            <v>0</v>
          </cell>
          <cell r="F133">
            <v>0</v>
          </cell>
          <cell r="G133">
            <v>288</v>
          </cell>
          <cell r="H133">
            <v>0</v>
          </cell>
          <cell r="I133">
            <v>320</v>
          </cell>
        </row>
        <row r="134">
          <cell r="B134">
            <v>14000</v>
          </cell>
          <cell r="C134">
            <v>2000</v>
          </cell>
          <cell r="D134">
            <v>3</v>
          </cell>
          <cell r="E134">
            <v>397</v>
          </cell>
          <cell r="F134">
            <v>9000</v>
          </cell>
          <cell r="G134">
            <v>211</v>
          </cell>
          <cell r="H134">
            <v>0</v>
          </cell>
          <cell r="I134">
            <v>18500</v>
          </cell>
        </row>
        <row r="135">
          <cell r="B135">
            <v>350</v>
          </cell>
          <cell r="C135">
            <v>6451</v>
          </cell>
          <cell r="D135">
            <v>0</v>
          </cell>
          <cell r="E135">
            <v>12</v>
          </cell>
          <cell r="F135">
            <v>3800</v>
          </cell>
          <cell r="G135">
            <v>0</v>
          </cell>
          <cell r="H135">
            <v>0</v>
          </cell>
          <cell r="I135">
            <v>65</v>
          </cell>
        </row>
        <row r="136">
          <cell r="B136">
            <v>1778</v>
          </cell>
          <cell r="C136">
            <v>33</v>
          </cell>
          <cell r="D136">
            <v>0</v>
          </cell>
          <cell r="E136">
            <v>0</v>
          </cell>
          <cell r="F136">
            <v>89</v>
          </cell>
          <cell r="G136">
            <v>89</v>
          </cell>
          <cell r="H136">
            <v>0</v>
          </cell>
          <cell r="I136">
            <v>321</v>
          </cell>
        </row>
        <row r="137">
          <cell r="B137">
            <v>146124</v>
          </cell>
          <cell r="C137">
            <v>52300</v>
          </cell>
          <cell r="D137">
            <v>2102441</v>
          </cell>
          <cell r="E137">
            <v>45000</v>
          </cell>
          <cell r="F137">
            <v>38400</v>
          </cell>
          <cell r="G137">
            <v>421000</v>
          </cell>
          <cell r="H137">
            <v>55005</v>
          </cell>
          <cell r="I137">
            <v>29874</v>
          </cell>
        </row>
        <row r="138">
          <cell r="B138">
            <v>25877</v>
          </cell>
          <cell r="C138">
            <v>15640</v>
          </cell>
          <cell r="D138">
            <v>17578</v>
          </cell>
          <cell r="E138">
            <v>28405</v>
          </cell>
          <cell r="F138">
            <v>5066</v>
          </cell>
          <cell r="G138">
            <v>23576</v>
          </cell>
          <cell r="H138">
            <v>7122</v>
          </cell>
          <cell r="I138">
            <v>3914</v>
          </cell>
        </row>
      </sheetData>
      <sheetData sheetId="13">
        <row r="8">
          <cell r="C8">
            <v>186063</v>
          </cell>
          <cell r="D8">
            <v>590</v>
          </cell>
          <cell r="E8">
            <v>101197</v>
          </cell>
          <cell r="F8">
            <v>300</v>
          </cell>
          <cell r="H8">
            <v>1528</v>
          </cell>
          <cell r="I8">
            <v>5487</v>
          </cell>
        </row>
        <row r="9">
          <cell r="B9">
            <v>14771</v>
          </cell>
          <cell r="C9">
            <v>338</v>
          </cell>
          <cell r="D9">
            <v>4269</v>
          </cell>
          <cell r="E9">
            <v>2349</v>
          </cell>
          <cell r="F9">
            <v>3312</v>
          </cell>
          <cell r="G9">
            <v>1025</v>
          </cell>
          <cell r="H9">
            <v>7433</v>
          </cell>
          <cell r="I9">
            <v>500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12</v>
          </cell>
          <cell r="C11">
            <v>15</v>
          </cell>
          <cell r="D11">
            <v>4</v>
          </cell>
          <cell r="E11">
            <v>8</v>
          </cell>
          <cell r="F11">
            <v>6</v>
          </cell>
          <cell r="G11">
            <v>16</v>
          </cell>
          <cell r="H11">
            <v>4</v>
          </cell>
          <cell r="I11">
            <v>14</v>
          </cell>
        </row>
        <row r="12">
          <cell r="B12">
            <v>0</v>
          </cell>
          <cell r="C12">
            <v>0</v>
          </cell>
          <cell r="D12">
            <v>289</v>
          </cell>
          <cell r="E12">
            <v>10</v>
          </cell>
          <cell r="F12">
            <v>0</v>
          </cell>
          <cell r="G12">
            <v>0</v>
          </cell>
          <cell r="H12">
            <v>2061</v>
          </cell>
          <cell r="I12">
            <v>40</v>
          </cell>
        </row>
        <row r="13">
          <cell r="B13">
            <v>2572</v>
          </cell>
          <cell r="C13">
            <v>424</v>
          </cell>
          <cell r="D13">
            <v>2435</v>
          </cell>
          <cell r="E13">
            <v>3690</v>
          </cell>
          <cell r="F13">
            <v>4747</v>
          </cell>
          <cell r="G13">
            <v>1127</v>
          </cell>
          <cell r="H13">
            <v>108062</v>
          </cell>
          <cell r="I13">
            <v>8371</v>
          </cell>
        </row>
        <row r="14">
          <cell r="B14">
            <v>72</v>
          </cell>
          <cell r="C14">
            <v>156</v>
          </cell>
          <cell r="D14">
            <v>564</v>
          </cell>
          <cell r="E14">
            <v>75</v>
          </cell>
          <cell r="F14">
            <v>1090</v>
          </cell>
          <cell r="G14">
            <v>2601</v>
          </cell>
          <cell r="H14">
            <v>34161</v>
          </cell>
          <cell r="I14">
            <v>2024</v>
          </cell>
        </row>
        <row r="15">
          <cell r="B15">
            <v>15</v>
          </cell>
          <cell r="C15">
            <v>0</v>
          </cell>
          <cell r="D15">
            <v>3</v>
          </cell>
          <cell r="E15">
            <v>0</v>
          </cell>
          <cell r="F15">
            <v>250</v>
          </cell>
          <cell r="G15">
            <v>72</v>
          </cell>
          <cell r="H15">
            <v>69</v>
          </cell>
          <cell r="I15">
            <v>0</v>
          </cell>
        </row>
        <row r="16">
          <cell r="B16">
            <v>634</v>
          </cell>
          <cell r="C16">
            <v>181</v>
          </cell>
          <cell r="D16">
            <v>961</v>
          </cell>
          <cell r="E16">
            <v>20</v>
          </cell>
          <cell r="F16">
            <v>853</v>
          </cell>
          <cell r="G16">
            <v>77</v>
          </cell>
          <cell r="H16">
            <v>3216</v>
          </cell>
          <cell r="I16">
            <v>138</v>
          </cell>
        </row>
        <row r="17">
          <cell r="B17">
            <v>1831</v>
          </cell>
          <cell r="C17">
            <v>455</v>
          </cell>
          <cell r="D17">
            <v>460</v>
          </cell>
          <cell r="E17">
            <v>1197</v>
          </cell>
          <cell r="F17">
            <v>700</v>
          </cell>
          <cell r="G17">
            <v>73</v>
          </cell>
          <cell r="H17">
            <v>4716</v>
          </cell>
          <cell r="I17">
            <v>105</v>
          </cell>
        </row>
        <row r="18">
          <cell r="B18">
            <v>0</v>
          </cell>
          <cell r="C18">
            <v>564</v>
          </cell>
          <cell r="D18">
            <v>0</v>
          </cell>
          <cell r="E18">
            <v>45</v>
          </cell>
          <cell r="F18">
            <v>1600</v>
          </cell>
          <cell r="G18">
            <v>98</v>
          </cell>
          <cell r="H18">
            <v>0</v>
          </cell>
          <cell r="I18">
            <v>150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2976</v>
          </cell>
          <cell r="F19">
            <v>705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718</v>
          </cell>
          <cell r="C20">
            <v>316</v>
          </cell>
          <cell r="D20">
            <v>115</v>
          </cell>
          <cell r="E20">
            <v>419</v>
          </cell>
          <cell r="F20">
            <v>3800</v>
          </cell>
          <cell r="G20">
            <v>400</v>
          </cell>
          <cell r="H20">
            <v>16</v>
          </cell>
          <cell r="I20">
            <v>48</v>
          </cell>
        </row>
        <row r="21">
          <cell r="B21">
            <v>4143</v>
          </cell>
          <cell r="C21">
            <v>990</v>
          </cell>
          <cell r="D21">
            <v>4516</v>
          </cell>
          <cell r="E21">
            <v>2884</v>
          </cell>
          <cell r="F21">
            <v>2619</v>
          </cell>
          <cell r="G21">
            <v>554</v>
          </cell>
          <cell r="H21">
            <v>4015</v>
          </cell>
          <cell r="I21">
            <v>705</v>
          </cell>
        </row>
        <row r="22">
          <cell r="B22">
            <v>258</v>
          </cell>
          <cell r="C22">
            <v>157</v>
          </cell>
          <cell r="D22">
            <v>1139</v>
          </cell>
          <cell r="E22">
            <v>242</v>
          </cell>
          <cell r="F22">
            <v>602</v>
          </cell>
          <cell r="G22">
            <v>98</v>
          </cell>
          <cell r="H22">
            <v>1519</v>
          </cell>
          <cell r="I22">
            <v>56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4389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176</v>
          </cell>
          <cell r="C24">
            <v>355</v>
          </cell>
          <cell r="D24">
            <v>776</v>
          </cell>
          <cell r="E24">
            <v>987</v>
          </cell>
          <cell r="F24">
            <v>1990</v>
          </cell>
          <cell r="G24">
            <v>82</v>
          </cell>
          <cell r="H24">
            <v>420</v>
          </cell>
          <cell r="I24">
            <v>654</v>
          </cell>
        </row>
        <row r="25">
          <cell r="B25">
            <v>300</v>
          </cell>
          <cell r="C25">
            <v>12</v>
          </cell>
          <cell r="D25">
            <v>419</v>
          </cell>
          <cell r="E25">
            <v>255</v>
          </cell>
          <cell r="F25">
            <v>180</v>
          </cell>
          <cell r="G25">
            <v>390</v>
          </cell>
          <cell r="H25">
            <v>420</v>
          </cell>
          <cell r="I25">
            <v>0</v>
          </cell>
        </row>
        <row r="26">
          <cell r="B26">
            <v>35</v>
          </cell>
          <cell r="C26">
            <v>0</v>
          </cell>
          <cell r="D26">
            <v>1</v>
          </cell>
          <cell r="E26">
            <v>1016</v>
          </cell>
          <cell r="F26">
            <v>1082</v>
          </cell>
          <cell r="G26">
            <v>613</v>
          </cell>
          <cell r="H26">
            <v>2081</v>
          </cell>
          <cell r="I26">
            <v>12</v>
          </cell>
        </row>
        <row r="27">
          <cell r="B27">
            <v>78</v>
          </cell>
          <cell r="C27">
            <v>0</v>
          </cell>
          <cell r="D27">
            <v>53</v>
          </cell>
          <cell r="E27">
            <v>195</v>
          </cell>
          <cell r="F27">
            <v>340</v>
          </cell>
          <cell r="G27">
            <v>16</v>
          </cell>
          <cell r="H27">
            <v>561</v>
          </cell>
          <cell r="I27">
            <v>8</v>
          </cell>
        </row>
        <row r="28">
          <cell r="B28">
            <v>5</v>
          </cell>
          <cell r="C28">
            <v>0</v>
          </cell>
          <cell r="D28">
            <v>0</v>
          </cell>
          <cell r="E28">
            <v>1100</v>
          </cell>
          <cell r="F28">
            <v>328</v>
          </cell>
          <cell r="G28">
            <v>5</v>
          </cell>
          <cell r="H28">
            <v>0</v>
          </cell>
          <cell r="I28">
            <v>14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59</v>
          </cell>
          <cell r="F29">
            <v>254</v>
          </cell>
          <cell r="G29">
            <v>0</v>
          </cell>
          <cell r="H29">
            <v>0</v>
          </cell>
          <cell r="I29">
            <v>13</v>
          </cell>
        </row>
        <row r="30">
          <cell r="B30">
            <v>7</v>
          </cell>
          <cell r="C30">
            <v>1</v>
          </cell>
          <cell r="D30">
            <v>7</v>
          </cell>
          <cell r="E30">
            <v>52</v>
          </cell>
          <cell r="F30">
            <v>987</v>
          </cell>
          <cell r="G30">
            <v>108</v>
          </cell>
          <cell r="H30">
            <v>269</v>
          </cell>
          <cell r="I30">
            <v>3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11436.624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3</v>
          </cell>
          <cell r="E32">
            <v>1147</v>
          </cell>
          <cell r="F32">
            <v>150</v>
          </cell>
          <cell r="G32">
            <v>3</v>
          </cell>
          <cell r="H32">
            <v>1</v>
          </cell>
          <cell r="I32">
            <v>1</v>
          </cell>
        </row>
        <row r="33">
          <cell r="B33">
            <v>40</v>
          </cell>
          <cell r="C33">
            <v>0</v>
          </cell>
          <cell r="D33">
            <v>132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0</v>
          </cell>
          <cell r="C34">
            <v>40</v>
          </cell>
          <cell r="D34">
            <v>6</v>
          </cell>
          <cell r="E34">
            <v>10</v>
          </cell>
          <cell r="F34">
            <v>4587</v>
          </cell>
          <cell r="G34">
            <v>0</v>
          </cell>
          <cell r="H34">
            <v>0</v>
          </cell>
          <cell r="I34">
            <v>230</v>
          </cell>
        </row>
        <row r="35">
          <cell r="B35">
            <v>45</v>
          </cell>
          <cell r="C35">
            <v>100</v>
          </cell>
          <cell r="D35">
            <v>420</v>
          </cell>
          <cell r="E35">
            <v>56</v>
          </cell>
          <cell r="F35">
            <v>0</v>
          </cell>
          <cell r="G35">
            <v>130</v>
          </cell>
          <cell r="H35">
            <v>580</v>
          </cell>
          <cell r="I35">
            <v>300</v>
          </cell>
        </row>
        <row r="36">
          <cell r="B36">
            <v>20</v>
          </cell>
          <cell r="C36">
            <v>0</v>
          </cell>
          <cell r="D36">
            <v>120</v>
          </cell>
          <cell r="E36">
            <v>0</v>
          </cell>
          <cell r="F36">
            <v>0</v>
          </cell>
          <cell r="G36">
            <v>335</v>
          </cell>
          <cell r="H36">
            <v>206</v>
          </cell>
          <cell r="I36">
            <v>100</v>
          </cell>
        </row>
        <row r="37">
          <cell r="B37">
            <v>0</v>
          </cell>
          <cell r="C37">
            <v>135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100</v>
          </cell>
        </row>
        <row r="38">
          <cell r="B38">
            <v>50</v>
          </cell>
          <cell r="C38">
            <v>0</v>
          </cell>
          <cell r="D38">
            <v>0</v>
          </cell>
          <cell r="E38">
            <v>0</v>
          </cell>
          <cell r="F38">
            <v>5100</v>
          </cell>
          <cell r="G38">
            <v>0</v>
          </cell>
          <cell r="H38">
            <v>5</v>
          </cell>
          <cell r="I38">
            <v>20</v>
          </cell>
        </row>
        <row r="39">
          <cell r="B39">
            <v>0</v>
          </cell>
          <cell r="C39">
            <v>0</v>
          </cell>
          <cell r="D39">
            <v>23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100</v>
          </cell>
          <cell r="C40">
            <v>166</v>
          </cell>
          <cell r="D40">
            <v>1630</v>
          </cell>
          <cell r="E40">
            <v>15</v>
          </cell>
          <cell r="F40">
            <v>3890</v>
          </cell>
          <cell r="G40">
            <v>17</v>
          </cell>
          <cell r="H40">
            <v>564</v>
          </cell>
          <cell r="I40">
            <v>108</v>
          </cell>
        </row>
        <row r="41">
          <cell r="B41">
            <v>569</v>
          </cell>
          <cell r="C41">
            <v>822</v>
          </cell>
          <cell r="D41">
            <v>1950</v>
          </cell>
          <cell r="E41">
            <v>2799</v>
          </cell>
          <cell r="F41">
            <v>14355</v>
          </cell>
          <cell r="G41">
            <v>2016</v>
          </cell>
          <cell r="H41">
            <v>1722</v>
          </cell>
          <cell r="I41">
            <v>349</v>
          </cell>
        </row>
        <row r="56">
          <cell r="C56">
            <v>23240</v>
          </cell>
          <cell r="D56">
            <v>30340</v>
          </cell>
          <cell r="E56">
            <v>4475</v>
          </cell>
          <cell r="F56">
            <v>2110</v>
          </cell>
          <cell r="H56">
            <v>6083</v>
          </cell>
          <cell r="I56">
            <v>12727</v>
          </cell>
        </row>
        <row r="57">
          <cell r="B57">
            <v>1195</v>
          </cell>
          <cell r="C57">
            <v>1439</v>
          </cell>
          <cell r="D57">
            <v>1456</v>
          </cell>
          <cell r="E57">
            <v>1873</v>
          </cell>
          <cell r="F57">
            <v>1055</v>
          </cell>
          <cell r="G57">
            <v>12219</v>
          </cell>
          <cell r="H57">
            <v>37129</v>
          </cell>
          <cell r="I57">
            <v>1014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2200</v>
          </cell>
          <cell r="H58">
            <v>0</v>
          </cell>
          <cell r="I58">
            <v>0</v>
          </cell>
        </row>
        <row r="59">
          <cell r="B59">
            <v>2500</v>
          </cell>
          <cell r="C59">
            <v>240115</v>
          </cell>
          <cell r="D59">
            <v>2011</v>
          </cell>
          <cell r="E59">
            <v>5400</v>
          </cell>
          <cell r="F59">
            <v>5310</v>
          </cell>
          <cell r="G59">
            <v>6340</v>
          </cell>
          <cell r="H59">
            <v>993</v>
          </cell>
          <cell r="I59">
            <v>30108</v>
          </cell>
        </row>
        <row r="60">
          <cell r="B60">
            <v>0</v>
          </cell>
          <cell r="C60">
            <v>0</v>
          </cell>
          <cell r="D60">
            <v>1637</v>
          </cell>
          <cell r="E60">
            <v>45</v>
          </cell>
          <cell r="F60">
            <v>10</v>
          </cell>
          <cell r="G60">
            <v>12</v>
          </cell>
          <cell r="H60">
            <v>6127</v>
          </cell>
          <cell r="I60">
            <v>0</v>
          </cell>
        </row>
        <row r="61">
          <cell r="B61">
            <v>70</v>
          </cell>
          <cell r="C61">
            <v>11</v>
          </cell>
          <cell r="D61">
            <v>865</v>
          </cell>
          <cell r="E61">
            <v>1900</v>
          </cell>
          <cell r="F61">
            <v>900</v>
          </cell>
          <cell r="G61">
            <v>1564</v>
          </cell>
          <cell r="H61">
            <v>17878</v>
          </cell>
          <cell r="I61">
            <v>15</v>
          </cell>
        </row>
        <row r="62">
          <cell r="B62">
            <v>25</v>
          </cell>
          <cell r="C62">
            <v>40</v>
          </cell>
          <cell r="D62">
            <v>1099</v>
          </cell>
          <cell r="E62">
            <v>40</v>
          </cell>
          <cell r="F62">
            <v>200</v>
          </cell>
          <cell r="G62">
            <v>9637</v>
          </cell>
          <cell r="H62">
            <v>37709</v>
          </cell>
          <cell r="I62">
            <v>0</v>
          </cell>
        </row>
        <row r="63">
          <cell r="B63">
            <v>68</v>
          </cell>
          <cell r="C63">
            <v>0</v>
          </cell>
          <cell r="D63">
            <v>29</v>
          </cell>
          <cell r="E63">
            <v>1</v>
          </cell>
          <cell r="F63">
            <v>36</v>
          </cell>
          <cell r="G63">
            <v>348</v>
          </cell>
          <cell r="H63">
            <v>145</v>
          </cell>
          <cell r="I63">
            <v>0</v>
          </cell>
        </row>
        <row r="64">
          <cell r="B64">
            <v>233</v>
          </cell>
          <cell r="C64">
            <v>2060</v>
          </cell>
          <cell r="D64">
            <v>3014</v>
          </cell>
          <cell r="E64">
            <v>89</v>
          </cell>
          <cell r="F64">
            <v>2210</v>
          </cell>
          <cell r="G64">
            <v>16777</v>
          </cell>
          <cell r="H64">
            <v>30715</v>
          </cell>
          <cell r="I64">
            <v>3080</v>
          </cell>
        </row>
        <row r="65">
          <cell r="B65">
            <v>639</v>
          </cell>
          <cell r="C65">
            <v>905</v>
          </cell>
          <cell r="D65">
            <v>100</v>
          </cell>
          <cell r="E65">
            <v>2405</v>
          </cell>
          <cell r="F65">
            <v>602</v>
          </cell>
          <cell r="G65">
            <v>240</v>
          </cell>
          <cell r="H65">
            <v>2145</v>
          </cell>
          <cell r="I65">
            <v>488</v>
          </cell>
        </row>
        <row r="66">
          <cell r="B66">
            <v>0</v>
          </cell>
          <cell r="C66">
            <v>1842</v>
          </cell>
          <cell r="D66">
            <v>42</v>
          </cell>
          <cell r="E66">
            <v>11</v>
          </cell>
          <cell r="F66">
            <v>2440</v>
          </cell>
          <cell r="G66">
            <v>43</v>
          </cell>
          <cell r="H66">
            <v>15</v>
          </cell>
          <cell r="I66">
            <v>1254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1789</v>
          </cell>
          <cell r="F67">
            <v>853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1662</v>
          </cell>
          <cell r="C68">
            <v>2654</v>
          </cell>
          <cell r="D68">
            <v>198</v>
          </cell>
          <cell r="E68">
            <v>350</v>
          </cell>
          <cell r="F68">
            <v>4250</v>
          </cell>
          <cell r="G68">
            <v>1851</v>
          </cell>
          <cell r="H68">
            <v>45</v>
          </cell>
          <cell r="I68">
            <v>544</v>
          </cell>
        </row>
        <row r="69">
          <cell r="B69">
            <v>3014</v>
          </cell>
          <cell r="C69">
            <v>2524</v>
          </cell>
          <cell r="D69">
            <v>3587</v>
          </cell>
          <cell r="E69">
            <v>6998</v>
          </cell>
          <cell r="F69">
            <v>3985</v>
          </cell>
          <cell r="G69">
            <v>2812</v>
          </cell>
          <cell r="H69">
            <v>2000</v>
          </cell>
          <cell r="I69">
            <v>1954</v>
          </cell>
        </row>
        <row r="70">
          <cell r="B70">
            <v>568</v>
          </cell>
          <cell r="C70">
            <v>665</v>
          </cell>
          <cell r="D70">
            <v>2684</v>
          </cell>
          <cell r="E70">
            <v>2600</v>
          </cell>
          <cell r="F70">
            <v>950</v>
          </cell>
          <cell r="G70">
            <v>344</v>
          </cell>
          <cell r="H70">
            <v>310</v>
          </cell>
          <cell r="I70">
            <v>200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178</v>
          </cell>
          <cell r="C72">
            <v>1416</v>
          </cell>
          <cell r="D72">
            <v>994</v>
          </cell>
          <cell r="E72">
            <v>894</v>
          </cell>
          <cell r="F72">
            <v>2490</v>
          </cell>
          <cell r="G72">
            <v>5550</v>
          </cell>
          <cell r="H72">
            <v>1824</v>
          </cell>
          <cell r="I72">
            <v>1298</v>
          </cell>
        </row>
        <row r="73">
          <cell r="B73">
            <v>1587</v>
          </cell>
          <cell r="C73">
            <v>56</v>
          </cell>
          <cell r="D73">
            <v>1247</v>
          </cell>
          <cell r="E73">
            <v>3897</v>
          </cell>
          <cell r="F73">
            <v>535</v>
          </cell>
          <cell r="G73">
            <v>101</v>
          </cell>
          <cell r="H73">
            <v>65</v>
          </cell>
          <cell r="I73">
            <v>59</v>
          </cell>
        </row>
        <row r="74">
          <cell r="B74">
            <v>500</v>
          </cell>
          <cell r="C74">
            <v>0</v>
          </cell>
          <cell r="D74">
            <v>158</v>
          </cell>
          <cell r="E74">
            <v>98</v>
          </cell>
          <cell r="F74">
            <v>630</v>
          </cell>
          <cell r="G74">
            <v>34</v>
          </cell>
          <cell r="H74">
            <v>486</v>
          </cell>
          <cell r="I74">
            <v>0</v>
          </cell>
        </row>
        <row r="75">
          <cell r="B75">
            <v>47</v>
          </cell>
          <cell r="C75">
            <v>54</v>
          </cell>
          <cell r="D75">
            <v>38</v>
          </cell>
          <cell r="E75">
            <v>421</v>
          </cell>
          <cell r="F75">
            <v>330</v>
          </cell>
          <cell r="G75">
            <v>23</v>
          </cell>
          <cell r="H75">
            <v>21</v>
          </cell>
          <cell r="I75">
            <v>25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640</v>
          </cell>
          <cell r="F76">
            <v>698</v>
          </cell>
          <cell r="G76">
            <v>33</v>
          </cell>
          <cell r="H76">
            <v>54</v>
          </cell>
          <cell r="I76">
            <v>32</v>
          </cell>
        </row>
        <row r="77">
          <cell r="B77">
            <v>0</v>
          </cell>
          <cell r="C77">
            <v>0</v>
          </cell>
          <cell r="D77">
            <v>135</v>
          </cell>
          <cell r="E77">
            <v>5500</v>
          </cell>
          <cell r="F77">
            <v>3547</v>
          </cell>
          <cell r="G77">
            <v>590</v>
          </cell>
          <cell r="H77">
            <v>126</v>
          </cell>
          <cell r="I77">
            <v>0</v>
          </cell>
        </row>
        <row r="78">
          <cell r="B78">
            <v>0</v>
          </cell>
          <cell r="C78">
            <v>6</v>
          </cell>
          <cell r="D78">
            <v>0</v>
          </cell>
          <cell r="E78">
            <v>855</v>
          </cell>
          <cell r="F78">
            <v>425</v>
          </cell>
          <cell r="G78">
            <v>198</v>
          </cell>
          <cell r="H78">
            <v>300</v>
          </cell>
          <cell r="I78">
            <v>58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1123</v>
          </cell>
          <cell r="F80">
            <v>200</v>
          </cell>
          <cell r="G80">
            <v>171</v>
          </cell>
          <cell r="H80">
            <v>0</v>
          </cell>
          <cell r="I80">
            <v>0</v>
          </cell>
        </row>
        <row r="81">
          <cell r="B81">
            <v>18520</v>
          </cell>
          <cell r="C81">
            <v>18</v>
          </cell>
          <cell r="D81">
            <v>651</v>
          </cell>
          <cell r="E81">
            <v>1314</v>
          </cell>
          <cell r="F81">
            <v>11024</v>
          </cell>
          <cell r="G81">
            <v>10040</v>
          </cell>
          <cell r="H81">
            <v>3140</v>
          </cell>
          <cell r="I81">
            <v>767</v>
          </cell>
        </row>
        <row r="82">
          <cell r="B82">
            <v>652</v>
          </cell>
          <cell r="C82">
            <v>2479</v>
          </cell>
          <cell r="D82">
            <v>0</v>
          </cell>
          <cell r="E82">
            <v>410</v>
          </cell>
          <cell r="F82">
            <v>2010</v>
          </cell>
          <cell r="G82">
            <v>91</v>
          </cell>
          <cell r="H82">
            <v>0</v>
          </cell>
          <cell r="I82">
            <v>10240</v>
          </cell>
        </row>
        <row r="83">
          <cell r="B83">
            <v>0</v>
          </cell>
          <cell r="C83">
            <v>1284</v>
          </cell>
          <cell r="D83">
            <v>4678</v>
          </cell>
          <cell r="E83">
            <v>3547</v>
          </cell>
          <cell r="F83">
            <v>800</v>
          </cell>
          <cell r="G83">
            <v>1002</v>
          </cell>
          <cell r="H83">
            <v>0</v>
          </cell>
          <cell r="I83">
            <v>807</v>
          </cell>
        </row>
        <row r="84">
          <cell r="B84">
            <v>0</v>
          </cell>
          <cell r="C84">
            <v>0</v>
          </cell>
          <cell r="D84">
            <v>542</v>
          </cell>
          <cell r="E84">
            <v>0</v>
          </cell>
          <cell r="F84">
            <v>0</v>
          </cell>
          <cell r="G84">
            <v>580</v>
          </cell>
          <cell r="H84">
            <v>133</v>
          </cell>
          <cell r="I84">
            <v>0</v>
          </cell>
        </row>
        <row r="85">
          <cell r="B85">
            <v>11471</v>
          </cell>
          <cell r="C85">
            <v>2460</v>
          </cell>
          <cell r="D85">
            <v>40</v>
          </cell>
          <cell r="E85">
            <v>2032</v>
          </cell>
          <cell r="F85">
            <v>20147</v>
          </cell>
          <cell r="G85">
            <v>1797</v>
          </cell>
          <cell r="H85">
            <v>340</v>
          </cell>
          <cell r="I85">
            <v>14960</v>
          </cell>
        </row>
        <row r="86">
          <cell r="B86">
            <v>420</v>
          </cell>
          <cell r="C86">
            <v>2698</v>
          </cell>
          <cell r="D86">
            <v>0</v>
          </cell>
          <cell r="E86">
            <v>98</v>
          </cell>
          <cell r="F86">
            <v>6987</v>
          </cell>
          <cell r="G86">
            <v>0</v>
          </cell>
          <cell r="H86">
            <v>0</v>
          </cell>
          <cell r="I86">
            <v>90</v>
          </cell>
        </row>
        <row r="87">
          <cell r="B87">
            <v>1498</v>
          </cell>
          <cell r="C87">
            <v>0</v>
          </cell>
          <cell r="D87">
            <v>0</v>
          </cell>
          <cell r="E87">
            <v>0</v>
          </cell>
          <cell r="F87">
            <v>700</v>
          </cell>
          <cell r="G87">
            <v>942</v>
          </cell>
          <cell r="H87">
            <v>0</v>
          </cell>
          <cell r="I87">
            <v>857</v>
          </cell>
        </row>
        <row r="88">
          <cell r="B88">
            <v>33000</v>
          </cell>
          <cell r="C88">
            <v>10214</v>
          </cell>
          <cell r="D88">
            <v>231589</v>
          </cell>
          <cell r="E88">
            <v>4087</v>
          </cell>
          <cell r="F88">
            <v>10247</v>
          </cell>
          <cell r="G88">
            <v>34126</v>
          </cell>
          <cell r="H88">
            <v>22147</v>
          </cell>
          <cell r="I88">
            <v>1547</v>
          </cell>
        </row>
        <row r="89">
          <cell r="B89">
            <v>140097</v>
          </cell>
          <cell r="C89">
            <v>86541</v>
          </cell>
          <cell r="D89">
            <v>15687</v>
          </cell>
          <cell r="E89">
            <v>211045</v>
          </cell>
          <cell r="F89">
            <v>25487</v>
          </cell>
          <cell r="G89">
            <v>163201</v>
          </cell>
          <cell r="H89">
            <v>35214</v>
          </cell>
          <cell r="I89">
            <v>9879</v>
          </cell>
        </row>
        <row r="105">
          <cell r="C105">
            <v>88373</v>
          </cell>
          <cell r="D105">
            <v>105510</v>
          </cell>
          <cell r="E105">
            <v>16433</v>
          </cell>
          <cell r="F105">
            <v>8350</v>
          </cell>
          <cell r="H105">
            <v>16437</v>
          </cell>
          <cell r="I105">
            <v>29043</v>
          </cell>
        </row>
        <row r="106">
          <cell r="B106">
            <v>2300</v>
          </cell>
          <cell r="C106">
            <v>2588</v>
          </cell>
          <cell r="D106">
            <v>2053</v>
          </cell>
          <cell r="E106">
            <v>3653</v>
          </cell>
          <cell r="F106">
            <v>1875</v>
          </cell>
          <cell r="G106">
            <v>24541</v>
          </cell>
          <cell r="H106">
            <v>70216</v>
          </cell>
          <cell r="I106">
            <v>1383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6028</v>
          </cell>
          <cell r="H107">
            <v>0</v>
          </cell>
          <cell r="I107">
            <v>0</v>
          </cell>
        </row>
        <row r="108">
          <cell r="B108">
            <v>680</v>
          </cell>
          <cell r="C108">
            <v>20204</v>
          </cell>
          <cell r="D108">
            <v>460</v>
          </cell>
          <cell r="E108">
            <v>832</v>
          </cell>
          <cell r="F108">
            <v>810</v>
          </cell>
          <cell r="G108">
            <v>1295</v>
          </cell>
          <cell r="H108">
            <v>195</v>
          </cell>
          <cell r="I108">
            <v>3410</v>
          </cell>
        </row>
        <row r="109">
          <cell r="B109">
            <v>0</v>
          </cell>
          <cell r="C109">
            <v>0</v>
          </cell>
          <cell r="D109">
            <v>2396</v>
          </cell>
          <cell r="E109">
            <v>180</v>
          </cell>
          <cell r="F109">
            <v>20</v>
          </cell>
          <cell r="G109">
            <v>30</v>
          </cell>
          <cell r="H109">
            <v>8494</v>
          </cell>
          <cell r="I109">
            <v>0</v>
          </cell>
        </row>
        <row r="110">
          <cell r="B110">
            <v>96</v>
          </cell>
          <cell r="C110">
            <v>52</v>
          </cell>
          <cell r="D110">
            <v>622</v>
          </cell>
          <cell r="E110">
            <v>2000</v>
          </cell>
          <cell r="F110">
            <v>1900</v>
          </cell>
          <cell r="G110">
            <v>654</v>
          </cell>
          <cell r="H110">
            <v>17841</v>
          </cell>
          <cell r="I110">
            <v>36</v>
          </cell>
        </row>
        <row r="111">
          <cell r="B111">
            <v>33</v>
          </cell>
          <cell r="C111">
            <v>47</v>
          </cell>
          <cell r="D111">
            <v>942</v>
          </cell>
          <cell r="E111">
            <v>57</v>
          </cell>
          <cell r="F111">
            <v>300</v>
          </cell>
          <cell r="G111">
            <v>9194</v>
          </cell>
          <cell r="H111">
            <v>37709</v>
          </cell>
          <cell r="I111">
            <v>0</v>
          </cell>
        </row>
        <row r="112">
          <cell r="B112">
            <v>44</v>
          </cell>
          <cell r="C112">
            <v>0</v>
          </cell>
          <cell r="D112">
            <v>29</v>
          </cell>
          <cell r="E112">
            <v>4</v>
          </cell>
          <cell r="F112">
            <v>46</v>
          </cell>
          <cell r="G112">
            <v>354</v>
          </cell>
          <cell r="H112">
            <v>150</v>
          </cell>
          <cell r="I112">
            <v>0</v>
          </cell>
        </row>
        <row r="113">
          <cell r="B113">
            <v>680</v>
          </cell>
          <cell r="C113">
            <v>2013</v>
          </cell>
          <cell r="D113">
            <v>3496</v>
          </cell>
          <cell r="E113">
            <v>47</v>
          </cell>
          <cell r="F113">
            <v>5075</v>
          </cell>
          <cell r="G113">
            <v>31019</v>
          </cell>
          <cell r="H113">
            <v>41000</v>
          </cell>
          <cell r="I113">
            <v>6190</v>
          </cell>
        </row>
        <row r="114">
          <cell r="B114">
            <v>6587</v>
          </cell>
          <cell r="C114">
            <v>6874</v>
          </cell>
          <cell r="D114">
            <v>451</v>
          </cell>
          <cell r="E114">
            <v>27410</v>
          </cell>
          <cell r="F114">
            <v>4000</v>
          </cell>
          <cell r="G114">
            <v>585</v>
          </cell>
          <cell r="H114">
            <v>24517</v>
          </cell>
          <cell r="I114">
            <v>2147</v>
          </cell>
        </row>
        <row r="115">
          <cell r="B115">
            <v>0</v>
          </cell>
          <cell r="C115">
            <v>17564</v>
          </cell>
          <cell r="D115">
            <v>264</v>
          </cell>
          <cell r="E115">
            <v>30</v>
          </cell>
          <cell r="F115">
            <v>20298</v>
          </cell>
          <cell r="G115">
            <v>291</v>
          </cell>
          <cell r="H115">
            <v>150</v>
          </cell>
          <cell r="I115">
            <v>16874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53000</v>
          </cell>
          <cell r="F116">
            <v>35320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8929</v>
          </cell>
          <cell r="C117">
            <v>20347</v>
          </cell>
          <cell r="D117">
            <v>1575</v>
          </cell>
          <cell r="E117">
            <v>728</v>
          </cell>
          <cell r="F117">
            <v>42400</v>
          </cell>
          <cell r="G117">
            <v>4322</v>
          </cell>
          <cell r="H117">
            <v>155</v>
          </cell>
          <cell r="I117">
            <v>4699</v>
          </cell>
        </row>
        <row r="118">
          <cell r="B118">
            <v>43658</v>
          </cell>
          <cell r="C118">
            <v>46574</v>
          </cell>
          <cell r="D118">
            <v>45874</v>
          </cell>
          <cell r="E118">
            <v>89744</v>
          </cell>
          <cell r="F118">
            <v>36547</v>
          </cell>
          <cell r="G118">
            <v>19874</v>
          </cell>
          <cell r="H118">
            <v>34132</v>
          </cell>
          <cell r="I118">
            <v>20144</v>
          </cell>
        </row>
        <row r="119">
          <cell r="B119">
            <v>9874</v>
          </cell>
          <cell r="C119">
            <v>3598</v>
          </cell>
          <cell r="D119">
            <v>16547</v>
          </cell>
          <cell r="E119">
            <v>12175</v>
          </cell>
          <cell r="F119">
            <v>9784</v>
          </cell>
          <cell r="G119">
            <v>4561</v>
          </cell>
          <cell r="H119">
            <v>3901</v>
          </cell>
          <cell r="I119">
            <v>6547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1946</v>
          </cell>
          <cell r="C121">
            <v>4241</v>
          </cell>
          <cell r="D121">
            <v>5483</v>
          </cell>
          <cell r="E121">
            <v>4321</v>
          </cell>
          <cell r="F121">
            <v>19841</v>
          </cell>
          <cell r="G121">
            <v>28741</v>
          </cell>
          <cell r="H121">
            <v>9874</v>
          </cell>
          <cell r="I121">
            <v>9100</v>
          </cell>
        </row>
        <row r="122">
          <cell r="B122">
            <v>21989</v>
          </cell>
          <cell r="C122">
            <v>110</v>
          </cell>
          <cell r="D122">
            <v>4458</v>
          </cell>
          <cell r="E122">
            <v>11558</v>
          </cell>
          <cell r="F122">
            <v>2750</v>
          </cell>
          <cell r="G122">
            <v>854</v>
          </cell>
          <cell r="H122">
            <v>1290</v>
          </cell>
          <cell r="I122">
            <v>224</v>
          </cell>
        </row>
        <row r="123">
          <cell r="B123">
            <v>8306</v>
          </cell>
          <cell r="C123">
            <v>0</v>
          </cell>
          <cell r="D123">
            <v>2660</v>
          </cell>
          <cell r="E123">
            <v>2600</v>
          </cell>
          <cell r="F123">
            <v>15750</v>
          </cell>
          <cell r="G123">
            <v>428</v>
          </cell>
          <cell r="H123">
            <v>7733</v>
          </cell>
          <cell r="I123">
            <v>0</v>
          </cell>
        </row>
        <row r="124">
          <cell r="B124">
            <v>964</v>
          </cell>
          <cell r="C124">
            <v>987</v>
          </cell>
          <cell r="D124">
            <v>1321</v>
          </cell>
          <cell r="E124">
            <v>13000</v>
          </cell>
          <cell r="F124">
            <v>14578</v>
          </cell>
          <cell r="G124">
            <v>254</v>
          </cell>
          <cell r="H124">
            <v>9874</v>
          </cell>
          <cell r="I124">
            <v>42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932</v>
          </cell>
          <cell r="F125">
            <v>1700</v>
          </cell>
          <cell r="G125">
            <v>55</v>
          </cell>
          <cell r="H125">
            <v>80</v>
          </cell>
          <cell r="I125">
            <v>43</v>
          </cell>
        </row>
        <row r="126">
          <cell r="B126">
            <v>0</v>
          </cell>
          <cell r="C126">
            <v>0</v>
          </cell>
          <cell r="D126">
            <v>654</v>
          </cell>
          <cell r="E126">
            <v>9500</v>
          </cell>
          <cell r="F126">
            <v>989</v>
          </cell>
          <cell r="G126">
            <v>698</v>
          </cell>
          <cell r="H126">
            <v>300</v>
          </cell>
          <cell r="I126">
            <v>0</v>
          </cell>
        </row>
        <row r="127">
          <cell r="B127">
            <v>0</v>
          </cell>
          <cell r="C127">
            <v>21</v>
          </cell>
          <cell r="D127">
            <v>0</v>
          </cell>
          <cell r="E127">
            <v>12865</v>
          </cell>
          <cell r="F127">
            <v>13897</v>
          </cell>
          <cell r="G127">
            <v>5020</v>
          </cell>
          <cell r="H127">
            <v>4669</v>
          </cell>
          <cell r="I127">
            <v>75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75235</v>
          </cell>
          <cell r="F129">
            <v>4140</v>
          </cell>
          <cell r="G129">
            <v>1178</v>
          </cell>
          <cell r="H129">
            <v>0</v>
          </cell>
          <cell r="I129">
            <v>0</v>
          </cell>
        </row>
        <row r="130">
          <cell r="B130">
            <v>35874</v>
          </cell>
          <cell r="C130">
            <v>28</v>
          </cell>
          <cell r="D130">
            <v>654</v>
          </cell>
          <cell r="E130">
            <v>987</v>
          </cell>
          <cell r="F130">
            <v>13214</v>
          </cell>
          <cell r="G130">
            <v>11547</v>
          </cell>
          <cell r="H130">
            <v>4574</v>
          </cell>
          <cell r="I130">
            <v>2824</v>
          </cell>
        </row>
        <row r="131">
          <cell r="B131">
            <v>330</v>
          </cell>
          <cell r="C131">
            <v>660</v>
          </cell>
          <cell r="D131">
            <v>0</v>
          </cell>
          <cell r="E131">
            <v>331</v>
          </cell>
          <cell r="F131">
            <v>15035</v>
          </cell>
          <cell r="G131">
            <v>42</v>
          </cell>
          <cell r="H131">
            <v>0</v>
          </cell>
          <cell r="I131">
            <v>26240</v>
          </cell>
        </row>
        <row r="132">
          <cell r="B132">
            <v>0</v>
          </cell>
          <cell r="C132">
            <v>1904</v>
          </cell>
          <cell r="D132">
            <v>5487</v>
          </cell>
          <cell r="E132">
            <v>5572</v>
          </cell>
          <cell r="F132">
            <v>2013</v>
          </cell>
          <cell r="G132">
            <v>1159</v>
          </cell>
          <cell r="H132">
            <v>0</v>
          </cell>
          <cell r="I132">
            <v>1540</v>
          </cell>
        </row>
        <row r="133">
          <cell r="B133">
            <v>0</v>
          </cell>
          <cell r="C133">
            <v>0</v>
          </cell>
          <cell r="D133">
            <v>754</v>
          </cell>
          <cell r="E133">
            <v>0</v>
          </cell>
          <cell r="F133">
            <v>0</v>
          </cell>
          <cell r="G133">
            <v>665</v>
          </cell>
          <cell r="H133">
            <v>100</v>
          </cell>
          <cell r="I133">
            <v>0</v>
          </cell>
        </row>
        <row r="134">
          <cell r="B134">
            <v>20147</v>
          </cell>
          <cell r="C134">
            <v>4874</v>
          </cell>
          <cell r="D134">
            <v>20</v>
          </cell>
          <cell r="E134">
            <v>206</v>
          </cell>
          <cell r="F134">
            <v>17541</v>
          </cell>
          <cell r="G134">
            <v>1518</v>
          </cell>
          <cell r="H134">
            <v>64</v>
          </cell>
          <cell r="I134">
            <v>34100</v>
          </cell>
        </row>
        <row r="135">
          <cell r="B135">
            <v>288</v>
          </cell>
          <cell r="C135">
            <v>1000</v>
          </cell>
          <cell r="D135">
            <v>0</v>
          </cell>
          <cell r="E135">
            <v>50</v>
          </cell>
          <cell r="F135">
            <v>4587</v>
          </cell>
          <cell r="G135">
            <v>0</v>
          </cell>
          <cell r="H135">
            <v>0</v>
          </cell>
          <cell r="I135">
            <v>62</v>
          </cell>
        </row>
        <row r="136">
          <cell r="B136">
            <v>1677</v>
          </cell>
          <cell r="C136">
            <v>0</v>
          </cell>
          <cell r="D136">
            <v>0</v>
          </cell>
          <cell r="E136">
            <v>0</v>
          </cell>
          <cell r="F136">
            <v>840</v>
          </cell>
          <cell r="G136">
            <v>216</v>
          </cell>
          <cell r="H136">
            <v>0</v>
          </cell>
          <cell r="I136">
            <v>1974</v>
          </cell>
        </row>
        <row r="137">
          <cell r="B137">
            <v>187414</v>
          </cell>
          <cell r="C137">
            <v>43011</v>
          </cell>
          <cell r="D137">
            <v>1887000</v>
          </cell>
          <cell r="E137">
            <v>14001</v>
          </cell>
          <cell r="F137">
            <v>33124</v>
          </cell>
          <cell r="G137">
            <v>131946</v>
          </cell>
          <cell r="H137">
            <v>59353</v>
          </cell>
          <cell r="I137">
            <v>42565</v>
          </cell>
        </row>
        <row r="138">
          <cell r="B138">
            <v>35987</v>
          </cell>
          <cell r="C138">
            <v>15200</v>
          </cell>
          <cell r="D138">
            <v>11583</v>
          </cell>
          <cell r="E138">
            <v>18673</v>
          </cell>
          <cell r="F138">
            <v>10185</v>
          </cell>
          <cell r="G138">
            <v>145210</v>
          </cell>
          <cell r="H138">
            <v>4230</v>
          </cell>
          <cell r="I138">
            <v>8032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"/>
      <sheetName val="Consolidado Reg.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 refreshError="1"/>
      <sheetData sheetId="1" refreshError="1"/>
      <sheetData sheetId="2">
        <row r="8">
          <cell r="B8">
            <v>6922</v>
          </cell>
          <cell r="C8">
            <v>335320</v>
          </cell>
          <cell r="D8">
            <v>135826</v>
          </cell>
          <cell r="E8">
            <v>105436</v>
          </cell>
          <cell r="F8">
            <v>7847</v>
          </cell>
          <cell r="G8">
            <v>0</v>
          </cell>
          <cell r="H8">
            <v>10161</v>
          </cell>
          <cell r="I8">
            <v>7008</v>
          </cell>
        </row>
        <row r="9">
          <cell r="B9">
            <v>12350</v>
          </cell>
          <cell r="C9">
            <v>1441</v>
          </cell>
          <cell r="D9">
            <v>1264</v>
          </cell>
          <cell r="E9">
            <v>1406</v>
          </cell>
          <cell r="F9">
            <v>3855</v>
          </cell>
          <cell r="G9">
            <v>2550</v>
          </cell>
          <cell r="H9">
            <v>7985</v>
          </cell>
          <cell r="I9">
            <v>978</v>
          </cell>
        </row>
        <row r="10">
          <cell r="B10">
            <v>0</v>
          </cell>
          <cell r="C10">
            <v>0</v>
          </cell>
          <cell r="D10">
            <v>6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4</v>
          </cell>
          <cell r="C11">
            <v>9</v>
          </cell>
          <cell r="D11">
            <v>1</v>
          </cell>
          <cell r="E11">
            <v>6</v>
          </cell>
          <cell r="F11">
            <v>6</v>
          </cell>
          <cell r="G11">
            <v>5</v>
          </cell>
          <cell r="H11">
            <v>3</v>
          </cell>
          <cell r="I11">
            <v>10</v>
          </cell>
        </row>
        <row r="12">
          <cell r="B12">
            <v>0</v>
          </cell>
          <cell r="C12">
            <v>0</v>
          </cell>
          <cell r="D12">
            <v>235</v>
          </cell>
          <cell r="E12">
            <v>0</v>
          </cell>
          <cell r="F12">
            <v>0</v>
          </cell>
          <cell r="G12">
            <v>0</v>
          </cell>
          <cell r="H12">
            <v>2959</v>
          </cell>
          <cell r="I12">
            <v>115</v>
          </cell>
        </row>
        <row r="13">
          <cell r="B13">
            <v>2485</v>
          </cell>
          <cell r="C13">
            <v>990</v>
          </cell>
          <cell r="D13">
            <v>2251</v>
          </cell>
          <cell r="E13">
            <v>6998</v>
          </cell>
          <cell r="F13">
            <v>8522</v>
          </cell>
          <cell r="G13">
            <v>4260</v>
          </cell>
          <cell r="H13">
            <v>3654</v>
          </cell>
          <cell r="I13">
            <v>2987</v>
          </cell>
        </row>
        <row r="14">
          <cell r="B14">
            <v>156</v>
          </cell>
          <cell r="C14">
            <v>241</v>
          </cell>
          <cell r="D14">
            <v>467</v>
          </cell>
          <cell r="E14">
            <v>173</v>
          </cell>
          <cell r="F14">
            <v>1915</v>
          </cell>
          <cell r="G14">
            <v>4562</v>
          </cell>
          <cell r="H14">
            <v>6547</v>
          </cell>
          <cell r="I14">
            <v>2140</v>
          </cell>
        </row>
        <row r="15">
          <cell r="B15">
            <v>0</v>
          </cell>
          <cell r="C15">
            <v>54</v>
          </cell>
          <cell r="D15">
            <v>59</v>
          </cell>
          <cell r="E15">
            <v>59</v>
          </cell>
          <cell r="F15">
            <v>89</v>
          </cell>
          <cell r="G15">
            <v>860</v>
          </cell>
          <cell r="H15">
            <v>641</v>
          </cell>
          <cell r="I15">
            <v>0</v>
          </cell>
        </row>
        <row r="16">
          <cell r="B16">
            <v>257</v>
          </cell>
          <cell r="C16">
            <v>185</v>
          </cell>
          <cell r="D16">
            <v>736</v>
          </cell>
          <cell r="E16">
            <v>228</v>
          </cell>
          <cell r="F16">
            <v>710</v>
          </cell>
          <cell r="G16">
            <v>3445</v>
          </cell>
          <cell r="H16">
            <v>3369</v>
          </cell>
          <cell r="I16">
            <v>449</v>
          </cell>
        </row>
        <row r="17">
          <cell r="B17">
            <v>650</v>
          </cell>
          <cell r="C17">
            <v>993</v>
          </cell>
          <cell r="D17">
            <v>573</v>
          </cell>
          <cell r="E17">
            <v>797</v>
          </cell>
          <cell r="F17">
            <v>140</v>
          </cell>
          <cell r="G17">
            <v>223</v>
          </cell>
          <cell r="H17">
            <v>3274</v>
          </cell>
          <cell r="I17">
            <v>212</v>
          </cell>
        </row>
        <row r="18">
          <cell r="B18">
            <v>20</v>
          </cell>
          <cell r="C18">
            <v>1910</v>
          </cell>
          <cell r="D18">
            <v>0</v>
          </cell>
          <cell r="E18">
            <v>25</v>
          </cell>
          <cell r="F18">
            <v>925</v>
          </cell>
          <cell r="G18">
            <v>3948</v>
          </cell>
          <cell r="H18">
            <v>10</v>
          </cell>
          <cell r="I18">
            <v>550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2014</v>
          </cell>
          <cell r="F19">
            <v>1200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1222</v>
          </cell>
          <cell r="C20">
            <v>1600</v>
          </cell>
          <cell r="D20">
            <v>47</v>
          </cell>
          <cell r="E20">
            <v>420</v>
          </cell>
          <cell r="F20">
            <v>1987</v>
          </cell>
          <cell r="G20">
            <v>829</v>
          </cell>
          <cell r="H20">
            <v>17</v>
          </cell>
          <cell r="I20">
            <v>132</v>
          </cell>
        </row>
        <row r="21">
          <cell r="B21">
            <v>2505</v>
          </cell>
          <cell r="C21">
            <v>2307</v>
          </cell>
          <cell r="D21">
            <v>3965</v>
          </cell>
          <cell r="E21">
            <v>3776</v>
          </cell>
          <cell r="F21">
            <v>2088</v>
          </cell>
          <cell r="G21">
            <v>1019</v>
          </cell>
          <cell r="H21">
            <v>2263</v>
          </cell>
          <cell r="I21">
            <v>987</v>
          </cell>
        </row>
        <row r="22">
          <cell r="B22">
            <v>191</v>
          </cell>
          <cell r="C22">
            <v>162</v>
          </cell>
          <cell r="D22">
            <v>1189</v>
          </cell>
          <cell r="E22">
            <v>2141</v>
          </cell>
          <cell r="F22">
            <v>2140</v>
          </cell>
          <cell r="G22">
            <v>456</v>
          </cell>
          <cell r="H22">
            <v>1000</v>
          </cell>
          <cell r="I22">
            <v>68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1831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250</v>
          </cell>
          <cell r="C24">
            <v>675</v>
          </cell>
          <cell r="D24">
            <v>890</v>
          </cell>
          <cell r="E24">
            <v>353</v>
          </cell>
          <cell r="F24">
            <v>3810</v>
          </cell>
          <cell r="G24">
            <v>222</v>
          </cell>
          <cell r="H24">
            <v>215</v>
          </cell>
          <cell r="I24">
            <v>772</v>
          </cell>
        </row>
        <row r="25">
          <cell r="B25">
            <v>272</v>
          </cell>
          <cell r="C25">
            <v>12</v>
          </cell>
          <cell r="D25">
            <v>320</v>
          </cell>
          <cell r="E25">
            <v>454</v>
          </cell>
          <cell r="F25">
            <v>415</v>
          </cell>
          <cell r="G25">
            <v>191</v>
          </cell>
          <cell r="H25">
            <v>668</v>
          </cell>
          <cell r="I25">
            <v>2</v>
          </cell>
        </row>
        <row r="26">
          <cell r="B26">
            <v>36</v>
          </cell>
          <cell r="C26">
            <v>0</v>
          </cell>
          <cell r="D26">
            <v>65</v>
          </cell>
          <cell r="E26">
            <v>2502</v>
          </cell>
          <cell r="F26">
            <v>305</v>
          </cell>
          <cell r="G26">
            <v>520</v>
          </cell>
          <cell r="H26">
            <v>6791</v>
          </cell>
          <cell r="I26">
            <v>25</v>
          </cell>
        </row>
        <row r="27">
          <cell r="B27">
            <v>102</v>
          </cell>
          <cell r="C27">
            <v>23</v>
          </cell>
          <cell r="D27">
            <v>119</v>
          </cell>
          <cell r="E27">
            <v>74</v>
          </cell>
          <cell r="F27">
            <v>305</v>
          </cell>
          <cell r="G27">
            <v>21</v>
          </cell>
          <cell r="H27">
            <v>120</v>
          </cell>
          <cell r="I27">
            <v>20</v>
          </cell>
        </row>
        <row r="28">
          <cell r="B28">
            <v>3</v>
          </cell>
          <cell r="C28">
            <v>38</v>
          </cell>
          <cell r="D28">
            <v>1</v>
          </cell>
          <cell r="E28">
            <v>477</v>
          </cell>
          <cell r="F28">
            <v>295</v>
          </cell>
          <cell r="G28">
            <v>2</v>
          </cell>
          <cell r="H28">
            <v>0</v>
          </cell>
          <cell r="I28">
            <v>7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40</v>
          </cell>
          <cell r="C30">
            <v>8</v>
          </cell>
          <cell r="D30">
            <v>10</v>
          </cell>
          <cell r="E30">
            <v>56</v>
          </cell>
          <cell r="F30">
            <v>445</v>
          </cell>
          <cell r="G30">
            <v>26</v>
          </cell>
          <cell r="H30">
            <v>33</v>
          </cell>
          <cell r="I30">
            <v>11</v>
          </cell>
        </row>
        <row r="32">
          <cell r="B32">
            <v>0</v>
          </cell>
          <cell r="C32">
            <v>3</v>
          </cell>
          <cell r="D32">
            <v>4</v>
          </cell>
          <cell r="E32">
            <v>898</v>
          </cell>
          <cell r="F32">
            <v>105</v>
          </cell>
          <cell r="G32">
            <v>35</v>
          </cell>
          <cell r="H32">
            <v>0</v>
          </cell>
          <cell r="I32">
            <v>0</v>
          </cell>
        </row>
        <row r="33">
          <cell r="B33">
            <v>100</v>
          </cell>
          <cell r="C33">
            <v>54</v>
          </cell>
          <cell r="D33">
            <v>50</v>
          </cell>
          <cell r="E33">
            <v>81</v>
          </cell>
          <cell r="F33">
            <v>198</v>
          </cell>
          <cell r="G33">
            <v>290</v>
          </cell>
          <cell r="H33">
            <v>80</v>
          </cell>
          <cell r="I33">
            <v>12</v>
          </cell>
        </row>
        <row r="34">
          <cell r="B34">
            <v>0</v>
          </cell>
          <cell r="C34">
            <v>157</v>
          </cell>
          <cell r="D34">
            <v>0</v>
          </cell>
          <cell r="E34">
            <v>30</v>
          </cell>
          <cell r="F34">
            <v>500</v>
          </cell>
          <cell r="G34">
            <v>26</v>
          </cell>
          <cell r="H34">
            <v>0</v>
          </cell>
          <cell r="I34">
            <v>245</v>
          </cell>
        </row>
        <row r="35">
          <cell r="B35">
            <v>48</v>
          </cell>
          <cell r="C35">
            <v>47</v>
          </cell>
          <cell r="D35">
            <v>285</v>
          </cell>
          <cell r="E35">
            <v>158</v>
          </cell>
          <cell r="F35">
            <v>0</v>
          </cell>
          <cell r="G35">
            <v>125</v>
          </cell>
          <cell r="H35">
            <v>150</v>
          </cell>
          <cell r="I35">
            <v>165</v>
          </cell>
        </row>
        <row r="36">
          <cell r="B36">
            <v>30</v>
          </cell>
          <cell r="C36">
            <v>25</v>
          </cell>
          <cell r="D36">
            <v>276</v>
          </cell>
          <cell r="E36">
            <v>0</v>
          </cell>
          <cell r="F36">
            <v>20</v>
          </cell>
          <cell r="G36">
            <v>234</v>
          </cell>
          <cell r="H36">
            <v>155</v>
          </cell>
          <cell r="I36">
            <v>109</v>
          </cell>
        </row>
        <row r="37">
          <cell r="B37">
            <v>99</v>
          </cell>
          <cell r="C37">
            <v>120</v>
          </cell>
          <cell r="D37">
            <v>68</v>
          </cell>
          <cell r="E37">
            <v>69</v>
          </cell>
          <cell r="F37">
            <v>45</v>
          </cell>
          <cell r="G37">
            <v>89</v>
          </cell>
          <cell r="H37">
            <v>43</v>
          </cell>
          <cell r="I37">
            <v>95</v>
          </cell>
        </row>
        <row r="38">
          <cell r="B38">
            <v>365</v>
          </cell>
          <cell r="C38">
            <v>1614</v>
          </cell>
          <cell r="D38">
            <v>0</v>
          </cell>
          <cell r="E38">
            <v>20</v>
          </cell>
          <cell r="F38">
            <v>3201</v>
          </cell>
          <cell r="G38">
            <v>0</v>
          </cell>
          <cell r="H38">
            <v>0</v>
          </cell>
          <cell r="I38">
            <v>10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20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316</v>
          </cell>
          <cell r="C40">
            <v>61</v>
          </cell>
          <cell r="D40">
            <v>3214</v>
          </cell>
          <cell r="E40">
            <v>12</v>
          </cell>
          <cell r="F40">
            <v>1320</v>
          </cell>
          <cell r="G40">
            <v>450</v>
          </cell>
          <cell r="H40">
            <v>541</v>
          </cell>
          <cell r="I40">
            <v>100</v>
          </cell>
        </row>
        <row r="41">
          <cell r="B41">
            <v>2005</v>
          </cell>
          <cell r="C41">
            <v>2450</v>
          </cell>
          <cell r="D41">
            <v>2500</v>
          </cell>
          <cell r="E41">
            <v>3817</v>
          </cell>
          <cell r="F41">
            <v>1870</v>
          </cell>
          <cell r="G41">
            <v>1946</v>
          </cell>
          <cell r="H41">
            <v>2814</v>
          </cell>
          <cell r="I41">
            <v>1028</v>
          </cell>
        </row>
        <row r="52">
          <cell r="D52">
            <v>4598</v>
          </cell>
          <cell r="F52">
            <v>2020</v>
          </cell>
          <cell r="H52">
            <v>239</v>
          </cell>
          <cell r="I52">
            <v>1194</v>
          </cell>
        </row>
        <row r="53">
          <cell r="B53">
            <v>2503</v>
          </cell>
          <cell r="C53">
            <v>1507</v>
          </cell>
          <cell r="D53">
            <v>1833</v>
          </cell>
          <cell r="E53">
            <v>1811</v>
          </cell>
          <cell r="F53">
            <v>1549</v>
          </cell>
          <cell r="G53">
            <v>2500</v>
          </cell>
          <cell r="H53">
            <v>18214</v>
          </cell>
          <cell r="I53">
            <v>1104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10200</v>
          </cell>
          <cell r="H54">
            <v>0</v>
          </cell>
          <cell r="I54">
            <v>0</v>
          </cell>
        </row>
        <row r="55">
          <cell r="B55">
            <v>2503</v>
          </cell>
          <cell r="C55">
            <v>240010</v>
          </cell>
          <cell r="D55">
            <v>2457</v>
          </cell>
          <cell r="E55">
            <v>5102</v>
          </cell>
          <cell r="F55">
            <v>5340</v>
          </cell>
          <cell r="G55">
            <v>6346</v>
          </cell>
          <cell r="H55">
            <v>994</v>
          </cell>
          <cell r="I55">
            <v>30033</v>
          </cell>
        </row>
        <row r="56">
          <cell r="B56">
            <v>0</v>
          </cell>
          <cell r="C56">
            <v>672</v>
          </cell>
          <cell r="D56">
            <v>1698</v>
          </cell>
          <cell r="E56">
            <v>12</v>
          </cell>
          <cell r="F56">
            <v>0</v>
          </cell>
          <cell r="G56">
            <v>0</v>
          </cell>
          <cell r="H56">
            <v>1330</v>
          </cell>
          <cell r="I56">
            <v>300</v>
          </cell>
        </row>
        <row r="57">
          <cell r="B57">
            <v>115</v>
          </cell>
          <cell r="C57">
            <v>131</v>
          </cell>
          <cell r="D57">
            <v>133</v>
          </cell>
          <cell r="E57">
            <v>1698</v>
          </cell>
          <cell r="F57">
            <v>1985</v>
          </cell>
          <cell r="G57">
            <v>854</v>
          </cell>
          <cell r="H57">
            <v>3700</v>
          </cell>
          <cell r="I57">
            <v>38</v>
          </cell>
        </row>
        <row r="58">
          <cell r="B58">
            <v>85</v>
          </cell>
          <cell r="C58">
            <v>116</v>
          </cell>
          <cell r="D58">
            <v>140</v>
          </cell>
          <cell r="E58">
            <v>67</v>
          </cell>
          <cell r="F58">
            <v>265</v>
          </cell>
          <cell r="G58">
            <v>15499</v>
          </cell>
          <cell r="H58">
            <v>1389</v>
          </cell>
          <cell r="I58">
            <v>0</v>
          </cell>
        </row>
        <row r="59">
          <cell r="B59">
            <v>50</v>
          </cell>
          <cell r="C59">
            <v>0</v>
          </cell>
          <cell r="D59">
            <v>0</v>
          </cell>
          <cell r="E59">
            <v>0</v>
          </cell>
          <cell r="F59">
            <v>85</v>
          </cell>
          <cell r="G59">
            <v>52</v>
          </cell>
          <cell r="H59">
            <v>313</v>
          </cell>
          <cell r="I59">
            <v>0</v>
          </cell>
        </row>
        <row r="60">
          <cell r="B60">
            <v>599</v>
          </cell>
          <cell r="C60">
            <v>1224</v>
          </cell>
          <cell r="D60">
            <v>1356</v>
          </cell>
          <cell r="E60">
            <v>429</v>
          </cell>
          <cell r="F60">
            <v>7520</v>
          </cell>
          <cell r="G60">
            <v>45199</v>
          </cell>
          <cell r="H60">
            <v>36544</v>
          </cell>
          <cell r="I60">
            <v>2600</v>
          </cell>
        </row>
        <row r="61">
          <cell r="B61">
            <v>806</v>
          </cell>
          <cell r="C61">
            <v>1251</v>
          </cell>
          <cell r="D61">
            <v>23</v>
          </cell>
          <cell r="E61">
            <v>4521</v>
          </cell>
          <cell r="F61">
            <v>252</v>
          </cell>
          <cell r="G61">
            <v>80</v>
          </cell>
          <cell r="H61">
            <v>1987</v>
          </cell>
          <cell r="I61">
            <v>600</v>
          </cell>
        </row>
        <row r="62">
          <cell r="B62">
            <v>171</v>
          </cell>
          <cell r="C62">
            <v>3987</v>
          </cell>
          <cell r="D62">
            <v>41</v>
          </cell>
          <cell r="E62">
            <v>13</v>
          </cell>
          <cell r="F62">
            <v>1352</v>
          </cell>
          <cell r="G62">
            <v>1254</v>
          </cell>
          <cell r="H62">
            <v>31</v>
          </cell>
          <cell r="I62">
            <v>1365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2400</v>
          </cell>
          <cell r="F63">
            <v>686</v>
          </cell>
          <cell r="G63">
            <v>38</v>
          </cell>
          <cell r="H63">
            <v>0</v>
          </cell>
          <cell r="I63">
            <v>0</v>
          </cell>
        </row>
        <row r="64">
          <cell r="B64">
            <v>240</v>
          </cell>
          <cell r="C64">
            <v>2449</v>
          </cell>
          <cell r="D64">
            <v>152</v>
          </cell>
          <cell r="E64">
            <v>413</v>
          </cell>
          <cell r="F64">
            <v>3876</v>
          </cell>
          <cell r="G64">
            <v>2096</v>
          </cell>
          <cell r="H64">
            <v>22</v>
          </cell>
          <cell r="I64">
            <v>492</v>
          </cell>
        </row>
        <row r="65">
          <cell r="B65">
            <v>6876</v>
          </cell>
          <cell r="C65">
            <v>5647</v>
          </cell>
          <cell r="D65">
            <v>5874</v>
          </cell>
          <cell r="E65">
            <v>8954</v>
          </cell>
          <cell r="F65">
            <v>3095</v>
          </cell>
          <cell r="G65">
            <v>2886</v>
          </cell>
          <cell r="H65">
            <v>3254</v>
          </cell>
          <cell r="I65">
            <v>998</v>
          </cell>
        </row>
        <row r="66">
          <cell r="B66">
            <v>931</v>
          </cell>
          <cell r="C66">
            <v>987</v>
          </cell>
          <cell r="D66">
            <v>3254</v>
          </cell>
          <cell r="E66">
            <v>1987</v>
          </cell>
          <cell r="F66">
            <v>1058</v>
          </cell>
          <cell r="G66">
            <v>987</v>
          </cell>
          <cell r="H66">
            <v>885</v>
          </cell>
          <cell r="I66">
            <v>121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175</v>
          </cell>
          <cell r="C68">
            <v>3096</v>
          </cell>
          <cell r="D68">
            <v>847</v>
          </cell>
          <cell r="E68">
            <v>1086</v>
          </cell>
          <cell r="F68">
            <v>2515</v>
          </cell>
          <cell r="G68">
            <v>6544</v>
          </cell>
          <cell r="H68">
            <v>1183</v>
          </cell>
          <cell r="I68">
            <v>1200</v>
          </cell>
        </row>
        <row r="69">
          <cell r="B69">
            <v>70</v>
          </cell>
          <cell r="C69">
            <v>68</v>
          </cell>
          <cell r="D69">
            <v>650</v>
          </cell>
          <cell r="E69">
            <v>3214</v>
          </cell>
          <cell r="F69">
            <v>987</v>
          </cell>
          <cell r="G69">
            <v>582</v>
          </cell>
          <cell r="H69">
            <v>809</v>
          </cell>
          <cell r="I69">
            <v>60</v>
          </cell>
        </row>
        <row r="70">
          <cell r="B70">
            <v>313</v>
          </cell>
          <cell r="C70">
            <v>8</v>
          </cell>
          <cell r="D70">
            <v>275</v>
          </cell>
          <cell r="E70">
            <v>0</v>
          </cell>
          <cell r="F70">
            <v>517</v>
          </cell>
          <cell r="G70">
            <v>463</v>
          </cell>
          <cell r="H70">
            <v>1144</v>
          </cell>
          <cell r="I70">
            <v>0</v>
          </cell>
        </row>
        <row r="71">
          <cell r="B71">
            <v>22</v>
          </cell>
          <cell r="C71">
            <v>21</v>
          </cell>
          <cell r="D71">
            <v>44</v>
          </cell>
          <cell r="E71">
            <v>189</v>
          </cell>
          <cell r="F71">
            <v>565</v>
          </cell>
          <cell r="G71">
            <v>10</v>
          </cell>
          <cell r="H71">
            <v>52</v>
          </cell>
          <cell r="I71">
            <v>18</v>
          </cell>
        </row>
        <row r="72">
          <cell r="B72">
            <v>0</v>
          </cell>
          <cell r="C72">
            <v>37</v>
          </cell>
          <cell r="D72">
            <v>0</v>
          </cell>
          <cell r="E72">
            <v>665</v>
          </cell>
          <cell r="F72">
            <v>120</v>
          </cell>
          <cell r="G72">
            <v>13</v>
          </cell>
          <cell r="H72">
            <v>7</v>
          </cell>
          <cell r="I72">
            <v>38</v>
          </cell>
        </row>
        <row r="73">
          <cell r="B73">
            <v>0</v>
          </cell>
          <cell r="C73">
            <v>43</v>
          </cell>
          <cell r="D73">
            <v>50</v>
          </cell>
          <cell r="E73">
            <v>15487</v>
          </cell>
          <cell r="F73">
            <v>1324</v>
          </cell>
          <cell r="G73">
            <v>446</v>
          </cell>
          <cell r="H73">
            <v>191</v>
          </cell>
          <cell r="I73">
            <v>0</v>
          </cell>
        </row>
        <row r="74">
          <cell r="B74">
            <v>52</v>
          </cell>
          <cell r="C74">
            <v>0</v>
          </cell>
          <cell r="D74">
            <v>50</v>
          </cell>
          <cell r="E74">
            <v>116</v>
          </cell>
          <cell r="F74">
            <v>820</v>
          </cell>
          <cell r="G74">
            <v>22</v>
          </cell>
          <cell r="H74">
            <v>318</v>
          </cell>
          <cell r="I74">
            <v>22</v>
          </cell>
        </row>
        <row r="75">
          <cell r="H75">
            <v>12741.201999999999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1267</v>
          </cell>
          <cell r="F76">
            <v>220</v>
          </cell>
          <cell r="G76">
            <v>500</v>
          </cell>
          <cell r="H76">
            <v>0</v>
          </cell>
          <cell r="I76">
            <v>0</v>
          </cell>
        </row>
        <row r="77">
          <cell r="B77">
            <v>16839</v>
          </cell>
          <cell r="C77">
            <v>140</v>
          </cell>
          <cell r="D77">
            <v>441</v>
          </cell>
          <cell r="E77">
            <v>1309</v>
          </cell>
          <cell r="F77">
            <v>59800</v>
          </cell>
          <cell r="G77">
            <v>4910</v>
          </cell>
          <cell r="H77">
            <v>1466</v>
          </cell>
          <cell r="I77">
            <v>573</v>
          </cell>
        </row>
        <row r="78">
          <cell r="B78">
            <v>559</v>
          </cell>
          <cell r="C78">
            <v>2372</v>
          </cell>
          <cell r="D78">
            <v>0</v>
          </cell>
          <cell r="E78">
            <v>445</v>
          </cell>
          <cell r="F78">
            <v>6020</v>
          </cell>
          <cell r="G78">
            <v>33</v>
          </cell>
          <cell r="H78">
            <v>0</v>
          </cell>
          <cell r="I78">
            <v>11505</v>
          </cell>
        </row>
        <row r="79">
          <cell r="B79">
            <v>25</v>
          </cell>
          <cell r="C79">
            <v>802</v>
          </cell>
          <cell r="D79">
            <v>2987</v>
          </cell>
          <cell r="E79">
            <v>1472</v>
          </cell>
          <cell r="F79">
            <v>570</v>
          </cell>
          <cell r="G79">
            <v>637</v>
          </cell>
          <cell r="H79">
            <v>92</v>
          </cell>
          <cell r="I79">
            <v>225</v>
          </cell>
        </row>
        <row r="80">
          <cell r="B80">
            <v>156</v>
          </cell>
          <cell r="C80">
            <v>0</v>
          </cell>
          <cell r="D80">
            <v>354</v>
          </cell>
          <cell r="E80">
            <v>0</v>
          </cell>
          <cell r="F80">
            <v>0</v>
          </cell>
          <cell r="G80">
            <v>403</v>
          </cell>
          <cell r="H80">
            <v>90</v>
          </cell>
          <cell r="I80">
            <v>99</v>
          </cell>
        </row>
        <row r="81">
          <cell r="B81">
            <v>17854</v>
          </cell>
          <cell r="C81">
            <v>1007</v>
          </cell>
          <cell r="D81">
            <v>135</v>
          </cell>
          <cell r="E81">
            <v>1676</v>
          </cell>
          <cell r="F81">
            <v>25100</v>
          </cell>
          <cell r="G81">
            <v>2476</v>
          </cell>
          <cell r="H81">
            <v>155</v>
          </cell>
          <cell r="I81">
            <v>8998</v>
          </cell>
        </row>
        <row r="82">
          <cell r="B82">
            <v>115</v>
          </cell>
          <cell r="C82">
            <v>7410</v>
          </cell>
          <cell r="D82">
            <v>9</v>
          </cell>
          <cell r="E82">
            <v>0</v>
          </cell>
          <cell r="F82">
            <v>5487</v>
          </cell>
          <cell r="G82">
            <v>0</v>
          </cell>
          <cell r="H82">
            <v>0</v>
          </cell>
          <cell r="I82">
            <v>0</v>
          </cell>
        </row>
        <row r="83">
          <cell r="B83">
            <v>1492</v>
          </cell>
          <cell r="C83">
            <v>32</v>
          </cell>
          <cell r="D83">
            <v>0</v>
          </cell>
          <cell r="E83">
            <v>0</v>
          </cell>
          <cell r="F83">
            <v>402</v>
          </cell>
          <cell r="G83">
            <v>1687</v>
          </cell>
          <cell r="H83">
            <v>0</v>
          </cell>
          <cell r="I83">
            <v>507</v>
          </cell>
        </row>
        <row r="84">
          <cell r="B84">
            <v>34012</v>
          </cell>
          <cell r="C84">
            <v>8727</v>
          </cell>
          <cell r="D84">
            <v>245877</v>
          </cell>
          <cell r="E84">
            <v>4982</v>
          </cell>
          <cell r="F84">
            <v>4385</v>
          </cell>
          <cell r="G84">
            <v>41214</v>
          </cell>
          <cell r="H84">
            <v>9800</v>
          </cell>
          <cell r="I84">
            <v>990</v>
          </cell>
        </row>
        <row r="85">
          <cell r="B85">
            <v>165140</v>
          </cell>
          <cell r="C85">
            <v>147423</v>
          </cell>
          <cell r="D85">
            <v>58366</v>
          </cell>
          <cell r="E85">
            <v>174064</v>
          </cell>
          <cell r="F85">
            <v>8570</v>
          </cell>
          <cell r="G85">
            <v>125471</v>
          </cell>
          <cell r="H85">
            <v>12800</v>
          </cell>
          <cell r="I85">
            <v>2286</v>
          </cell>
        </row>
        <row r="96">
          <cell r="D96">
            <v>12375</v>
          </cell>
          <cell r="F96">
            <v>4900</v>
          </cell>
          <cell r="H96">
            <v>1434</v>
          </cell>
          <cell r="I96">
            <v>3196</v>
          </cell>
        </row>
        <row r="97">
          <cell r="B97">
            <v>1300</v>
          </cell>
          <cell r="C97">
            <v>2359</v>
          </cell>
          <cell r="D97">
            <v>2687</v>
          </cell>
          <cell r="E97">
            <v>2854</v>
          </cell>
          <cell r="F97">
            <v>3165</v>
          </cell>
          <cell r="G97">
            <v>2987</v>
          </cell>
          <cell r="H97">
            <v>33541</v>
          </cell>
          <cell r="I97">
            <v>2109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15647</v>
          </cell>
          <cell r="H98">
            <v>0</v>
          </cell>
          <cell r="I98">
            <v>0</v>
          </cell>
        </row>
        <row r="99">
          <cell r="B99">
            <v>681</v>
          </cell>
          <cell r="C99">
            <v>20209</v>
          </cell>
          <cell r="D99">
            <v>467</v>
          </cell>
          <cell r="E99">
            <v>836</v>
          </cell>
          <cell r="F99">
            <v>814</v>
          </cell>
          <cell r="G99">
            <v>1296</v>
          </cell>
          <cell r="H99">
            <v>194</v>
          </cell>
          <cell r="I99">
            <v>3400</v>
          </cell>
        </row>
        <row r="100">
          <cell r="B100">
            <v>0</v>
          </cell>
          <cell r="C100">
            <v>1352</v>
          </cell>
          <cell r="D100">
            <v>3320</v>
          </cell>
          <cell r="E100">
            <v>95</v>
          </cell>
          <cell r="F100">
            <v>0</v>
          </cell>
          <cell r="G100">
            <v>0</v>
          </cell>
          <cell r="H100">
            <v>3574</v>
          </cell>
          <cell r="I100">
            <v>1200</v>
          </cell>
        </row>
        <row r="101">
          <cell r="B101">
            <v>148</v>
          </cell>
          <cell r="C101">
            <v>145</v>
          </cell>
          <cell r="D101">
            <v>105</v>
          </cell>
          <cell r="E101">
            <v>2987</v>
          </cell>
          <cell r="F101">
            <v>2796</v>
          </cell>
          <cell r="G101">
            <v>810</v>
          </cell>
          <cell r="H101">
            <v>3981</v>
          </cell>
          <cell r="I101">
            <v>30</v>
          </cell>
        </row>
        <row r="102">
          <cell r="B102">
            <v>133</v>
          </cell>
          <cell r="C102">
            <v>178</v>
          </cell>
          <cell r="D102">
            <v>119</v>
          </cell>
          <cell r="E102">
            <v>94</v>
          </cell>
          <cell r="F102">
            <v>500</v>
          </cell>
          <cell r="G102">
            <v>14200</v>
          </cell>
          <cell r="H102">
            <v>1977</v>
          </cell>
          <cell r="I102">
            <v>0</v>
          </cell>
        </row>
        <row r="103">
          <cell r="B103">
            <v>58</v>
          </cell>
          <cell r="C103">
            <v>0</v>
          </cell>
          <cell r="D103">
            <v>0</v>
          </cell>
          <cell r="E103">
            <v>0</v>
          </cell>
          <cell r="F103">
            <v>210</v>
          </cell>
          <cell r="G103">
            <v>70</v>
          </cell>
          <cell r="H103">
            <v>150</v>
          </cell>
          <cell r="I103">
            <v>0</v>
          </cell>
        </row>
        <row r="104">
          <cell r="B104">
            <v>2254</v>
          </cell>
          <cell r="C104">
            <v>2707</v>
          </cell>
          <cell r="D104">
            <v>2431</v>
          </cell>
          <cell r="E104">
            <v>423</v>
          </cell>
          <cell r="F104">
            <v>14654</v>
          </cell>
          <cell r="G104">
            <v>63471</v>
          </cell>
          <cell r="H104">
            <v>57471</v>
          </cell>
          <cell r="I104">
            <v>4689</v>
          </cell>
        </row>
        <row r="105">
          <cell r="B105">
            <v>12107</v>
          </cell>
          <cell r="C105">
            <v>12547</v>
          </cell>
          <cell r="D105">
            <v>96</v>
          </cell>
          <cell r="E105">
            <v>45500</v>
          </cell>
          <cell r="F105">
            <v>2400</v>
          </cell>
          <cell r="G105">
            <v>700</v>
          </cell>
          <cell r="H105">
            <v>32000</v>
          </cell>
          <cell r="I105">
            <v>4621</v>
          </cell>
        </row>
        <row r="106">
          <cell r="B106">
            <v>3211</v>
          </cell>
          <cell r="C106">
            <v>35477</v>
          </cell>
          <cell r="D106">
            <v>288</v>
          </cell>
          <cell r="E106">
            <v>239</v>
          </cell>
          <cell r="F106">
            <v>16871</v>
          </cell>
          <cell r="G106">
            <v>10752</v>
          </cell>
          <cell r="H106">
            <v>1985</v>
          </cell>
          <cell r="I106">
            <v>13587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86544</v>
          </cell>
          <cell r="F107">
            <v>38889</v>
          </cell>
          <cell r="G107">
            <v>1987</v>
          </cell>
          <cell r="H107">
            <v>0</v>
          </cell>
          <cell r="I107">
            <v>0</v>
          </cell>
        </row>
        <row r="108">
          <cell r="B108">
            <v>1920</v>
          </cell>
          <cell r="C108">
            <v>23203</v>
          </cell>
          <cell r="D108">
            <v>1519</v>
          </cell>
          <cell r="E108">
            <v>3002</v>
          </cell>
          <cell r="F108">
            <v>38548</v>
          </cell>
          <cell r="G108">
            <v>12794</v>
          </cell>
          <cell r="H108">
            <v>154</v>
          </cell>
          <cell r="I108">
            <v>4544</v>
          </cell>
        </row>
        <row r="109">
          <cell r="B109">
            <v>70122</v>
          </cell>
          <cell r="C109">
            <v>50147</v>
          </cell>
          <cell r="D109">
            <v>27858</v>
          </cell>
          <cell r="E109">
            <v>99874</v>
          </cell>
          <cell r="F109">
            <v>32547</v>
          </cell>
          <cell r="G109">
            <v>26987</v>
          </cell>
          <cell r="H109">
            <v>23654</v>
          </cell>
          <cell r="I109">
            <v>9815</v>
          </cell>
        </row>
        <row r="110">
          <cell r="B110">
            <v>16067</v>
          </cell>
          <cell r="C110">
            <v>937</v>
          </cell>
          <cell r="D110">
            <v>13373</v>
          </cell>
          <cell r="E110">
            <v>3711</v>
          </cell>
          <cell r="F110">
            <v>26707</v>
          </cell>
          <cell r="G110">
            <v>3341</v>
          </cell>
          <cell r="H110">
            <v>8475</v>
          </cell>
          <cell r="I110">
            <v>631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B112">
            <v>2006</v>
          </cell>
          <cell r="C112">
            <v>14017</v>
          </cell>
          <cell r="D112">
            <v>3591</v>
          </cell>
          <cell r="E112">
            <v>5070</v>
          </cell>
          <cell r="F112">
            <v>11955</v>
          </cell>
          <cell r="G112">
            <v>35251</v>
          </cell>
          <cell r="H112">
            <v>12719</v>
          </cell>
          <cell r="I112">
            <v>9235</v>
          </cell>
        </row>
        <row r="113">
          <cell r="B113">
            <v>1379</v>
          </cell>
          <cell r="C113">
            <v>169</v>
          </cell>
          <cell r="D113">
            <v>8012</v>
          </cell>
          <cell r="E113">
            <v>14987</v>
          </cell>
          <cell r="F113">
            <v>6893</v>
          </cell>
          <cell r="G113">
            <v>6000</v>
          </cell>
          <cell r="H113">
            <v>3600</v>
          </cell>
          <cell r="I113">
            <v>161</v>
          </cell>
        </row>
        <row r="114">
          <cell r="B114">
            <v>5878</v>
          </cell>
          <cell r="C114">
            <v>107</v>
          </cell>
          <cell r="D114">
            <v>8680</v>
          </cell>
          <cell r="E114">
            <v>0</v>
          </cell>
          <cell r="F114">
            <v>3984</v>
          </cell>
          <cell r="G114">
            <v>5420</v>
          </cell>
          <cell r="H114">
            <v>18952</v>
          </cell>
          <cell r="I114">
            <v>0</v>
          </cell>
        </row>
        <row r="115">
          <cell r="B115">
            <v>399</v>
          </cell>
          <cell r="C115">
            <v>30</v>
          </cell>
          <cell r="D115">
            <v>842</v>
          </cell>
          <cell r="E115">
            <v>3500</v>
          </cell>
          <cell r="F115">
            <v>7501</v>
          </cell>
          <cell r="G115">
            <v>175</v>
          </cell>
          <cell r="H115">
            <v>606</v>
          </cell>
          <cell r="I115">
            <v>157</v>
          </cell>
        </row>
        <row r="116">
          <cell r="B116">
            <v>0</v>
          </cell>
          <cell r="C116">
            <v>74</v>
          </cell>
          <cell r="D116">
            <v>0</v>
          </cell>
          <cell r="E116">
            <v>1227</v>
          </cell>
          <cell r="F116">
            <v>1300</v>
          </cell>
          <cell r="G116">
            <v>91</v>
          </cell>
          <cell r="H116">
            <v>33</v>
          </cell>
          <cell r="I116">
            <v>76</v>
          </cell>
        </row>
        <row r="117">
          <cell r="B117">
            <v>0</v>
          </cell>
          <cell r="C117">
            <v>9</v>
          </cell>
          <cell r="D117">
            <v>50</v>
          </cell>
          <cell r="E117">
            <v>16457</v>
          </cell>
          <cell r="F117">
            <v>3404</v>
          </cell>
          <cell r="G117">
            <v>67</v>
          </cell>
          <cell r="H117">
            <v>153</v>
          </cell>
          <cell r="I117">
            <v>0</v>
          </cell>
        </row>
        <row r="118">
          <cell r="B118">
            <v>1116</v>
          </cell>
          <cell r="C118">
            <v>0</v>
          </cell>
          <cell r="D118">
            <v>1060</v>
          </cell>
          <cell r="E118">
            <v>3000</v>
          </cell>
          <cell r="F118">
            <v>25650</v>
          </cell>
          <cell r="G118">
            <v>262</v>
          </cell>
          <cell r="H118">
            <v>13281</v>
          </cell>
          <cell r="I118">
            <v>195</v>
          </cell>
        </row>
        <row r="119">
          <cell r="H119">
            <v>777748.68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50680</v>
          </cell>
          <cell r="F120">
            <v>3870</v>
          </cell>
          <cell r="G120">
            <v>14050</v>
          </cell>
          <cell r="H120">
            <v>0</v>
          </cell>
          <cell r="I120">
            <v>0</v>
          </cell>
        </row>
        <row r="121">
          <cell r="B121">
            <v>22014</v>
          </cell>
          <cell r="C121">
            <v>94</v>
          </cell>
          <cell r="D121">
            <v>635</v>
          </cell>
          <cell r="E121">
            <v>33</v>
          </cell>
          <cell r="F121">
            <v>64180</v>
          </cell>
          <cell r="G121">
            <v>2600</v>
          </cell>
          <cell r="H121">
            <v>1760</v>
          </cell>
          <cell r="I121">
            <v>866</v>
          </cell>
        </row>
        <row r="122">
          <cell r="B122">
            <v>246</v>
          </cell>
          <cell r="C122">
            <v>742</v>
          </cell>
          <cell r="D122">
            <v>0</v>
          </cell>
          <cell r="E122">
            <v>286</v>
          </cell>
          <cell r="F122">
            <v>8910</v>
          </cell>
          <cell r="G122">
            <v>21</v>
          </cell>
          <cell r="H122">
            <v>0</v>
          </cell>
          <cell r="I122">
            <v>25475</v>
          </cell>
        </row>
        <row r="123">
          <cell r="B123">
            <v>61</v>
          </cell>
          <cell r="C123">
            <v>2916</v>
          </cell>
          <cell r="D123">
            <v>3877</v>
          </cell>
          <cell r="E123">
            <v>2587</v>
          </cell>
          <cell r="F123">
            <v>2100</v>
          </cell>
          <cell r="G123">
            <v>700</v>
          </cell>
          <cell r="H123">
            <v>271</v>
          </cell>
          <cell r="I123">
            <v>470</v>
          </cell>
        </row>
        <row r="124">
          <cell r="B124">
            <v>58</v>
          </cell>
          <cell r="C124">
            <v>0</v>
          </cell>
          <cell r="D124">
            <v>300</v>
          </cell>
          <cell r="E124">
            <v>0</v>
          </cell>
          <cell r="F124">
            <v>0</v>
          </cell>
          <cell r="G124">
            <v>240</v>
          </cell>
          <cell r="H124">
            <v>48</v>
          </cell>
          <cell r="I124">
            <v>120</v>
          </cell>
        </row>
        <row r="125">
          <cell r="B125">
            <v>36541</v>
          </cell>
          <cell r="C125">
            <v>2584</v>
          </cell>
          <cell r="D125">
            <v>10</v>
          </cell>
          <cell r="E125">
            <v>82</v>
          </cell>
          <cell r="F125">
            <v>45877</v>
          </cell>
          <cell r="G125">
            <v>1665</v>
          </cell>
          <cell r="H125">
            <v>368</v>
          </cell>
          <cell r="I125">
            <v>35874</v>
          </cell>
        </row>
        <row r="126">
          <cell r="B126">
            <v>335</v>
          </cell>
          <cell r="C126">
            <v>15036</v>
          </cell>
          <cell r="D126">
            <v>27</v>
          </cell>
          <cell r="E126">
            <v>0</v>
          </cell>
          <cell r="F126">
            <v>9600</v>
          </cell>
          <cell r="G126">
            <v>0</v>
          </cell>
          <cell r="H126">
            <v>0</v>
          </cell>
          <cell r="I126">
            <v>0</v>
          </cell>
        </row>
        <row r="127">
          <cell r="B127">
            <v>791</v>
          </cell>
          <cell r="C127">
            <v>541</v>
          </cell>
          <cell r="D127">
            <v>0</v>
          </cell>
          <cell r="E127">
            <v>0</v>
          </cell>
          <cell r="F127">
            <v>651</v>
          </cell>
          <cell r="G127">
            <v>3550</v>
          </cell>
          <cell r="H127">
            <v>0</v>
          </cell>
          <cell r="I127">
            <v>1014</v>
          </cell>
        </row>
        <row r="128">
          <cell r="B128">
            <v>215487</v>
          </cell>
          <cell r="C128">
            <v>45103</v>
          </cell>
          <cell r="D128">
            <v>2133509</v>
          </cell>
          <cell r="E128">
            <v>14849</v>
          </cell>
          <cell r="F128">
            <v>21318</v>
          </cell>
          <cell r="G128">
            <v>127558</v>
          </cell>
          <cell r="H128">
            <v>56155</v>
          </cell>
          <cell r="I128">
            <v>31370</v>
          </cell>
        </row>
        <row r="129">
          <cell r="B129">
            <v>23897</v>
          </cell>
          <cell r="C129">
            <v>19342</v>
          </cell>
          <cell r="D129">
            <v>17711</v>
          </cell>
          <cell r="E129">
            <v>20118</v>
          </cell>
          <cell r="F129">
            <v>8100</v>
          </cell>
          <cell r="G129">
            <v>30341</v>
          </cell>
          <cell r="H129">
            <v>3252</v>
          </cell>
          <cell r="I129">
            <v>2806</v>
          </cell>
        </row>
      </sheetData>
      <sheetData sheetId="3">
        <row r="8">
          <cell r="B8">
            <v>12696.131581391308</v>
          </cell>
          <cell r="C8">
            <v>89921.634926198531</v>
          </cell>
          <cell r="D8">
            <v>194801.13441241937</v>
          </cell>
          <cell r="E8">
            <v>13583.582862244271</v>
          </cell>
          <cell r="F8">
            <v>9756.8929392062928</v>
          </cell>
          <cell r="G8">
            <v>0</v>
          </cell>
          <cell r="H8">
            <v>10148.385732816856</v>
          </cell>
          <cell r="I8">
            <v>7643.2375457233484</v>
          </cell>
        </row>
        <row r="9">
          <cell r="B9">
            <v>979</v>
          </cell>
          <cell r="C9">
            <v>703</v>
          </cell>
          <cell r="D9">
            <v>1939</v>
          </cell>
          <cell r="E9">
            <v>1766</v>
          </cell>
          <cell r="F9">
            <v>2966</v>
          </cell>
          <cell r="G9">
            <v>1561</v>
          </cell>
          <cell r="H9">
            <v>12391</v>
          </cell>
          <cell r="I9">
            <v>1308</v>
          </cell>
        </row>
        <row r="10">
          <cell r="B10">
            <v>0</v>
          </cell>
          <cell r="C10">
            <v>0</v>
          </cell>
          <cell r="D10">
            <v>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17</v>
          </cell>
          <cell r="C11">
            <v>35</v>
          </cell>
          <cell r="D11">
            <v>10</v>
          </cell>
          <cell r="E11">
            <v>18</v>
          </cell>
          <cell r="F11">
            <v>14</v>
          </cell>
          <cell r="G11">
            <v>11</v>
          </cell>
          <cell r="H11">
            <v>18</v>
          </cell>
          <cell r="I11">
            <v>21</v>
          </cell>
        </row>
        <row r="12">
          <cell r="B12">
            <v>0</v>
          </cell>
          <cell r="C12">
            <v>3</v>
          </cell>
          <cell r="D12">
            <v>101</v>
          </cell>
          <cell r="E12">
            <v>5</v>
          </cell>
          <cell r="F12">
            <v>0</v>
          </cell>
          <cell r="G12">
            <v>0</v>
          </cell>
          <cell r="H12">
            <v>2049</v>
          </cell>
          <cell r="I12">
            <v>120</v>
          </cell>
        </row>
        <row r="13">
          <cell r="B13">
            <v>758</v>
          </cell>
          <cell r="C13">
            <v>223</v>
          </cell>
          <cell r="D13">
            <v>422</v>
          </cell>
          <cell r="E13">
            <v>1687</v>
          </cell>
          <cell r="F13">
            <v>1845</v>
          </cell>
          <cell r="G13">
            <v>2574</v>
          </cell>
          <cell r="H13">
            <v>198</v>
          </cell>
          <cell r="I13">
            <v>103</v>
          </cell>
        </row>
        <row r="14">
          <cell r="B14">
            <v>254</v>
          </cell>
          <cell r="C14">
            <v>520</v>
          </cell>
          <cell r="D14">
            <v>354</v>
          </cell>
          <cell r="E14">
            <v>220</v>
          </cell>
          <cell r="F14">
            <v>2547</v>
          </cell>
          <cell r="G14">
            <v>3654</v>
          </cell>
          <cell r="H14">
            <v>138</v>
          </cell>
          <cell r="I14">
            <v>154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256</v>
          </cell>
          <cell r="G15">
            <v>137</v>
          </cell>
          <cell r="H15">
            <v>65</v>
          </cell>
          <cell r="I15">
            <v>0</v>
          </cell>
        </row>
        <row r="16">
          <cell r="B16">
            <v>641</v>
          </cell>
          <cell r="C16">
            <v>547</v>
          </cell>
          <cell r="D16">
            <v>587</v>
          </cell>
          <cell r="E16">
            <v>272</v>
          </cell>
          <cell r="F16">
            <v>1587</v>
          </cell>
          <cell r="G16">
            <v>852</v>
          </cell>
          <cell r="H16">
            <v>5444</v>
          </cell>
          <cell r="I16">
            <v>321</v>
          </cell>
        </row>
        <row r="17">
          <cell r="B17">
            <v>589</v>
          </cell>
          <cell r="C17">
            <v>332</v>
          </cell>
          <cell r="D17">
            <v>272</v>
          </cell>
          <cell r="E17">
            <v>2547</v>
          </cell>
          <cell r="F17">
            <v>1200</v>
          </cell>
          <cell r="G17">
            <v>852</v>
          </cell>
          <cell r="H17">
            <v>2658</v>
          </cell>
          <cell r="I17">
            <v>564</v>
          </cell>
        </row>
        <row r="18">
          <cell r="B18">
            <v>0</v>
          </cell>
          <cell r="C18">
            <v>3587</v>
          </cell>
          <cell r="D18">
            <v>0</v>
          </cell>
          <cell r="E18">
            <v>0</v>
          </cell>
          <cell r="F18">
            <v>2687</v>
          </cell>
          <cell r="G18">
            <v>330</v>
          </cell>
          <cell r="H18">
            <v>98</v>
          </cell>
          <cell r="I18">
            <v>919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3769</v>
          </cell>
          <cell r="F19">
            <v>235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569</v>
          </cell>
          <cell r="C20">
            <v>1588</v>
          </cell>
          <cell r="D20">
            <v>449</v>
          </cell>
          <cell r="E20">
            <v>984</v>
          </cell>
          <cell r="F20">
            <v>1015</v>
          </cell>
          <cell r="G20">
            <v>452</v>
          </cell>
          <cell r="H20">
            <v>235</v>
          </cell>
          <cell r="I20">
            <v>582</v>
          </cell>
        </row>
        <row r="21">
          <cell r="B21">
            <v>2802</v>
          </cell>
          <cell r="C21">
            <v>3030</v>
          </cell>
          <cell r="D21">
            <v>2687</v>
          </cell>
          <cell r="E21">
            <v>7895</v>
          </cell>
          <cell r="F21">
            <v>1986</v>
          </cell>
          <cell r="G21">
            <v>1519</v>
          </cell>
          <cell r="H21">
            <v>1774</v>
          </cell>
          <cell r="I21">
            <v>1854</v>
          </cell>
        </row>
        <row r="22">
          <cell r="B22">
            <v>242</v>
          </cell>
          <cell r="C22">
            <v>321</v>
          </cell>
          <cell r="D22">
            <v>555</v>
          </cell>
          <cell r="E22">
            <v>874</v>
          </cell>
          <cell r="F22">
            <v>958</v>
          </cell>
          <cell r="G22">
            <v>254</v>
          </cell>
          <cell r="H22">
            <v>595</v>
          </cell>
          <cell r="I22">
            <v>98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549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75</v>
          </cell>
          <cell r="C24">
            <v>752</v>
          </cell>
          <cell r="D24">
            <v>854</v>
          </cell>
          <cell r="E24">
            <v>689</v>
          </cell>
          <cell r="F24">
            <v>2310</v>
          </cell>
          <cell r="G24">
            <v>751</v>
          </cell>
          <cell r="H24">
            <v>420</v>
          </cell>
          <cell r="I24">
            <v>750</v>
          </cell>
        </row>
        <row r="25">
          <cell r="B25">
            <v>331</v>
          </cell>
          <cell r="C25">
            <v>54</v>
          </cell>
          <cell r="D25">
            <v>64</v>
          </cell>
          <cell r="E25">
            <v>466</v>
          </cell>
          <cell r="F25">
            <v>652</v>
          </cell>
          <cell r="G25">
            <v>114</v>
          </cell>
          <cell r="H25">
            <v>121</v>
          </cell>
          <cell r="I25">
            <v>12</v>
          </cell>
        </row>
        <row r="26">
          <cell r="B26">
            <v>15</v>
          </cell>
          <cell r="C26">
            <v>0</v>
          </cell>
          <cell r="D26">
            <v>85</v>
          </cell>
          <cell r="E26">
            <v>2273</v>
          </cell>
          <cell r="F26">
            <v>490</v>
          </cell>
          <cell r="G26">
            <v>175</v>
          </cell>
          <cell r="H26">
            <v>1217</v>
          </cell>
          <cell r="I26">
            <v>0</v>
          </cell>
        </row>
        <row r="27">
          <cell r="B27">
            <v>78</v>
          </cell>
          <cell r="C27">
            <v>8</v>
          </cell>
          <cell r="D27">
            <v>25</v>
          </cell>
          <cell r="E27">
            <v>96</v>
          </cell>
          <cell r="F27">
            <v>600</v>
          </cell>
          <cell r="G27">
            <v>19</v>
          </cell>
          <cell r="H27">
            <v>80</v>
          </cell>
          <cell r="I27">
            <v>14</v>
          </cell>
        </row>
        <row r="28">
          <cell r="B28">
            <v>35</v>
          </cell>
          <cell r="C28">
            <v>30</v>
          </cell>
          <cell r="D28">
            <v>12</v>
          </cell>
          <cell r="E28">
            <v>752</v>
          </cell>
          <cell r="F28">
            <v>456</v>
          </cell>
          <cell r="G28">
            <v>97</v>
          </cell>
          <cell r="H28">
            <v>0</v>
          </cell>
          <cell r="I28">
            <v>89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192</v>
          </cell>
          <cell r="G29">
            <v>0</v>
          </cell>
          <cell r="H29">
            <v>0</v>
          </cell>
          <cell r="I29">
            <v>98</v>
          </cell>
        </row>
        <row r="30">
          <cell r="B30">
            <v>47</v>
          </cell>
          <cell r="C30">
            <v>42</v>
          </cell>
          <cell r="D30">
            <v>89</v>
          </cell>
          <cell r="E30">
            <v>241</v>
          </cell>
          <cell r="F30">
            <v>615</v>
          </cell>
          <cell r="G30">
            <v>60</v>
          </cell>
          <cell r="H30">
            <v>52</v>
          </cell>
          <cell r="I30">
            <v>58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895</v>
          </cell>
          <cell r="F32">
            <v>352</v>
          </cell>
          <cell r="G32">
            <v>254</v>
          </cell>
          <cell r="H32">
            <v>0</v>
          </cell>
          <cell r="I32">
            <v>0</v>
          </cell>
        </row>
        <row r="33">
          <cell r="B33">
            <v>79</v>
          </cell>
          <cell r="C33">
            <v>58</v>
          </cell>
          <cell r="D33">
            <v>86</v>
          </cell>
          <cell r="E33">
            <v>251</v>
          </cell>
          <cell r="F33">
            <v>465</v>
          </cell>
          <cell r="G33">
            <v>420</v>
          </cell>
          <cell r="H33">
            <v>41</v>
          </cell>
          <cell r="I33">
            <v>254</v>
          </cell>
        </row>
        <row r="34">
          <cell r="B34">
            <v>79</v>
          </cell>
          <cell r="C34">
            <v>159</v>
          </cell>
          <cell r="D34">
            <v>65</v>
          </cell>
          <cell r="E34">
            <v>62</v>
          </cell>
          <cell r="F34">
            <v>45</v>
          </cell>
          <cell r="G34">
            <v>90</v>
          </cell>
          <cell r="H34">
            <v>0</v>
          </cell>
          <cell r="I34">
            <v>0</v>
          </cell>
        </row>
        <row r="35">
          <cell r="B35">
            <v>85</v>
          </cell>
          <cell r="C35">
            <v>881</v>
          </cell>
          <cell r="D35">
            <v>365</v>
          </cell>
          <cell r="E35">
            <v>48</v>
          </cell>
          <cell r="F35">
            <v>98</v>
          </cell>
          <cell r="G35">
            <v>213</v>
          </cell>
          <cell r="H35">
            <v>145</v>
          </cell>
          <cell r="I35">
            <v>152</v>
          </cell>
        </row>
        <row r="36">
          <cell r="B36">
            <v>0</v>
          </cell>
          <cell r="C36">
            <v>36</v>
          </cell>
          <cell r="D36">
            <v>150</v>
          </cell>
          <cell r="E36">
            <v>0</v>
          </cell>
          <cell r="F36">
            <v>0</v>
          </cell>
          <cell r="G36">
            <v>400</v>
          </cell>
          <cell r="H36">
            <v>110</v>
          </cell>
          <cell r="I36">
            <v>100</v>
          </cell>
        </row>
        <row r="37">
          <cell r="B37">
            <v>69</v>
          </cell>
          <cell r="C37">
            <v>95</v>
          </cell>
          <cell r="D37">
            <v>85</v>
          </cell>
          <cell r="E37">
            <v>71</v>
          </cell>
          <cell r="F37">
            <v>49</v>
          </cell>
          <cell r="G37">
            <v>68</v>
          </cell>
          <cell r="H37">
            <v>65</v>
          </cell>
          <cell r="I37">
            <v>85</v>
          </cell>
        </row>
        <row r="38">
          <cell r="B38">
            <v>145</v>
          </cell>
          <cell r="C38">
            <v>1351</v>
          </cell>
          <cell r="D38">
            <v>14</v>
          </cell>
          <cell r="E38">
            <v>0</v>
          </cell>
          <cell r="F38">
            <v>2500</v>
          </cell>
          <cell r="G38">
            <v>0</v>
          </cell>
          <cell r="H38">
            <v>0</v>
          </cell>
          <cell r="I38">
            <v>5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7120</v>
          </cell>
          <cell r="G39">
            <v>0</v>
          </cell>
          <cell r="H39">
            <v>0</v>
          </cell>
          <cell r="I39">
            <v>200</v>
          </cell>
        </row>
        <row r="40">
          <cell r="B40">
            <v>1914</v>
          </cell>
          <cell r="C40">
            <v>529</v>
          </cell>
          <cell r="D40">
            <v>2893</v>
          </cell>
          <cell r="E40">
            <v>23</v>
          </cell>
          <cell r="F40">
            <v>610</v>
          </cell>
          <cell r="G40">
            <v>84</v>
          </cell>
          <cell r="H40">
            <v>248</v>
          </cell>
          <cell r="I40">
            <v>28</v>
          </cell>
        </row>
        <row r="41">
          <cell r="B41">
            <v>1584</v>
          </cell>
          <cell r="C41">
            <v>3399</v>
          </cell>
          <cell r="D41">
            <v>1428</v>
          </cell>
          <cell r="E41">
            <v>9371</v>
          </cell>
          <cell r="F41">
            <v>680</v>
          </cell>
          <cell r="G41">
            <v>1893</v>
          </cell>
          <cell r="H41">
            <v>1944</v>
          </cell>
          <cell r="I41">
            <v>535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7138</v>
          </cell>
          <cell r="G56">
            <v>0</v>
          </cell>
          <cell r="H56">
            <v>0</v>
          </cell>
          <cell r="I56">
            <v>280</v>
          </cell>
        </row>
        <row r="57">
          <cell r="B57">
            <v>2544</v>
          </cell>
          <cell r="C57">
            <v>1143</v>
          </cell>
          <cell r="D57">
            <v>3421</v>
          </cell>
          <cell r="E57">
            <v>1778</v>
          </cell>
          <cell r="F57">
            <v>2852</v>
          </cell>
          <cell r="G57">
            <v>2587</v>
          </cell>
          <cell r="H57">
            <v>13138</v>
          </cell>
          <cell r="I57">
            <v>2657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12225</v>
          </cell>
          <cell r="H58">
            <v>0</v>
          </cell>
          <cell r="I58">
            <v>0</v>
          </cell>
        </row>
        <row r="59">
          <cell r="B59">
            <v>2506</v>
          </cell>
          <cell r="C59">
            <v>240110</v>
          </cell>
          <cell r="D59">
            <v>2008</v>
          </cell>
          <cell r="E59">
            <v>5340</v>
          </cell>
          <cell r="F59">
            <v>5345</v>
          </cell>
          <cell r="G59">
            <v>6340</v>
          </cell>
          <cell r="H59">
            <v>991</v>
          </cell>
          <cell r="I59">
            <v>30110</v>
          </cell>
        </row>
        <row r="60">
          <cell r="B60">
            <v>0</v>
          </cell>
          <cell r="C60">
            <v>154</v>
          </cell>
          <cell r="D60">
            <v>254</v>
          </cell>
          <cell r="E60">
            <v>0</v>
          </cell>
          <cell r="F60">
            <v>0</v>
          </cell>
          <cell r="G60">
            <v>0</v>
          </cell>
          <cell r="H60">
            <v>254</v>
          </cell>
          <cell r="I60">
            <v>547</v>
          </cell>
        </row>
        <row r="61">
          <cell r="B61">
            <v>898</v>
          </cell>
          <cell r="C61">
            <v>652</v>
          </cell>
          <cell r="D61">
            <v>1200</v>
          </cell>
          <cell r="E61">
            <v>3544</v>
          </cell>
          <cell r="F61">
            <v>2410</v>
          </cell>
          <cell r="G61">
            <v>852</v>
          </cell>
          <cell r="H61">
            <v>112444</v>
          </cell>
          <cell r="I61">
            <v>6214</v>
          </cell>
        </row>
        <row r="62">
          <cell r="B62">
            <v>584</v>
          </cell>
          <cell r="C62">
            <v>654</v>
          </cell>
          <cell r="D62">
            <v>97</v>
          </cell>
          <cell r="E62">
            <v>25</v>
          </cell>
          <cell r="F62">
            <v>564</v>
          </cell>
          <cell r="G62">
            <v>920</v>
          </cell>
          <cell r="H62">
            <v>24120</v>
          </cell>
          <cell r="I62">
            <v>4507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240</v>
          </cell>
          <cell r="G63">
            <v>120</v>
          </cell>
          <cell r="H63">
            <v>60</v>
          </cell>
          <cell r="I63">
            <v>0</v>
          </cell>
        </row>
        <row r="64">
          <cell r="B64">
            <v>952</v>
          </cell>
          <cell r="C64">
            <v>3547</v>
          </cell>
          <cell r="D64">
            <v>5871</v>
          </cell>
          <cell r="E64">
            <v>1925</v>
          </cell>
          <cell r="F64">
            <v>13010</v>
          </cell>
          <cell r="G64">
            <v>29877</v>
          </cell>
          <cell r="H64">
            <v>12541</v>
          </cell>
          <cell r="I64">
            <v>6987</v>
          </cell>
        </row>
        <row r="65">
          <cell r="B65">
            <v>1145</v>
          </cell>
          <cell r="C65">
            <v>844</v>
          </cell>
          <cell r="D65">
            <v>225</v>
          </cell>
          <cell r="E65">
            <v>3410</v>
          </cell>
          <cell r="F65">
            <v>163</v>
          </cell>
          <cell r="G65">
            <v>32</v>
          </cell>
          <cell r="H65">
            <v>2574</v>
          </cell>
          <cell r="I65">
            <v>509</v>
          </cell>
        </row>
        <row r="66">
          <cell r="B66">
            <v>75</v>
          </cell>
          <cell r="C66">
            <v>3978</v>
          </cell>
          <cell r="D66">
            <v>45</v>
          </cell>
          <cell r="E66">
            <v>40</v>
          </cell>
          <cell r="F66">
            <v>4248</v>
          </cell>
          <cell r="G66">
            <v>350</v>
          </cell>
          <cell r="H66">
            <v>90</v>
          </cell>
          <cell r="I66">
            <v>1884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3134</v>
          </cell>
          <cell r="F67">
            <v>335</v>
          </cell>
          <cell r="G67">
            <v>300</v>
          </cell>
          <cell r="H67">
            <v>0</v>
          </cell>
          <cell r="I67">
            <v>0</v>
          </cell>
        </row>
        <row r="68">
          <cell r="B68">
            <v>95</v>
          </cell>
          <cell r="C68">
            <v>2364</v>
          </cell>
          <cell r="D68">
            <v>259</v>
          </cell>
          <cell r="E68">
            <v>325</v>
          </cell>
          <cell r="F68">
            <v>2660</v>
          </cell>
          <cell r="G68">
            <v>1560</v>
          </cell>
          <cell r="H68">
            <v>17</v>
          </cell>
          <cell r="I68">
            <v>840</v>
          </cell>
        </row>
        <row r="69">
          <cell r="B69">
            <v>9907</v>
          </cell>
          <cell r="C69">
            <v>7922</v>
          </cell>
          <cell r="D69">
            <v>9643</v>
          </cell>
          <cell r="E69">
            <v>17931</v>
          </cell>
          <cell r="F69">
            <v>8934</v>
          </cell>
          <cell r="G69">
            <v>1764</v>
          </cell>
          <cell r="H69">
            <v>7940</v>
          </cell>
          <cell r="I69">
            <v>6061</v>
          </cell>
        </row>
        <row r="70">
          <cell r="B70">
            <v>1090</v>
          </cell>
          <cell r="C70">
            <v>1082</v>
          </cell>
          <cell r="D70">
            <v>5223</v>
          </cell>
          <cell r="E70">
            <v>1442</v>
          </cell>
          <cell r="F70">
            <v>3434</v>
          </cell>
          <cell r="G70">
            <v>1446</v>
          </cell>
          <cell r="H70">
            <v>375</v>
          </cell>
          <cell r="I70">
            <v>109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240</v>
          </cell>
          <cell r="C72">
            <v>3623</v>
          </cell>
          <cell r="D72">
            <v>1035</v>
          </cell>
          <cell r="E72">
            <v>1040</v>
          </cell>
          <cell r="F72">
            <v>1900</v>
          </cell>
          <cell r="G72">
            <v>2339</v>
          </cell>
          <cell r="H72">
            <v>1074</v>
          </cell>
          <cell r="I72">
            <v>880</v>
          </cell>
        </row>
        <row r="73">
          <cell r="B73">
            <v>213</v>
          </cell>
          <cell r="C73">
            <v>90</v>
          </cell>
          <cell r="D73">
            <v>1216</v>
          </cell>
          <cell r="E73">
            <v>2019</v>
          </cell>
          <cell r="F73">
            <v>1102</v>
          </cell>
          <cell r="G73">
            <v>1315</v>
          </cell>
          <cell r="H73">
            <v>308</v>
          </cell>
          <cell r="I73">
            <v>47</v>
          </cell>
        </row>
        <row r="74">
          <cell r="B74">
            <v>195</v>
          </cell>
          <cell r="C74">
            <v>4</v>
          </cell>
          <cell r="D74">
            <v>205</v>
          </cell>
          <cell r="E74">
            <v>82</v>
          </cell>
          <cell r="F74">
            <v>1573</v>
          </cell>
          <cell r="G74">
            <v>424</v>
          </cell>
          <cell r="H74">
            <v>270</v>
          </cell>
          <cell r="I74">
            <v>0</v>
          </cell>
        </row>
        <row r="75">
          <cell r="B75">
            <v>238</v>
          </cell>
          <cell r="C75">
            <v>33</v>
          </cell>
          <cell r="D75">
            <v>92</v>
          </cell>
          <cell r="E75">
            <v>109</v>
          </cell>
          <cell r="F75">
            <v>899</v>
          </cell>
          <cell r="G75">
            <v>0</v>
          </cell>
          <cell r="H75">
            <v>237</v>
          </cell>
          <cell r="I75">
            <v>50</v>
          </cell>
        </row>
        <row r="76">
          <cell r="B76">
            <v>0</v>
          </cell>
          <cell r="C76">
            <v>3</v>
          </cell>
          <cell r="D76">
            <v>0</v>
          </cell>
          <cell r="E76">
            <v>1471</v>
          </cell>
          <cell r="F76">
            <v>310</v>
          </cell>
          <cell r="G76">
            <v>11</v>
          </cell>
          <cell r="H76">
            <v>0</v>
          </cell>
          <cell r="I76">
            <v>19</v>
          </cell>
        </row>
        <row r="77">
          <cell r="B77">
            <v>0</v>
          </cell>
          <cell r="C77">
            <v>29</v>
          </cell>
          <cell r="D77">
            <v>20</v>
          </cell>
          <cell r="E77">
            <v>18428</v>
          </cell>
          <cell r="F77">
            <v>85</v>
          </cell>
          <cell r="G77">
            <v>1528</v>
          </cell>
          <cell r="H77">
            <v>57</v>
          </cell>
          <cell r="I77">
            <v>0</v>
          </cell>
        </row>
        <row r="78">
          <cell r="B78">
            <v>40</v>
          </cell>
          <cell r="C78">
            <v>0</v>
          </cell>
          <cell r="D78">
            <v>72</v>
          </cell>
          <cell r="E78">
            <v>82</v>
          </cell>
          <cell r="F78">
            <v>948</v>
          </cell>
          <cell r="G78">
            <v>60</v>
          </cell>
          <cell r="H78">
            <v>359</v>
          </cell>
          <cell r="I78">
            <v>53</v>
          </cell>
        </row>
        <row r="79">
          <cell r="H79">
            <v>21873.248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1380</v>
          </cell>
          <cell r="F80">
            <v>300</v>
          </cell>
          <cell r="G80">
            <v>140</v>
          </cell>
          <cell r="H80">
            <v>0</v>
          </cell>
          <cell r="I80">
            <v>0</v>
          </cell>
        </row>
        <row r="81">
          <cell r="B81">
            <v>19786</v>
          </cell>
          <cell r="C81">
            <v>257</v>
          </cell>
          <cell r="D81">
            <v>247</v>
          </cell>
          <cell r="E81">
            <v>10</v>
          </cell>
          <cell r="F81">
            <v>56818</v>
          </cell>
          <cell r="G81">
            <v>6299</v>
          </cell>
          <cell r="H81">
            <v>210</v>
          </cell>
          <cell r="I81">
            <v>473</v>
          </cell>
        </row>
        <row r="82">
          <cell r="B82">
            <v>517</v>
          </cell>
          <cell r="C82">
            <v>1571</v>
          </cell>
          <cell r="D82">
            <v>60</v>
          </cell>
          <cell r="E82">
            <v>1017</v>
          </cell>
          <cell r="F82">
            <v>4590</v>
          </cell>
          <cell r="G82">
            <v>40</v>
          </cell>
          <cell r="H82">
            <v>0</v>
          </cell>
          <cell r="I82">
            <v>7606</v>
          </cell>
        </row>
        <row r="83">
          <cell r="B83">
            <v>35</v>
          </cell>
          <cell r="C83">
            <v>809</v>
          </cell>
          <cell r="D83">
            <v>3214</v>
          </cell>
          <cell r="E83">
            <v>3021</v>
          </cell>
          <cell r="F83">
            <v>984</v>
          </cell>
          <cell r="G83">
            <v>628</v>
          </cell>
          <cell r="H83">
            <v>244</v>
          </cell>
          <cell r="I83">
            <v>668</v>
          </cell>
        </row>
        <row r="84">
          <cell r="B84">
            <v>20</v>
          </cell>
          <cell r="C84">
            <v>0</v>
          </cell>
          <cell r="D84">
            <v>116</v>
          </cell>
          <cell r="E84">
            <v>0</v>
          </cell>
          <cell r="F84">
            <v>65</v>
          </cell>
          <cell r="G84">
            <v>741</v>
          </cell>
          <cell r="H84">
            <v>305</v>
          </cell>
          <cell r="I84">
            <v>150</v>
          </cell>
        </row>
        <row r="85">
          <cell r="B85">
            <v>13877</v>
          </cell>
          <cell r="C85">
            <v>1398</v>
          </cell>
          <cell r="D85">
            <v>0</v>
          </cell>
          <cell r="E85">
            <v>880</v>
          </cell>
          <cell r="F85">
            <v>33590</v>
          </cell>
          <cell r="G85">
            <v>1885</v>
          </cell>
          <cell r="H85">
            <v>27</v>
          </cell>
          <cell r="I85">
            <v>19975</v>
          </cell>
        </row>
        <row r="86">
          <cell r="B86">
            <v>170</v>
          </cell>
          <cell r="C86">
            <v>3978</v>
          </cell>
          <cell r="D86">
            <v>17</v>
          </cell>
          <cell r="E86">
            <v>110</v>
          </cell>
          <cell r="F86">
            <v>9272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2065</v>
          </cell>
          <cell r="C87">
            <v>5</v>
          </cell>
          <cell r="D87">
            <v>0</v>
          </cell>
          <cell r="E87">
            <v>0</v>
          </cell>
          <cell r="F87">
            <v>800</v>
          </cell>
          <cell r="G87">
            <v>2360</v>
          </cell>
          <cell r="H87">
            <v>0</v>
          </cell>
          <cell r="I87">
            <v>180</v>
          </cell>
        </row>
        <row r="88">
          <cell r="B88">
            <v>43111</v>
          </cell>
          <cell r="C88">
            <v>8447</v>
          </cell>
          <cell r="D88">
            <v>245022</v>
          </cell>
          <cell r="E88">
            <v>4985</v>
          </cell>
          <cell r="F88">
            <v>6785</v>
          </cell>
          <cell r="G88">
            <v>48737</v>
          </cell>
          <cell r="H88">
            <v>14169</v>
          </cell>
          <cell r="I88">
            <v>2431</v>
          </cell>
        </row>
        <row r="89">
          <cell r="B89">
            <v>168699</v>
          </cell>
          <cell r="C89">
            <v>148391</v>
          </cell>
          <cell r="D89">
            <v>78541</v>
          </cell>
          <cell r="E89">
            <v>185684</v>
          </cell>
          <cell r="F89">
            <v>21045</v>
          </cell>
          <cell r="G89">
            <v>76254</v>
          </cell>
          <cell r="H89">
            <v>26553</v>
          </cell>
          <cell r="I89">
            <v>15874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22714</v>
          </cell>
          <cell r="G105">
            <v>0</v>
          </cell>
          <cell r="H105">
            <v>0</v>
          </cell>
          <cell r="I105">
            <v>980</v>
          </cell>
        </row>
        <row r="106">
          <cell r="B106">
            <v>3277</v>
          </cell>
          <cell r="C106">
            <v>3198</v>
          </cell>
          <cell r="D106">
            <v>8541</v>
          </cell>
          <cell r="E106">
            <v>4567</v>
          </cell>
          <cell r="F106">
            <v>7854</v>
          </cell>
          <cell r="G106">
            <v>6987</v>
          </cell>
          <cell r="H106">
            <v>31477</v>
          </cell>
          <cell r="I106">
            <v>6741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27930</v>
          </cell>
          <cell r="H107">
            <v>0</v>
          </cell>
          <cell r="I107">
            <v>0</v>
          </cell>
        </row>
        <row r="108">
          <cell r="B108">
            <v>679</v>
          </cell>
          <cell r="C108">
            <v>20200</v>
          </cell>
          <cell r="D108">
            <v>463</v>
          </cell>
          <cell r="E108">
            <v>830</v>
          </cell>
          <cell r="F108">
            <v>818</v>
          </cell>
          <cell r="G108">
            <v>1294</v>
          </cell>
          <cell r="H108">
            <v>196</v>
          </cell>
          <cell r="I108">
            <v>3401</v>
          </cell>
        </row>
        <row r="109">
          <cell r="B109">
            <v>0</v>
          </cell>
          <cell r="C109">
            <v>204</v>
          </cell>
          <cell r="D109">
            <v>269</v>
          </cell>
          <cell r="E109">
            <v>0</v>
          </cell>
          <cell r="F109">
            <v>0</v>
          </cell>
          <cell r="G109">
            <v>0</v>
          </cell>
          <cell r="H109">
            <v>277</v>
          </cell>
          <cell r="I109">
            <v>1354</v>
          </cell>
        </row>
        <row r="110">
          <cell r="B110">
            <v>953</v>
          </cell>
          <cell r="C110">
            <v>279</v>
          </cell>
          <cell r="D110">
            <v>1354</v>
          </cell>
          <cell r="E110">
            <v>4215</v>
          </cell>
          <cell r="F110">
            <v>4520</v>
          </cell>
          <cell r="G110">
            <v>1521</v>
          </cell>
          <cell r="H110">
            <v>210100</v>
          </cell>
          <cell r="I110">
            <v>8102</v>
          </cell>
        </row>
        <row r="111">
          <cell r="B111">
            <v>940</v>
          </cell>
          <cell r="C111">
            <v>895</v>
          </cell>
          <cell r="D111">
            <v>198</v>
          </cell>
          <cell r="E111">
            <v>84</v>
          </cell>
          <cell r="F111">
            <v>1258</v>
          </cell>
          <cell r="G111">
            <v>2547</v>
          </cell>
          <cell r="H111">
            <v>32145</v>
          </cell>
          <cell r="I111">
            <v>8520</v>
          </cell>
        </row>
        <row r="112">
          <cell r="B112">
            <v>269</v>
          </cell>
          <cell r="C112">
            <v>0</v>
          </cell>
          <cell r="D112">
            <v>231</v>
          </cell>
          <cell r="E112">
            <v>0</v>
          </cell>
          <cell r="F112">
            <v>354</v>
          </cell>
          <cell r="G112">
            <v>0</v>
          </cell>
          <cell r="H112">
            <v>0</v>
          </cell>
          <cell r="I112">
            <v>0</v>
          </cell>
        </row>
        <row r="113">
          <cell r="B113">
            <v>511</v>
          </cell>
          <cell r="C113">
            <v>5321</v>
          </cell>
          <cell r="D113">
            <v>4245</v>
          </cell>
          <cell r="E113">
            <v>698</v>
          </cell>
          <cell r="F113">
            <v>14311</v>
          </cell>
          <cell r="G113">
            <v>42587</v>
          </cell>
          <cell r="H113">
            <v>16547</v>
          </cell>
          <cell r="I113">
            <v>7621</v>
          </cell>
        </row>
        <row r="114">
          <cell r="B114">
            <v>16616</v>
          </cell>
          <cell r="C114">
            <v>5763</v>
          </cell>
          <cell r="D114">
            <v>2306</v>
          </cell>
          <cell r="E114">
            <v>37677</v>
          </cell>
          <cell r="F114">
            <v>1120</v>
          </cell>
          <cell r="G114">
            <v>230</v>
          </cell>
          <cell r="H114">
            <v>31477</v>
          </cell>
          <cell r="I114">
            <v>3821</v>
          </cell>
        </row>
        <row r="115">
          <cell r="B115">
            <v>900</v>
          </cell>
          <cell r="C115">
            <v>24696</v>
          </cell>
          <cell r="D115">
            <v>331</v>
          </cell>
          <cell r="E115">
            <v>375</v>
          </cell>
          <cell r="F115">
            <v>30655</v>
          </cell>
          <cell r="G115">
            <v>2898</v>
          </cell>
          <cell r="H115">
            <v>434</v>
          </cell>
          <cell r="I115">
            <v>24521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125360</v>
          </cell>
          <cell r="F116">
            <v>5025</v>
          </cell>
          <cell r="G116">
            <v>2400</v>
          </cell>
          <cell r="H116">
            <v>0</v>
          </cell>
          <cell r="I116">
            <v>0</v>
          </cell>
        </row>
        <row r="117">
          <cell r="B117">
            <v>1400</v>
          </cell>
          <cell r="C117">
            <v>18774</v>
          </cell>
          <cell r="D117">
            <v>3414</v>
          </cell>
          <cell r="E117">
            <v>1763</v>
          </cell>
          <cell r="F117">
            <v>20300</v>
          </cell>
          <cell r="G117">
            <v>10896</v>
          </cell>
          <cell r="H117">
            <v>141</v>
          </cell>
          <cell r="I117">
            <v>5622</v>
          </cell>
        </row>
        <row r="118">
          <cell r="B118">
            <v>97514</v>
          </cell>
          <cell r="C118">
            <v>58578</v>
          </cell>
          <cell r="D118">
            <v>78929</v>
          </cell>
          <cell r="E118">
            <v>147203</v>
          </cell>
          <cell r="F118">
            <v>59215</v>
          </cell>
          <cell r="G118">
            <v>9500</v>
          </cell>
          <cell r="H118">
            <v>45915</v>
          </cell>
          <cell r="I118">
            <v>40556</v>
          </cell>
        </row>
        <row r="119">
          <cell r="B119">
            <v>10879</v>
          </cell>
          <cell r="C119">
            <v>1055</v>
          </cell>
          <cell r="D119">
            <v>32494</v>
          </cell>
          <cell r="E119">
            <v>3322</v>
          </cell>
          <cell r="F119">
            <v>33465</v>
          </cell>
          <cell r="G119">
            <v>2952</v>
          </cell>
          <cell r="H119">
            <v>8410</v>
          </cell>
          <cell r="I119">
            <v>704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16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2865</v>
          </cell>
          <cell r="C121">
            <v>19839</v>
          </cell>
          <cell r="D121">
            <v>5901</v>
          </cell>
          <cell r="E121">
            <v>4974</v>
          </cell>
          <cell r="F121">
            <v>14282</v>
          </cell>
          <cell r="G121">
            <v>14929</v>
          </cell>
          <cell r="H121">
            <v>8165</v>
          </cell>
          <cell r="I121">
            <v>11713</v>
          </cell>
        </row>
        <row r="122">
          <cell r="B122">
            <v>2180</v>
          </cell>
          <cell r="C122">
            <v>311</v>
          </cell>
          <cell r="D122">
            <v>8799</v>
          </cell>
          <cell r="E122">
            <v>7103</v>
          </cell>
          <cell r="F122">
            <v>11536</v>
          </cell>
          <cell r="G122">
            <v>7677</v>
          </cell>
          <cell r="H122">
            <v>4151</v>
          </cell>
          <cell r="I122">
            <v>253</v>
          </cell>
        </row>
        <row r="123">
          <cell r="B123">
            <v>3592</v>
          </cell>
          <cell r="C123">
            <v>48</v>
          </cell>
          <cell r="D123">
            <v>4370</v>
          </cell>
          <cell r="E123">
            <v>3280</v>
          </cell>
          <cell r="F123">
            <v>44690</v>
          </cell>
          <cell r="G123">
            <v>5639</v>
          </cell>
          <cell r="H123">
            <v>4120</v>
          </cell>
          <cell r="I123">
            <v>0</v>
          </cell>
        </row>
        <row r="124">
          <cell r="B124">
            <v>2488</v>
          </cell>
          <cell r="C124">
            <v>26</v>
          </cell>
          <cell r="D124">
            <v>1178</v>
          </cell>
          <cell r="E124">
            <v>2242</v>
          </cell>
          <cell r="F124">
            <v>25750</v>
          </cell>
          <cell r="G124">
            <v>0</v>
          </cell>
          <cell r="H124">
            <v>2051</v>
          </cell>
          <cell r="I124">
            <v>228</v>
          </cell>
        </row>
        <row r="125">
          <cell r="B125">
            <v>0</v>
          </cell>
          <cell r="C125">
            <v>8</v>
          </cell>
          <cell r="D125">
            <v>0</v>
          </cell>
          <cell r="E125">
            <v>3434</v>
          </cell>
          <cell r="F125">
            <v>459</v>
          </cell>
          <cell r="G125">
            <v>21</v>
          </cell>
          <cell r="H125">
            <v>0</v>
          </cell>
          <cell r="I125">
            <v>19</v>
          </cell>
        </row>
        <row r="126">
          <cell r="B126">
            <v>0</v>
          </cell>
          <cell r="C126">
            <v>29</v>
          </cell>
          <cell r="D126">
            <v>8</v>
          </cell>
          <cell r="E126">
            <v>32201</v>
          </cell>
          <cell r="F126">
            <v>31</v>
          </cell>
          <cell r="G126">
            <v>4899</v>
          </cell>
          <cell r="H126">
            <v>46</v>
          </cell>
          <cell r="I126">
            <v>0</v>
          </cell>
        </row>
        <row r="127">
          <cell r="B127">
            <v>405</v>
          </cell>
          <cell r="C127">
            <v>0</v>
          </cell>
          <cell r="D127">
            <v>305</v>
          </cell>
          <cell r="E127">
            <v>1060</v>
          </cell>
          <cell r="F127">
            <v>32800</v>
          </cell>
          <cell r="G127">
            <v>136</v>
          </cell>
          <cell r="H127">
            <v>9015</v>
          </cell>
          <cell r="I127">
            <v>150</v>
          </cell>
        </row>
        <row r="128">
          <cell r="H128">
            <v>1382664.32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66640</v>
          </cell>
          <cell r="F129">
            <v>5100</v>
          </cell>
          <cell r="G129">
            <v>1050</v>
          </cell>
          <cell r="H129">
            <v>0</v>
          </cell>
          <cell r="I129">
            <v>0</v>
          </cell>
        </row>
        <row r="130">
          <cell r="B130">
            <v>36033</v>
          </cell>
          <cell r="C130">
            <v>264</v>
          </cell>
          <cell r="D130">
            <v>203</v>
          </cell>
          <cell r="E130">
            <v>8</v>
          </cell>
          <cell r="F130">
            <v>53300</v>
          </cell>
          <cell r="G130">
            <v>2732</v>
          </cell>
          <cell r="H130">
            <v>466</v>
          </cell>
          <cell r="I130">
            <v>1073</v>
          </cell>
        </row>
        <row r="131">
          <cell r="B131">
            <v>219</v>
          </cell>
          <cell r="C131">
            <v>602</v>
          </cell>
          <cell r="D131">
            <v>24</v>
          </cell>
          <cell r="E131">
            <v>5925</v>
          </cell>
          <cell r="F131">
            <v>11049</v>
          </cell>
          <cell r="G131">
            <v>261</v>
          </cell>
          <cell r="H131">
            <v>0</v>
          </cell>
          <cell r="I131">
            <v>11969</v>
          </cell>
        </row>
        <row r="132">
          <cell r="B132">
            <v>89</v>
          </cell>
          <cell r="C132">
            <v>1808</v>
          </cell>
          <cell r="D132">
            <v>3547</v>
          </cell>
          <cell r="E132">
            <v>3870</v>
          </cell>
          <cell r="F132">
            <v>2435</v>
          </cell>
          <cell r="G132">
            <v>1070</v>
          </cell>
          <cell r="H132">
            <v>282</v>
          </cell>
          <cell r="I132">
            <v>1047</v>
          </cell>
        </row>
        <row r="133">
          <cell r="B133">
            <v>23</v>
          </cell>
          <cell r="C133">
            <v>0</v>
          </cell>
          <cell r="D133">
            <v>108</v>
          </cell>
          <cell r="E133">
            <v>0</v>
          </cell>
          <cell r="F133">
            <v>120</v>
          </cell>
          <cell r="G133">
            <v>765</v>
          </cell>
          <cell r="H133">
            <v>645</v>
          </cell>
          <cell r="I133">
            <v>180</v>
          </cell>
        </row>
        <row r="134">
          <cell r="B134">
            <v>14975</v>
          </cell>
          <cell r="C134">
            <v>4093</v>
          </cell>
          <cell r="D134">
            <v>0</v>
          </cell>
          <cell r="E134">
            <v>61</v>
          </cell>
          <cell r="F134">
            <v>52180</v>
          </cell>
          <cell r="G134">
            <v>950</v>
          </cell>
          <cell r="H134">
            <v>40</v>
          </cell>
          <cell r="I134">
            <v>42946</v>
          </cell>
        </row>
        <row r="135">
          <cell r="B135">
            <v>358</v>
          </cell>
          <cell r="C135">
            <v>5526</v>
          </cell>
          <cell r="D135">
            <v>51</v>
          </cell>
          <cell r="E135">
            <v>186</v>
          </cell>
          <cell r="F135">
            <v>20700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1044</v>
          </cell>
          <cell r="C136">
            <v>8</v>
          </cell>
          <cell r="D136">
            <v>0</v>
          </cell>
          <cell r="E136">
            <v>0</v>
          </cell>
          <cell r="F136">
            <v>1041</v>
          </cell>
          <cell r="G136">
            <v>1667</v>
          </cell>
          <cell r="H136">
            <v>0</v>
          </cell>
          <cell r="I136">
            <v>360</v>
          </cell>
        </row>
        <row r="137">
          <cell r="B137">
            <v>254480</v>
          </cell>
          <cell r="C137">
            <v>49387</v>
          </cell>
          <cell r="D137">
            <v>2044655</v>
          </cell>
          <cell r="E137">
            <v>16025</v>
          </cell>
          <cell r="F137">
            <v>21073</v>
          </cell>
          <cell r="G137">
            <v>163359</v>
          </cell>
          <cell r="H137">
            <v>62587</v>
          </cell>
          <cell r="I137">
            <v>22911</v>
          </cell>
        </row>
        <row r="138">
          <cell r="B138">
            <v>31945</v>
          </cell>
          <cell r="C138">
            <v>22548</v>
          </cell>
          <cell r="D138">
            <v>24202</v>
          </cell>
          <cell r="E138">
            <v>24942</v>
          </cell>
          <cell r="F138">
            <v>10116</v>
          </cell>
          <cell r="G138">
            <v>14892</v>
          </cell>
          <cell r="H138">
            <v>9698</v>
          </cell>
          <cell r="I138">
            <v>6531</v>
          </cell>
        </row>
      </sheetData>
      <sheetData sheetId="4">
        <row r="8">
          <cell r="B8">
            <v>4160</v>
          </cell>
          <cell r="C8">
            <v>530</v>
          </cell>
          <cell r="D8">
            <v>24199</v>
          </cell>
          <cell r="E8">
            <v>0</v>
          </cell>
          <cell r="F8">
            <v>585</v>
          </cell>
          <cell r="G8">
            <v>0</v>
          </cell>
          <cell r="H8">
            <v>7526</v>
          </cell>
          <cell r="I8">
            <v>360</v>
          </cell>
        </row>
        <row r="9">
          <cell r="B9">
            <v>518</v>
          </cell>
          <cell r="C9">
            <v>958</v>
          </cell>
          <cell r="D9">
            <v>817</v>
          </cell>
          <cell r="E9">
            <v>1312</v>
          </cell>
          <cell r="F9">
            <v>1111</v>
          </cell>
          <cell r="G9">
            <v>1230</v>
          </cell>
          <cell r="H9">
            <v>13915</v>
          </cell>
          <cell r="I9">
            <v>592</v>
          </cell>
        </row>
        <row r="10">
          <cell r="B10">
            <v>0</v>
          </cell>
          <cell r="C10">
            <v>0</v>
          </cell>
          <cell r="D10">
            <v>173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2</v>
          </cell>
          <cell r="C11">
            <v>10</v>
          </cell>
          <cell r="D11">
            <v>5</v>
          </cell>
          <cell r="E11">
            <v>13</v>
          </cell>
          <cell r="F11">
            <v>6</v>
          </cell>
          <cell r="G11">
            <v>1</v>
          </cell>
          <cell r="H11">
            <v>4</v>
          </cell>
          <cell r="I11">
            <v>9</v>
          </cell>
        </row>
        <row r="12">
          <cell r="B12">
            <v>0</v>
          </cell>
          <cell r="C12">
            <v>150</v>
          </cell>
          <cell r="D12">
            <v>86</v>
          </cell>
          <cell r="E12">
            <v>0</v>
          </cell>
          <cell r="F12">
            <v>5</v>
          </cell>
          <cell r="G12">
            <v>0</v>
          </cell>
          <cell r="H12">
            <v>2149</v>
          </cell>
          <cell r="I12">
            <v>170</v>
          </cell>
        </row>
        <row r="13">
          <cell r="B13">
            <v>154</v>
          </cell>
          <cell r="C13">
            <v>56</v>
          </cell>
          <cell r="D13">
            <v>61</v>
          </cell>
          <cell r="E13">
            <v>458</v>
          </cell>
          <cell r="F13">
            <v>77</v>
          </cell>
          <cell r="G13">
            <v>304</v>
          </cell>
          <cell r="H13">
            <v>0</v>
          </cell>
          <cell r="I13">
            <v>0</v>
          </cell>
        </row>
        <row r="14">
          <cell r="B14">
            <v>8</v>
          </cell>
          <cell r="C14">
            <v>202</v>
          </cell>
          <cell r="D14">
            <v>12</v>
          </cell>
          <cell r="E14">
            <v>20</v>
          </cell>
          <cell r="F14">
            <v>50</v>
          </cell>
          <cell r="G14">
            <v>408</v>
          </cell>
          <cell r="H14">
            <v>180</v>
          </cell>
          <cell r="I14">
            <v>2</v>
          </cell>
        </row>
        <row r="15">
          <cell r="B15">
            <v>15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>
            <v>676</v>
          </cell>
          <cell r="C16">
            <v>130</v>
          </cell>
          <cell r="D16">
            <v>881</v>
          </cell>
          <cell r="E16">
            <v>98</v>
          </cell>
          <cell r="F16">
            <v>183</v>
          </cell>
          <cell r="G16">
            <v>956</v>
          </cell>
          <cell r="H16">
            <v>3254</v>
          </cell>
          <cell r="I16">
            <v>397</v>
          </cell>
        </row>
        <row r="17">
          <cell r="B17">
            <v>169</v>
          </cell>
          <cell r="C17">
            <v>484</v>
          </cell>
          <cell r="D17">
            <v>187</v>
          </cell>
          <cell r="E17">
            <v>309</v>
          </cell>
          <cell r="F17">
            <v>250</v>
          </cell>
          <cell r="G17">
            <v>165</v>
          </cell>
          <cell r="H17">
            <v>1715</v>
          </cell>
          <cell r="I17">
            <v>201</v>
          </cell>
        </row>
        <row r="18">
          <cell r="B18">
            <v>0</v>
          </cell>
          <cell r="C18">
            <v>1877</v>
          </cell>
          <cell r="D18">
            <v>6</v>
          </cell>
          <cell r="E18">
            <v>20</v>
          </cell>
          <cell r="F18">
            <v>950</v>
          </cell>
          <cell r="G18">
            <v>91</v>
          </cell>
          <cell r="H18">
            <v>20</v>
          </cell>
          <cell r="I18">
            <v>745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2044</v>
          </cell>
          <cell r="F19">
            <v>290</v>
          </cell>
          <cell r="G19">
            <v>39</v>
          </cell>
          <cell r="H19">
            <v>0</v>
          </cell>
          <cell r="I19">
            <v>0</v>
          </cell>
        </row>
        <row r="20">
          <cell r="B20">
            <v>297</v>
          </cell>
          <cell r="C20">
            <v>1657</v>
          </cell>
          <cell r="D20">
            <v>341</v>
          </cell>
          <cell r="E20">
            <v>154</v>
          </cell>
          <cell r="F20">
            <v>1050</v>
          </cell>
          <cell r="G20">
            <v>1227</v>
          </cell>
          <cell r="H20">
            <v>15</v>
          </cell>
          <cell r="I20">
            <v>764</v>
          </cell>
        </row>
        <row r="21">
          <cell r="B21">
            <v>1895</v>
          </cell>
          <cell r="C21">
            <v>2627</v>
          </cell>
          <cell r="D21">
            <v>2418</v>
          </cell>
          <cell r="E21">
            <v>3252</v>
          </cell>
          <cell r="F21">
            <v>1381</v>
          </cell>
          <cell r="G21">
            <v>719</v>
          </cell>
          <cell r="H21">
            <v>1842</v>
          </cell>
          <cell r="I21">
            <v>640</v>
          </cell>
        </row>
        <row r="22">
          <cell r="B22">
            <v>436</v>
          </cell>
          <cell r="C22">
            <v>39</v>
          </cell>
          <cell r="D22">
            <v>488</v>
          </cell>
          <cell r="E22">
            <v>159</v>
          </cell>
          <cell r="F22">
            <v>640</v>
          </cell>
          <cell r="G22">
            <v>173</v>
          </cell>
          <cell r="H22">
            <v>701</v>
          </cell>
          <cell r="I22">
            <v>56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65</v>
          </cell>
          <cell r="C24">
            <v>429</v>
          </cell>
          <cell r="D24">
            <v>456</v>
          </cell>
          <cell r="E24">
            <v>339</v>
          </cell>
          <cell r="F24">
            <v>1950</v>
          </cell>
          <cell r="G24">
            <v>539</v>
          </cell>
          <cell r="H24">
            <v>115</v>
          </cell>
          <cell r="I24">
            <v>210</v>
          </cell>
        </row>
        <row r="25">
          <cell r="B25">
            <v>225</v>
          </cell>
          <cell r="C25">
            <v>35</v>
          </cell>
          <cell r="D25">
            <v>141</v>
          </cell>
          <cell r="E25">
            <v>168</v>
          </cell>
          <cell r="F25">
            <v>515</v>
          </cell>
          <cell r="G25">
            <v>79</v>
          </cell>
          <cell r="H25">
            <v>531</v>
          </cell>
          <cell r="I25">
            <v>22</v>
          </cell>
        </row>
        <row r="26">
          <cell r="B26">
            <v>31</v>
          </cell>
          <cell r="C26">
            <v>0</v>
          </cell>
          <cell r="D26">
            <v>16</v>
          </cell>
          <cell r="E26">
            <v>850</v>
          </cell>
          <cell r="F26">
            <v>845</v>
          </cell>
          <cell r="G26">
            <v>42</v>
          </cell>
          <cell r="H26">
            <v>163</v>
          </cell>
          <cell r="I26">
            <v>0</v>
          </cell>
        </row>
        <row r="27">
          <cell r="B27">
            <v>65</v>
          </cell>
          <cell r="C27">
            <v>4</v>
          </cell>
          <cell r="D27">
            <v>39</v>
          </cell>
          <cell r="E27">
            <v>69</v>
          </cell>
          <cell r="F27">
            <v>210</v>
          </cell>
          <cell r="G27">
            <v>13</v>
          </cell>
          <cell r="H27">
            <v>2</v>
          </cell>
          <cell r="I27">
            <v>18</v>
          </cell>
        </row>
        <row r="28">
          <cell r="B28">
            <v>4</v>
          </cell>
          <cell r="C28">
            <v>2</v>
          </cell>
          <cell r="D28">
            <v>0</v>
          </cell>
          <cell r="E28">
            <v>529</v>
          </cell>
          <cell r="F28">
            <v>85</v>
          </cell>
          <cell r="G28">
            <v>27</v>
          </cell>
          <cell r="H28">
            <v>0</v>
          </cell>
          <cell r="I28">
            <v>4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50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26</v>
          </cell>
          <cell r="C30">
            <v>3</v>
          </cell>
          <cell r="D30">
            <v>1</v>
          </cell>
          <cell r="E30">
            <v>94</v>
          </cell>
          <cell r="F30">
            <v>660</v>
          </cell>
          <cell r="G30">
            <v>8</v>
          </cell>
          <cell r="H30">
            <v>130</v>
          </cell>
          <cell r="I30">
            <v>11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553</v>
          </cell>
          <cell r="F32">
            <v>170</v>
          </cell>
          <cell r="G32">
            <v>568</v>
          </cell>
          <cell r="H32">
            <v>2</v>
          </cell>
          <cell r="I32">
            <v>6</v>
          </cell>
        </row>
        <row r="33">
          <cell r="B33">
            <v>35</v>
          </cell>
          <cell r="C33">
            <v>0</v>
          </cell>
          <cell r="D33">
            <v>853</v>
          </cell>
          <cell r="E33">
            <v>0</v>
          </cell>
          <cell r="F33">
            <v>0</v>
          </cell>
          <cell r="G33">
            <v>0</v>
          </cell>
          <cell r="H33">
            <v>4</v>
          </cell>
          <cell r="I33">
            <v>10</v>
          </cell>
        </row>
        <row r="34">
          <cell r="B34">
            <v>6</v>
          </cell>
          <cell r="C34">
            <v>50</v>
          </cell>
          <cell r="D34">
            <v>0</v>
          </cell>
          <cell r="E34">
            <v>9</v>
          </cell>
          <cell r="F34">
            <v>411</v>
          </cell>
          <cell r="G34">
            <v>14</v>
          </cell>
          <cell r="H34">
            <v>0</v>
          </cell>
          <cell r="I34">
            <v>105</v>
          </cell>
        </row>
        <row r="35">
          <cell r="B35">
            <v>80</v>
          </cell>
          <cell r="C35">
            <v>41</v>
          </cell>
          <cell r="D35">
            <v>150</v>
          </cell>
          <cell r="E35">
            <v>187</v>
          </cell>
          <cell r="F35">
            <v>100</v>
          </cell>
          <cell r="G35">
            <v>65</v>
          </cell>
          <cell r="H35">
            <v>78</v>
          </cell>
          <cell r="I35">
            <v>30</v>
          </cell>
        </row>
        <row r="36">
          <cell r="B36">
            <v>20</v>
          </cell>
          <cell r="C36">
            <v>0</v>
          </cell>
          <cell r="D36">
            <v>137</v>
          </cell>
          <cell r="E36">
            <v>0</v>
          </cell>
          <cell r="F36">
            <v>15</v>
          </cell>
          <cell r="G36">
            <v>74</v>
          </cell>
          <cell r="H36">
            <v>128</v>
          </cell>
          <cell r="I36">
            <v>700</v>
          </cell>
        </row>
        <row r="37">
          <cell r="B37">
            <v>0</v>
          </cell>
          <cell r="C37">
            <v>0</v>
          </cell>
          <cell r="D37">
            <v>160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0</v>
          </cell>
          <cell r="C38">
            <v>1620</v>
          </cell>
          <cell r="D38">
            <v>30</v>
          </cell>
          <cell r="E38">
            <v>28</v>
          </cell>
          <cell r="F38">
            <v>1760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17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258</v>
          </cell>
          <cell r="C40">
            <v>298</v>
          </cell>
          <cell r="D40">
            <v>1448</v>
          </cell>
          <cell r="E40">
            <v>27</v>
          </cell>
          <cell r="F40">
            <v>310</v>
          </cell>
          <cell r="G40">
            <v>282</v>
          </cell>
          <cell r="H40">
            <v>243</v>
          </cell>
          <cell r="I40">
            <v>23</v>
          </cell>
        </row>
        <row r="41">
          <cell r="B41">
            <v>1185</v>
          </cell>
          <cell r="C41">
            <v>1818</v>
          </cell>
          <cell r="D41">
            <v>2005</v>
          </cell>
          <cell r="E41">
            <v>1845</v>
          </cell>
          <cell r="F41">
            <v>200</v>
          </cell>
          <cell r="G41">
            <v>1280</v>
          </cell>
          <cell r="H41">
            <v>1948</v>
          </cell>
          <cell r="I41">
            <v>444</v>
          </cell>
        </row>
        <row r="56">
          <cell r="B56">
            <v>0</v>
          </cell>
          <cell r="C56">
            <v>15460</v>
          </cell>
          <cell r="D56">
            <v>0</v>
          </cell>
          <cell r="E56">
            <v>3569</v>
          </cell>
          <cell r="F56">
            <v>1050</v>
          </cell>
          <cell r="G56">
            <v>0</v>
          </cell>
          <cell r="H56">
            <v>0</v>
          </cell>
          <cell r="I56">
            <v>0</v>
          </cell>
        </row>
        <row r="57">
          <cell r="B57">
            <v>1008</v>
          </cell>
          <cell r="C57">
            <v>1410</v>
          </cell>
          <cell r="D57">
            <v>3268</v>
          </cell>
          <cell r="E57">
            <v>1397</v>
          </cell>
          <cell r="F57">
            <v>3633</v>
          </cell>
          <cell r="G57">
            <v>1136</v>
          </cell>
          <cell r="H57">
            <v>5243</v>
          </cell>
          <cell r="I57">
            <v>810</v>
          </cell>
        </row>
        <row r="58">
          <cell r="B58">
            <v>0</v>
          </cell>
          <cell r="C58">
            <v>0</v>
          </cell>
          <cell r="D58">
            <v>7</v>
          </cell>
          <cell r="E58">
            <v>0</v>
          </cell>
          <cell r="F58">
            <v>0</v>
          </cell>
          <cell r="G58">
            <v>410</v>
          </cell>
          <cell r="H58">
            <v>0</v>
          </cell>
          <cell r="I58">
            <v>0</v>
          </cell>
        </row>
        <row r="59">
          <cell r="B59">
            <v>7895</v>
          </cell>
          <cell r="C59">
            <v>240119</v>
          </cell>
          <cell r="D59">
            <v>23012</v>
          </cell>
          <cell r="E59">
            <v>5344</v>
          </cell>
          <cell r="F59">
            <v>5342</v>
          </cell>
          <cell r="G59">
            <v>33021</v>
          </cell>
          <cell r="H59">
            <v>1895</v>
          </cell>
          <cell r="I59">
            <v>64510</v>
          </cell>
        </row>
        <row r="60">
          <cell r="B60">
            <v>0</v>
          </cell>
          <cell r="C60">
            <v>200</v>
          </cell>
          <cell r="D60">
            <v>442</v>
          </cell>
          <cell r="E60">
            <v>0</v>
          </cell>
          <cell r="F60">
            <v>0</v>
          </cell>
          <cell r="G60">
            <v>0</v>
          </cell>
          <cell r="H60">
            <v>1397</v>
          </cell>
          <cell r="I60">
            <v>195</v>
          </cell>
        </row>
        <row r="61">
          <cell r="B61">
            <v>981</v>
          </cell>
          <cell r="C61">
            <v>1251</v>
          </cell>
          <cell r="D61">
            <v>2419</v>
          </cell>
          <cell r="E61">
            <v>2807</v>
          </cell>
          <cell r="F61">
            <v>4470</v>
          </cell>
          <cell r="G61">
            <v>2037</v>
          </cell>
          <cell r="H61">
            <v>35795</v>
          </cell>
          <cell r="I61">
            <v>3279</v>
          </cell>
        </row>
        <row r="62">
          <cell r="B62">
            <v>79</v>
          </cell>
          <cell r="C62">
            <v>281</v>
          </cell>
          <cell r="D62">
            <v>750</v>
          </cell>
          <cell r="E62">
            <v>59</v>
          </cell>
          <cell r="F62">
            <v>1086</v>
          </cell>
          <cell r="G62">
            <v>4144</v>
          </cell>
          <cell r="H62">
            <v>22357</v>
          </cell>
          <cell r="I62">
            <v>10110</v>
          </cell>
        </row>
        <row r="63">
          <cell r="B63">
            <v>22</v>
          </cell>
          <cell r="C63">
            <v>0</v>
          </cell>
          <cell r="D63">
            <v>0</v>
          </cell>
          <cell r="E63">
            <v>0</v>
          </cell>
          <cell r="F63">
            <v>150</v>
          </cell>
          <cell r="G63">
            <v>724</v>
          </cell>
          <cell r="H63">
            <v>55</v>
          </cell>
          <cell r="I63">
            <v>0</v>
          </cell>
        </row>
        <row r="64">
          <cell r="B64">
            <v>219</v>
          </cell>
          <cell r="C64">
            <v>1188</v>
          </cell>
          <cell r="D64">
            <v>1299</v>
          </cell>
          <cell r="E64">
            <v>326</v>
          </cell>
          <cell r="F64">
            <v>5110</v>
          </cell>
          <cell r="G64">
            <v>13587</v>
          </cell>
          <cell r="H64">
            <v>8369</v>
          </cell>
          <cell r="I64">
            <v>2229</v>
          </cell>
        </row>
        <row r="65">
          <cell r="B65">
            <v>1774</v>
          </cell>
          <cell r="C65">
            <v>1327</v>
          </cell>
          <cell r="D65">
            <v>305</v>
          </cell>
          <cell r="E65">
            <v>2799</v>
          </cell>
          <cell r="F65">
            <v>698</v>
          </cell>
          <cell r="G65">
            <v>67</v>
          </cell>
          <cell r="H65">
            <v>942</v>
          </cell>
          <cell r="I65">
            <v>374</v>
          </cell>
        </row>
        <row r="66">
          <cell r="B66">
            <v>11</v>
          </cell>
          <cell r="C66">
            <v>2002</v>
          </cell>
          <cell r="D66">
            <v>128</v>
          </cell>
          <cell r="E66">
            <v>56</v>
          </cell>
          <cell r="F66">
            <v>1875</v>
          </cell>
          <cell r="G66">
            <v>196</v>
          </cell>
          <cell r="H66">
            <v>50</v>
          </cell>
          <cell r="I66">
            <v>711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1536</v>
          </cell>
          <cell r="F67">
            <v>275</v>
          </cell>
          <cell r="G67">
            <v>100</v>
          </cell>
          <cell r="H67">
            <v>0</v>
          </cell>
          <cell r="I67">
            <v>0</v>
          </cell>
        </row>
        <row r="68">
          <cell r="B68">
            <v>167</v>
          </cell>
          <cell r="C68">
            <v>1696</v>
          </cell>
          <cell r="D68">
            <v>93</v>
          </cell>
          <cell r="E68">
            <v>326</v>
          </cell>
          <cell r="F68">
            <v>1400</v>
          </cell>
          <cell r="G68">
            <v>1115</v>
          </cell>
          <cell r="H68">
            <v>18</v>
          </cell>
          <cell r="I68">
            <v>612</v>
          </cell>
        </row>
        <row r="69">
          <cell r="B69">
            <v>2209</v>
          </cell>
          <cell r="C69">
            <v>1646</v>
          </cell>
          <cell r="D69">
            <v>2024</v>
          </cell>
          <cell r="E69">
            <v>5820</v>
          </cell>
          <cell r="F69">
            <v>2132</v>
          </cell>
          <cell r="G69">
            <v>498</v>
          </cell>
          <cell r="H69">
            <v>1936</v>
          </cell>
          <cell r="I69">
            <v>938</v>
          </cell>
        </row>
        <row r="70">
          <cell r="B70">
            <v>1706</v>
          </cell>
          <cell r="C70">
            <v>805</v>
          </cell>
          <cell r="D70">
            <v>3510</v>
          </cell>
          <cell r="E70">
            <v>3850</v>
          </cell>
          <cell r="F70">
            <v>3128</v>
          </cell>
          <cell r="G70">
            <v>696</v>
          </cell>
          <cell r="H70">
            <v>1486</v>
          </cell>
          <cell r="I70">
            <v>74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34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414</v>
          </cell>
          <cell r="C72">
            <v>4055</v>
          </cell>
          <cell r="D72">
            <v>1718</v>
          </cell>
          <cell r="E72">
            <v>529</v>
          </cell>
          <cell r="F72">
            <v>3705</v>
          </cell>
          <cell r="G72">
            <v>1498</v>
          </cell>
          <cell r="H72">
            <v>213</v>
          </cell>
          <cell r="I72">
            <v>545</v>
          </cell>
        </row>
        <row r="73">
          <cell r="B73">
            <v>580</v>
          </cell>
          <cell r="C73">
            <v>105</v>
          </cell>
          <cell r="D73">
            <v>793</v>
          </cell>
          <cell r="E73">
            <v>1694</v>
          </cell>
          <cell r="F73">
            <v>547</v>
          </cell>
          <cell r="G73">
            <v>227</v>
          </cell>
          <cell r="H73">
            <v>423</v>
          </cell>
          <cell r="I73">
            <v>38</v>
          </cell>
        </row>
        <row r="74">
          <cell r="B74">
            <v>0</v>
          </cell>
          <cell r="C74">
            <v>0</v>
          </cell>
          <cell r="D74">
            <v>48</v>
          </cell>
          <cell r="E74">
            <v>577</v>
          </cell>
          <cell r="F74">
            <v>5705</v>
          </cell>
          <cell r="G74">
            <v>252</v>
          </cell>
          <cell r="H74">
            <v>292</v>
          </cell>
          <cell r="I74">
            <v>0</v>
          </cell>
        </row>
        <row r="75">
          <cell r="B75">
            <v>83</v>
          </cell>
          <cell r="C75">
            <v>29</v>
          </cell>
          <cell r="D75">
            <v>36</v>
          </cell>
          <cell r="E75">
            <v>55</v>
          </cell>
          <cell r="F75">
            <v>425</v>
          </cell>
          <cell r="G75">
            <v>14</v>
          </cell>
          <cell r="H75">
            <v>270</v>
          </cell>
          <cell r="I75">
            <v>27</v>
          </cell>
        </row>
        <row r="76">
          <cell r="B76">
            <v>5</v>
          </cell>
          <cell r="C76">
            <v>23</v>
          </cell>
          <cell r="D76">
            <v>0</v>
          </cell>
          <cell r="E76">
            <v>1106</v>
          </cell>
          <cell r="F76">
            <v>100</v>
          </cell>
          <cell r="G76">
            <v>5</v>
          </cell>
          <cell r="H76">
            <v>0</v>
          </cell>
          <cell r="I76">
            <v>4</v>
          </cell>
        </row>
        <row r="77">
          <cell r="B77">
            <v>0</v>
          </cell>
          <cell r="C77">
            <v>20</v>
          </cell>
          <cell r="D77">
            <v>30</v>
          </cell>
          <cell r="E77">
            <v>10405</v>
          </cell>
          <cell r="F77">
            <v>0</v>
          </cell>
          <cell r="G77">
            <v>913</v>
          </cell>
          <cell r="H77">
            <v>117</v>
          </cell>
          <cell r="I77">
            <v>0</v>
          </cell>
        </row>
        <row r="78">
          <cell r="B78">
            <v>33</v>
          </cell>
          <cell r="C78">
            <v>16</v>
          </cell>
          <cell r="D78">
            <v>12</v>
          </cell>
          <cell r="E78">
            <v>59</v>
          </cell>
          <cell r="F78">
            <v>1930</v>
          </cell>
          <cell r="G78">
            <v>44</v>
          </cell>
          <cell r="H78">
            <v>399</v>
          </cell>
          <cell r="I78">
            <v>34</v>
          </cell>
        </row>
        <row r="79">
          <cell r="H79">
            <v>22610.926000000007</v>
          </cell>
        </row>
        <row r="80">
          <cell r="B80">
            <v>0</v>
          </cell>
          <cell r="C80">
            <v>4</v>
          </cell>
          <cell r="D80">
            <v>5</v>
          </cell>
          <cell r="E80">
            <v>2273</v>
          </cell>
          <cell r="F80">
            <v>220</v>
          </cell>
          <cell r="G80">
            <v>211</v>
          </cell>
          <cell r="H80">
            <v>0</v>
          </cell>
          <cell r="I80">
            <v>0</v>
          </cell>
        </row>
        <row r="81">
          <cell r="B81">
            <v>19935</v>
          </cell>
          <cell r="C81">
            <v>100</v>
          </cell>
          <cell r="D81">
            <v>24</v>
          </cell>
          <cell r="E81">
            <v>5</v>
          </cell>
          <cell r="F81">
            <v>32015</v>
          </cell>
          <cell r="G81">
            <v>1808</v>
          </cell>
          <cell r="H81">
            <v>190</v>
          </cell>
          <cell r="I81">
            <v>200</v>
          </cell>
        </row>
        <row r="82">
          <cell r="B82">
            <v>516</v>
          </cell>
          <cell r="C82">
            <v>665</v>
          </cell>
          <cell r="D82">
            <v>60</v>
          </cell>
          <cell r="E82">
            <v>406</v>
          </cell>
          <cell r="F82">
            <v>1575</v>
          </cell>
          <cell r="G82">
            <v>45</v>
          </cell>
          <cell r="H82">
            <v>0</v>
          </cell>
          <cell r="I82">
            <v>5205</v>
          </cell>
        </row>
        <row r="83">
          <cell r="B83">
            <v>76</v>
          </cell>
          <cell r="C83">
            <v>650</v>
          </cell>
          <cell r="D83">
            <v>3254</v>
          </cell>
          <cell r="E83">
            <v>2987</v>
          </cell>
          <cell r="F83">
            <v>955</v>
          </cell>
          <cell r="G83">
            <v>856</v>
          </cell>
          <cell r="H83">
            <v>195</v>
          </cell>
          <cell r="I83">
            <v>346</v>
          </cell>
        </row>
        <row r="84">
          <cell r="B84">
            <v>0</v>
          </cell>
          <cell r="C84">
            <v>0</v>
          </cell>
          <cell r="D84">
            <v>145</v>
          </cell>
          <cell r="E84">
            <v>0</v>
          </cell>
          <cell r="F84">
            <v>15</v>
          </cell>
          <cell r="G84">
            <v>635</v>
          </cell>
          <cell r="H84">
            <v>155</v>
          </cell>
          <cell r="I84">
            <v>0</v>
          </cell>
        </row>
        <row r="85">
          <cell r="B85">
            <v>806</v>
          </cell>
          <cell r="C85">
            <v>2441</v>
          </cell>
          <cell r="D85">
            <v>50</v>
          </cell>
          <cell r="E85">
            <v>30</v>
          </cell>
          <cell r="F85">
            <v>5825</v>
          </cell>
          <cell r="G85">
            <v>1130</v>
          </cell>
          <cell r="H85">
            <v>31</v>
          </cell>
          <cell r="I85">
            <v>4644</v>
          </cell>
        </row>
        <row r="86">
          <cell r="B86">
            <v>93</v>
          </cell>
          <cell r="C86">
            <v>3339</v>
          </cell>
          <cell r="D86">
            <v>0</v>
          </cell>
          <cell r="E86">
            <v>225</v>
          </cell>
          <cell r="F86">
            <v>3950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25</v>
          </cell>
          <cell r="C87">
            <v>13</v>
          </cell>
          <cell r="D87">
            <v>0</v>
          </cell>
          <cell r="E87">
            <v>0</v>
          </cell>
          <cell r="F87">
            <v>100</v>
          </cell>
          <cell r="G87">
            <v>1215</v>
          </cell>
          <cell r="H87">
            <v>0</v>
          </cell>
          <cell r="I87">
            <v>10</v>
          </cell>
        </row>
        <row r="88">
          <cell r="B88">
            <v>38434</v>
          </cell>
          <cell r="C88">
            <v>12514</v>
          </cell>
          <cell r="D88">
            <v>240762</v>
          </cell>
          <cell r="E88">
            <v>8960</v>
          </cell>
          <cell r="F88">
            <v>8970</v>
          </cell>
          <cell r="G88">
            <v>43372</v>
          </cell>
          <cell r="H88">
            <v>19301</v>
          </cell>
          <cell r="I88">
            <v>4429</v>
          </cell>
        </row>
        <row r="89">
          <cell r="B89">
            <v>221044</v>
          </cell>
          <cell r="C89">
            <v>150005</v>
          </cell>
          <cell r="D89">
            <v>42807</v>
          </cell>
          <cell r="E89">
            <v>187915</v>
          </cell>
          <cell r="F89">
            <v>19385</v>
          </cell>
          <cell r="G89">
            <v>58208</v>
          </cell>
          <cell r="H89">
            <v>21435</v>
          </cell>
          <cell r="I89">
            <v>9933</v>
          </cell>
        </row>
        <row r="107">
          <cell r="B107">
            <v>0</v>
          </cell>
          <cell r="C107">
            <v>66496</v>
          </cell>
          <cell r="D107">
            <v>0</v>
          </cell>
          <cell r="E107">
            <v>17845</v>
          </cell>
          <cell r="F107">
            <v>3710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2179</v>
          </cell>
          <cell r="C108">
            <v>2207</v>
          </cell>
          <cell r="D108">
            <v>5114</v>
          </cell>
          <cell r="E108">
            <v>2332</v>
          </cell>
          <cell r="F108">
            <v>8432</v>
          </cell>
          <cell r="G108">
            <v>1996</v>
          </cell>
          <cell r="H108">
            <v>10532</v>
          </cell>
          <cell r="I108">
            <v>1056</v>
          </cell>
        </row>
        <row r="109">
          <cell r="B109">
            <v>0</v>
          </cell>
          <cell r="C109">
            <v>0</v>
          </cell>
          <cell r="D109">
            <v>25</v>
          </cell>
          <cell r="E109">
            <v>0</v>
          </cell>
          <cell r="F109">
            <v>0</v>
          </cell>
          <cell r="G109">
            <v>720</v>
          </cell>
          <cell r="H109">
            <v>0</v>
          </cell>
          <cell r="I109">
            <v>0</v>
          </cell>
        </row>
        <row r="110">
          <cell r="B110">
            <v>669</v>
          </cell>
          <cell r="C110">
            <v>21220</v>
          </cell>
          <cell r="D110">
            <v>473</v>
          </cell>
          <cell r="E110">
            <v>834</v>
          </cell>
          <cell r="F110">
            <v>816</v>
          </cell>
          <cell r="G110">
            <v>1296</v>
          </cell>
          <cell r="H110">
            <v>200</v>
          </cell>
          <cell r="I110">
            <v>3405</v>
          </cell>
        </row>
        <row r="111">
          <cell r="B111">
            <v>0</v>
          </cell>
          <cell r="C111">
            <v>500</v>
          </cell>
          <cell r="D111">
            <v>455</v>
          </cell>
          <cell r="E111">
            <v>0</v>
          </cell>
          <cell r="F111">
            <v>0</v>
          </cell>
          <cell r="G111">
            <v>0</v>
          </cell>
          <cell r="H111">
            <v>2750</v>
          </cell>
          <cell r="I111">
            <v>195</v>
          </cell>
        </row>
        <row r="112">
          <cell r="B112">
            <v>1468</v>
          </cell>
          <cell r="C112">
            <v>1938</v>
          </cell>
          <cell r="D112">
            <v>2680</v>
          </cell>
          <cell r="E112">
            <v>4822</v>
          </cell>
          <cell r="F112">
            <v>6730</v>
          </cell>
          <cell r="G112">
            <v>1649</v>
          </cell>
          <cell r="H112">
            <v>56008</v>
          </cell>
          <cell r="I112">
            <v>5932</v>
          </cell>
        </row>
        <row r="113">
          <cell r="B113">
            <v>156</v>
          </cell>
          <cell r="C113">
            <v>444</v>
          </cell>
          <cell r="D113">
            <v>941</v>
          </cell>
          <cell r="E113">
            <v>97</v>
          </cell>
          <cell r="F113">
            <v>1948</v>
          </cell>
          <cell r="G113">
            <v>3766</v>
          </cell>
          <cell r="H113">
            <v>30465</v>
          </cell>
          <cell r="I113">
            <v>11136</v>
          </cell>
        </row>
        <row r="114">
          <cell r="B114">
            <v>21</v>
          </cell>
          <cell r="C114">
            <v>0</v>
          </cell>
          <cell r="D114">
            <v>0</v>
          </cell>
          <cell r="E114">
            <v>0</v>
          </cell>
          <cell r="F114">
            <v>310</v>
          </cell>
          <cell r="G114">
            <v>592</v>
          </cell>
          <cell r="H114">
            <v>61</v>
          </cell>
          <cell r="I114">
            <v>0</v>
          </cell>
        </row>
        <row r="115">
          <cell r="B115">
            <v>691</v>
          </cell>
          <cell r="C115">
            <v>2108</v>
          </cell>
          <cell r="D115">
            <v>2783</v>
          </cell>
          <cell r="E115">
            <v>770</v>
          </cell>
          <cell r="F115">
            <v>10400</v>
          </cell>
          <cell r="G115">
            <v>11928</v>
          </cell>
          <cell r="H115">
            <v>8515</v>
          </cell>
          <cell r="I115">
            <v>3190</v>
          </cell>
        </row>
        <row r="116">
          <cell r="B116">
            <v>23498</v>
          </cell>
          <cell r="C116">
            <v>7861</v>
          </cell>
          <cell r="D116">
            <v>3291</v>
          </cell>
          <cell r="E116">
            <v>35315</v>
          </cell>
          <cell r="F116">
            <v>6614</v>
          </cell>
          <cell r="G116">
            <v>499</v>
          </cell>
          <cell r="H116">
            <v>11013</v>
          </cell>
          <cell r="I116">
            <v>2712</v>
          </cell>
        </row>
        <row r="117">
          <cell r="B117">
            <v>165</v>
          </cell>
          <cell r="C117">
            <v>19317</v>
          </cell>
          <cell r="D117">
            <v>771</v>
          </cell>
          <cell r="E117">
            <v>456</v>
          </cell>
          <cell r="F117">
            <v>18600</v>
          </cell>
          <cell r="G117">
            <v>804</v>
          </cell>
          <cell r="H117">
            <v>518</v>
          </cell>
          <cell r="I117">
            <v>6395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61440</v>
          </cell>
          <cell r="F118">
            <v>4125</v>
          </cell>
          <cell r="G118">
            <v>1000</v>
          </cell>
          <cell r="H118">
            <v>0</v>
          </cell>
          <cell r="I118">
            <v>0</v>
          </cell>
        </row>
        <row r="119">
          <cell r="B119">
            <v>2063</v>
          </cell>
          <cell r="C119">
            <v>14927</v>
          </cell>
          <cell r="D119">
            <v>1314</v>
          </cell>
          <cell r="E119">
            <v>2202</v>
          </cell>
          <cell r="F119">
            <v>13700</v>
          </cell>
          <cell r="G119">
            <v>5632</v>
          </cell>
          <cell r="H119">
            <v>161</v>
          </cell>
          <cell r="I119">
            <v>4807</v>
          </cell>
        </row>
        <row r="120">
          <cell r="B120">
            <v>33422</v>
          </cell>
          <cell r="C120">
            <v>14430</v>
          </cell>
          <cell r="D120">
            <v>18842</v>
          </cell>
          <cell r="E120">
            <v>67818</v>
          </cell>
          <cell r="F120">
            <v>20024</v>
          </cell>
          <cell r="G120">
            <v>3770</v>
          </cell>
          <cell r="H120">
            <v>18994</v>
          </cell>
          <cell r="I120">
            <v>6496</v>
          </cell>
        </row>
        <row r="121">
          <cell r="B121">
            <v>13359</v>
          </cell>
          <cell r="C121">
            <v>1510</v>
          </cell>
          <cell r="D121">
            <v>24504</v>
          </cell>
          <cell r="E121">
            <v>4489</v>
          </cell>
          <cell r="F121">
            <v>28685</v>
          </cell>
          <cell r="G121">
            <v>2332</v>
          </cell>
          <cell r="H121">
            <v>11741</v>
          </cell>
          <cell r="I121">
            <v>898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272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4892</v>
          </cell>
          <cell r="C123">
            <v>17814</v>
          </cell>
          <cell r="D123">
            <v>11184</v>
          </cell>
          <cell r="E123">
            <v>2620</v>
          </cell>
          <cell r="F123">
            <v>17900</v>
          </cell>
          <cell r="G123">
            <v>6073</v>
          </cell>
          <cell r="H123">
            <v>1878</v>
          </cell>
          <cell r="I123">
            <v>3342</v>
          </cell>
        </row>
        <row r="124">
          <cell r="B124">
            <v>11057</v>
          </cell>
          <cell r="C124">
            <v>351</v>
          </cell>
          <cell r="D124">
            <v>7341</v>
          </cell>
          <cell r="E124">
            <v>7840</v>
          </cell>
          <cell r="F124">
            <v>9315</v>
          </cell>
          <cell r="G124">
            <v>1931</v>
          </cell>
          <cell r="H124">
            <v>12318</v>
          </cell>
          <cell r="I124">
            <v>224</v>
          </cell>
        </row>
        <row r="125">
          <cell r="B125">
            <v>0</v>
          </cell>
          <cell r="C125">
            <v>0</v>
          </cell>
          <cell r="D125">
            <v>1226</v>
          </cell>
          <cell r="E125">
            <v>27020</v>
          </cell>
          <cell r="F125">
            <v>66250</v>
          </cell>
          <cell r="G125">
            <v>1594</v>
          </cell>
          <cell r="H125">
            <v>8729</v>
          </cell>
          <cell r="I125">
            <v>0</v>
          </cell>
        </row>
        <row r="126">
          <cell r="B126">
            <v>1574</v>
          </cell>
          <cell r="C126">
            <v>41</v>
          </cell>
          <cell r="D126">
            <v>632</v>
          </cell>
          <cell r="E126">
            <v>2207</v>
          </cell>
          <cell r="F126">
            <v>13450</v>
          </cell>
          <cell r="G126">
            <v>125</v>
          </cell>
          <cell r="H126">
            <v>8196</v>
          </cell>
          <cell r="I126">
            <v>186</v>
          </cell>
        </row>
        <row r="127">
          <cell r="B127">
            <v>29</v>
          </cell>
          <cell r="C127">
            <v>168</v>
          </cell>
          <cell r="D127">
            <v>0</v>
          </cell>
          <cell r="E127">
            <v>1750</v>
          </cell>
          <cell r="F127">
            <v>400</v>
          </cell>
          <cell r="G127">
            <v>8</v>
          </cell>
          <cell r="H127">
            <v>0</v>
          </cell>
          <cell r="I127">
            <v>29</v>
          </cell>
        </row>
        <row r="128">
          <cell r="B128">
            <v>0</v>
          </cell>
          <cell r="C128">
            <v>20</v>
          </cell>
          <cell r="D128">
            <v>12</v>
          </cell>
          <cell r="E128">
            <v>20127</v>
          </cell>
          <cell r="F128">
            <v>0</v>
          </cell>
          <cell r="G128">
            <v>127</v>
          </cell>
          <cell r="H128">
            <v>94</v>
          </cell>
          <cell r="I128">
            <v>0</v>
          </cell>
        </row>
        <row r="129">
          <cell r="B129">
            <v>646</v>
          </cell>
          <cell r="C129">
            <v>85</v>
          </cell>
          <cell r="D129">
            <v>262</v>
          </cell>
          <cell r="E129">
            <v>740</v>
          </cell>
          <cell r="F129">
            <v>31950</v>
          </cell>
          <cell r="G129">
            <v>216</v>
          </cell>
          <cell r="H129">
            <v>9380</v>
          </cell>
          <cell r="I129">
            <v>403</v>
          </cell>
        </row>
        <row r="130">
          <cell r="H130">
            <v>1469080.84</v>
          </cell>
        </row>
        <row r="131">
          <cell r="B131">
            <v>0</v>
          </cell>
          <cell r="C131">
            <v>40</v>
          </cell>
          <cell r="D131">
            <v>75</v>
          </cell>
          <cell r="E131">
            <v>74610</v>
          </cell>
          <cell r="F131">
            <v>3880</v>
          </cell>
          <cell r="G131">
            <v>1639</v>
          </cell>
          <cell r="H131">
            <v>0</v>
          </cell>
          <cell r="I131">
            <v>0</v>
          </cell>
        </row>
        <row r="132">
          <cell r="B132">
            <v>19195</v>
          </cell>
          <cell r="C132">
            <v>120</v>
          </cell>
          <cell r="D132">
            <v>29</v>
          </cell>
          <cell r="E132">
            <v>6</v>
          </cell>
          <cell r="F132">
            <v>33830</v>
          </cell>
          <cell r="G132">
            <v>478</v>
          </cell>
          <cell r="H132">
            <v>200</v>
          </cell>
          <cell r="I132">
            <v>220</v>
          </cell>
        </row>
        <row r="133">
          <cell r="B133">
            <v>748</v>
          </cell>
          <cell r="C133">
            <v>555</v>
          </cell>
          <cell r="D133">
            <v>508</v>
          </cell>
          <cell r="E133">
            <v>883</v>
          </cell>
          <cell r="F133">
            <v>4301</v>
          </cell>
          <cell r="G133">
            <v>557</v>
          </cell>
          <cell r="H133">
            <v>0</v>
          </cell>
          <cell r="I133">
            <v>11131</v>
          </cell>
        </row>
        <row r="134">
          <cell r="B134">
            <v>198</v>
          </cell>
          <cell r="C134">
            <v>2109</v>
          </cell>
          <cell r="D134">
            <v>4521</v>
          </cell>
          <cell r="E134">
            <v>3214</v>
          </cell>
          <cell r="F134">
            <v>2315</v>
          </cell>
          <cell r="G134">
            <v>1011</v>
          </cell>
          <cell r="H134">
            <v>655</v>
          </cell>
          <cell r="I134">
            <v>1112</v>
          </cell>
        </row>
        <row r="135">
          <cell r="B135">
            <v>0</v>
          </cell>
          <cell r="C135">
            <v>0</v>
          </cell>
          <cell r="D135">
            <v>145</v>
          </cell>
          <cell r="E135">
            <v>0</v>
          </cell>
          <cell r="F135">
            <v>130</v>
          </cell>
          <cell r="G135">
            <v>285</v>
          </cell>
          <cell r="H135">
            <v>52</v>
          </cell>
          <cell r="I135">
            <v>0</v>
          </cell>
        </row>
        <row r="136">
          <cell r="B136">
            <v>558</v>
          </cell>
          <cell r="C136">
            <v>5809</v>
          </cell>
          <cell r="D136">
            <v>125</v>
          </cell>
          <cell r="E136">
            <v>13</v>
          </cell>
          <cell r="F136">
            <v>11620</v>
          </cell>
          <cell r="G136">
            <v>522</v>
          </cell>
          <cell r="H136">
            <v>62</v>
          </cell>
          <cell r="I136">
            <v>9297</v>
          </cell>
        </row>
        <row r="137">
          <cell r="B137">
            <v>207</v>
          </cell>
          <cell r="C137">
            <v>7756</v>
          </cell>
          <cell r="D137">
            <v>0</v>
          </cell>
          <cell r="E137">
            <v>301</v>
          </cell>
          <cell r="F137">
            <v>11850</v>
          </cell>
          <cell r="G137">
            <v>0</v>
          </cell>
          <cell r="H137">
            <v>0</v>
          </cell>
          <cell r="I137">
            <v>0</v>
          </cell>
        </row>
        <row r="138">
          <cell r="B138">
            <v>44</v>
          </cell>
          <cell r="C138">
            <v>20</v>
          </cell>
          <cell r="D138">
            <v>0</v>
          </cell>
          <cell r="E138">
            <v>0</v>
          </cell>
          <cell r="F138">
            <v>120</v>
          </cell>
          <cell r="G138">
            <v>213</v>
          </cell>
          <cell r="H138">
            <v>0</v>
          </cell>
          <cell r="I138">
            <v>30</v>
          </cell>
        </row>
        <row r="139">
          <cell r="B139">
            <v>258569</v>
          </cell>
          <cell r="C139">
            <v>49368</v>
          </cell>
          <cell r="D139">
            <v>2144603</v>
          </cell>
          <cell r="E139">
            <v>21001</v>
          </cell>
          <cell r="F139">
            <v>226216</v>
          </cell>
          <cell r="G139">
            <v>163835</v>
          </cell>
          <cell r="H139">
            <v>74582</v>
          </cell>
          <cell r="I139">
            <v>22337</v>
          </cell>
        </row>
        <row r="140">
          <cell r="B140">
            <v>37838</v>
          </cell>
          <cell r="C140">
            <v>24461</v>
          </cell>
          <cell r="D140">
            <v>17591</v>
          </cell>
          <cell r="E140">
            <v>21226</v>
          </cell>
          <cell r="F140">
            <v>15973</v>
          </cell>
          <cell r="G140">
            <v>15527</v>
          </cell>
          <cell r="H140">
            <v>6994</v>
          </cell>
          <cell r="I140">
            <v>4719</v>
          </cell>
        </row>
      </sheetData>
      <sheetData sheetId="5">
        <row r="8">
          <cell r="B8">
            <v>0</v>
          </cell>
          <cell r="C8">
            <v>4710</v>
          </cell>
          <cell r="D8">
            <v>1168</v>
          </cell>
          <cell r="E8">
            <v>2400</v>
          </cell>
          <cell r="F8">
            <v>1450</v>
          </cell>
          <cell r="G8">
            <v>0</v>
          </cell>
          <cell r="H8">
            <v>6474</v>
          </cell>
          <cell r="I8">
            <v>209</v>
          </cell>
        </row>
        <row r="9">
          <cell r="B9">
            <v>6977</v>
          </cell>
          <cell r="C9">
            <v>3254</v>
          </cell>
          <cell r="D9">
            <v>5987</v>
          </cell>
          <cell r="E9">
            <v>9874</v>
          </cell>
          <cell r="F9">
            <v>5687</v>
          </cell>
          <cell r="G9">
            <v>4847</v>
          </cell>
          <cell r="H9">
            <v>22814</v>
          </cell>
          <cell r="I9">
            <v>3547</v>
          </cell>
        </row>
        <row r="10">
          <cell r="B10">
            <v>0</v>
          </cell>
          <cell r="C10">
            <v>0</v>
          </cell>
          <cell r="D10">
            <v>203</v>
          </cell>
          <cell r="E10">
            <v>0</v>
          </cell>
          <cell r="F10">
            <v>0</v>
          </cell>
          <cell r="G10">
            <v>0</v>
          </cell>
          <cell r="H10">
            <v>1790</v>
          </cell>
          <cell r="I10">
            <v>0</v>
          </cell>
        </row>
        <row r="11">
          <cell r="B11">
            <v>17</v>
          </cell>
          <cell r="C11">
            <v>8</v>
          </cell>
          <cell r="D11">
            <v>10</v>
          </cell>
          <cell r="E11">
            <v>10</v>
          </cell>
          <cell r="F11">
            <v>110</v>
          </cell>
          <cell r="G11">
            <v>9</v>
          </cell>
          <cell r="H11">
            <v>5</v>
          </cell>
          <cell r="I11">
            <v>21</v>
          </cell>
        </row>
        <row r="12">
          <cell r="B12">
            <v>0</v>
          </cell>
          <cell r="C12">
            <v>30</v>
          </cell>
          <cell r="D12">
            <v>1821</v>
          </cell>
          <cell r="E12">
            <v>0</v>
          </cell>
          <cell r="F12">
            <v>0</v>
          </cell>
          <cell r="G12">
            <v>0</v>
          </cell>
          <cell r="H12">
            <v>1895</v>
          </cell>
          <cell r="I12">
            <v>2645</v>
          </cell>
        </row>
        <row r="13">
          <cell r="B13">
            <v>300</v>
          </cell>
          <cell r="C13">
            <v>47</v>
          </cell>
          <cell r="D13">
            <v>1204</v>
          </cell>
          <cell r="E13">
            <v>1209</v>
          </cell>
          <cell r="F13">
            <v>125</v>
          </cell>
          <cell r="G13">
            <v>4521</v>
          </cell>
          <cell r="H13">
            <v>12458</v>
          </cell>
          <cell r="I13">
            <v>10</v>
          </cell>
        </row>
        <row r="14">
          <cell r="B14">
            <v>0</v>
          </cell>
          <cell r="C14">
            <v>35</v>
          </cell>
          <cell r="D14">
            <v>1200</v>
          </cell>
          <cell r="E14">
            <v>123</v>
          </cell>
          <cell r="F14">
            <v>1032</v>
          </cell>
          <cell r="G14">
            <v>12890</v>
          </cell>
          <cell r="H14">
            <v>23587</v>
          </cell>
          <cell r="I14">
            <v>201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1350</v>
          </cell>
          <cell r="H15">
            <v>55</v>
          </cell>
          <cell r="I15">
            <v>0</v>
          </cell>
        </row>
        <row r="16">
          <cell r="B16">
            <v>999</v>
          </cell>
          <cell r="C16">
            <v>899</v>
          </cell>
          <cell r="D16">
            <v>4587</v>
          </cell>
          <cell r="E16">
            <v>7854</v>
          </cell>
          <cell r="F16">
            <v>4890</v>
          </cell>
          <cell r="G16">
            <v>9520</v>
          </cell>
          <cell r="H16">
            <v>12547</v>
          </cell>
          <cell r="I16">
            <v>1257</v>
          </cell>
        </row>
        <row r="17">
          <cell r="B17">
            <v>602</v>
          </cell>
          <cell r="C17">
            <v>943</v>
          </cell>
          <cell r="D17">
            <v>518</v>
          </cell>
          <cell r="E17">
            <v>723</v>
          </cell>
          <cell r="F17">
            <v>900</v>
          </cell>
          <cell r="G17">
            <v>287</v>
          </cell>
          <cell r="H17">
            <v>2274</v>
          </cell>
          <cell r="I17">
            <v>330</v>
          </cell>
        </row>
        <row r="18">
          <cell r="B18">
            <v>0</v>
          </cell>
          <cell r="C18">
            <v>3420</v>
          </cell>
          <cell r="D18">
            <v>300</v>
          </cell>
          <cell r="E18">
            <v>12</v>
          </cell>
          <cell r="F18">
            <v>2014</v>
          </cell>
          <cell r="G18">
            <v>314</v>
          </cell>
          <cell r="H18">
            <v>84</v>
          </cell>
          <cell r="I18">
            <v>1900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1987</v>
          </cell>
          <cell r="F19">
            <v>902</v>
          </cell>
          <cell r="G19">
            <v>69</v>
          </cell>
          <cell r="H19">
            <v>0</v>
          </cell>
          <cell r="I19">
            <v>0</v>
          </cell>
        </row>
        <row r="20">
          <cell r="B20">
            <v>963</v>
          </cell>
          <cell r="C20">
            <v>2894</v>
          </cell>
          <cell r="D20">
            <v>155</v>
          </cell>
          <cell r="E20">
            <v>115</v>
          </cell>
          <cell r="F20">
            <v>1450</v>
          </cell>
          <cell r="G20">
            <v>1222</v>
          </cell>
          <cell r="H20">
            <v>23</v>
          </cell>
          <cell r="I20">
            <v>509</v>
          </cell>
        </row>
        <row r="21">
          <cell r="B21">
            <v>6200</v>
          </cell>
          <cell r="C21">
            <v>3887</v>
          </cell>
          <cell r="D21">
            <v>6987</v>
          </cell>
          <cell r="E21">
            <v>7899</v>
          </cell>
          <cell r="F21">
            <v>2032</v>
          </cell>
          <cell r="G21">
            <v>1508</v>
          </cell>
          <cell r="H21">
            <v>2423</v>
          </cell>
          <cell r="I21">
            <v>1325</v>
          </cell>
        </row>
        <row r="22">
          <cell r="B22">
            <v>293</v>
          </cell>
          <cell r="C22">
            <v>130</v>
          </cell>
          <cell r="D22">
            <v>588</v>
          </cell>
          <cell r="E22">
            <v>130</v>
          </cell>
          <cell r="F22">
            <v>1175</v>
          </cell>
          <cell r="G22">
            <v>201</v>
          </cell>
          <cell r="H22">
            <v>685</v>
          </cell>
          <cell r="I22">
            <v>117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5</v>
          </cell>
          <cell r="H23">
            <v>0</v>
          </cell>
          <cell r="I23">
            <v>0</v>
          </cell>
        </row>
        <row r="24">
          <cell r="B24">
            <v>399</v>
          </cell>
          <cell r="C24">
            <v>772</v>
          </cell>
          <cell r="D24">
            <v>707</v>
          </cell>
          <cell r="E24">
            <v>319</v>
          </cell>
          <cell r="F24">
            <v>2560</v>
          </cell>
          <cell r="G24">
            <v>990</v>
          </cell>
          <cell r="H24">
            <v>1990</v>
          </cell>
          <cell r="I24">
            <v>4501</v>
          </cell>
        </row>
        <row r="25">
          <cell r="B25">
            <v>306</v>
          </cell>
          <cell r="C25">
            <v>19</v>
          </cell>
          <cell r="D25">
            <v>150</v>
          </cell>
          <cell r="E25">
            <v>500</v>
          </cell>
          <cell r="F25">
            <v>439</v>
          </cell>
          <cell r="G25">
            <v>16</v>
          </cell>
          <cell r="H25">
            <v>411</v>
          </cell>
          <cell r="I25">
            <v>36</v>
          </cell>
        </row>
        <row r="26">
          <cell r="B26">
            <v>36</v>
          </cell>
          <cell r="C26">
            <v>0</v>
          </cell>
          <cell r="D26">
            <v>60</v>
          </cell>
          <cell r="E26">
            <v>998</v>
          </cell>
          <cell r="F26">
            <v>900</v>
          </cell>
          <cell r="G26">
            <v>300</v>
          </cell>
          <cell r="H26">
            <v>2854</v>
          </cell>
          <cell r="I26">
            <v>0</v>
          </cell>
        </row>
        <row r="27">
          <cell r="B27">
            <v>146</v>
          </cell>
          <cell r="C27">
            <v>12</v>
          </cell>
          <cell r="D27">
            <v>12</v>
          </cell>
          <cell r="E27">
            <v>70</v>
          </cell>
          <cell r="F27">
            <v>577</v>
          </cell>
          <cell r="G27">
            <v>0</v>
          </cell>
          <cell r="H27">
            <v>115</v>
          </cell>
          <cell r="I27">
            <v>10</v>
          </cell>
        </row>
        <row r="28">
          <cell r="B28">
            <v>0</v>
          </cell>
          <cell r="C28">
            <v>3</v>
          </cell>
          <cell r="D28">
            <v>10</v>
          </cell>
          <cell r="E28">
            <v>658</v>
          </cell>
          <cell r="F28">
            <v>258</v>
          </cell>
          <cell r="G28">
            <v>12</v>
          </cell>
          <cell r="H28">
            <v>0</v>
          </cell>
          <cell r="I28">
            <v>5</v>
          </cell>
        </row>
        <row r="29">
          <cell r="B29">
            <v>0</v>
          </cell>
          <cell r="C29">
            <v>0</v>
          </cell>
          <cell r="D29">
            <v>52</v>
          </cell>
          <cell r="E29">
            <v>24</v>
          </cell>
          <cell r="F29">
            <v>0</v>
          </cell>
          <cell r="G29">
            <v>4</v>
          </cell>
          <cell r="H29">
            <v>0</v>
          </cell>
          <cell r="I29">
            <v>0</v>
          </cell>
        </row>
        <row r="30">
          <cell r="B30">
            <v>90</v>
          </cell>
          <cell r="C30">
            <v>4</v>
          </cell>
          <cell r="D30">
            <v>31</v>
          </cell>
          <cell r="E30">
            <v>36</v>
          </cell>
          <cell r="F30">
            <v>940</v>
          </cell>
          <cell r="G30">
            <v>17</v>
          </cell>
          <cell r="H30">
            <v>130</v>
          </cell>
          <cell r="I30">
            <v>11</v>
          </cell>
        </row>
        <row r="32">
          <cell r="B32">
            <v>129</v>
          </cell>
          <cell r="C32">
            <v>0</v>
          </cell>
          <cell r="D32">
            <v>0</v>
          </cell>
          <cell r="E32">
            <v>990</v>
          </cell>
          <cell r="F32">
            <v>960</v>
          </cell>
          <cell r="G32">
            <v>65</v>
          </cell>
          <cell r="H32">
            <v>60</v>
          </cell>
          <cell r="I32">
            <v>30</v>
          </cell>
        </row>
        <row r="33">
          <cell r="B33">
            <v>25</v>
          </cell>
          <cell r="C33">
            <v>3</v>
          </cell>
          <cell r="D33">
            <v>93</v>
          </cell>
          <cell r="E33">
            <v>0</v>
          </cell>
          <cell r="F33">
            <v>0</v>
          </cell>
          <cell r="G33">
            <v>0</v>
          </cell>
          <cell r="H33">
            <v>10</v>
          </cell>
          <cell r="I33">
            <v>0</v>
          </cell>
        </row>
        <row r="34">
          <cell r="B34">
            <v>8</v>
          </cell>
          <cell r="C34">
            <v>211</v>
          </cell>
          <cell r="D34">
            <v>0</v>
          </cell>
          <cell r="E34">
            <v>23</v>
          </cell>
          <cell r="F34">
            <v>50</v>
          </cell>
          <cell r="G34">
            <v>8</v>
          </cell>
          <cell r="H34">
            <v>0</v>
          </cell>
          <cell r="I34">
            <v>358</v>
          </cell>
        </row>
        <row r="35">
          <cell r="B35">
            <v>158</v>
          </cell>
          <cell r="C35">
            <v>199</v>
          </cell>
          <cell r="D35">
            <v>542</v>
          </cell>
          <cell r="E35">
            <v>83</v>
          </cell>
          <cell r="F35">
            <v>105</v>
          </cell>
          <cell r="G35">
            <v>156</v>
          </cell>
          <cell r="H35">
            <v>225</v>
          </cell>
          <cell r="I35">
            <v>100</v>
          </cell>
        </row>
        <row r="36">
          <cell r="B36">
            <v>60</v>
          </cell>
          <cell r="C36">
            <v>0</v>
          </cell>
          <cell r="D36">
            <v>90</v>
          </cell>
          <cell r="E36">
            <v>0</v>
          </cell>
          <cell r="F36">
            <v>0</v>
          </cell>
          <cell r="G36">
            <v>321</v>
          </cell>
          <cell r="H36">
            <v>301</v>
          </cell>
          <cell r="I36">
            <v>600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1330</v>
          </cell>
          <cell r="H37">
            <v>0</v>
          </cell>
          <cell r="I37">
            <v>43</v>
          </cell>
        </row>
        <row r="38">
          <cell r="B38">
            <v>350</v>
          </cell>
          <cell r="C38">
            <v>989</v>
          </cell>
          <cell r="D38">
            <v>0</v>
          </cell>
          <cell r="E38">
            <v>0</v>
          </cell>
          <cell r="F38">
            <v>2501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654</v>
          </cell>
          <cell r="C40">
            <v>365</v>
          </cell>
          <cell r="D40">
            <v>2999</v>
          </cell>
          <cell r="E40">
            <v>120</v>
          </cell>
          <cell r="F40">
            <v>635</v>
          </cell>
          <cell r="G40">
            <v>240</v>
          </cell>
          <cell r="H40">
            <v>983</v>
          </cell>
          <cell r="I40">
            <v>61</v>
          </cell>
        </row>
        <row r="41">
          <cell r="B41">
            <v>2868</v>
          </cell>
          <cell r="C41">
            <v>1779</v>
          </cell>
          <cell r="D41">
            <v>2140</v>
          </cell>
          <cell r="E41">
            <v>2479</v>
          </cell>
          <cell r="F41">
            <v>1540</v>
          </cell>
          <cell r="G41">
            <v>1481</v>
          </cell>
          <cell r="H41">
            <v>2115</v>
          </cell>
          <cell r="I41">
            <v>690</v>
          </cell>
        </row>
        <row r="55">
          <cell r="B55">
            <v>0</v>
          </cell>
          <cell r="C55">
            <v>268224</v>
          </cell>
          <cell r="D55">
            <v>6252</v>
          </cell>
          <cell r="E55">
            <v>86349</v>
          </cell>
          <cell r="F55">
            <v>3650</v>
          </cell>
          <cell r="G55">
            <v>0</v>
          </cell>
          <cell r="H55">
            <v>0</v>
          </cell>
          <cell r="I55">
            <v>4289</v>
          </cell>
        </row>
        <row r="56">
          <cell r="B56">
            <v>5987</v>
          </cell>
          <cell r="C56">
            <v>2987</v>
          </cell>
          <cell r="D56">
            <v>2783</v>
          </cell>
          <cell r="E56">
            <v>2980</v>
          </cell>
          <cell r="F56">
            <v>5987</v>
          </cell>
          <cell r="G56">
            <v>1322</v>
          </cell>
          <cell r="H56">
            <v>9874</v>
          </cell>
          <cell r="I56">
            <v>863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B58">
            <v>2120</v>
          </cell>
          <cell r="C58">
            <v>309200</v>
          </cell>
          <cell r="D58">
            <v>400</v>
          </cell>
          <cell r="E58">
            <v>1300</v>
          </cell>
          <cell r="F58">
            <v>10790</v>
          </cell>
          <cell r="G58">
            <v>8300</v>
          </cell>
          <cell r="H58">
            <v>50</v>
          </cell>
          <cell r="I58">
            <v>34500</v>
          </cell>
        </row>
        <row r="59">
          <cell r="B59">
            <v>0</v>
          </cell>
          <cell r="C59">
            <v>23</v>
          </cell>
          <cell r="D59">
            <v>190</v>
          </cell>
          <cell r="E59">
            <v>0</v>
          </cell>
          <cell r="F59">
            <v>0</v>
          </cell>
          <cell r="G59">
            <v>0</v>
          </cell>
          <cell r="H59">
            <v>3857</v>
          </cell>
          <cell r="I59">
            <v>176</v>
          </cell>
        </row>
        <row r="60">
          <cell r="B60">
            <v>4987</v>
          </cell>
          <cell r="C60">
            <v>990</v>
          </cell>
          <cell r="D60">
            <v>3332</v>
          </cell>
          <cell r="E60">
            <v>6995</v>
          </cell>
          <cell r="F60">
            <v>9984</v>
          </cell>
          <cell r="G60">
            <v>4100</v>
          </cell>
          <cell r="H60">
            <v>562</v>
          </cell>
          <cell r="I60">
            <v>720</v>
          </cell>
        </row>
        <row r="61">
          <cell r="B61">
            <v>90</v>
          </cell>
          <cell r="C61">
            <v>387</v>
          </cell>
          <cell r="D61">
            <v>987</v>
          </cell>
          <cell r="E61">
            <v>325</v>
          </cell>
          <cell r="F61">
            <v>2104</v>
          </cell>
          <cell r="G61">
            <v>6214</v>
          </cell>
          <cell r="H61">
            <v>658</v>
          </cell>
          <cell r="I61">
            <v>998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451</v>
          </cell>
          <cell r="F62">
            <v>109</v>
          </cell>
          <cell r="G62">
            <v>600</v>
          </cell>
          <cell r="H62">
            <v>0</v>
          </cell>
          <cell r="I62">
            <v>0</v>
          </cell>
        </row>
        <row r="63">
          <cell r="B63">
            <v>1637</v>
          </cell>
          <cell r="C63">
            <v>774</v>
          </cell>
          <cell r="D63">
            <v>2770</v>
          </cell>
          <cell r="E63">
            <v>79</v>
          </cell>
          <cell r="F63">
            <v>3547</v>
          </cell>
          <cell r="G63">
            <v>9874</v>
          </cell>
          <cell r="H63">
            <v>5410</v>
          </cell>
          <cell r="I63">
            <v>1188</v>
          </cell>
        </row>
        <row r="64">
          <cell r="B64">
            <v>1602</v>
          </cell>
          <cell r="C64">
            <v>1465</v>
          </cell>
          <cell r="D64">
            <v>507</v>
          </cell>
          <cell r="E64">
            <v>4197</v>
          </cell>
          <cell r="F64">
            <v>540</v>
          </cell>
          <cell r="G64">
            <v>405</v>
          </cell>
          <cell r="H64">
            <v>1918</v>
          </cell>
          <cell r="I64">
            <v>448</v>
          </cell>
        </row>
        <row r="65">
          <cell r="B65">
            <v>0</v>
          </cell>
          <cell r="C65">
            <v>1944</v>
          </cell>
          <cell r="D65">
            <v>190</v>
          </cell>
          <cell r="E65">
            <v>1</v>
          </cell>
          <cell r="F65">
            <v>980</v>
          </cell>
          <cell r="G65">
            <v>203</v>
          </cell>
          <cell r="H65">
            <v>0</v>
          </cell>
          <cell r="I65">
            <v>534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1987</v>
          </cell>
          <cell r="F66">
            <v>1874</v>
          </cell>
          <cell r="G66">
            <v>0</v>
          </cell>
          <cell r="H66">
            <v>0</v>
          </cell>
          <cell r="I66">
            <v>0</v>
          </cell>
        </row>
        <row r="67">
          <cell r="B67">
            <v>620</v>
          </cell>
          <cell r="C67">
            <v>3254</v>
          </cell>
          <cell r="D67">
            <v>99</v>
          </cell>
          <cell r="E67">
            <v>248</v>
          </cell>
          <cell r="F67">
            <v>1520</v>
          </cell>
          <cell r="G67">
            <v>1302</v>
          </cell>
          <cell r="H67">
            <v>16</v>
          </cell>
          <cell r="I67">
            <v>656</v>
          </cell>
        </row>
        <row r="68">
          <cell r="B68">
            <v>2874</v>
          </cell>
          <cell r="C68">
            <v>1852</v>
          </cell>
          <cell r="D68">
            <v>3410</v>
          </cell>
          <cell r="E68">
            <v>7891</v>
          </cell>
          <cell r="F68">
            <v>4102</v>
          </cell>
          <cell r="G68">
            <v>524</v>
          </cell>
          <cell r="H68">
            <v>2074</v>
          </cell>
          <cell r="I68">
            <v>1152</v>
          </cell>
        </row>
        <row r="69">
          <cell r="B69">
            <v>698</v>
          </cell>
          <cell r="C69">
            <v>820</v>
          </cell>
          <cell r="D69">
            <v>4211</v>
          </cell>
          <cell r="E69">
            <v>1254</v>
          </cell>
          <cell r="F69">
            <v>2314</v>
          </cell>
          <cell r="G69">
            <v>1324</v>
          </cell>
          <cell r="H69">
            <v>852</v>
          </cell>
          <cell r="I69">
            <v>630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1254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B71">
            <v>58</v>
          </cell>
          <cell r="C71">
            <v>4210</v>
          </cell>
          <cell r="D71">
            <v>579</v>
          </cell>
          <cell r="E71">
            <v>400</v>
          </cell>
          <cell r="F71">
            <v>5241</v>
          </cell>
          <cell r="G71">
            <v>1402</v>
          </cell>
          <cell r="H71">
            <v>0</v>
          </cell>
          <cell r="I71">
            <v>828</v>
          </cell>
        </row>
        <row r="72">
          <cell r="B72">
            <v>696</v>
          </cell>
          <cell r="C72">
            <v>62</v>
          </cell>
          <cell r="D72">
            <v>1254</v>
          </cell>
          <cell r="E72">
            <v>3254</v>
          </cell>
          <cell r="F72">
            <v>1200</v>
          </cell>
          <cell r="G72">
            <v>665</v>
          </cell>
          <cell r="H72">
            <v>487</v>
          </cell>
          <cell r="I72">
            <v>59</v>
          </cell>
        </row>
        <row r="73">
          <cell r="B73">
            <v>35</v>
          </cell>
          <cell r="C73">
            <v>0</v>
          </cell>
          <cell r="D73">
            <v>48</v>
          </cell>
          <cell r="E73">
            <v>1079</v>
          </cell>
          <cell r="F73">
            <v>2102</v>
          </cell>
          <cell r="G73">
            <v>932</v>
          </cell>
          <cell r="H73">
            <v>6544</v>
          </cell>
          <cell r="I73">
            <v>5</v>
          </cell>
        </row>
        <row r="74">
          <cell r="B74">
            <v>78</v>
          </cell>
          <cell r="C74">
            <v>45</v>
          </cell>
          <cell r="D74">
            <v>68</v>
          </cell>
          <cell r="E74">
            <v>145</v>
          </cell>
          <cell r="F74">
            <v>654</v>
          </cell>
          <cell r="G74">
            <v>15</v>
          </cell>
          <cell r="H74">
            <v>55</v>
          </cell>
          <cell r="I74">
            <v>30</v>
          </cell>
        </row>
        <row r="75">
          <cell r="B75">
            <v>62</v>
          </cell>
          <cell r="C75">
            <v>45</v>
          </cell>
          <cell r="D75">
            <v>54</v>
          </cell>
          <cell r="E75">
            <v>654</v>
          </cell>
          <cell r="F75">
            <v>458</v>
          </cell>
          <cell r="G75">
            <v>35</v>
          </cell>
          <cell r="H75">
            <v>0</v>
          </cell>
          <cell r="I75">
            <v>3</v>
          </cell>
        </row>
        <row r="76">
          <cell r="B76">
            <v>0</v>
          </cell>
          <cell r="C76">
            <v>45</v>
          </cell>
          <cell r="D76">
            <v>45</v>
          </cell>
          <cell r="E76">
            <v>9987</v>
          </cell>
          <cell r="F76">
            <v>520</v>
          </cell>
          <cell r="G76">
            <v>874</v>
          </cell>
          <cell r="H76">
            <v>124</v>
          </cell>
          <cell r="I76">
            <v>0</v>
          </cell>
        </row>
        <row r="77">
          <cell r="B77">
            <v>254</v>
          </cell>
          <cell r="C77">
            <v>48</v>
          </cell>
          <cell r="D77">
            <v>689</v>
          </cell>
          <cell r="E77">
            <v>320</v>
          </cell>
          <cell r="F77">
            <v>984</v>
          </cell>
          <cell r="G77">
            <v>321</v>
          </cell>
          <cell r="H77">
            <v>240</v>
          </cell>
          <cell r="I77">
            <v>165</v>
          </cell>
        </row>
        <row r="78">
          <cell r="H78">
            <v>11436.624</v>
          </cell>
        </row>
        <row r="79">
          <cell r="B79">
            <v>0</v>
          </cell>
          <cell r="C79">
            <v>4</v>
          </cell>
          <cell r="D79">
            <v>4</v>
          </cell>
          <cell r="E79">
            <v>874</v>
          </cell>
          <cell r="F79">
            <v>175</v>
          </cell>
          <cell r="G79">
            <v>35</v>
          </cell>
          <cell r="H79">
            <v>1</v>
          </cell>
          <cell r="I79">
            <v>0</v>
          </cell>
        </row>
        <row r="80">
          <cell r="B80">
            <v>150</v>
          </cell>
          <cell r="C80">
            <v>0</v>
          </cell>
          <cell r="D80">
            <v>0</v>
          </cell>
          <cell r="E80">
            <v>10</v>
          </cell>
          <cell r="F80">
            <v>6998</v>
          </cell>
          <cell r="G80">
            <v>2351</v>
          </cell>
          <cell r="H80">
            <v>10</v>
          </cell>
          <cell r="I80">
            <v>0</v>
          </cell>
        </row>
        <row r="81">
          <cell r="B81">
            <v>563</v>
          </cell>
          <cell r="C81">
            <v>537</v>
          </cell>
          <cell r="D81">
            <v>0</v>
          </cell>
          <cell r="E81">
            <v>369</v>
          </cell>
          <cell r="F81">
            <v>775</v>
          </cell>
          <cell r="G81">
            <v>251</v>
          </cell>
          <cell r="H81">
            <v>0</v>
          </cell>
          <cell r="I81">
            <v>3962</v>
          </cell>
        </row>
        <row r="82">
          <cell r="B82">
            <v>18</v>
          </cell>
          <cell r="C82">
            <v>529</v>
          </cell>
          <cell r="D82">
            <v>2104</v>
          </cell>
          <cell r="E82">
            <v>3214</v>
          </cell>
          <cell r="F82">
            <v>995</v>
          </cell>
          <cell r="G82">
            <v>493</v>
          </cell>
          <cell r="H82">
            <v>264</v>
          </cell>
          <cell r="I82">
            <v>1478</v>
          </cell>
        </row>
        <row r="83">
          <cell r="B83">
            <v>0</v>
          </cell>
          <cell r="C83">
            <v>0</v>
          </cell>
          <cell r="D83">
            <v>40</v>
          </cell>
          <cell r="E83">
            <v>0</v>
          </cell>
          <cell r="F83">
            <v>0</v>
          </cell>
          <cell r="G83">
            <v>248</v>
          </cell>
          <cell r="H83">
            <v>175</v>
          </cell>
          <cell r="I83">
            <v>115</v>
          </cell>
        </row>
        <row r="84">
          <cell r="B84">
            <v>10</v>
          </cell>
          <cell r="C84">
            <v>1652</v>
          </cell>
          <cell r="D84">
            <v>0</v>
          </cell>
          <cell r="E84">
            <v>261</v>
          </cell>
          <cell r="F84">
            <v>24874</v>
          </cell>
          <cell r="G84">
            <v>1254</v>
          </cell>
          <cell r="H84">
            <v>0</v>
          </cell>
          <cell r="I84">
            <v>8657</v>
          </cell>
        </row>
        <row r="85">
          <cell r="B85">
            <v>2658</v>
          </cell>
          <cell r="C85">
            <v>4587</v>
          </cell>
          <cell r="D85">
            <v>98</v>
          </cell>
          <cell r="E85">
            <v>106</v>
          </cell>
          <cell r="F85">
            <v>14021</v>
          </cell>
          <cell r="G85">
            <v>0</v>
          </cell>
          <cell r="H85">
            <v>0</v>
          </cell>
          <cell r="I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50</v>
          </cell>
          <cell r="G86">
            <v>1110</v>
          </cell>
          <cell r="H86">
            <v>0</v>
          </cell>
          <cell r="I86">
            <v>0</v>
          </cell>
        </row>
        <row r="87">
          <cell r="B87">
            <v>35951</v>
          </cell>
          <cell r="C87">
            <v>8872</v>
          </cell>
          <cell r="D87">
            <v>238842</v>
          </cell>
          <cell r="E87">
            <v>8214</v>
          </cell>
          <cell r="F87">
            <v>8547</v>
          </cell>
          <cell r="G87">
            <v>56547</v>
          </cell>
          <cell r="H87">
            <v>13698</v>
          </cell>
          <cell r="I87">
            <v>960</v>
          </cell>
        </row>
        <row r="88">
          <cell r="B88">
            <v>230144</v>
          </cell>
          <cell r="C88">
            <v>144351</v>
          </cell>
          <cell r="D88">
            <v>46871</v>
          </cell>
          <cell r="E88">
            <v>183945</v>
          </cell>
          <cell r="F88">
            <v>25471</v>
          </cell>
          <cell r="G88">
            <v>57454</v>
          </cell>
          <cell r="H88">
            <v>32411</v>
          </cell>
          <cell r="I88">
            <v>2255</v>
          </cell>
        </row>
        <row r="104">
          <cell r="B104">
            <v>0</v>
          </cell>
          <cell r="C104">
            <v>1286264</v>
          </cell>
          <cell r="D104">
            <v>34682</v>
          </cell>
          <cell r="E104">
            <v>431103</v>
          </cell>
          <cell r="F104">
            <v>13040</v>
          </cell>
          <cell r="G104">
            <v>0</v>
          </cell>
          <cell r="H104">
            <v>0</v>
          </cell>
          <cell r="I104">
            <v>20454</v>
          </cell>
        </row>
        <row r="105">
          <cell r="B105">
            <v>12547</v>
          </cell>
          <cell r="C105">
            <v>6987</v>
          </cell>
          <cell r="D105">
            <v>8988</v>
          </cell>
          <cell r="E105">
            <v>6874</v>
          </cell>
          <cell r="F105">
            <v>10012</v>
          </cell>
          <cell r="G105">
            <v>4024</v>
          </cell>
          <cell r="H105">
            <v>34175</v>
          </cell>
          <cell r="I105">
            <v>1261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B107">
            <v>700</v>
          </cell>
          <cell r="C107">
            <v>21130</v>
          </cell>
          <cell r="D107">
            <v>340</v>
          </cell>
          <cell r="E107">
            <v>560</v>
          </cell>
          <cell r="F107">
            <v>2600</v>
          </cell>
          <cell r="G107">
            <v>4600</v>
          </cell>
          <cell r="H107">
            <v>170</v>
          </cell>
          <cell r="I107">
            <v>7500</v>
          </cell>
        </row>
        <row r="108">
          <cell r="B108">
            <v>0</v>
          </cell>
          <cell r="C108">
            <v>54</v>
          </cell>
          <cell r="D108">
            <v>354</v>
          </cell>
          <cell r="E108">
            <v>0</v>
          </cell>
          <cell r="F108">
            <v>0</v>
          </cell>
          <cell r="G108">
            <v>0</v>
          </cell>
          <cell r="H108">
            <v>9258</v>
          </cell>
          <cell r="I108">
            <v>352</v>
          </cell>
        </row>
        <row r="109">
          <cell r="B109">
            <v>5411</v>
          </cell>
          <cell r="C109">
            <v>1254</v>
          </cell>
          <cell r="D109">
            <v>4321</v>
          </cell>
          <cell r="E109">
            <v>5471</v>
          </cell>
          <cell r="F109">
            <v>12041</v>
          </cell>
          <cell r="G109">
            <v>4587</v>
          </cell>
          <cell r="H109">
            <v>981</v>
          </cell>
          <cell r="I109">
            <v>567</v>
          </cell>
        </row>
        <row r="110">
          <cell r="B110">
            <v>176</v>
          </cell>
          <cell r="C110">
            <v>654</v>
          </cell>
          <cell r="D110">
            <v>1250</v>
          </cell>
          <cell r="E110">
            <v>564</v>
          </cell>
          <cell r="F110">
            <v>3201</v>
          </cell>
          <cell r="G110">
            <v>6564</v>
          </cell>
          <cell r="H110">
            <v>784</v>
          </cell>
          <cell r="I110">
            <v>1240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436</v>
          </cell>
          <cell r="F111">
            <v>120</v>
          </cell>
          <cell r="G111">
            <v>720</v>
          </cell>
          <cell r="H111">
            <v>0</v>
          </cell>
          <cell r="I111">
            <v>0</v>
          </cell>
        </row>
        <row r="112">
          <cell r="B112">
            <v>6544</v>
          </cell>
          <cell r="C112">
            <v>2104</v>
          </cell>
          <cell r="D112">
            <v>3254</v>
          </cell>
          <cell r="E112">
            <v>201</v>
          </cell>
          <cell r="F112">
            <v>7201</v>
          </cell>
          <cell r="G112">
            <v>12044</v>
          </cell>
          <cell r="H112">
            <v>6574</v>
          </cell>
          <cell r="I112">
            <v>3254</v>
          </cell>
        </row>
        <row r="113">
          <cell r="B113">
            <v>24603</v>
          </cell>
          <cell r="C113">
            <v>8852</v>
          </cell>
          <cell r="D113">
            <v>5323</v>
          </cell>
          <cell r="E113">
            <v>46203</v>
          </cell>
          <cell r="F113">
            <v>5170</v>
          </cell>
          <cell r="G113">
            <v>1655</v>
          </cell>
          <cell r="H113">
            <v>26261</v>
          </cell>
          <cell r="I113">
            <v>2477</v>
          </cell>
        </row>
        <row r="114">
          <cell r="B114">
            <v>0</v>
          </cell>
          <cell r="C114">
            <v>19001</v>
          </cell>
          <cell r="D114">
            <v>999</v>
          </cell>
          <cell r="E114">
            <v>20</v>
          </cell>
          <cell r="F114">
            <v>9640</v>
          </cell>
          <cell r="G114">
            <v>1014</v>
          </cell>
          <cell r="H114">
            <v>0</v>
          </cell>
          <cell r="I114">
            <v>4452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54782</v>
          </cell>
          <cell r="F115">
            <v>41022</v>
          </cell>
          <cell r="G115">
            <v>0</v>
          </cell>
          <cell r="H115">
            <v>0</v>
          </cell>
          <cell r="I115">
            <v>0</v>
          </cell>
        </row>
        <row r="116">
          <cell r="B116">
            <v>12014</v>
          </cell>
          <cell r="C116">
            <v>22140</v>
          </cell>
          <cell r="D116">
            <v>1975</v>
          </cell>
          <cell r="E116">
            <v>2541</v>
          </cell>
          <cell r="F116">
            <v>12542</v>
          </cell>
          <cell r="G116">
            <v>5241</v>
          </cell>
          <cell r="H116">
            <v>231</v>
          </cell>
          <cell r="I116">
            <v>7541</v>
          </cell>
        </row>
        <row r="117">
          <cell r="B117">
            <v>45021</v>
          </cell>
          <cell r="C117">
            <v>21024</v>
          </cell>
          <cell r="D117">
            <v>35871</v>
          </cell>
          <cell r="E117">
            <v>90147</v>
          </cell>
          <cell r="F117">
            <v>36854</v>
          </cell>
          <cell r="G117">
            <v>4466</v>
          </cell>
          <cell r="H117">
            <v>23054</v>
          </cell>
          <cell r="I117">
            <v>10211</v>
          </cell>
        </row>
        <row r="118">
          <cell r="B118">
            <v>9564</v>
          </cell>
          <cell r="C118">
            <v>2028</v>
          </cell>
          <cell r="D118">
            <v>24012</v>
          </cell>
          <cell r="E118">
            <v>12647</v>
          </cell>
          <cell r="F118">
            <v>23254</v>
          </cell>
          <cell r="G118">
            <v>2309</v>
          </cell>
          <cell r="H118">
            <v>13254</v>
          </cell>
          <cell r="I118">
            <v>830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6901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>
            <v>689</v>
          </cell>
          <cell r="C120">
            <v>30124</v>
          </cell>
          <cell r="D120">
            <v>6987</v>
          </cell>
          <cell r="E120">
            <v>3658</v>
          </cell>
          <cell r="F120">
            <v>19021</v>
          </cell>
          <cell r="G120">
            <v>7562</v>
          </cell>
          <cell r="H120">
            <v>0</v>
          </cell>
          <cell r="I120">
            <v>5570</v>
          </cell>
        </row>
        <row r="121">
          <cell r="B121">
            <v>13039</v>
          </cell>
          <cell r="C121">
            <v>654</v>
          </cell>
          <cell r="D121">
            <v>16987</v>
          </cell>
          <cell r="E121">
            <v>16547</v>
          </cell>
          <cell r="F121">
            <v>10254</v>
          </cell>
          <cell r="G121">
            <v>8520</v>
          </cell>
          <cell r="H121">
            <v>10372</v>
          </cell>
          <cell r="I121">
            <v>1248</v>
          </cell>
        </row>
        <row r="122">
          <cell r="B122">
            <v>647</v>
          </cell>
          <cell r="C122">
            <v>0</v>
          </cell>
          <cell r="D122">
            <v>1056</v>
          </cell>
          <cell r="E122">
            <v>47984</v>
          </cell>
          <cell r="F122">
            <v>38971</v>
          </cell>
          <cell r="G122">
            <v>18755</v>
          </cell>
          <cell r="H122">
            <v>84346</v>
          </cell>
          <cell r="I122">
            <v>100</v>
          </cell>
        </row>
        <row r="123">
          <cell r="B123">
            <v>1103</v>
          </cell>
          <cell r="C123">
            <v>48</v>
          </cell>
          <cell r="D123">
            <v>760</v>
          </cell>
          <cell r="E123">
            <v>2202</v>
          </cell>
          <cell r="F123">
            <v>10650</v>
          </cell>
          <cell r="G123">
            <v>200</v>
          </cell>
          <cell r="H123">
            <v>5758</v>
          </cell>
          <cell r="I123">
            <v>125</v>
          </cell>
        </row>
        <row r="124">
          <cell r="B124">
            <v>98</v>
          </cell>
          <cell r="C124">
            <v>125</v>
          </cell>
          <cell r="D124">
            <v>1</v>
          </cell>
          <cell r="E124">
            <v>1320</v>
          </cell>
          <cell r="F124">
            <v>1254</v>
          </cell>
          <cell r="G124">
            <v>25</v>
          </cell>
          <cell r="H124">
            <v>0</v>
          </cell>
          <cell r="I124">
            <v>15</v>
          </cell>
        </row>
        <row r="125">
          <cell r="B125">
            <v>0</v>
          </cell>
          <cell r="C125">
            <v>254</v>
          </cell>
          <cell r="D125">
            <v>214</v>
          </cell>
          <cell r="E125">
            <v>23014</v>
          </cell>
          <cell r="F125">
            <v>7201</v>
          </cell>
          <cell r="G125">
            <v>5241</v>
          </cell>
          <cell r="H125">
            <v>852</v>
          </cell>
          <cell r="I125">
            <v>0</v>
          </cell>
        </row>
        <row r="126">
          <cell r="B126">
            <v>3214</v>
          </cell>
          <cell r="C126">
            <v>254</v>
          </cell>
          <cell r="D126">
            <v>3241</v>
          </cell>
          <cell r="E126">
            <v>654</v>
          </cell>
          <cell r="F126">
            <v>30610</v>
          </cell>
          <cell r="G126">
            <v>3254</v>
          </cell>
          <cell r="H126">
            <v>3214</v>
          </cell>
          <cell r="I126">
            <v>1984</v>
          </cell>
        </row>
        <row r="127">
          <cell r="H127">
            <v>691332.16</v>
          </cell>
        </row>
        <row r="128">
          <cell r="B128">
            <v>0</v>
          </cell>
          <cell r="C128">
            <v>80</v>
          </cell>
          <cell r="D128">
            <v>98</v>
          </cell>
          <cell r="E128">
            <v>42014</v>
          </cell>
          <cell r="F128">
            <v>4321</v>
          </cell>
          <cell r="G128">
            <v>320</v>
          </cell>
          <cell r="H128">
            <v>23</v>
          </cell>
          <cell r="I128">
            <v>0</v>
          </cell>
        </row>
        <row r="129">
          <cell r="B129">
            <v>108</v>
          </cell>
          <cell r="C129">
            <v>0</v>
          </cell>
          <cell r="D129">
            <v>0</v>
          </cell>
          <cell r="E129">
            <v>7</v>
          </cell>
          <cell r="F129">
            <v>2830</v>
          </cell>
          <cell r="G129">
            <v>8072</v>
          </cell>
          <cell r="H129">
            <v>20</v>
          </cell>
          <cell r="I129">
            <v>0</v>
          </cell>
        </row>
        <row r="130">
          <cell r="B130">
            <v>298</v>
          </cell>
          <cell r="C130">
            <v>112</v>
          </cell>
          <cell r="D130">
            <v>0</v>
          </cell>
          <cell r="E130">
            <v>140</v>
          </cell>
          <cell r="F130">
            <v>1051</v>
          </cell>
          <cell r="G130">
            <v>280</v>
          </cell>
          <cell r="H130">
            <v>0</v>
          </cell>
          <cell r="I130">
            <v>5493</v>
          </cell>
        </row>
        <row r="131">
          <cell r="B131">
            <v>46</v>
          </cell>
          <cell r="C131">
            <v>1456</v>
          </cell>
          <cell r="D131">
            <v>3201</v>
          </cell>
          <cell r="E131">
            <v>4551</v>
          </cell>
          <cell r="F131">
            <v>2318</v>
          </cell>
          <cell r="G131">
            <v>580</v>
          </cell>
          <cell r="H131">
            <v>411</v>
          </cell>
          <cell r="I131">
            <v>4297</v>
          </cell>
        </row>
        <row r="132">
          <cell r="B132">
            <v>0</v>
          </cell>
          <cell r="C132">
            <v>0</v>
          </cell>
          <cell r="D132">
            <v>40</v>
          </cell>
          <cell r="E132">
            <v>0</v>
          </cell>
          <cell r="F132">
            <v>0</v>
          </cell>
          <cell r="G132">
            <v>122</v>
          </cell>
          <cell r="H132">
            <v>100</v>
          </cell>
          <cell r="I132">
            <v>158</v>
          </cell>
        </row>
        <row r="133">
          <cell r="B133">
            <v>86</v>
          </cell>
          <cell r="C133">
            <v>8952</v>
          </cell>
          <cell r="D133">
            <v>0</v>
          </cell>
          <cell r="E133">
            <v>369</v>
          </cell>
          <cell r="F133">
            <v>41024</v>
          </cell>
          <cell r="G133">
            <v>2145</v>
          </cell>
          <cell r="H133">
            <v>0</v>
          </cell>
          <cell r="I133">
            <v>19321</v>
          </cell>
        </row>
        <row r="134">
          <cell r="B134">
            <v>386</v>
          </cell>
          <cell r="C134">
            <v>1540</v>
          </cell>
          <cell r="D134">
            <v>9</v>
          </cell>
          <cell r="E134">
            <v>38</v>
          </cell>
          <cell r="F134">
            <v>7014</v>
          </cell>
          <cell r="G134">
            <v>0</v>
          </cell>
          <cell r="H134">
            <v>0</v>
          </cell>
          <cell r="I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80</v>
          </cell>
          <cell r="G135">
            <v>1201</v>
          </cell>
          <cell r="H135">
            <v>0</v>
          </cell>
          <cell r="I135">
            <v>0</v>
          </cell>
        </row>
        <row r="136">
          <cell r="B136">
            <v>272729</v>
          </cell>
          <cell r="C136">
            <v>42236</v>
          </cell>
          <cell r="D136">
            <v>2369871</v>
          </cell>
          <cell r="E136">
            <v>19851</v>
          </cell>
          <cell r="F136">
            <v>46100</v>
          </cell>
          <cell r="G136">
            <v>164456</v>
          </cell>
          <cell r="H136">
            <v>66520</v>
          </cell>
          <cell r="I136">
            <v>24785</v>
          </cell>
        </row>
        <row r="137">
          <cell r="B137">
            <v>219243</v>
          </cell>
          <cell r="C137">
            <v>15384</v>
          </cell>
          <cell r="D137">
            <v>18639</v>
          </cell>
          <cell r="E137">
            <v>20601</v>
          </cell>
          <cell r="F137">
            <v>14068</v>
          </cell>
          <cell r="G137">
            <v>11345</v>
          </cell>
          <cell r="H137">
            <v>4661</v>
          </cell>
          <cell r="I137">
            <v>3425</v>
          </cell>
        </row>
      </sheetData>
      <sheetData sheetId="6">
        <row r="8">
          <cell r="B8">
            <v>335</v>
          </cell>
          <cell r="C8">
            <v>43266</v>
          </cell>
          <cell r="D8">
            <v>6036</v>
          </cell>
          <cell r="E8">
            <v>8718</v>
          </cell>
          <cell r="F8">
            <v>3550</v>
          </cell>
          <cell r="G8">
            <v>0</v>
          </cell>
          <cell r="H8">
            <v>9736</v>
          </cell>
          <cell r="I8">
            <v>530</v>
          </cell>
        </row>
        <row r="9">
          <cell r="B9">
            <v>1783</v>
          </cell>
          <cell r="C9">
            <v>1305</v>
          </cell>
          <cell r="D9">
            <v>4365</v>
          </cell>
          <cell r="E9">
            <v>1964</v>
          </cell>
          <cell r="F9">
            <v>3505</v>
          </cell>
          <cell r="G9">
            <v>12232</v>
          </cell>
          <cell r="H9">
            <v>49521</v>
          </cell>
          <cell r="I9">
            <v>2251</v>
          </cell>
        </row>
        <row r="10">
          <cell r="B10">
            <v>0</v>
          </cell>
          <cell r="C10">
            <v>0</v>
          </cell>
          <cell r="D10">
            <v>4237</v>
          </cell>
          <cell r="E10">
            <v>0</v>
          </cell>
          <cell r="F10">
            <v>0</v>
          </cell>
          <cell r="G10">
            <v>14</v>
          </cell>
          <cell r="H10">
            <v>625</v>
          </cell>
          <cell r="I10">
            <v>0</v>
          </cell>
        </row>
        <row r="11">
          <cell r="B11">
            <v>0</v>
          </cell>
          <cell r="C11">
            <v>10</v>
          </cell>
          <cell r="D11">
            <v>0</v>
          </cell>
          <cell r="E11">
            <v>5</v>
          </cell>
          <cell r="F11">
            <v>5</v>
          </cell>
          <cell r="G11">
            <v>0</v>
          </cell>
          <cell r="H11">
            <v>0</v>
          </cell>
          <cell r="I11">
            <v>20</v>
          </cell>
        </row>
        <row r="12">
          <cell r="B12">
            <v>100</v>
          </cell>
          <cell r="C12">
            <v>275</v>
          </cell>
          <cell r="D12">
            <v>2627</v>
          </cell>
          <cell r="E12">
            <v>0</v>
          </cell>
          <cell r="F12">
            <v>4</v>
          </cell>
          <cell r="G12">
            <v>22</v>
          </cell>
          <cell r="H12">
            <v>9135</v>
          </cell>
          <cell r="I12">
            <v>989</v>
          </cell>
        </row>
        <row r="13">
          <cell r="B13">
            <v>207</v>
          </cell>
          <cell r="C13">
            <v>19</v>
          </cell>
          <cell r="D13">
            <v>3023</v>
          </cell>
          <cell r="E13">
            <v>715</v>
          </cell>
          <cell r="F13">
            <v>475</v>
          </cell>
          <cell r="G13">
            <v>2719</v>
          </cell>
          <cell r="H13">
            <v>22362</v>
          </cell>
          <cell r="I13">
            <v>0</v>
          </cell>
        </row>
        <row r="14">
          <cell r="B14">
            <v>63</v>
          </cell>
          <cell r="C14">
            <v>248</v>
          </cell>
          <cell r="D14">
            <v>1204</v>
          </cell>
          <cell r="E14">
            <v>594</v>
          </cell>
          <cell r="F14">
            <v>575</v>
          </cell>
          <cell r="G14">
            <v>16788</v>
          </cell>
          <cell r="H14">
            <v>33549</v>
          </cell>
          <cell r="I14">
            <v>264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10</v>
          </cell>
          <cell r="F15">
            <v>205</v>
          </cell>
          <cell r="G15">
            <v>325</v>
          </cell>
          <cell r="H15">
            <v>482</v>
          </cell>
          <cell r="I15">
            <v>0</v>
          </cell>
        </row>
        <row r="16">
          <cell r="B16">
            <v>325</v>
          </cell>
          <cell r="C16">
            <v>397</v>
          </cell>
          <cell r="D16">
            <v>2079</v>
          </cell>
          <cell r="E16">
            <v>194</v>
          </cell>
          <cell r="F16">
            <v>2410</v>
          </cell>
          <cell r="G16">
            <v>19811</v>
          </cell>
          <cell r="H16">
            <v>49870</v>
          </cell>
          <cell r="I16">
            <v>723</v>
          </cell>
        </row>
        <row r="17">
          <cell r="B17">
            <v>905</v>
          </cell>
          <cell r="C17">
            <v>880</v>
          </cell>
          <cell r="D17">
            <v>350</v>
          </cell>
          <cell r="E17">
            <v>1266</v>
          </cell>
          <cell r="F17">
            <v>350</v>
          </cell>
          <cell r="G17">
            <v>390</v>
          </cell>
          <cell r="H17">
            <v>3371</v>
          </cell>
          <cell r="I17">
            <v>538</v>
          </cell>
        </row>
        <row r="18">
          <cell r="B18">
            <v>35</v>
          </cell>
          <cell r="C18">
            <v>1608</v>
          </cell>
          <cell r="D18">
            <v>105</v>
          </cell>
          <cell r="E18">
            <v>509</v>
          </cell>
          <cell r="F18">
            <v>1220</v>
          </cell>
          <cell r="G18">
            <v>265</v>
          </cell>
          <cell r="H18">
            <v>20</v>
          </cell>
          <cell r="I18">
            <v>880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1603</v>
          </cell>
          <cell r="F19">
            <v>240</v>
          </cell>
          <cell r="G19">
            <v>10</v>
          </cell>
          <cell r="H19">
            <v>0</v>
          </cell>
          <cell r="I19">
            <v>0</v>
          </cell>
        </row>
        <row r="20">
          <cell r="B20">
            <v>561</v>
          </cell>
          <cell r="C20">
            <v>2689</v>
          </cell>
          <cell r="D20">
            <v>293</v>
          </cell>
          <cell r="E20">
            <v>469</v>
          </cell>
          <cell r="F20">
            <v>1268</v>
          </cell>
          <cell r="G20">
            <v>1353</v>
          </cell>
          <cell r="H20">
            <v>103</v>
          </cell>
          <cell r="I20">
            <v>452</v>
          </cell>
        </row>
        <row r="21">
          <cell r="B21">
            <v>3889</v>
          </cell>
          <cell r="C21">
            <v>4527</v>
          </cell>
          <cell r="D21">
            <v>3983</v>
          </cell>
          <cell r="E21">
            <v>9912</v>
          </cell>
          <cell r="F21">
            <v>2655</v>
          </cell>
          <cell r="G21">
            <v>1469</v>
          </cell>
          <cell r="H21">
            <v>5733</v>
          </cell>
          <cell r="I21">
            <v>1522</v>
          </cell>
        </row>
        <row r="22">
          <cell r="B22">
            <v>288</v>
          </cell>
          <cell r="C22">
            <v>107</v>
          </cell>
          <cell r="D22">
            <v>921</v>
          </cell>
          <cell r="E22">
            <v>233</v>
          </cell>
          <cell r="F22">
            <v>667</v>
          </cell>
          <cell r="G22">
            <v>242</v>
          </cell>
          <cell r="H22">
            <v>202</v>
          </cell>
          <cell r="I22">
            <v>38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452</v>
          </cell>
          <cell r="C24">
            <v>696</v>
          </cell>
          <cell r="D24">
            <v>1543</v>
          </cell>
          <cell r="E24">
            <v>605</v>
          </cell>
          <cell r="F24">
            <v>2518</v>
          </cell>
          <cell r="G24">
            <v>2609</v>
          </cell>
          <cell r="H24">
            <v>3991</v>
          </cell>
          <cell r="I24">
            <v>788</v>
          </cell>
        </row>
        <row r="25">
          <cell r="B25">
            <v>577</v>
          </cell>
          <cell r="C25">
            <v>33</v>
          </cell>
          <cell r="D25">
            <v>144</v>
          </cell>
          <cell r="E25">
            <v>487</v>
          </cell>
          <cell r="F25">
            <v>190</v>
          </cell>
          <cell r="G25">
            <v>157</v>
          </cell>
          <cell r="H25">
            <v>252</v>
          </cell>
          <cell r="I25">
            <v>22</v>
          </cell>
        </row>
        <row r="26">
          <cell r="B26">
            <v>0</v>
          </cell>
          <cell r="C26">
            <v>0</v>
          </cell>
          <cell r="D26">
            <v>50</v>
          </cell>
          <cell r="E26">
            <v>1090</v>
          </cell>
          <cell r="F26">
            <v>630</v>
          </cell>
          <cell r="G26">
            <v>196</v>
          </cell>
          <cell r="H26">
            <v>170</v>
          </cell>
          <cell r="I26">
            <v>0</v>
          </cell>
        </row>
        <row r="27">
          <cell r="B27">
            <v>85</v>
          </cell>
          <cell r="C27">
            <v>7</v>
          </cell>
          <cell r="D27">
            <v>42</v>
          </cell>
          <cell r="E27">
            <v>130</v>
          </cell>
          <cell r="F27">
            <v>180</v>
          </cell>
          <cell r="G27">
            <v>15</v>
          </cell>
          <cell r="H27">
            <v>76</v>
          </cell>
          <cell r="I27">
            <v>9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762</v>
          </cell>
          <cell r="F28">
            <v>110</v>
          </cell>
          <cell r="G28">
            <v>118</v>
          </cell>
          <cell r="H28">
            <v>0</v>
          </cell>
          <cell r="I28">
            <v>12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40</v>
          </cell>
          <cell r="F29">
            <v>0</v>
          </cell>
          <cell r="G29">
            <v>16</v>
          </cell>
          <cell r="H29">
            <v>0</v>
          </cell>
          <cell r="I29">
            <v>0</v>
          </cell>
        </row>
        <row r="30">
          <cell r="B30">
            <v>76</v>
          </cell>
          <cell r="C30">
            <v>0</v>
          </cell>
          <cell r="D30">
            <v>0</v>
          </cell>
          <cell r="E30">
            <v>80</v>
          </cell>
          <cell r="F30">
            <v>550</v>
          </cell>
          <cell r="G30">
            <v>22</v>
          </cell>
          <cell r="H30">
            <v>12</v>
          </cell>
          <cell r="I30">
            <v>19</v>
          </cell>
        </row>
        <row r="32">
          <cell r="B32">
            <v>0</v>
          </cell>
          <cell r="C32">
            <v>3</v>
          </cell>
          <cell r="D32">
            <v>0</v>
          </cell>
          <cell r="E32">
            <v>707</v>
          </cell>
          <cell r="F32">
            <v>100</v>
          </cell>
          <cell r="G32">
            <v>1066</v>
          </cell>
          <cell r="H32">
            <v>0</v>
          </cell>
          <cell r="I32">
            <v>7</v>
          </cell>
        </row>
        <row r="33">
          <cell r="B33">
            <v>30</v>
          </cell>
          <cell r="C33">
            <v>0</v>
          </cell>
          <cell r="D33">
            <v>0</v>
          </cell>
          <cell r="E33">
            <v>31</v>
          </cell>
          <cell r="F33">
            <v>280</v>
          </cell>
          <cell r="G33">
            <v>160</v>
          </cell>
          <cell r="H33">
            <v>1195</v>
          </cell>
          <cell r="I33">
            <v>0</v>
          </cell>
        </row>
        <row r="34">
          <cell r="B34">
            <v>0</v>
          </cell>
          <cell r="C34">
            <v>528</v>
          </cell>
          <cell r="D34">
            <v>240</v>
          </cell>
          <cell r="E34">
            <v>270</v>
          </cell>
          <cell r="F34">
            <v>287</v>
          </cell>
          <cell r="G34">
            <v>110</v>
          </cell>
          <cell r="H34">
            <v>0</v>
          </cell>
          <cell r="I34">
            <v>1028</v>
          </cell>
        </row>
        <row r="35">
          <cell r="B35">
            <v>145</v>
          </cell>
          <cell r="C35">
            <v>57</v>
          </cell>
          <cell r="D35">
            <v>508</v>
          </cell>
          <cell r="E35">
            <v>70</v>
          </cell>
          <cell r="F35">
            <v>45</v>
          </cell>
          <cell r="G35">
            <v>313</v>
          </cell>
          <cell r="H35">
            <v>328</v>
          </cell>
          <cell r="I35">
            <v>191</v>
          </cell>
        </row>
        <row r="36">
          <cell r="B36">
            <v>0</v>
          </cell>
          <cell r="C36">
            <v>0</v>
          </cell>
          <cell r="D36">
            <v>170</v>
          </cell>
          <cell r="E36">
            <v>0</v>
          </cell>
          <cell r="F36">
            <v>0</v>
          </cell>
          <cell r="G36">
            <v>343</v>
          </cell>
          <cell r="H36">
            <v>445</v>
          </cell>
          <cell r="I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12</v>
          </cell>
          <cell r="F37">
            <v>0</v>
          </cell>
          <cell r="G37">
            <v>0</v>
          </cell>
          <cell r="H37">
            <v>150</v>
          </cell>
          <cell r="I37">
            <v>0</v>
          </cell>
        </row>
        <row r="38">
          <cell r="B38">
            <v>0</v>
          </cell>
          <cell r="C38">
            <v>1435</v>
          </cell>
          <cell r="D38">
            <v>0</v>
          </cell>
          <cell r="E38">
            <v>0</v>
          </cell>
          <cell r="F38">
            <v>5500</v>
          </cell>
          <cell r="G38">
            <v>0</v>
          </cell>
          <cell r="H38">
            <v>0</v>
          </cell>
          <cell r="I38">
            <v>10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448</v>
          </cell>
          <cell r="C40">
            <v>132</v>
          </cell>
          <cell r="D40">
            <v>1662</v>
          </cell>
          <cell r="E40">
            <v>143</v>
          </cell>
          <cell r="F40">
            <v>2120</v>
          </cell>
          <cell r="G40">
            <v>445</v>
          </cell>
          <cell r="H40">
            <v>774</v>
          </cell>
          <cell r="I40">
            <v>195</v>
          </cell>
        </row>
        <row r="41">
          <cell r="B41">
            <v>3424</v>
          </cell>
          <cell r="C41">
            <v>1509</v>
          </cell>
          <cell r="D41">
            <v>3113</v>
          </cell>
          <cell r="E41">
            <v>2468</v>
          </cell>
          <cell r="F41">
            <v>2285</v>
          </cell>
          <cell r="G41">
            <v>2876</v>
          </cell>
          <cell r="H41">
            <v>2487</v>
          </cell>
          <cell r="I41">
            <v>1740</v>
          </cell>
        </row>
        <row r="56">
          <cell r="B56">
            <v>2334.1227828953856</v>
          </cell>
          <cell r="C56">
            <v>253355.74528205345</v>
          </cell>
          <cell r="D56">
            <v>153430.54968937743</v>
          </cell>
          <cell r="E56">
            <v>119256.23419211154</v>
          </cell>
          <cell r="F56">
            <v>8917.7280084990944</v>
          </cell>
          <cell r="G56">
            <v>0</v>
          </cell>
          <cell r="H56">
            <v>373.13517988944483</v>
          </cell>
          <cell r="I56">
            <v>7301.4848651736193</v>
          </cell>
        </row>
        <row r="57">
          <cell r="B57">
            <v>20683</v>
          </cell>
          <cell r="C57">
            <v>1000</v>
          </cell>
          <cell r="D57">
            <v>1466</v>
          </cell>
          <cell r="E57">
            <v>2114</v>
          </cell>
          <cell r="F57">
            <v>2578</v>
          </cell>
          <cell r="G57">
            <v>2147</v>
          </cell>
          <cell r="H57">
            <v>6701</v>
          </cell>
          <cell r="I57">
            <v>786</v>
          </cell>
        </row>
        <row r="58">
          <cell r="B58">
            <v>0</v>
          </cell>
          <cell r="C58">
            <v>0</v>
          </cell>
          <cell r="D58">
            <v>22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2100</v>
          </cell>
          <cell r="C59">
            <v>309400</v>
          </cell>
          <cell r="D59">
            <v>420</v>
          </cell>
          <cell r="E59">
            <v>1205</v>
          </cell>
          <cell r="F59">
            <v>10800</v>
          </cell>
          <cell r="G59">
            <v>8300</v>
          </cell>
          <cell r="H59">
            <v>468</v>
          </cell>
          <cell r="I59">
            <v>35300</v>
          </cell>
        </row>
        <row r="60">
          <cell r="B60">
            <v>100</v>
          </cell>
          <cell r="C60">
            <v>50</v>
          </cell>
          <cell r="D60">
            <v>53</v>
          </cell>
          <cell r="E60">
            <v>0</v>
          </cell>
          <cell r="F60">
            <v>0</v>
          </cell>
          <cell r="G60">
            <v>0</v>
          </cell>
          <cell r="H60">
            <v>1767</v>
          </cell>
          <cell r="I60">
            <v>130</v>
          </cell>
        </row>
        <row r="61">
          <cell r="B61">
            <v>1731</v>
          </cell>
          <cell r="C61">
            <v>369</v>
          </cell>
          <cell r="D61">
            <v>396</v>
          </cell>
          <cell r="E61">
            <v>3421</v>
          </cell>
          <cell r="F61">
            <v>2636</v>
          </cell>
          <cell r="G61">
            <v>506</v>
          </cell>
          <cell r="H61">
            <v>115</v>
          </cell>
          <cell r="I61">
            <v>138</v>
          </cell>
        </row>
        <row r="62">
          <cell r="B62">
            <v>50</v>
          </cell>
          <cell r="C62">
            <v>176</v>
          </cell>
          <cell r="D62">
            <v>3309</v>
          </cell>
          <cell r="E62">
            <v>164</v>
          </cell>
          <cell r="F62">
            <v>503</v>
          </cell>
          <cell r="G62">
            <v>683</v>
          </cell>
          <cell r="H62">
            <v>35</v>
          </cell>
          <cell r="I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176</v>
          </cell>
          <cell r="G63">
            <v>58</v>
          </cell>
          <cell r="H63">
            <v>59</v>
          </cell>
          <cell r="I63">
            <v>0</v>
          </cell>
        </row>
        <row r="64">
          <cell r="B64">
            <v>1145</v>
          </cell>
          <cell r="C64">
            <v>803</v>
          </cell>
          <cell r="D64">
            <v>2827</v>
          </cell>
          <cell r="E64">
            <v>176</v>
          </cell>
          <cell r="F64">
            <v>2950</v>
          </cell>
          <cell r="G64">
            <v>860</v>
          </cell>
          <cell r="H64">
            <v>2599</v>
          </cell>
          <cell r="I64">
            <v>661</v>
          </cell>
        </row>
        <row r="65">
          <cell r="B65">
            <v>957</v>
          </cell>
          <cell r="C65">
            <v>1079</v>
          </cell>
          <cell r="D65">
            <v>831</v>
          </cell>
          <cell r="E65">
            <v>2765</v>
          </cell>
          <cell r="F65">
            <v>567</v>
          </cell>
          <cell r="G65">
            <v>350</v>
          </cell>
          <cell r="H65">
            <v>2510</v>
          </cell>
          <cell r="I65">
            <v>505</v>
          </cell>
        </row>
        <row r="66">
          <cell r="B66">
            <v>0</v>
          </cell>
          <cell r="C66">
            <v>1963</v>
          </cell>
          <cell r="D66">
            <v>121</v>
          </cell>
          <cell r="E66">
            <v>0</v>
          </cell>
          <cell r="F66">
            <v>1908</v>
          </cell>
          <cell r="G66">
            <v>649</v>
          </cell>
          <cell r="H66">
            <v>0</v>
          </cell>
          <cell r="I66">
            <v>846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3401</v>
          </cell>
          <cell r="F67">
            <v>235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526</v>
          </cell>
          <cell r="C68">
            <v>1171</v>
          </cell>
          <cell r="D68">
            <v>69</v>
          </cell>
          <cell r="E68">
            <v>388</v>
          </cell>
          <cell r="F68">
            <v>1493</v>
          </cell>
          <cell r="G68">
            <v>560</v>
          </cell>
          <cell r="H68">
            <v>22</v>
          </cell>
          <cell r="I68">
            <v>505</v>
          </cell>
        </row>
        <row r="69">
          <cell r="B69">
            <v>2406</v>
          </cell>
          <cell r="C69">
            <v>2407</v>
          </cell>
          <cell r="D69">
            <v>3123</v>
          </cell>
          <cell r="E69">
            <v>8033</v>
          </cell>
          <cell r="F69">
            <v>2357</v>
          </cell>
          <cell r="G69">
            <v>506</v>
          </cell>
          <cell r="H69">
            <v>2279</v>
          </cell>
          <cell r="I69">
            <v>903</v>
          </cell>
        </row>
        <row r="70">
          <cell r="B70">
            <v>909</v>
          </cell>
          <cell r="C70">
            <v>956</v>
          </cell>
          <cell r="D70">
            <v>5496</v>
          </cell>
          <cell r="E70">
            <v>1066</v>
          </cell>
          <cell r="F70">
            <v>1361</v>
          </cell>
          <cell r="G70">
            <v>1282</v>
          </cell>
          <cell r="H70">
            <v>1104</v>
          </cell>
          <cell r="I70">
            <v>298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3321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896</v>
          </cell>
          <cell r="C72">
            <v>4881</v>
          </cell>
          <cell r="D72">
            <v>1045</v>
          </cell>
          <cell r="E72">
            <v>540</v>
          </cell>
          <cell r="F72">
            <v>3337</v>
          </cell>
          <cell r="G72">
            <v>1371</v>
          </cell>
          <cell r="H72">
            <v>0</v>
          </cell>
          <cell r="I72">
            <v>929</v>
          </cell>
        </row>
        <row r="73">
          <cell r="B73">
            <v>426</v>
          </cell>
          <cell r="C73">
            <v>237</v>
          </cell>
          <cell r="D73">
            <v>1081</v>
          </cell>
          <cell r="E73">
            <v>2274</v>
          </cell>
          <cell r="F73">
            <v>1820</v>
          </cell>
          <cell r="G73">
            <v>658</v>
          </cell>
          <cell r="H73">
            <v>527</v>
          </cell>
          <cell r="I73">
            <v>268</v>
          </cell>
        </row>
        <row r="74">
          <cell r="B74">
            <v>20</v>
          </cell>
          <cell r="C74">
            <v>0</v>
          </cell>
          <cell r="D74">
            <v>86</v>
          </cell>
          <cell r="E74">
            <v>2849</v>
          </cell>
          <cell r="F74">
            <v>280</v>
          </cell>
          <cell r="G74">
            <v>100</v>
          </cell>
          <cell r="H74">
            <v>5667</v>
          </cell>
          <cell r="I74">
            <v>10</v>
          </cell>
        </row>
        <row r="75">
          <cell r="B75">
            <v>21</v>
          </cell>
          <cell r="C75">
            <v>3</v>
          </cell>
          <cell r="D75">
            <v>82</v>
          </cell>
          <cell r="E75">
            <v>93</v>
          </cell>
          <cell r="F75">
            <v>765</v>
          </cell>
          <cell r="G75">
            <v>9</v>
          </cell>
          <cell r="H75">
            <v>105</v>
          </cell>
          <cell r="I75">
            <v>20</v>
          </cell>
        </row>
        <row r="76">
          <cell r="B76">
            <v>1</v>
          </cell>
          <cell r="C76">
            <v>24</v>
          </cell>
          <cell r="D76">
            <v>0</v>
          </cell>
          <cell r="E76">
            <v>699</v>
          </cell>
          <cell r="F76">
            <v>129</v>
          </cell>
          <cell r="G76">
            <v>23</v>
          </cell>
          <cell r="H76">
            <v>0</v>
          </cell>
          <cell r="I76">
            <v>26</v>
          </cell>
        </row>
        <row r="77">
          <cell r="B77">
            <v>0</v>
          </cell>
          <cell r="C77">
            <v>15</v>
          </cell>
          <cell r="D77">
            <v>40</v>
          </cell>
          <cell r="E77">
            <v>9450</v>
          </cell>
          <cell r="F77">
            <v>20</v>
          </cell>
          <cell r="G77">
            <v>1058</v>
          </cell>
          <cell r="H77">
            <v>71</v>
          </cell>
          <cell r="I77">
            <v>0</v>
          </cell>
        </row>
        <row r="78">
          <cell r="B78">
            <v>197</v>
          </cell>
          <cell r="C78">
            <v>18</v>
          </cell>
          <cell r="D78">
            <v>34</v>
          </cell>
          <cell r="E78">
            <v>321</v>
          </cell>
          <cell r="F78">
            <v>1560</v>
          </cell>
          <cell r="G78">
            <v>305</v>
          </cell>
          <cell r="H78">
            <v>309</v>
          </cell>
          <cell r="I78">
            <v>216</v>
          </cell>
        </row>
        <row r="80">
          <cell r="B80">
            <v>0</v>
          </cell>
          <cell r="C80">
            <v>2</v>
          </cell>
          <cell r="D80">
            <v>0</v>
          </cell>
          <cell r="E80">
            <v>16744</v>
          </cell>
          <cell r="F80">
            <v>3125</v>
          </cell>
          <cell r="G80">
            <v>283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0</v>
          </cell>
          <cell r="D81">
            <v>1</v>
          </cell>
          <cell r="E81">
            <v>0</v>
          </cell>
          <cell r="F81">
            <v>4250</v>
          </cell>
          <cell r="G81">
            <v>300</v>
          </cell>
          <cell r="H81">
            <v>8</v>
          </cell>
          <cell r="I81">
            <v>0</v>
          </cell>
        </row>
        <row r="82">
          <cell r="B82">
            <v>537</v>
          </cell>
          <cell r="C82">
            <v>1663</v>
          </cell>
          <cell r="D82">
            <v>0</v>
          </cell>
          <cell r="E82">
            <v>385</v>
          </cell>
          <cell r="F82">
            <v>6000</v>
          </cell>
          <cell r="G82">
            <v>264</v>
          </cell>
          <cell r="H82">
            <v>0</v>
          </cell>
          <cell r="I82">
            <v>6205</v>
          </cell>
        </row>
        <row r="83">
          <cell r="B83">
            <v>118</v>
          </cell>
          <cell r="C83">
            <v>1061</v>
          </cell>
          <cell r="D83">
            <v>1203</v>
          </cell>
          <cell r="E83">
            <v>1024</v>
          </cell>
          <cell r="F83">
            <v>1100</v>
          </cell>
          <cell r="G83">
            <v>640</v>
          </cell>
          <cell r="H83">
            <v>249</v>
          </cell>
          <cell r="I83">
            <v>787</v>
          </cell>
        </row>
        <row r="84">
          <cell r="B84">
            <v>20</v>
          </cell>
          <cell r="C84">
            <v>0</v>
          </cell>
          <cell r="D84">
            <v>210</v>
          </cell>
          <cell r="E84">
            <v>0</v>
          </cell>
          <cell r="F84">
            <v>0</v>
          </cell>
          <cell r="G84">
            <v>255</v>
          </cell>
          <cell r="H84">
            <v>201</v>
          </cell>
          <cell r="I84">
            <v>710</v>
          </cell>
        </row>
        <row r="85">
          <cell r="B85">
            <v>0</v>
          </cell>
          <cell r="C85">
            <v>645</v>
          </cell>
          <cell r="D85">
            <v>0</v>
          </cell>
          <cell r="E85">
            <v>277</v>
          </cell>
          <cell r="F85">
            <v>23657</v>
          </cell>
          <cell r="G85">
            <v>77</v>
          </cell>
          <cell r="H85">
            <v>15</v>
          </cell>
          <cell r="I85">
            <v>3815</v>
          </cell>
        </row>
        <row r="86">
          <cell r="B86">
            <v>886</v>
          </cell>
          <cell r="C86">
            <v>3654</v>
          </cell>
          <cell r="D86">
            <v>0</v>
          </cell>
          <cell r="E86">
            <v>2185</v>
          </cell>
          <cell r="F86">
            <v>7605</v>
          </cell>
          <cell r="G86">
            <v>0</v>
          </cell>
          <cell r="H86">
            <v>0</v>
          </cell>
          <cell r="I86">
            <v>300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1013</v>
          </cell>
          <cell r="H87">
            <v>0</v>
          </cell>
          <cell r="I87">
            <v>0</v>
          </cell>
        </row>
        <row r="88">
          <cell r="B88">
            <v>40521</v>
          </cell>
          <cell r="C88">
            <v>8254</v>
          </cell>
          <cell r="D88">
            <v>238602</v>
          </cell>
          <cell r="E88">
            <v>4548</v>
          </cell>
          <cell r="F88">
            <v>10320</v>
          </cell>
          <cell r="G88">
            <v>51682</v>
          </cell>
          <cell r="H88">
            <v>15259</v>
          </cell>
          <cell r="I88">
            <v>684</v>
          </cell>
        </row>
        <row r="89">
          <cell r="B89">
            <v>220742</v>
          </cell>
          <cell r="C89">
            <v>154718</v>
          </cell>
          <cell r="D89">
            <v>26174</v>
          </cell>
          <cell r="E89">
            <v>207957</v>
          </cell>
          <cell r="F89">
            <v>10665</v>
          </cell>
          <cell r="G89">
            <v>75642</v>
          </cell>
          <cell r="H89">
            <v>27277</v>
          </cell>
          <cell r="I89">
            <v>2809</v>
          </cell>
        </row>
        <row r="105">
          <cell r="B105">
            <v>11918.761407473334</v>
          </cell>
          <cell r="C105">
            <v>1205333.1337324758</v>
          </cell>
          <cell r="D105">
            <v>846828.90999598685</v>
          </cell>
          <cell r="E105">
            <v>607731.17913579685</v>
          </cell>
          <cell r="F105">
            <v>30997.696943938896</v>
          </cell>
          <cell r="G105">
            <v>0</v>
          </cell>
          <cell r="H105">
            <v>1341.6459873741449</v>
          </cell>
          <cell r="I105">
            <v>32972.672796954153</v>
          </cell>
        </row>
        <row r="106">
          <cell r="B106">
            <v>60931</v>
          </cell>
          <cell r="C106">
            <v>1644</v>
          </cell>
          <cell r="D106">
            <v>2418</v>
          </cell>
          <cell r="E106">
            <v>3094</v>
          </cell>
          <cell r="F106">
            <v>2482</v>
          </cell>
          <cell r="G106">
            <v>4672</v>
          </cell>
          <cell r="H106">
            <v>18135</v>
          </cell>
          <cell r="I106">
            <v>1052</v>
          </cell>
        </row>
        <row r="107">
          <cell r="B107">
            <v>0</v>
          </cell>
          <cell r="C107">
            <v>0</v>
          </cell>
          <cell r="D107">
            <v>66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698</v>
          </cell>
          <cell r="C108">
            <v>21129</v>
          </cell>
          <cell r="D108">
            <v>339</v>
          </cell>
          <cell r="E108">
            <v>512</v>
          </cell>
          <cell r="F108">
            <v>2609</v>
          </cell>
          <cell r="G108">
            <v>4692</v>
          </cell>
          <cell r="H108">
            <v>169</v>
          </cell>
          <cell r="I108">
            <v>7590</v>
          </cell>
        </row>
        <row r="109">
          <cell r="B109">
            <v>200</v>
          </cell>
          <cell r="C109">
            <v>100</v>
          </cell>
          <cell r="D109">
            <v>104</v>
          </cell>
          <cell r="E109">
            <v>0</v>
          </cell>
          <cell r="F109">
            <v>0</v>
          </cell>
          <cell r="G109">
            <v>0</v>
          </cell>
          <cell r="H109">
            <v>4602</v>
          </cell>
          <cell r="I109">
            <v>195</v>
          </cell>
        </row>
        <row r="110">
          <cell r="B110">
            <v>1960</v>
          </cell>
          <cell r="C110">
            <v>352</v>
          </cell>
          <cell r="D110">
            <v>208</v>
          </cell>
          <cell r="E110">
            <v>8166</v>
          </cell>
          <cell r="F110">
            <v>2606</v>
          </cell>
          <cell r="G110">
            <v>232</v>
          </cell>
          <cell r="H110">
            <v>6</v>
          </cell>
          <cell r="I110">
            <v>15</v>
          </cell>
        </row>
        <row r="111">
          <cell r="B111">
            <v>277</v>
          </cell>
          <cell r="C111">
            <v>434</v>
          </cell>
          <cell r="D111">
            <v>156</v>
          </cell>
          <cell r="E111">
            <v>687</v>
          </cell>
          <cell r="F111">
            <v>2023</v>
          </cell>
          <cell r="G111">
            <v>1228</v>
          </cell>
          <cell r="H111">
            <v>295</v>
          </cell>
          <cell r="I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331</v>
          </cell>
          <cell r="G112">
            <v>1</v>
          </cell>
          <cell r="H112">
            <v>5</v>
          </cell>
          <cell r="I112">
            <v>0</v>
          </cell>
        </row>
        <row r="113">
          <cell r="B113">
            <v>5085</v>
          </cell>
          <cell r="C113">
            <v>2264</v>
          </cell>
          <cell r="D113">
            <v>5524</v>
          </cell>
          <cell r="E113">
            <v>599</v>
          </cell>
          <cell r="F113">
            <v>7588</v>
          </cell>
          <cell r="G113">
            <v>597</v>
          </cell>
          <cell r="H113">
            <v>10373</v>
          </cell>
          <cell r="I113">
            <v>1171</v>
          </cell>
        </row>
        <row r="114">
          <cell r="B114">
            <v>9105</v>
          </cell>
          <cell r="C114">
            <v>12077</v>
          </cell>
          <cell r="D114">
            <v>3831</v>
          </cell>
          <cell r="E114">
            <v>25032</v>
          </cell>
          <cell r="F114">
            <v>3182</v>
          </cell>
          <cell r="G114">
            <v>2979</v>
          </cell>
          <cell r="H114">
            <v>32305</v>
          </cell>
          <cell r="I114">
            <v>6910</v>
          </cell>
        </row>
        <row r="115">
          <cell r="B115">
            <v>0</v>
          </cell>
          <cell r="C115">
            <v>17885</v>
          </cell>
          <cell r="D115">
            <v>4087</v>
          </cell>
          <cell r="E115">
            <v>0</v>
          </cell>
          <cell r="F115">
            <v>17064</v>
          </cell>
          <cell r="G115">
            <v>5676</v>
          </cell>
          <cell r="H115">
            <v>0</v>
          </cell>
          <cell r="I115">
            <v>5502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136040</v>
          </cell>
          <cell r="F116">
            <v>3525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6097</v>
          </cell>
          <cell r="C117">
            <v>9048</v>
          </cell>
          <cell r="D117">
            <v>949</v>
          </cell>
          <cell r="E117">
            <v>2312</v>
          </cell>
          <cell r="F117">
            <v>13884</v>
          </cell>
          <cell r="G117">
            <v>2881</v>
          </cell>
          <cell r="H117">
            <v>171</v>
          </cell>
          <cell r="I117">
            <v>4682</v>
          </cell>
        </row>
        <row r="118">
          <cell r="B118">
            <v>56651</v>
          </cell>
          <cell r="C118">
            <v>30679</v>
          </cell>
          <cell r="D118">
            <v>43516</v>
          </cell>
          <cell r="E118">
            <v>118225</v>
          </cell>
          <cell r="F118">
            <v>41726</v>
          </cell>
          <cell r="G118">
            <v>13286</v>
          </cell>
          <cell r="H118">
            <v>35745</v>
          </cell>
          <cell r="I118">
            <v>16272</v>
          </cell>
        </row>
        <row r="119">
          <cell r="B119">
            <v>23049</v>
          </cell>
          <cell r="C119">
            <v>996</v>
          </cell>
          <cell r="D119">
            <v>37258</v>
          </cell>
          <cell r="E119">
            <v>9576</v>
          </cell>
          <cell r="F119">
            <v>18405</v>
          </cell>
          <cell r="G119">
            <v>5196</v>
          </cell>
          <cell r="H119">
            <v>14458</v>
          </cell>
          <cell r="I119">
            <v>737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26568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12299</v>
          </cell>
          <cell r="C121">
            <v>17147</v>
          </cell>
          <cell r="D121">
            <v>26740</v>
          </cell>
          <cell r="E121">
            <v>5301</v>
          </cell>
          <cell r="F121">
            <v>15320</v>
          </cell>
          <cell r="G121">
            <v>6710</v>
          </cell>
          <cell r="H121">
            <v>0</v>
          </cell>
          <cell r="I121">
            <v>6295</v>
          </cell>
        </row>
        <row r="122">
          <cell r="B122">
            <v>4491</v>
          </cell>
          <cell r="C122">
            <v>138</v>
          </cell>
          <cell r="D122">
            <v>7032</v>
          </cell>
          <cell r="E122">
            <v>15651</v>
          </cell>
          <cell r="F122">
            <v>13731</v>
          </cell>
          <cell r="G122">
            <v>3514</v>
          </cell>
          <cell r="H122">
            <v>9196</v>
          </cell>
          <cell r="I122">
            <v>457</v>
          </cell>
        </row>
        <row r="123">
          <cell r="B123">
            <v>387</v>
          </cell>
          <cell r="C123">
            <v>0</v>
          </cell>
          <cell r="D123">
            <v>1500</v>
          </cell>
          <cell r="E123">
            <v>113718</v>
          </cell>
          <cell r="F123">
            <v>9350</v>
          </cell>
          <cell r="G123">
            <v>3300</v>
          </cell>
          <cell r="H123">
            <v>97296</v>
          </cell>
          <cell r="I123">
            <v>200</v>
          </cell>
        </row>
        <row r="124">
          <cell r="B124">
            <v>420</v>
          </cell>
          <cell r="C124">
            <v>4</v>
          </cell>
          <cell r="D124">
            <v>1831</v>
          </cell>
          <cell r="E124">
            <v>1641</v>
          </cell>
          <cell r="F124">
            <v>17950</v>
          </cell>
          <cell r="G124">
            <v>99</v>
          </cell>
          <cell r="H124">
            <v>1575</v>
          </cell>
          <cell r="I124">
            <v>94</v>
          </cell>
        </row>
        <row r="125">
          <cell r="B125">
            <v>2</v>
          </cell>
          <cell r="C125">
            <v>21</v>
          </cell>
          <cell r="D125">
            <v>0</v>
          </cell>
          <cell r="E125">
            <v>1548</v>
          </cell>
          <cell r="F125">
            <v>328</v>
          </cell>
          <cell r="G125">
            <v>50</v>
          </cell>
          <cell r="H125">
            <v>0</v>
          </cell>
          <cell r="I125">
            <v>63</v>
          </cell>
        </row>
        <row r="126">
          <cell r="B126">
            <v>0</v>
          </cell>
          <cell r="C126">
            <v>527</v>
          </cell>
          <cell r="D126">
            <v>520</v>
          </cell>
          <cell r="E126">
            <v>26700</v>
          </cell>
          <cell r="F126">
            <v>524</v>
          </cell>
          <cell r="G126">
            <v>2198</v>
          </cell>
          <cell r="H126">
            <v>555</v>
          </cell>
          <cell r="I126">
            <v>0</v>
          </cell>
        </row>
        <row r="127">
          <cell r="B127">
            <v>3194</v>
          </cell>
          <cell r="C127">
            <v>85</v>
          </cell>
          <cell r="D127">
            <v>436</v>
          </cell>
          <cell r="E127">
            <v>3688</v>
          </cell>
          <cell r="F127">
            <v>42400</v>
          </cell>
          <cell r="G127">
            <v>1441</v>
          </cell>
          <cell r="H127">
            <v>2078</v>
          </cell>
          <cell r="I127">
            <v>640</v>
          </cell>
        </row>
        <row r="129">
          <cell r="B129">
            <v>0</v>
          </cell>
          <cell r="C129">
            <v>120</v>
          </cell>
          <cell r="D129">
            <v>0</v>
          </cell>
          <cell r="E129">
            <v>100840</v>
          </cell>
          <cell r="F129">
            <v>32750</v>
          </cell>
          <cell r="G129">
            <v>9311</v>
          </cell>
          <cell r="H129">
            <v>0</v>
          </cell>
          <cell r="I129">
            <v>0</v>
          </cell>
        </row>
        <row r="130">
          <cell r="B130">
            <v>0</v>
          </cell>
          <cell r="C130">
            <v>0</v>
          </cell>
          <cell r="D130">
            <v>1</v>
          </cell>
          <cell r="E130">
            <v>0</v>
          </cell>
          <cell r="F130">
            <v>6380</v>
          </cell>
          <cell r="G130">
            <v>600</v>
          </cell>
          <cell r="H130">
            <v>24</v>
          </cell>
          <cell r="I130">
            <v>0</v>
          </cell>
        </row>
        <row r="131">
          <cell r="B131">
            <v>327</v>
          </cell>
          <cell r="C131">
            <v>260</v>
          </cell>
          <cell r="D131">
            <v>0</v>
          </cell>
          <cell r="E131">
            <v>162</v>
          </cell>
          <cell r="F131">
            <v>9482</v>
          </cell>
          <cell r="G131">
            <v>324</v>
          </cell>
          <cell r="H131">
            <v>0</v>
          </cell>
          <cell r="I131">
            <v>10197</v>
          </cell>
        </row>
        <row r="132">
          <cell r="B132">
            <v>3046</v>
          </cell>
          <cell r="C132">
            <v>3888</v>
          </cell>
          <cell r="D132">
            <v>2301</v>
          </cell>
          <cell r="E132">
            <v>1585</v>
          </cell>
          <cell r="F132">
            <v>3560</v>
          </cell>
          <cell r="G132">
            <v>1799</v>
          </cell>
          <cell r="H132">
            <v>1003</v>
          </cell>
          <cell r="I132">
            <v>1641</v>
          </cell>
        </row>
        <row r="133">
          <cell r="B133">
            <v>29</v>
          </cell>
          <cell r="C133">
            <v>0</v>
          </cell>
          <cell r="D133">
            <v>175</v>
          </cell>
          <cell r="E133">
            <v>0</v>
          </cell>
          <cell r="F133">
            <v>0</v>
          </cell>
          <cell r="G133">
            <v>130</v>
          </cell>
          <cell r="H133">
            <v>152</v>
          </cell>
          <cell r="I133">
            <v>865</v>
          </cell>
        </row>
        <row r="134">
          <cell r="B134">
            <v>0</v>
          </cell>
          <cell r="C134">
            <v>2059</v>
          </cell>
          <cell r="D134">
            <v>0</v>
          </cell>
          <cell r="E134">
            <v>85</v>
          </cell>
          <cell r="F134">
            <v>41714</v>
          </cell>
          <cell r="G134">
            <v>64</v>
          </cell>
          <cell r="H134">
            <v>30</v>
          </cell>
          <cell r="I134">
            <v>8010</v>
          </cell>
        </row>
        <row r="135">
          <cell r="B135">
            <v>194</v>
          </cell>
          <cell r="C135">
            <v>3585</v>
          </cell>
          <cell r="D135">
            <v>0</v>
          </cell>
          <cell r="E135">
            <v>141</v>
          </cell>
          <cell r="F135">
            <v>9000</v>
          </cell>
          <cell r="G135">
            <v>0</v>
          </cell>
          <cell r="H135">
            <v>0</v>
          </cell>
          <cell r="I135">
            <v>10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367</v>
          </cell>
          <cell r="H136">
            <v>0</v>
          </cell>
          <cell r="I136">
            <v>0</v>
          </cell>
        </row>
        <row r="137">
          <cell r="B137">
            <v>287369</v>
          </cell>
          <cell r="C137">
            <v>40988</v>
          </cell>
          <cell r="D137">
            <v>2598587</v>
          </cell>
          <cell r="E137">
            <v>17098</v>
          </cell>
          <cell r="F137">
            <v>66870</v>
          </cell>
          <cell r="G137">
            <v>195566</v>
          </cell>
          <cell r="H137">
            <v>70787</v>
          </cell>
          <cell r="I137">
            <v>34751</v>
          </cell>
        </row>
        <row r="138">
          <cell r="B138">
            <v>47649</v>
          </cell>
          <cell r="C138">
            <v>24621</v>
          </cell>
          <cell r="D138">
            <v>22662</v>
          </cell>
          <cell r="E138">
            <v>22807</v>
          </cell>
          <cell r="F138">
            <v>17584</v>
          </cell>
          <cell r="G138">
            <v>11317</v>
          </cell>
          <cell r="H138">
            <v>4941</v>
          </cell>
          <cell r="I138">
            <v>3927</v>
          </cell>
        </row>
      </sheetData>
      <sheetData sheetId="7">
        <row r="8">
          <cell r="B8">
            <v>2058</v>
          </cell>
          <cell r="C8">
            <v>218795</v>
          </cell>
          <cell r="D8">
            <v>188079</v>
          </cell>
          <cell r="E8">
            <v>87197</v>
          </cell>
          <cell r="F8">
            <v>3770</v>
          </cell>
          <cell r="G8">
            <v>0</v>
          </cell>
          <cell r="H8">
            <v>33063</v>
          </cell>
          <cell r="I8">
            <v>2579</v>
          </cell>
        </row>
        <row r="9">
          <cell r="B9">
            <v>2525</v>
          </cell>
          <cell r="C9">
            <v>1974</v>
          </cell>
          <cell r="D9">
            <v>3164</v>
          </cell>
          <cell r="E9">
            <v>2632</v>
          </cell>
          <cell r="F9">
            <v>3800</v>
          </cell>
          <cell r="G9">
            <v>5104</v>
          </cell>
          <cell r="H9">
            <v>31613</v>
          </cell>
          <cell r="I9">
            <v>3548</v>
          </cell>
        </row>
        <row r="10">
          <cell r="B10">
            <v>0</v>
          </cell>
          <cell r="C10">
            <v>0</v>
          </cell>
          <cell r="D10">
            <v>3598</v>
          </cell>
          <cell r="E10">
            <v>0</v>
          </cell>
          <cell r="F10">
            <v>0</v>
          </cell>
          <cell r="G10">
            <v>400</v>
          </cell>
          <cell r="H10">
            <v>2380</v>
          </cell>
          <cell r="I10">
            <v>0</v>
          </cell>
        </row>
        <row r="11">
          <cell r="B11">
            <v>45</v>
          </cell>
          <cell r="C11">
            <v>151</v>
          </cell>
          <cell r="D11">
            <v>6</v>
          </cell>
          <cell r="E11">
            <v>8</v>
          </cell>
          <cell r="F11">
            <v>6</v>
          </cell>
          <cell r="G11">
            <v>16</v>
          </cell>
          <cell r="H11">
            <v>6</v>
          </cell>
          <cell r="I11">
            <v>21</v>
          </cell>
        </row>
        <row r="12">
          <cell r="B12">
            <v>0</v>
          </cell>
          <cell r="C12">
            <v>0</v>
          </cell>
          <cell r="D12">
            <v>1854</v>
          </cell>
          <cell r="E12">
            <v>5</v>
          </cell>
          <cell r="F12">
            <v>20</v>
          </cell>
          <cell r="G12">
            <v>20</v>
          </cell>
          <cell r="H12">
            <v>3127</v>
          </cell>
          <cell r="I12">
            <v>45</v>
          </cell>
        </row>
        <row r="13">
          <cell r="B13">
            <v>49</v>
          </cell>
          <cell r="C13">
            <v>0</v>
          </cell>
          <cell r="D13">
            <v>445</v>
          </cell>
          <cell r="E13">
            <v>981</v>
          </cell>
          <cell r="F13">
            <v>835</v>
          </cell>
          <cell r="G13">
            <v>407</v>
          </cell>
          <cell r="H13">
            <v>1660</v>
          </cell>
          <cell r="I13">
            <v>0</v>
          </cell>
        </row>
        <row r="14">
          <cell r="B14">
            <v>621</v>
          </cell>
          <cell r="C14">
            <v>932</v>
          </cell>
          <cell r="D14">
            <v>712</v>
          </cell>
          <cell r="E14">
            <v>317</v>
          </cell>
          <cell r="F14">
            <v>1011</v>
          </cell>
          <cell r="G14">
            <v>2252</v>
          </cell>
          <cell r="H14">
            <v>3317</v>
          </cell>
          <cell r="I14">
            <v>15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15</v>
          </cell>
          <cell r="F15">
            <v>130</v>
          </cell>
          <cell r="G15">
            <v>0</v>
          </cell>
          <cell r="H15">
            <v>0</v>
          </cell>
          <cell r="I15">
            <v>0</v>
          </cell>
        </row>
        <row r="16">
          <cell r="B16">
            <v>520</v>
          </cell>
          <cell r="C16">
            <v>190</v>
          </cell>
          <cell r="D16">
            <v>1792</v>
          </cell>
          <cell r="E16">
            <v>367</v>
          </cell>
          <cell r="F16">
            <v>7264</v>
          </cell>
          <cell r="G16">
            <v>10673</v>
          </cell>
          <cell r="H16">
            <v>30521</v>
          </cell>
          <cell r="I16">
            <v>923</v>
          </cell>
        </row>
        <row r="17">
          <cell r="B17">
            <v>1584</v>
          </cell>
          <cell r="C17">
            <v>2168</v>
          </cell>
          <cell r="D17">
            <v>196</v>
          </cell>
          <cell r="E17">
            <v>2813</v>
          </cell>
          <cell r="F17">
            <v>231</v>
          </cell>
          <cell r="G17">
            <v>276</v>
          </cell>
          <cell r="H17">
            <v>2429</v>
          </cell>
          <cell r="I17">
            <v>1103</v>
          </cell>
        </row>
        <row r="18">
          <cell r="B18">
            <v>240</v>
          </cell>
          <cell r="C18">
            <v>1144</v>
          </cell>
          <cell r="D18">
            <v>78</v>
          </cell>
          <cell r="E18">
            <v>598</v>
          </cell>
          <cell r="F18">
            <v>479</v>
          </cell>
          <cell r="G18">
            <v>80</v>
          </cell>
          <cell r="H18">
            <v>20</v>
          </cell>
          <cell r="I18">
            <v>1237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2241</v>
          </cell>
          <cell r="F19">
            <v>625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900</v>
          </cell>
          <cell r="C20">
            <v>2500</v>
          </cell>
          <cell r="D20">
            <v>535</v>
          </cell>
          <cell r="E20">
            <v>900</v>
          </cell>
          <cell r="F20">
            <v>3580</v>
          </cell>
          <cell r="G20">
            <v>809</v>
          </cell>
          <cell r="H20">
            <v>300</v>
          </cell>
          <cell r="I20">
            <v>450</v>
          </cell>
        </row>
        <row r="21">
          <cell r="B21">
            <v>7440</v>
          </cell>
          <cell r="C21">
            <v>4023</v>
          </cell>
          <cell r="D21">
            <v>4656</v>
          </cell>
          <cell r="E21">
            <v>18165</v>
          </cell>
          <cell r="F21">
            <v>2581</v>
          </cell>
          <cell r="G21">
            <v>1391</v>
          </cell>
          <cell r="H21">
            <v>3333</v>
          </cell>
          <cell r="I21">
            <v>2947</v>
          </cell>
        </row>
        <row r="22">
          <cell r="B22">
            <v>199</v>
          </cell>
          <cell r="C22">
            <v>51</v>
          </cell>
          <cell r="D22">
            <v>118</v>
          </cell>
          <cell r="E22">
            <v>299</v>
          </cell>
          <cell r="F22">
            <v>1167</v>
          </cell>
          <cell r="G22">
            <v>224</v>
          </cell>
          <cell r="H22">
            <v>157</v>
          </cell>
          <cell r="I22">
            <v>20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900</v>
          </cell>
          <cell r="C24">
            <v>1500</v>
          </cell>
          <cell r="D24">
            <v>1650</v>
          </cell>
          <cell r="E24">
            <v>1200</v>
          </cell>
          <cell r="F24">
            <v>2054</v>
          </cell>
          <cell r="G24">
            <v>1200</v>
          </cell>
          <cell r="H24">
            <v>3000</v>
          </cell>
          <cell r="I24">
            <v>956</v>
          </cell>
        </row>
        <row r="25">
          <cell r="B25">
            <v>151</v>
          </cell>
          <cell r="C25">
            <v>3</v>
          </cell>
          <cell r="D25">
            <v>15</v>
          </cell>
          <cell r="E25">
            <v>389</v>
          </cell>
          <cell r="F25">
            <v>800</v>
          </cell>
          <cell r="G25">
            <v>207</v>
          </cell>
          <cell r="H25">
            <v>51</v>
          </cell>
          <cell r="I25">
            <v>1</v>
          </cell>
        </row>
        <row r="26">
          <cell r="B26">
            <v>122</v>
          </cell>
          <cell r="C26">
            <v>0</v>
          </cell>
          <cell r="D26">
            <v>50</v>
          </cell>
          <cell r="E26">
            <v>768</v>
          </cell>
          <cell r="F26">
            <v>160</v>
          </cell>
          <cell r="G26">
            <v>0</v>
          </cell>
          <cell r="H26">
            <v>255</v>
          </cell>
          <cell r="I26">
            <v>0</v>
          </cell>
        </row>
        <row r="27">
          <cell r="B27">
            <v>44</v>
          </cell>
          <cell r="C27">
            <v>2</v>
          </cell>
          <cell r="D27">
            <v>10</v>
          </cell>
          <cell r="E27">
            <v>67</v>
          </cell>
          <cell r="F27">
            <v>385</v>
          </cell>
          <cell r="G27">
            <v>11</v>
          </cell>
          <cell r="H27">
            <v>45</v>
          </cell>
          <cell r="I27">
            <v>3</v>
          </cell>
        </row>
        <row r="28">
          <cell r="B28">
            <v>0</v>
          </cell>
          <cell r="C28">
            <v>0</v>
          </cell>
          <cell r="D28">
            <v>35</v>
          </cell>
          <cell r="E28">
            <v>725</v>
          </cell>
          <cell r="F28">
            <v>258</v>
          </cell>
          <cell r="G28">
            <v>65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32</v>
          </cell>
          <cell r="H29">
            <v>60</v>
          </cell>
          <cell r="I29">
            <v>0</v>
          </cell>
        </row>
        <row r="30">
          <cell r="B30">
            <v>24</v>
          </cell>
          <cell r="C30">
            <v>0</v>
          </cell>
          <cell r="D30">
            <v>8</v>
          </cell>
          <cell r="E30">
            <v>71</v>
          </cell>
          <cell r="F30">
            <v>1315</v>
          </cell>
          <cell r="G30">
            <v>0</v>
          </cell>
          <cell r="H30">
            <v>26</v>
          </cell>
          <cell r="I30">
            <v>11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710</v>
          </cell>
          <cell r="F32">
            <v>550</v>
          </cell>
          <cell r="G32">
            <v>190</v>
          </cell>
          <cell r="H32">
            <v>0</v>
          </cell>
          <cell r="I32">
            <v>15</v>
          </cell>
        </row>
        <row r="33">
          <cell r="B33">
            <v>35</v>
          </cell>
          <cell r="C33">
            <v>0</v>
          </cell>
          <cell r="D33">
            <v>0</v>
          </cell>
          <cell r="E33">
            <v>15</v>
          </cell>
          <cell r="F33">
            <v>650</v>
          </cell>
          <cell r="G33">
            <v>7</v>
          </cell>
          <cell r="H33">
            <v>153</v>
          </cell>
          <cell r="I33">
            <v>15</v>
          </cell>
        </row>
        <row r="34">
          <cell r="B34">
            <v>0</v>
          </cell>
          <cell r="C34">
            <v>709</v>
          </cell>
          <cell r="D34">
            <v>0</v>
          </cell>
          <cell r="E34">
            <v>36</v>
          </cell>
          <cell r="F34">
            <v>135</v>
          </cell>
          <cell r="G34">
            <v>0</v>
          </cell>
          <cell r="H34">
            <v>0</v>
          </cell>
          <cell r="I34">
            <v>305</v>
          </cell>
        </row>
        <row r="35">
          <cell r="B35">
            <v>175</v>
          </cell>
          <cell r="C35">
            <v>139</v>
          </cell>
          <cell r="D35">
            <v>475</v>
          </cell>
          <cell r="E35">
            <v>200</v>
          </cell>
          <cell r="F35">
            <v>200</v>
          </cell>
          <cell r="G35">
            <v>420</v>
          </cell>
          <cell r="H35">
            <v>400</v>
          </cell>
          <cell r="I35">
            <v>85</v>
          </cell>
        </row>
        <row r="36">
          <cell r="B36">
            <v>0</v>
          </cell>
          <cell r="C36">
            <v>0</v>
          </cell>
          <cell r="D36">
            <v>120</v>
          </cell>
          <cell r="E36">
            <v>0</v>
          </cell>
          <cell r="F36">
            <v>20</v>
          </cell>
          <cell r="G36">
            <v>173</v>
          </cell>
          <cell r="H36">
            <v>400</v>
          </cell>
          <cell r="I36">
            <v>200</v>
          </cell>
        </row>
        <row r="37">
          <cell r="B37">
            <v>0</v>
          </cell>
          <cell r="C37">
            <v>19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128</v>
          </cell>
          <cell r="I37">
            <v>0</v>
          </cell>
        </row>
        <row r="38">
          <cell r="B38">
            <v>600</v>
          </cell>
          <cell r="C38">
            <v>989</v>
          </cell>
          <cell r="D38">
            <v>0</v>
          </cell>
          <cell r="E38">
            <v>25</v>
          </cell>
          <cell r="F38">
            <v>7000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127</v>
          </cell>
          <cell r="C40">
            <v>156</v>
          </cell>
          <cell r="D40">
            <v>3455</v>
          </cell>
          <cell r="E40">
            <v>162</v>
          </cell>
          <cell r="F40">
            <v>2819</v>
          </cell>
          <cell r="G40">
            <v>186</v>
          </cell>
          <cell r="H40">
            <v>707</v>
          </cell>
          <cell r="I40">
            <v>28</v>
          </cell>
        </row>
        <row r="41">
          <cell r="B41">
            <v>2900</v>
          </cell>
          <cell r="C41">
            <v>2845</v>
          </cell>
          <cell r="D41">
            <v>852</v>
          </cell>
          <cell r="E41">
            <v>4298</v>
          </cell>
          <cell r="F41">
            <v>2600</v>
          </cell>
          <cell r="G41">
            <v>1850</v>
          </cell>
          <cell r="H41">
            <v>1466</v>
          </cell>
          <cell r="I41">
            <v>839</v>
          </cell>
        </row>
        <row r="56">
          <cell r="B56">
            <v>5099</v>
          </cell>
          <cell r="C56">
            <v>58297</v>
          </cell>
          <cell r="D56">
            <v>137973</v>
          </cell>
          <cell r="E56">
            <v>6238</v>
          </cell>
          <cell r="F56">
            <v>8265</v>
          </cell>
          <cell r="G56">
            <v>0</v>
          </cell>
          <cell r="H56">
            <v>3348</v>
          </cell>
          <cell r="I56">
            <v>3471</v>
          </cell>
        </row>
        <row r="57">
          <cell r="B57">
            <v>6520</v>
          </cell>
          <cell r="C57">
            <v>2520</v>
          </cell>
          <cell r="D57">
            <v>3214</v>
          </cell>
          <cell r="E57">
            <v>3014</v>
          </cell>
          <cell r="F57">
            <v>4652</v>
          </cell>
          <cell r="G57">
            <v>2000</v>
          </cell>
          <cell r="H57">
            <v>12000</v>
          </cell>
          <cell r="I57">
            <v>1500</v>
          </cell>
        </row>
        <row r="58">
          <cell r="B58">
            <v>0</v>
          </cell>
          <cell r="C58">
            <v>0</v>
          </cell>
          <cell r="D58">
            <v>6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2103</v>
          </cell>
          <cell r="C59">
            <v>308401</v>
          </cell>
          <cell r="D59">
            <v>425</v>
          </cell>
          <cell r="E59">
            <v>1205</v>
          </cell>
          <cell r="F59">
            <v>10790</v>
          </cell>
          <cell r="G59">
            <v>8300</v>
          </cell>
          <cell r="H59">
            <v>470</v>
          </cell>
          <cell r="I59">
            <v>35305</v>
          </cell>
        </row>
        <row r="60">
          <cell r="B60">
            <v>0</v>
          </cell>
          <cell r="C60">
            <v>0</v>
          </cell>
          <cell r="D60">
            <v>210</v>
          </cell>
          <cell r="E60">
            <v>0</v>
          </cell>
          <cell r="F60">
            <v>0</v>
          </cell>
          <cell r="G60">
            <v>0</v>
          </cell>
          <cell r="H60">
            <v>2600</v>
          </cell>
          <cell r="I60">
            <v>25</v>
          </cell>
        </row>
        <row r="61">
          <cell r="B61">
            <v>890</v>
          </cell>
          <cell r="C61">
            <v>325</v>
          </cell>
          <cell r="D61">
            <v>320</v>
          </cell>
          <cell r="E61">
            <v>1520</v>
          </cell>
          <cell r="F61">
            <v>654</v>
          </cell>
          <cell r="G61">
            <v>698</v>
          </cell>
          <cell r="H61">
            <v>1200</v>
          </cell>
          <cell r="I61">
            <v>0</v>
          </cell>
        </row>
        <row r="62">
          <cell r="B62">
            <v>0</v>
          </cell>
          <cell r="C62">
            <v>580</v>
          </cell>
          <cell r="D62">
            <v>3</v>
          </cell>
          <cell r="E62">
            <v>420</v>
          </cell>
          <cell r="F62">
            <v>620</v>
          </cell>
          <cell r="G62">
            <v>652</v>
          </cell>
          <cell r="H62">
            <v>650</v>
          </cell>
          <cell r="I62">
            <v>120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196</v>
          </cell>
          <cell r="H63">
            <v>0</v>
          </cell>
          <cell r="I63">
            <v>0</v>
          </cell>
        </row>
        <row r="64">
          <cell r="B64">
            <v>445</v>
          </cell>
          <cell r="C64">
            <v>871</v>
          </cell>
          <cell r="D64">
            <v>3300</v>
          </cell>
          <cell r="E64">
            <v>20</v>
          </cell>
          <cell r="F64">
            <v>1345</v>
          </cell>
          <cell r="G64">
            <v>33</v>
          </cell>
          <cell r="H64">
            <v>3650</v>
          </cell>
          <cell r="I64">
            <v>80</v>
          </cell>
        </row>
        <row r="65">
          <cell r="B65">
            <v>660</v>
          </cell>
          <cell r="C65">
            <v>1200</v>
          </cell>
          <cell r="D65">
            <v>300</v>
          </cell>
          <cell r="E65">
            <v>3000</v>
          </cell>
          <cell r="F65">
            <v>800</v>
          </cell>
          <cell r="G65">
            <v>191</v>
          </cell>
          <cell r="H65">
            <v>2200</v>
          </cell>
          <cell r="I65">
            <v>600</v>
          </cell>
        </row>
        <row r="66">
          <cell r="B66">
            <v>0</v>
          </cell>
          <cell r="C66">
            <v>1022</v>
          </cell>
          <cell r="D66">
            <v>0</v>
          </cell>
          <cell r="E66">
            <v>0</v>
          </cell>
          <cell r="F66">
            <v>3214</v>
          </cell>
          <cell r="G66">
            <v>500</v>
          </cell>
          <cell r="H66">
            <v>0</v>
          </cell>
          <cell r="I66">
            <v>485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2778</v>
          </cell>
          <cell r="F67">
            <v>290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1660</v>
          </cell>
          <cell r="C68">
            <v>2690</v>
          </cell>
          <cell r="D68">
            <v>200</v>
          </cell>
          <cell r="E68">
            <v>300</v>
          </cell>
          <cell r="F68">
            <v>2200</v>
          </cell>
          <cell r="G68">
            <v>380</v>
          </cell>
          <cell r="H68">
            <v>66</v>
          </cell>
          <cell r="I68">
            <v>369</v>
          </cell>
        </row>
        <row r="69">
          <cell r="B69">
            <v>2000</v>
          </cell>
          <cell r="C69">
            <v>1918</v>
          </cell>
          <cell r="D69">
            <v>1900</v>
          </cell>
          <cell r="E69">
            <v>13025</v>
          </cell>
          <cell r="F69">
            <v>2540</v>
          </cell>
          <cell r="G69">
            <v>700</v>
          </cell>
          <cell r="H69">
            <v>2900</v>
          </cell>
          <cell r="I69">
            <v>1500</v>
          </cell>
        </row>
        <row r="70">
          <cell r="B70">
            <v>175</v>
          </cell>
          <cell r="C70">
            <v>692</v>
          </cell>
          <cell r="D70">
            <v>4585</v>
          </cell>
          <cell r="E70">
            <v>711</v>
          </cell>
          <cell r="F70">
            <v>1022</v>
          </cell>
          <cell r="G70">
            <v>450</v>
          </cell>
          <cell r="H70">
            <v>467</v>
          </cell>
          <cell r="I70">
            <v>8771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3301</v>
          </cell>
          <cell r="F71">
            <v>40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654</v>
          </cell>
          <cell r="C72">
            <v>2010</v>
          </cell>
          <cell r="D72">
            <v>823</v>
          </cell>
          <cell r="E72">
            <v>3201</v>
          </cell>
          <cell r="F72">
            <v>5980</v>
          </cell>
          <cell r="G72">
            <v>1952</v>
          </cell>
          <cell r="H72">
            <v>200</v>
          </cell>
          <cell r="I72">
            <v>3210</v>
          </cell>
        </row>
        <row r="73">
          <cell r="B73">
            <v>354</v>
          </cell>
          <cell r="C73">
            <v>600</v>
          </cell>
          <cell r="D73">
            <v>800</v>
          </cell>
          <cell r="E73">
            <v>2354</v>
          </cell>
          <cell r="F73">
            <v>1900</v>
          </cell>
          <cell r="G73">
            <v>600</v>
          </cell>
          <cell r="H73">
            <v>400</v>
          </cell>
          <cell r="I73">
            <v>150</v>
          </cell>
        </row>
        <row r="74">
          <cell r="B74">
            <v>620</v>
          </cell>
          <cell r="C74">
            <v>0</v>
          </cell>
          <cell r="D74">
            <v>9</v>
          </cell>
          <cell r="E74">
            <v>4201</v>
          </cell>
          <cell r="F74">
            <v>3600</v>
          </cell>
          <cell r="G74">
            <v>370</v>
          </cell>
          <cell r="H74">
            <v>129</v>
          </cell>
          <cell r="I74">
            <v>0</v>
          </cell>
        </row>
        <row r="75">
          <cell r="B75">
            <v>75</v>
          </cell>
          <cell r="C75">
            <v>20</v>
          </cell>
          <cell r="D75">
            <v>10</v>
          </cell>
          <cell r="E75">
            <v>159</v>
          </cell>
          <cell r="F75">
            <v>600</v>
          </cell>
          <cell r="G75">
            <v>6</v>
          </cell>
          <cell r="H75">
            <v>24</v>
          </cell>
          <cell r="I75">
            <v>26</v>
          </cell>
        </row>
        <row r="76">
          <cell r="B76">
            <v>14</v>
          </cell>
          <cell r="C76">
            <v>0</v>
          </cell>
          <cell r="D76">
            <v>15</v>
          </cell>
          <cell r="E76">
            <v>642</v>
          </cell>
          <cell r="F76">
            <v>125</v>
          </cell>
          <cell r="G76">
            <v>39</v>
          </cell>
          <cell r="H76">
            <v>0</v>
          </cell>
          <cell r="I76">
            <v>19</v>
          </cell>
        </row>
        <row r="77">
          <cell r="B77">
            <v>0</v>
          </cell>
          <cell r="C77">
            <v>9</v>
          </cell>
          <cell r="D77">
            <v>50</v>
          </cell>
          <cell r="E77">
            <v>12054</v>
          </cell>
          <cell r="F77">
            <v>3254</v>
          </cell>
          <cell r="G77">
            <v>672</v>
          </cell>
          <cell r="H77">
            <v>159</v>
          </cell>
          <cell r="I77">
            <v>0</v>
          </cell>
        </row>
        <row r="78">
          <cell r="B78">
            <v>60</v>
          </cell>
          <cell r="C78">
            <v>10</v>
          </cell>
          <cell r="D78">
            <v>200</v>
          </cell>
          <cell r="E78">
            <v>420</v>
          </cell>
          <cell r="F78">
            <v>1200</v>
          </cell>
          <cell r="G78">
            <v>18</v>
          </cell>
          <cell r="H78">
            <v>201</v>
          </cell>
          <cell r="I78">
            <v>120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4210</v>
          </cell>
          <cell r="F80">
            <v>4521</v>
          </cell>
          <cell r="G80">
            <v>5169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75</v>
          </cell>
          <cell r="D81">
            <v>0</v>
          </cell>
          <cell r="E81">
            <v>0</v>
          </cell>
          <cell r="F81">
            <v>4250</v>
          </cell>
          <cell r="G81">
            <v>0</v>
          </cell>
          <cell r="H81">
            <v>4</v>
          </cell>
          <cell r="I81">
            <v>0</v>
          </cell>
        </row>
        <row r="82">
          <cell r="B82">
            <v>667</v>
          </cell>
          <cell r="C82">
            <v>3767</v>
          </cell>
          <cell r="D82">
            <v>79</v>
          </cell>
          <cell r="E82">
            <v>154</v>
          </cell>
          <cell r="F82">
            <v>6000</v>
          </cell>
          <cell r="G82">
            <v>274</v>
          </cell>
          <cell r="H82">
            <v>0</v>
          </cell>
          <cell r="I82">
            <v>6542</v>
          </cell>
        </row>
        <row r="83">
          <cell r="B83">
            <v>15</v>
          </cell>
          <cell r="C83">
            <v>2159</v>
          </cell>
          <cell r="D83">
            <v>1204</v>
          </cell>
          <cell r="E83">
            <v>1024</v>
          </cell>
          <cell r="F83">
            <v>1080</v>
          </cell>
          <cell r="G83">
            <v>558</v>
          </cell>
          <cell r="H83">
            <v>232</v>
          </cell>
          <cell r="I83">
            <v>512</v>
          </cell>
        </row>
        <row r="84">
          <cell r="B84">
            <v>20</v>
          </cell>
          <cell r="C84">
            <v>0</v>
          </cell>
          <cell r="D84">
            <v>320</v>
          </cell>
          <cell r="E84">
            <v>0</v>
          </cell>
          <cell r="F84">
            <v>0</v>
          </cell>
          <cell r="G84">
            <v>200</v>
          </cell>
          <cell r="H84">
            <v>400</v>
          </cell>
          <cell r="I84">
            <v>190</v>
          </cell>
        </row>
        <row r="85">
          <cell r="B85">
            <v>0</v>
          </cell>
          <cell r="C85">
            <v>310</v>
          </cell>
          <cell r="D85">
            <v>0</v>
          </cell>
          <cell r="E85">
            <v>0</v>
          </cell>
          <cell r="F85">
            <v>32987</v>
          </cell>
          <cell r="G85">
            <v>114</v>
          </cell>
          <cell r="H85">
            <v>0</v>
          </cell>
          <cell r="I85">
            <v>928</v>
          </cell>
        </row>
        <row r="86">
          <cell r="B86">
            <v>300</v>
          </cell>
          <cell r="C86">
            <v>5692</v>
          </cell>
          <cell r="D86">
            <v>110</v>
          </cell>
          <cell r="E86">
            <v>600</v>
          </cell>
          <cell r="F86">
            <v>9890</v>
          </cell>
          <cell r="G86">
            <v>0</v>
          </cell>
          <cell r="H86">
            <v>0</v>
          </cell>
          <cell r="I86">
            <v>90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1645</v>
          </cell>
          <cell r="H87">
            <v>0</v>
          </cell>
          <cell r="I87">
            <v>0</v>
          </cell>
        </row>
        <row r="88">
          <cell r="B88">
            <v>38589</v>
          </cell>
          <cell r="C88">
            <v>9465</v>
          </cell>
          <cell r="D88">
            <v>241187</v>
          </cell>
          <cell r="E88">
            <v>4838</v>
          </cell>
          <cell r="F88">
            <v>15765</v>
          </cell>
          <cell r="G88">
            <v>46258</v>
          </cell>
          <cell r="H88">
            <v>18512</v>
          </cell>
          <cell r="I88">
            <v>720</v>
          </cell>
        </row>
        <row r="89">
          <cell r="B89">
            <v>199264</v>
          </cell>
          <cell r="C89">
            <v>172540</v>
          </cell>
          <cell r="D89">
            <v>45210</v>
          </cell>
          <cell r="E89">
            <v>172418</v>
          </cell>
          <cell r="F89">
            <v>25874</v>
          </cell>
          <cell r="G89">
            <v>78001</v>
          </cell>
          <cell r="H89">
            <v>44521</v>
          </cell>
          <cell r="I89">
            <v>5247</v>
          </cell>
        </row>
        <row r="105">
          <cell r="B105">
            <v>26577</v>
          </cell>
          <cell r="C105">
            <v>275158</v>
          </cell>
          <cell r="D105">
            <v>699130</v>
          </cell>
          <cell r="E105">
            <v>30877</v>
          </cell>
          <cell r="F105">
            <v>37193</v>
          </cell>
          <cell r="G105">
            <v>0</v>
          </cell>
          <cell r="H105">
            <v>14333</v>
          </cell>
          <cell r="I105">
            <v>14293</v>
          </cell>
        </row>
        <row r="106">
          <cell r="B106">
            <v>20541</v>
          </cell>
          <cell r="C106">
            <v>6984</v>
          </cell>
          <cell r="D106">
            <v>6540</v>
          </cell>
          <cell r="E106">
            <v>6541</v>
          </cell>
          <cell r="F106">
            <v>12541</v>
          </cell>
          <cell r="G106">
            <v>4500</v>
          </cell>
          <cell r="H106">
            <v>32541</v>
          </cell>
          <cell r="I106">
            <v>4251</v>
          </cell>
        </row>
        <row r="107">
          <cell r="B107">
            <v>0</v>
          </cell>
          <cell r="C107">
            <v>0</v>
          </cell>
          <cell r="D107">
            <v>6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699</v>
          </cell>
          <cell r="C108">
            <v>21129</v>
          </cell>
          <cell r="D108">
            <v>338</v>
          </cell>
          <cell r="E108">
            <v>514</v>
          </cell>
          <cell r="F108">
            <v>2600</v>
          </cell>
          <cell r="G108">
            <v>4700</v>
          </cell>
          <cell r="H108">
            <v>170</v>
          </cell>
          <cell r="I108">
            <v>7595</v>
          </cell>
        </row>
        <row r="109">
          <cell r="B109">
            <v>0</v>
          </cell>
          <cell r="C109">
            <v>0</v>
          </cell>
          <cell r="D109">
            <v>1450</v>
          </cell>
          <cell r="E109">
            <v>0</v>
          </cell>
          <cell r="F109">
            <v>0</v>
          </cell>
          <cell r="G109">
            <v>0</v>
          </cell>
          <cell r="H109">
            <v>5000</v>
          </cell>
          <cell r="I109">
            <v>102</v>
          </cell>
        </row>
        <row r="110">
          <cell r="B110">
            <v>1067</v>
          </cell>
          <cell r="C110">
            <v>537</v>
          </cell>
          <cell r="D110">
            <v>108</v>
          </cell>
          <cell r="E110">
            <v>2890</v>
          </cell>
          <cell r="F110">
            <v>330</v>
          </cell>
          <cell r="G110">
            <v>148</v>
          </cell>
          <cell r="H110">
            <v>620</v>
          </cell>
          <cell r="I110">
            <v>0</v>
          </cell>
        </row>
        <row r="111">
          <cell r="B111">
            <v>0</v>
          </cell>
          <cell r="C111">
            <v>520</v>
          </cell>
          <cell r="D111">
            <v>58</v>
          </cell>
          <cell r="E111">
            <v>480</v>
          </cell>
          <cell r="F111">
            <v>650</v>
          </cell>
          <cell r="G111">
            <v>645</v>
          </cell>
          <cell r="H111">
            <v>621</v>
          </cell>
          <cell r="I111">
            <v>220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310</v>
          </cell>
          <cell r="H112">
            <v>0</v>
          </cell>
          <cell r="I112">
            <v>0</v>
          </cell>
        </row>
        <row r="113">
          <cell r="B113">
            <v>1484</v>
          </cell>
          <cell r="C113">
            <v>1272</v>
          </cell>
          <cell r="D113">
            <v>4125</v>
          </cell>
          <cell r="E113">
            <v>26</v>
          </cell>
          <cell r="F113">
            <v>3990</v>
          </cell>
          <cell r="G113">
            <v>97</v>
          </cell>
          <cell r="H113">
            <v>12041</v>
          </cell>
          <cell r="I113">
            <v>120</v>
          </cell>
        </row>
        <row r="114">
          <cell r="B114">
            <v>11650</v>
          </cell>
          <cell r="C114">
            <v>10985</v>
          </cell>
          <cell r="D114">
            <v>3587</v>
          </cell>
          <cell r="E114">
            <v>25890</v>
          </cell>
          <cell r="F114">
            <v>7541</v>
          </cell>
          <cell r="G114">
            <v>1059</v>
          </cell>
          <cell r="H114">
            <v>35102</v>
          </cell>
          <cell r="I114">
            <v>2987</v>
          </cell>
        </row>
        <row r="115">
          <cell r="B115">
            <v>0</v>
          </cell>
          <cell r="C115">
            <v>10254</v>
          </cell>
          <cell r="D115">
            <v>0</v>
          </cell>
          <cell r="E115">
            <v>0</v>
          </cell>
          <cell r="F115">
            <v>25410</v>
          </cell>
          <cell r="G115">
            <v>1302</v>
          </cell>
          <cell r="H115">
            <v>0</v>
          </cell>
          <cell r="I115">
            <v>4365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110420</v>
          </cell>
          <cell r="F116">
            <v>4350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12580</v>
          </cell>
          <cell r="C117">
            <v>8600</v>
          </cell>
          <cell r="D117">
            <v>3658</v>
          </cell>
          <cell r="E117">
            <v>4520</v>
          </cell>
          <cell r="F117">
            <v>23012</v>
          </cell>
          <cell r="G117">
            <v>3201</v>
          </cell>
          <cell r="H117">
            <v>127</v>
          </cell>
          <cell r="I117">
            <v>5630</v>
          </cell>
        </row>
        <row r="118">
          <cell r="B118">
            <v>22000</v>
          </cell>
          <cell r="C118">
            <v>23000</v>
          </cell>
          <cell r="D118">
            <v>25002</v>
          </cell>
          <cell r="E118">
            <v>145200</v>
          </cell>
          <cell r="F118">
            <v>27305</v>
          </cell>
          <cell r="G118">
            <v>3905</v>
          </cell>
          <cell r="H118">
            <v>21766</v>
          </cell>
          <cell r="I118">
            <v>9111</v>
          </cell>
        </row>
        <row r="119">
          <cell r="B119">
            <v>7261</v>
          </cell>
          <cell r="C119">
            <v>1305</v>
          </cell>
          <cell r="D119">
            <v>33817</v>
          </cell>
          <cell r="E119">
            <v>13361</v>
          </cell>
          <cell r="F119">
            <v>18490</v>
          </cell>
          <cell r="G119">
            <v>1966</v>
          </cell>
          <cell r="H119">
            <v>11634</v>
          </cell>
          <cell r="I119">
            <v>675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26001</v>
          </cell>
          <cell r="F120">
            <v>800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3214</v>
          </cell>
          <cell r="C121">
            <v>10214</v>
          </cell>
          <cell r="D121">
            <v>15321</v>
          </cell>
          <cell r="E121">
            <v>45217</v>
          </cell>
          <cell r="F121">
            <v>42144</v>
          </cell>
          <cell r="G121">
            <v>6987</v>
          </cell>
          <cell r="H121">
            <v>654</v>
          </cell>
          <cell r="I121">
            <v>25687</v>
          </cell>
        </row>
        <row r="122">
          <cell r="B122">
            <v>2432</v>
          </cell>
          <cell r="C122">
            <v>449</v>
          </cell>
          <cell r="D122">
            <v>3545</v>
          </cell>
          <cell r="E122">
            <v>13768</v>
          </cell>
          <cell r="F122">
            <v>10875</v>
          </cell>
          <cell r="G122">
            <v>791</v>
          </cell>
          <cell r="H122">
            <v>6548</v>
          </cell>
          <cell r="I122">
            <v>431</v>
          </cell>
        </row>
        <row r="123">
          <cell r="B123">
            <v>998</v>
          </cell>
          <cell r="C123">
            <v>0</v>
          </cell>
          <cell r="D123">
            <v>69</v>
          </cell>
          <cell r="E123">
            <v>39870</v>
          </cell>
          <cell r="F123">
            <v>39871</v>
          </cell>
          <cell r="G123">
            <v>9874</v>
          </cell>
          <cell r="H123">
            <v>1205</v>
          </cell>
          <cell r="I123">
            <v>0</v>
          </cell>
        </row>
        <row r="124">
          <cell r="B124">
            <v>1256</v>
          </cell>
          <cell r="C124">
            <v>25</v>
          </cell>
          <cell r="D124">
            <v>47</v>
          </cell>
          <cell r="E124">
            <v>2288</v>
          </cell>
          <cell r="F124">
            <v>8275</v>
          </cell>
          <cell r="G124">
            <v>60</v>
          </cell>
          <cell r="H124">
            <v>339</v>
          </cell>
          <cell r="I124">
            <v>197</v>
          </cell>
        </row>
        <row r="125">
          <cell r="B125">
            <v>7</v>
          </cell>
          <cell r="C125">
            <v>0</v>
          </cell>
          <cell r="D125">
            <v>17</v>
          </cell>
          <cell r="E125">
            <v>1900</v>
          </cell>
          <cell r="F125">
            <v>170</v>
          </cell>
          <cell r="G125">
            <v>28</v>
          </cell>
          <cell r="H125">
            <v>0</v>
          </cell>
          <cell r="I125">
            <v>18</v>
          </cell>
        </row>
        <row r="126">
          <cell r="B126">
            <v>0</v>
          </cell>
          <cell r="C126">
            <v>6</v>
          </cell>
          <cell r="D126">
            <v>25</v>
          </cell>
          <cell r="E126">
            <v>88558</v>
          </cell>
          <cell r="F126">
            <v>428</v>
          </cell>
          <cell r="G126">
            <v>934</v>
          </cell>
          <cell r="H126">
            <v>52</v>
          </cell>
          <cell r="I126">
            <v>0</v>
          </cell>
        </row>
        <row r="127">
          <cell r="B127">
            <v>36</v>
          </cell>
          <cell r="C127">
            <v>66</v>
          </cell>
          <cell r="D127">
            <v>506</v>
          </cell>
          <cell r="E127">
            <v>310</v>
          </cell>
          <cell r="F127">
            <v>33200</v>
          </cell>
          <cell r="G127">
            <v>79</v>
          </cell>
          <cell r="H127">
            <v>2753</v>
          </cell>
          <cell r="I127">
            <v>172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95201</v>
          </cell>
          <cell r="F129">
            <v>98214</v>
          </cell>
          <cell r="G129">
            <v>2540</v>
          </cell>
          <cell r="H129">
            <v>0</v>
          </cell>
          <cell r="I129">
            <v>0</v>
          </cell>
        </row>
        <row r="130">
          <cell r="B130">
            <v>0</v>
          </cell>
          <cell r="C130">
            <v>90</v>
          </cell>
          <cell r="D130">
            <v>0</v>
          </cell>
          <cell r="E130">
            <v>0</v>
          </cell>
          <cell r="F130">
            <v>8410</v>
          </cell>
          <cell r="G130">
            <v>0</v>
          </cell>
          <cell r="H130">
            <v>8</v>
          </cell>
          <cell r="I130">
            <v>0</v>
          </cell>
        </row>
        <row r="131">
          <cell r="B131">
            <v>581</v>
          </cell>
          <cell r="C131">
            <v>1194</v>
          </cell>
          <cell r="D131">
            <v>50</v>
          </cell>
          <cell r="E131">
            <v>106</v>
          </cell>
          <cell r="F131">
            <v>8400</v>
          </cell>
          <cell r="G131">
            <v>361</v>
          </cell>
          <cell r="H131">
            <v>0</v>
          </cell>
          <cell r="I131">
            <v>11611</v>
          </cell>
        </row>
        <row r="132">
          <cell r="B132">
            <v>39</v>
          </cell>
          <cell r="C132">
            <v>4264</v>
          </cell>
          <cell r="D132">
            <v>2014</v>
          </cell>
          <cell r="E132">
            <v>2147</v>
          </cell>
          <cell r="F132">
            <v>2570</v>
          </cell>
          <cell r="G132">
            <v>513</v>
          </cell>
          <cell r="H132">
            <v>363</v>
          </cell>
          <cell r="I132">
            <v>769</v>
          </cell>
        </row>
        <row r="133">
          <cell r="B133">
            <v>27</v>
          </cell>
          <cell r="C133">
            <v>0</v>
          </cell>
          <cell r="D133">
            <v>117</v>
          </cell>
          <cell r="E133">
            <v>0</v>
          </cell>
          <cell r="F133">
            <v>0</v>
          </cell>
          <cell r="G133">
            <v>66</v>
          </cell>
          <cell r="H133">
            <v>261</v>
          </cell>
          <cell r="I133">
            <v>141</v>
          </cell>
        </row>
        <row r="134">
          <cell r="B134">
            <v>0</v>
          </cell>
          <cell r="C134">
            <v>3241</v>
          </cell>
          <cell r="D134">
            <v>0</v>
          </cell>
          <cell r="E134">
            <v>0</v>
          </cell>
          <cell r="F134">
            <v>43211</v>
          </cell>
          <cell r="G134">
            <v>600</v>
          </cell>
          <cell r="H134">
            <v>0</v>
          </cell>
          <cell r="I134">
            <v>6987</v>
          </cell>
        </row>
        <row r="135">
          <cell r="B135">
            <v>400</v>
          </cell>
          <cell r="C135">
            <v>3020</v>
          </cell>
          <cell r="D135">
            <v>50</v>
          </cell>
          <cell r="E135">
            <v>163</v>
          </cell>
          <cell r="F135">
            <v>15200</v>
          </cell>
          <cell r="G135">
            <v>0</v>
          </cell>
          <cell r="H135">
            <v>0</v>
          </cell>
          <cell r="I135">
            <v>80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1658</v>
          </cell>
          <cell r="H136">
            <v>0</v>
          </cell>
          <cell r="I136">
            <v>0</v>
          </cell>
        </row>
        <row r="137">
          <cell r="B137">
            <v>313014</v>
          </cell>
          <cell r="C137">
            <v>45609</v>
          </cell>
          <cell r="D137">
            <v>2698744</v>
          </cell>
          <cell r="E137">
            <v>14257</v>
          </cell>
          <cell r="F137">
            <v>129475</v>
          </cell>
          <cell r="G137">
            <v>207253</v>
          </cell>
          <cell r="H137">
            <v>78711</v>
          </cell>
          <cell r="I137">
            <v>28370</v>
          </cell>
        </row>
        <row r="138">
          <cell r="B138">
            <v>65987</v>
          </cell>
          <cell r="C138">
            <v>29375</v>
          </cell>
          <cell r="D138">
            <v>22751</v>
          </cell>
          <cell r="E138">
            <v>21054</v>
          </cell>
          <cell r="F138">
            <v>15001</v>
          </cell>
          <cell r="G138">
            <v>12778</v>
          </cell>
          <cell r="H138">
            <v>6000</v>
          </cell>
          <cell r="I138">
            <v>1283</v>
          </cell>
        </row>
      </sheetData>
      <sheetData sheetId="8">
        <row r="8">
          <cell r="B8">
            <v>7674</v>
          </cell>
          <cell r="C8">
            <v>304170</v>
          </cell>
          <cell r="D8">
            <v>145226</v>
          </cell>
          <cell r="E8">
            <v>91144</v>
          </cell>
          <cell r="F8">
            <v>2400</v>
          </cell>
          <cell r="H8">
            <v>38572</v>
          </cell>
          <cell r="I8">
            <v>5345</v>
          </cell>
        </row>
        <row r="9">
          <cell r="B9">
            <v>1313</v>
          </cell>
          <cell r="C9">
            <v>1444</v>
          </cell>
          <cell r="D9">
            <v>1781</v>
          </cell>
          <cell r="E9">
            <v>1874</v>
          </cell>
          <cell r="F9">
            <v>2069</v>
          </cell>
          <cell r="G9">
            <v>2612</v>
          </cell>
          <cell r="H9">
            <v>12405</v>
          </cell>
          <cell r="I9">
            <v>1459</v>
          </cell>
        </row>
        <row r="10">
          <cell r="B10">
            <v>0</v>
          </cell>
          <cell r="C10">
            <v>0</v>
          </cell>
          <cell r="D10">
            <v>875</v>
          </cell>
          <cell r="E10">
            <v>0</v>
          </cell>
          <cell r="F10">
            <v>0</v>
          </cell>
          <cell r="G10">
            <v>0</v>
          </cell>
          <cell r="H10">
            <v>645</v>
          </cell>
          <cell r="I10">
            <v>0</v>
          </cell>
        </row>
        <row r="11">
          <cell r="B11">
            <v>3</v>
          </cell>
          <cell r="C11">
            <v>15</v>
          </cell>
          <cell r="D11">
            <v>5</v>
          </cell>
          <cell r="E11">
            <v>10</v>
          </cell>
          <cell r="F11">
            <v>10</v>
          </cell>
          <cell r="G11">
            <v>6</v>
          </cell>
          <cell r="H11">
            <v>10</v>
          </cell>
          <cell r="I11">
            <v>12</v>
          </cell>
        </row>
        <row r="12">
          <cell r="B12">
            <v>0</v>
          </cell>
          <cell r="C12">
            <v>25</v>
          </cell>
          <cell r="D12">
            <v>66</v>
          </cell>
          <cell r="E12">
            <v>0</v>
          </cell>
          <cell r="F12">
            <v>14</v>
          </cell>
          <cell r="G12">
            <v>0</v>
          </cell>
          <cell r="H12">
            <v>2902</v>
          </cell>
          <cell r="I12">
            <v>75</v>
          </cell>
        </row>
        <row r="13">
          <cell r="B13">
            <v>128</v>
          </cell>
          <cell r="C13">
            <v>10</v>
          </cell>
          <cell r="D13">
            <v>0</v>
          </cell>
          <cell r="E13">
            <v>225</v>
          </cell>
          <cell r="F13">
            <v>280</v>
          </cell>
          <cell r="G13">
            <v>106</v>
          </cell>
          <cell r="H13">
            <v>0</v>
          </cell>
          <cell r="I13">
            <v>0</v>
          </cell>
        </row>
        <row r="14">
          <cell r="B14">
            <v>0</v>
          </cell>
          <cell r="C14">
            <v>235</v>
          </cell>
          <cell r="D14">
            <v>500</v>
          </cell>
          <cell r="E14">
            <v>425</v>
          </cell>
          <cell r="F14">
            <v>500</v>
          </cell>
          <cell r="G14">
            <v>520</v>
          </cell>
          <cell r="H14">
            <v>0</v>
          </cell>
          <cell r="I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3</v>
          </cell>
          <cell r="F15">
            <v>0</v>
          </cell>
          <cell r="G15">
            <v>250</v>
          </cell>
          <cell r="H15">
            <v>0</v>
          </cell>
          <cell r="I15">
            <v>0</v>
          </cell>
        </row>
        <row r="16">
          <cell r="B16">
            <v>225</v>
          </cell>
          <cell r="C16">
            <v>292</v>
          </cell>
          <cell r="D16">
            <v>1730</v>
          </cell>
          <cell r="E16">
            <v>119</v>
          </cell>
          <cell r="F16">
            <v>3430</v>
          </cell>
          <cell r="G16">
            <v>6206</v>
          </cell>
          <cell r="H16">
            <v>7855</v>
          </cell>
          <cell r="I16">
            <v>632</v>
          </cell>
        </row>
        <row r="17">
          <cell r="B17">
            <v>1455</v>
          </cell>
          <cell r="C17">
            <v>509</v>
          </cell>
          <cell r="D17">
            <v>143</v>
          </cell>
          <cell r="E17">
            <v>2360</v>
          </cell>
          <cell r="F17">
            <v>288</v>
          </cell>
          <cell r="G17">
            <v>180</v>
          </cell>
          <cell r="H17">
            <v>12875</v>
          </cell>
          <cell r="I17">
            <v>579</v>
          </cell>
        </row>
        <row r="18">
          <cell r="B18">
            <v>227</v>
          </cell>
          <cell r="C18">
            <v>598</v>
          </cell>
          <cell r="D18">
            <v>0</v>
          </cell>
          <cell r="E18">
            <v>293</v>
          </cell>
          <cell r="F18">
            <v>1230</v>
          </cell>
          <cell r="G18">
            <v>80</v>
          </cell>
          <cell r="H18">
            <v>0</v>
          </cell>
          <cell r="I18">
            <v>260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4201</v>
          </cell>
          <cell r="F19">
            <v>800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598</v>
          </cell>
          <cell r="C20">
            <v>1448</v>
          </cell>
          <cell r="D20">
            <v>94</v>
          </cell>
          <cell r="E20">
            <v>417</v>
          </cell>
          <cell r="F20">
            <v>1070</v>
          </cell>
          <cell r="G20">
            <v>627</v>
          </cell>
          <cell r="H20">
            <v>10</v>
          </cell>
          <cell r="I20">
            <v>372</v>
          </cell>
        </row>
        <row r="21">
          <cell r="B21">
            <v>4798</v>
          </cell>
          <cell r="C21">
            <v>1545</v>
          </cell>
          <cell r="D21">
            <v>3282</v>
          </cell>
          <cell r="E21">
            <v>7641</v>
          </cell>
          <cell r="F21">
            <v>2067</v>
          </cell>
          <cell r="G21">
            <v>1509</v>
          </cell>
          <cell r="H21">
            <v>2773</v>
          </cell>
          <cell r="I21">
            <v>1444</v>
          </cell>
        </row>
        <row r="22">
          <cell r="B22">
            <v>345</v>
          </cell>
          <cell r="C22">
            <v>74</v>
          </cell>
          <cell r="D22">
            <v>204</v>
          </cell>
          <cell r="E22">
            <v>312</v>
          </cell>
          <cell r="F22">
            <v>590</v>
          </cell>
          <cell r="G22">
            <v>211</v>
          </cell>
          <cell r="H22">
            <v>127</v>
          </cell>
          <cell r="I22">
            <v>8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40</v>
          </cell>
          <cell r="C24">
            <v>520</v>
          </cell>
          <cell r="D24">
            <v>582</v>
          </cell>
          <cell r="E24">
            <v>256</v>
          </cell>
          <cell r="F24">
            <v>1455</v>
          </cell>
          <cell r="G24">
            <v>912</v>
          </cell>
          <cell r="H24">
            <v>15</v>
          </cell>
          <cell r="I24">
            <v>54</v>
          </cell>
        </row>
        <row r="25">
          <cell r="B25">
            <v>336</v>
          </cell>
          <cell r="C25">
            <v>12</v>
          </cell>
          <cell r="D25">
            <v>15</v>
          </cell>
          <cell r="E25">
            <v>138</v>
          </cell>
          <cell r="F25">
            <v>345</v>
          </cell>
          <cell r="G25">
            <v>257</v>
          </cell>
          <cell r="H25">
            <v>160</v>
          </cell>
          <cell r="I25">
            <v>113</v>
          </cell>
        </row>
        <row r="26">
          <cell r="B26">
            <v>1899</v>
          </cell>
          <cell r="C26">
            <v>0</v>
          </cell>
          <cell r="D26">
            <v>0</v>
          </cell>
          <cell r="E26">
            <v>860</v>
          </cell>
          <cell r="F26">
            <v>15</v>
          </cell>
          <cell r="G26">
            <v>10</v>
          </cell>
          <cell r="H26">
            <v>63</v>
          </cell>
          <cell r="I26">
            <v>4</v>
          </cell>
        </row>
        <row r="27">
          <cell r="B27">
            <v>13</v>
          </cell>
          <cell r="C27">
            <v>4</v>
          </cell>
          <cell r="D27">
            <v>18</v>
          </cell>
          <cell r="E27">
            <v>56</v>
          </cell>
          <cell r="F27">
            <v>336</v>
          </cell>
          <cell r="G27">
            <v>9</v>
          </cell>
          <cell r="H27">
            <v>45</v>
          </cell>
          <cell r="I27">
            <v>10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602</v>
          </cell>
          <cell r="F28">
            <v>130</v>
          </cell>
          <cell r="G28">
            <v>1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8</v>
          </cell>
          <cell r="D29">
            <v>0</v>
          </cell>
          <cell r="E29">
            <v>0</v>
          </cell>
          <cell r="F29">
            <v>0</v>
          </cell>
          <cell r="G29">
            <v>2</v>
          </cell>
          <cell r="H29">
            <v>440</v>
          </cell>
          <cell r="I29">
            <v>0</v>
          </cell>
        </row>
        <row r="30">
          <cell r="B30">
            <v>64</v>
          </cell>
          <cell r="C30">
            <v>4</v>
          </cell>
          <cell r="D30">
            <v>10</v>
          </cell>
          <cell r="E30">
            <v>43</v>
          </cell>
          <cell r="F30">
            <v>1075</v>
          </cell>
          <cell r="G30">
            <v>5</v>
          </cell>
          <cell r="H30">
            <v>143</v>
          </cell>
          <cell r="I30">
            <v>18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679</v>
          </cell>
          <cell r="F32">
            <v>190</v>
          </cell>
          <cell r="G32">
            <v>25</v>
          </cell>
          <cell r="H32">
            <v>1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15</v>
          </cell>
          <cell r="F33">
            <v>698</v>
          </cell>
          <cell r="G33">
            <v>6</v>
          </cell>
          <cell r="H33">
            <v>400</v>
          </cell>
          <cell r="I33">
            <v>18</v>
          </cell>
        </row>
        <row r="34">
          <cell r="B34">
            <v>20</v>
          </cell>
          <cell r="C34">
            <v>222</v>
          </cell>
          <cell r="D34">
            <v>110</v>
          </cell>
          <cell r="E34">
            <v>21</v>
          </cell>
          <cell r="F34">
            <v>3</v>
          </cell>
          <cell r="G34">
            <v>35</v>
          </cell>
          <cell r="H34">
            <v>0</v>
          </cell>
          <cell r="I34">
            <v>2035</v>
          </cell>
        </row>
        <row r="35">
          <cell r="B35">
            <v>150</v>
          </cell>
          <cell r="C35">
            <v>175</v>
          </cell>
          <cell r="D35">
            <v>167</v>
          </cell>
          <cell r="E35">
            <v>68</v>
          </cell>
          <cell r="F35">
            <v>330</v>
          </cell>
          <cell r="G35">
            <v>340</v>
          </cell>
          <cell r="H35">
            <v>150</v>
          </cell>
          <cell r="I35">
            <v>149</v>
          </cell>
        </row>
        <row r="36">
          <cell r="B36">
            <v>140</v>
          </cell>
          <cell r="C36">
            <v>0</v>
          </cell>
          <cell r="D36">
            <v>0</v>
          </cell>
          <cell r="E36">
            <v>0</v>
          </cell>
          <cell r="F36">
            <v>20</v>
          </cell>
          <cell r="G36">
            <v>0</v>
          </cell>
          <cell r="H36">
            <v>13</v>
          </cell>
          <cell r="I36">
            <v>60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140</v>
          </cell>
          <cell r="I37">
            <v>0</v>
          </cell>
        </row>
        <row r="38">
          <cell r="B38">
            <v>2568</v>
          </cell>
          <cell r="C38">
            <v>6541</v>
          </cell>
          <cell r="D38">
            <v>562</v>
          </cell>
          <cell r="E38">
            <v>562</v>
          </cell>
          <cell r="F38">
            <v>985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326</v>
          </cell>
          <cell r="C40">
            <v>444</v>
          </cell>
          <cell r="D40">
            <v>1842</v>
          </cell>
          <cell r="E40">
            <v>570</v>
          </cell>
          <cell r="F40">
            <v>3460</v>
          </cell>
          <cell r="G40">
            <v>177</v>
          </cell>
          <cell r="H40">
            <v>722</v>
          </cell>
          <cell r="I40">
            <v>586</v>
          </cell>
        </row>
        <row r="41">
          <cell r="B41">
            <v>3145</v>
          </cell>
          <cell r="C41">
            <v>2180</v>
          </cell>
          <cell r="D41">
            <v>3235</v>
          </cell>
          <cell r="E41">
            <v>3259</v>
          </cell>
          <cell r="F41">
            <v>944</v>
          </cell>
          <cell r="G41">
            <v>2231</v>
          </cell>
          <cell r="H41">
            <v>999</v>
          </cell>
          <cell r="I41">
            <v>691</v>
          </cell>
        </row>
        <row r="56">
          <cell r="B56">
            <v>5215</v>
          </cell>
          <cell r="C56">
            <v>14610</v>
          </cell>
          <cell r="D56">
            <v>52082</v>
          </cell>
          <cell r="E56">
            <v>1225</v>
          </cell>
          <cell r="F56">
            <v>3300</v>
          </cell>
          <cell r="G56">
            <v>0</v>
          </cell>
          <cell r="H56">
            <v>10169</v>
          </cell>
          <cell r="I56">
            <v>890</v>
          </cell>
        </row>
        <row r="57">
          <cell r="B57">
            <v>1457</v>
          </cell>
          <cell r="C57">
            <v>1649</v>
          </cell>
          <cell r="D57">
            <v>1766</v>
          </cell>
          <cell r="E57">
            <v>2835</v>
          </cell>
          <cell r="F57">
            <v>4485</v>
          </cell>
          <cell r="G57">
            <v>4091</v>
          </cell>
          <cell r="H57">
            <v>14700</v>
          </cell>
          <cell r="I57">
            <v>3591</v>
          </cell>
        </row>
        <row r="58">
          <cell r="B58">
            <v>0</v>
          </cell>
          <cell r="C58">
            <v>0</v>
          </cell>
          <cell r="D58">
            <v>300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298</v>
          </cell>
          <cell r="C59">
            <v>309409</v>
          </cell>
          <cell r="D59">
            <v>425</v>
          </cell>
          <cell r="E59">
            <v>1215</v>
          </cell>
          <cell r="F59">
            <v>10700</v>
          </cell>
          <cell r="G59">
            <v>8290</v>
          </cell>
          <cell r="H59">
            <v>462</v>
          </cell>
          <cell r="I59">
            <v>35400</v>
          </cell>
        </row>
        <row r="60">
          <cell r="B60">
            <v>0</v>
          </cell>
          <cell r="C60">
            <v>0</v>
          </cell>
          <cell r="D60">
            <v>2301</v>
          </cell>
          <cell r="E60">
            <v>0</v>
          </cell>
          <cell r="F60">
            <v>200</v>
          </cell>
          <cell r="G60">
            <v>0</v>
          </cell>
          <cell r="H60">
            <v>5874</v>
          </cell>
          <cell r="I60">
            <v>325</v>
          </cell>
        </row>
        <row r="61">
          <cell r="B61">
            <v>508</v>
          </cell>
          <cell r="C61">
            <v>0</v>
          </cell>
          <cell r="D61">
            <v>1648</v>
          </cell>
          <cell r="E61">
            <v>494</v>
          </cell>
          <cell r="F61">
            <v>220</v>
          </cell>
          <cell r="G61">
            <v>1241</v>
          </cell>
          <cell r="H61">
            <v>17025</v>
          </cell>
          <cell r="I61">
            <v>0</v>
          </cell>
        </row>
        <row r="62">
          <cell r="B62">
            <v>116</v>
          </cell>
          <cell r="C62">
            <v>154</v>
          </cell>
          <cell r="D62">
            <v>3453</v>
          </cell>
          <cell r="E62">
            <v>203</v>
          </cell>
          <cell r="F62">
            <v>882</v>
          </cell>
          <cell r="G62">
            <v>10247</v>
          </cell>
          <cell r="H62">
            <v>39874</v>
          </cell>
          <cell r="I62">
            <v>207</v>
          </cell>
        </row>
        <row r="63">
          <cell r="B63">
            <v>15</v>
          </cell>
          <cell r="C63">
            <v>0</v>
          </cell>
          <cell r="D63">
            <v>0</v>
          </cell>
          <cell r="E63">
            <v>0</v>
          </cell>
          <cell r="F63">
            <v>20</v>
          </cell>
          <cell r="G63">
            <v>892</v>
          </cell>
          <cell r="H63">
            <v>95</v>
          </cell>
          <cell r="I63">
            <v>0</v>
          </cell>
        </row>
        <row r="64">
          <cell r="B64">
            <v>192</v>
          </cell>
          <cell r="C64">
            <v>813</v>
          </cell>
          <cell r="D64">
            <v>3724</v>
          </cell>
          <cell r="E64">
            <v>2</v>
          </cell>
          <cell r="F64">
            <v>2100</v>
          </cell>
          <cell r="G64">
            <v>17</v>
          </cell>
          <cell r="H64">
            <v>4528</v>
          </cell>
          <cell r="I64">
            <v>82</v>
          </cell>
        </row>
        <row r="65">
          <cell r="B65">
            <v>372</v>
          </cell>
          <cell r="C65">
            <v>205</v>
          </cell>
          <cell r="D65">
            <v>111</v>
          </cell>
          <cell r="E65">
            <v>709</v>
          </cell>
          <cell r="F65">
            <v>290</v>
          </cell>
          <cell r="G65">
            <v>100</v>
          </cell>
          <cell r="H65">
            <v>2854</v>
          </cell>
          <cell r="I65">
            <v>945</v>
          </cell>
        </row>
        <row r="66">
          <cell r="B66">
            <v>3</v>
          </cell>
          <cell r="C66">
            <v>1264</v>
          </cell>
          <cell r="D66">
            <v>5</v>
          </cell>
          <cell r="E66">
            <v>0</v>
          </cell>
          <cell r="F66">
            <v>517</v>
          </cell>
          <cell r="G66">
            <v>1004</v>
          </cell>
          <cell r="H66">
            <v>0</v>
          </cell>
          <cell r="I66">
            <v>320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3254</v>
          </cell>
          <cell r="F67">
            <v>1587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520</v>
          </cell>
          <cell r="C68">
            <v>2800</v>
          </cell>
          <cell r="D68">
            <v>100</v>
          </cell>
          <cell r="E68">
            <v>200</v>
          </cell>
          <cell r="F68">
            <v>835</v>
          </cell>
          <cell r="G68">
            <v>800</v>
          </cell>
          <cell r="H68">
            <v>58</v>
          </cell>
          <cell r="I68">
            <v>458</v>
          </cell>
        </row>
        <row r="69">
          <cell r="B69">
            <v>2375</v>
          </cell>
          <cell r="C69">
            <v>2232</v>
          </cell>
          <cell r="D69">
            <v>2317</v>
          </cell>
          <cell r="E69">
            <v>7823</v>
          </cell>
          <cell r="F69">
            <v>2508</v>
          </cell>
          <cell r="G69">
            <v>1216</v>
          </cell>
          <cell r="H69">
            <v>2158</v>
          </cell>
          <cell r="I69">
            <v>1193</v>
          </cell>
        </row>
        <row r="70">
          <cell r="B70">
            <v>987</v>
          </cell>
          <cell r="C70">
            <v>1002</v>
          </cell>
          <cell r="D70">
            <v>2800</v>
          </cell>
          <cell r="E70">
            <v>954</v>
          </cell>
          <cell r="F70">
            <v>1025</v>
          </cell>
          <cell r="G70">
            <v>820</v>
          </cell>
          <cell r="H70">
            <v>789</v>
          </cell>
          <cell r="I70">
            <v>228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542</v>
          </cell>
          <cell r="C72">
            <v>568</v>
          </cell>
          <cell r="D72">
            <v>1520</v>
          </cell>
          <cell r="E72">
            <v>565</v>
          </cell>
          <cell r="F72">
            <v>2547</v>
          </cell>
          <cell r="G72">
            <v>998</v>
          </cell>
          <cell r="H72">
            <v>520</v>
          </cell>
          <cell r="I72">
            <v>998</v>
          </cell>
        </row>
        <row r="73">
          <cell r="B73">
            <v>562</v>
          </cell>
          <cell r="C73">
            <v>325</v>
          </cell>
          <cell r="D73">
            <v>985</v>
          </cell>
          <cell r="E73">
            <v>1654</v>
          </cell>
          <cell r="F73">
            <v>852</v>
          </cell>
          <cell r="G73">
            <v>520</v>
          </cell>
          <cell r="H73">
            <v>685</v>
          </cell>
          <cell r="I73">
            <v>85</v>
          </cell>
        </row>
        <row r="74">
          <cell r="B74">
            <v>31</v>
          </cell>
          <cell r="C74">
            <v>0</v>
          </cell>
          <cell r="D74">
            <v>12</v>
          </cell>
          <cell r="E74">
            <v>739</v>
          </cell>
          <cell r="F74">
            <v>1258</v>
          </cell>
          <cell r="G74">
            <v>0</v>
          </cell>
          <cell r="H74">
            <v>1589</v>
          </cell>
          <cell r="I74">
            <v>0</v>
          </cell>
        </row>
        <row r="75">
          <cell r="B75">
            <v>69</v>
          </cell>
          <cell r="C75">
            <v>9</v>
          </cell>
          <cell r="D75">
            <v>85</v>
          </cell>
          <cell r="E75">
            <v>158</v>
          </cell>
          <cell r="F75">
            <v>852</v>
          </cell>
          <cell r="G75">
            <v>14</v>
          </cell>
          <cell r="H75">
            <v>65</v>
          </cell>
          <cell r="I75">
            <v>18</v>
          </cell>
        </row>
        <row r="76">
          <cell r="B76">
            <v>0</v>
          </cell>
          <cell r="C76">
            <v>0</v>
          </cell>
          <cell r="D76">
            <v>90</v>
          </cell>
          <cell r="E76">
            <v>985</v>
          </cell>
          <cell r="F76">
            <v>385</v>
          </cell>
          <cell r="G76">
            <v>90</v>
          </cell>
          <cell r="H76">
            <v>0</v>
          </cell>
          <cell r="I76">
            <v>0</v>
          </cell>
        </row>
        <row r="77">
          <cell r="B77">
            <v>0</v>
          </cell>
          <cell r="C77">
            <v>45</v>
          </cell>
          <cell r="D77">
            <v>95</v>
          </cell>
          <cell r="E77">
            <v>0</v>
          </cell>
          <cell r="F77">
            <v>5987</v>
          </cell>
          <cell r="G77">
            <v>586</v>
          </cell>
          <cell r="H77">
            <v>156</v>
          </cell>
          <cell r="I77">
            <v>2</v>
          </cell>
        </row>
        <row r="78">
          <cell r="B78">
            <v>82</v>
          </cell>
          <cell r="C78">
            <v>22</v>
          </cell>
          <cell r="D78">
            <v>19</v>
          </cell>
          <cell r="E78">
            <v>55</v>
          </cell>
          <cell r="F78">
            <v>760</v>
          </cell>
          <cell r="G78">
            <v>16</v>
          </cell>
          <cell r="H78">
            <v>98</v>
          </cell>
          <cell r="I78">
            <v>26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1354</v>
          </cell>
          <cell r="F80">
            <v>589</v>
          </cell>
          <cell r="G80">
            <v>58</v>
          </cell>
          <cell r="H80">
            <v>0</v>
          </cell>
          <cell r="I80">
            <v>0</v>
          </cell>
        </row>
        <row r="81">
          <cell r="B81">
            <v>51607</v>
          </cell>
          <cell r="C81">
            <v>379</v>
          </cell>
          <cell r="D81">
            <v>0</v>
          </cell>
          <cell r="E81">
            <v>2615</v>
          </cell>
          <cell r="F81">
            <v>2000</v>
          </cell>
          <cell r="G81">
            <v>60</v>
          </cell>
          <cell r="H81">
            <v>33</v>
          </cell>
          <cell r="I81">
            <v>490</v>
          </cell>
        </row>
        <row r="82">
          <cell r="B82">
            <v>710</v>
          </cell>
          <cell r="C82">
            <v>3277</v>
          </cell>
          <cell r="D82">
            <v>10</v>
          </cell>
          <cell r="E82">
            <v>218</v>
          </cell>
          <cell r="F82">
            <v>6950</v>
          </cell>
          <cell r="G82">
            <v>386</v>
          </cell>
          <cell r="H82">
            <v>0</v>
          </cell>
          <cell r="I82">
            <v>7290</v>
          </cell>
        </row>
        <row r="83">
          <cell r="B83">
            <v>43</v>
          </cell>
          <cell r="C83">
            <v>1674</v>
          </cell>
          <cell r="D83">
            <v>3214</v>
          </cell>
          <cell r="E83">
            <v>3587</v>
          </cell>
          <cell r="F83">
            <v>510</v>
          </cell>
          <cell r="G83">
            <v>794</v>
          </cell>
          <cell r="H83">
            <v>373</v>
          </cell>
          <cell r="I83">
            <v>837</v>
          </cell>
        </row>
        <row r="84">
          <cell r="B84">
            <v>0</v>
          </cell>
          <cell r="C84">
            <v>0</v>
          </cell>
          <cell r="D84">
            <v>142</v>
          </cell>
          <cell r="E84">
            <v>0</v>
          </cell>
          <cell r="F84">
            <v>400</v>
          </cell>
          <cell r="G84">
            <v>600</v>
          </cell>
          <cell r="H84">
            <v>350</v>
          </cell>
          <cell r="I84">
            <v>0</v>
          </cell>
        </row>
        <row r="85">
          <cell r="B85">
            <v>0</v>
          </cell>
          <cell r="C85">
            <v>40</v>
          </cell>
          <cell r="D85">
            <v>0</v>
          </cell>
          <cell r="E85">
            <v>0</v>
          </cell>
          <cell r="F85">
            <v>20060</v>
          </cell>
          <cell r="G85">
            <v>0</v>
          </cell>
          <cell r="H85">
            <v>0</v>
          </cell>
          <cell r="I85">
            <v>1582</v>
          </cell>
        </row>
        <row r="86">
          <cell r="B86">
            <v>600</v>
          </cell>
          <cell r="C86">
            <v>1987</v>
          </cell>
          <cell r="D86">
            <v>550</v>
          </cell>
          <cell r="E86">
            <v>998</v>
          </cell>
          <cell r="F86">
            <v>8741</v>
          </cell>
          <cell r="G86">
            <v>0</v>
          </cell>
          <cell r="H86">
            <v>0</v>
          </cell>
          <cell r="I86">
            <v>56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210</v>
          </cell>
          <cell r="G87">
            <v>0</v>
          </cell>
          <cell r="H87">
            <v>0</v>
          </cell>
          <cell r="I87">
            <v>0</v>
          </cell>
        </row>
        <row r="88">
          <cell r="B88">
            <v>42384</v>
          </cell>
          <cell r="C88">
            <v>8510</v>
          </cell>
          <cell r="D88">
            <v>244568</v>
          </cell>
          <cell r="E88">
            <v>4475</v>
          </cell>
          <cell r="F88">
            <v>7774</v>
          </cell>
          <cell r="G88">
            <v>50545</v>
          </cell>
          <cell r="H88">
            <v>18098</v>
          </cell>
          <cell r="I88">
            <v>518</v>
          </cell>
        </row>
        <row r="89">
          <cell r="B89">
            <v>227110</v>
          </cell>
          <cell r="C89">
            <v>170100</v>
          </cell>
          <cell r="D89">
            <v>37584</v>
          </cell>
          <cell r="E89">
            <v>175168</v>
          </cell>
          <cell r="F89">
            <v>27642</v>
          </cell>
          <cell r="G89">
            <v>83547</v>
          </cell>
          <cell r="H89">
            <v>21547</v>
          </cell>
          <cell r="I89">
            <v>12826</v>
          </cell>
        </row>
        <row r="105">
          <cell r="B105">
            <v>27092</v>
          </cell>
          <cell r="C105">
            <v>49055</v>
          </cell>
          <cell r="D105">
            <v>252946</v>
          </cell>
          <cell r="E105">
            <v>4269</v>
          </cell>
          <cell r="F105">
            <v>9570</v>
          </cell>
          <cell r="G105">
            <v>0</v>
          </cell>
          <cell r="H105">
            <v>38832</v>
          </cell>
          <cell r="I105">
            <v>3340</v>
          </cell>
        </row>
        <row r="106">
          <cell r="B106">
            <v>4521</v>
          </cell>
          <cell r="C106">
            <v>4369</v>
          </cell>
          <cell r="D106">
            <v>4952</v>
          </cell>
          <cell r="E106">
            <v>6894</v>
          </cell>
          <cell r="F106">
            <v>8952</v>
          </cell>
          <cell r="G106">
            <v>8655</v>
          </cell>
          <cell r="H106">
            <v>42147</v>
          </cell>
          <cell r="I106">
            <v>6987</v>
          </cell>
        </row>
        <row r="107">
          <cell r="B107">
            <v>0</v>
          </cell>
          <cell r="C107">
            <v>0</v>
          </cell>
          <cell r="D107">
            <v>1325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690</v>
          </cell>
          <cell r="C108">
            <v>21130</v>
          </cell>
          <cell r="D108">
            <v>340</v>
          </cell>
          <cell r="E108">
            <v>516</v>
          </cell>
          <cell r="F108">
            <v>2554</v>
          </cell>
          <cell r="G108">
            <v>4690</v>
          </cell>
          <cell r="H108">
            <v>165</v>
          </cell>
          <cell r="I108">
            <v>7599</v>
          </cell>
        </row>
        <row r="109">
          <cell r="B109">
            <v>0</v>
          </cell>
          <cell r="C109">
            <v>0</v>
          </cell>
          <cell r="D109">
            <v>6589</v>
          </cell>
          <cell r="E109">
            <v>0</v>
          </cell>
          <cell r="F109">
            <v>645</v>
          </cell>
          <cell r="G109">
            <v>0</v>
          </cell>
          <cell r="H109">
            <v>8520</v>
          </cell>
          <cell r="I109">
            <v>725</v>
          </cell>
        </row>
        <row r="110">
          <cell r="B110">
            <v>972</v>
          </cell>
          <cell r="C110">
            <v>0</v>
          </cell>
          <cell r="D110">
            <v>1581</v>
          </cell>
          <cell r="E110">
            <v>982</v>
          </cell>
          <cell r="F110">
            <v>360</v>
          </cell>
          <cell r="G110">
            <v>626</v>
          </cell>
          <cell r="H110">
            <v>15453</v>
          </cell>
          <cell r="I110">
            <v>0</v>
          </cell>
        </row>
        <row r="111">
          <cell r="B111">
            <v>198</v>
          </cell>
          <cell r="C111">
            <v>213</v>
          </cell>
          <cell r="D111">
            <v>3527</v>
          </cell>
          <cell r="E111">
            <v>302</v>
          </cell>
          <cell r="F111">
            <v>1750</v>
          </cell>
          <cell r="G111">
            <v>7199</v>
          </cell>
          <cell r="H111">
            <v>120733</v>
          </cell>
          <cell r="I111">
            <v>217</v>
          </cell>
        </row>
        <row r="112">
          <cell r="B112">
            <v>19</v>
          </cell>
          <cell r="C112">
            <v>0</v>
          </cell>
          <cell r="D112">
            <v>0</v>
          </cell>
          <cell r="E112">
            <v>0</v>
          </cell>
          <cell r="F112">
            <v>50</v>
          </cell>
          <cell r="G112">
            <v>529</v>
          </cell>
          <cell r="H112">
            <v>137</v>
          </cell>
          <cell r="I112">
            <v>0</v>
          </cell>
        </row>
        <row r="113">
          <cell r="B113">
            <v>1204</v>
          </cell>
          <cell r="C113">
            <v>3258</v>
          </cell>
          <cell r="D113">
            <v>5471</v>
          </cell>
          <cell r="E113">
            <v>98</v>
          </cell>
          <cell r="F113">
            <v>3000</v>
          </cell>
          <cell r="G113">
            <v>565</v>
          </cell>
          <cell r="H113">
            <v>10247</v>
          </cell>
          <cell r="I113">
            <v>852</v>
          </cell>
        </row>
        <row r="114">
          <cell r="B114">
            <v>6598</v>
          </cell>
          <cell r="C114">
            <v>2398</v>
          </cell>
          <cell r="D114">
            <v>3251</v>
          </cell>
          <cell r="E114">
            <v>11288</v>
          </cell>
          <cell r="F114">
            <v>3501</v>
          </cell>
          <cell r="G114">
            <v>515</v>
          </cell>
          <cell r="H114">
            <v>26874</v>
          </cell>
          <cell r="I114">
            <v>7520</v>
          </cell>
        </row>
        <row r="115">
          <cell r="B115">
            <v>38</v>
          </cell>
          <cell r="C115">
            <v>12502</v>
          </cell>
          <cell r="D115">
            <v>40</v>
          </cell>
          <cell r="E115">
            <v>0</v>
          </cell>
          <cell r="F115">
            <v>5136</v>
          </cell>
          <cell r="G115">
            <v>7847</v>
          </cell>
          <cell r="H115">
            <v>0</v>
          </cell>
          <cell r="I115">
            <v>2840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102444</v>
          </cell>
          <cell r="F116">
            <v>85241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3265</v>
          </cell>
          <cell r="C117">
            <v>23014</v>
          </cell>
          <cell r="D117">
            <v>569</v>
          </cell>
          <cell r="E117">
            <v>3657</v>
          </cell>
          <cell r="F117">
            <v>9985</v>
          </cell>
          <cell r="G117">
            <v>2049</v>
          </cell>
          <cell r="H117">
            <v>352</v>
          </cell>
          <cell r="I117">
            <v>3251</v>
          </cell>
        </row>
        <row r="118">
          <cell r="B118">
            <v>33808</v>
          </cell>
          <cell r="C118">
            <v>16516</v>
          </cell>
          <cell r="D118">
            <v>21356</v>
          </cell>
          <cell r="E118">
            <v>89525</v>
          </cell>
          <cell r="F118">
            <v>22960</v>
          </cell>
          <cell r="G118">
            <v>9264</v>
          </cell>
          <cell r="H118">
            <v>23258</v>
          </cell>
          <cell r="I118">
            <v>7692</v>
          </cell>
        </row>
        <row r="119">
          <cell r="B119">
            <v>8196</v>
          </cell>
          <cell r="C119">
            <v>541</v>
          </cell>
          <cell r="D119">
            <v>11523</v>
          </cell>
          <cell r="E119">
            <v>13181</v>
          </cell>
          <cell r="F119">
            <v>14570</v>
          </cell>
          <cell r="G119">
            <v>2933</v>
          </cell>
          <cell r="H119">
            <v>12655</v>
          </cell>
          <cell r="I119">
            <v>1101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3254</v>
          </cell>
          <cell r="C121">
            <v>5260</v>
          </cell>
          <cell r="D121">
            <v>9201</v>
          </cell>
          <cell r="E121">
            <v>5684</v>
          </cell>
          <cell r="F121">
            <v>18201</v>
          </cell>
          <cell r="G121">
            <v>3982</v>
          </cell>
          <cell r="H121">
            <v>3985</v>
          </cell>
          <cell r="I121">
            <v>6584</v>
          </cell>
        </row>
        <row r="122">
          <cell r="B122">
            <v>8062</v>
          </cell>
          <cell r="C122">
            <v>2021</v>
          </cell>
          <cell r="D122">
            <v>6541</v>
          </cell>
          <cell r="E122">
            <v>9521</v>
          </cell>
          <cell r="F122">
            <v>10200</v>
          </cell>
          <cell r="G122">
            <v>3254</v>
          </cell>
          <cell r="H122">
            <v>9254</v>
          </cell>
          <cell r="I122">
            <v>564</v>
          </cell>
        </row>
        <row r="123">
          <cell r="B123">
            <v>706</v>
          </cell>
          <cell r="C123">
            <v>0</v>
          </cell>
          <cell r="D123">
            <v>259</v>
          </cell>
          <cell r="E123">
            <v>28724</v>
          </cell>
          <cell r="F123">
            <v>30375</v>
          </cell>
          <cell r="G123">
            <v>0</v>
          </cell>
          <cell r="H123">
            <v>8284</v>
          </cell>
          <cell r="I123">
            <v>0</v>
          </cell>
        </row>
        <row r="124">
          <cell r="B124">
            <v>2245</v>
          </cell>
          <cell r="C124">
            <v>20</v>
          </cell>
          <cell r="D124">
            <v>412</v>
          </cell>
          <cell r="E124">
            <v>2645</v>
          </cell>
          <cell r="F124">
            <v>10850</v>
          </cell>
          <cell r="G124">
            <v>107</v>
          </cell>
          <cell r="H124">
            <v>790</v>
          </cell>
          <cell r="I124">
            <v>126</v>
          </cell>
        </row>
        <row r="125">
          <cell r="B125">
            <v>0</v>
          </cell>
          <cell r="C125">
            <v>0</v>
          </cell>
          <cell r="D125">
            <v>95</v>
          </cell>
          <cell r="E125">
            <v>2014</v>
          </cell>
          <cell r="F125">
            <v>700</v>
          </cell>
          <cell r="G125">
            <v>120</v>
          </cell>
          <cell r="H125">
            <v>0</v>
          </cell>
          <cell r="I125">
            <v>0</v>
          </cell>
        </row>
        <row r="126">
          <cell r="B126">
            <v>0</v>
          </cell>
          <cell r="C126">
            <v>100</v>
          </cell>
          <cell r="D126">
            <v>330</v>
          </cell>
          <cell r="E126">
            <v>0</v>
          </cell>
          <cell r="F126">
            <v>9210</v>
          </cell>
          <cell r="G126">
            <v>852</v>
          </cell>
          <cell r="H126">
            <v>335</v>
          </cell>
          <cell r="I126">
            <v>256</v>
          </cell>
        </row>
        <row r="127">
          <cell r="B127">
            <v>1682</v>
          </cell>
          <cell r="C127">
            <v>90</v>
          </cell>
          <cell r="D127">
            <v>407</v>
          </cell>
          <cell r="E127">
            <v>881</v>
          </cell>
          <cell r="F127">
            <v>34200</v>
          </cell>
          <cell r="G127">
            <v>69</v>
          </cell>
          <cell r="H127">
            <v>2619</v>
          </cell>
          <cell r="I127">
            <v>3464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95841</v>
          </cell>
          <cell r="F129">
            <v>16897</v>
          </cell>
          <cell r="G129">
            <v>67</v>
          </cell>
          <cell r="H129">
            <v>0</v>
          </cell>
          <cell r="I129">
            <v>0</v>
          </cell>
        </row>
        <row r="130">
          <cell r="B130">
            <v>54871</v>
          </cell>
          <cell r="C130">
            <v>307</v>
          </cell>
          <cell r="D130">
            <v>0</v>
          </cell>
          <cell r="E130">
            <v>358</v>
          </cell>
          <cell r="F130">
            <v>8957</v>
          </cell>
          <cell r="G130">
            <v>98</v>
          </cell>
          <cell r="H130">
            <v>52</v>
          </cell>
          <cell r="I130">
            <v>5687</v>
          </cell>
        </row>
        <row r="131">
          <cell r="B131">
            <v>748</v>
          </cell>
          <cell r="C131">
            <v>1199</v>
          </cell>
          <cell r="D131">
            <v>2</v>
          </cell>
          <cell r="E131">
            <v>190</v>
          </cell>
          <cell r="F131">
            <v>9760</v>
          </cell>
          <cell r="G131">
            <v>1090</v>
          </cell>
          <cell r="H131">
            <v>0</v>
          </cell>
          <cell r="I131">
            <v>15300</v>
          </cell>
        </row>
        <row r="132">
          <cell r="B132">
            <v>112</v>
          </cell>
          <cell r="C132">
            <v>3864</v>
          </cell>
          <cell r="D132">
            <v>1204</v>
          </cell>
          <cell r="E132">
            <v>2104</v>
          </cell>
          <cell r="F132">
            <v>1206</v>
          </cell>
          <cell r="G132">
            <v>511</v>
          </cell>
          <cell r="H132">
            <v>602</v>
          </cell>
          <cell r="I132">
            <v>1468</v>
          </cell>
        </row>
        <row r="133">
          <cell r="B133">
            <v>0</v>
          </cell>
          <cell r="C133">
            <v>0</v>
          </cell>
          <cell r="D133">
            <v>320</v>
          </cell>
          <cell r="E133">
            <v>0</v>
          </cell>
          <cell r="F133">
            <v>402</v>
          </cell>
          <cell r="G133">
            <v>520</v>
          </cell>
          <cell r="H133">
            <v>365</v>
          </cell>
          <cell r="I133">
            <v>0</v>
          </cell>
        </row>
        <row r="134">
          <cell r="B134">
            <v>0</v>
          </cell>
          <cell r="C134">
            <v>100</v>
          </cell>
          <cell r="D134">
            <v>0</v>
          </cell>
          <cell r="E134">
            <v>0</v>
          </cell>
          <cell r="F134">
            <v>30120</v>
          </cell>
          <cell r="G134">
            <v>0</v>
          </cell>
          <cell r="H134">
            <v>0</v>
          </cell>
          <cell r="I134">
            <v>4295</v>
          </cell>
        </row>
        <row r="135">
          <cell r="B135">
            <v>963</v>
          </cell>
          <cell r="C135">
            <v>2581</v>
          </cell>
          <cell r="D135">
            <v>852</v>
          </cell>
          <cell r="E135">
            <v>1200</v>
          </cell>
          <cell r="F135">
            <v>10241</v>
          </cell>
          <cell r="G135">
            <v>0</v>
          </cell>
          <cell r="H135">
            <v>0</v>
          </cell>
          <cell r="I135">
            <v>74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245</v>
          </cell>
          <cell r="G136">
            <v>0</v>
          </cell>
          <cell r="H136">
            <v>0</v>
          </cell>
          <cell r="I136">
            <v>0</v>
          </cell>
        </row>
        <row r="137">
          <cell r="B137">
            <v>350345</v>
          </cell>
          <cell r="C137">
            <v>40831</v>
          </cell>
          <cell r="D137">
            <v>2718242</v>
          </cell>
          <cell r="E137">
            <v>10936</v>
          </cell>
          <cell r="F137">
            <v>57665</v>
          </cell>
          <cell r="G137">
            <v>222941</v>
          </cell>
          <cell r="H137">
            <v>74970</v>
          </cell>
          <cell r="I137">
            <v>17908</v>
          </cell>
        </row>
        <row r="138">
          <cell r="B138">
            <v>81163</v>
          </cell>
          <cell r="C138">
            <v>32772</v>
          </cell>
          <cell r="D138">
            <v>28508</v>
          </cell>
          <cell r="E138">
            <v>18086</v>
          </cell>
          <cell r="F138">
            <v>15272</v>
          </cell>
          <cell r="G138">
            <v>13891</v>
          </cell>
          <cell r="H138">
            <v>4584</v>
          </cell>
          <cell r="I138">
            <v>3943</v>
          </cell>
        </row>
      </sheetData>
      <sheetData sheetId="9">
        <row r="8">
          <cell r="B8">
            <v>1637</v>
          </cell>
          <cell r="C8">
            <v>18222</v>
          </cell>
          <cell r="D8">
            <v>18289</v>
          </cell>
          <cell r="E8">
            <v>5221</v>
          </cell>
          <cell r="F8">
            <v>2975</v>
          </cell>
          <cell r="G8">
            <v>0</v>
          </cell>
          <cell r="H8">
            <v>9409</v>
          </cell>
          <cell r="I8">
            <v>0</v>
          </cell>
        </row>
        <row r="9">
          <cell r="B9">
            <v>2102</v>
          </cell>
          <cell r="C9">
            <v>1665</v>
          </cell>
          <cell r="D9">
            <v>2577</v>
          </cell>
          <cell r="E9">
            <v>1846</v>
          </cell>
          <cell r="F9">
            <v>2367</v>
          </cell>
          <cell r="G9">
            <v>2467</v>
          </cell>
          <cell r="H9">
            <v>8520</v>
          </cell>
          <cell r="I9">
            <v>2343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2475</v>
          </cell>
          <cell r="H10">
            <v>155</v>
          </cell>
          <cell r="I10">
            <v>0</v>
          </cell>
        </row>
        <row r="11">
          <cell r="B11">
            <v>13</v>
          </cell>
          <cell r="C11">
            <v>12</v>
          </cell>
          <cell r="D11">
            <v>6</v>
          </cell>
          <cell r="E11">
            <v>15</v>
          </cell>
          <cell r="F11">
            <v>6</v>
          </cell>
          <cell r="G11">
            <v>17</v>
          </cell>
          <cell r="H11">
            <v>26</v>
          </cell>
          <cell r="I11">
            <v>20</v>
          </cell>
        </row>
        <row r="12">
          <cell r="B12">
            <v>0</v>
          </cell>
          <cell r="C12">
            <v>65</v>
          </cell>
          <cell r="D12">
            <v>2133</v>
          </cell>
          <cell r="E12">
            <v>0</v>
          </cell>
          <cell r="F12">
            <v>5</v>
          </cell>
          <cell r="G12">
            <v>20</v>
          </cell>
          <cell r="H12">
            <v>3556</v>
          </cell>
          <cell r="I12">
            <v>200</v>
          </cell>
        </row>
        <row r="13">
          <cell r="B13">
            <v>25</v>
          </cell>
          <cell r="C13">
            <v>0</v>
          </cell>
          <cell r="D13">
            <v>506</v>
          </cell>
          <cell r="E13">
            <v>3107</v>
          </cell>
          <cell r="F13">
            <v>535</v>
          </cell>
          <cell r="G13">
            <v>139</v>
          </cell>
          <cell r="H13">
            <v>6705</v>
          </cell>
          <cell r="I13">
            <v>0</v>
          </cell>
        </row>
        <row r="14">
          <cell r="B14">
            <v>0</v>
          </cell>
          <cell r="C14">
            <v>298</v>
          </cell>
          <cell r="D14">
            <v>1895</v>
          </cell>
          <cell r="E14">
            <v>44</v>
          </cell>
          <cell r="F14">
            <v>1595</v>
          </cell>
          <cell r="G14">
            <v>1272</v>
          </cell>
          <cell r="H14">
            <v>6921</v>
          </cell>
          <cell r="I14">
            <v>80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75</v>
          </cell>
          <cell r="G15">
            <v>0</v>
          </cell>
          <cell r="H15">
            <v>0</v>
          </cell>
          <cell r="I15">
            <v>0</v>
          </cell>
        </row>
        <row r="16">
          <cell r="B16">
            <v>431</v>
          </cell>
          <cell r="C16">
            <v>165</v>
          </cell>
          <cell r="D16">
            <v>807</v>
          </cell>
          <cell r="E16">
            <v>106</v>
          </cell>
          <cell r="F16">
            <v>769</v>
          </cell>
          <cell r="G16">
            <v>863</v>
          </cell>
          <cell r="H16">
            <v>5716</v>
          </cell>
          <cell r="I16">
            <v>1040</v>
          </cell>
        </row>
        <row r="17">
          <cell r="B17">
            <v>784</v>
          </cell>
          <cell r="C17">
            <v>1077</v>
          </cell>
          <cell r="D17">
            <v>156</v>
          </cell>
          <cell r="E17">
            <v>942</v>
          </cell>
          <cell r="F17">
            <v>150</v>
          </cell>
          <cell r="G17">
            <v>135</v>
          </cell>
          <cell r="H17">
            <v>1208</v>
          </cell>
          <cell r="I17">
            <v>455</v>
          </cell>
        </row>
        <row r="18">
          <cell r="B18">
            <v>0</v>
          </cell>
          <cell r="C18">
            <v>388</v>
          </cell>
          <cell r="D18">
            <v>1</v>
          </cell>
          <cell r="E18">
            <v>56</v>
          </cell>
          <cell r="F18">
            <v>535</v>
          </cell>
          <cell r="G18">
            <v>47</v>
          </cell>
          <cell r="H18">
            <v>0</v>
          </cell>
          <cell r="I18">
            <v>1060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2334</v>
          </cell>
          <cell r="F19">
            <v>280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215</v>
          </cell>
          <cell r="C20">
            <v>1480</v>
          </cell>
          <cell r="D20">
            <v>30</v>
          </cell>
          <cell r="E20">
            <v>505</v>
          </cell>
          <cell r="F20">
            <v>1312</v>
          </cell>
          <cell r="G20">
            <v>1028</v>
          </cell>
          <cell r="H20">
            <v>0</v>
          </cell>
          <cell r="I20">
            <v>731</v>
          </cell>
        </row>
        <row r="21">
          <cell r="B21">
            <v>5502</v>
          </cell>
          <cell r="C21">
            <v>2261</v>
          </cell>
          <cell r="D21">
            <v>3587</v>
          </cell>
          <cell r="E21">
            <v>4981</v>
          </cell>
          <cell r="F21">
            <v>1861</v>
          </cell>
          <cell r="G21">
            <v>680</v>
          </cell>
          <cell r="H21">
            <v>2078</v>
          </cell>
          <cell r="I21">
            <v>1589</v>
          </cell>
        </row>
        <row r="22">
          <cell r="B22">
            <v>554</v>
          </cell>
          <cell r="C22">
            <v>81</v>
          </cell>
          <cell r="D22">
            <v>154</v>
          </cell>
          <cell r="E22">
            <v>242</v>
          </cell>
          <cell r="F22">
            <v>645</v>
          </cell>
          <cell r="G22">
            <v>332</v>
          </cell>
          <cell r="H22">
            <v>347</v>
          </cell>
          <cell r="I22">
            <v>83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10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525</v>
          </cell>
          <cell r="C24">
            <v>871</v>
          </cell>
          <cell r="D24">
            <v>820</v>
          </cell>
          <cell r="E24">
            <v>520</v>
          </cell>
          <cell r="F24">
            <v>2450</v>
          </cell>
          <cell r="G24">
            <v>569</v>
          </cell>
          <cell r="H24">
            <v>756</v>
          </cell>
          <cell r="I24">
            <v>1104</v>
          </cell>
        </row>
        <row r="25">
          <cell r="B25">
            <v>311</v>
          </cell>
          <cell r="C25">
            <v>13</v>
          </cell>
          <cell r="D25">
            <v>69</v>
          </cell>
          <cell r="E25">
            <v>133</v>
          </cell>
          <cell r="F25">
            <v>205</v>
          </cell>
          <cell r="G25">
            <v>26</v>
          </cell>
          <cell r="H25">
            <v>135</v>
          </cell>
          <cell r="I25">
            <v>4</v>
          </cell>
        </row>
        <row r="26">
          <cell r="B26">
            <v>20</v>
          </cell>
          <cell r="C26">
            <v>0</v>
          </cell>
          <cell r="D26">
            <v>255</v>
          </cell>
          <cell r="E26">
            <v>882</v>
          </cell>
          <cell r="F26">
            <v>286</v>
          </cell>
          <cell r="G26">
            <v>146</v>
          </cell>
          <cell r="H26">
            <v>556</v>
          </cell>
          <cell r="I26">
            <v>0</v>
          </cell>
        </row>
        <row r="27">
          <cell r="B27">
            <v>56</v>
          </cell>
          <cell r="C27">
            <v>2</v>
          </cell>
          <cell r="D27">
            <v>20</v>
          </cell>
          <cell r="E27">
            <v>52</v>
          </cell>
          <cell r="F27">
            <v>360</v>
          </cell>
          <cell r="G27">
            <v>0</v>
          </cell>
          <cell r="H27">
            <v>10</v>
          </cell>
          <cell r="I27">
            <v>7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610</v>
          </cell>
          <cell r="F28">
            <v>160</v>
          </cell>
          <cell r="G28">
            <v>0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50</v>
          </cell>
          <cell r="F29">
            <v>0</v>
          </cell>
          <cell r="G29">
            <v>4</v>
          </cell>
          <cell r="H29">
            <v>0</v>
          </cell>
          <cell r="I29">
            <v>0</v>
          </cell>
        </row>
        <row r="30">
          <cell r="B30">
            <v>38</v>
          </cell>
          <cell r="C30">
            <v>1</v>
          </cell>
          <cell r="D30">
            <v>0</v>
          </cell>
          <cell r="E30">
            <v>73</v>
          </cell>
          <cell r="F30">
            <v>900</v>
          </cell>
          <cell r="G30">
            <v>0</v>
          </cell>
          <cell r="H30">
            <v>140</v>
          </cell>
          <cell r="I30">
            <v>9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1130</v>
          </cell>
          <cell r="F32">
            <v>110</v>
          </cell>
          <cell r="G32">
            <v>18</v>
          </cell>
          <cell r="H32">
            <v>0</v>
          </cell>
          <cell r="I32">
            <v>2</v>
          </cell>
        </row>
        <row r="33">
          <cell r="B33">
            <v>25</v>
          </cell>
          <cell r="C33">
            <v>0</v>
          </cell>
          <cell r="D33">
            <v>32</v>
          </cell>
          <cell r="E33">
            <v>4</v>
          </cell>
          <cell r="F33">
            <v>590</v>
          </cell>
          <cell r="G33">
            <v>18</v>
          </cell>
          <cell r="H33">
            <v>1721</v>
          </cell>
          <cell r="I33">
            <v>10</v>
          </cell>
        </row>
        <row r="34">
          <cell r="B34">
            <v>0</v>
          </cell>
          <cell r="C34">
            <v>590</v>
          </cell>
          <cell r="D34">
            <v>0</v>
          </cell>
          <cell r="E34">
            <v>20</v>
          </cell>
          <cell r="F34">
            <v>520</v>
          </cell>
          <cell r="G34">
            <v>193</v>
          </cell>
          <cell r="H34">
            <v>0</v>
          </cell>
          <cell r="I34">
            <v>365</v>
          </cell>
        </row>
        <row r="35">
          <cell r="B35">
            <v>165</v>
          </cell>
          <cell r="C35">
            <v>296</v>
          </cell>
          <cell r="D35">
            <v>102</v>
          </cell>
          <cell r="E35">
            <v>159</v>
          </cell>
          <cell r="F35">
            <v>560</v>
          </cell>
          <cell r="G35">
            <v>360</v>
          </cell>
          <cell r="H35">
            <v>140</v>
          </cell>
          <cell r="I35">
            <v>95</v>
          </cell>
        </row>
        <row r="36">
          <cell r="B36">
            <v>10</v>
          </cell>
          <cell r="C36">
            <v>0</v>
          </cell>
          <cell r="D36">
            <v>90</v>
          </cell>
          <cell r="E36">
            <v>0</v>
          </cell>
          <cell r="F36">
            <v>20</v>
          </cell>
          <cell r="G36">
            <v>78</v>
          </cell>
          <cell r="H36">
            <v>0</v>
          </cell>
          <cell r="I36">
            <v>30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1002</v>
          </cell>
          <cell r="C38">
            <v>9520</v>
          </cell>
          <cell r="D38">
            <v>0</v>
          </cell>
          <cell r="E38">
            <v>0</v>
          </cell>
          <cell r="F38">
            <v>6899</v>
          </cell>
          <cell r="G38">
            <v>0</v>
          </cell>
          <cell r="H38">
            <v>0</v>
          </cell>
          <cell r="I38">
            <v>225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207</v>
          </cell>
          <cell r="C40">
            <v>140</v>
          </cell>
          <cell r="D40">
            <v>1326</v>
          </cell>
          <cell r="E40">
            <v>60</v>
          </cell>
          <cell r="F40">
            <v>260</v>
          </cell>
          <cell r="G40">
            <v>348</v>
          </cell>
          <cell r="H40">
            <v>586</v>
          </cell>
          <cell r="I40">
            <v>38</v>
          </cell>
        </row>
        <row r="41">
          <cell r="B41">
            <v>2018</v>
          </cell>
          <cell r="C41">
            <v>2232</v>
          </cell>
          <cell r="D41">
            <v>329</v>
          </cell>
          <cell r="E41">
            <v>1688</v>
          </cell>
          <cell r="F41">
            <v>1479</v>
          </cell>
          <cell r="G41">
            <v>1631</v>
          </cell>
          <cell r="H41">
            <v>1829</v>
          </cell>
          <cell r="I41">
            <v>656</v>
          </cell>
        </row>
        <row r="56">
          <cell r="B56">
            <v>70</v>
          </cell>
          <cell r="C56">
            <v>13760</v>
          </cell>
          <cell r="D56">
            <v>5897</v>
          </cell>
          <cell r="E56">
            <v>5234</v>
          </cell>
          <cell r="F56">
            <v>1175</v>
          </cell>
          <cell r="H56">
            <v>11242</v>
          </cell>
        </row>
        <row r="57">
          <cell r="B57">
            <v>2251</v>
          </cell>
          <cell r="C57">
            <v>1395</v>
          </cell>
          <cell r="D57">
            <v>3369</v>
          </cell>
          <cell r="E57">
            <v>1630</v>
          </cell>
          <cell r="F57">
            <v>2486</v>
          </cell>
          <cell r="G57">
            <v>5363</v>
          </cell>
          <cell r="H57">
            <v>25899</v>
          </cell>
          <cell r="I57">
            <v>1345</v>
          </cell>
        </row>
        <row r="58">
          <cell r="B58">
            <v>0</v>
          </cell>
          <cell r="C58">
            <v>0</v>
          </cell>
          <cell r="D58">
            <v>200</v>
          </cell>
          <cell r="E58">
            <v>0</v>
          </cell>
          <cell r="F58">
            <v>0</v>
          </cell>
          <cell r="G58">
            <v>0</v>
          </cell>
          <cell r="H58">
            <v>550</v>
          </cell>
          <cell r="I58">
            <v>0</v>
          </cell>
        </row>
        <row r="59">
          <cell r="B59">
            <v>1500</v>
          </cell>
          <cell r="C59">
            <v>309396</v>
          </cell>
          <cell r="D59">
            <v>1600</v>
          </cell>
          <cell r="E59">
            <v>1245</v>
          </cell>
          <cell r="F59">
            <v>10690</v>
          </cell>
          <cell r="G59">
            <v>8210</v>
          </cell>
          <cell r="H59">
            <v>1465</v>
          </cell>
          <cell r="I59">
            <v>32900</v>
          </cell>
        </row>
        <row r="60">
          <cell r="B60">
            <v>0</v>
          </cell>
          <cell r="C60">
            <v>80</v>
          </cell>
          <cell r="D60">
            <v>2850</v>
          </cell>
          <cell r="E60">
            <v>0</v>
          </cell>
          <cell r="F60">
            <v>0</v>
          </cell>
          <cell r="G60">
            <v>2</v>
          </cell>
          <cell r="H60">
            <v>5567</v>
          </cell>
          <cell r="I60">
            <v>789</v>
          </cell>
        </row>
        <row r="61">
          <cell r="B61">
            <v>50</v>
          </cell>
          <cell r="C61">
            <v>4</v>
          </cell>
          <cell r="D61">
            <v>1193</v>
          </cell>
          <cell r="E61">
            <v>337</v>
          </cell>
          <cell r="F61">
            <v>1097</v>
          </cell>
          <cell r="G61">
            <v>1703</v>
          </cell>
          <cell r="H61">
            <v>14699</v>
          </cell>
          <cell r="I61">
            <v>0</v>
          </cell>
        </row>
        <row r="62">
          <cell r="B62">
            <v>477</v>
          </cell>
          <cell r="C62">
            <v>100</v>
          </cell>
          <cell r="D62">
            <v>2013</v>
          </cell>
          <cell r="E62">
            <v>234</v>
          </cell>
          <cell r="F62">
            <v>615</v>
          </cell>
          <cell r="G62">
            <v>11279</v>
          </cell>
          <cell r="H62">
            <v>23375</v>
          </cell>
          <cell r="I62">
            <v>194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305</v>
          </cell>
          <cell r="G63">
            <v>927</v>
          </cell>
          <cell r="H63">
            <v>627</v>
          </cell>
          <cell r="I63">
            <v>0</v>
          </cell>
        </row>
        <row r="64">
          <cell r="B64">
            <v>205</v>
          </cell>
          <cell r="C64">
            <v>828</v>
          </cell>
          <cell r="D64">
            <v>3304</v>
          </cell>
          <cell r="E64">
            <v>11</v>
          </cell>
          <cell r="F64">
            <v>700</v>
          </cell>
          <cell r="G64">
            <v>1695</v>
          </cell>
          <cell r="H64">
            <v>3825</v>
          </cell>
          <cell r="I64">
            <v>65</v>
          </cell>
        </row>
        <row r="65">
          <cell r="B65">
            <v>442</v>
          </cell>
          <cell r="C65">
            <v>487</v>
          </cell>
          <cell r="D65">
            <v>260</v>
          </cell>
          <cell r="E65">
            <v>1439</v>
          </cell>
          <cell r="F65">
            <v>267</v>
          </cell>
          <cell r="G65">
            <v>196</v>
          </cell>
          <cell r="H65">
            <v>2325</v>
          </cell>
          <cell r="I65">
            <v>300</v>
          </cell>
        </row>
        <row r="66">
          <cell r="B66">
            <v>196</v>
          </cell>
          <cell r="C66">
            <v>1294</v>
          </cell>
          <cell r="D66">
            <v>0</v>
          </cell>
          <cell r="E66">
            <v>0</v>
          </cell>
          <cell r="F66">
            <v>710</v>
          </cell>
          <cell r="G66">
            <v>2009</v>
          </cell>
          <cell r="H66">
            <v>0</v>
          </cell>
          <cell r="I66">
            <v>472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1679</v>
          </cell>
          <cell r="F67">
            <v>1899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32</v>
          </cell>
          <cell r="C68">
            <v>868</v>
          </cell>
          <cell r="D68">
            <v>15</v>
          </cell>
          <cell r="E68">
            <v>328</v>
          </cell>
          <cell r="F68">
            <v>2030</v>
          </cell>
          <cell r="G68">
            <v>766</v>
          </cell>
          <cell r="H68">
            <v>37</v>
          </cell>
          <cell r="I68">
            <v>316</v>
          </cell>
        </row>
        <row r="69">
          <cell r="B69">
            <v>3683</v>
          </cell>
          <cell r="C69">
            <v>2550</v>
          </cell>
          <cell r="D69">
            <v>3620</v>
          </cell>
          <cell r="E69">
            <v>8924</v>
          </cell>
          <cell r="F69">
            <v>3450</v>
          </cell>
          <cell r="G69">
            <v>2658</v>
          </cell>
          <cell r="H69">
            <v>2987</v>
          </cell>
          <cell r="I69">
            <v>1239</v>
          </cell>
        </row>
        <row r="70">
          <cell r="B70">
            <v>315</v>
          </cell>
          <cell r="C70">
            <v>441</v>
          </cell>
          <cell r="D70">
            <v>2545</v>
          </cell>
          <cell r="E70">
            <v>580</v>
          </cell>
          <cell r="F70">
            <v>875</v>
          </cell>
          <cell r="G70">
            <v>739</v>
          </cell>
          <cell r="H70">
            <v>389</v>
          </cell>
          <cell r="I70">
            <v>148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820</v>
          </cell>
          <cell r="C72">
            <v>2012</v>
          </cell>
          <cell r="D72">
            <v>1171</v>
          </cell>
          <cell r="E72">
            <v>1365</v>
          </cell>
          <cell r="F72">
            <v>1894</v>
          </cell>
          <cell r="G72">
            <v>1204</v>
          </cell>
          <cell r="H72">
            <v>820</v>
          </cell>
          <cell r="I72">
            <v>1043</v>
          </cell>
        </row>
        <row r="73">
          <cell r="B73">
            <v>609</v>
          </cell>
          <cell r="C73">
            <v>202</v>
          </cell>
          <cell r="D73">
            <v>520</v>
          </cell>
          <cell r="E73">
            <v>1720</v>
          </cell>
          <cell r="F73">
            <v>752</v>
          </cell>
          <cell r="G73">
            <v>620</v>
          </cell>
          <cell r="H73">
            <v>449</v>
          </cell>
          <cell r="I73">
            <v>82</v>
          </cell>
        </row>
        <row r="74">
          <cell r="B74">
            <v>1</v>
          </cell>
          <cell r="C74">
            <v>0</v>
          </cell>
          <cell r="D74">
            <v>23</v>
          </cell>
          <cell r="E74">
            <v>952</v>
          </cell>
          <cell r="F74">
            <v>226</v>
          </cell>
          <cell r="G74">
            <v>48</v>
          </cell>
          <cell r="H74">
            <v>1352</v>
          </cell>
          <cell r="I74">
            <v>0</v>
          </cell>
        </row>
        <row r="75">
          <cell r="B75">
            <v>50</v>
          </cell>
          <cell r="C75">
            <v>12</v>
          </cell>
          <cell r="D75">
            <v>10</v>
          </cell>
          <cell r="E75">
            <v>123</v>
          </cell>
          <cell r="F75">
            <v>280</v>
          </cell>
          <cell r="G75">
            <v>4</v>
          </cell>
          <cell r="H75">
            <v>100</v>
          </cell>
          <cell r="I75">
            <v>11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611</v>
          </cell>
          <cell r="F76">
            <v>130</v>
          </cell>
          <cell r="G76">
            <v>18</v>
          </cell>
          <cell r="H76">
            <v>0</v>
          </cell>
          <cell r="I76">
            <v>1</v>
          </cell>
        </row>
        <row r="77">
          <cell r="B77">
            <v>0</v>
          </cell>
          <cell r="C77">
            <v>45</v>
          </cell>
          <cell r="D77">
            <v>80</v>
          </cell>
          <cell r="E77">
            <v>8000</v>
          </cell>
          <cell r="F77">
            <v>40</v>
          </cell>
          <cell r="G77">
            <v>762</v>
          </cell>
          <cell r="H77">
            <v>137</v>
          </cell>
          <cell r="I77">
            <v>0</v>
          </cell>
        </row>
        <row r="78">
          <cell r="B78">
            <v>23</v>
          </cell>
          <cell r="C78">
            <v>17</v>
          </cell>
          <cell r="D78">
            <v>7</v>
          </cell>
          <cell r="E78">
            <v>134</v>
          </cell>
          <cell r="F78">
            <v>940</v>
          </cell>
          <cell r="G78">
            <v>0</v>
          </cell>
          <cell r="H78">
            <v>55</v>
          </cell>
          <cell r="I78">
            <v>21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862</v>
          </cell>
          <cell r="F80">
            <v>195</v>
          </cell>
          <cell r="G80">
            <v>29</v>
          </cell>
          <cell r="H80">
            <v>0</v>
          </cell>
          <cell r="I80">
            <v>4</v>
          </cell>
        </row>
        <row r="81">
          <cell r="B81">
            <v>51814</v>
          </cell>
          <cell r="C81">
            <v>1997</v>
          </cell>
          <cell r="D81">
            <v>471</v>
          </cell>
          <cell r="E81">
            <v>3627</v>
          </cell>
          <cell r="F81">
            <v>11015</v>
          </cell>
          <cell r="G81">
            <v>532</v>
          </cell>
          <cell r="H81">
            <v>98</v>
          </cell>
          <cell r="I81">
            <v>791</v>
          </cell>
        </row>
        <row r="82">
          <cell r="B82">
            <v>814</v>
          </cell>
          <cell r="C82">
            <v>2842</v>
          </cell>
          <cell r="D82">
            <v>20</v>
          </cell>
          <cell r="E82">
            <v>285</v>
          </cell>
          <cell r="F82">
            <v>6230</v>
          </cell>
          <cell r="G82">
            <v>515</v>
          </cell>
          <cell r="H82">
            <v>0</v>
          </cell>
          <cell r="I82">
            <v>6239</v>
          </cell>
        </row>
        <row r="83">
          <cell r="B83">
            <v>353</v>
          </cell>
          <cell r="C83">
            <v>1354</v>
          </cell>
          <cell r="D83">
            <v>1968</v>
          </cell>
          <cell r="E83">
            <v>1530</v>
          </cell>
          <cell r="F83">
            <v>557</v>
          </cell>
          <cell r="G83">
            <v>1088</v>
          </cell>
          <cell r="H83">
            <v>673</v>
          </cell>
          <cell r="I83">
            <v>1166</v>
          </cell>
        </row>
        <row r="84">
          <cell r="B84">
            <v>0</v>
          </cell>
          <cell r="C84">
            <v>0</v>
          </cell>
          <cell r="D84">
            <v>180</v>
          </cell>
          <cell r="E84">
            <v>0</v>
          </cell>
          <cell r="F84">
            <v>0</v>
          </cell>
          <cell r="G84">
            <v>141</v>
          </cell>
          <cell r="H84">
            <v>216</v>
          </cell>
          <cell r="I84">
            <v>108</v>
          </cell>
        </row>
        <row r="85">
          <cell r="B85">
            <v>0</v>
          </cell>
          <cell r="C85">
            <v>474</v>
          </cell>
          <cell r="D85">
            <v>0</v>
          </cell>
          <cell r="E85">
            <v>0</v>
          </cell>
          <cell r="F85">
            <v>13654</v>
          </cell>
          <cell r="G85">
            <v>15</v>
          </cell>
          <cell r="H85">
            <v>0</v>
          </cell>
          <cell r="I85">
            <v>380</v>
          </cell>
        </row>
        <row r="86">
          <cell r="B86">
            <v>654</v>
          </cell>
          <cell r="C86">
            <v>8620</v>
          </cell>
          <cell r="D86">
            <v>534</v>
          </cell>
          <cell r="E86">
            <v>1280</v>
          </cell>
          <cell r="F86">
            <v>9520</v>
          </cell>
          <cell r="G86">
            <v>0</v>
          </cell>
          <cell r="H86">
            <v>0</v>
          </cell>
          <cell r="I86">
            <v>852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301</v>
          </cell>
          <cell r="G87">
            <v>0</v>
          </cell>
          <cell r="H87">
            <v>0</v>
          </cell>
          <cell r="I87">
            <v>0</v>
          </cell>
        </row>
        <row r="88">
          <cell r="B88">
            <v>42813</v>
          </cell>
          <cell r="C88">
            <v>9998</v>
          </cell>
          <cell r="D88">
            <v>245554</v>
          </cell>
          <cell r="E88">
            <v>4169</v>
          </cell>
          <cell r="F88">
            <v>7895</v>
          </cell>
          <cell r="G88">
            <v>59874</v>
          </cell>
          <cell r="H88">
            <v>26987</v>
          </cell>
          <cell r="I88">
            <v>600</v>
          </cell>
        </row>
        <row r="89">
          <cell r="B89">
            <v>225776</v>
          </cell>
          <cell r="C89">
            <v>171554</v>
          </cell>
          <cell r="D89">
            <v>39898</v>
          </cell>
          <cell r="E89">
            <v>175844</v>
          </cell>
          <cell r="F89">
            <v>35241</v>
          </cell>
          <cell r="G89">
            <v>79988</v>
          </cell>
          <cell r="H89">
            <v>31539</v>
          </cell>
          <cell r="I89">
            <v>15698</v>
          </cell>
        </row>
        <row r="105">
          <cell r="B105">
            <v>308</v>
          </cell>
          <cell r="C105">
            <v>52052</v>
          </cell>
          <cell r="D105">
            <v>28041</v>
          </cell>
          <cell r="E105">
            <v>21449</v>
          </cell>
          <cell r="F105">
            <v>3113</v>
          </cell>
          <cell r="G105">
            <v>0</v>
          </cell>
          <cell r="H105">
            <v>41870</v>
          </cell>
          <cell r="I105">
            <v>0</v>
          </cell>
        </row>
        <row r="106">
          <cell r="B106">
            <v>6210</v>
          </cell>
          <cell r="C106">
            <v>2507</v>
          </cell>
          <cell r="D106">
            <v>5848</v>
          </cell>
          <cell r="E106">
            <v>3541</v>
          </cell>
          <cell r="F106">
            <v>5457</v>
          </cell>
          <cell r="G106">
            <v>8960</v>
          </cell>
          <cell r="H106">
            <v>52471</v>
          </cell>
          <cell r="I106">
            <v>2543</v>
          </cell>
        </row>
        <row r="107">
          <cell r="B107">
            <v>0</v>
          </cell>
          <cell r="C107">
            <v>0</v>
          </cell>
          <cell r="D107">
            <v>470</v>
          </cell>
          <cell r="E107">
            <v>0</v>
          </cell>
          <cell r="F107">
            <v>0</v>
          </cell>
          <cell r="G107">
            <v>0</v>
          </cell>
          <cell r="H107">
            <v>504</v>
          </cell>
          <cell r="I107">
            <v>0</v>
          </cell>
        </row>
        <row r="108">
          <cell r="B108">
            <v>670</v>
          </cell>
          <cell r="C108">
            <v>20201</v>
          </cell>
          <cell r="D108">
            <v>337</v>
          </cell>
          <cell r="E108">
            <v>517</v>
          </cell>
          <cell r="F108">
            <v>4693</v>
          </cell>
          <cell r="G108">
            <v>3550</v>
          </cell>
          <cell r="H108">
            <v>164</v>
          </cell>
          <cell r="I108">
            <v>5600</v>
          </cell>
        </row>
        <row r="109">
          <cell r="B109">
            <v>0</v>
          </cell>
          <cell r="C109">
            <v>280</v>
          </cell>
          <cell r="D109">
            <v>4411</v>
          </cell>
          <cell r="E109">
            <v>0</v>
          </cell>
          <cell r="F109">
            <v>0</v>
          </cell>
          <cell r="G109">
            <v>4</v>
          </cell>
          <cell r="H109">
            <v>10074</v>
          </cell>
          <cell r="I109">
            <v>1566</v>
          </cell>
        </row>
        <row r="110">
          <cell r="B110">
            <v>48</v>
          </cell>
          <cell r="C110">
            <v>7</v>
          </cell>
          <cell r="D110">
            <v>1138</v>
          </cell>
          <cell r="E110">
            <v>674</v>
          </cell>
          <cell r="F110">
            <v>2468</v>
          </cell>
          <cell r="G110">
            <v>1305</v>
          </cell>
          <cell r="H110">
            <v>15614</v>
          </cell>
          <cell r="I110">
            <v>0</v>
          </cell>
        </row>
        <row r="111">
          <cell r="B111">
            <v>674</v>
          </cell>
          <cell r="C111">
            <v>150</v>
          </cell>
          <cell r="D111">
            <v>2110</v>
          </cell>
          <cell r="E111">
            <v>291</v>
          </cell>
          <cell r="F111">
            <v>1182</v>
          </cell>
          <cell r="G111">
            <v>9452</v>
          </cell>
          <cell r="H111">
            <v>22123</v>
          </cell>
          <cell r="I111">
            <v>388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668</v>
          </cell>
          <cell r="G112">
            <v>647</v>
          </cell>
          <cell r="H112">
            <v>792</v>
          </cell>
          <cell r="I112">
            <v>0</v>
          </cell>
        </row>
        <row r="113">
          <cell r="B113">
            <v>738</v>
          </cell>
          <cell r="C113">
            <v>1216</v>
          </cell>
          <cell r="D113">
            <v>8388</v>
          </cell>
          <cell r="E113">
            <v>17</v>
          </cell>
          <cell r="F113">
            <v>1210</v>
          </cell>
          <cell r="G113">
            <v>3522</v>
          </cell>
          <cell r="H113">
            <v>9453</v>
          </cell>
          <cell r="I113">
            <v>107</v>
          </cell>
        </row>
        <row r="114">
          <cell r="B114">
            <v>7638</v>
          </cell>
          <cell r="C114">
            <v>5086</v>
          </cell>
          <cell r="D114">
            <v>3325</v>
          </cell>
          <cell r="E114">
            <v>21840</v>
          </cell>
          <cell r="F114">
            <v>2936</v>
          </cell>
          <cell r="G114">
            <v>1950</v>
          </cell>
          <cell r="H114">
            <v>25610</v>
          </cell>
          <cell r="I114">
            <v>2323</v>
          </cell>
        </row>
        <row r="115">
          <cell r="B115">
            <v>2548</v>
          </cell>
          <cell r="C115">
            <v>12736</v>
          </cell>
          <cell r="D115">
            <v>0</v>
          </cell>
          <cell r="E115">
            <v>0</v>
          </cell>
          <cell r="F115">
            <v>7080</v>
          </cell>
          <cell r="G115">
            <v>11812</v>
          </cell>
          <cell r="H115">
            <v>0</v>
          </cell>
          <cell r="I115">
            <v>3460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84885</v>
          </cell>
          <cell r="F116">
            <v>49587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760</v>
          </cell>
          <cell r="C117">
            <v>8903</v>
          </cell>
          <cell r="D117">
            <v>60</v>
          </cell>
          <cell r="E117">
            <v>4113</v>
          </cell>
          <cell r="F117">
            <v>21440</v>
          </cell>
          <cell r="G117">
            <v>9648</v>
          </cell>
          <cell r="H117">
            <v>217</v>
          </cell>
          <cell r="I117">
            <v>5327</v>
          </cell>
        </row>
        <row r="118">
          <cell r="B118">
            <v>55549</v>
          </cell>
          <cell r="C118">
            <v>24712</v>
          </cell>
          <cell r="D118">
            <v>32729</v>
          </cell>
          <cell r="E118">
            <v>95411</v>
          </cell>
          <cell r="F118">
            <v>39900</v>
          </cell>
          <cell r="G118">
            <v>29411</v>
          </cell>
          <cell r="H118">
            <v>32014</v>
          </cell>
          <cell r="I118">
            <v>13123</v>
          </cell>
        </row>
        <row r="119">
          <cell r="B119">
            <v>15709</v>
          </cell>
          <cell r="C119">
            <v>1630</v>
          </cell>
          <cell r="D119">
            <v>6532</v>
          </cell>
          <cell r="E119">
            <v>10892</v>
          </cell>
          <cell r="F119">
            <v>13730</v>
          </cell>
          <cell r="G119">
            <v>4021</v>
          </cell>
          <cell r="H119">
            <v>8705</v>
          </cell>
          <cell r="I119">
            <v>1945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8016</v>
          </cell>
          <cell r="C121">
            <v>9241</v>
          </cell>
          <cell r="D121">
            <v>8658</v>
          </cell>
          <cell r="E121">
            <v>10234</v>
          </cell>
          <cell r="F121">
            <v>9940</v>
          </cell>
          <cell r="G121">
            <v>6280</v>
          </cell>
          <cell r="H121">
            <v>5335</v>
          </cell>
          <cell r="I121">
            <v>8831</v>
          </cell>
        </row>
        <row r="122">
          <cell r="B122">
            <v>14934</v>
          </cell>
          <cell r="C122">
            <v>407</v>
          </cell>
          <cell r="D122">
            <v>2402</v>
          </cell>
          <cell r="E122">
            <v>7941</v>
          </cell>
          <cell r="F122">
            <v>8650</v>
          </cell>
          <cell r="G122">
            <v>2992</v>
          </cell>
          <cell r="H122">
            <v>6821</v>
          </cell>
          <cell r="I122">
            <v>177</v>
          </cell>
        </row>
        <row r="123">
          <cell r="B123">
            <v>18</v>
          </cell>
          <cell r="C123">
            <v>0</v>
          </cell>
          <cell r="D123">
            <v>238</v>
          </cell>
          <cell r="E123">
            <v>28920</v>
          </cell>
          <cell r="F123">
            <v>7838</v>
          </cell>
          <cell r="G123">
            <v>328</v>
          </cell>
          <cell r="H123">
            <v>7724</v>
          </cell>
          <cell r="I123">
            <v>0</v>
          </cell>
        </row>
        <row r="124">
          <cell r="B124">
            <v>1444</v>
          </cell>
          <cell r="C124">
            <v>26</v>
          </cell>
          <cell r="D124">
            <v>250</v>
          </cell>
          <cell r="E124">
            <v>3083</v>
          </cell>
          <cell r="F124">
            <v>9800</v>
          </cell>
          <cell r="G124">
            <v>40</v>
          </cell>
          <cell r="H124">
            <v>1408</v>
          </cell>
          <cell r="I124">
            <v>64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1042</v>
          </cell>
          <cell r="F125">
            <v>375</v>
          </cell>
          <cell r="G125">
            <v>107</v>
          </cell>
          <cell r="H125">
            <v>0</v>
          </cell>
          <cell r="I125">
            <v>1</v>
          </cell>
        </row>
        <row r="126">
          <cell r="B126">
            <v>0</v>
          </cell>
          <cell r="C126">
            <v>23</v>
          </cell>
          <cell r="D126">
            <v>24</v>
          </cell>
          <cell r="E126">
            <v>12600</v>
          </cell>
          <cell r="F126">
            <v>28</v>
          </cell>
          <cell r="G126">
            <v>517</v>
          </cell>
          <cell r="H126">
            <v>110</v>
          </cell>
          <cell r="I126">
            <v>0</v>
          </cell>
        </row>
        <row r="127">
          <cell r="B127">
            <v>532</v>
          </cell>
          <cell r="C127">
            <v>66</v>
          </cell>
          <cell r="D127">
            <v>70</v>
          </cell>
          <cell r="E127">
            <v>2154</v>
          </cell>
          <cell r="F127">
            <v>42300</v>
          </cell>
          <cell r="G127">
            <v>0</v>
          </cell>
          <cell r="H127">
            <v>1250</v>
          </cell>
          <cell r="I127">
            <v>285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60340</v>
          </cell>
          <cell r="F129">
            <v>4140</v>
          </cell>
          <cell r="G129">
            <v>122</v>
          </cell>
          <cell r="H129">
            <v>0</v>
          </cell>
          <cell r="I129">
            <v>4</v>
          </cell>
        </row>
        <row r="130">
          <cell r="B130">
            <v>120820</v>
          </cell>
          <cell r="C130">
            <v>7836</v>
          </cell>
          <cell r="D130">
            <v>135</v>
          </cell>
          <cell r="E130">
            <v>618</v>
          </cell>
          <cell r="F130">
            <v>27031</v>
          </cell>
          <cell r="G130">
            <v>677</v>
          </cell>
          <cell r="H130">
            <v>114</v>
          </cell>
          <cell r="I130">
            <v>7889</v>
          </cell>
        </row>
        <row r="131">
          <cell r="B131">
            <v>1068</v>
          </cell>
          <cell r="C131">
            <v>2587</v>
          </cell>
          <cell r="D131">
            <v>90</v>
          </cell>
          <cell r="E131">
            <v>438</v>
          </cell>
          <cell r="F131">
            <v>10240</v>
          </cell>
          <cell r="G131">
            <v>2406</v>
          </cell>
          <cell r="H131">
            <v>0</v>
          </cell>
          <cell r="I131">
            <v>12513</v>
          </cell>
        </row>
        <row r="132">
          <cell r="B132">
            <v>407</v>
          </cell>
          <cell r="C132">
            <v>2081</v>
          </cell>
          <cell r="D132">
            <v>3201</v>
          </cell>
          <cell r="E132">
            <v>3699</v>
          </cell>
          <cell r="F132">
            <v>935</v>
          </cell>
          <cell r="G132">
            <v>756</v>
          </cell>
          <cell r="H132">
            <v>949</v>
          </cell>
          <cell r="I132">
            <v>954</v>
          </cell>
        </row>
        <row r="133">
          <cell r="B133">
            <v>0</v>
          </cell>
          <cell r="C133">
            <v>0</v>
          </cell>
          <cell r="D133">
            <v>106</v>
          </cell>
          <cell r="E133">
            <v>0</v>
          </cell>
          <cell r="F133">
            <v>0</v>
          </cell>
          <cell r="G133">
            <v>381</v>
          </cell>
          <cell r="H133">
            <v>516</v>
          </cell>
          <cell r="I133">
            <v>336</v>
          </cell>
        </row>
        <row r="134">
          <cell r="B134">
            <v>0</v>
          </cell>
          <cell r="C134">
            <v>367</v>
          </cell>
          <cell r="D134">
            <v>0</v>
          </cell>
          <cell r="E134">
            <v>0</v>
          </cell>
          <cell r="F134">
            <v>25410</v>
          </cell>
          <cell r="G134">
            <v>90</v>
          </cell>
          <cell r="H134">
            <v>0</v>
          </cell>
          <cell r="I134">
            <v>852</v>
          </cell>
        </row>
        <row r="135">
          <cell r="B135">
            <v>780</v>
          </cell>
          <cell r="C135">
            <v>18204</v>
          </cell>
          <cell r="D135">
            <v>1352</v>
          </cell>
          <cell r="E135">
            <v>4541</v>
          </cell>
          <cell r="F135">
            <v>6652</v>
          </cell>
          <cell r="G135">
            <v>0</v>
          </cell>
          <cell r="H135">
            <v>0</v>
          </cell>
          <cell r="I135">
            <v>1020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361</v>
          </cell>
          <cell r="G136">
            <v>0</v>
          </cell>
          <cell r="H136">
            <v>0</v>
          </cell>
          <cell r="I136">
            <v>0</v>
          </cell>
        </row>
        <row r="137">
          <cell r="B137">
            <v>355056</v>
          </cell>
          <cell r="C137">
            <v>43549</v>
          </cell>
          <cell r="D137">
            <v>2536330</v>
          </cell>
          <cell r="E137">
            <v>19060</v>
          </cell>
          <cell r="F137">
            <v>44825</v>
          </cell>
          <cell r="G137">
            <v>222710</v>
          </cell>
          <cell r="H137">
            <v>123179</v>
          </cell>
          <cell r="I137">
            <v>11524</v>
          </cell>
        </row>
        <row r="138">
          <cell r="B138">
            <v>79683</v>
          </cell>
          <cell r="C138">
            <v>35139</v>
          </cell>
          <cell r="D138">
            <v>35201</v>
          </cell>
          <cell r="E138">
            <v>30121</v>
          </cell>
          <cell r="F138">
            <v>16541</v>
          </cell>
          <cell r="G138">
            <v>18944</v>
          </cell>
          <cell r="H138">
            <v>12500</v>
          </cell>
          <cell r="I138">
            <v>7476</v>
          </cell>
        </row>
      </sheetData>
      <sheetData sheetId="10">
        <row r="8">
          <cell r="B8">
            <v>85</v>
          </cell>
          <cell r="C8">
            <v>0</v>
          </cell>
          <cell r="D8">
            <v>6777</v>
          </cell>
          <cell r="E8">
            <v>0</v>
          </cell>
          <cell r="F8">
            <v>2820</v>
          </cell>
          <cell r="G8">
            <v>0</v>
          </cell>
          <cell r="H8">
            <v>915</v>
          </cell>
          <cell r="I8">
            <v>221</v>
          </cell>
        </row>
        <row r="9">
          <cell r="B9">
            <v>1120</v>
          </cell>
          <cell r="C9">
            <v>1320</v>
          </cell>
          <cell r="D9">
            <v>5367</v>
          </cell>
          <cell r="E9">
            <v>1562</v>
          </cell>
          <cell r="F9">
            <v>1500</v>
          </cell>
          <cell r="G9">
            <v>7201</v>
          </cell>
          <cell r="H9">
            <v>30102</v>
          </cell>
          <cell r="I9">
            <v>2187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9020</v>
          </cell>
          <cell r="H10">
            <v>0</v>
          </cell>
          <cell r="I10">
            <v>0</v>
          </cell>
        </row>
        <row r="11">
          <cell r="B11">
            <v>36</v>
          </cell>
          <cell r="C11">
            <v>40</v>
          </cell>
          <cell r="D11">
            <v>35</v>
          </cell>
          <cell r="E11">
            <v>38</v>
          </cell>
          <cell r="F11">
            <v>36</v>
          </cell>
          <cell r="G11">
            <v>44</v>
          </cell>
          <cell r="H11">
            <v>36</v>
          </cell>
          <cell r="I11">
            <v>43</v>
          </cell>
        </row>
        <row r="12">
          <cell r="B12">
            <v>0</v>
          </cell>
          <cell r="C12">
            <v>45</v>
          </cell>
          <cell r="D12">
            <v>3179</v>
          </cell>
          <cell r="E12">
            <v>35</v>
          </cell>
          <cell r="F12">
            <v>0</v>
          </cell>
          <cell r="G12">
            <v>0</v>
          </cell>
          <cell r="H12">
            <v>10203</v>
          </cell>
          <cell r="I12">
            <v>163</v>
          </cell>
        </row>
        <row r="13">
          <cell r="B13">
            <v>45</v>
          </cell>
          <cell r="C13">
            <v>26</v>
          </cell>
          <cell r="D13">
            <v>1510</v>
          </cell>
          <cell r="E13">
            <v>982</v>
          </cell>
          <cell r="F13">
            <v>1240</v>
          </cell>
          <cell r="G13">
            <v>2889</v>
          </cell>
          <cell r="H13">
            <v>16508</v>
          </cell>
          <cell r="I13">
            <v>50</v>
          </cell>
        </row>
        <row r="14">
          <cell r="B14">
            <v>0</v>
          </cell>
          <cell r="C14">
            <v>111</v>
          </cell>
          <cell r="D14">
            <v>3130</v>
          </cell>
          <cell r="E14">
            <v>161</v>
          </cell>
          <cell r="F14">
            <v>250</v>
          </cell>
          <cell r="G14">
            <v>6883</v>
          </cell>
          <cell r="H14">
            <v>51620</v>
          </cell>
          <cell r="I14">
            <v>100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20</v>
          </cell>
          <cell r="G15">
            <v>328</v>
          </cell>
          <cell r="H15">
            <v>1208</v>
          </cell>
          <cell r="I15">
            <v>0</v>
          </cell>
        </row>
        <row r="16">
          <cell r="B16">
            <v>382</v>
          </cell>
          <cell r="C16">
            <v>297</v>
          </cell>
          <cell r="D16">
            <v>398</v>
          </cell>
          <cell r="E16">
            <v>74</v>
          </cell>
          <cell r="F16">
            <v>460</v>
          </cell>
          <cell r="G16">
            <v>4351</v>
          </cell>
          <cell r="H16">
            <v>2589</v>
          </cell>
          <cell r="I16">
            <v>534</v>
          </cell>
        </row>
        <row r="17">
          <cell r="B17">
            <v>433</v>
          </cell>
          <cell r="C17">
            <v>990</v>
          </cell>
          <cell r="D17">
            <v>187</v>
          </cell>
          <cell r="E17">
            <v>3243</v>
          </cell>
          <cell r="F17">
            <v>560</v>
          </cell>
          <cell r="G17">
            <v>183</v>
          </cell>
          <cell r="H17">
            <v>1408</v>
          </cell>
          <cell r="I17">
            <v>676</v>
          </cell>
        </row>
        <row r="18">
          <cell r="B18">
            <v>37</v>
          </cell>
          <cell r="C18">
            <v>746</v>
          </cell>
          <cell r="D18">
            <v>0</v>
          </cell>
          <cell r="E18">
            <v>18</v>
          </cell>
          <cell r="F18">
            <v>1812</v>
          </cell>
          <cell r="G18">
            <v>327</v>
          </cell>
          <cell r="H18">
            <v>0</v>
          </cell>
          <cell r="I18">
            <v>411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2865</v>
          </cell>
          <cell r="F19">
            <v>160</v>
          </cell>
          <cell r="G19">
            <v>200</v>
          </cell>
          <cell r="H19">
            <v>7</v>
          </cell>
          <cell r="I19">
            <v>0</v>
          </cell>
        </row>
        <row r="20">
          <cell r="B20">
            <v>669</v>
          </cell>
          <cell r="C20">
            <v>1360</v>
          </cell>
          <cell r="D20">
            <v>98</v>
          </cell>
          <cell r="E20">
            <v>469</v>
          </cell>
          <cell r="F20">
            <v>1175</v>
          </cell>
          <cell r="G20">
            <v>668</v>
          </cell>
          <cell r="H20">
            <v>32</v>
          </cell>
          <cell r="I20">
            <v>324</v>
          </cell>
        </row>
        <row r="21">
          <cell r="B21">
            <v>4690</v>
          </cell>
          <cell r="C21">
            <v>2155</v>
          </cell>
          <cell r="D21">
            <v>5320</v>
          </cell>
          <cell r="E21">
            <v>8254</v>
          </cell>
          <cell r="F21">
            <v>1591</v>
          </cell>
          <cell r="G21">
            <v>1046</v>
          </cell>
          <cell r="H21">
            <v>2311</v>
          </cell>
          <cell r="I21">
            <v>1555</v>
          </cell>
        </row>
        <row r="22">
          <cell r="B22">
            <v>439</v>
          </cell>
          <cell r="C22">
            <v>48</v>
          </cell>
          <cell r="D22">
            <v>464</v>
          </cell>
          <cell r="E22">
            <v>390</v>
          </cell>
          <cell r="F22">
            <v>654</v>
          </cell>
          <cell r="G22">
            <v>199</v>
          </cell>
          <cell r="H22">
            <v>1382</v>
          </cell>
          <cell r="I22">
            <v>65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10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3120</v>
          </cell>
          <cell r="C24">
            <v>767</v>
          </cell>
          <cell r="D24">
            <v>606</v>
          </cell>
          <cell r="E24">
            <v>627</v>
          </cell>
          <cell r="F24">
            <v>3163</v>
          </cell>
          <cell r="G24">
            <v>2460</v>
          </cell>
          <cell r="H24">
            <v>797</v>
          </cell>
          <cell r="I24">
            <v>405</v>
          </cell>
        </row>
        <row r="25">
          <cell r="B25">
            <v>291</v>
          </cell>
          <cell r="C25">
            <v>36</v>
          </cell>
          <cell r="D25">
            <v>90</v>
          </cell>
          <cell r="E25">
            <v>459</v>
          </cell>
          <cell r="F25">
            <v>465</v>
          </cell>
          <cell r="G25">
            <v>0</v>
          </cell>
          <cell r="H25">
            <v>257</v>
          </cell>
          <cell r="I25">
            <v>7</v>
          </cell>
        </row>
        <row r="26">
          <cell r="B26">
            <v>485</v>
          </cell>
          <cell r="C26">
            <v>0</v>
          </cell>
          <cell r="D26">
            <v>372</v>
          </cell>
          <cell r="E26">
            <v>141</v>
          </cell>
          <cell r="F26">
            <v>1352</v>
          </cell>
          <cell r="G26">
            <v>653</v>
          </cell>
          <cell r="H26">
            <v>1773</v>
          </cell>
          <cell r="I26">
            <v>0</v>
          </cell>
        </row>
        <row r="27">
          <cell r="B27">
            <v>91</v>
          </cell>
          <cell r="C27">
            <v>4</v>
          </cell>
          <cell r="D27">
            <v>30</v>
          </cell>
          <cell r="E27">
            <v>91</v>
          </cell>
          <cell r="F27">
            <v>305</v>
          </cell>
          <cell r="G27">
            <v>10</v>
          </cell>
          <cell r="H27">
            <v>11</v>
          </cell>
          <cell r="I27">
            <v>12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827</v>
          </cell>
          <cell r="F28">
            <v>195</v>
          </cell>
          <cell r="G28">
            <v>27</v>
          </cell>
          <cell r="H28">
            <v>0</v>
          </cell>
          <cell r="I28">
            <v>10</v>
          </cell>
        </row>
        <row r="29">
          <cell r="B29">
            <v>0</v>
          </cell>
          <cell r="C29">
            <v>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46</v>
          </cell>
          <cell r="C30">
            <v>1</v>
          </cell>
          <cell r="D30">
            <v>6</v>
          </cell>
          <cell r="E30">
            <v>39</v>
          </cell>
          <cell r="F30">
            <v>1020</v>
          </cell>
          <cell r="G30">
            <v>0</v>
          </cell>
          <cell r="H30">
            <v>51</v>
          </cell>
          <cell r="I30">
            <v>13</v>
          </cell>
        </row>
        <row r="31">
          <cell r="H31">
            <v>9812.34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1323</v>
          </cell>
          <cell r="F32">
            <v>485</v>
          </cell>
          <cell r="G32">
            <v>98</v>
          </cell>
          <cell r="H32">
            <v>11</v>
          </cell>
          <cell r="I32">
            <v>12</v>
          </cell>
        </row>
        <row r="33">
          <cell r="B33">
            <v>20</v>
          </cell>
          <cell r="C33">
            <v>0</v>
          </cell>
          <cell r="D33">
            <v>25</v>
          </cell>
          <cell r="E33">
            <v>0</v>
          </cell>
          <cell r="F33">
            <v>3000</v>
          </cell>
          <cell r="G33">
            <v>60</v>
          </cell>
          <cell r="H33">
            <v>912</v>
          </cell>
          <cell r="I33">
            <v>5</v>
          </cell>
        </row>
        <row r="34">
          <cell r="B34">
            <v>40</v>
          </cell>
          <cell r="C34">
            <v>169</v>
          </cell>
          <cell r="D34">
            <v>27</v>
          </cell>
          <cell r="E34">
            <v>31</v>
          </cell>
          <cell r="F34">
            <v>350</v>
          </cell>
          <cell r="G34">
            <v>157</v>
          </cell>
          <cell r="H34">
            <v>0</v>
          </cell>
          <cell r="I34">
            <v>570</v>
          </cell>
        </row>
        <row r="35">
          <cell r="B35">
            <v>150</v>
          </cell>
          <cell r="C35">
            <v>220</v>
          </cell>
          <cell r="D35">
            <v>2147</v>
          </cell>
          <cell r="E35">
            <v>2015</v>
          </cell>
          <cell r="F35">
            <v>3800</v>
          </cell>
          <cell r="G35">
            <v>191</v>
          </cell>
          <cell r="H35">
            <v>210</v>
          </cell>
          <cell r="I35">
            <v>80</v>
          </cell>
        </row>
        <row r="36">
          <cell r="B36">
            <v>30</v>
          </cell>
          <cell r="C36">
            <v>8</v>
          </cell>
          <cell r="D36">
            <v>96</v>
          </cell>
          <cell r="E36">
            <v>0</v>
          </cell>
          <cell r="F36">
            <v>0</v>
          </cell>
          <cell r="G36">
            <v>258</v>
          </cell>
          <cell r="H36">
            <v>71</v>
          </cell>
          <cell r="I36">
            <v>42</v>
          </cell>
        </row>
        <row r="37">
          <cell r="B37">
            <v>0</v>
          </cell>
          <cell r="C37">
            <v>0</v>
          </cell>
          <cell r="D37">
            <v>75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37</v>
          </cell>
        </row>
        <row r="38">
          <cell r="B38">
            <v>925</v>
          </cell>
          <cell r="C38">
            <v>1896</v>
          </cell>
          <cell r="D38">
            <v>0</v>
          </cell>
          <cell r="E38">
            <v>0</v>
          </cell>
          <cell r="F38">
            <v>4201</v>
          </cell>
          <cell r="G38">
            <v>0</v>
          </cell>
          <cell r="H38">
            <v>0</v>
          </cell>
          <cell r="I38">
            <v>130</v>
          </cell>
        </row>
        <row r="39">
          <cell r="B39">
            <v>0</v>
          </cell>
          <cell r="C39">
            <v>0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725</v>
          </cell>
          <cell r="C40">
            <v>652</v>
          </cell>
          <cell r="D40">
            <v>1852</v>
          </cell>
          <cell r="E40">
            <v>200</v>
          </cell>
          <cell r="F40">
            <v>3000</v>
          </cell>
          <cell r="G40">
            <v>69</v>
          </cell>
          <cell r="H40">
            <v>685</v>
          </cell>
          <cell r="I40">
            <v>102</v>
          </cell>
        </row>
        <row r="41">
          <cell r="B41">
            <v>2141</v>
          </cell>
          <cell r="C41">
            <v>2153</v>
          </cell>
          <cell r="D41">
            <v>959</v>
          </cell>
          <cell r="E41">
            <v>4690</v>
          </cell>
          <cell r="F41">
            <v>23145</v>
          </cell>
          <cell r="G41">
            <v>1845</v>
          </cell>
          <cell r="H41">
            <v>1903</v>
          </cell>
          <cell r="I41">
            <v>870</v>
          </cell>
        </row>
        <row r="56">
          <cell r="B56">
            <v>1221</v>
          </cell>
          <cell r="C56">
            <v>74427</v>
          </cell>
          <cell r="D56">
            <v>40556</v>
          </cell>
          <cell r="E56">
            <v>43081</v>
          </cell>
          <cell r="F56">
            <v>3460</v>
          </cell>
          <cell r="G56">
            <v>0</v>
          </cell>
          <cell r="H56">
            <v>5141</v>
          </cell>
          <cell r="I56">
            <v>275</v>
          </cell>
        </row>
        <row r="57">
          <cell r="B57">
            <v>1884</v>
          </cell>
          <cell r="C57">
            <v>1529</v>
          </cell>
          <cell r="D57">
            <v>3599</v>
          </cell>
          <cell r="E57">
            <v>1814</v>
          </cell>
          <cell r="F57">
            <v>1903</v>
          </cell>
          <cell r="G57">
            <v>9373</v>
          </cell>
          <cell r="H57">
            <v>34131</v>
          </cell>
          <cell r="I57">
            <v>1420</v>
          </cell>
        </row>
        <row r="58">
          <cell r="B58">
            <v>0</v>
          </cell>
          <cell r="C58">
            <v>0</v>
          </cell>
          <cell r="D58">
            <v>2925</v>
          </cell>
          <cell r="E58">
            <v>0</v>
          </cell>
          <cell r="F58">
            <v>0</v>
          </cell>
          <cell r="G58">
            <v>0</v>
          </cell>
          <cell r="H58">
            <v>2692</v>
          </cell>
          <cell r="I58">
            <v>0</v>
          </cell>
        </row>
        <row r="59">
          <cell r="B59">
            <v>299</v>
          </cell>
          <cell r="C59">
            <v>309200</v>
          </cell>
          <cell r="D59">
            <v>428</v>
          </cell>
          <cell r="E59">
            <v>1210</v>
          </cell>
          <cell r="F59">
            <v>10715</v>
          </cell>
          <cell r="G59">
            <v>8296</v>
          </cell>
          <cell r="H59">
            <v>472</v>
          </cell>
          <cell r="I59">
            <v>35405</v>
          </cell>
        </row>
        <row r="60">
          <cell r="B60">
            <v>0</v>
          </cell>
          <cell r="C60">
            <v>125</v>
          </cell>
          <cell r="D60">
            <v>645</v>
          </cell>
          <cell r="E60">
            <v>10</v>
          </cell>
          <cell r="F60">
            <v>20</v>
          </cell>
          <cell r="G60">
            <v>0</v>
          </cell>
          <cell r="H60">
            <v>3267</v>
          </cell>
          <cell r="I60">
            <v>0</v>
          </cell>
        </row>
        <row r="61">
          <cell r="B61">
            <v>90</v>
          </cell>
          <cell r="C61">
            <v>0</v>
          </cell>
          <cell r="D61">
            <v>185</v>
          </cell>
          <cell r="E61">
            <v>1038</v>
          </cell>
          <cell r="F61">
            <v>878</v>
          </cell>
          <cell r="G61">
            <v>306</v>
          </cell>
          <cell r="H61">
            <v>43</v>
          </cell>
          <cell r="I61">
            <v>0</v>
          </cell>
        </row>
        <row r="62">
          <cell r="B62">
            <v>79</v>
          </cell>
          <cell r="C62">
            <v>100</v>
          </cell>
          <cell r="D62">
            <v>755</v>
          </cell>
          <cell r="E62">
            <v>538</v>
          </cell>
          <cell r="F62">
            <v>965</v>
          </cell>
          <cell r="G62">
            <v>2485</v>
          </cell>
          <cell r="H62">
            <v>2894</v>
          </cell>
          <cell r="I62">
            <v>15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60</v>
          </cell>
          <cell r="F63">
            <v>158</v>
          </cell>
          <cell r="G63">
            <v>350</v>
          </cell>
          <cell r="H63">
            <v>30</v>
          </cell>
          <cell r="I63">
            <v>0</v>
          </cell>
        </row>
        <row r="64">
          <cell r="B64">
            <v>293</v>
          </cell>
          <cell r="C64">
            <v>620</v>
          </cell>
          <cell r="D64">
            <v>1994</v>
          </cell>
          <cell r="E64">
            <v>108</v>
          </cell>
          <cell r="F64">
            <v>1295</v>
          </cell>
          <cell r="G64">
            <v>1281</v>
          </cell>
          <cell r="H64">
            <v>2192</v>
          </cell>
          <cell r="I64">
            <v>61</v>
          </cell>
        </row>
        <row r="65">
          <cell r="B65">
            <v>479</v>
          </cell>
          <cell r="C65">
            <v>904</v>
          </cell>
          <cell r="D65">
            <v>223</v>
          </cell>
          <cell r="E65">
            <v>1427</v>
          </cell>
          <cell r="F65">
            <v>355</v>
          </cell>
          <cell r="G65">
            <v>293</v>
          </cell>
          <cell r="H65">
            <v>2609</v>
          </cell>
          <cell r="I65">
            <v>307</v>
          </cell>
        </row>
        <row r="66">
          <cell r="B66">
            <v>0</v>
          </cell>
          <cell r="C66">
            <v>1396</v>
          </cell>
          <cell r="D66">
            <v>0</v>
          </cell>
          <cell r="E66">
            <v>0</v>
          </cell>
          <cell r="F66">
            <v>1018</v>
          </cell>
          <cell r="G66">
            <v>1353</v>
          </cell>
          <cell r="H66">
            <v>0</v>
          </cell>
          <cell r="I66">
            <v>301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2379</v>
          </cell>
          <cell r="F67">
            <v>625</v>
          </cell>
          <cell r="G67">
            <v>20</v>
          </cell>
          <cell r="H67">
            <v>0</v>
          </cell>
          <cell r="I67">
            <v>0</v>
          </cell>
        </row>
        <row r="68">
          <cell r="B68">
            <v>105</v>
          </cell>
          <cell r="C68">
            <v>610</v>
          </cell>
          <cell r="D68">
            <v>92</v>
          </cell>
          <cell r="E68">
            <v>661</v>
          </cell>
          <cell r="F68">
            <v>2755</v>
          </cell>
          <cell r="G68">
            <v>766</v>
          </cell>
          <cell r="H68">
            <v>27</v>
          </cell>
          <cell r="I68">
            <v>239</v>
          </cell>
        </row>
        <row r="69">
          <cell r="B69">
            <v>4011</v>
          </cell>
          <cell r="C69">
            <v>2872</v>
          </cell>
          <cell r="D69">
            <v>3400</v>
          </cell>
          <cell r="E69">
            <v>8183</v>
          </cell>
          <cell r="F69">
            <v>2705</v>
          </cell>
          <cell r="G69">
            <v>912</v>
          </cell>
          <cell r="H69">
            <v>3096</v>
          </cell>
          <cell r="I69">
            <v>1677</v>
          </cell>
        </row>
        <row r="70">
          <cell r="B70">
            <v>672</v>
          </cell>
          <cell r="C70">
            <v>457</v>
          </cell>
          <cell r="D70">
            <v>1494</v>
          </cell>
          <cell r="E70">
            <v>784</v>
          </cell>
          <cell r="F70">
            <v>860</v>
          </cell>
          <cell r="G70">
            <v>425</v>
          </cell>
          <cell r="H70">
            <v>245</v>
          </cell>
          <cell r="I70">
            <v>106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23</v>
          </cell>
          <cell r="C72">
            <v>1623</v>
          </cell>
          <cell r="D72">
            <v>947</v>
          </cell>
          <cell r="E72">
            <v>1325</v>
          </cell>
          <cell r="F72">
            <v>1725</v>
          </cell>
          <cell r="G72">
            <v>1554</v>
          </cell>
          <cell r="H72">
            <v>1723</v>
          </cell>
          <cell r="I72">
            <v>667</v>
          </cell>
        </row>
        <row r="73">
          <cell r="B73">
            <v>720</v>
          </cell>
          <cell r="C73">
            <v>93</v>
          </cell>
          <cell r="D73">
            <v>593</v>
          </cell>
          <cell r="E73">
            <v>1252</v>
          </cell>
          <cell r="F73">
            <v>460</v>
          </cell>
          <cell r="G73">
            <v>234</v>
          </cell>
          <cell r="H73">
            <v>247</v>
          </cell>
          <cell r="I73">
            <v>76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1608</v>
          </cell>
          <cell r="F74">
            <v>640</v>
          </cell>
          <cell r="G74">
            <v>40</v>
          </cell>
          <cell r="H74">
            <v>660</v>
          </cell>
          <cell r="I74">
            <v>0</v>
          </cell>
        </row>
        <row r="75">
          <cell r="B75">
            <v>65</v>
          </cell>
          <cell r="C75">
            <v>12</v>
          </cell>
          <cell r="D75">
            <v>0</v>
          </cell>
          <cell r="E75">
            <v>79</v>
          </cell>
          <cell r="F75">
            <v>325</v>
          </cell>
          <cell r="G75">
            <v>1</v>
          </cell>
          <cell r="H75">
            <v>130</v>
          </cell>
          <cell r="I75">
            <v>17</v>
          </cell>
        </row>
        <row r="76">
          <cell r="B76">
            <v>0</v>
          </cell>
          <cell r="C76">
            <v>0</v>
          </cell>
          <cell r="D76">
            <v>22</v>
          </cell>
          <cell r="E76">
            <v>700</v>
          </cell>
          <cell r="F76">
            <v>280</v>
          </cell>
          <cell r="G76">
            <v>27</v>
          </cell>
          <cell r="H76">
            <v>0</v>
          </cell>
          <cell r="I76">
            <v>0</v>
          </cell>
        </row>
        <row r="77">
          <cell r="B77">
            <v>0</v>
          </cell>
          <cell r="C77">
            <v>5</v>
          </cell>
          <cell r="D77">
            <v>70</v>
          </cell>
          <cell r="E77">
            <v>6008</v>
          </cell>
          <cell r="F77">
            <v>5</v>
          </cell>
          <cell r="G77">
            <v>683</v>
          </cell>
          <cell r="H77">
            <v>135</v>
          </cell>
          <cell r="I77">
            <v>0</v>
          </cell>
        </row>
        <row r="78">
          <cell r="B78">
            <v>45</v>
          </cell>
          <cell r="C78">
            <v>18</v>
          </cell>
          <cell r="D78">
            <v>14</v>
          </cell>
          <cell r="E78">
            <v>140</v>
          </cell>
          <cell r="F78">
            <v>990</v>
          </cell>
          <cell r="G78">
            <v>0</v>
          </cell>
          <cell r="H78">
            <v>92</v>
          </cell>
          <cell r="I78">
            <v>35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1182</v>
          </cell>
          <cell r="F80">
            <v>200</v>
          </cell>
          <cell r="G80">
            <v>48</v>
          </cell>
          <cell r="H80">
            <v>0</v>
          </cell>
          <cell r="I80">
            <v>13</v>
          </cell>
        </row>
        <row r="81">
          <cell r="B81">
            <v>55805</v>
          </cell>
          <cell r="C81">
            <v>5221</v>
          </cell>
          <cell r="D81">
            <v>960</v>
          </cell>
          <cell r="E81">
            <v>6484</v>
          </cell>
          <cell r="F81">
            <v>3200</v>
          </cell>
          <cell r="G81">
            <v>2586</v>
          </cell>
          <cell r="H81">
            <v>1057</v>
          </cell>
          <cell r="I81">
            <v>997</v>
          </cell>
        </row>
        <row r="82">
          <cell r="B82">
            <v>352</v>
          </cell>
          <cell r="C82">
            <v>3387</v>
          </cell>
          <cell r="D82">
            <v>4</v>
          </cell>
          <cell r="E82">
            <v>220</v>
          </cell>
          <cell r="F82">
            <v>8035</v>
          </cell>
          <cell r="G82">
            <v>476</v>
          </cell>
          <cell r="H82">
            <v>0</v>
          </cell>
          <cell r="I82">
            <v>7191</v>
          </cell>
        </row>
        <row r="83">
          <cell r="B83">
            <v>55</v>
          </cell>
          <cell r="C83">
            <v>1380</v>
          </cell>
          <cell r="D83">
            <v>2987</v>
          </cell>
          <cell r="E83">
            <v>2985</v>
          </cell>
          <cell r="F83">
            <v>3020</v>
          </cell>
          <cell r="G83">
            <v>1650</v>
          </cell>
          <cell r="H83">
            <v>759</v>
          </cell>
          <cell r="I83">
            <v>643</v>
          </cell>
        </row>
        <row r="84">
          <cell r="B84">
            <v>0</v>
          </cell>
          <cell r="C84">
            <v>0</v>
          </cell>
          <cell r="D84">
            <v>325</v>
          </cell>
          <cell r="E84">
            <v>0</v>
          </cell>
          <cell r="F84">
            <v>0</v>
          </cell>
          <cell r="G84">
            <v>230</v>
          </cell>
          <cell r="H84">
            <v>0</v>
          </cell>
          <cell r="I84">
            <v>50</v>
          </cell>
        </row>
        <row r="85">
          <cell r="B85">
            <v>195</v>
          </cell>
          <cell r="C85">
            <v>1085</v>
          </cell>
          <cell r="D85">
            <v>0</v>
          </cell>
          <cell r="E85">
            <v>353</v>
          </cell>
          <cell r="F85">
            <v>16378</v>
          </cell>
          <cell r="G85">
            <v>0</v>
          </cell>
          <cell r="H85">
            <v>0</v>
          </cell>
          <cell r="I85">
            <v>431</v>
          </cell>
        </row>
        <row r="86">
          <cell r="B86">
            <v>120</v>
          </cell>
          <cell r="C86">
            <v>6666</v>
          </cell>
          <cell r="D86">
            <v>25</v>
          </cell>
          <cell r="E86">
            <v>350</v>
          </cell>
          <cell r="F86">
            <v>7350</v>
          </cell>
          <cell r="G86">
            <v>0</v>
          </cell>
          <cell r="H86">
            <v>0</v>
          </cell>
          <cell r="I86">
            <v>90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300</v>
          </cell>
          <cell r="G87">
            <v>0</v>
          </cell>
          <cell r="H87">
            <v>0</v>
          </cell>
          <cell r="I87">
            <v>4</v>
          </cell>
        </row>
        <row r="88">
          <cell r="B88">
            <v>39021</v>
          </cell>
          <cell r="C88">
            <v>8709</v>
          </cell>
          <cell r="D88">
            <v>245763</v>
          </cell>
          <cell r="E88">
            <v>4296</v>
          </cell>
          <cell r="F88">
            <v>15630</v>
          </cell>
          <cell r="G88">
            <v>52059</v>
          </cell>
          <cell r="H88">
            <v>22197</v>
          </cell>
          <cell r="I88">
            <v>609</v>
          </cell>
        </row>
        <row r="89">
          <cell r="B89">
            <v>209807</v>
          </cell>
          <cell r="C89">
            <v>162670</v>
          </cell>
          <cell r="D89">
            <v>37728</v>
          </cell>
          <cell r="E89">
            <v>177774</v>
          </cell>
          <cell r="F89">
            <v>15870</v>
          </cell>
          <cell r="G89">
            <v>79790</v>
          </cell>
          <cell r="H89">
            <v>33414</v>
          </cell>
          <cell r="I89">
            <v>6979</v>
          </cell>
        </row>
        <row r="105">
          <cell r="B105">
            <v>4834</v>
          </cell>
          <cell r="C105">
            <v>302452</v>
          </cell>
          <cell r="D105">
            <v>198729</v>
          </cell>
          <cell r="E105">
            <v>197438</v>
          </cell>
          <cell r="F105">
            <v>12210</v>
          </cell>
          <cell r="G105">
            <v>0</v>
          </cell>
          <cell r="H105">
            <v>20700</v>
          </cell>
          <cell r="I105">
            <v>935</v>
          </cell>
        </row>
        <row r="106">
          <cell r="B106">
            <v>3982</v>
          </cell>
          <cell r="C106">
            <v>2941</v>
          </cell>
          <cell r="D106">
            <v>6336</v>
          </cell>
          <cell r="E106">
            <v>2940</v>
          </cell>
          <cell r="F106">
            <v>8625</v>
          </cell>
          <cell r="G106">
            <v>16218</v>
          </cell>
          <cell r="H106">
            <v>62651</v>
          </cell>
          <cell r="I106">
            <v>2734</v>
          </cell>
        </row>
        <row r="107">
          <cell r="B107">
            <v>0</v>
          </cell>
          <cell r="C107">
            <v>0</v>
          </cell>
          <cell r="D107">
            <v>7616</v>
          </cell>
          <cell r="E107">
            <v>0</v>
          </cell>
          <cell r="F107">
            <v>0</v>
          </cell>
          <cell r="G107">
            <v>0</v>
          </cell>
          <cell r="H107">
            <v>8211</v>
          </cell>
          <cell r="I107">
            <v>0</v>
          </cell>
        </row>
        <row r="108">
          <cell r="B108">
            <v>689</v>
          </cell>
          <cell r="C108">
            <v>21133</v>
          </cell>
          <cell r="D108">
            <v>344</v>
          </cell>
          <cell r="E108">
            <v>512</v>
          </cell>
          <cell r="F108">
            <v>2560</v>
          </cell>
          <cell r="G108">
            <v>4692</v>
          </cell>
          <cell r="H108">
            <v>163</v>
          </cell>
          <cell r="I108">
            <v>7603</v>
          </cell>
        </row>
        <row r="109">
          <cell r="B109">
            <v>0</v>
          </cell>
          <cell r="C109">
            <v>438</v>
          </cell>
          <cell r="D109">
            <v>1013</v>
          </cell>
          <cell r="E109">
            <v>11</v>
          </cell>
          <cell r="F109">
            <v>50</v>
          </cell>
          <cell r="G109">
            <v>0</v>
          </cell>
          <cell r="H109">
            <v>5512</v>
          </cell>
          <cell r="I109">
            <v>0</v>
          </cell>
        </row>
        <row r="110">
          <cell r="B110">
            <v>85</v>
          </cell>
          <cell r="C110">
            <v>0</v>
          </cell>
          <cell r="D110">
            <v>249</v>
          </cell>
          <cell r="E110">
            <v>1761</v>
          </cell>
          <cell r="F110">
            <v>1616</v>
          </cell>
          <cell r="G110">
            <v>274</v>
          </cell>
          <cell r="H110">
            <v>46</v>
          </cell>
          <cell r="I110">
            <v>0</v>
          </cell>
        </row>
        <row r="111">
          <cell r="B111">
            <v>152</v>
          </cell>
          <cell r="C111">
            <v>150</v>
          </cell>
          <cell r="D111">
            <v>822</v>
          </cell>
          <cell r="E111">
            <v>590</v>
          </cell>
          <cell r="F111">
            <v>1660</v>
          </cell>
          <cell r="G111">
            <v>2197</v>
          </cell>
          <cell r="H111">
            <v>3346</v>
          </cell>
          <cell r="I111">
            <v>23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35</v>
          </cell>
          <cell r="F112">
            <v>275</v>
          </cell>
          <cell r="G112">
            <v>225</v>
          </cell>
          <cell r="H112">
            <v>17</v>
          </cell>
          <cell r="I112">
            <v>0</v>
          </cell>
        </row>
        <row r="113">
          <cell r="B113">
            <v>578</v>
          </cell>
          <cell r="C113">
            <v>888</v>
          </cell>
          <cell r="D113">
            <v>4826</v>
          </cell>
          <cell r="E113">
            <v>157</v>
          </cell>
          <cell r="F113">
            <v>3055</v>
          </cell>
          <cell r="G113">
            <v>1352</v>
          </cell>
          <cell r="H113">
            <v>5996</v>
          </cell>
          <cell r="I113">
            <v>30</v>
          </cell>
        </row>
        <row r="114">
          <cell r="B114">
            <v>7496</v>
          </cell>
          <cell r="C114">
            <v>6455</v>
          </cell>
          <cell r="D114">
            <v>1730</v>
          </cell>
          <cell r="E114">
            <v>16206</v>
          </cell>
          <cell r="F114">
            <v>3415</v>
          </cell>
          <cell r="G114">
            <v>1640</v>
          </cell>
          <cell r="H114">
            <v>33097</v>
          </cell>
          <cell r="I114">
            <v>2064</v>
          </cell>
        </row>
        <row r="115">
          <cell r="B115">
            <v>0</v>
          </cell>
          <cell r="C115">
            <v>13650</v>
          </cell>
          <cell r="D115">
            <v>0</v>
          </cell>
          <cell r="E115">
            <v>0</v>
          </cell>
          <cell r="F115">
            <v>10144</v>
          </cell>
          <cell r="G115">
            <v>9115</v>
          </cell>
          <cell r="H115">
            <v>0</v>
          </cell>
          <cell r="I115">
            <v>2888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95160</v>
          </cell>
          <cell r="F116">
            <v>9375</v>
          </cell>
          <cell r="G116">
            <v>400</v>
          </cell>
          <cell r="H116">
            <v>0</v>
          </cell>
          <cell r="I116">
            <v>0</v>
          </cell>
        </row>
        <row r="117">
          <cell r="B117">
            <v>1771</v>
          </cell>
          <cell r="C117">
            <v>4791</v>
          </cell>
          <cell r="D117">
            <v>1088</v>
          </cell>
          <cell r="E117">
            <v>4682</v>
          </cell>
          <cell r="F117">
            <v>26540</v>
          </cell>
          <cell r="G117">
            <v>3612</v>
          </cell>
          <cell r="H117">
            <v>217</v>
          </cell>
          <cell r="I117">
            <v>1750</v>
          </cell>
        </row>
        <row r="118">
          <cell r="B118">
            <v>59679</v>
          </cell>
          <cell r="C118">
            <v>24108</v>
          </cell>
          <cell r="D118">
            <v>35265</v>
          </cell>
          <cell r="E118">
            <v>115213</v>
          </cell>
          <cell r="F118">
            <v>27412</v>
          </cell>
          <cell r="G118">
            <v>6911</v>
          </cell>
          <cell r="H118">
            <v>34985</v>
          </cell>
          <cell r="I118">
            <v>11843</v>
          </cell>
        </row>
        <row r="119">
          <cell r="B119">
            <v>1555</v>
          </cell>
          <cell r="C119">
            <v>1683</v>
          </cell>
          <cell r="D119">
            <v>6069</v>
          </cell>
          <cell r="E119">
            <v>15258</v>
          </cell>
          <cell r="F119">
            <v>11925</v>
          </cell>
          <cell r="G119">
            <v>2196</v>
          </cell>
          <cell r="H119">
            <v>3824</v>
          </cell>
          <cell r="I119">
            <v>549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240</v>
          </cell>
          <cell r="C121">
            <v>4862</v>
          </cell>
          <cell r="D121">
            <v>7444</v>
          </cell>
          <cell r="E121">
            <v>8276</v>
          </cell>
          <cell r="F121">
            <v>14800</v>
          </cell>
          <cell r="G121">
            <v>12755</v>
          </cell>
          <cell r="H121">
            <v>10632</v>
          </cell>
          <cell r="I121">
            <v>4399</v>
          </cell>
        </row>
        <row r="122">
          <cell r="B122">
            <v>11796</v>
          </cell>
          <cell r="C122">
            <v>655</v>
          </cell>
          <cell r="D122">
            <v>2969</v>
          </cell>
          <cell r="E122">
            <v>12484</v>
          </cell>
          <cell r="F122">
            <v>6020</v>
          </cell>
          <cell r="G122">
            <v>1936</v>
          </cell>
          <cell r="H122">
            <v>2565</v>
          </cell>
          <cell r="I122">
            <v>336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59760</v>
          </cell>
          <cell r="F123">
            <v>21050</v>
          </cell>
          <cell r="G123">
            <v>600</v>
          </cell>
          <cell r="H123">
            <v>22293</v>
          </cell>
          <cell r="I123">
            <v>0</v>
          </cell>
        </row>
        <row r="124">
          <cell r="B124">
            <v>2210</v>
          </cell>
          <cell r="C124">
            <v>27</v>
          </cell>
          <cell r="D124">
            <v>0</v>
          </cell>
          <cell r="E124">
            <v>3026</v>
          </cell>
          <cell r="F124">
            <v>14625</v>
          </cell>
          <cell r="G124">
            <v>20</v>
          </cell>
          <cell r="H124">
            <v>1560</v>
          </cell>
          <cell r="I124">
            <v>132</v>
          </cell>
        </row>
        <row r="125">
          <cell r="B125">
            <v>0</v>
          </cell>
          <cell r="C125">
            <v>0</v>
          </cell>
          <cell r="D125">
            <v>22</v>
          </cell>
          <cell r="E125">
            <v>1300</v>
          </cell>
          <cell r="F125">
            <v>660</v>
          </cell>
          <cell r="G125">
            <v>11</v>
          </cell>
          <cell r="H125">
            <v>0</v>
          </cell>
          <cell r="I125">
            <v>0</v>
          </cell>
        </row>
        <row r="126">
          <cell r="B126">
            <v>0</v>
          </cell>
          <cell r="C126">
            <v>3</v>
          </cell>
          <cell r="D126">
            <v>28</v>
          </cell>
          <cell r="E126">
            <v>9492</v>
          </cell>
          <cell r="F126">
            <v>4</v>
          </cell>
          <cell r="G126">
            <v>153</v>
          </cell>
          <cell r="H126">
            <v>108</v>
          </cell>
          <cell r="I126">
            <v>0</v>
          </cell>
        </row>
        <row r="127">
          <cell r="B127">
            <v>732</v>
          </cell>
          <cell r="C127">
            <v>47</v>
          </cell>
          <cell r="D127">
            <v>80</v>
          </cell>
          <cell r="E127">
            <v>1911</v>
          </cell>
          <cell r="F127">
            <v>41250</v>
          </cell>
          <cell r="G127">
            <v>0</v>
          </cell>
          <cell r="H127">
            <v>1478</v>
          </cell>
          <cell r="I127">
            <v>78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60970</v>
          </cell>
          <cell r="F129">
            <v>2050</v>
          </cell>
          <cell r="G129">
            <v>81</v>
          </cell>
          <cell r="H129">
            <v>0</v>
          </cell>
          <cell r="I129">
            <v>6</v>
          </cell>
        </row>
        <row r="130">
          <cell r="B130">
            <v>111717</v>
          </cell>
          <cell r="C130">
            <v>2593</v>
          </cell>
          <cell r="D130">
            <v>110</v>
          </cell>
          <cell r="E130">
            <v>508</v>
          </cell>
          <cell r="F130">
            <v>2260</v>
          </cell>
          <cell r="G130">
            <v>1119</v>
          </cell>
          <cell r="H130">
            <v>1274</v>
          </cell>
          <cell r="I130">
            <v>1691</v>
          </cell>
        </row>
        <row r="131">
          <cell r="B131">
            <v>243</v>
          </cell>
          <cell r="C131">
            <v>1167</v>
          </cell>
          <cell r="D131">
            <v>5</v>
          </cell>
          <cell r="E131">
            <v>172</v>
          </cell>
          <cell r="F131">
            <v>11635</v>
          </cell>
          <cell r="G131">
            <v>1152</v>
          </cell>
          <cell r="H131">
            <v>0</v>
          </cell>
          <cell r="I131">
            <v>13416</v>
          </cell>
        </row>
        <row r="132">
          <cell r="B132">
            <v>142</v>
          </cell>
          <cell r="C132">
            <v>2631</v>
          </cell>
          <cell r="D132">
            <v>2059</v>
          </cell>
          <cell r="E132">
            <v>4589</v>
          </cell>
          <cell r="F132">
            <v>7276</v>
          </cell>
          <cell r="G132">
            <v>845</v>
          </cell>
          <cell r="H132">
            <v>741</v>
          </cell>
          <cell r="I132">
            <v>514</v>
          </cell>
        </row>
        <row r="133">
          <cell r="B133">
            <v>0</v>
          </cell>
          <cell r="C133">
            <v>0</v>
          </cell>
          <cell r="D133">
            <v>289</v>
          </cell>
          <cell r="E133">
            <v>0</v>
          </cell>
          <cell r="F133">
            <v>0</v>
          </cell>
          <cell r="G133">
            <v>296</v>
          </cell>
          <cell r="H133">
            <v>0</v>
          </cell>
          <cell r="I133">
            <v>136</v>
          </cell>
        </row>
        <row r="134">
          <cell r="B134">
            <v>103</v>
          </cell>
          <cell r="C134">
            <v>1712</v>
          </cell>
          <cell r="D134">
            <v>0</v>
          </cell>
          <cell r="E134">
            <v>75</v>
          </cell>
          <cell r="F134">
            <v>23000</v>
          </cell>
          <cell r="G134">
            <v>0</v>
          </cell>
          <cell r="H134">
            <v>0</v>
          </cell>
          <cell r="I134">
            <v>229</v>
          </cell>
        </row>
        <row r="135">
          <cell r="B135">
            <v>161</v>
          </cell>
          <cell r="C135">
            <v>4440</v>
          </cell>
          <cell r="D135">
            <v>8</v>
          </cell>
          <cell r="E135">
            <v>59</v>
          </cell>
          <cell r="F135">
            <v>8525</v>
          </cell>
          <cell r="G135">
            <v>0</v>
          </cell>
          <cell r="H135">
            <v>0</v>
          </cell>
          <cell r="I135">
            <v>61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311</v>
          </cell>
          <cell r="G136">
            <v>0</v>
          </cell>
          <cell r="H136">
            <v>0</v>
          </cell>
          <cell r="I136">
            <v>44</v>
          </cell>
        </row>
        <row r="137">
          <cell r="B137">
            <v>318904</v>
          </cell>
          <cell r="C137">
            <v>40687</v>
          </cell>
          <cell r="D137">
            <v>2762560</v>
          </cell>
          <cell r="E137">
            <v>13141</v>
          </cell>
          <cell r="F137">
            <v>54864</v>
          </cell>
          <cell r="G137">
            <v>205226</v>
          </cell>
          <cell r="H137">
            <v>90667</v>
          </cell>
          <cell r="I137">
            <v>15666</v>
          </cell>
        </row>
        <row r="138">
          <cell r="B138">
            <v>64877</v>
          </cell>
          <cell r="C138">
            <v>33233</v>
          </cell>
          <cell r="D138">
            <v>25409</v>
          </cell>
          <cell r="E138">
            <v>18778</v>
          </cell>
          <cell r="F138">
            <v>15660</v>
          </cell>
          <cell r="G138">
            <v>15802</v>
          </cell>
          <cell r="H138">
            <v>6639</v>
          </cell>
          <cell r="I138">
            <v>6009</v>
          </cell>
        </row>
      </sheetData>
      <sheetData sheetId="11">
        <row r="8">
          <cell r="B8">
            <v>0</v>
          </cell>
          <cell r="C8">
            <v>1197</v>
          </cell>
          <cell r="D8">
            <v>4412</v>
          </cell>
          <cell r="E8">
            <v>150</v>
          </cell>
          <cell r="F8">
            <v>1370</v>
          </cell>
          <cell r="G8">
            <v>0</v>
          </cell>
          <cell r="H8">
            <v>706</v>
          </cell>
          <cell r="I8">
            <v>4804</v>
          </cell>
        </row>
        <row r="9">
          <cell r="B9">
            <v>858</v>
          </cell>
          <cell r="C9">
            <v>1225</v>
          </cell>
          <cell r="D9">
            <v>3692</v>
          </cell>
          <cell r="E9">
            <v>1244</v>
          </cell>
          <cell r="F9">
            <v>2840</v>
          </cell>
          <cell r="G9">
            <v>3696</v>
          </cell>
          <cell r="H9">
            <v>13801</v>
          </cell>
          <cell r="I9">
            <v>1395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8741</v>
          </cell>
          <cell r="H10">
            <v>0</v>
          </cell>
          <cell r="I10">
            <v>0</v>
          </cell>
        </row>
        <row r="11">
          <cell r="B11">
            <v>16</v>
          </cell>
          <cell r="C11">
            <v>7</v>
          </cell>
          <cell r="D11">
            <v>9</v>
          </cell>
          <cell r="E11">
            <v>12</v>
          </cell>
          <cell r="F11">
            <v>10</v>
          </cell>
          <cell r="G11">
            <v>8</v>
          </cell>
          <cell r="H11">
            <v>7</v>
          </cell>
          <cell r="I11">
            <v>12</v>
          </cell>
        </row>
        <row r="12">
          <cell r="B12">
            <v>0</v>
          </cell>
          <cell r="C12">
            <v>0</v>
          </cell>
          <cell r="D12">
            <v>1301</v>
          </cell>
          <cell r="E12">
            <v>0</v>
          </cell>
          <cell r="F12">
            <v>0</v>
          </cell>
          <cell r="G12">
            <v>0</v>
          </cell>
          <cell r="H12">
            <v>1372</v>
          </cell>
          <cell r="I12">
            <v>95</v>
          </cell>
        </row>
        <row r="13">
          <cell r="B13">
            <v>320</v>
          </cell>
          <cell r="C13">
            <v>55</v>
          </cell>
          <cell r="D13">
            <v>714</v>
          </cell>
          <cell r="E13">
            <v>741</v>
          </cell>
          <cell r="F13">
            <v>852</v>
          </cell>
          <cell r="G13">
            <v>2541</v>
          </cell>
          <cell r="H13">
            <v>3999</v>
          </cell>
          <cell r="I13">
            <v>0</v>
          </cell>
        </row>
        <row r="14">
          <cell r="B14">
            <v>0</v>
          </cell>
          <cell r="C14">
            <v>104</v>
          </cell>
          <cell r="D14">
            <v>1807</v>
          </cell>
          <cell r="E14">
            <v>48</v>
          </cell>
          <cell r="F14">
            <v>340</v>
          </cell>
          <cell r="G14">
            <v>12657</v>
          </cell>
          <cell r="H14">
            <v>16488</v>
          </cell>
          <cell r="I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50</v>
          </cell>
          <cell r="G15">
            <v>580</v>
          </cell>
          <cell r="H15">
            <v>40</v>
          </cell>
          <cell r="I15">
            <v>0</v>
          </cell>
        </row>
        <row r="16">
          <cell r="B16">
            <v>654</v>
          </cell>
          <cell r="C16">
            <v>98</v>
          </cell>
          <cell r="D16">
            <v>369</v>
          </cell>
          <cell r="E16">
            <v>96</v>
          </cell>
          <cell r="F16">
            <v>2102</v>
          </cell>
          <cell r="G16">
            <v>874</v>
          </cell>
          <cell r="H16">
            <v>258</v>
          </cell>
          <cell r="I16">
            <v>98</v>
          </cell>
        </row>
        <row r="17">
          <cell r="B17">
            <v>583</v>
          </cell>
          <cell r="C17">
            <v>749</v>
          </cell>
          <cell r="D17">
            <v>280</v>
          </cell>
          <cell r="E17">
            <v>2895</v>
          </cell>
          <cell r="F17">
            <v>645</v>
          </cell>
          <cell r="G17">
            <v>109</v>
          </cell>
          <cell r="H17">
            <v>703</v>
          </cell>
          <cell r="I17">
            <v>694</v>
          </cell>
        </row>
        <row r="18">
          <cell r="B18">
            <v>19</v>
          </cell>
          <cell r="C18">
            <v>678</v>
          </cell>
          <cell r="D18">
            <v>0</v>
          </cell>
          <cell r="E18">
            <v>13</v>
          </cell>
          <cell r="F18">
            <v>1000</v>
          </cell>
          <cell r="G18">
            <v>977</v>
          </cell>
          <cell r="H18">
            <v>0</v>
          </cell>
          <cell r="I18">
            <v>10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3105</v>
          </cell>
          <cell r="F19">
            <v>100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532</v>
          </cell>
          <cell r="C20">
            <v>1065</v>
          </cell>
          <cell r="D20">
            <v>95</v>
          </cell>
          <cell r="E20">
            <v>231</v>
          </cell>
          <cell r="F20">
            <v>2900</v>
          </cell>
          <cell r="G20">
            <v>1059</v>
          </cell>
          <cell r="H20">
            <v>22</v>
          </cell>
          <cell r="I20">
            <v>289</v>
          </cell>
        </row>
        <row r="21">
          <cell r="B21">
            <v>4194</v>
          </cell>
          <cell r="C21">
            <v>1666</v>
          </cell>
          <cell r="D21">
            <v>3120</v>
          </cell>
          <cell r="E21">
            <v>6441</v>
          </cell>
          <cell r="F21">
            <v>2976</v>
          </cell>
          <cell r="G21">
            <v>1414</v>
          </cell>
          <cell r="H21">
            <v>1308</v>
          </cell>
          <cell r="I21">
            <v>1415</v>
          </cell>
        </row>
        <row r="22">
          <cell r="B22">
            <v>720</v>
          </cell>
          <cell r="C22">
            <v>125</v>
          </cell>
          <cell r="D22">
            <v>675</v>
          </cell>
          <cell r="E22">
            <v>1254</v>
          </cell>
          <cell r="F22">
            <v>874</v>
          </cell>
          <cell r="G22">
            <v>420</v>
          </cell>
          <cell r="H22">
            <v>852</v>
          </cell>
          <cell r="I22">
            <v>56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34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132</v>
          </cell>
          <cell r="C24">
            <v>974</v>
          </cell>
          <cell r="D24">
            <v>998</v>
          </cell>
          <cell r="E24">
            <v>240</v>
          </cell>
          <cell r="F24">
            <v>713</v>
          </cell>
          <cell r="G24">
            <v>1654</v>
          </cell>
          <cell r="H24">
            <v>741</v>
          </cell>
          <cell r="I24">
            <v>269</v>
          </cell>
        </row>
        <row r="25">
          <cell r="B25">
            <v>325</v>
          </cell>
          <cell r="C25">
            <v>98</v>
          </cell>
          <cell r="D25">
            <v>254</v>
          </cell>
          <cell r="E25">
            <v>569</v>
          </cell>
          <cell r="F25">
            <v>60</v>
          </cell>
          <cell r="G25">
            <v>22</v>
          </cell>
          <cell r="H25">
            <v>112</v>
          </cell>
          <cell r="I25">
            <v>20</v>
          </cell>
        </row>
        <row r="26">
          <cell r="B26">
            <v>100</v>
          </cell>
          <cell r="C26">
            <v>0</v>
          </cell>
          <cell r="D26">
            <v>153</v>
          </cell>
          <cell r="E26">
            <v>56</v>
          </cell>
          <cell r="F26">
            <v>2987</v>
          </cell>
          <cell r="G26">
            <v>400</v>
          </cell>
          <cell r="H26">
            <v>654</v>
          </cell>
          <cell r="I26">
            <v>0</v>
          </cell>
        </row>
        <row r="27">
          <cell r="B27">
            <v>120</v>
          </cell>
          <cell r="C27">
            <v>9</v>
          </cell>
          <cell r="D27">
            <v>36</v>
          </cell>
          <cell r="E27">
            <v>124</v>
          </cell>
          <cell r="F27">
            <v>200</v>
          </cell>
          <cell r="G27">
            <v>4</v>
          </cell>
          <cell r="H27">
            <v>56</v>
          </cell>
          <cell r="I27">
            <v>3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508</v>
          </cell>
          <cell r="F28">
            <v>105</v>
          </cell>
          <cell r="G28">
            <v>11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151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44</v>
          </cell>
          <cell r="C30">
            <v>6</v>
          </cell>
          <cell r="D30">
            <v>46</v>
          </cell>
          <cell r="E30">
            <v>149</v>
          </cell>
          <cell r="F30">
            <v>830</v>
          </cell>
          <cell r="G30">
            <v>20</v>
          </cell>
          <cell r="H30">
            <v>99</v>
          </cell>
          <cell r="I30">
            <v>13</v>
          </cell>
        </row>
        <row r="31">
          <cell r="H31">
            <v>17444.16</v>
          </cell>
        </row>
        <row r="32">
          <cell r="B32">
            <v>0</v>
          </cell>
          <cell r="C32">
            <v>36</v>
          </cell>
          <cell r="D32">
            <v>0</v>
          </cell>
          <cell r="E32">
            <v>569</v>
          </cell>
          <cell r="F32">
            <v>654</v>
          </cell>
          <cell r="G32">
            <v>99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15</v>
          </cell>
          <cell r="E33">
            <v>0</v>
          </cell>
          <cell r="F33">
            <v>0</v>
          </cell>
          <cell r="G33">
            <v>0</v>
          </cell>
          <cell r="H33">
            <v>535</v>
          </cell>
          <cell r="I33">
            <v>120</v>
          </cell>
        </row>
        <row r="34">
          <cell r="B34">
            <v>0</v>
          </cell>
          <cell r="C34">
            <v>1985</v>
          </cell>
          <cell r="D34">
            <v>85</v>
          </cell>
          <cell r="E34">
            <v>65</v>
          </cell>
          <cell r="F34">
            <v>0</v>
          </cell>
          <cell r="G34">
            <v>45</v>
          </cell>
          <cell r="H34">
            <v>0</v>
          </cell>
          <cell r="I34">
            <v>658</v>
          </cell>
        </row>
        <row r="35">
          <cell r="B35">
            <v>85</v>
          </cell>
          <cell r="C35">
            <v>643</v>
          </cell>
          <cell r="D35">
            <v>269</v>
          </cell>
          <cell r="E35">
            <v>161</v>
          </cell>
          <cell r="F35">
            <v>670</v>
          </cell>
          <cell r="G35">
            <v>226</v>
          </cell>
          <cell r="H35">
            <v>50</v>
          </cell>
          <cell r="I35">
            <v>125</v>
          </cell>
        </row>
        <row r="36">
          <cell r="B36">
            <v>40</v>
          </cell>
          <cell r="C36">
            <v>0</v>
          </cell>
          <cell r="D36">
            <v>167</v>
          </cell>
          <cell r="E36">
            <v>0</v>
          </cell>
          <cell r="F36">
            <v>0</v>
          </cell>
          <cell r="G36">
            <v>150</v>
          </cell>
          <cell r="H36">
            <v>83</v>
          </cell>
          <cell r="I36">
            <v>100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0</v>
          </cell>
          <cell r="C38">
            <v>1348</v>
          </cell>
          <cell r="D38">
            <v>0</v>
          </cell>
          <cell r="E38">
            <v>8</v>
          </cell>
          <cell r="F38">
            <v>5000</v>
          </cell>
          <cell r="G38">
            <v>0</v>
          </cell>
          <cell r="H38">
            <v>0</v>
          </cell>
          <cell r="I38">
            <v>80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564</v>
          </cell>
          <cell r="C40">
            <v>562</v>
          </cell>
          <cell r="D40">
            <v>895</v>
          </cell>
          <cell r="E40">
            <v>39</v>
          </cell>
          <cell r="F40">
            <v>995</v>
          </cell>
          <cell r="G40">
            <v>450</v>
          </cell>
          <cell r="H40">
            <v>639</v>
          </cell>
          <cell r="I40">
            <v>98</v>
          </cell>
        </row>
        <row r="41">
          <cell r="B41">
            <v>2365</v>
          </cell>
          <cell r="C41">
            <v>3021</v>
          </cell>
          <cell r="D41">
            <v>752</v>
          </cell>
          <cell r="E41">
            <v>1897</v>
          </cell>
          <cell r="F41">
            <v>2569</v>
          </cell>
          <cell r="G41">
            <v>788</v>
          </cell>
          <cell r="H41">
            <v>2321</v>
          </cell>
          <cell r="I41">
            <v>979</v>
          </cell>
        </row>
        <row r="56">
          <cell r="B56">
            <v>2464.5202512806541</v>
          </cell>
          <cell r="C56">
            <v>259823.40107236113</v>
          </cell>
          <cell r="D56">
            <v>211249.89270242976</v>
          </cell>
          <cell r="E56">
            <v>101480.4815592423</v>
          </cell>
          <cell r="F56">
            <v>4331.4595140489937</v>
          </cell>
          <cell r="G56">
            <v>0</v>
          </cell>
          <cell r="H56">
            <v>21806.692817373048</v>
          </cell>
          <cell r="I56">
            <v>2476.5520832641237</v>
          </cell>
        </row>
        <row r="57">
          <cell r="B57">
            <v>2056</v>
          </cell>
          <cell r="C57">
            <v>1993</v>
          </cell>
          <cell r="D57">
            <v>2711</v>
          </cell>
          <cell r="E57">
            <v>2255</v>
          </cell>
          <cell r="F57">
            <v>2918</v>
          </cell>
          <cell r="G57">
            <v>3830</v>
          </cell>
          <cell r="H57">
            <v>30384</v>
          </cell>
          <cell r="I57">
            <v>1815</v>
          </cell>
        </row>
        <row r="58">
          <cell r="B58">
            <v>0</v>
          </cell>
          <cell r="C58">
            <v>0</v>
          </cell>
          <cell r="D58">
            <v>4287</v>
          </cell>
          <cell r="E58">
            <v>0</v>
          </cell>
          <cell r="F58">
            <v>0</v>
          </cell>
          <cell r="G58">
            <v>400</v>
          </cell>
          <cell r="H58">
            <v>1452</v>
          </cell>
          <cell r="I58">
            <v>0</v>
          </cell>
        </row>
        <row r="59">
          <cell r="B59">
            <v>315</v>
          </cell>
          <cell r="C59">
            <v>309300</v>
          </cell>
          <cell r="D59">
            <v>420</v>
          </cell>
          <cell r="E59">
            <v>1300</v>
          </cell>
          <cell r="F59">
            <v>10800</v>
          </cell>
          <cell r="G59">
            <v>7600</v>
          </cell>
          <cell r="H59">
            <v>500</v>
          </cell>
          <cell r="I59">
            <v>35345</v>
          </cell>
        </row>
        <row r="60">
          <cell r="B60">
            <v>0</v>
          </cell>
          <cell r="C60">
            <v>0</v>
          </cell>
          <cell r="D60">
            <v>35</v>
          </cell>
          <cell r="E60">
            <v>0</v>
          </cell>
          <cell r="F60">
            <v>0</v>
          </cell>
          <cell r="G60">
            <v>0</v>
          </cell>
          <cell r="H60">
            <v>1446</v>
          </cell>
          <cell r="I60">
            <v>78</v>
          </cell>
        </row>
        <row r="61">
          <cell r="B61">
            <v>29</v>
          </cell>
          <cell r="C61">
            <v>30</v>
          </cell>
          <cell r="D61">
            <v>150</v>
          </cell>
          <cell r="E61">
            <v>2294</v>
          </cell>
          <cell r="F61">
            <v>335</v>
          </cell>
          <cell r="G61">
            <v>143</v>
          </cell>
          <cell r="H61">
            <v>201</v>
          </cell>
          <cell r="I61">
            <v>0</v>
          </cell>
        </row>
        <row r="62">
          <cell r="B62">
            <v>20</v>
          </cell>
          <cell r="C62">
            <v>108</v>
          </cell>
          <cell r="D62">
            <v>350</v>
          </cell>
          <cell r="E62">
            <v>61</v>
          </cell>
          <cell r="F62">
            <v>370</v>
          </cell>
          <cell r="G62">
            <v>1185</v>
          </cell>
          <cell r="H62">
            <v>0</v>
          </cell>
          <cell r="I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50</v>
          </cell>
          <cell r="G63">
            <v>30</v>
          </cell>
          <cell r="H63">
            <v>0</v>
          </cell>
          <cell r="I63">
            <v>0</v>
          </cell>
        </row>
        <row r="64">
          <cell r="B64">
            <v>165</v>
          </cell>
          <cell r="C64">
            <v>577</v>
          </cell>
          <cell r="D64">
            <v>3667</v>
          </cell>
          <cell r="E64">
            <v>25</v>
          </cell>
          <cell r="F64">
            <v>958</v>
          </cell>
          <cell r="G64">
            <v>1329</v>
          </cell>
          <cell r="H64">
            <v>1445</v>
          </cell>
          <cell r="I64">
            <v>28</v>
          </cell>
        </row>
        <row r="65">
          <cell r="B65">
            <v>956</v>
          </cell>
          <cell r="C65">
            <v>487</v>
          </cell>
          <cell r="D65">
            <v>147</v>
          </cell>
          <cell r="E65">
            <v>1364</v>
          </cell>
          <cell r="F65">
            <v>320</v>
          </cell>
          <cell r="G65">
            <v>271</v>
          </cell>
          <cell r="H65">
            <v>3310</v>
          </cell>
          <cell r="I65">
            <v>656</v>
          </cell>
        </row>
        <row r="66">
          <cell r="B66">
            <v>0</v>
          </cell>
          <cell r="C66">
            <v>647</v>
          </cell>
          <cell r="D66">
            <v>0</v>
          </cell>
          <cell r="E66">
            <v>1</v>
          </cell>
          <cell r="F66">
            <v>980</v>
          </cell>
          <cell r="G66">
            <v>596</v>
          </cell>
          <cell r="H66">
            <v>0</v>
          </cell>
          <cell r="I66">
            <v>493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2576</v>
          </cell>
          <cell r="F67">
            <v>330</v>
          </cell>
          <cell r="G67">
            <v>110</v>
          </cell>
          <cell r="H67">
            <v>0</v>
          </cell>
          <cell r="I67">
            <v>0</v>
          </cell>
        </row>
        <row r="68">
          <cell r="B68">
            <v>25</v>
          </cell>
          <cell r="C68">
            <v>1191</v>
          </cell>
          <cell r="D68">
            <v>70</v>
          </cell>
          <cell r="E68">
            <v>946</v>
          </cell>
          <cell r="F68">
            <v>1350</v>
          </cell>
          <cell r="G68">
            <v>1159</v>
          </cell>
          <cell r="H68">
            <v>14</v>
          </cell>
          <cell r="I68">
            <v>274</v>
          </cell>
        </row>
        <row r="69">
          <cell r="B69">
            <v>3731</v>
          </cell>
          <cell r="C69">
            <v>1911</v>
          </cell>
          <cell r="D69">
            <v>4302</v>
          </cell>
          <cell r="E69">
            <v>7557</v>
          </cell>
          <cell r="F69">
            <v>2299</v>
          </cell>
          <cell r="G69">
            <v>904</v>
          </cell>
          <cell r="H69">
            <v>2772</v>
          </cell>
          <cell r="I69">
            <v>1842</v>
          </cell>
        </row>
        <row r="70">
          <cell r="B70">
            <v>120</v>
          </cell>
          <cell r="C70">
            <v>426</v>
          </cell>
          <cell r="D70">
            <v>1338</v>
          </cell>
          <cell r="E70">
            <v>1073</v>
          </cell>
          <cell r="F70">
            <v>635</v>
          </cell>
          <cell r="G70">
            <v>856</v>
          </cell>
          <cell r="H70">
            <v>154</v>
          </cell>
          <cell r="I70">
            <v>126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237</v>
          </cell>
          <cell r="C72">
            <v>1237</v>
          </cell>
          <cell r="D72">
            <v>745</v>
          </cell>
          <cell r="E72">
            <v>1089</v>
          </cell>
          <cell r="F72">
            <v>2335</v>
          </cell>
          <cell r="G72">
            <v>2237</v>
          </cell>
          <cell r="H72">
            <v>1399</v>
          </cell>
          <cell r="I72">
            <v>1323</v>
          </cell>
        </row>
        <row r="73">
          <cell r="B73">
            <v>155</v>
          </cell>
          <cell r="C73">
            <v>21</v>
          </cell>
          <cell r="D73">
            <v>564</v>
          </cell>
          <cell r="E73">
            <v>1224</v>
          </cell>
          <cell r="F73">
            <v>230</v>
          </cell>
          <cell r="G73">
            <v>213</v>
          </cell>
          <cell r="H73">
            <v>99</v>
          </cell>
          <cell r="I73">
            <v>39</v>
          </cell>
        </row>
        <row r="74">
          <cell r="B74">
            <v>122</v>
          </cell>
          <cell r="C74">
            <v>0</v>
          </cell>
          <cell r="D74">
            <v>106</v>
          </cell>
          <cell r="E74">
            <v>441</v>
          </cell>
          <cell r="F74">
            <v>160</v>
          </cell>
          <cell r="G74">
            <v>120</v>
          </cell>
          <cell r="H74">
            <v>253</v>
          </cell>
          <cell r="I74">
            <v>0</v>
          </cell>
        </row>
        <row r="75">
          <cell r="B75">
            <v>62</v>
          </cell>
          <cell r="C75">
            <v>7</v>
          </cell>
          <cell r="D75">
            <v>20</v>
          </cell>
          <cell r="E75">
            <v>151</v>
          </cell>
          <cell r="F75">
            <v>300</v>
          </cell>
          <cell r="G75">
            <v>8</v>
          </cell>
          <cell r="H75">
            <v>20</v>
          </cell>
          <cell r="I75">
            <v>36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574</v>
          </cell>
          <cell r="F76">
            <v>80</v>
          </cell>
          <cell r="G76">
            <v>5</v>
          </cell>
          <cell r="H76">
            <v>0</v>
          </cell>
          <cell r="I76">
            <v>0</v>
          </cell>
        </row>
        <row r="77">
          <cell r="B77">
            <v>0</v>
          </cell>
          <cell r="C77">
            <v>15</v>
          </cell>
          <cell r="D77">
            <v>60</v>
          </cell>
          <cell r="E77">
            <v>2500</v>
          </cell>
          <cell r="F77">
            <v>45</v>
          </cell>
          <cell r="G77">
            <v>661</v>
          </cell>
          <cell r="H77">
            <v>96</v>
          </cell>
          <cell r="I77">
            <v>1</v>
          </cell>
        </row>
        <row r="78">
          <cell r="B78">
            <v>55</v>
          </cell>
          <cell r="C78">
            <v>16</v>
          </cell>
          <cell r="D78">
            <v>4</v>
          </cell>
          <cell r="E78">
            <v>151</v>
          </cell>
          <cell r="F78">
            <v>1075</v>
          </cell>
          <cell r="G78">
            <v>0</v>
          </cell>
          <cell r="H78">
            <v>74</v>
          </cell>
          <cell r="I78">
            <v>27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634</v>
          </cell>
          <cell r="F80">
            <v>265</v>
          </cell>
          <cell r="G80">
            <v>36</v>
          </cell>
          <cell r="H80">
            <v>0</v>
          </cell>
          <cell r="I80">
            <v>0</v>
          </cell>
        </row>
        <row r="81">
          <cell r="B81">
            <v>51741</v>
          </cell>
          <cell r="C81">
            <v>1384</v>
          </cell>
          <cell r="D81">
            <v>75</v>
          </cell>
          <cell r="E81">
            <v>3464</v>
          </cell>
          <cell r="F81">
            <v>2610</v>
          </cell>
          <cell r="G81">
            <v>5210</v>
          </cell>
          <cell r="H81">
            <v>1524</v>
          </cell>
          <cell r="I81">
            <v>901</v>
          </cell>
        </row>
        <row r="82">
          <cell r="B82">
            <v>715</v>
          </cell>
          <cell r="C82">
            <v>2889</v>
          </cell>
          <cell r="D82">
            <v>0</v>
          </cell>
          <cell r="E82">
            <v>312</v>
          </cell>
          <cell r="F82">
            <v>8020</v>
          </cell>
          <cell r="G82">
            <v>494</v>
          </cell>
          <cell r="H82">
            <v>0</v>
          </cell>
          <cell r="I82">
            <v>6363</v>
          </cell>
        </row>
        <row r="83">
          <cell r="B83">
            <v>57</v>
          </cell>
          <cell r="C83">
            <v>1880</v>
          </cell>
          <cell r="D83">
            <v>2014</v>
          </cell>
          <cell r="E83">
            <v>1386</v>
          </cell>
          <cell r="F83">
            <v>800</v>
          </cell>
          <cell r="G83">
            <v>959</v>
          </cell>
          <cell r="H83">
            <v>234</v>
          </cell>
          <cell r="I83">
            <v>533</v>
          </cell>
        </row>
        <row r="84">
          <cell r="B84">
            <v>5</v>
          </cell>
          <cell r="C84">
            <v>0</v>
          </cell>
          <cell r="D84">
            <v>55</v>
          </cell>
          <cell r="E84">
            <v>0</v>
          </cell>
          <cell r="F84">
            <v>0</v>
          </cell>
          <cell r="G84">
            <v>231</v>
          </cell>
          <cell r="H84">
            <v>0</v>
          </cell>
          <cell r="I84">
            <v>30</v>
          </cell>
        </row>
        <row r="85">
          <cell r="B85">
            <v>0</v>
          </cell>
          <cell r="C85">
            <v>1234</v>
          </cell>
          <cell r="D85">
            <v>0</v>
          </cell>
          <cell r="E85">
            <v>786</v>
          </cell>
          <cell r="F85">
            <v>11300</v>
          </cell>
          <cell r="G85">
            <v>88</v>
          </cell>
          <cell r="H85">
            <v>0</v>
          </cell>
          <cell r="I85">
            <v>1061</v>
          </cell>
        </row>
        <row r="86">
          <cell r="B86">
            <v>85</v>
          </cell>
          <cell r="C86">
            <v>633</v>
          </cell>
          <cell r="D86">
            <v>2</v>
          </cell>
          <cell r="E86">
            <v>161</v>
          </cell>
          <cell r="F86">
            <v>3265</v>
          </cell>
          <cell r="G86">
            <v>0</v>
          </cell>
          <cell r="H86">
            <v>0</v>
          </cell>
          <cell r="I86">
            <v>14</v>
          </cell>
        </row>
        <row r="87">
          <cell r="B87">
            <v>0</v>
          </cell>
          <cell r="C87">
            <v>10</v>
          </cell>
          <cell r="D87">
            <v>0</v>
          </cell>
          <cell r="E87">
            <v>0</v>
          </cell>
          <cell r="F87">
            <v>0</v>
          </cell>
          <cell r="G87">
            <v>8</v>
          </cell>
          <cell r="H87">
            <v>0</v>
          </cell>
          <cell r="I87">
            <v>30</v>
          </cell>
        </row>
        <row r="88">
          <cell r="B88">
            <v>37592</v>
          </cell>
          <cell r="C88">
            <v>8727</v>
          </cell>
          <cell r="D88">
            <v>246686</v>
          </cell>
          <cell r="E88">
            <v>4156</v>
          </cell>
          <cell r="F88">
            <v>10205</v>
          </cell>
          <cell r="G88">
            <v>51538</v>
          </cell>
          <cell r="H88">
            <v>22360</v>
          </cell>
          <cell r="I88">
            <v>713</v>
          </cell>
        </row>
        <row r="89">
          <cell r="B89">
            <v>186341</v>
          </cell>
          <cell r="C89">
            <v>155987</v>
          </cell>
          <cell r="D89">
            <v>30587</v>
          </cell>
          <cell r="E89">
            <v>164270</v>
          </cell>
          <cell r="F89">
            <v>23987</v>
          </cell>
          <cell r="G89">
            <v>67548</v>
          </cell>
          <cell r="H89">
            <v>19874</v>
          </cell>
          <cell r="I89">
            <v>3889</v>
          </cell>
        </row>
        <row r="105">
          <cell r="B105">
            <v>7408.9443049054844</v>
          </cell>
          <cell r="C105">
            <v>1127345.0456720719</v>
          </cell>
          <cell r="D105">
            <v>1098717.253971122</v>
          </cell>
          <cell r="E105">
            <v>484546.16110561712</v>
          </cell>
          <cell r="F105">
            <v>15480.85221960419</v>
          </cell>
          <cell r="G105">
            <v>0</v>
          </cell>
          <cell r="H105">
            <v>84139.209115814418</v>
          </cell>
          <cell r="I105">
            <v>7945.5336108652027</v>
          </cell>
        </row>
        <row r="106">
          <cell r="B106">
            <v>3854</v>
          </cell>
          <cell r="C106">
            <v>3085</v>
          </cell>
          <cell r="D106">
            <v>3862</v>
          </cell>
          <cell r="E106">
            <v>3467</v>
          </cell>
          <cell r="F106">
            <v>5089</v>
          </cell>
          <cell r="G106">
            <v>4748</v>
          </cell>
          <cell r="H106">
            <v>80931</v>
          </cell>
          <cell r="I106">
            <v>2808</v>
          </cell>
        </row>
        <row r="107">
          <cell r="B107">
            <v>0</v>
          </cell>
          <cell r="C107">
            <v>0</v>
          </cell>
          <cell r="D107">
            <v>11055</v>
          </cell>
          <cell r="E107">
            <v>0</v>
          </cell>
          <cell r="F107">
            <v>0</v>
          </cell>
          <cell r="G107">
            <v>800</v>
          </cell>
          <cell r="H107">
            <v>3570</v>
          </cell>
          <cell r="I107">
            <v>0</v>
          </cell>
        </row>
        <row r="108">
          <cell r="B108">
            <v>700</v>
          </cell>
          <cell r="C108">
            <v>21200</v>
          </cell>
          <cell r="D108">
            <v>340</v>
          </cell>
          <cell r="E108">
            <v>525</v>
          </cell>
          <cell r="F108">
            <v>2600</v>
          </cell>
          <cell r="G108">
            <v>3999</v>
          </cell>
          <cell r="H108">
            <v>200</v>
          </cell>
          <cell r="I108">
            <v>7510</v>
          </cell>
        </row>
        <row r="109">
          <cell r="B109">
            <v>0</v>
          </cell>
          <cell r="C109">
            <v>0</v>
          </cell>
          <cell r="D109">
            <v>70</v>
          </cell>
          <cell r="E109">
            <v>0</v>
          </cell>
          <cell r="F109">
            <v>0</v>
          </cell>
          <cell r="G109">
            <v>0</v>
          </cell>
          <cell r="H109">
            <v>2728</v>
          </cell>
          <cell r="I109">
            <v>140</v>
          </cell>
        </row>
        <row r="110">
          <cell r="B110">
            <v>27</v>
          </cell>
          <cell r="C110">
            <v>30</v>
          </cell>
          <cell r="D110">
            <v>135</v>
          </cell>
          <cell r="E110">
            <v>3588</v>
          </cell>
          <cell r="F110">
            <v>590</v>
          </cell>
          <cell r="G110">
            <v>133</v>
          </cell>
          <cell r="H110">
            <v>411</v>
          </cell>
          <cell r="I110">
            <v>0</v>
          </cell>
        </row>
        <row r="111">
          <cell r="B111">
            <v>23</v>
          </cell>
          <cell r="C111">
            <v>162</v>
          </cell>
          <cell r="D111">
            <v>350</v>
          </cell>
          <cell r="E111">
            <v>80</v>
          </cell>
          <cell r="F111">
            <v>805</v>
          </cell>
          <cell r="G111">
            <v>941</v>
          </cell>
          <cell r="H111">
            <v>0</v>
          </cell>
          <cell r="I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115</v>
          </cell>
          <cell r="G112">
            <v>28</v>
          </cell>
          <cell r="H112">
            <v>0</v>
          </cell>
          <cell r="I112">
            <v>0</v>
          </cell>
        </row>
        <row r="113">
          <cell r="B113">
            <v>596</v>
          </cell>
          <cell r="C113">
            <v>895</v>
          </cell>
          <cell r="D113">
            <v>10279</v>
          </cell>
          <cell r="E113">
            <v>37</v>
          </cell>
          <cell r="F113">
            <v>2157</v>
          </cell>
          <cell r="G113">
            <v>2000</v>
          </cell>
          <cell r="H113">
            <v>4643</v>
          </cell>
          <cell r="I113">
            <v>21</v>
          </cell>
        </row>
        <row r="114">
          <cell r="B114">
            <v>14513</v>
          </cell>
          <cell r="C114">
            <v>4432</v>
          </cell>
          <cell r="D114">
            <v>1686</v>
          </cell>
          <cell r="E114">
            <v>14527</v>
          </cell>
          <cell r="F114">
            <v>3160</v>
          </cell>
          <cell r="G114">
            <v>1924</v>
          </cell>
          <cell r="H114">
            <v>31041</v>
          </cell>
          <cell r="I114">
            <v>4111</v>
          </cell>
        </row>
        <row r="115">
          <cell r="B115">
            <v>0</v>
          </cell>
          <cell r="C115">
            <v>5337</v>
          </cell>
          <cell r="D115">
            <v>0</v>
          </cell>
          <cell r="E115">
            <v>10</v>
          </cell>
          <cell r="F115">
            <v>9800</v>
          </cell>
          <cell r="G115">
            <v>3122</v>
          </cell>
          <cell r="H115">
            <v>0</v>
          </cell>
          <cell r="I115">
            <v>4712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103040</v>
          </cell>
          <cell r="F116">
            <v>14201</v>
          </cell>
          <cell r="G116">
            <v>3748</v>
          </cell>
          <cell r="H116">
            <v>0</v>
          </cell>
          <cell r="I116">
            <v>0</v>
          </cell>
        </row>
        <row r="117">
          <cell r="B117">
            <v>242</v>
          </cell>
          <cell r="C117">
            <v>6108</v>
          </cell>
          <cell r="D117">
            <v>882</v>
          </cell>
          <cell r="E117">
            <v>6241</v>
          </cell>
          <cell r="F117">
            <v>12800</v>
          </cell>
          <cell r="G117">
            <v>5424</v>
          </cell>
          <cell r="H117">
            <v>112</v>
          </cell>
          <cell r="I117">
            <v>2427</v>
          </cell>
        </row>
        <row r="118">
          <cell r="B118">
            <v>56005</v>
          </cell>
          <cell r="C118">
            <v>15820</v>
          </cell>
          <cell r="D118">
            <v>40511</v>
          </cell>
          <cell r="E118">
            <v>101194</v>
          </cell>
          <cell r="F118">
            <v>24088</v>
          </cell>
          <cell r="G118">
            <v>6517</v>
          </cell>
          <cell r="H118">
            <v>31644</v>
          </cell>
          <cell r="I118">
            <v>12901</v>
          </cell>
        </row>
        <row r="119">
          <cell r="B119">
            <v>2286</v>
          </cell>
          <cell r="C119">
            <v>1018</v>
          </cell>
          <cell r="D119">
            <v>9678</v>
          </cell>
          <cell r="E119">
            <v>15778</v>
          </cell>
          <cell r="F119">
            <v>13475</v>
          </cell>
          <cell r="G119">
            <v>5728</v>
          </cell>
          <cell r="H119">
            <v>2378</v>
          </cell>
          <cell r="I119">
            <v>724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2856</v>
          </cell>
          <cell r="C121">
            <v>5478</v>
          </cell>
          <cell r="D121">
            <v>4961</v>
          </cell>
          <cell r="E121">
            <v>4592</v>
          </cell>
          <cell r="F121">
            <v>11800</v>
          </cell>
          <cell r="G121">
            <v>11525</v>
          </cell>
          <cell r="H121">
            <v>13887</v>
          </cell>
          <cell r="I121">
            <v>9415</v>
          </cell>
        </row>
        <row r="122">
          <cell r="B122">
            <v>3029</v>
          </cell>
          <cell r="C122">
            <v>63</v>
          </cell>
          <cell r="D122">
            <v>6750</v>
          </cell>
          <cell r="E122">
            <v>8215</v>
          </cell>
          <cell r="F122">
            <v>5060</v>
          </cell>
          <cell r="G122">
            <v>2246</v>
          </cell>
          <cell r="H122">
            <v>1603</v>
          </cell>
          <cell r="I122">
            <v>210</v>
          </cell>
        </row>
        <row r="123">
          <cell r="B123">
            <v>2930</v>
          </cell>
          <cell r="C123">
            <v>0</v>
          </cell>
          <cell r="D123">
            <v>906</v>
          </cell>
          <cell r="E123">
            <v>16202</v>
          </cell>
          <cell r="F123">
            <v>5600</v>
          </cell>
          <cell r="G123">
            <v>1440</v>
          </cell>
          <cell r="H123">
            <v>8096</v>
          </cell>
          <cell r="I123">
            <v>0</v>
          </cell>
        </row>
        <row r="124">
          <cell r="B124">
            <v>3286</v>
          </cell>
          <cell r="C124">
            <v>13</v>
          </cell>
          <cell r="D124">
            <v>500</v>
          </cell>
          <cell r="E124">
            <v>2750</v>
          </cell>
          <cell r="F124">
            <v>13500</v>
          </cell>
          <cell r="G124">
            <v>56</v>
          </cell>
          <cell r="H124">
            <v>271</v>
          </cell>
          <cell r="I124">
            <v>211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1147</v>
          </cell>
          <cell r="F125">
            <v>160</v>
          </cell>
          <cell r="G125">
            <v>5</v>
          </cell>
          <cell r="H125">
            <v>0</v>
          </cell>
          <cell r="I125">
            <v>0</v>
          </cell>
        </row>
        <row r="126">
          <cell r="B126">
            <v>0</v>
          </cell>
          <cell r="C126">
            <v>3</v>
          </cell>
          <cell r="D126">
            <v>18</v>
          </cell>
          <cell r="E126">
            <v>3950</v>
          </cell>
          <cell r="F126">
            <v>24</v>
          </cell>
          <cell r="G126">
            <v>1358</v>
          </cell>
          <cell r="H126">
            <v>77</v>
          </cell>
          <cell r="I126">
            <v>1</v>
          </cell>
        </row>
        <row r="127">
          <cell r="B127">
            <v>1080</v>
          </cell>
          <cell r="C127">
            <v>60</v>
          </cell>
          <cell r="D127">
            <v>80</v>
          </cell>
          <cell r="E127">
            <v>3658</v>
          </cell>
          <cell r="F127">
            <v>48375</v>
          </cell>
          <cell r="G127">
            <v>0</v>
          </cell>
          <cell r="H127">
            <v>1908</v>
          </cell>
          <cell r="I127">
            <v>129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44380</v>
          </cell>
          <cell r="F129">
            <v>5300</v>
          </cell>
          <cell r="G129">
            <v>209</v>
          </cell>
          <cell r="H129">
            <v>0</v>
          </cell>
          <cell r="I129">
            <v>0</v>
          </cell>
        </row>
        <row r="130">
          <cell r="B130">
            <v>59520</v>
          </cell>
          <cell r="C130">
            <v>1362</v>
          </cell>
          <cell r="D130">
            <v>180</v>
          </cell>
          <cell r="E130">
            <v>414</v>
          </cell>
          <cell r="F130">
            <v>21555</v>
          </cell>
          <cell r="G130">
            <v>2687</v>
          </cell>
          <cell r="H130">
            <v>3450</v>
          </cell>
          <cell r="I130">
            <v>2764</v>
          </cell>
        </row>
        <row r="131">
          <cell r="B131">
            <v>470</v>
          </cell>
          <cell r="C131">
            <v>755</v>
          </cell>
          <cell r="D131">
            <v>0</v>
          </cell>
          <cell r="E131">
            <v>224</v>
          </cell>
          <cell r="F131">
            <v>11220</v>
          </cell>
          <cell r="G131">
            <v>897</v>
          </cell>
          <cell r="H131">
            <v>0</v>
          </cell>
          <cell r="I131">
            <v>11389</v>
          </cell>
        </row>
        <row r="132">
          <cell r="B132">
            <v>146</v>
          </cell>
          <cell r="C132">
            <v>3113</v>
          </cell>
          <cell r="D132">
            <v>2019</v>
          </cell>
          <cell r="E132">
            <v>3254</v>
          </cell>
          <cell r="F132">
            <v>5750</v>
          </cell>
          <cell r="G132">
            <v>943</v>
          </cell>
          <cell r="H132">
            <v>670</v>
          </cell>
          <cell r="I132">
            <v>480</v>
          </cell>
        </row>
        <row r="133">
          <cell r="B133">
            <v>7</v>
          </cell>
          <cell r="C133">
            <v>0</v>
          </cell>
          <cell r="D133">
            <v>19</v>
          </cell>
          <cell r="E133">
            <v>0</v>
          </cell>
          <cell r="F133">
            <v>0</v>
          </cell>
          <cell r="G133">
            <v>254</v>
          </cell>
          <cell r="H133">
            <v>0</v>
          </cell>
          <cell r="I133">
            <v>36</v>
          </cell>
        </row>
        <row r="134">
          <cell r="B134">
            <v>0</v>
          </cell>
          <cell r="C134">
            <v>1713</v>
          </cell>
          <cell r="D134">
            <v>0</v>
          </cell>
          <cell r="E134">
            <v>66</v>
          </cell>
          <cell r="F134">
            <v>16300</v>
          </cell>
          <cell r="G134">
            <v>36</v>
          </cell>
          <cell r="H134">
            <v>0</v>
          </cell>
          <cell r="I134">
            <v>2120</v>
          </cell>
        </row>
        <row r="135">
          <cell r="B135">
            <v>190</v>
          </cell>
          <cell r="C135">
            <v>1155</v>
          </cell>
          <cell r="D135">
            <v>1</v>
          </cell>
          <cell r="E135">
            <v>51</v>
          </cell>
          <cell r="F135">
            <v>9697</v>
          </cell>
          <cell r="G135">
            <v>0</v>
          </cell>
          <cell r="H135">
            <v>0</v>
          </cell>
          <cell r="I135">
            <v>22</v>
          </cell>
        </row>
        <row r="136">
          <cell r="B136">
            <v>0</v>
          </cell>
          <cell r="C136">
            <v>15</v>
          </cell>
          <cell r="D136">
            <v>0</v>
          </cell>
          <cell r="E136">
            <v>0</v>
          </cell>
          <cell r="F136">
            <v>0</v>
          </cell>
          <cell r="G136">
            <v>80</v>
          </cell>
          <cell r="H136">
            <v>0</v>
          </cell>
          <cell r="I136">
            <v>15</v>
          </cell>
        </row>
        <row r="137">
          <cell r="B137">
            <v>285374</v>
          </cell>
          <cell r="C137">
            <v>50001</v>
          </cell>
          <cell r="D137">
            <v>3231940</v>
          </cell>
          <cell r="E137">
            <v>12459</v>
          </cell>
          <cell r="F137">
            <v>76950</v>
          </cell>
          <cell r="G137">
            <v>203317</v>
          </cell>
          <cell r="H137">
            <v>95371</v>
          </cell>
          <cell r="I137">
            <v>23529</v>
          </cell>
        </row>
        <row r="138">
          <cell r="B138">
            <v>41686.75</v>
          </cell>
          <cell r="C138">
            <v>24546.75</v>
          </cell>
          <cell r="D138">
            <v>26323.75</v>
          </cell>
          <cell r="E138">
            <v>22006.75</v>
          </cell>
          <cell r="F138">
            <v>21091.75</v>
          </cell>
          <cell r="G138">
            <v>15285.75</v>
          </cell>
          <cell r="H138">
            <v>6882.75</v>
          </cell>
          <cell r="I138">
            <v>6744.75</v>
          </cell>
        </row>
      </sheetData>
      <sheetData sheetId="12">
        <row r="8">
          <cell r="B8">
            <v>0</v>
          </cell>
          <cell r="C8">
            <v>46100</v>
          </cell>
          <cell r="D8">
            <v>110</v>
          </cell>
          <cell r="E8">
            <v>149</v>
          </cell>
          <cell r="F8">
            <v>1600</v>
          </cell>
          <cell r="G8">
            <v>0</v>
          </cell>
          <cell r="H8">
            <v>468</v>
          </cell>
          <cell r="I8">
            <v>0</v>
          </cell>
        </row>
        <row r="9">
          <cell r="B9">
            <v>3215</v>
          </cell>
          <cell r="C9">
            <v>2398</v>
          </cell>
          <cell r="D9">
            <v>2105</v>
          </cell>
          <cell r="E9">
            <v>2548</v>
          </cell>
          <cell r="F9">
            <v>3589</v>
          </cell>
          <cell r="G9">
            <v>4564</v>
          </cell>
          <cell r="H9">
            <v>3455</v>
          </cell>
          <cell r="I9">
            <v>3245</v>
          </cell>
        </row>
        <row r="10">
          <cell r="B10">
            <v>0</v>
          </cell>
          <cell r="C10">
            <v>0</v>
          </cell>
          <cell r="D10">
            <v>30</v>
          </cell>
          <cell r="E10">
            <v>0</v>
          </cell>
          <cell r="F10">
            <v>0</v>
          </cell>
          <cell r="G10">
            <v>3160</v>
          </cell>
          <cell r="H10">
            <v>0</v>
          </cell>
          <cell r="I10">
            <v>0</v>
          </cell>
        </row>
        <row r="11">
          <cell r="B11">
            <v>14</v>
          </cell>
          <cell r="C11">
            <v>42</v>
          </cell>
          <cell r="D11">
            <v>17</v>
          </cell>
          <cell r="E11">
            <v>27</v>
          </cell>
          <cell r="F11">
            <v>16</v>
          </cell>
          <cell r="G11">
            <v>13</v>
          </cell>
          <cell r="H11">
            <v>6</v>
          </cell>
          <cell r="I11">
            <v>14</v>
          </cell>
        </row>
        <row r="12">
          <cell r="B12">
            <v>0</v>
          </cell>
          <cell r="C12">
            <v>95</v>
          </cell>
          <cell r="D12">
            <v>157</v>
          </cell>
          <cell r="E12">
            <v>0</v>
          </cell>
          <cell r="F12">
            <v>0</v>
          </cell>
          <cell r="G12">
            <v>0</v>
          </cell>
          <cell r="H12">
            <v>212</v>
          </cell>
          <cell r="I12">
            <v>215</v>
          </cell>
        </row>
        <row r="13">
          <cell r="B13">
            <v>858</v>
          </cell>
          <cell r="C13">
            <v>898</v>
          </cell>
          <cell r="D13">
            <v>1233</v>
          </cell>
          <cell r="E13">
            <v>3254</v>
          </cell>
          <cell r="F13">
            <v>3257</v>
          </cell>
          <cell r="G13">
            <v>2587</v>
          </cell>
          <cell r="H13">
            <v>101325</v>
          </cell>
          <cell r="I13">
            <v>2587</v>
          </cell>
        </row>
        <row r="14">
          <cell r="B14">
            <v>51</v>
          </cell>
          <cell r="C14">
            <v>115</v>
          </cell>
          <cell r="D14">
            <v>806</v>
          </cell>
          <cell r="E14">
            <v>23</v>
          </cell>
          <cell r="F14">
            <v>260</v>
          </cell>
          <cell r="G14">
            <v>12657</v>
          </cell>
          <cell r="H14">
            <v>10875</v>
          </cell>
          <cell r="I14">
            <v>8905</v>
          </cell>
        </row>
        <row r="15">
          <cell r="B15">
            <v>18</v>
          </cell>
          <cell r="C15">
            <v>0</v>
          </cell>
          <cell r="D15">
            <v>0</v>
          </cell>
          <cell r="E15">
            <v>0</v>
          </cell>
          <cell r="F15">
            <v>10</v>
          </cell>
          <cell r="G15">
            <v>580</v>
          </cell>
          <cell r="H15">
            <v>40</v>
          </cell>
          <cell r="I15">
            <v>30</v>
          </cell>
        </row>
        <row r="16">
          <cell r="B16">
            <v>5901</v>
          </cell>
          <cell r="C16">
            <v>325</v>
          </cell>
          <cell r="D16">
            <v>530</v>
          </cell>
          <cell r="E16">
            <v>33</v>
          </cell>
          <cell r="F16">
            <v>687</v>
          </cell>
          <cell r="G16">
            <v>513</v>
          </cell>
          <cell r="H16">
            <v>1208</v>
          </cell>
          <cell r="I16">
            <v>46</v>
          </cell>
        </row>
        <row r="17">
          <cell r="B17">
            <v>2541</v>
          </cell>
          <cell r="C17">
            <v>3221</v>
          </cell>
          <cell r="D17">
            <v>63</v>
          </cell>
          <cell r="E17">
            <v>1665</v>
          </cell>
          <cell r="F17">
            <v>410</v>
          </cell>
          <cell r="G17">
            <v>109</v>
          </cell>
          <cell r="H17">
            <v>531</v>
          </cell>
          <cell r="I17">
            <v>671</v>
          </cell>
        </row>
        <row r="18">
          <cell r="B18">
            <v>0</v>
          </cell>
          <cell r="C18">
            <v>998</v>
          </cell>
          <cell r="D18">
            <v>0</v>
          </cell>
          <cell r="E18">
            <v>98</v>
          </cell>
          <cell r="F18">
            <v>0</v>
          </cell>
          <cell r="G18">
            <v>1254</v>
          </cell>
          <cell r="H18">
            <v>0</v>
          </cell>
          <cell r="I18">
            <v>698</v>
          </cell>
        </row>
        <row r="19">
          <cell r="B19">
            <v>0</v>
          </cell>
          <cell r="C19">
            <v>0</v>
          </cell>
          <cell r="D19">
            <v>8</v>
          </cell>
          <cell r="E19">
            <v>4035</v>
          </cell>
          <cell r="F19">
            <v>110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379</v>
          </cell>
          <cell r="C20">
            <v>1227</v>
          </cell>
          <cell r="D20">
            <v>47</v>
          </cell>
          <cell r="E20">
            <v>214</v>
          </cell>
          <cell r="F20">
            <v>500</v>
          </cell>
          <cell r="G20">
            <v>1059</v>
          </cell>
          <cell r="H20">
            <v>18</v>
          </cell>
          <cell r="I20">
            <v>70</v>
          </cell>
        </row>
        <row r="21">
          <cell r="B21">
            <v>4201</v>
          </cell>
          <cell r="C21">
            <v>3021</v>
          </cell>
          <cell r="D21">
            <v>5021</v>
          </cell>
          <cell r="E21">
            <v>4477</v>
          </cell>
          <cell r="F21">
            <v>2014</v>
          </cell>
          <cell r="G21">
            <v>1698</v>
          </cell>
          <cell r="H21">
            <v>996</v>
          </cell>
          <cell r="I21">
            <v>3584</v>
          </cell>
        </row>
        <row r="22">
          <cell r="B22">
            <v>789</v>
          </cell>
          <cell r="C22">
            <v>456</v>
          </cell>
          <cell r="D22">
            <v>1234</v>
          </cell>
          <cell r="E22">
            <v>542</v>
          </cell>
          <cell r="F22">
            <v>598</v>
          </cell>
          <cell r="G22">
            <v>456</v>
          </cell>
          <cell r="H22">
            <v>2654</v>
          </cell>
          <cell r="I22">
            <v>98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4358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254</v>
          </cell>
          <cell r="C24">
            <v>1854</v>
          </cell>
          <cell r="D24">
            <v>852</v>
          </cell>
          <cell r="E24">
            <v>958</v>
          </cell>
          <cell r="F24">
            <v>2457</v>
          </cell>
          <cell r="G24">
            <v>1654</v>
          </cell>
          <cell r="H24">
            <v>99</v>
          </cell>
          <cell r="I24">
            <v>321</v>
          </cell>
        </row>
        <row r="25">
          <cell r="B25">
            <v>298</v>
          </cell>
          <cell r="C25">
            <v>192</v>
          </cell>
          <cell r="D25">
            <v>251</v>
          </cell>
          <cell r="E25">
            <v>325</v>
          </cell>
          <cell r="F25">
            <v>298</v>
          </cell>
          <cell r="G25">
            <v>36</v>
          </cell>
          <cell r="H25">
            <v>658</v>
          </cell>
          <cell r="I25">
            <v>59</v>
          </cell>
        </row>
        <row r="26">
          <cell r="B26">
            <v>40</v>
          </cell>
          <cell r="C26">
            <v>0</v>
          </cell>
          <cell r="D26">
            <v>102</v>
          </cell>
          <cell r="E26">
            <v>98</v>
          </cell>
          <cell r="F26">
            <v>1002</v>
          </cell>
          <cell r="G26">
            <v>300</v>
          </cell>
          <cell r="H26">
            <v>340</v>
          </cell>
          <cell r="I26">
            <v>0</v>
          </cell>
        </row>
        <row r="27">
          <cell r="B27">
            <v>95</v>
          </cell>
          <cell r="C27">
            <v>45</v>
          </cell>
          <cell r="D27">
            <v>78</v>
          </cell>
          <cell r="E27">
            <v>59</v>
          </cell>
          <cell r="F27">
            <v>458</v>
          </cell>
          <cell r="G27">
            <v>69</v>
          </cell>
          <cell r="H27">
            <v>98</v>
          </cell>
          <cell r="I27">
            <v>9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980</v>
          </cell>
          <cell r="F28">
            <v>98</v>
          </cell>
          <cell r="G28">
            <v>98</v>
          </cell>
          <cell r="H28">
            <v>0</v>
          </cell>
          <cell r="I28">
            <v>58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2014</v>
          </cell>
          <cell r="I29">
            <v>0</v>
          </cell>
        </row>
        <row r="30">
          <cell r="B30">
            <v>42</v>
          </cell>
          <cell r="C30">
            <v>22</v>
          </cell>
          <cell r="D30">
            <v>58</v>
          </cell>
          <cell r="E30">
            <v>158</v>
          </cell>
          <cell r="F30">
            <v>675</v>
          </cell>
          <cell r="G30">
            <v>20</v>
          </cell>
          <cell r="H30">
            <v>491</v>
          </cell>
          <cell r="I30">
            <v>58</v>
          </cell>
        </row>
        <row r="31">
          <cell r="H31">
            <v>18534.419999999998</v>
          </cell>
        </row>
        <row r="32">
          <cell r="B32">
            <v>0</v>
          </cell>
          <cell r="C32">
            <v>49</v>
          </cell>
          <cell r="D32">
            <v>0</v>
          </cell>
          <cell r="E32">
            <v>958</v>
          </cell>
          <cell r="F32">
            <v>350</v>
          </cell>
          <cell r="G32">
            <v>125</v>
          </cell>
          <cell r="H32">
            <v>0</v>
          </cell>
          <cell r="I32">
            <v>19</v>
          </cell>
        </row>
        <row r="33">
          <cell r="B33">
            <v>108</v>
          </cell>
          <cell r="C33">
            <v>0</v>
          </cell>
          <cell r="D33">
            <v>0</v>
          </cell>
          <cell r="E33">
            <v>10</v>
          </cell>
          <cell r="F33">
            <v>0</v>
          </cell>
          <cell r="G33">
            <v>0</v>
          </cell>
          <cell r="H33">
            <v>9116</v>
          </cell>
          <cell r="I33">
            <v>0</v>
          </cell>
        </row>
        <row r="34">
          <cell r="B34">
            <v>125</v>
          </cell>
          <cell r="C34">
            <v>754</v>
          </cell>
          <cell r="D34">
            <v>0</v>
          </cell>
          <cell r="E34">
            <v>735</v>
          </cell>
          <cell r="F34">
            <v>0</v>
          </cell>
          <cell r="G34">
            <v>65</v>
          </cell>
          <cell r="H34">
            <v>0</v>
          </cell>
          <cell r="I34">
            <v>320</v>
          </cell>
        </row>
        <row r="35">
          <cell r="B35">
            <v>85</v>
          </cell>
          <cell r="C35">
            <v>139</v>
          </cell>
          <cell r="D35">
            <v>127</v>
          </cell>
          <cell r="E35">
            <v>300</v>
          </cell>
          <cell r="F35">
            <v>310</v>
          </cell>
          <cell r="G35">
            <v>226</v>
          </cell>
          <cell r="H35">
            <v>88</v>
          </cell>
          <cell r="I35">
            <v>50</v>
          </cell>
        </row>
        <row r="36">
          <cell r="B36">
            <v>154</v>
          </cell>
          <cell r="C36">
            <v>0</v>
          </cell>
          <cell r="D36">
            <v>59</v>
          </cell>
          <cell r="E36">
            <v>0</v>
          </cell>
          <cell r="F36">
            <v>0</v>
          </cell>
          <cell r="G36">
            <v>301</v>
          </cell>
          <cell r="H36">
            <v>365</v>
          </cell>
          <cell r="I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210</v>
          </cell>
          <cell r="C38">
            <v>1257</v>
          </cell>
          <cell r="D38">
            <v>3</v>
          </cell>
          <cell r="E38">
            <v>15</v>
          </cell>
          <cell r="F38">
            <v>3500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309</v>
          </cell>
          <cell r="C40">
            <v>654</v>
          </cell>
          <cell r="D40">
            <v>4021</v>
          </cell>
          <cell r="E40">
            <v>20</v>
          </cell>
          <cell r="F40">
            <v>519</v>
          </cell>
          <cell r="G40">
            <v>180</v>
          </cell>
          <cell r="H40">
            <v>368</v>
          </cell>
          <cell r="I40">
            <v>268</v>
          </cell>
        </row>
        <row r="41">
          <cell r="B41">
            <v>3210</v>
          </cell>
          <cell r="C41">
            <v>4698</v>
          </cell>
          <cell r="D41">
            <v>5847</v>
          </cell>
          <cell r="E41">
            <v>5698</v>
          </cell>
          <cell r="F41">
            <v>3254</v>
          </cell>
          <cell r="G41">
            <v>6521</v>
          </cell>
          <cell r="H41">
            <v>5621</v>
          </cell>
          <cell r="I41">
            <v>4520</v>
          </cell>
        </row>
        <row r="56">
          <cell r="B56">
            <v>8665</v>
          </cell>
          <cell r="C56">
            <v>216419</v>
          </cell>
          <cell r="D56">
            <v>87491</v>
          </cell>
          <cell r="E56">
            <v>23958</v>
          </cell>
          <cell r="F56">
            <v>1350</v>
          </cell>
          <cell r="G56">
            <v>0</v>
          </cell>
          <cell r="H56">
            <v>45303</v>
          </cell>
          <cell r="I56">
            <v>0</v>
          </cell>
        </row>
        <row r="57">
          <cell r="B57">
            <v>1065</v>
          </cell>
          <cell r="C57">
            <v>1205</v>
          </cell>
          <cell r="D57">
            <v>5004</v>
          </cell>
          <cell r="E57">
            <v>1371</v>
          </cell>
          <cell r="F57">
            <v>3228</v>
          </cell>
          <cell r="G57">
            <v>3830</v>
          </cell>
          <cell r="H57">
            <v>15857</v>
          </cell>
          <cell r="I57">
            <v>2419</v>
          </cell>
        </row>
        <row r="58">
          <cell r="B58">
            <v>0</v>
          </cell>
          <cell r="C58">
            <v>0</v>
          </cell>
          <cell r="D58">
            <v>863</v>
          </cell>
          <cell r="E58">
            <v>0</v>
          </cell>
          <cell r="F58">
            <v>0</v>
          </cell>
          <cell r="G58">
            <v>400</v>
          </cell>
          <cell r="H58">
            <v>1544</v>
          </cell>
          <cell r="I58">
            <v>0</v>
          </cell>
        </row>
        <row r="59">
          <cell r="B59">
            <v>296</v>
          </cell>
          <cell r="C59">
            <v>308890</v>
          </cell>
          <cell r="D59">
            <v>500</v>
          </cell>
          <cell r="E59">
            <v>1240</v>
          </cell>
          <cell r="F59">
            <v>10690</v>
          </cell>
          <cell r="G59">
            <v>8380</v>
          </cell>
          <cell r="H59">
            <v>470</v>
          </cell>
          <cell r="I59">
            <v>35415</v>
          </cell>
        </row>
        <row r="60">
          <cell r="B60">
            <v>0</v>
          </cell>
          <cell r="C60">
            <v>290</v>
          </cell>
          <cell r="D60">
            <v>3753</v>
          </cell>
          <cell r="E60">
            <v>0</v>
          </cell>
          <cell r="F60">
            <v>0</v>
          </cell>
          <cell r="G60">
            <v>0</v>
          </cell>
          <cell r="H60">
            <v>7649</v>
          </cell>
          <cell r="I60">
            <v>207</v>
          </cell>
        </row>
        <row r="61">
          <cell r="B61">
            <v>752</v>
          </cell>
          <cell r="C61">
            <v>365</v>
          </cell>
          <cell r="D61">
            <v>3201</v>
          </cell>
          <cell r="E61">
            <v>1202</v>
          </cell>
          <cell r="F61">
            <v>989</v>
          </cell>
          <cell r="G61">
            <v>741</v>
          </cell>
          <cell r="H61">
            <v>10241</v>
          </cell>
          <cell r="I61">
            <v>0</v>
          </cell>
        </row>
        <row r="62">
          <cell r="B62">
            <v>0</v>
          </cell>
          <cell r="C62">
            <v>100</v>
          </cell>
          <cell r="D62">
            <v>3173</v>
          </cell>
          <cell r="E62">
            <v>40</v>
          </cell>
          <cell r="F62">
            <v>557</v>
          </cell>
          <cell r="G62">
            <v>1185</v>
          </cell>
          <cell r="H62">
            <v>14587</v>
          </cell>
          <cell r="I62">
            <v>30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605</v>
          </cell>
          <cell r="G63">
            <v>30</v>
          </cell>
          <cell r="H63">
            <v>382</v>
          </cell>
          <cell r="I63">
            <v>0</v>
          </cell>
        </row>
        <row r="64">
          <cell r="B64">
            <v>1325</v>
          </cell>
          <cell r="C64">
            <v>1894</v>
          </cell>
          <cell r="D64">
            <v>5698</v>
          </cell>
          <cell r="E64">
            <v>1020</v>
          </cell>
          <cell r="F64">
            <v>6587</v>
          </cell>
          <cell r="G64">
            <v>3521</v>
          </cell>
          <cell r="H64">
            <v>5684</v>
          </cell>
          <cell r="I64">
            <v>698</v>
          </cell>
        </row>
        <row r="65">
          <cell r="B65">
            <v>645</v>
          </cell>
          <cell r="C65">
            <v>1962</v>
          </cell>
          <cell r="D65">
            <v>222</v>
          </cell>
          <cell r="E65">
            <v>2324</v>
          </cell>
          <cell r="F65">
            <v>510</v>
          </cell>
          <cell r="G65">
            <v>271</v>
          </cell>
          <cell r="H65">
            <v>2543</v>
          </cell>
          <cell r="I65">
            <v>615</v>
          </cell>
        </row>
        <row r="66">
          <cell r="B66">
            <v>90</v>
          </cell>
          <cell r="C66">
            <v>3699</v>
          </cell>
          <cell r="D66">
            <v>0</v>
          </cell>
          <cell r="E66">
            <v>49</v>
          </cell>
          <cell r="F66">
            <v>1000</v>
          </cell>
          <cell r="G66">
            <v>596</v>
          </cell>
          <cell r="H66">
            <v>0</v>
          </cell>
          <cell r="I66">
            <v>1416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2987</v>
          </cell>
          <cell r="F67">
            <v>389</v>
          </cell>
          <cell r="G67">
            <v>198</v>
          </cell>
          <cell r="H67">
            <v>0</v>
          </cell>
          <cell r="I67">
            <v>0</v>
          </cell>
        </row>
        <row r="68">
          <cell r="B68">
            <v>387</v>
          </cell>
          <cell r="C68">
            <v>1101</v>
          </cell>
          <cell r="D68">
            <v>44</v>
          </cell>
          <cell r="E68">
            <v>717</v>
          </cell>
          <cell r="F68">
            <v>2429</v>
          </cell>
          <cell r="G68">
            <v>1159</v>
          </cell>
          <cell r="H68">
            <v>19</v>
          </cell>
          <cell r="I68">
            <v>246</v>
          </cell>
        </row>
        <row r="69">
          <cell r="B69">
            <v>3698</v>
          </cell>
          <cell r="C69">
            <v>4985</v>
          </cell>
          <cell r="D69">
            <v>7254</v>
          </cell>
          <cell r="E69">
            <v>12658</v>
          </cell>
          <cell r="F69">
            <v>5698</v>
          </cell>
          <cell r="G69">
            <v>3012</v>
          </cell>
          <cell r="H69">
            <v>5012</v>
          </cell>
          <cell r="I69">
            <v>2998</v>
          </cell>
        </row>
        <row r="70">
          <cell r="B70">
            <v>620</v>
          </cell>
          <cell r="C70">
            <v>1025</v>
          </cell>
          <cell r="D70">
            <v>2587</v>
          </cell>
          <cell r="E70">
            <v>2012</v>
          </cell>
          <cell r="F70">
            <v>1024</v>
          </cell>
          <cell r="G70">
            <v>1582</v>
          </cell>
          <cell r="H70">
            <v>456</v>
          </cell>
          <cell r="I70">
            <v>258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632</v>
          </cell>
          <cell r="C72">
            <v>1698</v>
          </cell>
          <cell r="D72">
            <v>1325</v>
          </cell>
          <cell r="E72">
            <v>1024</v>
          </cell>
          <cell r="F72">
            <v>2584</v>
          </cell>
          <cell r="G72">
            <v>2987</v>
          </cell>
          <cell r="H72">
            <v>598</v>
          </cell>
          <cell r="I72">
            <v>1204</v>
          </cell>
        </row>
        <row r="73">
          <cell r="B73">
            <v>895</v>
          </cell>
          <cell r="C73">
            <v>659</v>
          </cell>
          <cell r="D73">
            <v>0</v>
          </cell>
          <cell r="E73">
            <v>2301</v>
          </cell>
          <cell r="F73">
            <v>3010</v>
          </cell>
          <cell r="G73">
            <v>987</v>
          </cell>
          <cell r="H73">
            <v>325</v>
          </cell>
          <cell r="I73">
            <v>98</v>
          </cell>
        </row>
        <row r="74">
          <cell r="B74">
            <v>1522</v>
          </cell>
          <cell r="C74">
            <v>0</v>
          </cell>
          <cell r="D74">
            <v>354</v>
          </cell>
          <cell r="E74">
            <v>778</v>
          </cell>
          <cell r="F74">
            <v>0</v>
          </cell>
          <cell r="G74">
            <v>120</v>
          </cell>
          <cell r="H74">
            <v>40</v>
          </cell>
          <cell r="I74">
            <v>0</v>
          </cell>
        </row>
        <row r="75">
          <cell r="B75">
            <v>35</v>
          </cell>
          <cell r="C75">
            <v>25</v>
          </cell>
          <cell r="D75">
            <v>56</v>
          </cell>
          <cell r="E75">
            <v>98</v>
          </cell>
          <cell r="F75">
            <v>521</v>
          </cell>
          <cell r="G75">
            <v>25</v>
          </cell>
          <cell r="H75">
            <v>30</v>
          </cell>
          <cell r="I75">
            <v>25</v>
          </cell>
        </row>
        <row r="76">
          <cell r="B76">
            <v>0</v>
          </cell>
          <cell r="C76">
            <v>0</v>
          </cell>
          <cell r="D76">
            <v>10</v>
          </cell>
          <cell r="E76">
            <v>982</v>
          </cell>
          <cell r="F76">
            <v>120</v>
          </cell>
          <cell r="G76">
            <v>5</v>
          </cell>
          <cell r="H76">
            <v>0</v>
          </cell>
          <cell r="I76">
            <v>0</v>
          </cell>
        </row>
        <row r="77">
          <cell r="B77">
            <v>0</v>
          </cell>
          <cell r="C77">
            <v>0</v>
          </cell>
          <cell r="D77">
            <v>70</v>
          </cell>
          <cell r="E77">
            <v>6000</v>
          </cell>
          <cell r="F77">
            <v>90</v>
          </cell>
          <cell r="G77">
            <v>661</v>
          </cell>
          <cell r="H77">
            <v>101</v>
          </cell>
          <cell r="I77">
            <v>0</v>
          </cell>
        </row>
        <row r="78">
          <cell r="B78">
            <v>16</v>
          </cell>
          <cell r="C78">
            <v>12</v>
          </cell>
          <cell r="D78">
            <v>10</v>
          </cell>
          <cell r="E78">
            <v>116</v>
          </cell>
          <cell r="F78">
            <v>1201</v>
          </cell>
          <cell r="G78">
            <v>0</v>
          </cell>
          <cell r="H78">
            <v>80</v>
          </cell>
          <cell r="I78">
            <v>30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1320</v>
          </cell>
          <cell r="F80">
            <v>450</v>
          </cell>
          <cell r="G80">
            <v>45</v>
          </cell>
          <cell r="H80">
            <v>58</v>
          </cell>
          <cell r="I80">
            <v>12</v>
          </cell>
        </row>
        <row r="81">
          <cell r="B81">
            <v>17930</v>
          </cell>
          <cell r="C81">
            <v>769</v>
          </cell>
          <cell r="D81">
            <v>583</v>
          </cell>
          <cell r="E81">
            <v>1582</v>
          </cell>
          <cell r="F81">
            <v>24070</v>
          </cell>
          <cell r="G81">
            <v>5210</v>
          </cell>
          <cell r="H81">
            <v>1903</v>
          </cell>
          <cell r="I81">
            <v>499</v>
          </cell>
        </row>
        <row r="82">
          <cell r="B82">
            <v>1845</v>
          </cell>
          <cell r="C82">
            <v>8547</v>
          </cell>
          <cell r="D82">
            <v>0</v>
          </cell>
          <cell r="E82">
            <v>1985</v>
          </cell>
          <cell r="F82">
            <v>3201</v>
          </cell>
          <cell r="G82">
            <v>1584</v>
          </cell>
          <cell r="H82">
            <v>0</v>
          </cell>
          <cell r="I82">
            <v>952</v>
          </cell>
        </row>
        <row r="83">
          <cell r="B83">
            <v>93</v>
          </cell>
          <cell r="C83">
            <v>1945</v>
          </cell>
          <cell r="D83">
            <v>3214</v>
          </cell>
          <cell r="E83">
            <v>2658</v>
          </cell>
          <cell r="F83">
            <v>990</v>
          </cell>
          <cell r="G83">
            <v>8659</v>
          </cell>
          <cell r="H83">
            <v>253</v>
          </cell>
          <cell r="I83">
            <v>252</v>
          </cell>
        </row>
        <row r="84">
          <cell r="B84">
            <v>0</v>
          </cell>
          <cell r="C84">
            <v>0</v>
          </cell>
          <cell r="D84">
            <v>40</v>
          </cell>
          <cell r="E84">
            <v>0</v>
          </cell>
          <cell r="F84">
            <v>0</v>
          </cell>
          <cell r="G84">
            <v>11031</v>
          </cell>
          <cell r="H84">
            <v>0</v>
          </cell>
          <cell r="I84">
            <v>0</v>
          </cell>
        </row>
        <row r="85">
          <cell r="B85">
            <v>14371</v>
          </cell>
          <cell r="C85">
            <v>2274</v>
          </cell>
          <cell r="D85">
            <v>0</v>
          </cell>
          <cell r="E85">
            <v>965</v>
          </cell>
          <cell r="F85">
            <v>22420</v>
          </cell>
          <cell r="G85">
            <v>88</v>
          </cell>
          <cell r="H85">
            <v>15</v>
          </cell>
          <cell r="I85">
            <v>2603</v>
          </cell>
        </row>
        <row r="86">
          <cell r="B86">
            <v>520</v>
          </cell>
          <cell r="C86">
            <v>3987</v>
          </cell>
          <cell r="D86">
            <v>0</v>
          </cell>
          <cell r="E86">
            <v>589</v>
          </cell>
          <cell r="F86">
            <v>6547</v>
          </cell>
          <cell r="G86">
            <v>0</v>
          </cell>
          <cell r="H86">
            <v>0</v>
          </cell>
          <cell r="I86">
            <v>98</v>
          </cell>
        </row>
        <row r="87">
          <cell r="B87">
            <v>1812</v>
          </cell>
          <cell r="C87">
            <v>2</v>
          </cell>
          <cell r="D87">
            <v>0</v>
          </cell>
          <cell r="E87">
            <v>0</v>
          </cell>
          <cell r="F87">
            <v>1000</v>
          </cell>
          <cell r="G87">
            <v>19</v>
          </cell>
          <cell r="H87">
            <v>0</v>
          </cell>
          <cell r="I87">
            <v>98</v>
          </cell>
        </row>
        <row r="88">
          <cell r="B88">
            <v>36676</v>
          </cell>
          <cell r="C88">
            <v>8452</v>
          </cell>
          <cell r="D88">
            <v>271632</v>
          </cell>
          <cell r="E88">
            <v>4690</v>
          </cell>
          <cell r="F88">
            <v>8693</v>
          </cell>
          <cell r="G88">
            <v>51538</v>
          </cell>
          <cell r="H88">
            <v>17163</v>
          </cell>
          <cell r="I88">
            <v>797</v>
          </cell>
        </row>
        <row r="89">
          <cell r="B89">
            <v>179892</v>
          </cell>
          <cell r="C89">
            <v>162868</v>
          </cell>
          <cell r="D89">
            <v>26111</v>
          </cell>
          <cell r="E89">
            <v>69874</v>
          </cell>
          <cell r="F89">
            <v>36587</v>
          </cell>
          <cell r="G89">
            <v>156247</v>
          </cell>
          <cell r="H89">
            <v>98795</v>
          </cell>
          <cell r="I89">
            <v>12982</v>
          </cell>
        </row>
        <row r="105">
          <cell r="B105">
            <v>42122</v>
          </cell>
          <cell r="C105">
            <v>881677</v>
          </cell>
          <cell r="D105">
            <v>372586</v>
          </cell>
          <cell r="E105">
            <v>102040</v>
          </cell>
          <cell r="F105">
            <v>4060</v>
          </cell>
          <cell r="G105">
            <v>0</v>
          </cell>
          <cell r="H105">
            <v>202364</v>
          </cell>
          <cell r="I105">
            <v>0</v>
          </cell>
        </row>
        <row r="106">
          <cell r="B106">
            <v>2058</v>
          </cell>
          <cell r="C106">
            <v>1788</v>
          </cell>
          <cell r="D106">
            <v>17289</v>
          </cell>
          <cell r="E106">
            <v>1966</v>
          </cell>
          <cell r="F106">
            <v>5912</v>
          </cell>
          <cell r="G106">
            <v>4748</v>
          </cell>
          <cell r="H106">
            <v>34438</v>
          </cell>
          <cell r="I106">
            <v>3472</v>
          </cell>
        </row>
        <row r="107">
          <cell r="B107">
            <v>0</v>
          </cell>
          <cell r="C107">
            <v>0</v>
          </cell>
          <cell r="D107">
            <v>1212</v>
          </cell>
          <cell r="E107">
            <v>0</v>
          </cell>
          <cell r="F107">
            <v>0</v>
          </cell>
          <cell r="G107">
            <v>200</v>
          </cell>
          <cell r="H107">
            <v>2316</v>
          </cell>
          <cell r="I107">
            <v>0</v>
          </cell>
        </row>
        <row r="108">
          <cell r="B108">
            <v>683</v>
          </cell>
          <cell r="C108">
            <v>21129</v>
          </cell>
          <cell r="D108">
            <v>345</v>
          </cell>
          <cell r="E108">
            <v>530</v>
          </cell>
          <cell r="F108">
            <v>2560</v>
          </cell>
          <cell r="G108">
            <v>4690</v>
          </cell>
          <cell r="H108">
            <v>160</v>
          </cell>
          <cell r="I108">
            <v>7594</v>
          </cell>
        </row>
        <row r="109">
          <cell r="B109">
            <v>0</v>
          </cell>
          <cell r="C109">
            <v>725</v>
          </cell>
          <cell r="D109">
            <v>6197</v>
          </cell>
          <cell r="E109">
            <v>0</v>
          </cell>
          <cell r="F109">
            <v>0</v>
          </cell>
          <cell r="G109">
            <v>0</v>
          </cell>
          <cell r="H109">
            <v>12053</v>
          </cell>
          <cell r="I109">
            <v>267</v>
          </cell>
        </row>
        <row r="110">
          <cell r="B110">
            <v>795</v>
          </cell>
          <cell r="C110">
            <v>375</v>
          </cell>
          <cell r="D110">
            <v>3401</v>
          </cell>
          <cell r="E110">
            <v>1403</v>
          </cell>
          <cell r="F110">
            <v>1021</v>
          </cell>
          <cell r="G110">
            <v>820</v>
          </cell>
          <cell r="H110">
            <v>15987</v>
          </cell>
          <cell r="I110">
            <v>0</v>
          </cell>
        </row>
        <row r="111">
          <cell r="B111">
            <v>0</v>
          </cell>
          <cell r="C111">
            <v>410</v>
          </cell>
          <cell r="D111">
            <v>3548</v>
          </cell>
          <cell r="E111">
            <v>3302</v>
          </cell>
          <cell r="F111">
            <v>1247</v>
          </cell>
          <cell r="G111">
            <v>941</v>
          </cell>
          <cell r="H111">
            <v>12320</v>
          </cell>
          <cell r="I111">
            <v>45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1540</v>
          </cell>
          <cell r="G112">
            <v>28</v>
          </cell>
          <cell r="H112">
            <v>384</v>
          </cell>
          <cell r="I112">
            <v>0</v>
          </cell>
        </row>
        <row r="113">
          <cell r="B113">
            <v>1558</v>
          </cell>
          <cell r="C113">
            <v>975</v>
          </cell>
          <cell r="D113">
            <v>4405</v>
          </cell>
          <cell r="E113">
            <v>174</v>
          </cell>
          <cell r="F113">
            <v>1788</v>
          </cell>
          <cell r="G113">
            <v>2000</v>
          </cell>
          <cell r="H113">
            <v>7894</v>
          </cell>
          <cell r="I113">
            <v>463</v>
          </cell>
        </row>
        <row r="114">
          <cell r="B114">
            <v>12258</v>
          </cell>
          <cell r="C114">
            <v>17216</v>
          </cell>
          <cell r="D114">
            <v>2663</v>
          </cell>
          <cell r="E114">
            <v>24970</v>
          </cell>
          <cell r="F114">
            <v>4780</v>
          </cell>
          <cell r="G114">
            <v>1924</v>
          </cell>
          <cell r="H114">
            <v>39326</v>
          </cell>
          <cell r="I114">
            <v>3759</v>
          </cell>
        </row>
        <row r="115">
          <cell r="B115">
            <v>1916</v>
          </cell>
          <cell r="C115">
            <v>36710</v>
          </cell>
          <cell r="D115">
            <v>0</v>
          </cell>
          <cell r="E115">
            <v>343</v>
          </cell>
          <cell r="F115">
            <v>1000</v>
          </cell>
          <cell r="G115">
            <v>3122</v>
          </cell>
          <cell r="H115">
            <v>0</v>
          </cell>
          <cell r="I115">
            <v>15633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96520</v>
          </cell>
          <cell r="F116">
            <v>8562</v>
          </cell>
          <cell r="G116">
            <v>5620</v>
          </cell>
          <cell r="H116">
            <v>0</v>
          </cell>
          <cell r="I116">
            <v>0</v>
          </cell>
        </row>
        <row r="117">
          <cell r="B117">
            <v>3962</v>
          </cell>
          <cell r="C117">
            <v>7766</v>
          </cell>
          <cell r="D117">
            <v>711</v>
          </cell>
          <cell r="E117">
            <v>4709</v>
          </cell>
          <cell r="F117">
            <v>23882</v>
          </cell>
          <cell r="G117">
            <v>5424</v>
          </cell>
          <cell r="H117">
            <v>142</v>
          </cell>
          <cell r="I117">
            <v>2228</v>
          </cell>
        </row>
        <row r="118">
          <cell r="B118">
            <v>65897</v>
          </cell>
          <cell r="C118">
            <v>40369</v>
          </cell>
          <cell r="D118">
            <v>75487</v>
          </cell>
          <cell r="E118">
            <v>102444</v>
          </cell>
          <cell r="F118">
            <v>30214</v>
          </cell>
          <cell r="G118">
            <v>32014</v>
          </cell>
          <cell r="H118">
            <v>42105</v>
          </cell>
          <cell r="I118">
            <v>27520</v>
          </cell>
        </row>
        <row r="119">
          <cell r="B119">
            <v>6828</v>
          </cell>
          <cell r="C119">
            <v>981</v>
          </cell>
          <cell r="D119">
            <v>8005</v>
          </cell>
          <cell r="E119">
            <v>11673</v>
          </cell>
          <cell r="F119">
            <v>12090</v>
          </cell>
          <cell r="G119">
            <v>5728</v>
          </cell>
          <cell r="H119">
            <v>6008</v>
          </cell>
          <cell r="I119">
            <v>341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3258</v>
          </cell>
          <cell r="C121">
            <v>6587</v>
          </cell>
          <cell r="D121">
            <v>9876</v>
          </cell>
          <cell r="E121">
            <v>3658</v>
          </cell>
          <cell r="F121">
            <v>10214</v>
          </cell>
          <cell r="G121">
            <v>13258</v>
          </cell>
          <cell r="H121">
            <v>9520</v>
          </cell>
          <cell r="I121">
            <v>7520</v>
          </cell>
        </row>
        <row r="122">
          <cell r="B122">
            <v>2268</v>
          </cell>
          <cell r="C122">
            <v>232</v>
          </cell>
          <cell r="D122">
            <v>5704</v>
          </cell>
          <cell r="E122">
            <v>8298</v>
          </cell>
          <cell r="F122">
            <v>6950</v>
          </cell>
          <cell r="G122">
            <v>2246</v>
          </cell>
          <cell r="H122">
            <v>1676</v>
          </cell>
          <cell r="I122">
            <v>321</v>
          </cell>
        </row>
        <row r="123">
          <cell r="B123">
            <v>40417</v>
          </cell>
          <cell r="C123">
            <v>0</v>
          </cell>
          <cell r="D123">
            <v>5310</v>
          </cell>
          <cell r="E123">
            <v>31030</v>
          </cell>
          <cell r="F123">
            <v>0</v>
          </cell>
          <cell r="G123">
            <v>1440</v>
          </cell>
          <cell r="H123">
            <v>1040</v>
          </cell>
          <cell r="I123">
            <v>0</v>
          </cell>
        </row>
        <row r="124">
          <cell r="B124">
            <v>1633</v>
          </cell>
          <cell r="C124">
            <v>21</v>
          </cell>
          <cell r="D124">
            <v>750</v>
          </cell>
          <cell r="E124">
            <v>2853</v>
          </cell>
          <cell r="F124">
            <v>13725</v>
          </cell>
          <cell r="G124">
            <v>56</v>
          </cell>
          <cell r="H124">
            <v>72</v>
          </cell>
          <cell r="I124">
            <v>98</v>
          </cell>
        </row>
        <row r="125">
          <cell r="B125">
            <v>0</v>
          </cell>
          <cell r="C125">
            <v>0</v>
          </cell>
          <cell r="D125">
            <v>21</v>
          </cell>
          <cell r="E125">
            <v>1964</v>
          </cell>
          <cell r="F125">
            <v>240</v>
          </cell>
          <cell r="G125">
            <v>5</v>
          </cell>
          <cell r="H125">
            <v>0</v>
          </cell>
          <cell r="I125">
            <v>0</v>
          </cell>
        </row>
        <row r="126">
          <cell r="B126">
            <v>0</v>
          </cell>
          <cell r="C126">
            <v>0</v>
          </cell>
          <cell r="D126">
            <v>21</v>
          </cell>
          <cell r="E126">
            <v>9480</v>
          </cell>
          <cell r="F126">
            <v>84</v>
          </cell>
          <cell r="G126">
            <v>1358</v>
          </cell>
          <cell r="H126">
            <v>81</v>
          </cell>
          <cell r="I126">
            <v>0</v>
          </cell>
        </row>
        <row r="127">
          <cell r="B127">
            <v>2760</v>
          </cell>
          <cell r="C127">
            <v>40</v>
          </cell>
          <cell r="D127">
            <v>65</v>
          </cell>
          <cell r="E127">
            <v>3585</v>
          </cell>
          <cell r="F127">
            <v>45000</v>
          </cell>
          <cell r="G127">
            <v>0</v>
          </cell>
          <cell r="H127">
            <v>2255</v>
          </cell>
          <cell r="I127">
            <v>135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54600</v>
          </cell>
          <cell r="F129">
            <v>5140</v>
          </cell>
          <cell r="G129">
            <v>209</v>
          </cell>
          <cell r="H129">
            <v>140</v>
          </cell>
          <cell r="I129">
            <v>8</v>
          </cell>
        </row>
        <row r="130">
          <cell r="B130">
            <v>22144</v>
          </cell>
          <cell r="C130">
            <v>521</v>
          </cell>
          <cell r="D130">
            <v>985</v>
          </cell>
          <cell r="E130">
            <v>263</v>
          </cell>
          <cell r="F130">
            <v>21041</v>
          </cell>
          <cell r="G130">
            <v>2687</v>
          </cell>
          <cell r="H130">
            <v>4244</v>
          </cell>
          <cell r="I130">
            <v>1325</v>
          </cell>
        </row>
        <row r="131">
          <cell r="B131">
            <v>2568</v>
          </cell>
          <cell r="C131">
            <v>3214</v>
          </cell>
          <cell r="D131">
            <v>0</v>
          </cell>
          <cell r="E131">
            <v>3254</v>
          </cell>
          <cell r="F131">
            <v>17985</v>
          </cell>
          <cell r="G131">
            <v>3254</v>
          </cell>
          <cell r="H131">
            <v>0</v>
          </cell>
          <cell r="I131">
            <v>2104</v>
          </cell>
        </row>
        <row r="132">
          <cell r="B132">
            <v>242</v>
          </cell>
          <cell r="C132">
            <v>4787</v>
          </cell>
          <cell r="D132">
            <v>5478</v>
          </cell>
          <cell r="E132">
            <v>3687</v>
          </cell>
          <cell r="F132">
            <v>1985</v>
          </cell>
          <cell r="G132">
            <v>8643</v>
          </cell>
          <cell r="H132">
            <v>872</v>
          </cell>
          <cell r="I132">
            <v>607</v>
          </cell>
        </row>
        <row r="133">
          <cell r="B133">
            <v>0</v>
          </cell>
          <cell r="C133">
            <v>0</v>
          </cell>
          <cell r="D133">
            <v>40</v>
          </cell>
          <cell r="E133">
            <v>0</v>
          </cell>
          <cell r="F133">
            <v>0</v>
          </cell>
          <cell r="G133">
            <v>11054</v>
          </cell>
          <cell r="H133">
            <v>0</v>
          </cell>
          <cell r="I133">
            <v>0</v>
          </cell>
        </row>
        <row r="134">
          <cell r="B134">
            <v>15751</v>
          </cell>
          <cell r="C134">
            <v>2655</v>
          </cell>
          <cell r="D134">
            <v>0</v>
          </cell>
          <cell r="E134">
            <v>117</v>
          </cell>
          <cell r="F134">
            <v>32420</v>
          </cell>
          <cell r="G134">
            <v>36</v>
          </cell>
          <cell r="H134">
            <v>29</v>
          </cell>
          <cell r="I134">
            <v>7794</v>
          </cell>
        </row>
        <row r="135">
          <cell r="B135">
            <v>186</v>
          </cell>
          <cell r="C135">
            <v>3584</v>
          </cell>
          <cell r="D135">
            <v>0</v>
          </cell>
          <cell r="E135">
            <v>452</v>
          </cell>
          <cell r="F135">
            <v>6542</v>
          </cell>
          <cell r="G135">
            <v>0</v>
          </cell>
          <cell r="H135">
            <v>0</v>
          </cell>
          <cell r="I135">
            <v>96</v>
          </cell>
        </row>
        <row r="136">
          <cell r="B136">
            <v>1746</v>
          </cell>
          <cell r="C136">
            <v>3</v>
          </cell>
          <cell r="D136">
            <v>0</v>
          </cell>
          <cell r="E136">
            <v>0</v>
          </cell>
          <cell r="F136">
            <v>1200</v>
          </cell>
          <cell r="G136">
            <v>80</v>
          </cell>
          <cell r="H136">
            <v>0</v>
          </cell>
          <cell r="I136">
            <v>490</v>
          </cell>
        </row>
        <row r="137">
          <cell r="B137">
            <v>273767</v>
          </cell>
          <cell r="C137">
            <v>43485</v>
          </cell>
          <cell r="D137">
            <v>2766142</v>
          </cell>
          <cell r="E137">
            <v>11780</v>
          </cell>
          <cell r="F137">
            <v>65045</v>
          </cell>
          <cell r="G137">
            <v>203317</v>
          </cell>
          <cell r="H137">
            <v>77500</v>
          </cell>
          <cell r="I137">
            <v>27924</v>
          </cell>
        </row>
        <row r="138">
          <cell r="B138">
            <v>32394</v>
          </cell>
          <cell r="C138">
            <v>21941</v>
          </cell>
          <cell r="D138">
            <v>19295</v>
          </cell>
          <cell r="E138">
            <v>18200</v>
          </cell>
          <cell r="F138">
            <v>16890</v>
          </cell>
          <cell r="G138">
            <v>13634</v>
          </cell>
          <cell r="H138">
            <v>5906</v>
          </cell>
          <cell r="I138">
            <v>5458</v>
          </cell>
        </row>
      </sheetData>
      <sheetData sheetId="13">
        <row r="8">
          <cell r="B8">
            <v>3643</v>
          </cell>
          <cell r="C8">
            <v>276719</v>
          </cell>
          <cell r="D8">
            <v>13672</v>
          </cell>
          <cell r="E8">
            <v>140082</v>
          </cell>
          <cell r="F8">
            <v>1380</v>
          </cell>
          <cell r="G8">
            <v>0</v>
          </cell>
          <cell r="H8">
            <v>1046</v>
          </cell>
          <cell r="I8">
            <v>0</v>
          </cell>
        </row>
        <row r="9">
          <cell r="B9">
            <v>23437</v>
          </cell>
          <cell r="C9">
            <v>1765</v>
          </cell>
          <cell r="D9">
            <v>633</v>
          </cell>
          <cell r="E9">
            <v>1241</v>
          </cell>
          <cell r="F9">
            <v>1142</v>
          </cell>
          <cell r="G9">
            <v>831</v>
          </cell>
          <cell r="H9">
            <v>5012</v>
          </cell>
          <cell r="I9">
            <v>1421</v>
          </cell>
        </row>
        <row r="10">
          <cell r="B10">
            <v>0</v>
          </cell>
          <cell r="C10">
            <v>0</v>
          </cell>
          <cell r="D10">
            <v>65</v>
          </cell>
          <cell r="E10">
            <v>0</v>
          </cell>
          <cell r="F10">
            <v>0</v>
          </cell>
          <cell r="G10">
            <v>40</v>
          </cell>
          <cell r="H10">
            <v>0</v>
          </cell>
          <cell r="I10">
            <v>0</v>
          </cell>
        </row>
        <row r="11">
          <cell r="B11">
            <v>8</v>
          </cell>
          <cell r="C11">
            <v>10</v>
          </cell>
          <cell r="D11">
            <v>15</v>
          </cell>
          <cell r="E11">
            <v>4</v>
          </cell>
          <cell r="F11">
            <v>6</v>
          </cell>
          <cell r="G11">
            <v>16</v>
          </cell>
          <cell r="H11">
            <v>8</v>
          </cell>
          <cell r="I11">
            <v>16</v>
          </cell>
        </row>
        <row r="12">
          <cell r="B12">
            <v>0</v>
          </cell>
          <cell r="C12">
            <v>0</v>
          </cell>
          <cell r="D12">
            <v>356</v>
          </cell>
          <cell r="E12">
            <v>89</v>
          </cell>
          <cell r="F12">
            <v>0</v>
          </cell>
          <cell r="G12">
            <v>0</v>
          </cell>
          <cell r="H12">
            <v>1989</v>
          </cell>
          <cell r="I12">
            <v>98</v>
          </cell>
        </row>
        <row r="13">
          <cell r="B13">
            <v>3021</v>
          </cell>
          <cell r="C13">
            <v>1859</v>
          </cell>
          <cell r="D13">
            <v>1985</v>
          </cell>
          <cell r="E13">
            <v>5698</v>
          </cell>
          <cell r="F13">
            <v>5698</v>
          </cell>
          <cell r="G13">
            <v>895</v>
          </cell>
          <cell r="H13">
            <v>95210</v>
          </cell>
          <cell r="I13">
            <v>9877</v>
          </cell>
        </row>
        <row r="14">
          <cell r="B14">
            <v>122</v>
          </cell>
          <cell r="C14">
            <v>354</v>
          </cell>
          <cell r="D14">
            <v>898</v>
          </cell>
          <cell r="E14">
            <v>82</v>
          </cell>
          <cell r="F14">
            <v>370</v>
          </cell>
          <cell r="G14">
            <v>1076</v>
          </cell>
          <cell r="H14">
            <v>25551</v>
          </cell>
          <cell r="I14">
            <v>32032</v>
          </cell>
        </row>
        <row r="15">
          <cell r="B15">
            <v>30</v>
          </cell>
          <cell r="C15">
            <v>214</v>
          </cell>
          <cell r="D15">
            <v>0</v>
          </cell>
          <cell r="E15">
            <v>0</v>
          </cell>
          <cell r="F15">
            <v>25</v>
          </cell>
          <cell r="G15">
            <v>76</v>
          </cell>
          <cell r="H15">
            <v>420</v>
          </cell>
          <cell r="I15">
            <v>105</v>
          </cell>
        </row>
        <row r="16">
          <cell r="B16">
            <v>1205</v>
          </cell>
          <cell r="C16">
            <v>256</v>
          </cell>
          <cell r="D16">
            <v>658</v>
          </cell>
          <cell r="E16">
            <v>120</v>
          </cell>
          <cell r="F16">
            <v>524</v>
          </cell>
          <cell r="G16">
            <v>654</v>
          </cell>
          <cell r="H16">
            <v>2235</v>
          </cell>
          <cell r="I16">
            <v>152</v>
          </cell>
        </row>
        <row r="17">
          <cell r="B17">
            <v>937</v>
          </cell>
          <cell r="C17">
            <v>985</v>
          </cell>
          <cell r="D17">
            <v>520</v>
          </cell>
          <cell r="E17">
            <v>2892</v>
          </cell>
          <cell r="F17">
            <v>352</v>
          </cell>
          <cell r="G17">
            <v>120</v>
          </cell>
          <cell r="H17">
            <v>3215</v>
          </cell>
          <cell r="I17">
            <v>525</v>
          </cell>
        </row>
        <row r="18">
          <cell r="B18">
            <v>0</v>
          </cell>
          <cell r="C18">
            <v>1908</v>
          </cell>
          <cell r="D18">
            <v>0</v>
          </cell>
          <cell r="E18">
            <v>0</v>
          </cell>
          <cell r="F18">
            <v>500</v>
          </cell>
          <cell r="G18">
            <v>2156</v>
          </cell>
          <cell r="H18">
            <v>0</v>
          </cell>
          <cell r="I18">
            <v>265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2891</v>
          </cell>
          <cell r="F19">
            <v>830</v>
          </cell>
          <cell r="G19">
            <v>0</v>
          </cell>
          <cell r="H19">
            <v>40</v>
          </cell>
          <cell r="I19">
            <v>0</v>
          </cell>
        </row>
        <row r="20">
          <cell r="B20">
            <v>1459</v>
          </cell>
          <cell r="C20">
            <v>1020</v>
          </cell>
          <cell r="D20">
            <v>120</v>
          </cell>
          <cell r="E20">
            <v>610</v>
          </cell>
          <cell r="F20">
            <v>898</v>
          </cell>
          <cell r="G20">
            <v>1254</v>
          </cell>
          <cell r="H20">
            <v>25</v>
          </cell>
          <cell r="I20">
            <v>452</v>
          </cell>
        </row>
        <row r="21">
          <cell r="B21">
            <v>5698</v>
          </cell>
          <cell r="C21">
            <v>1205</v>
          </cell>
          <cell r="D21">
            <v>3985</v>
          </cell>
          <cell r="E21">
            <v>3989</v>
          </cell>
          <cell r="F21">
            <v>2541</v>
          </cell>
          <cell r="G21">
            <v>899</v>
          </cell>
          <cell r="H21">
            <v>1201</v>
          </cell>
          <cell r="I21">
            <v>989</v>
          </cell>
        </row>
        <row r="22">
          <cell r="B22">
            <v>495</v>
          </cell>
          <cell r="C22">
            <v>365</v>
          </cell>
          <cell r="D22">
            <v>673</v>
          </cell>
          <cell r="E22">
            <v>393</v>
          </cell>
          <cell r="F22">
            <v>290</v>
          </cell>
          <cell r="G22">
            <v>254</v>
          </cell>
          <cell r="H22">
            <v>1677</v>
          </cell>
          <cell r="I22">
            <v>29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2564</v>
          </cell>
          <cell r="F23">
            <v>79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1174</v>
          </cell>
          <cell r="C24">
            <v>953</v>
          </cell>
          <cell r="D24">
            <v>716</v>
          </cell>
          <cell r="E24">
            <v>109</v>
          </cell>
          <cell r="F24">
            <v>2545</v>
          </cell>
          <cell r="G24">
            <v>366</v>
          </cell>
          <cell r="H24">
            <v>320</v>
          </cell>
          <cell r="I24">
            <v>59</v>
          </cell>
        </row>
        <row r="25">
          <cell r="B25">
            <v>520</v>
          </cell>
          <cell r="C25">
            <v>102</v>
          </cell>
          <cell r="D25">
            <v>189</v>
          </cell>
          <cell r="E25">
            <v>452</v>
          </cell>
          <cell r="F25">
            <v>300</v>
          </cell>
          <cell r="G25">
            <v>56</v>
          </cell>
          <cell r="H25">
            <v>420</v>
          </cell>
          <cell r="I25">
            <v>25</v>
          </cell>
        </row>
        <row r="26">
          <cell r="B26">
            <v>0</v>
          </cell>
          <cell r="C26">
            <v>0</v>
          </cell>
          <cell r="D26">
            <v>51</v>
          </cell>
          <cell r="E26">
            <v>292</v>
          </cell>
          <cell r="F26">
            <v>2225</v>
          </cell>
          <cell r="G26">
            <v>2008</v>
          </cell>
          <cell r="H26">
            <v>5496</v>
          </cell>
          <cell r="I26">
            <v>0</v>
          </cell>
        </row>
        <row r="27">
          <cell r="B27">
            <v>156</v>
          </cell>
          <cell r="C27">
            <v>26</v>
          </cell>
          <cell r="D27">
            <v>79</v>
          </cell>
          <cell r="E27">
            <v>52</v>
          </cell>
          <cell r="F27">
            <v>352</v>
          </cell>
          <cell r="G27">
            <v>25</v>
          </cell>
          <cell r="H27">
            <v>298</v>
          </cell>
          <cell r="I27">
            <v>45</v>
          </cell>
        </row>
        <row r="28">
          <cell r="B28">
            <v>0</v>
          </cell>
          <cell r="C28">
            <v>25</v>
          </cell>
          <cell r="D28">
            <v>15</v>
          </cell>
          <cell r="E28">
            <v>658</v>
          </cell>
          <cell r="F28">
            <v>98</v>
          </cell>
          <cell r="G28">
            <v>0</v>
          </cell>
          <cell r="H28">
            <v>0</v>
          </cell>
          <cell r="I28">
            <v>12</v>
          </cell>
        </row>
        <row r="29">
          <cell r="B29">
            <v>0</v>
          </cell>
          <cell r="C29">
            <v>25</v>
          </cell>
          <cell r="D29">
            <v>0</v>
          </cell>
          <cell r="E29">
            <v>52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</row>
        <row r="30">
          <cell r="B30">
            <v>75</v>
          </cell>
          <cell r="C30">
            <v>58</v>
          </cell>
          <cell r="D30">
            <v>158</v>
          </cell>
          <cell r="E30">
            <v>154</v>
          </cell>
          <cell r="F30">
            <v>754</v>
          </cell>
          <cell r="G30">
            <v>39</v>
          </cell>
          <cell r="H30">
            <v>185</v>
          </cell>
          <cell r="I30">
            <v>39</v>
          </cell>
        </row>
        <row r="31">
          <cell r="H31">
            <v>8722.08</v>
          </cell>
        </row>
        <row r="32">
          <cell r="B32">
            <v>0</v>
          </cell>
          <cell r="C32">
            <v>92</v>
          </cell>
          <cell r="D32">
            <v>85</v>
          </cell>
          <cell r="E32">
            <v>212</v>
          </cell>
          <cell r="F32">
            <v>857</v>
          </cell>
          <cell r="G32">
            <v>0</v>
          </cell>
          <cell r="H32">
            <v>0</v>
          </cell>
          <cell r="I32">
            <v>70</v>
          </cell>
        </row>
        <row r="33">
          <cell r="B33">
            <v>52</v>
          </cell>
          <cell r="C33">
            <v>25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98</v>
          </cell>
          <cell r="I33">
            <v>0</v>
          </cell>
        </row>
        <row r="34">
          <cell r="B34">
            <v>0</v>
          </cell>
          <cell r="C34">
            <v>325</v>
          </cell>
          <cell r="D34">
            <v>0</v>
          </cell>
          <cell r="E34">
            <v>184</v>
          </cell>
          <cell r="F34">
            <v>752</v>
          </cell>
          <cell r="G34">
            <v>58</v>
          </cell>
          <cell r="H34">
            <v>0</v>
          </cell>
          <cell r="I34">
            <v>536</v>
          </cell>
        </row>
        <row r="35">
          <cell r="B35">
            <v>0</v>
          </cell>
          <cell r="C35">
            <v>102</v>
          </cell>
          <cell r="D35">
            <v>698</v>
          </cell>
          <cell r="E35">
            <v>158</v>
          </cell>
          <cell r="F35">
            <v>185</v>
          </cell>
          <cell r="G35">
            <v>189</v>
          </cell>
          <cell r="H35">
            <v>241</v>
          </cell>
          <cell r="I35">
            <v>98</v>
          </cell>
        </row>
        <row r="36">
          <cell r="B36">
            <v>0</v>
          </cell>
          <cell r="C36">
            <v>0</v>
          </cell>
          <cell r="D36">
            <v>110</v>
          </cell>
          <cell r="E36">
            <v>0</v>
          </cell>
          <cell r="F36">
            <v>0</v>
          </cell>
          <cell r="G36">
            <v>450</v>
          </cell>
          <cell r="H36">
            <v>0</v>
          </cell>
          <cell r="I36">
            <v>222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2</v>
          </cell>
          <cell r="C38">
            <v>1407</v>
          </cell>
          <cell r="D38">
            <v>0</v>
          </cell>
          <cell r="E38">
            <v>30</v>
          </cell>
          <cell r="F38">
            <v>5000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987</v>
          </cell>
          <cell r="C40">
            <v>452</v>
          </cell>
          <cell r="D40">
            <v>1542</v>
          </cell>
          <cell r="E40">
            <v>254</v>
          </cell>
          <cell r="F40">
            <v>1542</v>
          </cell>
          <cell r="G40">
            <v>258</v>
          </cell>
          <cell r="H40">
            <v>1468</v>
          </cell>
          <cell r="I40">
            <v>59</v>
          </cell>
        </row>
        <row r="41">
          <cell r="B41">
            <v>4587</v>
          </cell>
          <cell r="C41">
            <v>6989</v>
          </cell>
          <cell r="D41">
            <v>4265</v>
          </cell>
          <cell r="E41">
            <v>4101</v>
          </cell>
          <cell r="F41">
            <v>1589</v>
          </cell>
          <cell r="G41">
            <v>3699</v>
          </cell>
          <cell r="H41">
            <v>659</v>
          </cell>
          <cell r="I41">
            <v>658</v>
          </cell>
        </row>
        <row r="56">
          <cell r="B56">
            <v>11300</v>
          </cell>
          <cell r="C56">
            <v>29055</v>
          </cell>
          <cell r="D56">
            <v>23679</v>
          </cell>
          <cell r="E56">
            <v>3597</v>
          </cell>
          <cell r="F56">
            <v>2760</v>
          </cell>
          <cell r="G56">
            <v>0</v>
          </cell>
          <cell r="H56">
            <v>27676</v>
          </cell>
          <cell r="I56">
            <v>0</v>
          </cell>
        </row>
        <row r="57">
          <cell r="B57">
            <v>2654</v>
          </cell>
          <cell r="C57">
            <v>1022</v>
          </cell>
          <cell r="D57">
            <v>5987</v>
          </cell>
          <cell r="E57">
            <v>3258</v>
          </cell>
          <cell r="F57">
            <v>1201</v>
          </cell>
          <cell r="G57">
            <v>3214</v>
          </cell>
          <cell r="H57">
            <v>36587</v>
          </cell>
          <cell r="I57">
            <v>3520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2014</v>
          </cell>
          <cell r="H58">
            <v>0</v>
          </cell>
          <cell r="I58">
            <v>0</v>
          </cell>
        </row>
        <row r="59">
          <cell r="B59">
            <v>7000</v>
          </cell>
          <cell r="C59">
            <v>250000</v>
          </cell>
          <cell r="D59">
            <v>25000</v>
          </cell>
          <cell r="E59">
            <v>4500</v>
          </cell>
          <cell r="F59">
            <v>6400</v>
          </cell>
          <cell r="G59">
            <v>25000</v>
          </cell>
          <cell r="H59">
            <v>2000</v>
          </cell>
          <cell r="I59">
            <v>60000</v>
          </cell>
        </row>
        <row r="60">
          <cell r="B60">
            <v>0</v>
          </cell>
          <cell r="C60">
            <v>0</v>
          </cell>
          <cell r="D60">
            <v>2737</v>
          </cell>
          <cell r="E60">
            <v>0</v>
          </cell>
          <cell r="F60">
            <v>101</v>
          </cell>
          <cell r="G60">
            <v>0</v>
          </cell>
          <cell r="H60">
            <v>9920</v>
          </cell>
          <cell r="I60">
            <v>20</v>
          </cell>
        </row>
        <row r="61">
          <cell r="B61">
            <v>25</v>
          </cell>
          <cell r="C61">
            <v>56</v>
          </cell>
          <cell r="D61">
            <v>627</v>
          </cell>
          <cell r="E61">
            <v>125</v>
          </cell>
          <cell r="F61">
            <v>300</v>
          </cell>
          <cell r="G61">
            <v>2102</v>
          </cell>
          <cell r="H61">
            <v>21245</v>
          </cell>
          <cell r="I61">
            <v>0</v>
          </cell>
        </row>
        <row r="62">
          <cell r="B62">
            <v>0</v>
          </cell>
          <cell r="C62">
            <v>113</v>
          </cell>
          <cell r="D62">
            <v>1697</v>
          </cell>
          <cell r="E62">
            <v>110</v>
          </cell>
          <cell r="F62">
            <v>285</v>
          </cell>
          <cell r="G62">
            <v>10427</v>
          </cell>
          <cell r="H62">
            <v>48483</v>
          </cell>
          <cell r="I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20</v>
          </cell>
          <cell r="G63">
            <v>417</v>
          </cell>
          <cell r="H63">
            <v>490</v>
          </cell>
          <cell r="I63">
            <v>0</v>
          </cell>
        </row>
        <row r="64">
          <cell r="B64">
            <v>413</v>
          </cell>
          <cell r="C64">
            <v>1640</v>
          </cell>
          <cell r="D64">
            <v>3109</v>
          </cell>
          <cell r="E64">
            <v>724</v>
          </cell>
          <cell r="F64">
            <v>5765</v>
          </cell>
          <cell r="G64">
            <v>20633</v>
          </cell>
          <cell r="H64">
            <v>35800</v>
          </cell>
          <cell r="I64">
            <v>1049</v>
          </cell>
        </row>
        <row r="65">
          <cell r="B65">
            <v>1063</v>
          </cell>
          <cell r="C65">
            <v>867</v>
          </cell>
          <cell r="D65">
            <v>301</v>
          </cell>
          <cell r="E65">
            <v>2052</v>
          </cell>
          <cell r="F65">
            <v>520</v>
          </cell>
          <cell r="G65">
            <v>230</v>
          </cell>
          <cell r="H65">
            <v>1895</v>
          </cell>
          <cell r="I65">
            <v>607</v>
          </cell>
        </row>
        <row r="66">
          <cell r="B66">
            <v>42</v>
          </cell>
          <cell r="C66">
            <v>3917</v>
          </cell>
          <cell r="D66">
            <v>0</v>
          </cell>
          <cell r="E66">
            <v>20</v>
          </cell>
          <cell r="F66">
            <v>1147</v>
          </cell>
          <cell r="G66">
            <v>363</v>
          </cell>
          <cell r="H66">
            <v>5</v>
          </cell>
          <cell r="I66">
            <v>1577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2321</v>
          </cell>
          <cell r="F67">
            <v>352</v>
          </cell>
          <cell r="G67">
            <v>0</v>
          </cell>
          <cell r="H67">
            <v>25</v>
          </cell>
          <cell r="I67">
            <v>0</v>
          </cell>
        </row>
        <row r="68">
          <cell r="B68">
            <v>480</v>
          </cell>
          <cell r="C68">
            <v>1214</v>
          </cell>
          <cell r="D68">
            <v>20</v>
          </cell>
          <cell r="E68">
            <v>898</v>
          </cell>
          <cell r="F68">
            <v>1985</v>
          </cell>
          <cell r="G68">
            <v>3201</v>
          </cell>
          <cell r="H68">
            <v>20</v>
          </cell>
          <cell r="I68">
            <v>361</v>
          </cell>
        </row>
        <row r="69">
          <cell r="B69">
            <v>3307</v>
          </cell>
          <cell r="C69">
            <v>1863</v>
          </cell>
          <cell r="D69">
            <v>4035</v>
          </cell>
          <cell r="E69">
            <v>9098</v>
          </cell>
          <cell r="F69">
            <v>2745</v>
          </cell>
          <cell r="G69">
            <v>1060</v>
          </cell>
          <cell r="H69">
            <v>4073</v>
          </cell>
          <cell r="I69">
            <v>2417</v>
          </cell>
        </row>
        <row r="70">
          <cell r="B70">
            <v>325</v>
          </cell>
          <cell r="C70">
            <v>562</v>
          </cell>
          <cell r="D70">
            <v>3201</v>
          </cell>
          <cell r="E70">
            <v>1302</v>
          </cell>
          <cell r="F70">
            <v>895</v>
          </cell>
          <cell r="G70">
            <v>985</v>
          </cell>
          <cell r="H70">
            <v>987</v>
          </cell>
          <cell r="I70">
            <v>98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3</v>
          </cell>
          <cell r="H71">
            <v>0</v>
          </cell>
          <cell r="I71">
            <v>0</v>
          </cell>
        </row>
        <row r="72">
          <cell r="B72">
            <v>98</v>
          </cell>
          <cell r="C72">
            <v>2147</v>
          </cell>
          <cell r="D72">
            <v>2541</v>
          </cell>
          <cell r="E72">
            <v>785</v>
          </cell>
          <cell r="F72">
            <v>2410</v>
          </cell>
          <cell r="G72">
            <v>2598</v>
          </cell>
          <cell r="H72">
            <v>2587</v>
          </cell>
          <cell r="I72">
            <v>1541</v>
          </cell>
        </row>
        <row r="73">
          <cell r="B73">
            <v>125</v>
          </cell>
          <cell r="C73">
            <v>421</v>
          </cell>
          <cell r="D73">
            <v>987</v>
          </cell>
          <cell r="E73">
            <v>3658</v>
          </cell>
          <cell r="F73">
            <v>857</v>
          </cell>
          <cell r="G73">
            <v>852</v>
          </cell>
          <cell r="H73">
            <v>598</v>
          </cell>
          <cell r="I73">
            <v>58</v>
          </cell>
        </row>
        <row r="74">
          <cell r="B74">
            <v>85</v>
          </cell>
          <cell r="C74">
            <v>0</v>
          </cell>
          <cell r="D74">
            <v>859</v>
          </cell>
          <cell r="E74">
            <v>124</v>
          </cell>
          <cell r="F74">
            <v>0</v>
          </cell>
          <cell r="G74">
            <v>354</v>
          </cell>
          <cell r="H74">
            <v>521</v>
          </cell>
          <cell r="I74">
            <v>0</v>
          </cell>
        </row>
        <row r="75">
          <cell r="B75">
            <v>254</v>
          </cell>
          <cell r="C75">
            <v>36</v>
          </cell>
          <cell r="D75">
            <v>56</v>
          </cell>
          <cell r="E75">
            <v>145</v>
          </cell>
          <cell r="F75">
            <v>356</v>
          </cell>
          <cell r="G75">
            <v>35</v>
          </cell>
          <cell r="H75">
            <v>52</v>
          </cell>
          <cell r="I75">
            <v>32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989</v>
          </cell>
          <cell r="F76">
            <v>452</v>
          </cell>
          <cell r="G76">
            <v>35</v>
          </cell>
          <cell r="H76">
            <v>0</v>
          </cell>
          <cell r="I76">
            <v>0</v>
          </cell>
        </row>
        <row r="77">
          <cell r="B77">
            <v>0</v>
          </cell>
          <cell r="C77">
            <v>0</v>
          </cell>
          <cell r="D77">
            <v>520</v>
          </cell>
          <cell r="E77">
            <v>6987</v>
          </cell>
          <cell r="F77">
            <v>254</v>
          </cell>
          <cell r="G77">
            <v>1258</v>
          </cell>
          <cell r="H77">
            <v>0</v>
          </cell>
          <cell r="I77">
            <v>0</v>
          </cell>
        </row>
        <row r="78">
          <cell r="B78">
            <v>30</v>
          </cell>
          <cell r="C78">
            <v>23</v>
          </cell>
          <cell r="D78">
            <v>25</v>
          </cell>
          <cell r="E78">
            <v>325</v>
          </cell>
          <cell r="F78">
            <v>1204</v>
          </cell>
          <cell r="G78">
            <v>52</v>
          </cell>
          <cell r="H78">
            <v>152</v>
          </cell>
          <cell r="I78">
            <v>52</v>
          </cell>
        </row>
        <row r="80">
          <cell r="B80">
            <v>0</v>
          </cell>
          <cell r="C80">
            <v>657</v>
          </cell>
          <cell r="D80">
            <v>0</v>
          </cell>
          <cell r="E80">
            <v>0</v>
          </cell>
          <cell r="F80">
            <v>110</v>
          </cell>
          <cell r="G80">
            <v>38</v>
          </cell>
          <cell r="H80">
            <v>0</v>
          </cell>
          <cell r="I80">
            <v>0</v>
          </cell>
        </row>
        <row r="81">
          <cell r="B81">
            <v>18054</v>
          </cell>
          <cell r="C81">
            <v>32</v>
          </cell>
          <cell r="D81">
            <v>677</v>
          </cell>
          <cell r="E81">
            <v>590</v>
          </cell>
          <cell r="F81">
            <v>24050</v>
          </cell>
          <cell r="G81">
            <v>4071</v>
          </cell>
          <cell r="H81">
            <v>2073</v>
          </cell>
          <cell r="I81">
            <v>1292</v>
          </cell>
        </row>
        <row r="82">
          <cell r="B82">
            <v>810</v>
          </cell>
          <cell r="C82">
            <v>3829</v>
          </cell>
          <cell r="D82">
            <v>32</v>
          </cell>
          <cell r="E82">
            <v>480</v>
          </cell>
          <cell r="F82">
            <v>8050</v>
          </cell>
          <cell r="G82">
            <v>468</v>
          </cell>
          <cell r="H82">
            <v>0</v>
          </cell>
          <cell r="I82">
            <v>6968</v>
          </cell>
        </row>
        <row r="83">
          <cell r="B83">
            <v>520</v>
          </cell>
          <cell r="C83">
            <v>1205</v>
          </cell>
          <cell r="D83">
            <v>4214</v>
          </cell>
          <cell r="E83">
            <v>2144</v>
          </cell>
          <cell r="F83">
            <v>658</v>
          </cell>
          <cell r="G83">
            <v>1201</v>
          </cell>
          <cell r="H83">
            <v>325</v>
          </cell>
          <cell r="I83">
            <v>652</v>
          </cell>
        </row>
        <row r="84">
          <cell r="B84">
            <v>70</v>
          </cell>
          <cell r="C84">
            <v>0</v>
          </cell>
          <cell r="D84">
            <v>91</v>
          </cell>
          <cell r="E84">
            <v>0</v>
          </cell>
          <cell r="F84">
            <v>50</v>
          </cell>
          <cell r="G84">
            <v>205</v>
          </cell>
          <cell r="H84">
            <v>0</v>
          </cell>
          <cell r="I84">
            <v>60</v>
          </cell>
        </row>
        <row r="85">
          <cell r="B85">
            <v>14233</v>
          </cell>
          <cell r="C85">
            <v>2584</v>
          </cell>
          <cell r="D85">
            <v>0</v>
          </cell>
          <cell r="E85">
            <v>880</v>
          </cell>
          <cell r="F85">
            <v>26987</v>
          </cell>
          <cell r="G85">
            <v>1239</v>
          </cell>
          <cell r="H85">
            <v>11</v>
          </cell>
          <cell r="I85">
            <v>7854</v>
          </cell>
        </row>
        <row r="86">
          <cell r="B86">
            <v>245</v>
          </cell>
          <cell r="C86">
            <v>2547</v>
          </cell>
          <cell r="D86">
            <v>0</v>
          </cell>
          <cell r="E86">
            <v>541</v>
          </cell>
          <cell r="F86">
            <v>6987</v>
          </cell>
          <cell r="G86">
            <v>0</v>
          </cell>
          <cell r="H86">
            <v>0</v>
          </cell>
          <cell r="I86">
            <v>52</v>
          </cell>
        </row>
        <row r="87">
          <cell r="B87">
            <v>1823</v>
          </cell>
          <cell r="C87">
            <v>2</v>
          </cell>
          <cell r="D87">
            <v>0</v>
          </cell>
          <cell r="E87">
            <v>0</v>
          </cell>
          <cell r="F87">
            <v>2000</v>
          </cell>
          <cell r="G87">
            <v>810</v>
          </cell>
          <cell r="H87">
            <v>0</v>
          </cell>
          <cell r="I87">
            <v>489</v>
          </cell>
        </row>
        <row r="88">
          <cell r="B88">
            <v>29047</v>
          </cell>
          <cell r="C88">
            <v>10204</v>
          </cell>
          <cell r="D88">
            <v>206115</v>
          </cell>
          <cell r="E88">
            <v>6773</v>
          </cell>
          <cell r="F88">
            <v>25688</v>
          </cell>
          <cell r="G88">
            <v>56014</v>
          </cell>
          <cell r="H88">
            <v>16758</v>
          </cell>
          <cell r="I88">
            <v>1875</v>
          </cell>
        </row>
        <row r="89">
          <cell r="B89">
            <v>201544</v>
          </cell>
          <cell r="C89">
            <v>157495</v>
          </cell>
          <cell r="D89">
            <v>35698</v>
          </cell>
          <cell r="E89">
            <v>189744</v>
          </cell>
          <cell r="F89">
            <v>8969</v>
          </cell>
          <cell r="G89">
            <v>98979</v>
          </cell>
          <cell r="H89">
            <v>365</v>
          </cell>
          <cell r="I89">
            <v>3654</v>
          </cell>
        </row>
        <row r="105">
          <cell r="B105">
            <v>42940</v>
          </cell>
          <cell r="C105">
            <v>103573</v>
          </cell>
          <cell r="D105">
            <v>83583</v>
          </cell>
          <cell r="E105">
            <v>15237</v>
          </cell>
          <cell r="F105">
            <v>8988</v>
          </cell>
          <cell r="G105">
            <v>0</v>
          </cell>
          <cell r="H105">
            <v>109393</v>
          </cell>
          <cell r="I105">
            <v>0</v>
          </cell>
        </row>
        <row r="106">
          <cell r="B106">
            <v>5647</v>
          </cell>
          <cell r="C106">
            <v>6987</v>
          </cell>
          <cell r="D106">
            <v>13201</v>
          </cell>
          <cell r="E106">
            <v>1943</v>
          </cell>
          <cell r="F106">
            <v>1562</v>
          </cell>
          <cell r="G106">
            <v>3477</v>
          </cell>
          <cell r="H106">
            <v>65987</v>
          </cell>
          <cell r="I106">
            <v>10247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4255</v>
          </cell>
          <cell r="H107">
            <v>0</v>
          </cell>
        </row>
        <row r="108">
          <cell r="B108">
            <v>1005</v>
          </cell>
          <cell r="C108">
            <v>23400</v>
          </cell>
          <cell r="D108">
            <v>3200</v>
          </cell>
          <cell r="E108">
            <v>600</v>
          </cell>
          <cell r="F108">
            <v>910</v>
          </cell>
          <cell r="G108">
            <v>2300</v>
          </cell>
          <cell r="H108">
            <v>250</v>
          </cell>
          <cell r="I108">
            <v>6400</v>
          </cell>
        </row>
        <row r="109">
          <cell r="B109">
            <v>0</v>
          </cell>
          <cell r="C109">
            <v>0</v>
          </cell>
          <cell r="D109">
            <v>3971</v>
          </cell>
          <cell r="E109">
            <v>0</v>
          </cell>
          <cell r="F109">
            <v>101</v>
          </cell>
          <cell r="G109">
            <v>0</v>
          </cell>
          <cell r="H109">
            <v>12951</v>
          </cell>
          <cell r="I109">
            <v>30</v>
          </cell>
        </row>
        <row r="110">
          <cell r="B110">
            <v>26</v>
          </cell>
          <cell r="C110">
            <v>176</v>
          </cell>
          <cell r="D110">
            <v>519</v>
          </cell>
          <cell r="E110">
            <v>222</v>
          </cell>
          <cell r="F110">
            <v>580</v>
          </cell>
          <cell r="G110">
            <v>2014</v>
          </cell>
          <cell r="H110">
            <v>21245</v>
          </cell>
          <cell r="I110">
            <v>0</v>
          </cell>
        </row>
        <row r="111">
          <cell r="B111">
            <v>0</v>
          </cell>
          <cell r="C111">
            <v>769</v>
          </cell>
          <cell r="D111">
            <v>1916</v>
          </cell>
          <cell r="E111">
            <v>154</v>
          </cell>
          <cell r="F111">
            <v>520</v>
          </cell>
          <cell r="G111">
            <v>8047</v>
          </cell>
          <cell r="H111">
            <v>53314</v>
          </cell>
          <cell r="I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30</v>
          </cell>
          <cell r="G112">
            <v>470</v>
          </cell>
          <cell r="H112">
            <v>427</v>
          </cell>
          <cell r="I112">
            <v>0</v>
          </cell>
        </row>
        <row r="113">
          <cell r="B113">
            <v>1476</v>
          </cell>
          <cell r="C113">
            <v>9819</v>
          </cell>
          <cell r="D113">
            <v>4971</v>
          </cell>
          <cell r="E113">
            <v>843</v>
          </cell>
          <cell r="F113">
            <v>10038</v>
          </cell>
          <cell r="G113">
            <v>38943</v>
          </cell>
          <cell r="H113">
            <v>40651</v>
          </cell>
          <cell r="I113">
            <v>1336</v>
          </cell>
        </row>
        <row r="114">
          <cell r="B114">
            <v>26895</v>
          </cell>
          <cell r="C114">
            <v>7035</v>
          </cell>
          <cell r="D114">
            <v>2749</v>
          </cell>
          <cell r="E114">
            <v>25674</v>
          </cell>
          <cell r="F114">
            <v>3440</v>
          </cell>
          <cell r="G114">
            <v>855</v>
          </cell>
          <cell r="H114">
            <v>16164</v>
          </cell>
          <cell r="I114">
            <v>3872</v>
          </cell>
        </row>
        <row r="115">
          <cell r="B115">
            <v>557</v>
          </cell>
          <cell r="C115">
            <v>37928</v>
          </cell>
          <cell r="D115">
            <v>0</v>
          </cell>
          <cell r="E115">
            <v>149</v>
          </cell>
          <cell r="F115">
            <v>11470</v>
          </cell>
          <cell r="G115">
            <v>1565</v>
          </cell>
          <cell r="H115">
            <v>54</v>
          </cell>
          <cell r="I115">
            <v>13205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85471</v>
          </cell>
          <cell r="F116">
            <v>5473</v>
          </cell>
          <cell r="G116">
            <v>0</v>
          </cell>
          <cell r="H116">
            <v>84</v>
          </cell>
          <cell r="I116">
            <v>0</v>
          </cell>
        </row>
        <row r="117">
          <cell r="B117">
            <v>5308</v>
          </cell>
          <cell r="C117">
            <v>9165</v>
          </cell>
          <cell r="D117">
            <v>94</v>
          </cell>
          <cell r="E117">
            <v>12457</v>
          </cell>
          <cell r="F117">
            <v>15411</v>
          </cell>
          <cell r="G117">
            <v>8888</v>
          </cell>
          <cell r="H117">
            <v>254</v>
          </cell>
          <cell r="I117">
            <v>7548</v>
          </cell>
        </row>
        <row r="118">
          <cell r="B118">
            <v>54309</v>
          </cell>
          <cell r="C118">
            <v>15853</v>
          </cell>
          <cell r="D118">
            <v>40634</v>
          </cell>
          <cell r="E118">
            <v>135478</v>
          </cell>
          <cell r="F118">
            <v>28726</v>
          </cell>
          <cell r="G118">
            <v>7683</v>
          </cell>
          <cell r="H118">
            <v>41219</v>
          </cell>
          <cell r="I118">
            <v>17170</v>
          </cell>
        </row>
        <row r="119">
          <cell r="B119">
            <v>3810</v>
          </cell>
          <cell r="C119">
            <v>3654</v>
          </cell>
          <cell r="D119">
            <v>15247</v>
          </cell>
          <cell r="E119">
            <v>22014</v>
          </cell>
          <cell r="F119">
            <v>11125</v>
          </cell>
          <cell r="G119">
            <v>5241</v>
          </cell>
          <cell r="H119">
            <v>5484</v>
          </cell>
          <cell r="I119">
            <v>854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12</v>
          </cell>
          <cell r="H120">
            <v>0</v>
          </cell>
        </row>
        <row r="121">
          <cell r="B121">
            <v>794</v>
          </cell>
          <cell r="C121">
            <v>8952</v>
          </cell>
          <cell r="D121">
            <v>12548</v>
          </cell>
          <cell r="E121">
            <v>15247</v>
          </cell>
          <cell r="F121">
            <v>4251</v>
          </cell>
          <cell r="G121">
            <v>15398</v>
          </cell>
          <cell r="H121">
            <v>20121</v>
          </cell>
          <cell r="I121">
            <v>6987</v>
          </cell>
        </row>
        <row r="122">
          <cell r="B122">
            <v>346</v>
          </cell>
          <cell r="C122">
            <v>324</v>
          </cell>
          <cell r="D122">
            <v>7844</v>
          </cell>
          <cell r="E122">
            <v>13247</v>
          </cell>
          <cell r="F122">
            <v>10241</v>
          </cell>
          <cell r="G122">
            <v>4598</v>
          </cell>
          <cell r="H122">
            <v>6987</v>
          </cell>
          <cell r="I122">
            <v>125</v>
          </cell>
        </row>
        <row r="123">
          <cell r="B123">
            <v>1201</v>
          </cell>
          <cell r="C123">
            <v>0</v>
          </cell>
          <cell r="D123">
            <v>17895</v>
          </cell>
          <cell r="E123">
            <v>2589</v>
          </cell>
          <cell r="F123">
            <v>0</v>
          </cell>
          <cell r="G123">
            <v>3258</v>
          </cell>
          <cell r="H123">
            <v>12547</v>
          </cell>
          <cell r="I123">
            <v>0</v>
          </cell>
        </row>
        <row r="124">
          <cell r="B124">
            <v>9874</v>
          </cell>
          <cell r="C124">
            <v>12</v>
          </cell>
          <cell r="D124">
            <v>1201</v>
          </cell>
          <cell r="E124">
            <v>7012</v>
          </cell>
          <cell r="F124">
            <v>20147</v>
          </cell>
          <cell r="G124">
            <v>125</v>
          </cell>
          <cell r="H124">
            <v>2587</v>
          </cell>
          <cell r="I124">
            <v>98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2102</v>
          </cell>
          <cell r="F125">
            <v>548</v>
          </cell>
          <cell r="G125">
            <v>312</v>
          </cell>
          <cell r="H125">
            <v>0</v>
          </cell>
          <cell r="I125">
            <v>0</v>
          </cell>
        </row>
        <row r="126">
          <cell r="B126">
            <v>0</v>
          </cell>
          <cell r="C126">
            <v>0</v>
          </cell>
          <cell r="D126">
            <v>25</v>
          </cell>
          <cell r="E126">
            <v>6587</v>
          </cell>
          <cell r="F126">
            <v>65</v>
          </cell>
          <cell r="G126">
            <v>321</v>
          </cell>
          <cell r="H126">
            <v>0</v>
          </cell>
          <cell r="I126">
            <v>0</v>
          </cell>
        </row>
        <row r="127">
          <cell r="B127">
            <v>197</v>
          </cell>
          <cell r="C127">
            <v>31</v>
          </cell>
          <cell r="D127">
            <v>65</v>
          </cell>
          <cell r="E127">
            <v>3711</v>
          </cell>
          <cell r="F127">
            <v>51000</v>
          </cell>
          <cell r="G127">
            <v>250</v>
          </cell>
          <cell r="H127">
            <v>4254</v>
          </cell>
          <cell r="I127">
            <v>155</v>
          </cell>
        </row>
        <row r="129">
          <cell r="B129">
            <v>0</v>
          </cell>
          <cell r="C129">
            <v>8954</v>
          </cell>
          <cell r="D129">
            <v>0</v>
          </cell>
          <cell r="E129">
            <v>0</v>
          </cell>
          <cell r="F129">
            <v>12364</v>
          </cell>
          <cell r="G129">
            <v>1254</v>
          </cell>
          <cell r="H129">
            <v>0</v>
          </cell>
          <cell r="I129">
            <v>0</v>
          </cell>
        </row>
        <row r="130">
          <cell r="B130">
            <v>27641</v>
          </cell>
          <cell r="C130">
            <v>29</v>
          </cell>
          <cell r="D130">
            <v>606</v>
          </cell>
          <cell r="E130">
            <v>74</v>
          </cell>
          <cell r="F130">
            <v>52425</v>
          </cell>
          <cell r="G130">
            <v>1279</v>
          </cell>
          <cell r="H130">
            <v>935</v>
          </cell>
          <cell r="I130">
            <v>2642</v>
          </cell>
        </row>
        <row r="131">
          <cell r="B131">
            <v>404</v>
          </cell>
          <cell r="C131">
            <v>1241</v>
          </cell>
          <cell r="D131">
            <v>34</v>
          </cell>
          <cell r="E131">
            <v>547</v>
          </cell>
          <cell r="F131">
            <v>10850</v>
          </cell>
          <cell r="G131">
            <v>614</v>
          </cell>
          <cell r="H131">
            <v>0</v>
          </cell>
          <cell r="I131">
            <v>11392</v>
          </cell>
        </row>
        <row r="132">
          <cell r="B132">
            <v>345</v>
          </cell>
          <cell r="C132">
            <v>1686</v>
          </cell>
          <cell r="D132">
            <v>5897</v>
          </cell>
          <cell r="E132">
            <v>7880</v>
          </cell>
          <cell r="F132">
            <v>1550</v>
          </cell>
          <cell r="G132">
            <v>853</v>
          </cell>
          <cell r="H132">
            <v>289</v>
          </cell>
          <cell r="I132">
            <v>675</v>
          </cell>
        </row>
        <row r="133">
          <cell r="B133">
            <v>91</v>
          </cell>
          <cell r="C133">
            <v>0</v>
          </cell>
          <cell r="D133">
            <v>58</v>
          </cell>
          <cell r="E133">
            <v>0</v>
          </cell>
          <cell r="F133">
            <v>250</v>
          </cell>
          <cell r="G133">
            <v>163</v>
          </cell>
          <cell r="H133">
            <v>0</v>
          </cell>
          <cell r="I133">
            <v>120</v>
          </cell>
        </row>
        <row r="134">
          <cell r="B134">
            <v>38551</v>
          </cell>
          <cell r="C134">
            <v>3703</v>
          </cell>
          <cell r="D134">
            <v>0</v>
          </cell>
          <cell r="E134">
            <v>164</v>
          </cell>
          <cell r="F134">
            <v>31730</v>
          </cell>
          <cell r="G134">
            <v>166</v>
          </cell>
          <cell r="H134">
            <v>22</v>
          </cell>
          <cell r="I134">
            <v>12253</v>
          </cell>
        </row>
        <row r="135">
          <cell r="B135">
            <v>196</v>
          </cell>
          <cell r="C135">
            <v>1892</v>
          </cell>
          <cell r="D135">
            <v>0</v>
          </cell>
          <cell r="E135">
            <v>1528</v>
          </cell>
          <cell r="F135">
            <v>14100</v>
          </cell>
          <cell r="G135">
            <v>0</v>
          </cell>
          <cell r="H135">
            <v>0</v>
          </cell>
          <cell r="I135">
            <v>2</v>
          </cell>
        </row>
        <row r="136">
          <cell r="B136">
            <v>2952</v>
          </cell>
          <cell r="C136">
            <v>3</v>
          </cell>
          <cell r="D136">
            <v>0</v>
          </cell>
          <cell r="E136">
            <v>0</v>
          </cell>
          <cell r="F136">
            <v>2400</v>
          </cell>
          <cell r="G136">
            <v>183</v>
          </cell>
          <cell r="H136">
            <v>0</v>
          </cell>
          <cell r="I136">
            <v>733</v>
          </cell>
        </row>
        <row r="137">
          <cell r="B137">
            <v>262815</v>
          </cell>
          <cell r="C137">
            <v>39921</v>
          </cell>
          <cell r="D137">
            <v>3151128</v>
          </cell>
          <cell r="E137">
            <v>16883</v>
          </cell>
          <cell r="F137">
            <v>70995</v>
          </cell>
          <cell r="G137">
            <v>212413</v>
          </cell>
          <cell r="H137">
            <v>25870</v>
          </cell>
          <cell r="I137">
            <v>31000</v>
          </cell>
        </row>
        <row r="138">
          <cell r="B138">
            <v>53514</v>
          </cell>
          <cell r="C138">
            <v>37547</v>
          </cell>
          <cell r="D138">
            <v>57984</v>
          </cell>
          <cell r="E138">
            <v>42657</v>
          </cell>
          <cell r="F138">
            <v>9897</v>
          </cell>
          <cell r="G138">
            <v>32584</v>
          </cell>
          <cell r="H138">
            <v>9857</v>
          </cell>
          <cell r="I138">
            <v>9834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"/>
      <sheetName val="Consolidado Reg.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/>
      <sheetData sheetId="1"/>
      <sheetData sheetId="2">
        <row r="8">
          <cell r="B8">
            <v>5525</v>
          </cell>
          <cell r="C8">
            <v>214778</v>
          </cell>
          <cell r="D8">
            <v>236174</v>
          </cell>
          <cell r="E8">
            <v>66072</v>
          </cell>
          <cell r="F8">
            <v>3805</v>
          </cell>
          <cell r="G8">
            <v>0</v>
          </cell>
          <cell r="H8">
            <v>6722</v>
          </cell>
          <cell r="I8">
            <v>9760</v>
          </cell>
        </row>
        <row r="9">
          <cell r="B9">
            <v>11976</v>
          </cell>
          <cell r="C9">
            <v>1160</v>
          </cell>
          <cell r="D9">
            <v>558</v>
          </cell>
          <cell r="E9">
            <v>1080</v>
          </cell>
          <cell r="F9">
            <v>3887</v>
          </cell>
          <cell r="G9">
            <v>4167</v>
          </cell>
          <cell r="H9">
            <v>6623</v>
          </cell>
          <cell r="I9">
            <v>1815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9</v>
          </cell>
          <cell r="I10">
            <v>0</v>
          </cell>
        </row>
        <row r="11">
          <cell r="B11">
            <v>3</v>
          </cell>
          <cell r="C11">
            <v>10</v>
          </cell>
          <cell r="D11">
            <v>11</v>
          </cell>
          <cell r="E11">
            <v>6</v>
          </cell>
          <cell r="F11">
            <v>4</v>
          </cell>
          <cell r="G11">
            <v>4</v>
          </cell>
          <cell r="H11">
            <v>7</v>
          </cell>
          <cell r="I11">
            <v>6</v>
          </cell>
        </row>
        <row r="12">
          <cell r="B12">
            <v>0</v>
          </cell>
          <cell r="C12">
            <v>375</v>
          </cell>
          <cell r="D12">
            <v>288</v>
          </cell>
          <cell r="E12">
            <v>0</v>
          </cell>
          <cell r="F12">
            <v>0</v>
          </cell>
          <cell r="G12">
            <v>0</v>
          </cell>
          <cell r="H12">
            <v>2648</v>
          </cell>
          <cell r="I12">
            <v>62</v>
          </cell>
        </row>
        <row r="13">
          <cell r="B13">
            <v>2095</v>
          </cell>
          <cell r="C13">
            <v>2533</v>
          </cell>
          <cell r="D13">
            <v>2107</v>
          </cell>
          <cell r="E13">
            <v>3335</v>
          </cell>
          <cell r="F13">
            <v>7438</v>
          </cell>
          <cell r="G13">
            <v>1790</v>
          </cell>
          <cell r="H13">
            <v>2937</v>
          </cell>
          <cell r="I13">
            <v>1630</v>
          </cell>
        </row>
        <row r="14">
          <cell r="B14">
            <v>66</v>
          </cell>
          <cell r="C14">
            <v>319</v>
          </cell>
          <cell r="D14">
            <v>1408</v>
          </cell>
          <cell r="E14">
            <v>338</v>
          </cell>
          <cell r="F14">
            <v>1100</v>
          </cell>
          <cell r="G14">
            <v>10002</v>
          </cell>
          <cell r="H14">
            <v>3860</v>
          </cell>
          <cell r="I14">
            <v>4541</v>
          </cell>
        </row>
        <row r="15">
          <cell r="B15">
            <v>169</v>
          </cell>
          <cell r="C15">
            <v>250</v>
          </cell>
          <cell r="D15">
            <v>25</v>
          </cell>
          <cell r="E15">
            <v>76</v>
          </cell>
          <cell r="F15">
            <v>90</v>
          </cell>
          <cell r="G15">
            <v>959</v>
          </cell>
          <cell r="H15">
            <v>153</v>
          </cell>
          <cell r="I15">
            <v>45</v>
          </cell>
        </row>
        <row r="16">
          <cell r="B16">
            <v>587</v>
          </cell>
          <cell r="C16">
            <v>586</v>
          </cell>
          <cell r="D16">
            <v>896</v>
          </cell>
          <cell r="E16">
            <v>568</v>
          </cell>
          <cell r="F16">
            <v>896</v>
          </cell>
          <cell r="G16">
            <v>987</v>
          </cell>
          <cell r="H16">
            <v>4315</v>
          </cell>
          <cell r="I16">
            <v>564</v>
          </cell>
        </row>
        <row r="17">
          <cell r="B17">
            <v>1329</v>
          </cell>
          <cell r="C17">
            <v>678</v>
          </cell>
          <cell r="D17">
            <v>199</v>
          </cell>
          <cell r="E17">
            <v>2152</v>
          </cell>
          <cell r="F17">
            <v>108</v>
          </cell>
          <cell r="G17">
            <v>162</v>
          </cell>
          <cell r="H17">
            <v>2276</v>
          </cell>
          <cell r="I17">
            <v>208</v>
          </cell>
        </row>
        <row r="18">
          <cell r="B18">
            <v>0</v>
          </cell>
          <cell r="C18">
            <v>4989</v>
          </cell>
          <cell r="D18">
            <v>0</v>
          </cell>
          <cell r="E18">
            <v>165</v>
          </cell>
          <cell r="F18">
            <v>741</v>
          </cell>
          <cell r="G18">
            <v>852</v>
          </cell>
          <cell r="H18">
            <v>0</v>
          </cell>
          <cell r="I18">
            <v>741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2581</v>
          </cell>
          <cell r="F19">
            <v>658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992</v>
          </cell>
          <cell r="C20">
            <v>789</v>
          </cell>
          <cell r="D20">
            <v>451</v>
          </cell>
          <cell r="E20">
            <v>654</v>
          </cell>
          <cell r="F20">
            <v>741</v>
          </cell>
          <cell r="G20">
            <v>1999</v>
          </cell>
          <cell r="H20">
            <v>0</v>
          </cell>
          <cell r="I20">
            <v>895</v>
          </cell>
        </row>
        <row r="21">
          <cell r="B21">
            <v>4762</v>
          </cell>
          <cell r="C21">
            <v>2158</v>
          </cell>
          <cell r="D21">
            <v>2600</v>
          </cell>
          <cell r="E21">
            <v>4733</v>
          </cell>
          <cell r="F21">
            <v>2195</v>
          </cell>
          <cell r="G21">
            <v>809</v>
          </cell>
          <cell r="H21">
            <v>763</v>
          </cell>
          <cell r="I21">
            <v>898</v>
          </cell>
        </row>
        <row r="22">
          <cell r="B22">
            <v>1025</v>
          </cell>
          <cell r="C22">
            <v>896</v>
          </cell>
          <cell r="D22">
            <v>1250</v>
          </cell>
          <cell r="E22">
            <v>1024</v>
          </cell>
          <cell r="F22">
            <v>895</v>
          </cell>
          <cell r="G22">
            <v>250</v>
          </cell>
          <cell r="H22">
            <v>1654</v>
          </cell>
          <cell r="I22">
            <v>452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245</v>
          </cell>
          <cell r="F23">
            <v>5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294</v>
          </cell>
          <cell r="C24">
            <v>976</v>
          </cell>
          <cell r="D24">
            <v>1190</v>
          </cell>
          <cell r="E24">
            <v>374</v>
          </cell>
          <cell r="F24">
            <v>2475</v>
          </cell>
          <cell r="G24">
            <v>535</v>
          </cell>
          <cell r="H24">
            <v>430</v>
          </cell>
          <cell r="I24">
            <v>921</v>
          </cell>
        </row>
        <row r="25">
          <cell r="B25">
            <v>422</v>
          </cell>
          <cell r="C25">
            <v>164</v>
          </cell>
          <cell r="D25">
            <v>334</v>
          </cell>
          <cell r="E25">
            <v>594</v>
          </cell>
          <cell r="F25">
            <v>315</v>
          </cell>
          <cell r="G25">
            <v>132</v>
          </cell>
          <cell r="H25">
            <v>295</v>
          </cell>
          <cell r="I25">
            <v>108</v>
          </cell>
        </row>
        <row r="26">
          <cell r="B26">
            <v>27</v>
          </cell>
          <cell r="C26">
            <v>25</v>
          </cell>
          <cell r="D26">
            <v>75</v>
          </cell>
          <cell r="E26">
            <v>575</v>
          </cell>
          <cell r="F26">
            <v>1535</v>
          </cell>
          <cell r="G26">
            <v>558</v>
          </cell>
          <cell r="H26">
            <v>7497</v>
          </cell>
          <cell r="I26">
            <v>35</v>
          </cell>
        </row>
        <row r="27">
          <cell r="B27">
            <v>125</v>
          </cell>
          <cell r="C27">
            <v>45</v>
          </cell>
          <cell r="D27">
            <v>61</v>
          </cell>
          <cell r="E27">
            <v>25</v>
          </cell>
          <cell r="F27">
            <v>325</v>
          </cell>
          <cell r="G27">
            <v>25</v>
          </cell>
          <cell r="H27">
            <v>152</v>
          </cell>
          <cell r="I27">
            <v>35</v>
          </cell>
        </row>
        <row r="28">
          <cell r="B28">
            <v>77</v>
          </cell>
          <cell r="C28">
            <v>0</v>
          </cell>
          <cell r="D28">
            <v>1</v>
          </cell>
          <cell r="E28">
            <v>563</v>
          </cell>
          <cell r="F28">
            <v>180</v>
          </cell>
          <cell r="G28">
            <v>5</v>
          </cell>
          <cell r="H28">
            <v>0</v>
          </cell>
          <cell r="I28">
            <v>2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6</v>
          </cell>
        </row>
        <row r="30">
          <cell r="B30">
            <v>92</v>
          </cell>
          <cell r="C30">
            <v>15</v>
          </cell>
          <cell r="D30">
            <v>35</v>
          </cell>
          <cell r="E30">
            <v>55</v>
          </cell>
          <cell r="F30">
            <v>705</v>
          </cell>
          <cell r="G30">
            <v>14</v>
          </cell>
          <cell r="H30">
            <v>48</v>
          </cell>
          <cell r="I30">
            <v>14</v>
          </cell>
        </row>
        <row r="32">
          <cell r="B32">
            <v>0</v>
          </cell>
          <cell r="C32">
            <v>25</v>
          </cell>
          <cell r="D32">
            <v>0</v>
          </cell>
          <cell r="E32">
            <v>658</v>
          </cell>
          <cell r="F32">
            <v>325</v>
          </cell>
          <cell r="G32">
            <v>25</v>
          </cell>
          <cell r="H32">
            <v>45</v>
          </cell>
          <cell r="I32">
            <v>0</v>
          </cell>
        </row>
        <row r="33">
          <cell r="B33">
            <v>78</v>
          </cell>
          <cell r="C33">
            <v>89</v>
          </cell>
          <cell r="D33">
            <v>58</v>
          </cell>
          <cell r="E33">
            <v>17</v>
          </cell>
          <cell r="F33">
            <v>0</v>
          </cell>
          <cell r="G33">
            <v>79</v>
          </cell>
          <cell r="H33">
            <v>500</v>
          </cell>
          <cell r="I33">
            <v>45</v>
          </cell>
        </row>
        <row r="34">
          <cell r="B34">
            <v>25</v>
          </cell>
          <cell r="C34">
            <v>253</v>
          </cell>
          <cell r="D34">
            <v>25</v>
          </cell>
          <cell r="E34">
            <v>68</v>
          </cell>
          <cell r="F34">
            <v>50</v>
          </cell>
          <cell r="G34">
            <v>99</v>
          </cell>
          <cell r="H34">
            <v>25</v>
          </cell>
          <cell r="I34">
            <v>458</v>
          </cell>
        </row>
        <row r="35">
          <cell r="B35">
            <v>60</v>
          </cell>
          <cell r="C35">
            <v>56</v>
          </cell>
          <cell r="D35">
            <v>296</v>
          </cell>
          <cell r="E35">
            <v>121</v>
          </cell>
          <cell r="F35">
            <v>258</v>
          </cell>
          <cell r="G35">
            <v>132</v>
          </cell>
          <cell r="H35">
            <v>74</v>
          </cell>
          <cell r="I35">
            <v>10</v>
          </cell>
        </row>
        <row r="36">
          <cell r="B36">
            <v>0</v>
          </cell>
          <cell r="C36">
            <v>0</v>
          </cell>
          <cell r="D36">
            <v>100</v>
          </cell>
          <cell r="E36">
            <v>0</v>
          </cell>
          <cell r="F36">
            <v>0</v>
          </cell>
          <cell r="G36">
            <v>142</v>
          </cell>
          <cell r="H36">
            <v>494</v>
          </cell>
          <cell r="I36">
            <v>125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0</v>
          </cell>
          <cell r="C38">
            <v>564</v>
          </cell>
          <cell r="D38">
            <v>0</v>
          </cell>
          <cell r="E38">
            <v>256</v>
          </cell>
          <cell r="F38">
            <v>3000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20</v>
          </cell>
        </row>
        <row r="40">
          <cell r="B40">
            <v>277</v>
          </cell>
          <cell r="C40">
            <v>2344</v>
          </cell>
          <cell r="D40">
            <v>2112</v>
          </cell>
          <cell r="E40">
            <v>22</v>
          </cell>
          <cell r="F40">
            <v>445</v>
          </cell>
          <cell r="G40">
            <v>961</v>
          </cell>
          <cell r="H40">
            <v>199</v>
          </cell>
          <cell r="I40">
            <v>29</v>
          </cell>
        </row>
        <row r="41">
          <cell r="B41">
            <v>2290</v>
          </cell>
          <cell r="C41">
            <v>2689</v>
          </cell>
          <cell r="D41">
            <v>2891</v>
          </cell>
          <cell r="E41">
            <v>5029</v>
          </cell>
          <cell r="F41">
            <v>875</v>
          </cell>
          <cell r="G41">
            <v>1265</v>
          </cell>
          <cell r="H41">
            <v>2017</v>
          </cell>
          <cell r="I41">
            <v>1555</v>
          </cell>
        </row>
        <row r="52">
          <cell r="B52">
            <v>0</v>
          </cell>
          <cell r="C52">
            <v>0</v>
          </cell>
          <cell r="D52">
            <v>3681</v>
          </cell>
          <cell r="E52">
            <v>0</v>
          </cell>
          <cell r="F52">
            <v>2830</v>
          </cell>
          <cell r="G52">
            <v>0</v>
          </cell>
          <cell r="H52">
            <v>476</v>
          </cell>
          <cell r="I52">
            <v>574</v>
          </cell>
        </row>
        <row r="53">
          <cell r="B53">
            <v>2541</v>
          </cell>
          <cell r="C53">
            <v>1987</v>
          </cell>
          <cell r="D53">
            <v>2064</v>
          </cell>
          <cell r="E53">
            <v>1365</v>
          </cell>
          <cell r="F53">
            <v>3254</v>
          </cell>
          <cell r="G53">
            <v>4598</v>
          </cell>
          <cell r="H53">
            <v>9899</v>
          </cell>
          <cell r="I53">
            <v>2564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10325</v>
          </cell>
          <cell r="H54">
            <v>0</v>
          </cell>
          <cell r="I54">
            <v>0</v>
          </cell>
        </row>
        <row r="55">
          <cell r="B55">
            <v>8700</v>
          </cell>
          <cell r="C55">
            <v>250000</v>
          </cell>
          <cell r="D55">
            <v>25000</v>
          </cell>
          <cell r="E55">
            <v>4200</v>
          </cell>
          <cell r="F55">
            <v>10400</v>
          </cell>
          <cell r="G55">
            <v>35900</v>
          </cell>
          <cell r="H55">
            <v>1900</v>
          </cell>
          <cell r="I55">
            <v>50101</v>
          </cell>
        </row>
        <row r="56">
          <cell r="B56">
            <v>0</v>
          </cell>
          <cell r="C56">
            <v>0</v>
          </cell>
          <cell r="D56">
            <v>1636</v>
          </cell>
          <cell r="E56">
            <v>0</v>
          </cell>
          <cell r="F56">
            <v>0</v>
          </cell>
          <cell r="G56">
            <v>0</v>
          </cell>
          <cell r="H56">
            <v>270</v>
          </cell>
          <cell r="I56">
            <v>45</v>
          </cell>
        </row>
        <row r="57">
          <cell r="B57">
            <v>35</v>
          </cell>
          <cell r="C57">
            <v>67</v>
          </cell>
          <cell r="D57">
            <v>781</v>
          </cell>
          <cell r="E57">
            <v>212</v>
          </cell>
          <cell r="F57">
            <v>985</v>
          </cell>
          <cell r="G57">
            <v>1397</v>
          </cell>
          <cell r="H57">
            <v>6355</v>
          </cell>
          <cell r="I57">
            <v>20</v>
          </cell>
        </row>
        <row r="58">
          <cell r="B58">
            <v>0</v>
          </cell>
          <cell r="C58">
            <v>168</v>
          </cell>
          <cell r="D58">
            <v>716</v>
          </cell>
          <cell r="E58">
            <v>23</v>
          </cell>
          <cell r="F58">
            <v>438</v>
          </cell>
          <cell r="G58">
            <v>6525</v>
          </cell>
          <cell r="H58">
            <v>10193</v>
          </cell>
          <cell r="I58">
            <v>70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40</v>
          </cell>
          <cell r="G59">
            <v>131</v>
          </cell>
          <cell r="H59">
            <v>250</v>
          </cell>
          <cell r="I59">
            <v>0</v>
          </cell>
        </row>
        <row r="60">
          <cell r="B60">
            <v>538</v>
          </cell>
          <cell r="C60">
            <v>666</v>
          </cell>
          <cell r="D60">
            <v>4425</v>
          </cell>
          <cell r="E60">
            <v>719</v>
          </cell>
          <cell r="F60">
            <v>5494</v>
          </cell>
          <cell r="G60">
            <v>30181</v>
          </cell>
          <cell r="H60">
            <v>31342</v>
          </cell>
          <cell r="I60">
            <v>3031</v>
          </cell>
        </row>
        <row r="61">
          <cell r="B61">
            <v>490</v>
          </cell>
          <cell r="C61">
            <v>436</v>
          </cell>
          <cell r="D61">
            <v>142</v>
          </cell>
          <cell r="E61">
            <v>1801</v>
          </cell>
          <cell r="F61">
            <v>290</v>
          </cell>
          <cell r="G61">
            <v>864</v>
          </cell>
          <cell r="H61">
            <v>1124</v>
          </cell>
          <cell r="I61">
            <v>452</v>
          </cell>
        </row>
        <row r="62">
          <cell r="B62">
            <v>0</v>
          </cell>
          <cell r="C62">
            <v>691</v>
          </cell>
          <cell r="D62">
            <v>39</v>
          </cell>
          <cell r="E62">
            <v>561</v>
          </cell>
          <cell r="F62">
            <v>3654</v>
          </cell>
          <cell r="G62">
            <v>127</v>
          </cell>
          <cell r="H62">
            <v>26</v>
          </cell>
          <cell r="I62">
            <v>3521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2866</v>
          </cell>
          <cell r="F63">
            <v>175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187</v>
          </cell>
          <cell r="C64">
            <v>565</v>
          </cell>
          <cell r="D64">
            <v>26</v>
          </cell>
          <cell r="E64">
            <v>681</v>
          </cell>
          <cell r="F64">
            <v>2305</v>
          </cell>
          <cell r="G64">
            <v>1242</v>
          </cell>
          <cell r="H64">
            <v>51</v>
          </cell>
          <cell r="I64">
            <v>801</v>
          </cell>
        </row>
        <row r="65">
          <cell r="B65">
            <v>3201</v>
          </cell>
          <cell r="C65">
            <v>3254</v>
          </cell>
          <cell r="D65">
            <v>3609</v>
          </cell>
          <cell r="E65">
            <v>9857</v>
          </cell>
          <cell r="F65">
            <v>3254</v>
          </cell>
          <cell r="G65">
            <v>2541</v>
          </cell>
          <cell r="H65">
            <v>3564</v>
          </cell>
          <cell r="I65">
            <v>2987</v>
          </cell>
        </row>
        <row r="66">
          <cell r="B66">
            <v>163</v>
          </cell>
          <cell r="C66">
            <v>407</v>
          </cell>
          <cell r="D66">
            <v>3240</v>
          </cell>
          <cell r="E66">
            <v>1088</v>
          </cell>
          <cell r="F66">
            <v>555</v>
          </cell>
          <cell r="G66">
            <v>374</v>
          </cell>
          <cell r="H66">
            <v>303</v>
          </cell>
          <cell r="I66">
            <v>131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109</v>
          </cell>
          <cell r="C68">
            <v>1823</v>
          </cell>
          <cell r="D68">
            <v>766</v>
          </cell>
          <cell r="E68">
            <v>681</v>
          </cell>
          <cell r="F68">
            <v>3021</v>
          </cell>
          <cell r="G68">
            <v>1987</v>
          </cell>
          <cell r="H68">
            <v>553</v>
          </cell>
          <cell r="I68">
            <v>252</v>
          </cell>
        </row>
        <row r="69">
          <cell r="B69">
            <v>256</v>
          </cell>
          <cell r="C69">
            <v>121</v>
          </cell>
          <cell r="D69">
            <v>735</v>
          </cell>
          <cell r="E69">
            <v>924</v>
          </cell>
          <cell r="F69">
            <v>345</v>
          </cell>
          <cell r="G69">
            <v>234</v>
          </cell>
          <cell r="H69">
            <v>94</v>
          </cell>
          <cell r="I69">
            <v>31</v>
          </cell>
        </row>
        <row r="70">
          <cell r="B70">
            <v>605</v>
          </cell>
          <cell r="C70">
            <v>0</v>
          </cell>
          <cell r="D70">
            <v>254</v>
          </cell>
          <cell r="E70">
            <v>9</v>
          </cell>
          <cell r="F70">
            <v>1156</v>
          </cell>
          <cell r="G70">
            <v>100</v>
          </cell>
          <cell r="H70">
            <v>1342</v>
          </cell>
          <cell r="I70">
            <v>0</v>
          </cell>
        </row>
        <row r="71">
          <cell r="B71">
            <v>73</v>
          </cell>
          <cell r="C71">
            <v>20</v>
          </cell>
          <cell r="D71">
            <v>49</v>
          </cell>
          <cell r="E71">
            <v>122</v>
          </cell>
          <cell r="F71">
            <v>250</v>
          </cell>
          <cell r="G71">
            <v>10</v>
          </cell>
          <cell r="H71">
            <v>103</v>
          </cell>
          <cell r="I71">
            <v>19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1056</v>
          </cell>
          <cell r="F72">
            <v>60</v>
          </cell>
          <cell r="G72">
            <v>9</v>
          </cell>
          <cell r="H72">
            <v>0</v>
          </cell>
          <cell r="I72">
            <v>28</v>
          </cell>
        </row>
        <row r="73">
          <cell r="B73">
            <v>0</v>
          </cell>
          <cell r="C73">
            <v>0</v>
          </cell>
          <cell r="D73">
            <v>105</v>
          </cell>
          <cell r="E73">
            <v>3512</v>
          </cell>
          <cell r="F73">
            <v>30</v>
          </cell>
          <cell r="G73">
            <v>530</v>
          </cell>
          <cell r="H73">
            <v>70</v>
          </cell>
          <cell r="I73">
            <v>1</v>
          </cell>
        </row>
        <row r="74">
          <cell r="B74">
            <v>59</v>
          </cell>
          <cell r="C74">
            <v>56</v>
          </cell>
          <cell r="D74">
            <v>102</v>
          </cell>
          <cell r="E74">
            <v>143</v>
          </cell>
          <cell r="F74">
            <v>840</v>
          </cell>
          <cell r="G74">
            <v>45</v>
          </cell>
          <cell r="H74">
            <v>98</v>
          </cell>
          <cell r="I74">
            <v>65</v>
          </cell>
        </row>
        <row r="75">
          <cell r="H75">
            <v>9812.34</v>
          </cell>
        </row>
        <row r="76">
          <cell r="B76">
            <v>0</v>
          </cell>
          <cell r="C76">
            <v>9</v>
          </cell>
          <cell r="D76">
            <v>0</v>
          </cell>
          <cell r="E76">
            <v>998</v>
          </cell>
          <cell r="F76">
            <v>895</v>
          </cell>
          <cell r="G76">
            <v>98</v>
          </cell>
          <cell r="H76">
            <v>0</v>
          </cell>
          <cell r="I76">
            <v>0</v>
          </cell>
        </row>
        <row r="77">
          <cell r="B77">
            <v>18700</v>
          </cell>
          <cell r="C77">
            <v>20</v>
          </cell>
          <cell r="D77">
            <v>546</v>
          </cell>
          <cell r="E77">
            <v>561</v>
          </cell>
          <cell r="F77">
            <v>59877</v>
          </cell>
          <cell r="G77">
            <v>2833</v>
          </cell>
          <cell r="H77">
            <v>1712</v>
          </cell>
          <cell r="I77">
            <v>1689</v>
          </cell>
        </row>
        <row r="78">
          <cell r="B78">
            <v>647</v>
          </cell>
          <cell r="C78">
            <v>2232</v>
          </cell>
          <cell r="D78">
            <v>30</v>
          </cell>
          <cell r="E78">
            <v>453</v>
          </cell>
          <cell r="F78">
            <v>10065</v>
          </cell>
          <cell r="G78">
            <v>511</v>
          </cell>
          <cell r="H78">
            <v>0</v>
          </cell>
          <cell r="I78">
            <v>8156</v>
          </cell>
        </row>
        <row r="79">
          <cell r="B79">
            <v>28</v>
          </cell>
          <cell r="C79">
            <v>806</v>
          </cell>
          <cell r="D79">
            <v>3000</v>
          </cell>
          <cell r="E79">
            <v>1500</v>
          </cell>
          <cell r="F79">
            <v>600</v>
          </cell>
          <cell r="G79">
            <v>700</v>
          </cell>
          <cell r="H79">
            <v>100</v>
          </cell>
          <cell r="I79">
            <v>200</v>
          </cell>
        </row>
        <row r="80">
          <cell r="B80">
            <v>54</v>
          </cell>
          <cell r="C80">
            <v>0</v>
          </cell>
          <cell r="D80">
            <v>172</v>
          </cell>
          <cell r="E80">
            <v>0</v>
          </cell>
          <cell r="F80">
            <v>0</v>
          </cell>
          <cell r="G80">
            <v>168</v>
          </cell>
          <cell r="H80">
            <v>158</v>
          </cell>
          <cell r="I80">
            <v>100</v>
          </cell>
        </row>
        <row r="81">
          <cell r="B81">
            <v>14351</v>
          </cell>
          <cell r="C81">
            <v>2104</v>
          </cell>
          <cell r="D81">
            <v>45</v>
          </cell>
          <cell r="E81">
            <v>1520</v>
          </cell>
          <cell r="F81">
            <v>28547</v>
          </cell>
          <cell r="G81">
            <v>1752</v>
          </cell>
          <cell r="H81">
            <v>25</v>
          </cell>
          <cell r="I81">
            <v>9541</v>
          </cell>
        </row>
        <row r="82">
          <cell r="B82">
            <v>456</v>
          </cell>
          <cell r="C82">
            <v>987</v>
          </cell>
          <cell r="D82">
            <v>0</v>
          </cell>
          <cell r="E82">
            <v>125</v>
          </cell>
          <cell r="F82">
            <v>6984</v>
          </cell>
          <cell r="G82">
            <v>0</v>
          </cell>
          <cell r="H82">
            <v>0</v>
          </cell>
          <cell r="I82">
            <v>0</v>
          </cell>
        </row>
        <row r="83">
          <cell r="B83">
            <v>1815</v>
          </cell>
          <cell r="C83">
            <v>5</v>
          </cell>
          <cell r="D83">
            <v>0</v>
          </cell>
          <cell r="E83">
            <v>0</v>
          </cell>
          <cell r="F83">
            <v>1500</v>
          </cell>
          <cell r="G83">
            <v>2028</v>
          </cell>
          <cell r="H83">
            <v>0</v>
          </cell>
          <cell r="I83">
            <v>463</v>
          </cell>
        </row>
        <row r="84">
          <cell r="B84">
            <v>35017</v>
          </cell>
          <cell r="C84">
            <v>7735</v>
          </cell>
          <cell r="D84">
            <v>282168</v>
          </cell>
          <cell r="E84">
            <v>4339</v>
          </cell>
          <cell r="F84">
            <v>5495</v>
          </cell>
          <cell r="G84">
            <v>60737</v>
          </cell>
          <cell r="H84">
            <v>12575</v>
          </cell>
          <cell r="I84">
            <v>1032</v>
          </cell>
        </row>
        <row r="85">
          <cell r="B85">
            <v>191021</v>
          </cell>
          <cell r="C85">
            <v>175421</v>
          </cell>
          <cell r="D85">
            <v>35688</v>
          </cell>
          <cell r="E85">
            <v>170547</v>
          </cell>
          <cell r="F85">
            <v>13565</v>
          </cell>
          <cell r="G85">
            <v>78272</v>
          </cell>
          <cell r="H85">
            <v>21024</v>
          </cell>
          <cell r="I85">
            <v>9854</v>
          </cell>
        </row>
        <row r="96">
          <cell r="B96">
            <v>0</v>
          </cell>
          <cell r="C96">
            <v>0</v>
          </cell>
          <cell r="D96">
            <v>12440</v>
          </cell>
          <cell r="E96">
            <v>0</v>
          </cell>
          <cell r="F96">
            <v>8418</v>
          </cell>
          <cell r="G96">
            <v>0</v>
          </cell>
          <cell r="H96">
            <v>1143</v>
          </cell>
          <cell r="I96">
            <v>2022</v>
          </cell>
        </row>
        <row r="97">
          <cell r="B97">
            <v>4571</v>
          </cell>
          <cell r="C97">
            <v>3254</v>
          </cell>
          <cell r="D97">
            <v>4257</v>
          </cell>
          <cell r="E97">
            <v>3257</v>
          </cell>
          <cell r="F97">
            <v>7897</v>
          </cell>
          <cell r="G97">
            <v>6987</v>
          </cell>
          <cell r="H97">
            <v>16325</v>
          </cell>
          <cell r="I97">
            <v>4521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16103</v>
          </cell>
          <cell r="H98">
            <v>0</v>
          </cell>
          <cell r="I98">
            <v>0</v>
          </cell>
        </row>
        <row r="99">
          <cell r="B99">
            <v>783</v>
          </cell>
          <cell r="C99">
            <v>22500</v>
          </cell>
          <cell r="D99">
            <v>2250</v>
          </cell>
          <cell r="E99">
            <v>378</v>
          </cell>
          <cell r="F99">
            <v>936</v>
          </cell>
          <cell r="G99">
            <v>3231</v>
          </cell>
          <cell r="H99">
            <v>171</v>
          </cell>
          <cell r="I99">
            <v>6385</v>
          </cell>
        </row>
        <row r="100">
          <cell r="B100">
            <v>0</v>
          </cell>
          <cell r="C100">
            <v>0</v>
          </cell>
          <cell r="D100">
            <v>5487</v>
          </cell>
          <cell r="E100">
            <v>0</v>
          </cell>
          <cell r="F100">
            <v>0</v>
          </cell>
          <cell r="G100">
            <v>0</v>
          </cell>
          <cell r="H100">
            <v>3658</v>
          </cell>
          <cell r="I100">
            <v>421</v>
          </cell>
        </row>
        <row r="101">
          <cell r="B101">
            <v>63</v>
          </cell>
          <cell r="C101">
            <v>76</v>
          </cell>
          <cell r="D101">
            <v>861</v>
          </cell>
          <cell r="E101">
            <v>357</v>
          </cell>
          <cell r="F101">
            <v>2220</v>
          </cell>
          <cell r="G101">
            <v>1145</v>
          </cell>
          <cell r="H101">
            <v>7890</v>
          </cell>
          <cell r="I101">
            <v>24</v>
          </cell>
        </row>
        <row r="102">
          <cell r="B102">
            <v>0</v>
          </cell>
          <cell r="C102">
            <v>252</v>
          </cell>
          <cell r="D102">
            <v>892</v>
          </cell>
          <cell r="E102">
            <v>34</v>
          </cell>
          <cell r="F102">
            <v>1023</v>
          </cell>
          <cell r="G102">
            <v>6011</v>
          </cell>
          <cell r="H102">
            <v>14378</v>
          </cell>
          <cell r="I102">
            <v>70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60</v>
          </cell>
          <cell r="G103">
            <v>140</v>
          </cell>
          <cell r="H103">
            <v>404</v>
          </cell>
          <cell r="I103">
            <v>0</v>
          </cell>
        </row>
        <row r="104">
          <cell r="B104">
            <v>1853</v>
          </cell>
          <cell r="C104">
            <v>1286</v>
          </cell>
          <cell r="D104">
            <v>12679</v>
          </cell>
          <cell r="E104">
            <v>997</v>
          </cell>
          <cell r="F104">
            <v>13254</v>
          </cell>
          <cell r="G104">
            <v>42147</v>
          </cell>
          <cell r="H104">
            <v>35977</v>
          </cell>
          <cell r="I104">
            <v>4622</v>
          </cell>
        </row>
        <row r="105">
          <cell r="B105">
            <v>10245</v>
          </cell>
          <cell r="C105">
            <v>6541</v>
          </cell>
          <cell r="D105">
            <v>3254</v>
          </cell>
          <cell r="E105">
            <v>25482</v>
          </cell>
          <cell r="F105">
            <v>3541</v>
          </cell>
          <cell r="G105">
            <v>11204</v>
          </cell>
          <cell r="H105">
            <v>15687</v>
          </cell>
          <cell r="I105">
            <v>8744</v>
          </cell>
        </row>
        <row r="106">
          <cell r="B106">
            <v>0</v>
          </cell>
          <cell r="C106">
            <v>8968</v>
          </cell>
          <cell r="D106">
            <v>954</v>
          </cell>
          <cell r="E106">
            <v>9874</v>
          </cell>
          <cell r="F106">
            <v>33212</v>
          </cell>
          <cell r="G106">
            <v>4568</v>
          </cell>
          <cell r="H106">
            <v>321</v>
          </cell>
          <cell r="I106">
            <v>24522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124021</v>
          </cell>
          <cell r="F107">
            <v>3541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9658</v>
          </cell>
          <cell r="C108">
            <v>9859</v>
          </cell>
          <cell r="D108">
            <v>456</v>
          </cell>
          <cell r="E108">
            <v>6547</v>
          </cell>
          <cell r="F108">
            <v>35624</v>
          </cell>
          <cell r="G108">
            <v>7968</v>
          </cell>
          <cell r="H108">
            <v>789</v>
          </cell>
          <cell r="I108">
            <v>12547</v>
          </cell>
        </row>
        <row r="109">
          <cell r="B109">
            <v>36520</v>
          </cell>
          <cell r="C109">
            <v>18251</v>
          </cell>
          <cell r="D109">
            <v>38954</v>
          </cell>
          <cell r="E109">
            <v>154211</v>
          </cell>
          <cell r="F109">
            <v>32544</v>
          </cell>
          <cell r="G109">
            <v>15688</v>
          </cell>
          <cell r="H109">
            <v>32541</v>
          </cell>
          <cell r="I109">
            <v>12584</v>
          </cell>
        </row>
        <row r="110">
          <cell r="B110">
            <v>3405</v>
          </cell>
          <cell r="C110">
            <v>970</v>
          </cell>
          <cell r="D110">
            <v>29511</v>
          </cell>
          <cell r="E110">
            <v>20144</v>
          </cell>
          <cell r="F110">
            <v>9920</v>
          </cell>
          <cell r="G110">
            <v>2014</v>
          </cell>
          <cell r="H110">
            <v>6524</v>
          </cell>
          <cell r="I110">
            <v>852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B112">
            <v>6987</v>
          </cell>
          <cell r="C112">
            <v>11169</v>
          </cell>
          <cell r="D112">
            <v>5215</v>
          </cell>
          <cell r="E112">
            <v>12947</v>
          </cell>
          <cell r="F112">
            <v>16544</v>
          </cell>
          <cell r="G112">
            <v>8268</v>
          </cell>
          <cell r="H112">
            <v>7895</v>
          </cell>
          <cell r="I112">
            <v>3254</v>
          </cell>
        </row>
        <row r="113">
          <cell r="B113">
            <v>6985</v>
          </cell>
          <cell r="C113">
            <v>659</v>
          </cell>
          <cell r="D113">
            <v>5641</v>
          </cell>
          <cell r="E113">
            <v>9879</v>
          </cell>
          <cell r="F113">
            <v>11235</v>
          </cell>
          <cell r="G113">
            <v>3214</v>
          </cell>
          <cell r="H113">
            <v>3254</v>
          </cell>
          <cell r="I113">
            <v>548</v>
          </cell>
        </row>
        <row r="114">
          <cell r="B114">
            <v>14952</v>
          </cell>
          <cell r="C114">
            <v>0</v>
          </cell>
          <cell r="D114">
            <v>4329</v>
          </cell>
          <cell r="E114">
            <v>72</v>
          </cell>
          <cell r="F114">
            <v>13872</v>
          </cell>
          <cell r="G114">
            <v>1058</v>
          </cell>
          <cell r="H114">
            <v>25904</v>
          </cell>
          <cell r="I114">
            <v>0</v>
          </cell>
        </row>
        <row r="115">
          <cell r="B115">
            <v>1448</v>
          </cell>
          <cell r="C115">
            <v>43</v>
          </cell>
          <cell r="D115">
            <v>754</v>
          </cell>
          <cell r="E115">
            <v>3105</v>
          </cell>
          <cell r="F115">
            <v>9750</v>
          </cell>
          <cell r="G115">
            <v>29</v>
          </cell>
          <cell r="H115">
            <v>1519</v>
          </cell>
          <cell r="I115">
            <v>93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2546</v>
          </cell>
          <cell r="F116">
            <v>215</v>
          </cell>
          <cell r="G116">
            <v>25</v>
          </cell>
          <cell r="H116">
            <v>0</v>
          </cell>
          <cell r="I116">
            <v>39</v>
          </cell>
        </row>
        <row r="117">
          <cell r="B117">
            <v>0</v>
          </cell>
          <cell r="C117">
            <v>0</v>
          </cell>
          <cell r="D117">
            <v>56</v>
          </cell>
          <cell r="E117">
            <v>8965</v>
          </cell>
          <cell r="F117">
            <v>69</v>
          </cell>
          <cell r="G117">
            <v>698</v>
          </cell>
          <cell r="H117">
            <v>56</v>
          </cell>
          <cell r="I117">
            <v>56</v>
          </cell>
        </row>
        <row r="118">
          <cell r="B118">
            <v>378</v>
          </cell>
          <cell r="C118">
            <v>75</v>
          </cell>
          <cell r="D118">
            <v>1005</v>
          </cell>
          <cell r="E118">
            <v>3649</v>
          </cell>
          <cell r="F118">
            <v>35699</v>
          </cell>
          <cell r="G118">
            <v>258</v>
          </cell>
          <cell r="H118">
            <v>4293</v>
          </cell>
          <cell r="I118">
            <v>261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524522.69999999995</v>
          </cell>
          <cell r="I119">
            <v>0</v>
          </cell>
        </row>
        <row r="120">
          <cell r="B120">
            <v>0</v>
          </cell>
          <cell r="C120">
            <v>54</v>
          </cell>
          <cell r="D120">
            <v>0</v>
          </cell>
          <cell r="E120">
            <v>42305</v>
          </cell>
          <cell r="F120">
            <v>25474</v>
          </cell>
          <cell r="G120">
            <v>895</v>
          </cell>
          <cell r="H120">
            <v>0</v>
          </cell>
          <cell r="I120">
            <v>0</v>
          </cell>
        </row>
        <row r="121">
          <cell r="B121">
            <v>47235</v>
          </cell>
          <cell r="C121">
            <v>40</v>
          </cell>
          <cell r="D121">
            <v>469</v>
          </cell>
          <cell r="E121">
            <v>26</v>
          </cell>
          <cell r="F121">
            <v>70950</v>
          </cell>
          <cell r="G121">
            <v>1106</v>
          </cell>
          <cell r="H121">
            <v>1309</v>
          </cell>
          <cell r="I121">
            <v>6252</v>
          </cell>
        </row>
        <row r="122">
          <cell r="B122">
            <v>452</v>
          </cell>
          <cell r="C122">
            <v>985</v>
          </cell>
          <cell r="D122">
            <v>124</v>
          </cell>
          <cell r="E122">
            <v>1200</v>
          </cell>
          <cell r="F122">
            <v>13565</v>
          </cell>
          <cell r="G122">
            <v>785</v>
          </cell>
          <cell r="H122">
            <v>0</v>
          </cell>
          <cell r="I122">
            <v>18612</v>
          </cell>
        </row>
        <row r="123">
          <cell r="B123">
            <v>65</v>
          </cell>
          <cell r="C123">
            <v>2800</v>
          </cell>
          <cell r="D123">
            <v>3900</v>
          </cell>
          <cell r="E123">
            <v>3690</v>
          </cell>
          <cell r="F123">
            <v>2050</v>
          </cell>
          <cell r="G123">
            <v>600</v>
          </cell>
          <cell r="H123">
            <v>278</v>
          </cell>
          <cell r="I123">
            <v>400</v>
          </cell>
        </row>
        <row r="124">
          <cell r="B124">
            <v>68</v>
          </cell>
          <cell r="C124">
            <v>0</v>
          </cell>
          <cell r="D124">
            <v>359</v>
          </cell>
          <cell r="E124">
            <v>0</v>
          </cell>
          <cell r="F124">
            <v>0</v>
          </cell>
          <cell r="G124">
            <v>210</v>
          </cell>
          <cell r="H124">
            <v>98</v>
          </cell>
          <cell r="I124">
            <v>120</v>
          </cell>
        </row>
        <row r="125">
          <cell r="B125">
            <v>32547</v>
          </cell>
          <cell r="C125">
            <v>2140</v>
          </cell>
          <cell r="D125">
            <v>152</v>
          </cell>
          <cell r="E125">
            <v>354</v>
          </cell>
          <cell r="F125">
            <v>50214</v>
          </cell>
          <cell r="G125">
            <v>785</v>
          </cell>
          <cell r="H125">
            <v>154</v>
          </cell>
          <cell r="I125">
            <v>34101</v>
          </cell>
        </row>
        <row r="126">
          <cell r="B126">
            <v>854</v>
          </cell>
          <cell r="C126">
            <v>987</v>
          </cell>
          <cell r="D126">
            <v>0</v>
          </cell>
          <cell r="E126">
            <v>69</v>
          </cell>
          <cell r="F126">
            <v>15421</v>
          </cell>
          <cell r="G126">
            <v>0</v>
          </cell>
          <cell r="H126">
            <v>0</v>
          </cell>
          <cell r="I126">
            <v>0</v>
          </cell>
        </row>
        <row r="127">
          <cell r="B127">
            <v>1925</v>
          </cell>
          <cell r="C127">
            <v>8</v>
          </cell>
          <cell r="D127">
            <v>0</v>
          </cell>
          <cell r="E127">
            <v>0</v>
          </cell>
          <cell r="F127">
            <v>3524</v>
          </cell>
          <cell r="G127">
            <v>598</v>
          </cell>
          <cell r="H127">
            <v>0</v>
          </cell>
          <cell r="I127">
            <v>691</v>
          </cell>
        </row>
        <row r="128">
          <cell r="B128">
            <v>352414</v>
          </cell>
          <cell r="C128">
            <v>86544</v>
          </cell>
          <cell r="D128">
            <v>1598749</v>
          </cell>
          <cell r="E128">
            <v>42564</v>
          </cell>
          <cell r="F128">
            <v>87451</v>
          </cell>
          <cell r="G128">
            <v>345987</v>
          </cell>
          <cell r="H128">
            <v>85874</v>
          </cell>
          <cell r="I128">
            <v>45879</v>
          </cell>
        </row>
        <row r="129">
          <cell r="B129">
            <v>31233</v>
          </cell>
          <cell r="C129">
            <v>22301</v>
          </cell>
          <cell r="D129">
            <v>22910</v>
          </cell>
          <cell r="E129">
            <v>20996</v>
          </cell>
          <cell r="F129">
            <v>21245</v>
          </cell>
          <cell r="G129">
            <v>16015</v>
          </cell>
          <cell r="H129">
            <v>4409</v>
          </cell>
          <cell r="I129">
            <v>3652</v>
          </cell>
        </row>
      </sheetData>
      <sheetData sheetId="3">
        <row r="8">
          <cell r="B8">
            <v>11525</v>
          </cell>
          <cell r="C8">
            <v>81096</v>
          </cell>
          <cell r="D8">
            <v>83364</v>
          </cell>
          <cell r="E8">
            <v>16019</v>
          </cell>
          <cell r="F8">
            <v>4050</v>
          </cell>
          <cell r="G8">
            <v>812</v>
          </cell>
          <cell r="H8">
            <v>2372</v>
          </cell>
          <cell r="I8">
            <v>9760</v>
          </cell>
        </row>
        <row r="9">
          <cell r="B9">
            <v>2015</v>
          </cell>
          <cell r="C9">
            <v>1659</v>
          </cell>
          <cell r="D9">
            <v>876</v>
          </cell>
          <cell r="E9">
            <v>1987</v>
          </cell>
          <cell r="F9">
            <v>3547</v>
          </cell>
          <cell r="G9">
            <v>2410</v>
          </cell>
          <cell r="H9">
            <v>10254</v>
          </cell>
          <cell r="I9">
            <v>896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12</v>
          </cell>
          <cell r="H10">
            <v>0</v>
          </cell>
          <cell r="I10">
            <v>0</v>
          </cell>
        </row>
        <row r="11">
          <cell r="B11">
            <v>35</v>
          </cell>
          <cell r="C11">
            <v>21</v>
          </cell>
          <cell r="D11">
            <v>28</v>
          </cell>
          <cell r="E11">
            <v>16</v>
          </cell>
          <cell r="F11">
            <v>14</v>
          </cell>
          <cell r="G11">
            <v>14</v>
          </cell>
          <cell r="H11">
            <v>10</v>
          </cell>
          <cell r="I11">
            <v>9</v>
          </cell>
        </row>
        <row r="12">
          <cell r="B12">
            <v>0</v>
          </cell>
          <cell r="C12">
            <v>0</v>
          </cell>
          <cell r="D12">
            <v>248</v>
          </cell>
          <cell r="E12">
            <v>0</v>
          </cell>
          <cell r="F12">
            <v>0</v>
          </cell>
          <cell r="G12">
            <v>0</v>
          </cell>
          <cell r="H12">
            <v>1998</v>
          </cell>
          <cell r="I12">
            <v>60</v>
          </cell>
        </row>
        <row r="13">
          <cell r="B13">
            <v>321</v>
          </cell>
          <cell r="C13">
            <v>302</v>
          </cell>
          <cell r="D13">
            <v>542</v>
          </cell>
          <cell r="E13">
            <v>1710</v>
          </cell>
          <cell r="F13">
            <v>1952</v>
          </cell>
          <cell r="G13">
            <v>373</v>
          </cell>
          <cell r="H13">
            <v>211</v>
          </cell>
          <cell r="I13">
            <v>340</v>
          </cell>
        </row>
        <row r="14">
          <cell r="B14">
            <v>93</v>
          </cell>
          <cell r="C14">
            <v>314</v>
          </cell>
          <cell r="D14">
            <v>466</v>
          </cell>
          <cell r="E14">
            <v>158</v>
          </cell>
          <cell r="F14">
            <v>465</v>
          </cell>
          <cell r="G14">
            <v>2198</v>
          </cell>
          <cell r="H14">
            <v>167</v>
          </cell>
          <cell r="I14">
            <v>165</v>
          </cell>
        </row>
        <row r="15">
          <cell r="B15">
            <v>0</v>
          </cell>
          <cell r="C15">
            <v>40</v>
          </cell>
          <cell r="D15">
            <v>0</v>
          </cell>
          <cell r="E15">
            <v>0</v>
          </cell>
          <cell r="F15">
            <v>0</v>
          </cell>
          <cell r="G15">
            <v>74</v>
          </cell>
          <cell r="H15">
            <v>0</v>
          </cell>
          <cell r="I15">
            <v>0</v>
          </cell>
        </row>
        <row r="16">
          <cell r="B16">
            <v>987</v>
          </cell>
          <cell r="C16">
            <v>698</v>
          </cell>
          <cell r="D16">
            <v>659</v>
          </cell>
          <cell r="E16">
            <v>120</v>
          </cell>
          <cell r="F16">
            <v>951</v>
          </cell>
          <cell r="G16">
            <v>362</v>
          </cell>
          <cell r="H16">
            <v>4254</v>
          </cell>
          <cell r="I16">
            <v>120</v>
          </cell>
        </row>
        <row r="17">
          <cell r="B17">
            <v>1698</v>
          </cell>
          <cell r="C17">
            <v>852</v>
          </cell>
          <cell r="D17">
            <v>283</v>
          </cell>
          <cell r="E17">
            <v>1569</v>
          </cell>
          <cell r="F17">
            <v>987</v>
          </cell>
          <cell r="G17">
            <v>654</v>
          </cell>
          <cell r="H17">
            <v>1658</v>
          </cell>
          <cell r="I17">
            <v>589</v>
          </cell>
        </row>
        <row r="18">
          <cell r="B18">
            <v>50</v>
          </cell>
          <cell r="C18">
            <v>3658</v>
          </cell>
          <cell r="D18">
            <v>0</v>
          </cell>
          <cell r="E18">
            <v>100</v>
          </cell>
          <cell r="F18">
            <v>2014</v>
          </cell>
          <cell r="G18">
            <v>1302</v>
          </cell>
          <cell r="H18">
            <v>0</v>
          </cell>
          <cell r="I18">
            <v>551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3919</v>
          </cell>
          <cell r="F19">
            <v>540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1208</v>
          </cell>
          <cell r="C20">
            <v>1225</v>
          </cell>
          <cell r="D20">
            <v>57</v>
          </cell>
          <cell r="E20">
            <v>654</v>
          </cell>
          <cell r="F20">
            <v>1300</v>
          </cell>
          <cell r="G20">
            <v>1619</v>
          </cell>
          <cell r="H20">
            <v>2</v>
          </cell>
          <cell r="I20">
            <v>554</v>
          </cell>
        </row>
        <row r="21">
          <cell r="B21">
            <v>4598</v>
          </cell>
          <cell r="C21">
            <v>2579</v>
          </cell>
          <cell r="D21">
            <v>3899</v>
          </cell>
          <cell r="E21">
            <v>6200</v>
          </cell>
          <cell r="F21">
            <v>2897</v>
          </cell>
          <cell r="G21">
            <v>1490</v>
          </cell>
          <cell r="H21">
            <v>951</v>
          </cell>
          <cell r="I21">
            <v>999</v>
          </cell>
        </row>
        <row r="22">
          <cell r="B22">
            <v>856</v>
          </cell>
          <cell r="C22">
            <v>201</v>
          </cell>
          <cell r="D22">
            <v>389</v>
          </cell>
          <cell r="E22">
            <v>398</v>
          </cell>
          <cell r="F22">
            <v>998</v>
          </cell>
          <cell r="G22">
            <v>398</v>
          </cell>
          <cell r="H22">
            <v>620</v>
          </cell>
          <cell r="I22">
            <v>78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32</v>
          </cell>
          <cell r="F23">
            <v>25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985</v>
          </cell>
          <cell r="C24">
            <v>895</v>
          </cell>
          <cell r="D24">
            <v>410</v>
          </cell>
          <cell r="E24">
            <v>852</v>
          </cell>
          <cell r="F24">
            <v>2501</v>
          </cell>
          <cell r="G24">
            <v>654</v>
          </cell>
          <cell r="H24">
            <v>124</v>
          </cell>
          <cell r="I24">
            <v>214</v>
          </cell>
        </row>
        <row r="25">
          <cell r="B25">
            <v>321</v>
          </cell>
          <cell r="C25">
            <v>89</v>
          </cell>
          <cell r="D25">
            <v>132</v>
          </cell>
          <cell r="E25">
            <v>542</v>
          </cell>
          <cell r="F25">
            <v>158</v>
          </cell>
          <cell r="G25">
            <v>69</v>
          </cell>
          <cell r="H25">
            <v>456</v>
          </cell>
          <cell r="I25">
            <v>65</v>
          </cell>
        </row>
        <row r="26">
          <cell r="B26">
            <v>0</v>
          </cell>
          <cell r="C26">
            <v>12</v>
          </cell>
          <cell r="D26">
            <v>0</v>
          </cell>
          <cell r="E26">
            <v>2105</v>
          </cell>
          <cell r="F26">
            <v>2015</v>
          </cell>
          <cell r="G26">
            <v>0</v>
          </cell>
          <cell r="H26">
            <v>125</v>
          </cell>
          <cell r="I26">
            <v>0</v>
          </cell>
        </row>
        <row r="27">
          <cell r="B27">
            <v>161</v>
          </cell>
          <cell r="C27">
            <v>25</v>
          </cell>
          <cell r="D27">
            <v>45</v>
          </cell>
          <cell r="E27">
            <v>159</v>
          </cell>
          <cell r="F27">
            <v>420</v>
          </cell>
          <cell r="G27">
            <v>0</v>
          </cell>
          <cell r="H27">
            <v>135</v>
          </cell>
          <cell r="I27">
            <v>25</v>
          </cell>
        </row>
        <row r="28">
          <cell r="B28">
            <v>54</v>
          </cell>
          <cell r="C28">
            <v>62</v>
          </cell>
          <cell r="D28">
            <v>0</v>
          </cell>
          <cell r="E28">
            <v>758</v>
          </cell>
          <cell r="F28">
            <v>542</v>
          </cell>
          <cell r="G28">
            <v>65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36</v>
          </cell>
          <cell r="F29">
            <v>365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92</v>
          </cell>
          <cell r="C30">
            <v>9</v>
          </cell>
          <cell r="D30">
            <v>4</v>
          </cell>
          <cell r="E30">
            <v>110</v>
          </cell>
          <cell r="F30">
            <v>920</v>
          </cell>
          <cell r="G30">
            <v>889</v>
          </cell>
          <cell r="H30">
            <v>87</v>
          </cell>
          <cell r="I30">
            <v>12</v>
          </cell>
        </row>
        <row r="32">
          <cell r="B32">
            <v>12</v>
          </cell>
          <cell r="C32">
            <v>25</v>
          </cell>
          <cell r="D32">
            <v>0</v>
          </cell>
          <cell r="E32">
            <v>1201</v>
          </cell>
          <cell r="F32">
            <v>201</v>
          </cell>
          <cell r="G32">
            <v>49</v>
          </cell>
          <cell r="H32">
            <v>25</v>
          </cell>
          <cell r="I32">
            <v>0</v>
          </cell>
        </row>
        <row r="33">
          <cell r="B33">
            <v>125</v>
          </cell>
          <cell r="C33">
            <v>758</v>
          </cell>
          <cell r="D33">
            <v>0</v>
          </cell>
          <cell r="E33">
            <v>58</v>
          </cell>
          <cell r="F33">
            <v>0</v>
          </cell>
          <cell r="G33">
            <v>58</v>
          </cell>
          <cell r="H33">
            <v>0</v>
          </cell>
          <cell r="I33">
            <v>0</v>
          </cell>
        </row>
        <row r="34">
          <cell r="B34">
            <v>10</v>
          </cell>
          <cell r="C34">
            <v>176</v>
          </cell>
          <cell r="D34">
            <v>0</v>
          </cell>
          <cell r="E34">
            <v>312</v>
          </cell>
          <cell r="F34">
            <v>0</v>
          </cell>
          <cell r="G34">
            <v>59</v>
          </cell>
          <cell r="H34">
            <v>0</v>
          </cell>
          <cell r="I34">
            <v>249</v>
          </cell>
        </row>
        <row r="35">
          <cell r="B35">
            <v>154</v>
          </cell>
          <cell r="C35">
            <v>142</v>
          </cell>
          <cell r="D35">
            <v>189</v>
          </cell>
          <cell r="E35">
            <v>153</v>
          </cell>
          <cell r="F35">
            <v>720</v>
          </cell>
          <cell r="G35">
            <v>452</v>
          </cell>
          <cell r="H35">
            <v>98</v>
          </cell>
          <cell r="I35">
            <v>95</v>
          </cell>
        </row>
        <row r="36">
          <cell r="B36">
            <v>0</v>
          </cell>
          <cell r="C36">
            <v>0</v>
          </cell>
          <cell r="D36">
            <v>120</v>
          </cell>
          <cell r="E36">
            <v>0</v>
          </cell>
          <cell r="F36">
            <v>154</v>
          </cell>
          <cell r="G36">
            <v>298</v>
          </cell>
          <cell r="H36">
            <v>78</v>
          </cell>
          <cell r="I36">
            <v>156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0</v>
          </cell>
          <cell r="C38">
            <v>945</v>
          </cell>
          <cell r="D38">
            <v>25</v>
          </cell>
          <cell r="E38">
            <v>401</v>
          </cell>
          <cell r="F38">
            <v>2654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564</v>
          </cell>
          <cell r="C40">
            <v>2410</v>
          </cell>
          <cell r="D40">
            <v>654</v>
          </cell>
          <cell r="E40">
            <v>657</v>
          </cell>
          <cell r="F40">
            <v>1564</v>
          </cell>
          <cell r="G40">
            <v>230</v>
          </cell>
          <cell r="H40">
            <v>201</v>
          </cell>
          <cell r="I40">
            <v>79</v>
          </cell>
        </row>
        <row r="41">
          <cell r="B41">
            <v>2433</v>
          </cell>
          <cell r="C41">
            <v>4432</v>
          </cell>
          <cell r="D41">
            <v>3420</v>
          </cell>
          <cell r="E41">
            <v>3500</v>
          </cell>
          <cell r="F41">
            <v>2687</v>
          </cell>
          <cell r="G41">
            <v>1987</v>
          </cell>
          <cell r="H41">
            <v>1752</v>
          </cell>
          <cell r="I41">
            <v>752</v>
          </cell>
        </row>
        <row r="56">
          <cell r="B56">
            <v>0</v>
          </cell>
          <cell r="C56">
            <v>1160</v>
          </cell>
          <cell r="D56">
            <v>0</v>
          </cell>
          <cell r="E56">
            <v>0</v>
          </cell>
          <cell r="F56">
            <v>2460</v>
          </cell>
          <cell r="G56">
            <v>0</v>
          </cell>
          <cell r="H56">
            <v>0</v>
          </cell>
          <cell r="I56">
            <v>3180</v>
          </cell>
        </row>
        <row r="57">
          <cell r="B57">
            <v>4562</v>
          </cell>
          <cell r="C57">
            <v>1987</v>
          </cell>
          <cell r="D57">
            <v>3541</v>
          </cell>
          <cell r="E57">
            <v>3987</v>
          </cell>
          <cell r="F57">
            <v>3012</v>
          </cell>
          <cell r="G57">
            <v>3171</v>
          </cell>
          <cell r="H57">
            <v>7854</v>
          </cell>
          <cell r="I57">
            <v>2104</v>
          </cell>
        </row>
        <row r="58">
          <cell r="B58">
            <v>0</v>
          </cell>
          <cell r="C58">
            <v>0</v>
          </cell>
          <cell r="D58">
            <v>20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7200</v>
          </cell>
          <cell r="C59">
            <v>250300</v>
          </cell>
          <cell r="D59">
            <v>24300</v>
          </cell>
          <cell r="E59">
            <v>4700</v>
          </cell>
          <cell r="F59">
            <v>6500</v>
          </cell>
          <cell r="G59">
            <v>24350</v>
          </cell>
          <cell r="H59">
            <v>2110</v>
          </cell>
          <cell r="I59">
            <v>61150</v>
          </cell>
        </row>
        <row r="60">
          <cell r="B60">
            <v>0</v>
          </cell>
          <cell r="C60">
            <v>0</v>
          </cell>
          <cell r="D60">
            <v>485</v>
          </cell>
          <cell r="E60">
            <v>0</v>
          </cell>
          <cell r="F60">
            <v>0</v>
          </cell>
          <cell r="G60">
            <v>0</v>
          </cell>
          <cell r="H60">
            <v>1004</v>
          </cell>
          <cell r="I60">
            <v>150</v>
          </cell>
        </row>
        <row r="61">
          <cell r="B61">
            <v>222</v>
          </cell>
          <cell r="C61">
            <v>537</v>
          </cell>
          <cell r="D61">
            <v>913</v>
          </cell>
          <cell r="E61">
            <v>1695</v>
          </cell>
          <cell r="F61">
            <v>1595</v>
          </cell>
          <cell r="G61">
            <v>235</v>
          </cell>
          <cell r="H61">
            <v>165334</v>
          </cell>
          <cell r="I61">
            <v>7605</v>
          </cell>
        </row>
        <row r="62">
          <cell r="B62">
            <v>8</v>
          </cell>
          <cell r="C62">
            <v>138</v>
          </cell>
          <cell r="D62">
            <v>274</v>
          </cell>
          <cell r="E62">
            <v>35</v>
          </cell>
          <cell r="F62">
            <v>425</v>
          </cell>
          <cell r="G62">
            <v>3402</v>
          </cell>
          <cell r="H62">
            <v>25757</v>
          </cell>
          <cell r="I62">
            <v>20248</v>
          </cell>
        </row>
        <row r="63">
          <cell r="B63">
            <v>0</v>
          </cell>
          <cell r="C63">
            <v>59</v>
          </cell>
          <cell r="D63">
            <v>0</v>
          </cell>
          <cell r="E63">
            <v>0</v>
          </cell>
          <cell r="F63">
            <v>58</v>
          </cell>
          <cell r="G63">
            <v>69</v>
          </cell>
          <cell r="H63">
            <v>245</v>
          </cell>
          <cell r="I63">
            <v>0</v>
          </cell>
        </row>
        <row r="64">
          <cell r="B64">
            <v>770</v>
          </cell>
          <cell r="C64">
            <v>1284</v>
          </cell>
          <cell r="D64">
            <v>5210</v>
          </cell>
          <cell r="E64">
            <v>1021</v>
          </cell>
          <cell r="F64">
            <v>7102</v>
          </cell>
          <cell r="G64">
            <v>31016</v>
          </cell>
          <cell r="H64">
            <v>25981</v>
          </cell>
          <cell r="I64">
            <v>2658</v>
          </cell>
        </row>
        <row r="65">
          <cell r="B65">
            <v>754</v>
          </cell>
          <cell r="C65">
            <v>952</v>
          </cell>
          <cell r="D65">
            <v>625</v>
          </cell>
          <cell r="E65">
            <v>2548</v>
          </cell>
          <cell r="F65">
            <v>652</v>
          </cell>
          <cell r="G65">
            <v>542</v>
          </cell>
          <cell r="H65">
            <v>2102</v>
          </cell>
          <cell r="I65">
            <v>754</v>
          </cell>
        </row>
        <row r="66">
          <cell r="B66">
            <v>250</v>
          </cell>
          <cell r="C66">
            <v>2104</v>
          </cell>
          <cell r="D66">
            <v>158</v>
          </cell>
          <cell r="E66">
            <v>356</v>
          </cell>
          <cell r="F66">
            <v>1256</v>
          </cell>
          <cell r="G66">
            <v>1325</v>
          </cell>
          <cell r="H66">
            <v>25</v>
          </cell>
          <cell r="I66">
            <v>1204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3648</v>
          </cell>
          <cell r="F67">
            <v>125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654</v>
          </cell>
          <cell r="C68">
            <v>2301</v>
          </cell>
          <cell r="D68">
            <v>895</v>
          </cell>
          <cell r="E68">
            <v>865</v>
          </cell>
          <cell r="F68">
            <v>958</v>
          </cell>
          <cell r="G68">
            <v>852</v>
          </cell>
          <cell r="H68">
            <v>98</v>
          </cell>
          <cell r="I68">
            <v>1523</v>
          </cell>
        </row>
        <row r="69">
          <cell r="B69">
            <v>5241</v>
          </cell>
          <cell r="C69">
            <v>3985</v>
          </cell>
          <cell r="D69">
            <v>8952</v>
          </cell>
          <cell r="E69">
            <v>29584</v>
          </cell>
          <cell r="F69">
            <v>2541</v>
          </cell>
          <cell r="G69">
            <v>2985</v>
          </cell>
          <cell r="H69">
            <v>3547</v>
          </cell>
          <cell r="I69">
            <v>2541</v>
          </cell>
        </row>
        <row r="70">
          <cell r="B70">
            <v>1598</v>
          </cell>
          <cell r="C70">
            <v>987</v>
          </cell>
          <cell r="D70">
            <v>6254</v>
          </cell>
          <cell r="E70">
            <v>1895</v>
          </cell>
          <cell r="F70">
            <v>1587</v>
          </cell>
          <cell r="G70">
            <v>895</v>
          </cell>
          <cell r="H70">
            <v>895</v>
          </cell>
          <cell r="I70">
            <v>654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72</v>
          </cell>
          <cell r="F71">
            <v>15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68</v>
          </cell>
          <cell r="C72">
            <v>2284</v>
          </cell>
          <cell r="D72">
            <v>264</v>
          </cell>
          <cell r="E72">
            <v>5214</v>
          </cell>
          <cell r="F72">
            <v>1075</v>
          </cell>
          <cell r="G72">
            <v>1177</v>
          </cell>
          <cell r="H72">
            <v>872</v>
          </cell>
          <cell r="I72">
            <v>1254</v>
          </cell>
        </row>
        <row r="73">
          <cell r="B73">
            <v>564</v>
          </cell>
          <cell r="C73">
            <v>532</v>
          </cell>
          <cell r="D73">
            <v>987</v>
          </cell>
          <cell r="E73">
            <v>2314</v>
          </cell>
          <cell r="F73">
            <v>564</v>
          </cell>
          <cell r="G73">
            <v>548</v>
          </cell>
          <cell r="H73">
            <v>652</v>
          </cell>
          <cell r="I73">
            <v>254</v>
          </cell>
        </row>
        <row r="74">
          <cell r="B74">
            <v>0</v>
          </cell>
          <cell r="C74">
            <v>0</v>
          </cell>
          <cell r="D74">
            <v>115</v>
          </cell>
          <cell r="E74">
            <v>58</v>
          </cell>
          <cell r="F74">
            <v>3665</v>
          </cell>
          <cell r="G74">
            <v>912</v>
          </cell>
          <cell r="H74">
            <v>822</v>
          </cell>
          <cell r="I74">
            <v>0</v>
          </cell>
        </row>
        <row r="75">
          <cell r="B75">
            <v>125</v>
          </cell>
          <cell r="C75">
            <v>56</v>
          </cell>
          <cell r="D75">
            <v>45</v>
          </cell>
          <cell r="E75">
            <v>524</v>
          </cell>
          <cell r="F75">
            <v>654</v>
          </cell>
          <cell r="G75">
            <v>35</v>
          </cell>
          <cell r="H75">
            <v>258</v>
          </cell>
          <cell r="I75">
            <v>45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1204</v>
          </cell>
          <cell r="F76">
            <v>752</v>
          </cell>
          <cell r="G76">
            <v>15</v>
          </cell>
          <cell r="H76">
            <v>0</v>
          </cell>
          <cell r="I76">
            <v>5</v>
          </cell>
        </row>
        <row r="77">
          <cell r="B77">
            <v>0</v>
          </cell>
          <cell r="C77">
            <v>0</v>
          </cell>
          <cell r="D77">
            <v>85</v>
          </cell>
          <cell r="E77">
            <v>13241</v>
          </cell>
          <cell r="F77">
            <v>85</v>
          </cell>
          <cell r="G77">
            <v>784</v>
          </cell>
          <cell r="H77">
            <v>42</v>
          </cell>
          <cell r="I77">
            <v>1</v>
          </cell>
        </row>
        <row r="78">
          <cell r="B78">
            <v>55</v>
          </cell>
          <cell r="C78">
            <v>15</v>
          </cell>
          <cell r="D78">
            <v>70</v>
          </cell>
          <cell r="E78">
            <v>110</v>
          </cell>
          <cell r="F78">
            <v>1024</v>
          </cell>
          <cell r="G78">
            <v>541</v>
          </cell>
          <cell r="H78">
            <v>101</v>
          </cell>
          <cell r="I78">
            <v>23</v>
          </cell>
        </row>
        <row r="79">
          <cell r="H79">
            <v>17444.16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1452</v>
          </cell>
          <cell r="F80">
            <v>432</v>
          </cell>
          <cell r="G80">
            <v>21</v>
          </cell>
          <cell r="H80">
            <v>0</v>
          </cell>
          <cell r="I80">
            <v>16</v>
          </cell>
        </row>
        <row r="81">
          <cell r="B81">
            <v>25144</v>
          </cell>
          <cell r="C81">
            <v>20</v>
          </cell>
          <cell r="D81">
            <v>180</v>
          </cell>
          <cell r="E81">
            <v>789</v>
          </cell>
          <cell r="F81">
            <v>35698</v>
          </cell>
          <cell r="G81">
            <v>3541</v>
          </cell>
          <cell r="H81">
            <v>968</v>
          </cell>
          <cell r="I81">
            <v>315</v>
          </cell>
        </row>
        <row r="82">
          <cell r="B82">
            <v>655</v>
          </cell>
          <cell r="C82">
            <v>3176</v>
          </cell>
          <cell r="D82">
            <v>94</v>
          </cell>
          <cell r="E82">
            <v>491</v>
          </cell>
          <cell r="F82">
            <v>960</v>
          </cell>
          <cell r="G82">
            <v>285</v>
          </cell>
          <cell r="H82">
            <v>0</v>
          </cell>
          <cell r="I82">
            <v>8636</v>
          </cell>
        </row>
        <row r="83">
          <cell r="B83">
            <v>52</v>
          </cell>
          <cell r="C83">
            <v>989</v>
          </cell>
          <cell r="D83">
            <v>3214</v>
          </cell>
          <cell r="E83">
            <v>3214</v>
          </cell>
          <cell r="F83">
            <v>562</v>
          </cell>
          <cell r="G83">
            <v>1521</v>
          </cell>
          <cell r="H83">
            <v>340</v>
          </cell>
          <cell r="I83">
            <v>789</v>
          </cell>
        </row>
        <row r="84">
          <cell r="B84">
            <v>0</v>
          </cell>
          <cell r="C84">
            <v>0</v>
          </cell>
          <cell r="D84">
            <v>321</v>
          </cell>
          <cell r="E84">
            <v>0</v>
          </cell>
          <cell r="F84">
            <v>254</v>
          </cell>
          <cell r="G84">
            <v>526</v>
          </cell>
          <cell r="H84">
            <v>456</v>
          </cell>
          <cell r="I84">
            <v>523</v>
          </cell>
        </row>
        <row r="85">
          <cell r="B85">
            <v>12321</v>
          </cell>
          <cell r="C85">
            <v>8744</v>
          </cell>
          <cell r="D85">
            <v>58</v>
          </cell>
          <cell r="E85">
            <v>841</v>
          </cell>
          <cell r="F85">
            <v>25685</v>
          </cell>
          <cell r="G85">
            <v>1985</v>
          </cell>
          <cell r="H85">
            <v>69</v>
          </cell>
          <cell r="I85">
            <v>16521</v>
          </cell>
        </row>
        <row r="86">
          <cell r="B86">
            <v>547</v>
          </cell>
          <cell r="C86">
            <v>9254</v>
          </cell>
          <cell r="D86">
            <v>0</v>
          </cell>
          <cell r="E86">
            <v>325</v>
          </cell>
          <cell r="F86">
            <v>2365</v>
          </cell>
          <cell r="G86">
            <v>0</v>
          </cell>
          <cell r="H86">
            <v>0</v>
          </cell>
          <cell r="I86">
            <v>32</v>
          </cell>
        </row>
        <row r="87">
          <cell r="B87">
            <v>1776</v>
          </cell>
          <cell r="C87">
            <v>23</v>
          </cell>
          <cell r="D87">
            <v>16</v>
          </cell>
          <cell r="E87">
            <v>2</v>
          </cell>
          <cell r="F87">
            <v>500</v>
          </cell>
          <cell r="G87">
            <v>2190</v>
          </cell>
          <cell r="H87">
            <v>0</v>
          </cell>
          <cell r="I87">
            <v>385</v>
          </cell>
        </row>
        <row r="88">
          <cell r="B88">
            <v>37227</v>
          </cell>
          <cell r="C88">
            <v>2466</v>
          </cell>
          <cell r="D88">
            <v>278858</v>
          </cell>
          <cell r="E88">
            <v>4771</v>
          </cell>
          <cell r="F88">
            <v>8290</v>
          </cell>
          <cell r="G88">
            <v>63270</v>
          </cell>
          <cell r="H88">
            <v>12122</v>
          </cell>
          <cell r="I88">
            <v>738</v>
          </cell>
        </row>
        <row r="89">
          <cell r="B89">
            <v>212045</v>
          </cell>
          <cell r="C89">
            <v>42514</v>
          </cell>
          <cell r="D89">
            <v>85214</v>
          </cell>
          <cell r="E89">
            <v>210242</v>
          </cell>
          <cell r="F89">
            <v>25687</v>
          </cell>
          <cell r="G89">
            <v>98977</v>
          </cell>
          <cell r="H89">
            <v>10247</v>
          </cell>
          <cell r="I89">
            <v>36544</v>
          </cell>
        </row>
        <row r="105">
          <cell r="B105">
            <v>0</v>
          </cell>
          <cell r="C105">
            <v>4670</v>
          </cell>
          <cell r="D105">
            <v>0</v>
          </cell>
          <cell r="E105">
            <v>0</v>
          </cell>
          <cell r="F105">
            <v>8352</v>
          </cell>
          <cell r="G105">
            <v>0</v>
          </cell>
          <cell r="H105">
            <v>0</v>
          </cell>
          <cell r="I105">
            <v>12010</v>
          </cell>
        </row>
        <row r="106">
          <cell r="B106">
            <v>7541</v>
          </cell>
          <cell r="C106">
            <v>3654</v>
          </cell>
          <cell r="D106">
            <v>6598</v>
          </cell>
          <cell r="E106">
            <v>6521</v>
          </cell>
          <cell r="F106">
            <v>3741</v>
          </cell>
          <cell r="G106">
            <v>4419</v>
          </cell>
          <cell r="H106">
            <v>36987</v>
          </cell>
          <cell r="I106">
            <v>3259</v>
          </cell>
        </row>
        <row r="107">
          <cell r="B107">
            <v>0</v>
          </cell>
          <cell r="C107">
            <v>0</v>
          </cell>
          <cell r="D107">
            <v>25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1025</v>
          </cell>
          <cell r="C108">
            <v>23600</v>
          </cell>
          <cell r="D108">
            <v>3300</v>
          </cell>
          <cell r="E108">
            <v>620</v>
          </cell>
          <cell r="F108">
            <v>1003</v>
          </cell>
          <cell r="G108">
            <v>2200</v>
          </cell>
          <cell r="H108">
            <v>255</v>
          </cell>
          <cell r="I108">
            <v>6500</v>
          </cell>
        </row>
        <row r="109">
          <cell r="B109">
            <v>0</v>
          </cell>
          <cell r="C109">
            <v>0</v>
          </cell>
          <cell r="D109">
            <v>795</v>
          </cell>
          <cell r="E109">
            <v>0</v>
          </cell>
          <cell r="F109">
            <v>0</v>
          </cell>
          <cell r="G109">
            <v>0</v>
          </cell>
          <cell r="H109">
            <v>1561</v>
          </cell>
          <cell r="I109">
            <v>225</v>
          </cell>
        </row>
        <row r="110">
          <cell r="B110">
            <v>304</v>
          </cell>
          <cell r="C110">
            <v>1065</v>
          </cell>
          <cell r="D110">
            <v>1230</v>
          </cell>
          <cell r="E110">
            <v>2657</v>
          </cell>
          <cell r="F110">
            <v>2905</v>
          </cell>
          <cell r="G110">
            <v>265</v>
          </cell>
          <cell r="H110">
            <v>271446</v>
          </cell>
          <cell r="I110">
            <v>8923</v>
          </cell>
        </row>
        <row r="111">
          <cell r="B111">
            <v>13</v>
          </cell>
          <cell r="C111">
            <v>200</v>
          </cell>
          <cell r="D111">
            <v>465</v>
          </cell>
          <cell r="E111">
            <v>70</v>
          </cell>
          <cell r="F111">
            <v>745</v>
          </cell>
          <cell r="G111">
            <v>2034</v>
          </cell>
          <cell r="H111">
            <v>34895</v>
          </cell>
          <cell r="I111">
            <v>27260</v>
          </cell>
        </row>
        <row r="112">
          <cell r="B112">
            <v>0</v>
          </cell>
          <cell r="C112">
            <v>125</v>
          </cell>
          <cell r="D112">
            <v>0</v>
          </cell>
          <cell r="E112">
            <v>0</v>
          </cell>
          <cell r="F112">
            <v>152</v>
          </cell>
          <cell r="G112">
            <v>156</v>
          </cell>
          <cell r="H112">
            <v>425</v>
          </cell>
          <cell r="I112">
            <v>0</v>
          </cell>
        </row>
        <row r="113">
          <cell r="B113">
            <v>2477</v>
          </cell>
          <cell r="C113">
            <v>2064</v>
          </cell>
          <cell r="D113">
            <v>10935</v>
          </cell>
          <cell r="E113">
            <v>1359</v>
          </cell>
          <cell r="F113">
            <v>13881</v>
          </cell>
          <cell r="G113">
            <v>29626</v>
          </cell>
          <cell r="H113">
            <v>28523</v>
          </cell>
          <cell r="I113">
            <v>3608</v>
          </cell>
        </row>
        <row r="114">
          <cell r="B114">
            <v>10170</v>
          </cell>
          <cell r="C114">
            <v>7354</v>
          </cell>
          <cell r="D114">
            <v>3214</v>
          </cell>
          <cell r="E114">
            <v>25786</v>
          </cell>
          <cell r="F114">
            <v>4760</v>
          </cell>
          <cell r="G114">
            <v>470</v>
          </cell>
          <cell r="H114">
            <v>21047</v>
          </cell>
          <cell r="I114">
            <v>3594</v>
          </cell>
        </row>
        <row r="115">
          <cell r="B115">
            <v>6587</v>
          </cell>
          <cell r="C115">
            <v>15337</v>
          </cell>
          <cell r="D115">
            <v>1254</v>
          </cell>
          <cell r="E115">
            <v>3311</v>
          </cell>
          <cell r="F115">
            <v>9874</v>
          </cell>
          <cell r="G115">
            <v>23541</v>
          </cell>
          <cell r="H115">
            <v>598</v>
          </cell>
          <cell r="I115">
            <v>9874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144420</v>
          </cell>
          <cell r="F116">
            <v>1800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8544</v>
          </cell>
          <cell r="C117">
            <v>23010</v>
          </cell>
          <cell r="D117">
            <v>4211</v>
          </cell>
          <cell r="E117">
            <v>4566</v>
          </cell>
          <cell r="F117">
            <v>5920</v>
          </cell>
          <cell r="G117">
            <v>3698</v>
          </cell>
          <cell r="H117">
            <v>142</v>
          </cell>
          <cell r="I117">
            <v>12455</v>
          </cell>
        </row>
        <row r="118">
          <cell r="B118">
            <v>65894</v>
          </cell>
          <cell r="C118">
            <v>23658</v>
          </cell>
          <cell r="D118">
            <v>89574</v>
          </cell>
          <cell r="E118">
            <v>241522</v>
          </cell>
          <cell r="F118">
            <v>21045</v>
          </cell>
          <cell r="G118">
            <v>32014</v>
          </cell>
          <cell r="H118">
            <v>25478</v>
          </cell>
          <cell r="I118">
            <v>19874</v>
          </cell>
        </row>
        <row r="119">
          <cell r="B119">
            <v>20145</v>
          </cell>
          <cell r="C119">
            <v>1444</v>
          </cell>
          <cell r="D119">
            <v>24511</v>
          </cell>
          <cell r="E119">
            <v>18521</v>
          </cell>
          <cell r="F119">
            <v>14652</v>
          </cell>
          <cell r="G119">
            <v>2877</v>
          </cell>
          <cell r="H119">
            <v>10324</v>
          </cell>
          <cell r="I119">
            <v>987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256</v>
          </cell>
          <cell r="F120">
            <v>80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4521</v>
          </cell>
          <cell r="C121">
            <v>8236</v>
          </cell>
          <cell r="D121">
            <v>4521</v>
          </cell>
          <cell r="E121">
            <v>24102</v>
          </cell>
          <cell r="F121">
            <v>8524</v>
          </cell>
          <cell r="G121">
            <v>8541</v>
          </cell>
          <cell r="H121">
            <v>12547</v>
          </cell>
          <cell r="I121">
            <v>12047</v>
          </cell>
        </row>
        <row r="122">
          <cell r="B122">
            <v>6541</v>
          </cell>
          <cell r="C122">
            <v>658</v>
          </cell>
          <cell r="D122">
            <v>4569</v>
          </cell>
          <cell r="E122">
            <v>16254</v>
          </cell>
          <cell r="F122">
            <v>6587</v>
          </cell>
          <cell r="G122">
            <v>1729</v>
          </cell>
          <cell r="H122">
            <v>5487</v>
          </cell>
          <cell r="I122">
            <v>564</v>
          </cell>
        </row>
        <row r="123">
          <cell r="B123">
            <v>0</v>
          </cell>
          <cell r="C123">
            <v>0</v>
          </cell>
          <cell r="D123">
            <v>260</v>
          </cell>
          <cell r="E123">
            <v>1000</v>
          </cell>
          <cell r="F123">
            <v>102025</v>
          </cell>
          <cell r="G123">
            <v>7360</v>
          </cell>
          <cell r="H123">
            <v>13939</v>
          </cell>
          <cell r="I123">
            <v>0</v>
          </cell>
        </row>
        <row r="124">
          <cell r="B124">
            <v>1258</v>
          </cell>
          <cell r="C124">
            <v>125</v>
          </cell>
          <cell r="D124">
            <v>562</v>
          </cell>
          <cell r="E124">
            <v>11024</v>
          </cell>
          <cell r="F124">
            <v>15897</v>
          </cell>
          <cell r="G124">
            <v>569</v>
          </cell>
          <cell r="H124">
            <v>3547</v>
          </cell>
          <cell r="I124">
            <v>984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3010</v>
          </cell>
          <cell r="F125">
            <v>854</v>
          </cell>
          <cell r="G125">
            <v>68</v>
          </cell>
          <cell r="H125">
            <v>0</v>
          </cell>
          <cell r="I125">
            <v>15</v>
          </cell>
        </row>
        <row r="126">
          <cell r="B126">
            <v>0</v>
          </cell>
          <cell r="C126">
            <v>0</v>
          </cell>
          <cell r="D126">
            <v>52</v>
          </cell>
          <cell r="E126">
            <v>26987</v>
          </cell>
          <cell r="F126">
            <v>59</v>
          </cell>
          <cell r="G126">
            <v>562</v>
          </cell>
          <cell r="H126">
            <v>45</v>
          </cell>
          <cell r="I126">
            <v>15</v>
          </cell>
        </row>
        <row r="127">
          <cell r="B127">
            <v>2014</v>
          </cell>
          <cell r="C127">
            <v>94</v>
          </cell>
          <cell r="D127">
            <v>241</v>
          </cell>
          <cell r="E127">
            <v>3012</v>
          </cell>
          <cell r="F127">
            <v>29460</v>
          </cell>
          <cell r="G127">
            <v>5900</v>
          </cell>
          <cell r="H127">
            <v>3012</v>
          </cell>
          <cell r="I127">
            <v>420</v>
          </cell>
        </row>
        <row r="128">
          <cell r="H128">
            <v>932484.8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60124</v>
          </cell>
          <cell r="F129">
            <v>12548</v>
          </cell>
          <cell r="G129">
            <v>114</v>
          </cell>
          <cell r="H129">
            <v>0</v>
          </cell>
          <cell r="I129">
            <v>254</v>
          </cell>
        </row>
        <row r="130">
          <cell r="B130">
            <v>38523</v>
          </cell>
          <cell r="C130">
            <v>83</v>
          </cell>
          <cell r="D130">
            <v>36</v>
          </cell>
          <cell r="E130">
            <v>80</v>
          </cell>
          <cell r="F130">
            <v>43524</v>
          </cell>
          <cell r="G130">
            <v>2574</v>
          </cell>
          <cell r="H130">
            <v>750</v>
          </cell>
          <cell r="I130">
            <v>630</v>
          </cell>
        </row>
        <row r="131">
          <cell r="B131">
            <v>247</v>
          </cell>
          <cell r="C131">
            <v>1144</v>
          </cell>
          <cell r="D131">
            <v>123</v>
          </cell>
          <cell r="E131">
            <v>754</v>
          </cell>
          <cell r="F131">
            <v>12835</v>
          </cell>
          <cell r="G131">
            <v>448</v>
          </cell>
          <cell r="H131">
            <v>0</v>
          </cell>
          <cell r="I131">
            <v>14861</v>
          </cell>
        </row>
        <row r="132">
          <cell r="B132">
            <v>366.90307723115944</v>
          </cell>
          <cell r="C132">
            <v>3204.7860623456377</v>
          </cell>
          <cell r="D132">
            <v>5302.8726386756562</v>
          </cell>
          <cell r="E132">
            <v>3016.0930511981842</v>
          </cell>
          <cell r="F132">
            <v>3225.7519524731329</v>
          </cell>
          <cell r="G132">
            <v>3805.3090581403108</v>
          </cell>
          <cell r="H132">
            <v>901.53327548227776</v>
          </cell>
          <cell r="I132">
            <v>2611.7508844536414</v>
          </cell>
        </row>
        <row r="133">
          <cell r="B133">
            <v>0</v>
          </cell>
          <cell r="C133">
            <v>0</v>
          </cell>
          <cell r="D133">
            <v>356</v>
          </cell>
          <cell r="E133">
            <v>0</v>
          </cell>
          <cell r="F133">
            <v>230</v>
          </cell>
          <cell r="G133">
            <v>654</v>
          </cell>
          <cell r="H133">
            <v>562</v>
          </cell>
          <cell r="I133">
            <v>523</v>
          </cell>
        </row>
        <row r="134">
          <cell r="B134">
            <v>12547</v>
          </cell>
          <cell r="C134">
            <v>12564</v>
          </cell>
          <cell r="D134">
            <v>1254</v>
          </cell>
          <cell r="E134">
            <v>987</v>
          </cell>
          <cell r="F134">
            <v>39877</v>
          </cell>
          <cell r="G134">
            <v>1457</v>
          </cell>
          <cell r="H134">
            <v>451</v>
          </cell>
          <cell r="I134">
            <v>39987</v>
          </cell>
        </row>
        <row r="135">
          <cell r="B135">
            <v>856</v>
          </cell>
          <cell r="C135">
            <v>14587</v>
          </cell>
          <cell r="D135">
            <v>0</v>
          </cell>
          <cell r="E135">
            <v>987</v>
          </cell>
          <cell r="F135">
            <v>7854</v>
          </cell>
          <cell r="G135">
            <v>0</v>
          </cell>
          <cell r="H135">
            <v>0</v>
          </cell>
          <cell r="I135">
            <v>25</v>
          </cell>
        </row>
        <row r="136">
          <cell r="B136">
            <v>2854</v>
          </cell>
          <cell r="C136">
            <v>25</v>
          </cell>
          <cell r="D136">
            <v>45</v>
          </cell>
          <cell r="E136">
            <v>25</v>
          </cell>
          <cell r="F136">
            <v>600</v>
          </cell>
          <cell r="G136">
            <v>392</v>
          </cell>
          <cell r="H136">
            <v>0</v>
          </cell>
          <cell r="I136">
            <v>676</v>
          </cell>
        </row>
        <row r="137">
          <cell r="B137">
            <v>260263</v>
          </cell>
          <cell r="C137">
            <v>29304</v>
          </cell>
          <cell r="D137">
            <v>2012971</v>
          </cell>
          <cell r="E137">
            <v>9114</v>
          </cell>
          <cell r="F137">
            <v>69850</v>
          </cell>
          <cell r="G137">
            <v>227353</v>
          </cell>
          <cell r="H137">
            <v>61752</v>
          </cell>
          <cell r="I137">
            <v>24530</v>
          </cell>
        </row>
        <row r="138">
          <cell r="B138">
            <v>36235</v>
          </cell>
          <cell r="C138">
            <v>26450</v>
          </cell>
          <cell r="D138">
            <v>22550</v>
          </cell>
          <cell r="E138">
            <v>19184</v>
          </cell>
          <cell r="F138">
            <v>17568</v>
          </cell>
          <cell r="G138">
            <v>15592</v>
          </cell>
          <cell r="H138">
            <v>4165</v>
          </cell>
          <cell r="I138">
            <v>5666</v>
          </cell>
        </row>
      </sheetData>
      <sheetData sheetId="4">
        <row r="8">
          <cell r="B8">
            <v>2868</v>
          </cell>
          <cell r="C8">
            <v>14007</v>
          </cell>
          <cell r="D8">
            <v>11749</v>
          </cell>
          <cell r="F8">
            <v>10120</v>
          </cell>
          <cell r="H8">
            <v>7404</v>
          </cell>
          <cell r="I8">
            <v>2980</v>
          </cell>
        </row>
        <row r="9">
          <cell r="B9">
            <v>1909</v>
          </cell>
          <cell r="C9">
            <v>1467</v>
          </cell>
          <cell r="D9">
            <v>3549</v>
          </cell>
          <cell r="E9">
            <v>1150</v>
          </cell>
          <cell r="F9">
            <v>1540</v>
          </cell>
          <cell r="G9">
            <v>1542</v>
          </cell>
          <cell r="H9">
            <v>22112</v>
          </cell>
          <cell r="I9">
            <v>842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180</v>
          </cell>
          <cell r="H10">
            <v>0</v>
          </cell>
          <cell r="I10">
            <v>0</v>
          </cell>
        </row>
        <row r="11">
          <cell r="B11">
            <v>3</v>
          </cell>
          <cell r="C11">
            <v>14</v>
          </cell>
          <cell r="D11">
            <v>5</v>
          </cell>
          <cell r="E11">
            <v>9</v>
          </cell>
          <cell r="F11">
            <v>7</v>
          </cell>
          <cell r="G11">
            <v>4</v>
          </cell>
          <cell r="H11">
            <v>7</v>
          </cell>
          <cell r="I11">
            <v>5</v>
          </cell>
        </row>
        <row r="12">
          <cell r="B12">
            <v>0</v>
          </cell>
          <cell r="C12">
            <v>0</v>
          </cell>
          <cell r="D12">
            <v>1891</v>
          </cell>
          <cell r="E12">
            <v>0</v>
          </cell>
          <cell r="F12">
            <v>0</v>
          </cell>
          <cell r="G12">
            <v>0</v>
          </cell>
          <cell r="H12">
            <v>1104</v>
          </cell>
          <cell r="I12">
            <v>1265</v>
          </cell>
        </row>
        <row r="13">
          <cell r="B13">
            <v>15</v>
          </cell>
          <cell r="C13">
            <v>151</v>
          </cell>
          <cell r="D13">
            <v>541</v>
          </cell>
          <cell r="E13">
            <v>533</v>
          </cell>
          <cell r="F13">
            <v>275</v>
          </cell>
          <cell r="G13">
            <v>370</v>
          </cell>
          <cell r="H13">
            <v>379</v>
          </cell>
          <cell r="I13">
            <v>42</v>
          </cell>
        </row>
        <row r="14">
          <cell r="B14">
            <v>130</v>
          </cell>
          <cell r="C14">
            <v>154</v>
          </cell>
          <cell r="D14">
            <v>944</v>
          </cell>
          <cell r="E14">
            <v>33</v>
          </cell>
          <cell r="F14">
            <v>80</v>
          </cell>
          <cell r="G14">
            <v>745</v>
          </cell>
          <cell r="H14">
            <v>450</v>
          </cell>
          <cell r="I14">
            <v>30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20</v>
          </cell>
          <cell r="G15">
            <v>0</v>
          </cell>
          <cell r="H15">
            <v>0</v>
          </cell>
          <cell r="I15">
            <v>0</v>
          </cell>
        </row>
        <row r="16">
          <cell r="B16">
            <v>393</v>
          </cell>
          <cell r="C16">
            <v>347</v>
          </cell>
          <cell r="D16">
            <v>1044</v>
          </cell>
          <cell r="E16">
            <v>101</v>
          </cell>
          <cell r="F16">
            <v>530</v>
          </cell>
          <cell r="G16">
            <v>717</v>
          </cell>
          <cell r="H16">
            <v>3650</v>
          </cell>
          <cell r="I16">
            <v>72</v>
          </cell>
        </row>
        <row r="17">
          <cell r="B17">
            <v>455</v>
          </cell>
          <cell r="C17">
            <v>255</v>
          </cell>
          <cell r="D17">
            <v>181</v>
          </cell>
          <cell r="E17">
            <v>752</v>
          </cell>
          <cell r="F17">
            <v>30</v>
          </cell>
          <cell r="G17">
            <v>151</v>
          </cell>
          <cell r="H17">
            <v>1773</v>
          </cell>
          <cell r="I17">
            <v>87</v>
          </cell>
        </row>
        <row r="18">
          <cell r="B18">
            <v>0</v>
          </cell>
          <cell r="C18">
            <v>3881</v>
          </cell>
          <cell r="D18">
            <v>142</v>
          </cell>
          <cell r="E18">
            <v>80</v>
          </cell>
          <cell r="F18">
            <v>1500</v>
          </cell>
          <cell r="G18">
            <v>2994</v>
          </cell>
          <cell r="H18">
            <v>71</v>
          </cell>
          <cell r="I18">
            <v>383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1998</v>
          </cell>
          <cell r="F19">
            <v>520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934</v>
          </cell>
          <cell r="C20">
            <v>1659</v>
          </cell>
          <cell r="D20">
            <v>136</v>
          </cell>
          <cell r="E20">
            <v>532</v>
          </cell>
          <cell r="F20">
            <v>1600</v>
          </cell>
          <cell r="G20">
            <v>1435</v>
          </cell>
          <cell r="H20">
            <v>18</v>
          </cell>
          <cell r="I20">
            <v>315</v>
          </cell>
        </row>
        <row r="21">
          <cell r="B21">
            <v>3457</v>
          </cell>
          <cell r="C21">
            <v>1804</v>
          </cell>
          <cell r="D21">
            <v>3525</v>
          </cell>
          <cell r="E21">
            <v>5835</v>
          </cell>
          <cell r="F21">
            <v>1149</v>
          </cell>
          <cell r="G21">
            <v>717</v>
          </cell>
          <cell r="H21">
            <v>727</v>
          </cell>
          <cell r="I21">
            <v>764</v>
          </cell>
        </row>
        <row r="22">
          <cell r="B22">
            <v>673</v>
          </cell>
          <cell r="C22">
            <v>135</v>
          </cell>
          <cell r="D22">
            <v>276</v>
          </cell>
          <cell r="E22">
            <v>345</v>
          </cell>
          <cell r="F22">
            <v>1035</v>
          </cell>
          <cell r="G22">
            <v>208</v>
          </cell>
          <cell r="H22">
            <v>460</v>
          </cell>
          <cell r="I22">
            <v>57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165</v>
          </cell>
          <cell r="C24">
            <v>663</v>
          </cell>
          <cell r="D24">
            <v>272</v>
          </cell>
          <cell r="E24">
            <v>359</v>
          </cell>
          <cell r="F24">
            <v>3060</v>
          </cell>
          <cell r="G24">
            <v>321</v>
          </cell>
          <cell r="H24">
            <v>93</v>
          </cell>
          <cell r="I24">
            <v>945</v>
          </cell>
        </row>
        <row r="25">
          <cell r="B25">
            <v>201</v>
          </cell>
          <cell r="C25">
            <v>102</v>
          </cell>
          <cell r="D25">
            <v>98</v>
          </cell>
          <cell r="E25">
            <v>350</v>
          </cell>
          <cell r="F25">
            <v>265</v>
          </cell>
          <cell r="G25">
            <v>90</v>
          </cell>
          <cell r="H25">
            <v>587</v>
          </cell>
          <cell r="I25">
            <v>35</v>
          </cell>
        </row>
        <row r="26">
          <cell r="B26">
            <v>10</v>
          </cell>
          <cell r="C26">
            <v>0</v>
          </cell>
          <cell r="D26">
            <v>322</v>
          </cell>
          <cell r="E26">
            <v>1639</v>
          </cell>
          <cell r="F26">
            <v>240</v>
          </cell>
          <cell r="G26">
            <v>60</v>
          </cell>
          <cell r="H26">
            <v>1780</v>
          </cell>
          <cell r="I26">
            <v>30</v>
          </cell>
        </row>
        <row r="27">
          <cell r="B27">
            <v>113</v>
          </cell>
          <cell r="C27">
            <v>25</v>
          </cell>
          <cell r="D27">
            <v>86</v>
          </cell>
          <cell r="E27">
            <v>103</v>
          </cell>
          <cell r="F27">
            <v>15</v>
          </cell>
          <cell r="G27">
            <v>16</v>
          </cell>
          <cell r="H27">
            <v>100</v>
          </cell>
          <cell r="I27">
            <v>6</v>
          </cell>
        </row>
        <row r="28">
          <cell r="B28">
            <v>0</v>
          </cell>
          <cell r="C28">
            <v>5</v>
          </cell>
          <cell r="D28">
            <v>0</v>
          </cell>
          <cell r="E28">
            <v>1066</v>
          </cell>
          <cell r="F28">
            <v>90</v>
          </cell>
          <cell r="G28">
            <v>9</v>
          </cell>
          <cell r="H28">
            <v>2</v>
          </cell>
          <cell r="I28">
            <v>0</v>
          </cell>
        </row>
        <row r="29">
          <cell r="B29">
            <v>0</v>
          </cell>
          <cell r="C29">
            <v>36</v>
          </cell>
          <cell r="D29">
            <v>2</v>
          </cell>
          <cell r="E29">
            <v>12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35</v>
          </cell>
          <cell r="C30">
            <v>10</v>
          </cell>
          <cell r="D30">
            <v>1</v>
          </cell>
          <cell r="E30">
            <v>178</v>
          </cell>
          <cell r="F30">
            <v>840</v>
          </cell>
          <cell r="G30">
            <v>2</v>
          </cell>
          <cell r="H30">
            <v>272</v>
          </cell>
          <cell r="I30">
            <v>5</v>
          </cell>
        </row>
        <row r="32">
          <cell r="B32">
            <v>0</v>
          </cell>
          <cell r="C32">
            <v>1</v>
          </cell>
          <cell r="D32">
            <v>0</v>
          </cell>
          <cell r="E32">
            <v>2334</v>
          </cell>
          <cell r="F32">
            <v>120</v>
          </cell>
          <cell r="G32">
            <v>38</v>
          </cell>
          <cell r="H32">
            <v>0</v>
          </cell>
          <cell r="I32">
            <v>2</v>
          </cell>
        </row>
        <row r="33">
          <cell r="B33">
            <v>195</v>
          </cell>
          <cell r="C33">
            <v>200</v>
          </cell>
          <cell r="D33">
            <v>9</v>
          </cell>
          <cell r="E33">
            <v>8</v>
          </cell>
          <cell r="F33">
            <v>300</v>
          </cell>
          <cell r="G33">
            <v>0</v>
          </cell>
          <cell r="H33">
            <v>16</v>
          </cell>
          <cell r="I33">
            <v>0</v>
          </cell>
        </row>
        <row r="34">
          <cell r="B34">
            <v>0</v>
          </cell>
          <cell r="C34">
            <v>318</v>
          </cell>
          <cell r="D34">
            <v>0</v>
          </cell>
          <cell r="E34">
            <v>241</v>
          </cell>
          <cell r="F34">
            <v>385</v>
          </cell>
          <cell r="G34">
            <v>111</v>
          </cell>
          <cell r="H34">
            <v>3</v>
          </cell>
          <cell r="I34">
            <v>387</v>
          </cell>
        </row>
        <row r="35">
          <cell r="B35">
            <v>127</v>
          </cell>
          <cell r="C35">
            <v>249</v>
          </cell>
          <cell r="D35">
            <v>244</v>
          </cell>
          <cell r="E35">
            <v>120</v>
          </cell>
          <cell r="F35">
            <v>535</v>
          </cell>
          <cell r="G35">
            <v>318</v>
          </cell>
          <cell r="H35">
            <v>115</v>
          </cell>
          <cell r="I35">
            <v>110</v>
          </cell>
        </row>
        <row r="36">
          <cell r="B36">
            <v>0</v>
          </cell>
          <cell r="C36">
            <v>0</v>
          </cell>
          <cell r="D36">
            <v>84</v>
          </cell>
          <cell r="E36">
            <v>0</v>
          </cell>
          <cell r="F36">
            <v>30</v>
          </cell>
          <cell r="G36">
            <v>76</v>
          </cell>
          <cell r="H36">
            <v>286</v>
          </cell>
          <cell r="I36">
            <v>140</v>
          </cell>
        </row>
        <row r="37">
          <cell r="B37">
            <v>0</v>
          </cell>
          <cell r="C37">
            <v>10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200</v>
          </cell>
          <cell r="C38">
            <v>929</v>
          </cell>
          <cell r="D38">
            <v>0</v>
          </cell>
          <cell r="E38">
            <v>13</v>
          </cell>
          <cell r="F38">
            <v>3500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218</v>
          </cell>
          <cell r="C40">
            <v>447</v>
          </cell>
          <cell r="D40">
            <v>1676</v>
          </cell>
          <cell r="E40">
            <v>50</v>
          </cell>
          <cell r="F40">
            <v>465</v>
          </cell>
          <cell r="G40">
            <v>509</v>
          </cell>
          <cell r="H40">
            <v>443</v>
          </cell>
          <cell r="I40">
            <v>15</v>
          </cell>
        </row>
        <row r="41">
          <cell r="B41">
            <v>2603</v>
          </cell>
          <cell r="C41">
            <v>2855</v>
          </cell>
          <cell r="D41">
            <v>1060</v>
          </cell>
          <cell r="E41">
            <v>3605</v>
          </cell>
          <cell r="F41">
            <v>1535</v>
          </cell>
          <cell r="G41">
            <v>1263</v>
          </cell>
          <cell r="H41">
            <v>1027</v>
          </cell>
          <cell r="I41">
            <v>645</v>
          </cell>
        </row>
        <row r="56">
          <cell r="B56">
            <v>0</v>
          </cell>
          <cell r="C56">
            <v>76920</v>
          </cell>
          <cell r="D56">
            <v>780</v>
          </cell>
          <cell r="E56">
            <v>12363</v>
          </cell>
          <cell r="F56">
            <v>1700</v>
          </cell>
          <cell r="G56">
            <v>0</v>
          </cell>
          <cell r="H56">
            <v>0</v>
          </cell>
          <cell r="I56">
            <v>1130</v>
          </cell>
        </row>
        <row r="57">
          <cell r="B57">
            <v>4229</v>
          </cell>
          <cell r="C57">
            <v>863</v>
          </cell>
          <cell r="D57">
            <v>876</v>
          </cell>
          <cell r="E57">
            <v>1216</v>
          </cell>
          <cell r="F57">
            <v>3987</v>
          </cell>
          <cell r="G57">
            <v>2899</v>
          </cell>
          <cell r="H57">
            <v>2785</v>
          </cell>
          <cell r="I57">
            <v>1365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3115</v>
          </cell>
          <cell r="H58">
            <v>0</v>
          </cell>
          <cell r="I58">
            <v>0</v>
          </cell>
        </row>
        <row r="59">
          <cell r="B59">
            <v>8000</v>
          </cell>
          <cell r="C59">
            <v>240120</v>
          </cell>
          <cell r="D59">
            <v>24000</v>
          </cell>
          <cell r="E59">
            <v>4300</v>
          </cell>
          <cell r="F59">
            <v>10600</v>
          </cell>
          <cell r="G59">
            <v>34800</v>
          </cell>
          <cell r="H59">
            <v>1700</v>
          </cell>
          <cell r="I59">
            <v>65874</v>
          </cell>
        </row>
        <row r="60">
          <cell r="B60">
            <v>0</v>
          </cell>
          <cell r="C60">
            <v>0</v>
          </cell>
          <cell r="D60">
            <v>35</v>
          </cell>
          <cell r="E60">
            <v>0</v>
          </cell>
          <cell r="F60">
            <v>0</v>
          </cell>
          <cell r="G60">
            <v>0</v>
          </cell>
          <cell r="H60">
            <v>2301</v>
          </cell>
          <cell r="I60">
            <v>156</v>
          </cell>
        </row>
        <row r="61">
          <cell r="B61">
            <v>1598</v>
          </cell>
          <cell r="C61">
            <v>2561</v>
          </cell>
          <cell r="D61">
            <v>1201</v>
          </cell>
          <cell r="E61">
            <v>3942</v>
          </cell>
          <cell r="F61">
            <v>5477</v>
          </cell>
          <cell r="G61">
            <v>802</v>
          </cell>
          <cell r="H61">
            <v>13547</v>
          </cell>
          <cell r="I61">
            <v>3524</v>
          </cell>
        </row>
        <row r="62">
          <cell r="B62">
            <v>71</v>
          </cell>
          <cell r="C62">
            <v>353</v>
          </cell>
          <cell r="D62">
            <v>1046</v>
          </cell>
          <cell r="E62">
            <v>226</v>
          </cell>
          <cell r="F62">
            <v>815</v>
          </cell>
          <cell r="G62">
            <v>5627</v>
          </cell>
          <cell r="H62">
            <v>13479</v>
          </cell>
          <cell r="I62">
            <v>25073</v>
          </cell>
        </row>
        <row r="63">
          <cell r="B63">
            <v>25</v>
          </cell>
          <cell r="C63">
            <v>0</v>
          </cell>
          <cell r="D63">
            <v>0</v>
          </cell>
          <cell r="E63">
            <v>54</v>
          </cell>
          <cell r="F63">
            <v>102</v>
          </cell>
          <cell r="G63">
            <v>700</v>
          </cell>
          <cell r="H63">
            <v>98</v>
          </cell>
          <cell r="I63">
            <v>0</v>
          </cell>
        </row>
        <row r="64">
          <cell r="B64">
            <v>254</v>
          </cell>
          <cell r="C64">
            <v>1247</v>
          </cell>
          <cell r="D64">
            <v>3060</v>
          </cell>
          <cell r="E64">
            <v>368</v>
          </cell>
          <cell r="F64">
            <v>6000</v>
          </cell>
          <cell r="G64">
            <v>18138</v>
          </cell>
          <cell r="H64">
            <v>7688</v>
          </cell>
          <cell r="I64">
            <v>2017</v>
          </cell>
        </row>
        <row r="65">
          <cell r="B65">
            <v>2301</v>
          </cell>
          <cell r="C65">
            <v>1021</v>
          </cell>
          <cell r="D65">
            <v>325</v>
          </cell>
          <cell r="E65">
            <v>3254</v>
          </cell>
          <cell r="F65">
            <v>420</v>
          </cell>
          <cell r="G65">
            <v>104</v>
          </cell>
          <cell r="H65">
            <v>435</v>
          </cell>
          <cell r="I65">
            <v>445</v>
          </cell>
        </row>
        <row r="66">
          <cell r="B66">
            <v>152</v>
          </cell>
          <cell r="C66">
            <v>1532</v>
          </cell>
          <cell r="D66">
            <v>165</v>
          </cell>
          <cell r="E66">
            <v>491</v>
          </cell>
          <cell r="F66">
            <v>565</v>
          </cell>
          <cell r="G66">
            <v>985</v>
          </cell>
          <cell r="H66">
            <v>58</v>
          </cell>
          <cell r="I66">
            <v>1204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2845</v>
          </cell>
          <cell r="F67">
            <v>564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226</v>
          </cell>
          <cell r="C68">
            <v>2268</v>
          </cell>
          <cell r="D68">
            <v>165</v>
          </cell>
          <cell r="E68">
            <v>347</v>
          </cell>
          <cell r="F68">
            <v>1100</v>
          </cell>
          <cell r="G68">
            <v>778</v>
          </cell>
          <cell r="H68">
            <v>29</v>
          </cell>
          <cell r="I68">
            <v>567</v>
          </cell>
        </row>
        <row r="69">
          <cell r="B69">
            <v>4383</v>
          </cell>
          <cell r="C69">
            <v>1902</v>
          </cell>
          <cell r="D69">
            <v>3766</v>
          </cell>
          <cell r="E69">
            <v>6851</v>
          </cell>
          <cell r="F69">
            <v>2675</v>
          </cell>
          <cell r="G69">
            <v>1037</v>
          </cell>
          <cell r="H69">
            <v>2318</v>
          </cell>
          <cell r="I69">
            <v>1320</v>
          </cell>
        </row>
        <row r="70">
          <cell r="B70">
            <v>859</v>
          </cell>
          <cell r="C70">
            <v>1255</v>
          </cell>
          <cell r="D70">
            <v>4685</v>
          </cell>
          <cell r="E70">
            <v>4658</v>
          </cell>
          <cell r="F70">
            <v>1024</v>
          </cell>
          <cell r="G70">
            <v>1548</v>
          </cell>
          <cell r="H70">
            <v>989</v>
          </cell>
          <cell r="I70">
            <v>274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148</v>
          </cell>
          <cell r="F71">
            <v>10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72</v>
          </cell>
          <cell r="C72">
            <v>2541</v>
          </cell>
          <cell r="D72">
            <v>994</v>
          </cell>
          <cell r="E72">
            <v>998</v>
          </cell>
          <cell r="F72">
            <v>3254</v>
          </cell>
          <cell r="G72">
            <v>2547</v>
          </cell>
          <cell r="H72">
            <v>1354</v>
          </cell>
          <cell r="I72">
            <v>1121</v>
          </cell>
        </row>
        <row r="73">
          <cell r="B73">
            <v>54</v>
          </cell>
          <cell r="C73">
            <v>254</v>
          </cell>
          <cell r="D73">
            <v>1542</v>
          </cell>
          <cell r="E73">
            <v>1562</v>
          </cell>
          <cell r="F73">
            <v>568</v>
          </cell>
          <cell r="G73">
            <v>254</v>
          </cell>
          <cell r="H73">
            <v>320</v>
          </cell>
          <cell r="I73">
            <v>89</v>
          </cell>
        </row>
        <row r="74">
          <cell r="B74">
            <v>20</v>
          </cell>
          <cell r="C74">
            <v>99</v>
          </cell>
          <cell r="D74">
            <v>55</v>
          </cell>
          <cell r="E74">
            <v>91</v>
          </cell>
          <cell r="F74">
            <v>2011</v>
          </cell>
          <cell r="G74">
            <v>658</v>
          </cell>
          <cell r="H74">
            <v>452</v>
          </cell>
          <cell r="I74">
            <v>0</v>
          </cell>
        </row>
        <row r="75">
          <cell r="B75">
            <v>89</v>
          </cell>
          <cell r="C75">
            <v>90</v>
          </cell>
          <cell r="D75">
            <v>98</v>
          </cell>
          <cell r="E75">
            <v>120</v>
          </cell>
          <cell r="F75">
            <v>45</v>
          </cell>
          <cell r="G75">
            <v>120</v>
          </cell>
          <cell r="H75">
            <v>325</v>
          </cell>
          <cell r="I75">
            <v>59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952</v>
          </cell>
          <cell r="F76">
            <v>254</v>
          </cell>
          <cell r="G76">
            <v>25</v>
          </cell>
          <cell r="H76">
            <v>0</v>
          </cell>
          <cell r="I76">
            <v>24</v>
          </cell>
        </row>
        <row r="77">
          <cell r="B77">
            <v>0</v>
          </cell>
          <cell r="C77">
            <v>4</v>
          </cell>
          <cell r="D77">
            <v>0</v>
          </cell>
          <cell r="E77">
            <v>9874</v>
          </cell>
          <cell r="F77">
            <v>65</v>
          </cell>
          <cell r="G77">
            <v>987</v>
          </cell>
          <cell r="H77">
            <v>34</v>
          </cell>
          <cell r="I77">
            <v>0</v>
          </cell>
        </row>
        <row r="78">
          <cell r="B78">
            <v>79</v>
          </cell>
          <cell r="C78">
            <v>78</v>
          </cell>
          <cell r="D78">
            <v>89</v>
          </cell>
          <cell r="E78">
            <v>102</v>
          </cell>
          <cell r="F78">
            <v>1752</v>
          </cell>
          <cell r="G78">
            <v>15</v>
          </cell>
          <cell r="H78">
            <v>352</v>
          </cell>
          <cell r="I78">
            <v>89</v>
          </cell>
        </row>
        <row r="79">
          <cell r="H79">
            <v>18534.419999999998</v>
          </cell>
        </row>
        <row r="80">
          <cell r="B80">
            <v>0</v>
          </cell>
          <cell r="C80">
            <v>12</v>
          </cell>
          <cell r="D80">
            <v>78</v>
          </cell>
          <cell r="E80">
            <v>2351</v>
          </cell>
          <cell r="F80">
            <v>254</v>
          </cell>
          <cell r="G80">
            <v>25</v>
          </cell>
          <cell r="H80">
            <v>0</v>
          </cell>
          <cell r="I80">
            <v>0</v>
          </cell>
        </row>
        <row r="81">
          <cell r="B81">
            <v>4620</v>
          </cell>
          <cell r="C81">
            <v>75</v>
          </cell>
          <cell r="D81">
            <v>149</v>
          </cell>
          <cell r="E81">
            <v>651</v>
          </cell>
          <cell r="F81">
            <v>23545</v>
          </cell>
          <cell r="G81">
            <v>10624</v>
          </cell>
          <cell r="H81">
            <v>684</v>
          </cell>
          <cell r="I81">
            <v>62</v>
          </cell>
        </row>
        <row r="82">
          <cell r="B82">
            <v>725</v>
          </cell>
          <cell r="C82">
            <v>2231</v>
          </cell>
          <cell r="D82">
            <v>25</v>
          </cell>
          <cell r="E82">
            <v>527</v>
          </cell>
          <cell r="F82">
            <v>7080</v>
          </cell>
          <cell r="G82">
            <v>378</v>
          </cell>
          <cell r="H82">
            <v>0</v>
          </cell>
          <cell r="I82">
            <v>6225</v>
          </cell>
        </row>
        <row r="83">
          <cell r="B83">
            <v>77</v>
          </cell>
          <cell r="C83">
            <v>710</v>
          </cell>
          <cell r="D83">
            <v>3280</v>
          </cell>
          <cell r="E83">
            <v>2958</v>
          </cell>
          <cell r="F83">
            <v>956</v>
          </cell>
          <cell r="G83">
            <v>820</v>
          </cell>
          <cell r="H83">
            <v>203</v>
          </cell>
          <cell r="I83">
            <v>384</v>
          </cell>
        </row>
        <row r="84">
          <cell r="B84">
            <v>0</v>
          </cell>
          <cell r="C84">
            <v>0</v>
          </cell>
          <cell r="D84">
            <v>125</v>
          </cell>
          <cell r="E84">
            <v>0</v>
          </cell>
          <cell r="F84">
            <v>0</v>
          </cell>
          <cell r="G84">
            <v>654</v>
          </cell>
          <cell r="H84">
            <v>120</v>
          </cell>
          <cell r="I84">
            <v>125</v>
          </cell>
        </row>
        <row r="85">
          <cell r="B85">
            <v>0</v>
          </cell>
          <cell r="C85">
            <v>767</v>
          </cell>
          <cell r="D85">
            <v>0</v>
          </cell>
          <cell r="E85">
            <v>783</v>
          </cell>
          <cell r="F85">
            <v>23595</v>
          </cell>
          <cell r="G85">
            <v>2089</v>
          </cell>
          <cell r="H85">
            <v>29</v>
          </cell>
          <cell r="I85">
            <v>8340</v>
          </cell>
        </row>
        <row r="86">
          <cell r="B86">
            <v>98</v>
          </cell>
          <cell r="C86">
            <v>1895</v>
          </cell>
          <cell r="D86">
            <v>0</v>
          </cell>
          <cell r="E86">
            <v>621</v>
          </cell>
          <cell r="F86">
            <v>5025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0</v>
          </cell>
          <cell r="C87">
            <v>5</v>
          </cell>
          <cell r="D87">
            <v>0</v>
          </cell>
          <cell r="E87">
            <v>16</v>
          </cell>
          <cell r="F87">
            <v>600</v>
          </cell>
          <cell r="G87">
            <v>1680</v>
          </cell>
          <cell r="H87">
            <v>0</v>
          </cell>
          <cell r="I87">
            <v>135</v>
          </cell>
        </row>
        <row r="88">
          <cell r="B88">
            <v>38145</v>
          </cell>
          <cell r="C88">
            <v>8498</v>
          </cell>
          <cell r="D88">
            <v>283506</v>
          </cell>
          <cell r="E88">
            <v>4226</v>
          </cell>
          <cell r="F88">
            <v>5365</v>
          </cell>
          <cell r="G88">
            <v>59900</v>
          </cell>
          <cell r="H88">
            <v>14545</v>
          </cell>
          <cell r="I88">
            <v>519</v>
          </cell>
        </row>
        <row r="89">
          <cell r="B89">
            <v>185670</v>
          </cell>
          <cell r="C89">
            <v>194210</v>
          </cell>
          <cell r="D89">
            <v>30144</v>
          </cell>
          <cell r="E89">
            <v>175356</v>
          </cell>
          <cell r="F89">
            <v>16737</v>
          </cell>
          <cell r="G89">
            <v>83634</v>
          </cell>
          <cell r="H89">
            <v>19871</v>
          </cell>
          <cell r="I89">
            <v>5421</v>
          </cell>
        </row>
        <row r="107">
          <cell r="B107">
            <v>0</v>
          </cell>
          <cell r="C107">
            <v>338960</v>
          </cell>
          <cell r="D107">
            <v>3120</v>
          </cell>
          <cell r="E107">
            <v>55502</v>
          </cell>
          <cell r="F107">
            <v>6320</v>
          </cell>
          <cell r="G107">
            <v>0</v>
          </cell>
          <cell r="H107">
            <v>0</v>
          </cell>
          <cell r="I107">
            <v>4840</v>
          </cell>
        </row>
        <row r="108">
          <cell r="B108">
            <v>8003</v>
          </cell>
          <cell r="C108">
            <v>1397</v>
          </cell>
          <cell r="D108">
            <v>3031</v>
          </cell>
          <cell r="E108">
            <v>1738</v>
          </cell>
          <cell r="F108">
            <v>6970</v>
          </cell>
          <cell r="G108">
            <v>4143</v>
          </cell>
          <cell r="H108">
            <v>6821</v>
          </cell>
          <cell r="I108">
            <v>1862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7362</v>
          </cell>
          <cell r="H109">
            <v>0</v>
          </cell>
          <cell r="I109">
            <v>0</v>
          </cell>
        </row>
        <row r="110">
          <cell r="B110">
            <v>730</v>
          </cell>
          <cell r="C110">
            <v>22700</v>
          </cell>
          <cell r="D110">
            <v>2160</v>
          </cell>
          <cell r="E110">
            <v>400</v>
          </cell>
          <cell r="F110">
            <v>990</v>
          </cell>
          <cell r="G110">
            <v>3200</v>
          </cell>
          <cell r="H110">
            <v>151</v>
          </cell>
          <cell r="I110">
            <v>6000</v>
          </cell>
        </row>
        <row r="111">
          <cell r="B111">
            <v>0</v>
          </cell>
          <cell r="C111">
            <v>0</v>
          </cell>
          <cell r="D111">
            <v>63</v>
          </cell>
          <cell r="E111">
            <v>0</v>
          </cell>
          <cell r="F111">
            <v>0</v>
          </cell>
          <cell r="G111">
            <v>0</v>
          </cell>
          <cell r="H111">
            <v>3320</v>
          </cell>
          <cell r="I111">
            <v>520</v>
          </cell>
        </row>
        <row r="112">
          <cell r="B112">
            <v>1896</v>
          </cell>
          <cell r="C112">
            <v>3201</v>
          </cell>
          <cell r="D112">
            <v>1987</v>
          </cell>
          <cell r="E112">
            <v>4521</v>
          </cell>
          <cell r="F112">
            <v>6547</v>
          </cell>
          <cell r="G112">
            <v>852</v>
          </cell>
          <cell r="H112">
            <v>19201</v>
          </cell>
          <cell r="I112">
            <v>4521</v>
          </cell>
        </row>
        <row r="113">
          <cell r="B113">
            <v>90</v>
          </cell>
          <cell r="C113">
            <v>566</v>
          </cell>
          <cell r="D113">
            <v>1340</v>
          </cell>
          <cell r="E113">
            <v>327</v>
          </cell>
          <cell r="F113">
            <v>1550</v>
          </cell>
          <cell r="G113">
            <v>4011</v>
          </cell>
          <cell r="H113">
            <v>19249</v>
          </cell>
          <cell r="I113">
            <v>27188</v>
          </cell>
        </row>
        <row r="114">
          <cell r="B114">
            <v>54</v>
          </cell>
          <cell r="C114">
            <v>0</v>
          </cell>
          <cell r="D114">
            <v>0</v>
          </cell>
          <cell r="E114">
            <v>65</v>
          </cell>
          <cell r="F114">
            <v>201</v>
          </cell>
          <cell r="G114">
            <v>562</v>
          </cell>
          <cell r="H114">
            <v>120</v>
          </cell>
          <cell r="I114">
            <v>0</v>
          </cell>
        </row>
        <row r="115">
          <cell r="B115">
            <v>830</v>
          </cell>
          <cell r="C115">
            <v>2251</v>
          </cell>
          <cell r="D115">
            <v>4772</v>
          </cell>
          <cell r="E115">
            <v>444</v>
          </cell>
          <cell r="F115">
            <v>11298</v>
          </cell>
          <cell r="G115">
            <v>19481</v>
          </cell>
          <cell r="H115">
            <v>10244</v>
          </cell>
          <cell r="I115">
            <v>2833</v>
          </cell>
        </row>
        <row r="116">
          <cell r="B116">
            <v>22024</v>
          </cell>
          <cell r="C116">
            <v>8520</v>
          </cell>
          <cell r="D116">
            <v>3214</v>
          </cell>
          <cell r="E116">
            <v>25417</v>
          </cell>
          <cell r="F116">
            <v>6541</v>
          </cell>
          <cell r="G116">
            <v>985</v>
          </cell>
          <cell r="H116">
            <v>10214</v>
          </cell>
          <cell r="I116">
            <v>2592</v>
          </cell>
        </row>
        <row r="117">
          <cell r="B117">
            <v>1674</v>
          </cell>
          <cell r="C117">
            <v>13654</v>
          </cell>
          <cell r="D117">
            <v>984</v>
          </cell>
          <cell r="E117">
            <v>6587</v>
          </cell>
          <cell r="F117">
            <v>6021</v>
          </cell>
          <cell r="G117">
            <v>5411</v>
          </cell>
          <cell r="H117">
            <v>206</v>
          </cell>
          <cell r="I117">
            <v>12547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113800</v>
          </cell>
          <cell r="F118">
            <v>3500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2916</v>
          </cell>
          <cell r="C119">
            <v>17157</v>
          </cell>
          <cell r="D119">
            <v>1597</v>
          </cell>
          <cell r="E119">
            <v>2636</v>
          </cell>
          <cell r="F119">
            <v>13244</v>
          </cell>
          <cell r="G119">
            <v>3496</v>
          </cell>
          <cell r="H119">
            <v>156</v>
          </cell>
          <cell r="I119">
            <v>4117</v>
          </cell>
        </row>
        <row r="120">
          <cell r="B120">
            <v>65852</v>
          </cell>
          <cell r="C120">
            <v>16837</v>
          </cell>
          <cell r="D120">
            <v>36286</v>
          </cell>
          <cell r="E120">
            <v>95940</v>
          </cell>
          <cell r="F120">
            <v>27280</v>
          </cell>
          <cell r="G120">
            <v>7289</v>
          </cell>
          <cell r="H120">
            <v>24290</v>
          </cell>
          <cell r="I120">
            <v>9337</v>
          </cell>
        </row>
        <row r="121">
          <cell r="B121">
            <v>13524</v>
          </cell>
          <cell r="C121">
            <v>3254</v>
          </cell>
          <cell r="D121">
            <v>19854</v>
          </cell>
          <cell r="E121">
            <v>23011</v>
          </cell>
          <cell r="F121">
            <v>13547</v>
          </cell>
          <cell r="G121">
            <v>2321</v>
          </cell>
          <cell r="H121">
            <v>11908</v>
          </cell>
          <cell r="I121">
            <v>497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296</v>
          </cell>
          <cell r="F122">
            <v>80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887</v>
          </cell>
          <cell r="C123">
            <v>6520</v>
          </cell>
          <cell r="D123">
            <v>12214</v>
          </cell>
          <cell r="E123">
            <v>12313</v>
          </cell>
          <cell r="F123">
            <v>9520</v>
          </cell>
          <cell r="G123">
            <v>11024</v>
          </cell>
          <cell r="H123">
            <v>5320</v>
          </cell>
          <cell r="I123">
            <v>8010</v>
          </cell>
        </row>
        <row r="124">
          <cell r="B124">
            <v>1201</v>
          </cell>
          <cell r="C124">
            <v>5687</v>
          </cell>
          <cell r="D124">
            <v>11457</v>
          </cell>
          <cell r="E124">
            <v>13257</v>
          </cell>
          <cell r="F124">
            <v>6547</v>
          </cell>
          <cell r="G124">
            <v>4521</v>
          </cell>
          <cell r="H124">
            <v>7012</v>
          </cell>
          <cell r="I124">
            <v>987</v>
          </cell>
        </row>
        <row r="125">
          <cell r="B125">
            <v>852</v>
          </cell>
          <cell r="C125">
            <v>210</v>
          </cell>
          <cell r="D125">
            <v>1354</v>
          </cell>
          <cell r="E125">
            <v>8541</v>
          </cell>
          <cell r="F125">
            <v>44214</v>
          </cell>
          <cell r="G125">
            <v>5874</v>
          </cell>
          <cell r="H125">
            <v>4598</v>
          </cell>
          <cell r="I125">
            <v>0</v>
          </cell>
        </row>
        <row r="126">
          <cell r="B126">
            <v>1652</v>
          </cell>
          <cell r="C126">
            <v>85</v>
          </cell>
          <cell r="D126">
            <v>4587</v>
          </cell>
          <cell r="E126">
            <v>6487</v>
          </cell>
          <cell r="F126">
            <v>6987</v>
          </cell>
          <cell r="G126">
            <v>325</v>
          </cell>
          <cell r="H126">
            <v>6547</v>
          </cell>
          <cell r="I126">
            <v>205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2302</v>
          </cell>
          <cell r="F127">
            <v>150</v>
          </cell>
          <cell r="G127">
            <v>56</v>
          </cell>
          <cell r="H127">
            <v>0</v>
          </cell>
          <cell r="I127">
            <v>56</v>
          </cell>
        </row>
        <row r="128">
          <cell r="B128">
            <v>0</v>
          </cell>
          <cell r="C128">
            <v>1</v>
          </cell>
          <cell r="D128">
            <v>0</v>
          </cell>
          <cell r="E128">
            <v>18220</v>
          </cell>
          <cell r="F128">
            <v>254</v>
          </cell>
          <cell r="G128">
            <v>456</v>
          </cell>
          <cell r="H128">
            <v>69</v>
          </cell>
          <cell r="I128">
            <v>0</v>
          </cell>
        </row>
        <row r="129">
          <cell r="B129">
            <v>1145</v>
          </cell>
          <cell r="C129">
            <v>86</v>
          </cell>
          <cell r="D129">
            <v>1052</v>
          </cell>
          <cell r="E129">
            <v>2018</v>
          </cell>
          <cell r="F129">
            <v>32147</v>
          </cell>
          <cell r="G129">
            <v>31</v>
          </cell>
          <cell r="H129">
            <v>7547</v>
          </cell>
          <cell r="I129">
            <v>238</v>
          </cell>
        </row>
        <row r="130">
          <cell r="H130">
            <v>990765.1</v>
          </cell>
        </row>
        <row r="131">
          <cell r="B131">
            <v>0</v>
          </cell>
          <cell r="C131">
            <v>7</v>
          </cell>
          <cell r="D131">
            <v>239</v>
          </cell>
          <cell r="E131">
            <v>131126</v>
          </cell>
          <cell r="F131">
            <v>2800</v>
          </cell>
          <cell r="G131">
            <v>66</v>
          </cell>
          <cell r="H131">
            <v>0</v>
          </cell>
          <cell r="I131">
            <v>0</v>
          </cell>
        </row>
        <row r="132">
          <cell r="B132">
            <v>23411</v>
          </cell>
          <cell r="C132">
            <v>110</v>
          </cell>
          <cell r="D132">
            <v>50</v>
          </cell>
          <cell r="E132">
            <v>9</v>
          </cell>
          <cell r="F132">
            <v>23584</v>
          </cell>
          <cell r="G132">
            <v>2354</v>
          </cell>
          <cell r="H132">
            <v>521</v>
          </cell>
          <cell r="I132">
            <v>235</v>
          </cell>
        </row>
        <row r="133">
          <cell r="B133">
            <v>336</v>
          </cell>
          <cell r="C133">
            <v>322</v>
          </cell>
          <cell r="D133">
            <v>9</v>
          </cell>
          <cell r="E133">
            <v>371</v>
          </cell>
          <cell r="F133">
            <v>10000</v>
          </cell>
          <cell r="G133">
            <v>524</v>
          </cell>
          <cell r="H133">
            <v>0</v>
          </cell>
          <cell r="I133">
            <v>7527</v>
          </cell>
        </row>
        <row r="134">
          <cell r="B134">
            <v>201</v>
          </cell>
          <cell r="C134">
            <v>2301</v>
          </cell>
          <cell r="D134">
            <v>4658</v>
          </cell>
          <cell r="E134">
            <v>3984</v>
          </cell>
          <cell r="F134">
            <v>2104</v>
          </cell>
          <cell r="G134">
            <v>1205</v>
          </cell>
          <cell r="H134">
            <v>521</v>
          </cell>
          <cell r="I134">
            <v>384</v>
          </cell>
        </row>
        <row r="135">
          <cell r="B135">
            <v>0</v>
          </cell>
          <cell r="C135">
            <v>0</v>
          </cell>
          <cell r="D135">
            <v>62</v>
          </cell>
          <cell r="E135">
            <v>0</v>
          </cell>
          <cell r="F135">
            <v>0</v>
          </cell>
          <cell r="G135">
            <v>320</v>
          </cell>
          <cell r="H135">
            <v>45</v>
          </cell>
          <cell r="I135">
            <v>201</v>
          </cell>
        </row>
        <row r="136">
          <cell r="B136">
            <v>0</v>
          </cell>
          <cell r="C136">
            <v>1105</v>
          </cell>
          <cell r="D136">
            <v>0</v>
          </cell>
          <cell r="E136">
            <v>45</v>
          </cell>
          <cell r="F136">
            <v>33595</v>
          </cell>
          <cell r="G136">
            <v>1128</v>
          </cell>
          <cell r="H136">
            <v>58</v>
          </cell>
          <cell r="I136">
            <v>18092</v>
          </cell>
        </row>
        <row r="137">
          <cell r="B137">
            <v>102</v>
          </cell>
          <cell r="C137">
            <v>5484</v>
          </cell>
          <cell r="D137">
            <v>0</v>
          </cell>
          <cell r="E137">
            <v>96</v>
          </cell>
          <cell r="F137">
            <v>14587</v>
          </cell>
          <cell r="G137">
            <v>0</v>
          </cell>
          <cell r="H137">
            <v>0</v>
          </cell>
          <cell r="I137">
            <v>0</v>
          </cell>
        </row>
        <row r="138">
          <cell r="B138">
            <v>0</v>
          </cell>
          <cell r="C138">
            <v>8</v>
          </cell>
          <cell r="D138">
            <v>0</v>
          </cell>
          <cell r="E138">
            <v>3</v>
          </cell>
          <cell r="F138">
            <v>720</v>
          </cell>
          <cell r="G138">
            <v>288</v>
          </cell>
          <cell r="H138">
            <v>0</v>
          </cell>
          <cell r="I138">
            <v>202</v>
          </cell>
        </row>
        <row r="139">
          <cell r="B139">
            <v>341200</v>
          </cell>
          <cell r="C139">
            <v>43587</v>
          </cell>
          <cell r="D139">
            <v>2201541</v>
          </cell>
          <cell r="E139">
            <v>9877</v>
          </cell>
          <cell r="F139">
            <v>31930</v>
          </cell>
          <cell r="G139">
            <v>278548</v>
          </cell>
          <cell r="H139">
            <v>72417</v>
          </cell>
          <cell r="I139">
            <v>16818</v>
          </cell>
        </row>
        <row r="140">
          <cell r="B140">
            <v>41756</v>
          </cell>
          <cell r="C140">
            <v>24823</v>
          </cell>
          <cell r="D140">
            <v>22661</v>
          </cell>
          <cell r="E140">
            <v>19778</v>
          </cell>
          <cell r="F140">
            <v>17360</v>
          </cell>
          <cell r="G140">
            <v>16494</v>
          </cell>
          <cell r="H140">
            <v>4617</v>
          </cell>
          <cell r="I140">
            <v>4697</v>
          </cell>
        </row>
      </sheetData>
      <sheetData sheetId="5">
        <row r="8">
          <cell r="B8">
            <v>0</v>
          </cell>
          <cell r="C8">
            <v>16955</v>
          </cell>
          <cell r="D8">
            <v>2270</v>
          </cell>
          <cell r="E8">
            <v>13594</v>
          </cell>
          <cell r="F8">
            <v>3319</v>
          </cell>
          <cell r="G8">
            <v>0</v>
          </cell>
          <cell r="H8">
            <v>9288</v>
          </cell>
          <cell r="I8">
            <v>0</v>
          </cell>
        </row>
        <row r="9">
          <cell r="B9">
            <v>3521</v>
          </cell>
          <cell r="C9">
            <v>1866</v>
          </cell>
          <cell r="D9">
            <v>3866</v>
          </cell>
          <cell r="E9">
            <v>2410</v>
          </cell>
          <cell r="F9">
            <v>2976</v>
          </cell>
          <cell r="G9">
            <v>3201</v>
          </cell>
          <cell r="H9">
            <v>38977</v>
          </cell>
          <cell r="I9">
            <v>420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1204</v>
          </cell>
          <cell r="I10">
            <v>0</v>
          </cell>
        </row>
        <row r="11">
          <cell r="B11">
            <v>6</v>
          </cell>
          <cell r="C11">
            <v>25</v>
          </cell>
          <cell r="D11">
            <v>3</v>
          </cell>
          <cell r="E11">
            <v>10</v>
          </cell>
          <cell r="F11">
            <v>8</v>
          </cell>
          <cell r="G11">
            <v>7</v>
          </cell>
          <cell r="H11">
            <v>8</v>
          </cell>
          <cell r="I11">
            <v>12</v>
          </cell>
        </row>
        <row r="12">
          <cell r="B12">
            <v>0</v>
          </cell>
          <cell r="C12">
            <v>0</v>
          </cell>
          <cell r="D12">
            <v>2394</v>
          </cell>
          <cell r="E12">
            <v>0</v>
          </cell>
          <cell r="F12">
            <v>0</v>
          </cell>
          <cell r="G12">
            <v>50</v>
          </cell>
          <cell r="H12">
            <v>4251</v>
          </cell>
          <cell r="I12">
            <v>0</v>
          </cell>
        </row>
        <row r="13">
          <cell r="B13">
            <v>254</v>
          </cell>
          <cell r="C13">
            <v>762</v>
          </cell>
          <cell r="D13">
            <v>2042</v>
          </cell>
          <cell r="E13">
            <v>527</v>
          </cell>
          <cell r="F13">
            <v>455</v>
          </cell>
          <cell r="G13">
            <v>863</v>
          </cell>
          <cell r="H13">
            <v>17252</v>
          </cell>
          <cell r="I13">
            <v>0</v>
          </cell>
        </row>
        <row r="14">
          <cell r="B14">
            <v>80</v>
          </cell>
          <cell r="C14">
            <v>187</v>
          </cell>
          <cell r="D14">
            <v>2957</v>
          </cell>
          <cell r="E14">
            <v>78</v>
          </cell>
          <cell r="F14">
            <v>260</v>
          </cell>
          <cell r="G14">
            <v>3643</v>
          </cell>
          <cell r="H14">
            <v>23029</v>
          </cell>
          <cell r="I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444</v>
          </cell>
          <cell r="H15">
            <v>440</v>
          </cell>
          <cell r="I15">
            <v>0</v>
          </cell>
        </row>
        <row r="16">
          <cell r="B16">
            <v>320</v>
          </cell>
          <cell r="C16">
            <v>326</v>
          </cell>
          <cell r="D16">
            <v>3021</v>
          </cell>
          <cell r="E16">
            <v>152</v>
          </cell>
          <cell r="F16">
            <v>460</v>
          </cell>
          <cell r="G16">
            <v>3201</v>
          </cell>
          <cell r="H16">
            <v>35201</v>
          </cell>
          <cell r="I16">
            <v>520</v>
          </cell>
        </row>
        <row r="17">
          <cell r="B17">
            <v>387</v>
          </cell>
          <cell r="C17">
            <v>370</v>
          </cell>
          <cell r="D17">
            <v>189</v>
          </cell>
          <cell r="E17">
            <v>858</v>
          </cell>
          <cell r="F17">
            <v>380</v>
          </cell>
          <cell r="G17">
            <v>259</v>
          </cell>
          <cell r="H17">
            <v>2025</v>
          </cell>
          <cell r="I17">
            <v>232</v>
          </cell>
        </row>
        <row r="18">
          <cell r="B18">
            <v>0</v>
          </cell>
          <cell r="C18">
            <v>1724</v>
          </cell>
          <cell r="D18">
            <v>130</v>
          </cell>
          <cell r="E18">
            <v>89</v>
          </cell>
          <cell r="F18">
            <v>2030</v>
          </cell>
          <cell r="G18">
            <v>359</v>
          </cell>
          <cell r="H18">
            <v>144</v>
          </cell>
          <cell r="I18">
            <v>4437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2458</v>
          </cell>
          <cell r="F19">
            <v>398</v>
          </cell>
          <cell r="G19">
            <v>165</v>
          </cell>
          <cell r="H19">
            <v>0</v>
          </cell>
          <cell r="I19">
            <v>0</v>
          </cell>
        </row>
        <row r="20">
          <cell r="B20">
            <v>839</v>
          </cell>
          <cell r="C20">
            <v>1343</v>
          </cell>
          <cell r="D20">
            <v>19</v>
          </cell>
          <cell r="E20">
            <v>185</v>
          </cell>
          <cell r="F20">
            <v>2328</v>
          </cell>
          <cell r="G20">
            <v>2098</v>
          </cell>
          <cell r="H20">
            <v>82</v>
          </cell>
          <cell r="I20">
            <v>605</v>
          </cell>
        </row>
        <row r="21">
          <cell r="B21">
            <v>3214</v>
          </cell>
          <cell r="C21">
            <v>2014</v>
          </cell>
          <cell r="D21">
            <v>6541</v>
          </cell>
          <cell r="E21">
            <v>9874</v>
          </cell>
          <cell r="F21">
            <v>3547</v>
          </cell>
          <cell r="G21">
            <v>3251</v>
          </cell>
          <cell r="H21">
            <v>3014</v>
          </cell>
          <cell r="I21">
            <v>1391</v>
          </cell>
        </row>
        <row r="22">
          <cell r="B22">
            <v>550</v>
          </cell>
          <cell r="C22">
            <v>659</v>
          </cell>
          <cell r="D22">
            <v>433</v>
          </cell>
          <cell r="E22">
            <v>354</v>
          </cell>
          <cell r="F22">
            <v>610</v>
          </cell>
          <cell r="G22">
            <v>265</v>
          </cell>
          <cell r="H22">
            <v>652</v>
          </cell>
          <cell r="I22">
            <v>21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7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4730</v>
          </cell>
          <cell r="C24">
            <v>755</v>
          </cell>
          <cell r="D24">
            <v>1616</v>
          </cell>
          <cell r="E24">
            <v>456</v>
          </cell>
          <cell r="F24">
            <v>1550</v>
          </cell>
          <cell r="G24">
            <v>391</v>
          </cell>
          <cell r="H24">
            <v>3021</v>
          </cell>
          <cell r="I24">
            <v>447</v>
          </cell>
        </row>
        <row r="25">
          <cell r="B25">
            <v>225</v>
          </cell>
          <cell r="C25">
            <v>22</v>
          </cell>
          <cell r="D25">
            <v>77</v>
          </cell>
          <cell r="E25">
            <v>297</v>
          </cell>
          <cell r="F25">
            <v>260</v>
          </cell>
          <cell r="G25">
            <v>304</v>
          </cell>
          <cell r="H25">
            <v>820</v>
          </cell>
          <cell r="I25">
            <v>11</v>
          </cell>
        </row>
        <row r="26">
          <cell r="B26">
            <v>347</v>
          </cell>
          <cell r="C26">
            <v>0</v>
          </cell>
          <cell r="D26">
            <v>160</v>
          </cell>
          <cell r="E26">
            <v>325</v>
          </cell>
          <cell r="F26">
            <v>360</v>
          </cell>
          <cell r="G26">
            <v>2520</v>
          </cell>
          <cell r="H26">
            <v>2212</v>
          </cell>
          <cell r="I26">
            <v>0</v>
          </cell>
        </row>
        <row r="27">
          <cell r="B27">
            <v>278</v>
          </cell>
          <cell r="C27">
            <v>6</v>
          </cell>
          <cell r="D27">
            <v>25</v>
          </cell>
          <cell r="E27">
            <v>158</v>
          </cell>
          <cell r="F27">
            <v>452</v>
          </cell>
          <cell r="G27">
            <v>16</v>
          </cell>
          <cell r="H27">
            <v>158</v>
          </cell>
          <cell r="I27">
            <v>9</v>
          </cell>
        </row>
        <row r="28">
          <cell r="B28">
            <v>0</v>
          </cell>
          <cell r="C28">
            <v>1</v>
          </cell>
          <cell r="D28">
            <v>0</v>
          </cell>
          <cell r="E28">
            <v>450</v>
          </cell>
          <cell r="F28">
            <v>100</v>
          </cell>
          <cell r="G28">
            <v>7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8</v>
          </cell>
          <cell r="E29">
            <v>82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101</v>
          </cell>
          <cell r="C30">
            <v>0</v>
          </cell>
          <cell r="D30">
            <v>0</v>
          </cell>
          <cell r="E30">
            <v>214</v>
          </cell>
          <cell r="F30">
            <v>958</v>
          </cell>
          <cell r="G30">
            <v>12</v>
          </cell>
          <cell r="H30">
            <v>43</v>
          </cell>
          <cell r="I30">
            <v>14</v>
          </cell>
        </row>
        <row r="32">
          <cell r="B32">
            <v>0</v>
          </cell>
          <cell r="C32">
            <v>1</v>
          </cell>
          <cell r="D32">
            <v>0</v>
          </cell>
          <cell r="E32">
            <v>1520</v>
          </cell>
          <cell r="F32">
            <v>720</v>
          </cell>
          <cell r="G32">
            <v>54</v>
          </cell>
          <cell r="H32">
            <v>3</v>
          </cell>
          <cell r="I32">
            <v>3</v>
          </cell>
        </row>
        <row r="33">
          <cell r="B33">
            <v>68</v>
          </cell>
          <cell r="C33">
            <v>0</v>
          </cell>
          <cell r="D33">
            <v>25</v>
          </cell>
          <cell r="E33">
            <v>28</v>
          </cell>
          <cell r="F33">
            <v>2000</v>
          </cell>
          <cell r="G33">
            <v>30</v>
          </cell>
          <cell r="H33">
            <v>141</v>
          </cell>
          <cell r="I33">
            <v>20</v>
          </cell>
        </row>
        <row r="34">
          <cell r="B34">
            <v>0</v>
          </cell>
          <cell r="C34">
            <v>229</v>
          </cell>
          <cell r="D34">
            <v>0</v>
          </cell>
          <cell r="E34">
            <v>247</v>
          </cell>
          <cell r="F34">
            <v>0</v>
          </cell>
          <cell r="G34">
            <v>20</v>
          </cell>
          <cell r="H34">
            <v>24</v>
          </cell>
          <cell r="I34">
            <v>780</v>
          </cell>
        </row>
        <row r="35">
          <cell r="B35">
            <v>104</v>
          </cell>
          <cell r="C35">
            <v>160</v>
          </cell>
          <cell r="D35">
            <v>440</v>
          </cell>
          <cell r="E35">
            <v>292</v>
          </cell>
          <cell r="F35">
            <v>435</v>
          </cell>
          <cell r="G35">
            <v>247</v>
          </cell>
          <cell r="H35">
            <v>140</v>
          </cell>
          <cell r="I35">
            <v>60</v>
          </cell>
        </row>
        <row r="36">
          <cell r="B36">
            <v>0</v>
          </cell>
          <cell r="C36">
            <v>0</v>
          </cell>
          <cell r="D36">
            <v>201</v>
          </cell>
          <cell r="E36">
            <v>0</v>
          </cell>
          <cell r="F36">
            <v>120</v>
          </cell>
          <cell r="G36">
            <v>354</v>
          </cell>
          <cell r="H36">
            <v>201</v>
          </cell>
          <cell r="I36">
            <v>150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5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0</v>
          </cell>
          <cell r="C38">
            <v>1407</v>
          </cell>
          <cell r="D38">
            <v>0</v>
          </cell>
          <cell r="E38">
            <v>13</v>
          </cell>
          <cell r="F38">
            <v>5000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881</v>
          </cell>
          <cell r="C40">
            <v>289</v>
          </cell>
          <cell r="D40">
            <v>1516</v>
          </cell>
          <cell r="E40">
            <v>80</v>
          </cell>
          <cell r="F40">
            <v>55</v>
          </cell>
          <cell r="G40">
            <v>280</v>
          </cell>
          <cell r="H40">
            <v>2895</v>
          </cell>
          <cell r="I40">
            <v>146</v>
          </cell>
        </row>
        <row r="41">
          <cell r="B41">
            <v>2014</v>
          </cell>
          <cell r="C41">
            <v>2014</v>
          </cell>
          <cell r="D41">
            <v>1654</v>
          </cell>
          <cell r="E41">
            <v>3630</v>
          </cell>
          <cell r="F41">
            <v>541</v>
          </cell>
          <cell r="G41">
            <v>1318</v>
          </cell>
          <cell r="H41">
            <v>3210</v>
          </cell>
          <cell r="I41">
            <v>852</v>
          </cell>
        </row>
        <row r="55">
          <cell r="B55">
            <v>481</v>
          </cell>
          <cell r="C55">
            <v>289959</v>
          </cell>
          <cell r="D55">
            <v>35460</v>
          </cell>
          <cell r="E55">
            <v>120161</v>
          </cell>
          <cell r="F55">
            <v>3800</v>
          </cell>
          <cell r="G55">
            <v>0</v>
          </cell>
          <cell r="H55">
            <v>68</v>
          </cell>
          <cell r="I55">
            <v>5788</v>
          </cell>
        </row>
        <row r="56">
          <cell r="B56">
            <v>5710</v>
          </cell>
          <cell r="C56">
            <v>3254</v>
          </cell>
          <cell r="D56">
            <v>754</v>
          </cell>
          <cell r="E56">
            <v>3214</v>
          </cell>
          <cell r="F56">
            <v>3201</v>
          </cell>
          <cell r="G56">
            <v>3201</v>
          </cell>
          <cell r="H56">
            <v>3201</v>
          </cell>
          <cell r="I56">
            <v>985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B58">
            <v>7500</v>
          </cell>
          <cell r="C58">
            <v>245105</v>
          </cell>
          <cell r="D58">
            <v>24050</v>
          </cell>
          <cell r="E58">
            <v>4200</v>
          </cell>
          <cell r="F58">
            <v>10700</v>
          </cell>
          <cell r="G58">
            <v>33900</v>
          </cell>
          <cell r="H58">
            <v>1600</v>
          </cell>
          <cell r="I58">
            <v>69700</v>
          </cell>
        </row>
        <row r="59">
          <cell r="B59">
            <v>0</v>
          </cell>
          <cell r="C59">
            <v>278</v>
          </cell>
          <cell r="D59">
            <v>4</v>
          </cell>
          <cell r="E59">
            <v>0</v>
          </cell>
          <cell r="F59">
            <v>0</v>
          </cell>
          <cell r="G59">
            <v>0</v>
          </cell>
          <cell r="H59">
            <v>1695</v>
          </cell>
          <cell r="I59">
            <v>138</v>
          </cell>
        </row>
        <row r="60">
          <cell r="B60">
            <v>1795</v>
          </cell>
          <cell r="C60">
            <v>774</v>
          </cell>
          <cell r="D60">
            <v>1162</v>
          </cell>
          <cell r="E60">
            <v>1550</v>
          </cell>
          <cell r="F60">
            <v>4966</v>
          </cell>
          <cell r="G60">
            <v>1177</v>
          </cell>
          <cell r="H60">
            <v>791</v>
          </cell>
          <cell r="I60">
            <v>907</v>
          </cell>
        </row>
        <row r="61">
          <cell r="B61">
            <v>84</v>
          </cell>
          <cell r="C61">
            <v>277</v>
          </cell>
          <cell r="D61">
            <v>1259</v>
          </cell>
          <cell r="E61">
            <v>333</v>
          </cell>
          <cell r="F61">
            <v>1480</v>
          </cell>
          <cell r="G61">
            <v>5115</v>
          </cell>
          <cell r="H61">
            <v>896</v>
          </cell>
          <cell r="I61">
            <v>910</v>
          </cell>
        </row>
        <row r="62">
          <cell r="B62">
            <v>142</v>
          </cell>
          <cell r="C62">
            <v>0</v>
          </cell>
          <cell r="D62">
            <v>0</v>
          </cell>
          <cell r="E62">
            <v>0</v>
          </cell>
          <cell r="F62">
            <v>166</v>
          </cell>
          <cell r="G62">
            <v>894</v>
          </cell>
          <cell r="H62">
            <v>0</v>
          </cell>
          <cell r="I62">
            <v>0</v>
          </cell>
        </row>
        <row r="63">
          <cell r="B63">
            <v>564</v>
          </cell>
          <cell r="C63">
            <v>1800</v>
          </cell>
          <cell r="D63">
            <v>2766</v>
          </cell>
          <cell r="E63">
            <v>645</v>
          </cell>
          <cell r="F63">
            <v>5421</v>
          </cell>
          <cell r="G63">
            <v>11024</v>
          </cell>
          <cell r="H63">
            <v>3214</v>
          </cell>
          <cell r="I63">
            <v>767</v>
          </cell>
        </row>
        <row r="64">
          <cell r="B64">
            <v>2142</v>
          </cell>
          <cell r="C64">
            <v>1984</v>
          </cell>
          <cell r="D64">
            <v>441</v>
          </cell>
          <cell r="E64">
            <v>3201</v>
          </cell>
          <cell r="F64">
            <v>298</v>
          </cell>
          <cell r="G64">
            <v>184</v>
          </cell>
          <cell r="H64">
            <v>2102</v>
          </cell>
          <cell r="I64">
            <v>852</v>
          </cell>
        </row>
        <row r="65">
          <cell r="B65">
            <v>51</v>
          </cell>
          <cell r="C65">
            <v>2932</v>
          </cell>
          <cell r="D65">
            <v>60</v>
          </cell>
          <cell r="E65">
            <v>283</v>
          </cell>
          <cell r="F65">
            <v>812</v>
          </cell>
          <cell r="G65">
            <v>177</v>
          </cell>
          <cell r="H65">
            <v>10</v>
          </cell>
          <cell r="I65">
            <v>390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3837</v>
          </cell>
          <cell r="F66">
            <v>220</v>
          </cell>
          <cell r="G66">
            <v>0</v>
          </cell>
          <cell r="H66">
            <v>0</v>
          </cell>
          <cell r="I66">
            <v>0</v>
          </cell>
        </row>
        <row r="67">
          <cell r="B67">
            <v>406</v>
          </cell>
          <cell r="C67">
            <v>1637</v>
          </cell>
          <cell r="D67">
            <v>98</v>
          </cell>
          <cell r="E67">
            <v>1204</v>
          </cell>
          <cell r="F67">
            <v>1354</v>
          </cell>
          <cell r="G67">
            <v>1120</v>
          </cell>
          <cell r="H67">
            <v>41</v>
          </cell>
          <cell r="I67">
            <v>391</v>
          </cell>
        </row>
        <row r="68">
          <cell r="B68">
            <v>3801</v>
          </cell>
          <cell r="C68">
            <v>4363</v>
          </cell>
          <cell r="D68">
            <v>2960</v>
          </cell>
          <cell r="E68">
            <v>10129</v>
          </cell>
          <cell r="F68">
            <v>1130</v>
          </cell>
          <cell r="G68">
            <v>1047</v>
          </cell>
          <cell r="H68">
            <v>2231</v>
          </cell>
          <cell r="I68">
            <v>1265</v>
          </cell>
        </row>
        <row r="69">
          <cell r="B69">
            <v>1204</v>
          </cell>
          <cell r="C69">
            <v>987</v>
          </cell>
          <cell r="D69">
            <v>3201</v>
          </cell>
          <cell r="E69">
            <v>2457</v>
          </cell>
          <cell r="F69">
            <v>987</v>
          </cell>
          <cell r="G69">
            <v>1652</v>
          </cell>
          <cell r="H69">
            <v>998</v>
          </cell>
          <cell r="I69">
            <v>625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1310</v>
          </cell>
          <cell r="F70">
            <v>10</v>
          </cell>
          <cell r="G70">
            <v>0</v>
          </cell>
          <cell r="H70">
            <v>0</v>
          </cell>
          <cell r="I70">
            <v>0</v>
          </cell>
        </row>
        <row r="71">
          <cell r="B71">
            <v>1201</v>
          </cell>
          <cell r="C71">
            <v>1870</v>
          </cell>
          <cell r="D71">
            <v>1223</v>
          </cell>
          <cell r="E71">
            <v>1859</v>
          </cell>
          <cell r="F71">
            <v>2897</v>
          </cell>
          <cell r="G71">
            <v>1895</v>
          </cell>
          <cell r="H71">
            <v>50</v>
          </cell>
          <cell r="I71">
            <v>1990</v>
          </cell>
        </row>
        <row r="72">
          <cell r="B72">
            <v>114</v>
          </cell>
          <cell r="C72">
            <v>178</v>
          </cell>
          <cell r="D72">
            <v>1013</v>
          </cell>
          <cell r="E72">
            <v>1187</v>
          </cell>
          <cell r="F72">
            <v>210</v>
          </cell>
          <cell r="G72">
            <v>444</v>
          </cell>
          <cell r="H72">
            <v>396</v>
          </cell>
          <cell r="I72">
            <v>25</v>
          </cell>
        </row>
        <row r="73">
          <cell r="B73">
            <v>0</v>
          </cell>
          <cell r="C73">
            <v>0</v>
          </cell>
          <cell r="D73">
            <v>1</v>
          </cell>
          <cell r="E73">
            <v>908</v>
          </cell>
          <cell r="F73">
            <v>2159</v>
          </cell>
          <cell r="G73">
            <v>2863</v>
          </cell>
          <cell r="H73">
            <v>9827</v>
          </cell>
          <cell r="I73">
            <v>1</v>
          </cell>
        </row>
        <row r="74">
          <cell r="B74">
            <v>452</v>
          </cell>
          <cell r="C74">
            <v>18</v>
          </cell>
          <cell r="D74">
            <v>165</v>
          </cell>
          <cell r="E74">
            <v>145</v>
          </cell>
          <cell r="F74">
            <v>360</v>
          </cell>
          <cell r="G74">
            <v>6</v>
          </cell>
          <cell r="H74">
            <v>37</v>
          </cell>
          <cell r="I74">
            <v>18</v>
          </cell>
        </row>
        <row r="75">
          <cell r="B75">
            <v>35</v>
          </cell>
          <cell r="C75">
            <v>4</v>
          </cell>
          <cell r="D75">
            <v>0</v>
          </cell>
          <cell r="E75">
            <v>484</v>
          </cell>
          <cell r="F75">
            <v>80</v>
          </cell>
          <cell r="G75">
            <v>2</v>
          </cell>
          <cell r="H75">
            <v>0</v>
          </cell>
          <cell r="I75">
            <v>1</v>
          </cell>
        </row>
        <row r="76">
          <cell r="B76">
            <v>0</v>
          </cell>
          <cell r="C76">
            <v>0</v>
          </cell>
          <cell r="D76">
            <v>85</v>
          </cell>
          <cell r="E76">
            <v>6575</v>
          </cell>
          <cell r="F76">
            <v>56</v>
          </cell>
          <cell r="G76">
            <v>589</v>
          </cell>
          <cell r="H76">
            <v>60</v>
          </cell>
          <cell r="I76">
            <v>0</v>
          </cell>
        </row>
        <row r="77">
          <cell r="B77">
            <v>852</v>
          </cell>
          <cell r="C77">
            <v>69</v>
          </cell>
          <cell r="D77">
            <v>98</v>
          </cell>
          <cell r="E77">
            <v>564</v>
          </cell>
          <cell r="F77">
            <v>897</v>
          </cell>
          <cell r="G77">
            <v>98</v>
          </cell>
          <cell r="H77">
            <v>501</v>
          </cell>
          <cell r="I77">
            <v>41</v>
          </cell>
        </row>
        <row r="78">
          <cell r="H78">
            <v>8722.08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685</v>
          </cell>
          <cell r="F79">
            <v>420</v>
          </cell>
          <cell r="G79">
            <v>14</v>
          </cell>
          <cell r="H79">
            <v>0</v>
          </cell>
          <cell r="I79">
            <v>1</v>
          </cell>
        </row>
        <row r="80">
          <cell r="B80">
            <v>0</v>
          </cell>
          <cell r="C80">
            <v>3</v>
          </cell>
          <cell r="D80">
            <v>0</v>
          </cell>
          <cell r="E80">
            <v>551</v>
          </cell>
          <cell r="F80">
            <v>3600</v>
          </cell>
          <cell r="G80">
            <v>4095</v>
          </cell>
          <cell r="H80">
            <v>0</v>
          </cell>
          <cell r="I80">
            <v>239</v>
          </cell>
        </row>
        <row r="81">
          <cell r="B81">
            <v>540</v>
          </cell>
          <cell r="C81">
            <v>1204</v>
          </cell>
          <cell r="D81">
            <v>42</v>
          </cell>
          <cell r="E81">
            <v>506</v>
          </cell>
          <cell r="F81">
            <v>2577</v>
          </cell>
          <cell r="G81">
            <v>450</v>
          </cell>
          <cell r="H81">
            <v>2</v>
          </cell>
          <cell r="I81">
            <v>3200</v>
          </cell>
        </row>
        <row r="82">
          <cell r="B82">
            <v>142</v>
          </cell>
          <cell r="C82">
            <v>2166</v>
          </cell>
          <cell r="D82">
            <v>3547</v>
          </cell>
          <cell r="E82">
            <v>1723</v>
          </cell>
          <cell r="F82">
            <v>400</v>
          </cell>
          <cell r="G82">
            <v>1831</v>
          </cell>
          <cell r="H82">
            <v>321</v>
          </cell>
          <cell r="I82">
            <v>894</v>
          </cell>
        </row>
        <row r="83">
          <cell r="B83">
            <v>0</v>
          </cell>
          <cell r="C83">
            <v>0</v>
          </cell>
          <cell r="D83">
            <v>230</v>
          </cell>
          <cell r="E83">
            <v>0</v>
          </cell>
          <cell r="F83">
            <v>0</v>
          </cell>
          <cell r="G83">
            <v>288</v>
          </cell>
          <cell r="H83">
            <v>123</v>
          </cell>
          <cell r="I83">
            <v>100</v>
          </cell>
        </row>
        <row r="84">
          <cell r="B84">
            <v>0</v>
          </cell>
          <cell r="C84">
            <v>846</v>
          </cell>
          <cell r="D84">
            <v>0</v>
          </cell>
          <cell r="E84">
            <v>5</v>
          </cell>
          <cell r="F84">
            <v>22550</v>
          </cell>
          <cell r="G84">
            <v>0</v>
          </cell>
          <cell r="H84">
            <v>0</v>
          </cell>
          <cell r="I84">
            <v>14198</v>
          </cell>
        </row>
        <row r="85">
          <cell r="B85">
            <v>852</v>
          </cell>
          <cell r="C85">
            <v>9874</v>
          </cell>
          <cell r="D85">
            <v>0</v>
          </cell>
          <cell r="E85">
            <v>985</v>
          </cell>
          <cell r="F85">
            <v>11354</v>
          </cell>
          <cell r="G85">
            <v>0</v>
          </cell>
          <cell r="H85">
            <v>0</v>
          </cell>
          <cell r="I85">
            <v>79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850</v>
          </cell>
          <cell r="G86">
            <v>345</v>
          </cell>
          <cell r="H86">
            <v>0</v>
          </cell>
          <cell r="I86">
            <v>9</v>
          </cell>
        </row>
        <row r="87">
          <cell r="B87">
            <v>39169</v>
          </cell>
          <cell r="C87">
            <v>9153</v>
          </cell>
          <cell r="D87">
            <v>281840</v>
          </cell>
          <cell r="E87">
            <v>4421</v>
          </cell>
          <cell r="F87">
            <v>4165</v>
          </cell>
          <cell r="G87">
            <v>50685</v>
          </cell>
          <cell r="H87">
            <v>15445</v>
          </cell>
          <cell r="I87">
            <v>567</v>
          </cell>
        </row>
        <row r="88">
          <cell r="B88">
            <v>212547</v>
          </cell>
          <cell r="C88">
            <v>178958</v>
          </cell>
          <cell r="D88">
            <v>26787</v>
          </cell>
          <cell r="E88">
            <v>178541</v>
          </cell>
          <cell r="F88">
            <v>17541</v>
          </cell>
          <cell r="G88">
            <v>89554</v>
          </cell>
          <cell r="H88">
            <v>15951</v>
          </cell>
          <cell r="I88">
            <v>3731</v>
          </cell>
        </row>
        <row r="104">
          <cell r="B104">
            <v>2106</v>
          </cell>
          <cell r="C104">
            <v>1337875</v>
          </cell>
          <cell r="D104">
            <v>175636</v>
          </cell>
          <cell r="E104">
            <v>540505</v>
          </cell>
          <cell r="F104">
            <v>13950</v>
          </cell>
          <cell r="G104">
            <v>0</v>
          </cell>
          <cell r="H104">
            <v>338</v>
          </cell>
          <cell r="I104">
            <v>19990</v>
          </cell>
        </row>
        <row r="105">
          <cell r="B105">
            <v>9857</v>
          </cell>
          <cell r="C105">
            <v>6542</v>
          </cell>
          <cell r="D105">
            <v>3201</v>
          </cell>
          <cell r="E105">
            <v>9584</v>
          </cell>
          <cell r="F105">
            <v>7841</v>
          </cell>
          <cell r="G105">
            <v>7541</v>
          </cell>
          <cell r="H105">
            <v>7201</v>
          </cell>
          <cell r="I105">
            <v>2354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B107">
            <v>3100</v>
          </cell>
          <cell r="C107">
            <v>22600</v>
          </cell>
          <cell r="D107">
            <v>2370</v>
          </cell>
          <cell r="E107">
            <v>450</v>
          </cell>
          <cell r="F107">
            <v>995</v>
          </cell>
          <cell r="G107">
            <v>3300</v>
          </cell>
          <cell r="H107">
            <v>149</v>
          </cell>
          <cell r="I107">
            <v>6750</v>
          </cell>
        </row>
        <row r="108">
          <cell r="B108">
            <v>0</v>
          </cell>
          <cell r="C108">
            <v>874</v>
          </cell>
          <cell r="D108">
            <v>25</v>
          </cell>
          <cell r="E108">
            <v>0</v>
          </cell>
          <cell r="F108">
            <v>0</v>
          </cell>
          <cell r="G108">
            <v>0</v>
          </cell>
          <cell r="H108">
            <v>6547</v>
          </cell>
          <cell r="I108">
            <v>354</v>
          </cell>
        </row>
        <row r="109">
          <cell r="B109">
            <v>1846</v>
          </cell>
          <cell r="C109">
            <v>1329</v>
          </cell>
          <cell r="D109">
            <v>1046</v>
          </cell>
          <cell r="E109">
            <v>2519</v>
          </cell>
          <cell r="F109">
            <v>10088</v>
          </cell>
          <cell r="G109">
            <v>939</v>
          </cell>
          <cell r="H109">
            <v>568</v>
          </cell>
          <cell r="I109">
            <v>1814</v>
          </cell>
        </row>
        <row r="110">
          <cell r="B110">
            <v>87</v>
          </cell>
          <cell r="C110">
            <v>466</v>
          </cell>
          <cell r="D110">
            <v>1189</v>
          </cell>
          <cell r="E110">
            <v>529</v>
          </cell>
          <cell r="F110">
            <v>2940</v>
          </cell>
          <cell r="G110">
            <v>3903</v>
          </cell>
          <cell r="H110">
            <v>729</v>
          </cell>
          <cell r="I110">
            <v>2211</v>
          </cell>
        </row>
        <row r="111">
          <cell r="B111">
            <v>26</v>
          </cell>
          <cell r="C111">
            <v>0</v>
          </cell>
          <cell r="D111">
            <v>0</v>
          </cell>
          <cell r="E111">
            <v>0</v>
          </cell>
          <cell r="F111">
            <v>354</v>
          </cell>
          <cell r="G111">
            <v>940</v>
          </cell>
          <cell r="H111">
            <v>0</v>
          </cell>
          <cell r="I111">
            <v>0</v>
          </cell>
        </row>
        <row r="112">
          <cell r="B112">
            <v>1325</v>
          </cell>
          <cell r="C112">
            <v>2854</v>
          </cell>
          <cell r="D112">
            <v>4008</v>
          </cell>
          <cell r="E112">
            <v>1154</v>
          </cell>
          <cell r="F112">
            <v>8910</v>
          </cell>
          <cell r="G112">
            <v>15474</v>
          </cell>
          <cell r="H112">
            <v>6212</v>
          </cell>
          <cell r="I112">
            <v>2077</v>
          </cell>
        </row>
        <row r="113">
          <cell r="B113">
            <v>90215</v>
          </cell>
          <cell r="C113">
            <v>11403</v>
          </cell>
          <cell r="D113">
            <v>3472</v>
          </cell>
          <cell r="E113">
            <v>31801</v>
          </cell>
          <cell r="F113">
            <v>2844</v>
          </cell>
          <cell r="G113">
            <v>922</v>
          </cell>
          <cell r="H113">
            <v>20680</v>
          </cell>
          <cell r="I113">
            <v>3845</v>
          </cell>
        </row>
        <row r="114">
          <cell r="B114">
            <v>1004</v>
          </cell>
          <cell r="C114">
            <v>26336</v>
          </cell>
          <cell r="D114">
            <v>360</v>
          </cell>
          <cell r="E114">
            <v>2795</v>
          </cell>
          <cell r="F114">
            <v>8120</v>
          </cell>
          <cell r="G114">
            <v>874</v>
          </cell>
          <cell r="H114">
            <v>110</v>
          </cell>
          <cell r="I114">
            <v>3650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153480</v>
          </cell>
          <cell r="F115">
            <v>3300</v>
          </cell>
          <cell r="G115">
            <v>0</v>
          </cell>
          <cell r="H115">
            <v>0</v>
          </cell>
          <cell r="I115">
            <v>0</v>
          </cell>
        </row>
        <row r="116">
          <cell r="B116">
            <v>5025</v>
          </cell>
          <cell r="C116">
            <v>15470</v>
          </cell>
          <cell r="D116">
            <v>582</v>
          </cell>
          <cell r="E116">
            <v>14230</v>
          </cell>
          <cell r="F116">
            <v>14251</v>
          </cell>
          <cell r="G116">
            <v>12049</v>
          </cell>
          <cell r="H116">
            <v>540</v>
          </cell>
          <cell r="I116">
            <v>3063</v>
          </cell>
        </row>
        <row r="117">
          <cell r="B117">
            <v>55648</v>
          </cell>
          <cell r="C117">
            <v>35372</v>
          </cell>
          <cell r="D117">
            <v>22411</v>
          </cell>
          <cell r="E117">
            <v>135842</v>
          </cell>
          <cell r="F117">
            <v>12080</v>
          </cell>
          <cell r="G117">
            <v>5934</v>
          </cell>
          <cell r="H117">
            <v>21377</v>
          </cell>
          <cell r="I117">
            <v>8091</v>
          </cell>
        </row>
        <row r="118">
          <cell r="B118">
            <v>30124</v>
          </cell>
          <cell r="C118">
            <v>3254</v>
          </cell>
          <cell r="D118">
            <v>16201</v>
          </cell>
          <cell r="E118">
            <v>18520</v>
          </cell>
          <cell r="F118">
            <v>9835</v>
          </cell>
          <cell r="G118">
            <v>4857</v>
          </cell>
          <cell r="H118">
            <v>10247</v>
          </cell>
          <cell r="I118">
            <v>987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8032</v>
          </cell>
          <cell r="F119">
            <v>80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>
            <v>12640</v>
          </cell>
          <cell r="C120">
            <v>12054</v>
          </cell>
          <cell r="D120">
            <v>12193</v>
          </cell>
          <cell r="E120">
            <v>12302</v>
          </cell>
          <cell r="F120">
            <v>12014</v>
          </cell>
          <cell r="G120">
            <v>6688</v>
          </cell>
          <cell r="H120">
            <v>358</v>
          </cell>
          <cell r="I120">
            <v>6953</v>
          </cell>
        </row>
        <row r="121">
          <cell r="B121">
            <v>5412</v>
          </cell>
          <cell r="C121">
            <v>897</v>
          </cell>
          <cell r="D121">
            <v>6278</v>
          </cell>
          <cell r="E121">
            <v>12045</v>
          </cell>
          <cell r="F121">
            <v>6541</v>
          </cell>
          <cell r="G121">
            <v>6201</v>
          </cell>
          <cell r="H121">
            <v>9877</v>
          </cell>
          <cell r="I121">
            <v>125</v>
          </cell>
        </row>
        <row r="122">
          <cell r="B122">
            <v>0</v>
          </cell>
          <cell r="C122">
            <v>0</v>
          </cell>
          <cell r="D122">
            <v>10</v>
          </cell>
          <cell r="E122">
            <v>35730</v>
          </cell>
          <cell r="F122">
            <v>56505</v>
          </cell>
          <cell r="G122">
            <v>42598</v>
          </cell>
          <cell r="H122">
            <v>156673</v>
          </cell>
          <cell r="I122">
            <v>1</v>
          </cell>
        </row>
        <row r="123">
          <cell r="B123">
            <v>6715</v>
          </cell>
          <cell r="C123">
            <v>29</v>
          </cell>
          <cell r="D123">
            <v>302</v>
          </cell>
          <cell r="E123">
            <v>2464</v>
          </cell>
          <cell r="F123">
            <v>13500</v>
          </cell>
          <cell r="G123">
            <v>45</v>
          </cell>
          <cell r="H123">
            <v>531</v>
          </cell>
          <cell r="I123">
            <v>79</v>
          </cell>
        </row>
        <row r="124">
          <cell r="B124">
            <v>63</v>
          </cell>
          <cell r="C124">
            <v>8</v>
          </cell>
          <cell r="D124">
            <v>0</v>
          </cell>
          <cell r="E124">
            <v>1001</v>
          </cell>
          <cell r="F124">
            <v>160</v>
          </cell>
          <cell r="G124">
            <v>2</v>
          </cell>
          <cell r="H124">
            <v>0</v>
          </cell>
          <cell r="I124">
            <v>1</v>
          </cell>
        </row>
        <row r="125">
          <cell r="B125">
            <v>0</v>
          </cell>
          <cell r="C125">
            <v>0</v>
          </cell>
          <cell r="D125">
            <v>65</v>
          </cell>
          <cell r="E125">
            <v>19884</v>
          </cell>
          <cell r="F125">
            <v>65</v>
          </cell>
          <cell r="G125">
            <v>542</v>
          </cell>
          <cell r="H125">
            <v>89</v>
          </cell>
          <cell r="I125">
            <v>0</v>
          </cell>
        </row>
        <row r="126">
          <cell r="B126">
            <v>4014</v>
          </cell>
          <cell r="C126">
            <v>541</v>
          </cell>
          <cell r="D126">
            <v>987</v>
          </cell>
          <cell r="E126">
            <v>2014</v>
          </cell>
          <cell r="F126">
            <v>32141</v>
          </cell>
          <cell r="G126">
            <v>98</v>
          </cell>
          <cell r="H126">
            <v>6541</v>
          </cell>
          <cell r="I126">
            <v>320</v>
          </cell>
        </row>
        <row r="127">
          <cell r="H127">
            <v>466242.4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33147</v>
          </cell>
          <cell r="F128">
            <v>13700</v>
          </cell>
          <cell r="G128">
            <v>353</v>
          </cell>
          <cell r="H128">
            <v>0</v>
          </cell>
          <cell r="I128">
            <v>1</v>
          </cell>
        </row>
        <row r="129">
          <cell r="B129">
            <v>0</v>
          </cell>
          <cell r="C129">
            <v>1</v>
          </cell>
          <cell r="D129">
            <v>0</v>
          </cell>
          <cell r="E129">
            <v>100</v>
          </cell>
          <cell r="F129">
            <v>4812</v>
          </cell>
          <cell r="G129">
            <v>3564</v>
          </cell>
          <cell r="H129">
            <v>0</v>
          </cell>
          <cell r="I129">
            <v>300</v>
          </cell>
        </row>
        <row r="130">
          <cell r="B130">
            <v>236</v>
          </cell>
          <cell r="C130">
            <v>920</v>
          </cell>
          <cell r="D130">
            <v>120</v>
          </cell>
          <cell r="E130">
            <v>182</v>
          </cell>
          <cell r="F130">
            <v>3015</v>
          </cell>
          <cell r="G130">
            <v>714</v>
          </cell>
          <cell r="H130">
            <v>2</v>
          </cell>
          <cell r="I130">
            <v>3012</v>
          </cell>
        </row>
        <row r="131">
          <cell r="B131">
            <v>281</v>
          </cell>
          <cell r="C131">
            <v>4300</v>
          </cell>
          <cell r="D131">
            <v>6201</v>
          </cell>
          <cell r="E131">
            <v>6100</v>
          </cell>
          <cell r="F131">
            <v>1022</v>
          </cell>
          <cell r="G131">
            <v>2989</v>
          </cell>
          <cell r="H131">
            <v>268</v>
          </cell>
          <cell r="I131">
            <v>1121</v>
          </cell>
        </row>
        <row r="132">
          <cell r="B132">
            <v>0</v>
          </cell>
          <cell r="C132">
            <v>0</v>
          </cell>
          <cell r="D132">
            <v>298</v>
          </cell>
          <cell r="E132">
            <v>0</v>
          </cell>
          <cell r="F132">
            <v>0</v>
          </cell>
          <cell r="G132">
            <v>173</v>
          </cell>
          <cell r="H132">
            <v>162</v>
          </cell>
          <cell r="I132">
            <v>80</v>
          </cell>
        </row>
        <row r="133">
          <cell r="B133">
            <v>0</v>
          </cell>
          <cell r="C133">
            <v>932</v>
          </cell>
          <cell r="D133">
            <v>0</v>
          </cell>
          <cell r="E133">
            <v>1</v>
          </cell>
          <cell r="F133">
            <v>35460</v>
          </cell>
          <cell r="G133">
            <v>0</v>
          </cell>
          <cell r="H133">
            <v>0</v>
          </cell>
          <cell r="I133">
            <v>35621</v>
          </cell>
        </row>
        <row r="134">
          <cell r="B134">
            <v>303</v>
          </cell>
          <cell r="C134">
            <v>1891</v>
          </cell>
          <cell r="D134">
            <v>0</v>
          </cell>
          <cell r="E134">
            <v>29</v>
          </cell>
          <cell r="F134">
            <v>9030</v>
          </cell>
          <cell r="G134">
            <v>0</v>
          </cell>
          <cell r="H134">
            <v>0</v>
          </cell>
          <cell r="I134">
            <v>13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897</v>
          </cell>
          <cell r="G135">
            <v>389</v>
          </cell>
          <cell r="H135">
            <v>0</v>
          </cell>
          <cell r="I135">
            <v>16</v>
          </cell>
        </row>
        <row r="136">
          <cell r="B136">
            <v>245171</v>
          </cell>
          <cell r="C136">
            <v>50124</v>
          </cell>
          <cell r="D136">
            <v>2566425</v>
          </cell>
          <cell r="E136">
            <v>11199</v>
          </cell>
          <cell r="F136">
            <v>24030</v>
          </cell>
          <cell r="G136">
            <v>222326</v>
          </cell>
          <cell r="H136">
            <v>71080</v>
          </cell>
          <cell r="I136">
            <v>20100</v>
          </cell>
        </row>
        <row r="137">
          <cell r="B137">
            <v>110241</v>
          </cell>
          <cell r="C137">
            <v>45987</v>
          </cell>
          <cell r="D137">
            <v>20214</v>
          </cell>
          <cell r="E137">
            <v>44257</v>
          </cell>
          <cell r="F137">
            <v>25279</v>
          </cell>
          <cell r="G137">
            <v>45210</v>
          </cell>
          <cell r="H137">
            <v>8974</v>
          </cell>
          <cell r="I137">
            <v>8579</v>
          </cell>
        </row>
      </sheetData>
      <sheetData sheetId="6">
        <row r="8">
          <cell r="B8">
            <v>1206</v>
          </cell>
          <cell r="C8">
            <v>119491</v>
          </cell>
          <cell r="D8">
            <v>34688</v>
          </cell>
          <cell r="E8">
            <v>25935</v>
          </cell>
          <cell r="F8">
            <v>6975</v>
          </cell>
          <cell r="G8">
            <v>0</v>
          </cell>
          <cell r="H8">
            <v>11979</v>
          </cell>
          <cell r="I8">
            <v>4605</v>
          </cell>
        </row>
        <row r="9">
          <cell r="B9">
            <v>1043</v>
          </cell>
          <cell r="C9">
            <v>1563</v>
          </cell>
          <cell r="D9">
            <v>5129</v>
          </cell>
          <cell r="E9">
            <v>2914</v>
          </cell>
          <cell r="F9">
            <v>2927</v>
          </cell>
          <cell r="G9">
            <v>8842</v>
          </cell>
          <cell r="H9">
            <v>41497</v>
          </cell>
          <cell r="I9">
            <v>3002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250</v>
          </cell>
          <cell r="H10">
            <v>658</v>
          </cell>
          <cell r="I10">
            <v>0</v>
          </cell>
        </row>
        <row r="11">
          <cell r="B11">
            <v>6</v>
          </cell>
          <cell r="C11">
            <v>12</v>
          </cell>
          <cell r="D11">
            <v>14</v>
          </cell>
          <cell r="E11">
            <v>11</v>
          </cell>
          <cell r="F11">
            <v>7</v>
          </cell>
          <cell r="G11">
            <v>9</v>
          </cell>
          <cell r="H11">
            <v>10</v>
          </cell>
          <cell r="I11">
            <v>15</v>
          </cell>
        </row>
        <row r="12">
          <cell r="B12">
            <v>0</v>
          </cell>
          <cell r="C12">
            <v>0</v>
          </cell>
          <cell r="D12">
            <v>2965</v>
          </cell>
          <cell r="E12">
            <v>0</v>
          </cell>
          <cell r="F12">
            <v>0</v>
          </cell>
          <cell r="G12">
            <v>20</v>
          </cell>
          <cell r="H12">
            <v>6146</v>
          </cell>
          <cell r="I12">
            <v>843</v>
          </cell>
        </row>
        <row r="13">
          <cell r="B13">
            <v>69</v>
          </cell>
          <cell r="C13">
            <v>45</v>
          </cell>
          <cell r="D13">
            <v>1424</v>
          </cell>
          <cell r="E13">
            <v>698</v>
          </cell>
          <cell r="F13">
            <v>1335</v>
          </cell>
          <cell r="G13">
            <v>645</v>
          </cell>
          <cell r="H13">
            <v>24446</v>
          </cell>
          <cell r="I13">
            <v>0</v>
          </cell>
        </row>
        <row r="14">
          <cell r="B14">
            <v>135</v>
          </cell>
          <cell r="C14">
            <v>115</v>
          </cell>
          <cell r="D14">
            <v>5468</v>
          </cell>
          <cell r="E14">
            <v>84</v>
          </cell>
          <cell r="F14">
            <v>465</v>
          </cell>
          <cell r="G14">
            <v>16932</v>
          </cell>
          <cell r="H14">
            <v>28993</v>
          </cell>
          <cell r="I14">
            <v>81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450</v>
          </cell>
          <cell r="H15">
            <v>381</v>
          </cell>
          <cell r="I15">
            <v>0</v>
          </cell>
        </row>
        <row r="16">
          <cell r="B16">
            <v>68</v>
          </cell>
          <cell r="C16">
            <v>526</v>
          </cell>
          <cell r="D16">
            <v>2544</v>
          </cell>
          <cell r="E16">
            <v>326</v>
          </cell>
          <cell r="F16">
            <v>500</v>
          </cell>
          <cell r="G16">
            <v>15021</v>
          </cell>
          <cell r="H16">
            <v>52064</v>
          </cell>
          <cell r="I16">
            <v>887</v>
          </cell>
        </row>
        <row r="17">
          <cell r="B17">
            <v>518</v>
          </cell>
          <cell r="C17">
            <v>247</v>
          </cell>
          <cell r="D17">
            <v>53</v>
          </cell>
          <cell r="E17">
            <v>1629</v>
          </cell>
          <cell r="F17">
            <v>550</v>
          </cell>
          <cell r="G17">
            <v>177</v>
          </cell>
          <cell r="H17">
            <v>886</v>
          </cell>
          <cell r="I17">
            <v>303</v>
          </cell>
        </row>
        <row r="18">
          <cell r="B18">
            <v>254</v>
          </cell>
          <cell r="C18">
            <v>2937</v>
          </cell>
          <cell r="D18">
            <v>158</v>
          </cell>
          <cell r="E18">
            <v>1104</v>
          </cell>
          <cell r="F18">
            <v>1500</v>
          </cell>
          <cell r="G18">
            <v>579</v>
          </cell>
          <cell r="H18">
            <v>24</v>
          </cell>
          <cell r="I18">
            <v>3543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1847</v>
          </cell>
          <cell r="F19">
            <v>540</v>
          </cell>
          <cell r="G19">
            <v>30</v>
          </cell>
          <cell r="H19">
            <v>0</v>
          </cell>
          <cell r="I19">
            <v>0</v>
          </cell>
        </row>
        <row r="20">
          <cell r="B20">
            <v>993</v>
          </cell>
          <cell r="C20">
            <v>3430</v>
          </cell>
          <cell r="D20">
            <v>275</v>
          </cell>
          <cell r="E20">
            <v>399</v>
          </cell>
          <cell r="F20">
            <v>1300</v>
          </cell>
          <cell r="G20">
            <v>1726</v>
          </cell>
          <cell r="H20">
            <v>100</v>
          </cell>
          <cell r="I20">
            <v>2632</v>
          </cell>
        </row>
        <row r="21">
          <cell r="B21">
            <v>3816</v>
          </cell>
          <cell r="C21">
            <v>3072</v>
          </cell>
          <cell r="D21">
            <v>5558</v>
          </cell>
          <cell r="E21">
            <v>5852</v>
          </cell>
          <cell r="F21">
            <v>2125</v>
          </cell>
          <cell r="G21">
            <v>1754</v>
          </cell>
          <cell r="H21">
            <v>4116</v>
          </cell>
          <cell r="I21">
            <v>1685</v>
          </cell>
        </row>
        <row r="22">
          <cell r="B22">
            <v>580</v>
          </cell>
          <cell r="C22">
            <v>225</v>
          </cell>
          <cell r="D22">
            <v>1343</v>
          </cell>
          <cell r="E22">
            <v>370</v>
          </cell>
          <cell r="F22">
            <v>815</v>
          </cell>
          <cell r="G22">
            <v>331</v>
          </cell>
          <cell r="H22">
            <v>518</v>
          </cell>
          <cell r="I22">
            <v>79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25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329</v>
          </cell>
          <cell r="C24">
            <v>1024</v>
          </cell>
          <cell r="D24">
            <v>147</v>
          </cell>
          <cell r="E24">
            <v>700</v>
          </cell>
          <cell r="F24">
            <v>2020</v>
          </cell>
          <cell r="G24">
            <v>1884</v>
          </cell>
          <cell r="H24">
            <v>7634</v>
          </cell>
          <cell r="I24">
            <v>745</v>
          </cell>
        </row>
        <row r="25">
          <cell r="B25">
            <v>294</v>
          </cell>
          <cell r="C25">
            <v>111</v>
          </cell>
          <cell r="D25">
            <v>12</v>
          </cell>
          <cell r="E25">
            <v>311</v>
          </cell>
          <cell r="F25">
            <v>95</v>
          </cell>
          <cell r="G25">
            <v>199</v>
          </cell>
          <cell r="H25">
            <v>5279</v>
          </cell>
          <cell r="I25">
            <v>5</v>
          </cell>
        </row>
        <row r="26">
          <cell r="B26">
            <v>583</v>
          </cell>
          <cell r="C26">
            <v>0</v>
          </cell>
          <cell r="D26">
            <v>150</v>
          </cell>
          <cell r="E26">
            <v>1397</v>
          </cell>
          <cell r="F26">
            <v>1795</v>
          </cell>
          <cell r="G26">
            <v>0</v>
          </cell>
          <cell r="H26">
            <v>940</v>
          </cell>
          <cell r="I26">
            <v>32</v>
          </cell>
        </row>
        <row r="27">
          <cell r="B27">
            <v>120</v>
          </cell>
          <cell r="C27">
            <v>6</v>
          </cell>
          <cell r="D27">
            <v>59</v>
          </cell>
          <cell r="E27">
            <v>127</v>
          </cell>
          <cell r="F27">
            <v>395</v>
          </cell>
          <cell r="G27">
            <v>5</v>
          </cell>
          <cell r="H27">
            <v>134</v>
          </cell>
          <cell r="I27">
            <v>13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566</v>
          </cell>
          <cell r="F28">
            <v>115</v>
          </cell>
          <cell r="G28">
            <v>6</v>
          </cell>
          <cell r="H28">
            <v>0</v>
          </cell>
          <cell r="I28">
            <v>5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252</v>
          </cell>
          <cell r="F29">
            <v>365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92</v>
          </cell>
          <cell r="C30">
            <v>9</v>
          </cell>
          <cell r="D30">
            <v>0</v>
          </cell>
          <cell r="E30">
            <v>57</v>
          </cell>
          <cell r="F30">
            <v>920</v>
          </cell>
          <cell r="G30">
            <v>1</v>
          </cell>
          <cell r="H30">
            <v>50</v>
          </cell>
          <cell r="I30">
            <v>20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1036</v>
          </cell>
          <cell r="F32">
            <v>170</v>
          </cell>
          <cell r="G32">
            <v>32</v>
          </cell>
          <cell r="H32">
            <v>1</v>
          </cell>
          <cell r="I32">
            <v>11</v>
          </cell>
        </row>
        <row r="33">
          <cell r="B33">
            <v>73</v>
          </cell>
          <cell r="C33">
            <v>0</v>
          </cell>
          <cell r="D33">
            <v>40</v>
          </cell>
          <cell r="E33">
            <v>27</v>
          </cell>
          <cell r="F33">
            <v>0</v>
          </cell>
          <cell r="G33">
            <v>61</v>
          </cell>
          <cell r="H33">
            <v>191</v>
          </cell>
          <cell r="I33">
            <v>54</v>
          </cell>
        </row>
        <row r="34">
          <cell r="B34">
            <v>0</v>
          </cell>
          <cell r="C34">
            <v>1507</v>
          </cell>
          <cell r="D34">
            <v>45</v>
          </cell>
          <cell r="E34">
            <v>443</v>
          </cell>
          <cell r="F34">
            <v>0</v>
          </cell>
          <cell r="G34">
            <v>116</v>
          </cell>
          <cell r="H34">
            <v>10</v>
          </cell>
          <cell r="I34">
            <v>865</v>
          </cell>
        </row>
        <row r="35">
          <cell r="B35">
            <v>70</v>
          </cell>
          <cell r="C35">
            <v>789</v>
          </cell>
          <cell r="D35">
            <v>595</v>
          </cell>
          <cell r="E35">
            <v>275</v>
          </cell>
          <cell r="F35">
            <v>500</v>
          </cell>
          <cell r="G35">
            <v>406</v>
          </cell>
          <cell r="H35">
            <v>280</v>
          </cell>
          <cell r="I35">
            <v>89</v>
          </cell>
        </row>
        <row r="36">
          <cell r="B36">
            <v>0</v>
          </cell>
          <cell r="C36">
            <v>0</v>
          </cell>
          <cell r="D36">
            <v>195</v>
          </cell>
          <cell r="E36">
            <v>0</v>
          </cell>
          <cell r="F36">
            <v>50</v>
          </cell>
          <cell r="G36">
            <v>686</v>
          </cell>
          <cell r="H36">
            <v>270</v>
          </cell>
          <cell r="I36">
            <v>100</v>
          </cell>
        </row>
        <row r="37">
          <cell r="B37">
            <v>0</v>
          </cell>
          <cell r="C37">
            <v>426</v>
          </cell>
          <cell r="D37">
            <v>0</v>
          </cell>
          <cell r="E37">
            <v>4</v>
          </cell>
          <cell r="F37">
            <v>0</v>
          </cell>
          <cell r="G37">
            <v>0</v>
          </cell>
          <cell r="H37">
            <v>15</v>
          </cell>
          <cell r="I37">
            <v>0</v>
          </cell>
        </row>
        <row r="38">
          <cell r="B38">
            <v>450</v>
          </cell>
          <cell r="C38">
            <v>861</v>
          </cell>
          <cell r="D38">
            <v>0</v>
          </cell>
          <cell r="E38">
            <v>65</v>
          </cell>
          <cell r="F38">
            <v>2000</v>
          </cell>
          <cell r="G38">
            <v>0</v>
          </cell>
          <cell r="H38">
            <v>0</v>
          </cell>
          <cell r="I38">
            <v>21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277</v>
          </cell>
          <cell r="C40">
            <v>301</v>
          </cell>
          <cell r="D40">
            <v>1362</v>
          </cell>
          <cell r="E40">
            <v>212</v>
          </cell>
          <cell r="F40">
            <v>940</v>
          </cell>
          <cell r="G40">
            <v>79</v>
          </cell>
          <cell r="H40">
            <v>864</v>
          </cell>
          <cell r="I40">
            <v>151</v>
          </cell>
        </row>
        <row r="41">
          <cell r="B41">
            <v>3289</v>
          </cell>
          <cell r="C41">
            <v>3295</v>
          </cell>
          <cell r="D41">
            <v>1088</v>
          </cell>
          <cell r="E41">
            <v>2931</v>
          </cell>
          <cell r="F41">
            <v>2003</v>
          </cell>
          <cell r="G41">
            <v>934</v>
          </cell>
          <cell r="H41">
            <v>2574</v>
          </cell>
          <cell r="I41">
            <v>778</v>
          </cell>
        </row>
        <row r="56">
          <cell r="B56">
            <v>3483</v>
          </cell>
          <cell r="C56">
            <v>168246</v>
          </cell>
          <cell r="D56">
            <v>229181</v>
          </cell>
          <cell r="E56">
            <v>72505</v>
          </cell>
          <cell r="F56">
            <v>5250</v>
          </cell>
          <cell r="G56">
            <v>0</v>
          </cell>
          <cell r="H56">
            <v>1241</v>
          </cell>
          <cell r="I56">
            <v>10284</v>
          </cell>
        </row>
        <row r="57">
          <cell r="B57">
            <v>1100</v>
          </cell>
          <cell r="C57">
            <v>1992</v>
          </cell>
          <cell r="D57">
            <v>1021</v>
          </cell>
          <cell r="E57">
            <v>912</v>
          </cell>
          <cell r="F57">
            <v>1935</v>
          </cell>
          <cell r="G57">
            <v>1596</v>
          </cell>
          <cell r="H57">
            <v>4713</v>
          </cell>
          <cell r="I57">
            <v>1091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250</v>
          </cell>
          <cell r="H58">
            <v>0</v>
          </cell>
          <cell r="I58">
            <v>0</v>
          </cell>
        </row>
        <row r="59">
          <cell r="B59">
            <v>7400</v>
          </cell>
          <cell r="C59">
            <v>244200</v>
          </cell>
          <cell r="D59">
            <v>25100</v>
          </cell>
          <cell r="E59">
            <v>4300</v>
          </cell>
          <cell r="F59">
            <v>10679</v>
          </cell>
          <cell r="G59">
            <v>32999</v>
          </cell>
          <cell r="H59">
            <v>1700</v>
          </cell>
          <cell r="I59">
            <v>70600</v>
          </cell>
        </row>
        <row r="60">
          <cell r="B60">
            <v>0</v>
          </cell>
          <cell r="C60">
            <v>0</v>
          </cell>
          <cell r="D60">
            <v>402</v>
          </cell>
          <cell r="E60">
            <v>0</v>
          </cell>
          <cell r="F60">
            <v>0</v>
          </cell>
          <cell r="G60">
            <v>0</v>
          </cell>
          <cell r="H60">
            <v>1244</v>
          </cell>
          <cell r="I60">
            <v>61</v>
          </cell>
        </row>
        <row r="61">
          <cell r="B61">
            <v>892</v>
          </cell>
          <cell r="C61">
            <v>374</v>
          </cell>
          <cell r="D61">
            <v>304</v>
          </cell>
          <cell r="E61">
            <v>304</v>
          </cell>
          <cell r="F61">
            <v>1575</v>
          </cell>
          <cell r="G61">
            <v>551</v>
          </cell>
          <cell r="H61">
            <v>40</v>
          </cell>
          <cell r="I61">
            <v>0</v>
          </cell>
        </row>
        <row r="62">
          <cell r="B62">
            <v>25</v>
          </cell>
          <cell r="C62">
            <v>126</v>
          </cell>
          <cell r="D62">
            <v>373</v>
          </cell>
          <cell r="E62">
            <v>14</v>
          </cell>
          <cell r="F62">
            <v>425</v>
          </cell>
          <cell r="G62">
            <v>1308</v>
          </cell>
          <cell r="H62">
            <v>0</v>
          </cell>
          <cell r="I62">
            <v>0</v>
          </cell>
        </row>
        <row r="63">
          <cell r="B63">
            <v>10</v>
          </cell>
          <cell r="C63">
            <v>0</v>
          </cell>
          <cell r="D63">
            <v>0</v>
          </cell>
          <cell r="E63">
            <v>0</v>
          </cell>
          <cell r="F63">
            <v>40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381</v>
          </cell>
          <cell r="C64">
            <v>234</v>
          </cell>
          <cell r="D64">
            <v>2540</v>
          </cell>
          <cell r="E64">
            <v>50</v>
          </cell>
          <cell r="F64">
            <v>7467</v>
          </cell>
          <cell r="G64">
            <v>1350</v>
          </cell>
          <cell r="H64">
            <v>2470</v>
          </cell>
          <cell r="I64">
            <v>204</v>
          </cell>
        </row>
        <row r="65">
          <cell r="B65">
            <v>344</v>
          </cell>
          <cell r="C65">
            <v>843</v>
          </cell>
          <cell r="D65">
            <v>109</v>
          </cell>
          <cell r="E65">
            <v>2118</v>
          </cell>
          <cell r="F65">
            <v>440</v>
          </cell>
          <cell r="G65">
            <v>149</v>
          </cell>
          <cell r="H65">
            <v>1485</v>
          </cell>
          <cell r="I65">
            <v>697</v>
          </cell>
        </row>
        <row r="66">
          <cell r="B66">
            <v>0</v>
          </cell>
          <cell r="C66">
            <v>1312</v>
          </cell>
          <cell r="D66">
            <v>42</v>
          </cell>
          <cell r="E66">
            <v>357</v>
          </cell>
          <cell r="F66">
            <v>600</v>
          </cell>
          <cell r="G66">
            <v>404</v>
          </cell>
          <cell r="H66">
            <v>4</v>
          </cell>
          <cell r="I66">
            <v>936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4162</v>
          </cell>
          <cell r="F67">
            <v>125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388</v>
          </cell>
          <cell r="C68">
            <v>1413</v>
          </cell>
          <cell r="D68">
            <v>83</v>
          </cell>
          <cell r="E68">
            <v>860</v>
          </cell>
          <cell r="F68">
            <v>615</v>
          </cell>
          <cell r="G68">
            <v>1067</v>
          </cell>
          <cell r="H68">
            <v>12</v>
          </cell>
          <cell r="I68">
            <v>522</v>
          </cell>
        </row>
        <row r="69">
          <cell r="B69">
            <v>4400</v>
          </cell>
          <cell r="C69">
            <v>3516</v>
          </cell>
          <cell r="D69">
            <v>5147</v>
          </cell>
          <cell r="E69">
            <v>7615</v>
          </cell>
          <cell r="F69">
            <v>1693</v>
          </cell>
          <cell r="G69">
            <v>1184</v>
          </cell>
          <cell r="H69">
            <v>2489</v>
          </cell>
          <cell r="I69">
            <v>1901</v>
          </cell>
        </row>
        <row r="70">
          <cell r="B70">
            <v>173</v>
          </cell>
          <cell r="C70">
            <v>529</v>
          </cell>
          <cell r="D70">
            <v>3550</v>
          </cell>
          <cell r="E70">
            <v>1741</v>
          </cell>
          <cell r="F70">
            <v>534</v>
          </cell>
          <cell r="G70">
            <v>983</v>
          </cell>
          <cell r="H70">
            <v>534</v>
          </cell>
          <cell r="I70">
            <v>106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3401</v>
          </cell>
          <cell r="F71">
            <v>10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641</v>
          </cell>
          <cell r="C72">
            <v>2153</v>
          </cell>
          <cell r="D72">
            <v>308</v>
          </cell>
          <cell r="E72">
            <v>541</v>
          </cell>
          <cell r="F72">
            <v>1075</v>
          </cell>
          <cell r="G72">
            <v>637</v>
          </cell>
          <cell r="H72">
            <v>14</v>
          </cell>
          <cell r="I72">
            <v>1216</v>
          </cell>
        </row>
        <row r="73">
          <cell r="B73">
            <v>256</v>
          </cell>
          <cell r="C73">
            <v>117</v>
          </cell>
          <cell r="D73">
            <v>1046</v>
          </cell>
          <cell r="E73">
            <v>1424</v>
          </cell>
          <cell r="F73">
            <v>185</v>
          </cell>
          <cell r="G73">
            <v>94</v>
          </cell>
          <cell r="H73">
            <v>359</v>
          </cell>
          <cell r="I73">
            <v>36</v>
          </cell>
        </row>
        <row r="74">
          <cell r="B74">
            <v>27</v>
          </cell>
          <cell r="C74">
            <v>1</v>
          </cell>
          <cell r="D74">
            <v>90</v>
          </cell>
          <cell r="E74">
            <v>1573</v>
          </cell>
          <cell r="F74">
            <v>3665</v>
          </cell>
          <cell r="G74">
            <v>5</v>
          </cell>
          <cell r="H74">
            <v>3215</v>
          </cell>
          <cell r="I74">
            <v>64</v>
          </cell>
        </row>
        <row r="75">
          <cell r="B75">
            <v>76</v>
          </cell>
          <cell r="C75">
            <v>35</v>
          </cell>
          <cell r="D75">
            <v>86</v>
          </cell>
          <cell r="E75">
            <v>163</v>
          </cell>
          <cell r="F75">
            <v>373</v>
          </cell>
          <cell r="G75">
            <v>3</v>
          </cell>
          <cell r="H75">
            <v>59</v>
          </cell>
          <cell r="I75">
            <v>14</v>
          </cell>
        </row>
        <row r="76">
          <cell r="B76">
            <v>1</v>
          </cell>
          <cell r="C76">
            <v>2</v>
          </cell>
          <cell r="D76">
            <v>1</v>
          </cell>
          <cell r="E76">
            <v>663</v>
          </cell>
          <cell r="F76">
            <v>60</v>
          </cell>
          <cell r="G76">
            <v>0</v>
          </cell>
          <cell r="H76">
            <v>0</v>
          </cell>
          <cell r="I76">
            <v>2</v>
          </cell>
        </row>
        <row r="77">
          <cell r="B77">
            <v>0</v>
          </cell>
          <cell r="C77">
            <v>8</v>
          </cell>
          <cell r="D77">
            <v>140</v>
          </cell>
          <cell r="E77">
            <v>6510</v>
          </cell>
          <cell r="F77">
            <v>40</v>
          </cell>
          <cell r="G77">
            <v>787</v>
          </cell>
          <cell r="H77">
            <v>68</v>
          </cell>
          <cell r="I77">
            <v>0</v>
          </cell>
        </row>
        <row r="78">
          <cell r="B78">
            <v>59</v>
          </cell>
          <cell r="C78">
            <v>20</v>
          </cell>
          <cell r="D78">
            <v>10</v>
          </cell>
          <cell r="E78">
            <v>136</v>
          </cell>
          <cell r="F78">
            <v>755</v>
          </cell>
          <cell r="G78">
            <v>7</v>
          </cell>
          <cell r="H78">
            <v>116</v>
          </cell>
          <cell r="I78">
            <v>29</v>
          </cell>
        </row>
        <row r="80">
          <cell r="B80">
            <v>1</v>
          </cell>
          <cell r="C80">
            <v>3</v>
          </cell>
          <cell r="D80">
            <v>0</v>
          </cell>
          <cell r="E80">
            <v>751</v>
          </cell>
          <cell r="F80">
            <v>125</v>
          </cell>
          <cell r="G80">
            <v>19</v>
          </cell>
          <cell r="H80">
            <v>0</v>
          </cell>
          <cell r="I80">
            <v>8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127</v>
          </cell>
          <cell r="F81">
            <v>13420</v>
          </cell>
          <cell r="G81">
            <v>260</v>
          </cell>
          <cell r="H81">
            <v>0</v>
          </cell>
          <cell r="I81">
            <v>117</v>
          </cell>
        </row>
        <row r="82">
          <cell r="B82">
            <v>669</v>
          </cell>
          <cell r="C82">
            <v>4261</v>
          </cell>
          <cell r="D82">
            <v>145</v>
          </cell>
          <cell r="E82">
            <v>661</v>
          </cell>
          <cell r="F82">
            <v>960</v>
          </cell>
          <cell r="G82">
            <v>565</v>
          </cell>
          <cell r="H82">
            <v>0</v>
          </cell>
          <cell r="I82">
            <v>9001</v>
          </cell>
        </row>
        <row r="83">
          <cell r="B83">
            <v>63</v>
          </cell>
          <cell r="C83">
            <v>2283</v>
          </cell>
          <cell r="D83">
            <v>2118</v>
          </cell>
          <cell r="E83">
            <v>1863</v>
          </cell>
          <cell r="F83">
            <v>490</v>
          </cell>
          <cell r="G83">
            <v>1752</v>
          </cell>
          <cell r="H83">
            <v>81</v>
          </cell>
          <cell r="I83">
            <v>536</v>
          </cell>
        </row>
        <row r="84">
          <cell r="B84">
            <v>0</v>
          </cell>
          <cell r="C84">
            <v>0</v>
          </cell>
          <cell r="D84">
            <v>70</v>
          </cell>
          <cell r="E84">
            <v>0</v>
          </cell>
          <cell r="F84">
            <v>30</v>
          </cell>
          <cell r="G84">
            <v>255</v>
          </cell>
          <cell r="H84">
            <v>324</v>
          </cell>
          <cell r="I84">
            <v>30</v>
          </cell>
        </row>
        <row r="85">
          <cell r="B85">
            <v>0</v>
          </cell>
          <cell r="C85">
            <v>720</v>
          </cell>
          <cell r="D85">
            <v>0</v>
          </cell>
          <cell r="E85">
            <v>0</v>
          </cell>
          <cell r="F85">
            <v>16835</v>
          </cell>
          <cell r="G85">
            <v>55</v>
          </cell>
          <cell r="H85">
            <v>0</v>
          </cell>
          <cell r="I85">
            <v>15155</v>
          </cell>
        </row>
        <row r="86">
          <cell r="B86">
            <v>205</v>
          </cell>
          <cell r="C86">
            <v>1777</v>
          </cell>
          <cell r="D86">
            <v>0</v>
          </cell>
          <cell r="E86">
            <v>31</v>
          </cell>
          <cell r="F86">
            <v>600</v>
          </cell>
          <cell r="G86">
            <v>0</v>
          </cell>
          <cell r="H86">
            <v>0</v>
          </cell>
          <cell r="I86">
            <v>13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500</v>
          </cell>
          <cell r="G87">
            <v>0</v>
          </cell>
          <cell r="H87">
            <v>0</v>
          </cell>
          <cell r="I87">
            <v>0</v>
          </cell>
        </row>
        <row r="88">
          <cell r="B88">
            <v>40006</v>
          </cell>
          <cell r="C88">
            <v>9969</v>
          </cell>
          <cell r="D88">
            <v>281505</v>
          </cell>
          <cell r="E88">
            <v>4974</v>
          </cell>
          <cell r="F88">
            <v>8290</v>
          </cell>
          <cell r="G88">
            <v>45037</v>
          </cell>
          <cell r="H88">
            <v>16989</v>
          </cell>
          <cell r="I88">
            <v>590</v>
          </cell>
        </row>
        <row r="89">
          <cell r="B89">
            <v>204049</v>
          </cell>
          <cell r="C89">
            <v>166156</v>
          </cell>
          <cell r="D89">
            <v>28366</v>
          </cell>
          <cell r="E89">
            <v>176361</v>
          </cell>
          <cell r="F89">
            <v>16290</v>
          </cell>
          <cell r="G89">
            <v>87892</v>
          </cell>
          <cell r="H89">
            <v>18160</v>
          </cell>
          <cell r="I89">
            <v>4745</v>
          </cell>
        </row>
        <row r="105">
          <cell r="B105">
            <v>16262</v>
          </cell>
          <cell r="C105">
            <v>837781</v>
          </cell>
          <cell r="D105">
            <v>1101274</v>
          </cell>
          <cell r="E105">
            <v>349576</v>
          </cell>
          <cell r="F105">
            <v>21630</v>
          </cell>
          <cell r="G105">
            <v>0</v>
          </cell>
          <cell r="H105">
            <v>6413</v>
          </cell>
          <cell r="I105">
            <v>42125</v>
          </cell>
        </row>
        <row r="106">
          <cell r="B106">
            <v>1825</v>
          </cell>
          <cell r="C106">
            <v>2240</v>
          </cell>
          <cell r="D106">
            <v>3087</v>
          </cell>
          <cell r="E106">
            <v>1321</v>
          </cell>
          <cell r="F106">
            <v>3741</v>
          </cell>
          <cell r="G106">
            <v>2302</v>
          </cell>
          <cell r="H106">
            <v>12323</v>
          </cell>
          <cell r="I106">
            <v>1287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264</v>
          </cell>
          <cell r="H107">
            <v>0</v>
          </cell>
          <cell r="I107">
            <v>0</v>
          </cell>
        </row>
        <row r="108">
          <cell r="B108">
            <v>1300</v>
          </cell>
          <cell r="C108">
            <v>22550</v>
          </cell>
          <cell r="D108">
            <v>2410</v>
          </cell>
          <cell r="E108">
            <v>460</v>
          </cell>
          <cell r="F108">
            <v>1598</v>
          </cell>
          <cell r="G108">
            <v>5300</v>
          </cell>
          <cell r="H108">
            <v>200</v>
          </cell>
          <cell r="I108">
            <v>8870</v>
          </cell>
        </row>
        <row r="109">
          <cell r="B109">
            <v>0</v>
          </cell>
          <cell r="C109">
            <v>0</v>
          </cell>
          <cell r="D109">
            <v>618</v>
          </cell>
          <cell r="E109">
            <v>0</v>
          </cell>
          <cell r="F109">
            <v>0</v>
          </cell>
          <cell r="G109">
            <v>0</v>
          </cell>
          <cell r="H109">
            <v>2675</v>
          </cell>
          <cell r="I109">
            <v>92</v>
          </cell>
        </row>
        <row r="110">
          <cell r="B110">
            <v>915</v>
          </cell>
          <cell r="C110">
            <v>393</v>
          </cell>
          <cell r="D110">
            <v>277</v>
          </cell>
          <cell r="E110">
            <v>498</v>
          </cell>
          <cell r="F110">
            <v>2865</v>
          </cell>
          <cell r="G110">
            <v>411</v>
          </cell>
          <cell r="H110">
            <v>60</v>
          </cell>
          <cell r="I110">
            <v>0</v>
          </cell>
        </row>
        <row r="111">
          <cell r="B111">
            <v>26</v>
          </cell>
          <cell r="C111">
            <v>203</v>
          </cell>
          <cell r="D111">
            <v>423</v>
          </cell>
          <cell r="E111">
            <v>24</v>
          </cell>
          <cell r="F111">
            <v>745</v>
          </cell>
          <cell r="G111">
            <v>1266</v>
          </cell>
          <cell r="H111">
            <v>0</v>
          </cell>
          <cell r="I111">
            <v>0</v>
          </cell>
        </row>
        <row r="112">
          <cell r="B112">
            <v>10</v>
          </cell>
          <cell r="C112">
            <v>0</v>
          </cell>
          <cell r="D112">
            <v>0</v>
          </cell>
          <cell r="E112">
            <v>0</v>
          </cell>
          <cell r="F112">
            <v>90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>
            <v>1228</v>
          </cell>
          <cell r="C113">
            <v>609</v>
          </cell>
          <cell r="D113">
            <v>4475</v>
          </cell>
          <cell r="E113">
            <v>27</v>
          </cell>
          <cell r="F113">
            <v>13881</v>
          </cell>
          <cell r="G113">
            <v>196</v>
          </cell>
          <cell r="H113">
            <v>7067</v>
          </cell>
          <cell r="I113">
            <v>262</v>
          </cell>
        </row>
        <row r="114">
          <cell r="B114">
            <v>4602</v>
          </cell>
          <cell r="C114">
            <v>6742</v>
          </cell>
          <cell r="D114">
            <v>1499</v>
          </cell>
          <cell r="E114">
            <v>22235</v>
          </cell>
          <cell r="F114">
            <v>4760</v>
          </cell>
          <cell r="G114">
            <v>1030</v>
          </cell>
          <cell r="H114">
            <v>17014</v>
          </cell>
          <cell r="I114">
            <v>4785</v>
          </cell>
        </row>
        <row r="115">
          <cell r="B115">
            <v>0</v>
          </cell>
          <cell r="C115">
            <v>11453</v>
          </cell>
          <cell r="D115">
            <v>252</v>
          </cell>
          <cell r="E115">
            <v>3439</v>
          </cell>
          <cell r="F115">
            <v>6000</v>
          </cell>
          <cell r="G115">
            <v>1571</v>
          </cell>
          <cell r="H115">
            <v>41</v>
          </cell>
          <cell r="I115">
            <v>10489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166330</v>
          </cell>
          <cell r="F116">
            <v>1870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4942</v>
          </cell>
          <cell r="C117">
            <v>9563</v>
          </cell>
          <cell r="D117">
            <v>535</v>
          </cell>
          <cell r="E117">
            <v>5247</v>
          </cell>
          <cell r="F117">
            <v>5920</v>
          </cell>
          <cell r="G117">
            <v>4682</v>
          </cell>
          <cell r="H117">
            <v>99</v>
          </cell>
          <cell r="I117">
            <v>4836</v>
          </cell>
        </row>
        <row r="118">
          <cell r="B118">
            <v>69288</v>
          </cell>
          <cell r="C118">
            <v>26863</v>
          </cell>
          <cell r="D118">
            <v>50674</v>
          </cell>
          <cell r="E118">
            <v>104838</v>
          </cell>
          <cell r="F118">
            <v>15974</v>
          </cell>
          <cell r="G118">
            <v>5602</v>
          </cell>
          <cell r="H118">
            <v>24015</v>
          </cell>
          <cell r="I118">
            <v>15739</v>
          </cell>
        </row>
        <row r="119">
          <cell r="B119">
            <v>3293</v>
          </cell>
          <cell r="C119">
            <v>3081</v>
          </cell>
          <cell r="D119">
            <v>16894</v>
          </cell>
          <cell r="E119">
            <v>17670</v>
          </cell>
          <cell r="F119">
            <v>7105</v>
          </cell>
          <cell r="G119">
            <v>2904</v>
          </cell>
          <cell r="H119">
            <v>10264</v>
          </cell>
          <cell r="I119">
            <v>515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27208</v>
          </cell>
          <cell r="F120">
            <v>80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7395</v>
          </cell>
          <cell r="C121">
            <v>9699</v>
          </cell>
          <cell r="D121">
            <v>3347</v>
          </cell>
          <cell r="E121">
            <v>5414</v>
          </cell>
          <cell r="F121">
            <v>6560</v>
          </cell>
          <cell r="G121">
            <v>2984</v>
          </cell>
          <cell r="H121">
            <v>350</v>
          </cell>
          <cell r="I121">
            <v>7307</v>
          </cell>
        </row>
        <row r="122">
          <cell r="B122">
            <v>5119</v>
          </cell>
          <cell r="C122">
            <v>549</v>
          </cell>
          <cell r="D122">
            <v>9243</v>
          </cell>
          <cell r="E122">
            <v>9699</v>
          </cell>
          <cell r="F122">
            <v>3505</v>
          </cell>
          <cell r="G122">
            <v>923</v>
          </cell>
          <cell r="H122">
            <v>6424</v>
          </cell>
          <cell r="I122">
            <v>157</v>
          </cell>
        </row>
        <row r="123">
          <cell r="B123">
            <v>624</v>
          </cell>
          <cell r="C123">
            <v>1</v>
          </cell>
          <cell r="D123">
            <v>2000</v>
          </cell>
          <cell r="E123">
            <v>62755</v>
          </cell>
          <cell r="F123">
            <v>102025</v>
          </cell>
          <cell r="G123">
            <v>80</v>
          </cell>
          <cell r="H123">
            <v>41476</v>
          </cell>
          <cell r="I123">
            <v>1261</v>
          </cell>
        </row>
        <row r="124">
          <cell r="B124">
            <v>1490</v>
          </cell>
          <cell r="C124">
            <v>57</v>
          </cell>
          <cell r="D124">
            <v>1758</v>
          </cell>
          <cell r="E124">
            <v>4792</v>
          </cell>
          <cell r="F124">
            <v>11815</v>
          </cell>
          <cell r="G124">
            <v>12</v>
          </cell>
          <cell r="H124">
            <v>735</v>
          </cell>
          <cell r="I124">
            <v>136</v>
          </cell>
        </row>
        <row r="125">
          <cell r="B125">
            <v>2</v>
          </cell>
          <cell r="C125">
            <v>2</v>
          </cell>
          <cell r="D125">
            <v>2</v>
          </cell>
          <cell r="E125">
            <v>1361</v>
          </cell>
          <cell r="F125">
            <v>120</v>
          </cell>
          <cell r="G125">
            <v>0</v>
          </cell>
          <cell r="H125">
            <v>0</v>
          </cell>
          <cell r="I125">
            <v>6</v>
          </cell>
        </row>
        <row r="126">
          <cell r="B126">
            <v>0</v>
          </cell>
          <cell r="C126">
            <v>16</v>
          </cell>
          <cell r="D126">
            <v>56</v>
          </cell>
          <cell r="E126">
            <v>13003</v>
          </cell>
          <cell r="F126">
            <v>10</v>
          </cell>
          <cell r="G126">
            <v>572</v>
          </cell>
          <cell r="H126">
            <v>48</v>
          </cell>
          <cell r="I126">
            <v>0</v>
          </cell>
        </row>
        <row r="127">
          <cell r="B127">
            <v>1225</v>
          </cell>
          <cell r="C127">
            <v>71</v>
          </cell>
          <cell r="D127">
            <v>254</v>
          </cell>
          <cell r="E127">
            <v>2176</v>
          </cell>
          <cell r="F127">
            <v>29460</v>
          </cell>
          <cell r="G127">
            <v>44</v>
          </cell>
          <cell r="H127">
            <v>4426</v>
          </cell>
          <cell r="I127">
            <v>260</v>
          </cell>
        </row>
        <row r="129">
          <cell r="B129">
            <v>17</v>
          </cell>
          <cell r="C129">
            <v>30</v>
          </cell>
          <cell r="D129">
            <v>0</v>
          </cell>
          <cell r="E129">
            <v>51670</v>
          </cell>
          <cell r="F129">
            <v>2750</v>
          </cell>
          <cell r="G129">
            <v>71</v>
          </cell>
          <cell r="H129">
            <v>0</v>
          </cell>
          <cell r="I129">
            <v>40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4</v>
          </cell>
          <cell r="F130">
            <v>11940</v>
          </cell>
          <cell r="G130">
            <v>127</v>
          </cell>
          <cell r="H130">
            <v>0</v>
          </cell>
          <cell r="I130">
            <v>702</v>
          </cell>
        </row>
        <row r="131">
          <cell r="B131">
            <v>545.20707475070969</v>
          </cell>
          <cell r="C131">
            <v>2385.2809520343544</v>
          </cell>
          <cell r="D131">
            <v>357.11063396171483</v>
          </cell>
          <cell r="E131">
            <v>294.41182036538322</v>
          </cell>
          <cell r="F131">
            <v>17494.332011063394</v>
          </cell>
          <cell r="G131">
            <v>1020.9002474707038</v>
          </cell>
          <cell r="H131">
            <v>0</v>
          </cell>
          <cell r="I131">
            <v>15355.757260353737</v>
          </cell>
        </row>
        <row r="132">
          <cell r="B132">
            <v>161</v>
          </cell>
          <cell r="C132">
            <v>7054</v>
          </cell>
          <cell r="D132">
            <v>7413</v>
          </cell>
          <cell r="E132">
            <v>7034</v>
          </cell>
          <cell r="F132">
            <v>1045</v>
          </cell>
          <cell r="G132">
            <v>1238</v>
          </cell>
          <cell r="H132">
            <v>135</v>
          </cell>
          <cell r="I132">
            <v>684</v>
          </cell>
        </row>
        <row r="133">
          <cell r="B133">
            <v>0</v>
          </cell>
          <cell r="C133">
            <v>0</v>
          </cell>
          <cell r="D133">
            <v>64</v>
          </cell>
          <cell r="E133">
            <v>0</v>
          </cell>
          <cell r="F133">
            <v>90</v>
          </cell>
          <cell r="G133">
            <v>82</v>
          </cell>
          <cell r="H133">
            <v>182</v>
          </cell>
          <cell r="I133">
            <v>24</v>
          </cell>
        </row>
        <row r="134">
          <cell r="B134">
            <v>0</v>
          </cell>
          <cell r="C134">
            <v>2020</v>
          </cell>
          <cell r="D134">
            <v>0</v>
          </cell>
          <cell r="E134">
            <v>0</v>
          </cell>
          <cell r="F134">
            <v>23835</v>
          </cell>
          <cell r="G134">
            <v>12</v>
          </cell>
          <cell r="H134">
            <v>0</v>
          </cell>
          <cell r="I134">
            <v>28037</v>
          </cell>
        </row>
        <row r="135">
          <cell r="B135">
            <v>504</v>
          </cell>
          <cell r="C135">
            <v>3725</v>
          </cell>
          <cell r="D135">
            <v>0</v>
          </cell>
          <cell r="E135">
            <v>16</v>
          </cell>
          <cell r="F135">
            <v>1800</v>
          </cell>
          <cell r="G135">
            <v>0</v>
          </cell>
          <cell r="H135">
            <v>0</v>
          </cell>
          <cell r="I135">
            <v>20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600</v>
          </cell>
          <cell r="G136">
            <v>0</v>
          </cell>
          <cell r="H136">
            <v>0</v>
          </cell>
          <cell r="I136">
            <v>0</v>
          </cell>
        </row>
        <row r="137">
          <cell r="B137">
            <v>307365</v>
          </cell>
          <cell r="C137">
            <v>47813</v>
          </cell>
          <cell r="D137">
            <v>2476227</v>
          </cell>
          <cell r="E137">
            <v>15790</v>
          </cell>
          <cell r="F137">
            <v>69750</v>
          </cell>
          <cell r="G137">
            <v>180483</v>
          </cell>
          <cell r="H137">
            <v>75208</v>
          </cell>
          <cell r="I137">
            <v>21290</v>
          </cell>
        </row>
        <row r="138">
          <cell r="B138">
            <v>59228</v>
          </cell>
          <cell r="C138">
            <v>70128</v>
          </cell>
          <cell r="D138">
            <v>25701</v>
          </cell>
          <cell r="E138">
            <v>19791</v>
          </cell>
          <cell r="F138">
            <v>17568</v>
          </cell>
          <cell r="G138">
            <v>18271</v>
          </cell>
          <cell r="H138">
            <v>5282</v>
          </cell>
          <cell r="I138">
            <v>6853</v>
          </cell>
        </row>
      </sheetData>
      <sheetData sheetId="7">
        <row r="8">
          <cell r="B8">
            <v>6379</v>
          </cell>
          <cell r="C8">
            <v>321397</v>
          </cell>
          <cell r="D8">
            <v>206873</v>
          </cell>
          <cell r="E8">
            <v>152859</v>
          </cell>
          <cell r="F8">
            <v>12505</v>
          </cell>
          <cell r="G8">
            <v>0</v>
          </cell>
          <cell r="H8">
            <v>29055</v>
          </cell>
          <cell r="I8">
            <v>8285</v>
          </cell>
        </row>
        <row r="9">
          <cell r="B9">
            <v>2050</v>
          </cell>
          <cell r="C9">
            <v>1791</v>
          </cell>
          <cell r="D9">
            <v>3827</v>
          </cell>
          <cell r="E9">
            <v>3101</v>
          </cell>
          <cell r="F9">
            <v>3730</v>
          </cell>
          <cell r="G9">
            <v>5164</v>
          </cell>
          <cell r="H9">
            <v>19587</v>
          </cell>
          <cell r="I9">
            <v>2028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7</v>
          </cell>
          <cell r="C11">
            <v>7</v>
          </cell>
          <cell r="D11">
            <v>3</v>
          </cell>
          <cell r="E11">
            <v>4</v>
          </cell>
          <cell r="F11">
            <v>6</v>
          </cell>
          <cell r="G11">
            <v>8</v>
          </cell>
          <cell r="H11">
            <v>5</v>
          </cell>
          <cell r="I11">
            <v>4</v>
          </cell>
        </row>
        <row r="12">
          <cell r="B12">
            <v>5</v>
          </cell>
          <cell r="C12">
            <v>0</v>
          </cell>
          <cell r="D12">
            <v>871</v>
          </cell>
          <cell r="E12">
            <v>14</v>
          </cell>
          <cell r="F12">
            <v>0</v>
          </cell>
          <cell r="G12">
            <v>50</v>
          </cell>
          <cell r="H12">
            <v>1762</v>
          </cell>
          <cell r="I12">
            <v>2236</v>
          </cell>
        </row>
        <row r="13">
          <cell r="B13">
            <v>51</v>
          </cell>
          <cell r="C13">
            <v>15</v>
          </cell>
          <cell r="D13">
            <v>190</v>
          </cell>
          <cell r="E13">
            <v>816</v>
          </cell>
          <cell r="F13">
            <v>545</v>
          </cell>
          <cell r="G13">
            <v>125</v>
          </cell>
          <cell r="H13">
            <v>4063</v>
          </cell>
          <cell r="I13">
            <v>0</v>
          </cell>
        </row>
        <row r="14">
          <cell r="B14">
            <v>30</v>
          </cell>
          <cell r="C14">
            <v>130</v>
          </cell>
          <cell r="D14">
            <v>708</v>
          </cell>
          <cell r="E14">
            <v>304</v>
          </cell>
          <cell r="F14">
            <v>870</v>
          </cell>
          <cell r="G14">
            <v>3239</v>
          </cell>
          <cell r="H14">
            <v>5251</v>
          </cell>
          <cell r="I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125</v>
          </cell>
          <cell r="G15">
            <v>10</v>
          </cell>
          <cell r="H15">
            <v>0</v>
          </cell>
          <cell r="I15">
            <v>0</v>
          </cell>
        </row>
        <row r="16">
          <cell r="B16">
            <v>178</v>
          </cell>
          <cell r="C16">
            <v>96</v>
          </cell>
          <cell r="D16">
            <v>1331</v>
          </cell>
          <cell r="E16">
            <v>115</v>
          </cell>
          <cell r="F16">
            <v>4745</v>
          </cell>
          <cell r="G16">
            <v>9481</v>
          </cell>
          <cell r="H16">
            <v>24754</v>
          </cell>
          <cell r="I16">
            <v>335</v>
          </cell>
        </row>
        <row r="17">
          <cell r="B17">
            <v>1144</v>
          </cell>
          <cell r="C17">
            <v>529</v>
          </cell>
          <cell r="D17">
            <v>48</v>
          </cell>
          <cell r="E17">
            <v>2637</v>
          </cell>
          <cell r="F17">
            <v>308</v>
          </cell>
          <cell r="G17">
            <v>132</v>
          </cell>
          <cell r="H17">
            <v>1214</v>
          </cell>
          <cell r="I17">
            <v>334</v>
          </cell>
        </row>
        <row r="18">
          <cell r="B18">
            <v>389</v>
          </cell>
          <cell r="C18">
            <v>2684</v>
          </cell>
          <cell r="D18">
            <v>2</v>
          </cell>
          <cell r="E18">
            <v>1128</v>
          </cell>
          <cell r="F18">
            <v>20</v>
          </cell>
          <cell r="G18">
            <v>126</v>
          </cell>
          <cell r="H18">
            <v>6</v>
          </cell>
          <cell r="I18">
            <v>767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3083</v>
          </cell>
          <cell r="F19">
            <v>190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895</v>
          </cell>
          <cell r="C20">
            <v>3254</v>
          </cell>
          <cell r="D20">
            <v>456</v>
          </cell>
          <cell r="E20">
            <v>985</v>
          </cell>
          <cell r="F20">
            <v>456</v>
          </cell>
          <cell r="G20">
            <v>1321</v>
          </cell>
          <cell r="H20">
            <v>187</v>
          </cell>
          <cell r="I20">
            <v>987</v>
          </cell>
        </row>
        <row r="21">
          <cell r="B21">
            <v>8974</v>
          </cell>
          <cell r="C21">
            <v>7541</v>
          </cell>
          <cell r="D21">
            <v>6584</v>
          </cell>
          <cell r="E21">
            <v>12420</v>
          </cell>
          <cell r="F21">
            <v>3254</v>
          </cell>
          <cell r="G21">
            <v>1244</v>
          </cell>
          <cell r="H21">
            <v>3136</v>
          </cell>
          <cell r="I21">
            <v>1468</v>
          </cell>
        </row>
        <row r="22">
          <cell r="B22">
            <v>847</v>
          </cell>
          <cell r="C22">
            <v>76</v>
          </cell>
          <cell r="D22">
            <v>198</v>
          </cell>
          <cell r="E22">
            <v>495</v>
          </cell>
          <cell r="F22">
            <v>915</v>
          </cell>
          <cell r="G22">
            <v>729</v>
          </cell>
          <cell r="H22">
            <v>138</v>
          </cell>
          <cell r="I22">
            <v>21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6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1140</v>
          </cell>
          <cell r="C24">
            <v>828</v>
          </cell>
          <cell r="D24">
            <v>1080</v>
          </cell>
          <cell r="E24">
            <v>1346</v>
          </cell>
          <cell r="F24">
            <v>1140</v>
          </cell>
          <cell r="G24">
            <v>531</v>
          </cell>
          <cell r="H24">
            <v>245</v>
          </cell>
          <cell r="I24">
            <v>403</v>
          </cell>
        </row>
        <row r="25">
          <cell r="B25">
            <v>246</v>
          </cell>
          <cell r="C25">
            <v>18</v>
          </cell>
          <cell r="D25">
            <v>4</v>
          </cell>
          <cell r="E25">
            <v>635</v>
          </cell>
          <cell r="F25">
            <v>210</v>
          </cell>
          <cell r="G25">
            <v>347</v>
          </cell>
          <cell r="H25">
            <v>178</v>
          </cell>
          <cell r="I25">
            <v>2</v>
          </cell>
        </row>
        <row r="26">
          <cell r="B26">
            <v>346</v>
          </cell>
          <cell r="C26">
            <v>0</v>
          </cell>
          <cell r="D26">
            <v>115</v>
          </cell>
          <cell r="E26">
            <v>2078</v>
          </cell>
          <cell r="F26">
            <v>30</v>
          </cell>
          <cell r="G26">
            <v>0</v>
          </cell>
          <cell r="H26">
            <v>345</v>
          </cell>
          <cell r="I26">
            <v>0</v>
          </cell>
        </row>
        <row r="27">
          <cell r="B27">
            <v>111</v>
          </cell>
          <cell r="C27">
            <v>6</v>
          </cell>
          <cell r="D27">
            <v>21</v>
          </cell>
          <cell r="E27">
            <v>90</v>
          </cell>
          <cell r="F27">
            <v>230</v>
          </cell>
          <cell r="G27">
            <v>14</v>
          </cell>
          <cell r="H27">
            <v>60</v>
          </cell>
          <cell r="I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754</v>
          </cell>
          <cell r="F28">
            <v>110</v>
          </cell>
          <cell r="G28">
            <v>1</v>
          </cell>
          <cell r="H28">
            <v>3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100</v>
          </cell>
          <cell r="F29">
            <v>0</v>
          </cell>
          <cell r="G29">
            <v>5</v>
          </cell>
          <cell r="H29">
            <v>0</v>
          </cell>
          <cell r="I29">
            <v>0</v>
          </cell>
        </row>
        <row r="30">
          <cell r="B30">
            <v>83</v>
          </cell>
          <cell r="C30">
            <v>3</v>
          </cell>
          <cell r="D30">
            <v>1</v>
          </cell>
          <cell r="E30">
            <v>78</v>
          </cell>
          <cell r="F30">
            <v>925</v>
          </cell>
          <cell r="G30">
            <v>0</v>
          </cell>
          <cell r="H30">
            <v>35</v>
          </cell>
          <cell r="I30">
            <v>42</v>
          </cell>
        </row>
        <row r="32">
          <cell r="B32">
            <v>0</v>
          </cell>
          <cell r="C32">
            <v>34</v>
          </cell>
          <cell r="D32">
            <v>0</v>
          </cell>
          <cell r="E32">
            <v>880</v>
          </cell>
          <cell r="F32">
            <v>260</v>
          </cell>
          <cell r="G32">
            <v>28</v>
          </cell>
          <cell r="H32">
            <v>0</v>
          </cell>
          <cell r="I32">
            <v>6</v>
          </cell>
        </row>
        <row r="33">
          <cell r="B33">
            <v>26</v>
          </cell>
          <cell r="C33">
            <v>0</v>
          </cell>
          <cell r="D33">
            <v>70</v>
          </cell>
          <cell r="E33">
            <v>10</v>
          </cell>
          <cell r="F33">
            <v>0</v>
          </cell>
          <cell r="G33">
            <v>85</v>
          </cell>
          <cell r="H33">
            <v>624</v>
          </cell>
          <cell r="I33">
            <v>5</v>
          </cell>
        </row>
        <row r="34">
          <cell r="B34">
            <v>20</v>
          </cell>
          <cell r="C34">
            <v>179</v>
          </cell>
          <cell r="D34">
            <v>9</v>
          </cell>
          <cell r="E34">
            <v>480</v>
          </cell>
          <cell r="F34">
            <v>220</v>
          </cell>
          <cell r="G34">
            <v>359</v>
          </cell>
          <cell r="H34">
            <v>0</v>
          </cell>
          <cell r="I34">
            <v>1461</v>
          </cell>
        </row>
        <row r="35">
          <cell r="B35">
            <v>132</v>
          </cell>
          <cell r="C35">
            <v>226</v>
          </cell>
          <cell r="D35">
            <v>10</v>
          </cell>
          <cell r="E35">
            <v>239</v>
          </cell>
          <cell r="F35">
            <v>100</v>
          </cell>
          <cell r="G35">
            <v>419</v>
          </cell>
          <cell r="H35">
            <v>172</v>
          </cell>
          <cell r="I35">
            <v>60</v>
          </cell>
        </row>
        <row r="36">
          <cell r="B36">
            <v>0</v>
          </cell>
          <cell r="C36">
            <v>0</v>
          </cell>
          <cell r="D36">
            <v>135</v>
          </cell>
          <cell r="E36">
            <v>0</v>
          </cell>
          <cell r="F36">
            <v>0</v>
          </cell>
          <cell r="G36">
            <v>236</v>
          </cell>
          <cell r="H36">
            <v>182</v>
          </cell>
          <cell r="I36">
            <v>108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102</v>
          </cell>
          <cell r="C38">
            <v>876</v>
          </cell>
          <cell r="D38">
            <v>0</v>
          </cell>
          <cell r="E38">
            <v>37</v>
          </cell>
          <cell r="F38">
            <v>5000</v>
          </cell>
          <cell r="G38">
            <v>0</v>
          </cell>
          <cell r="H38">
            <v>0</v>
          </cell>
          <cell r="I38">
            <v>5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897</v>
          </cell>
          <cell r="C40">
            <v>654</v>
          </cell>
          <cell r="D40">
            <v>3210</v>
          </cell>
          <cell r="E40">
            <v>539</v>
          </cell>
          <cell r="F40">
            <v>430</v>
          </cell>
          <cell r="G40">
            <v>539</v>
          </cell>
          <cell r="H40">
            <v>607</v>
          </cell>
          <cell r="I40">
            <v>109</v>
          </cell>
        </row>
        <row r="41">
          <cell r="B41">
            <v>2380</v>
          </cell>
          <cell r="C41">
            <v>2341</v>
          </cell>
          <cell r="D41">
            <v>788</v>
          </cell>
          <cell r="E41">
            <v>7203</v>
          </cell>
          <cell r="F41">
            <v>2875</v>
          </cell>
          <cell r="G41">
            <v>1308</v>
          </cell>
          <cell r="H41">
            <v>1725</v>
          </cell>
          <cell r="I41">
            <v>638</v>
          </cell>
        </row>
        <row r="56">
          <cell r="B56">
            <v>16729</v>
          </cell>
          <cell r="C56">
            <v>89160</v>
          </cell>
          <cell r="D56">
            <v>33662</v>
          </cell>
          <cell r="E56">
            <v>16739</v>
          </cell>
          <cell r="F56">
            <v>4600</v>
          </cell>
          <cell r="G56">
            <v>0</v>
          </cell>
          <cell r="H56">
            <v>2172</v>
          </cell>
          <cell r="I56">
            <v>5960</v>
          </cell>
        </row>
        <row r="57">
          <cell r="B57">
            <v>3524</v>
          </cell>
          <cell r="C57">
            <v>2135</v>
          </cell>
          <cell r="D57">
            <v>2325</v>
          </cell>
          <cell r="E57">
            <v>649</v>
          </cell>
          <cell r="F57">
            <v>5214</v>
          </cell>
          <cell r="G57">
            <v>2895</v>
          </cell>
          <cell r="H57">
            <v>15487</v>
          </cell>
          <cell r="I57">
            <v>2359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14</v>
          </cell>
          <cell r="H58">
            <v>0</v>
          </cell>
          <cell r="I58">
            <v>0</v>
          </cell>
        </row>
        <row r="59">
          <cell r="B59">
            <v>7300</v>
          </cell>
          <cell r="C59">
            <v>240400</v>
          </cell>
          <cell r="D59">
            <v>24200</v>
          </cell>
          <cell r="E59">
            <v>4400</v>
          </cell>
          <cell r="F59">
            <v>11800</v>
          </cell>
          <cell r="G59">
            <v>31890</v>
          </cell>
          <cell r="H59">
            <v>1800</v>
          </cell>
          <cell r="I59">
            <v>74100</v>
          </cell>
        </row>
        <row r="60">
          <cell r="B60">
            <v>0</v>
          </cell>
          <cell r="C60">
            <v>37</v>
          </cell>
          <cell r="D60">
            <v>1231</v>
          </cell>
          <cell r="E60">
            <v>0</v>
          </cell>
          <cell r="F60">
            <v>20</v>
          </cell>
          <cell r="G60">
            <v>0</v>
          </cell>
          <cell r="H60">
            <v>1276</v>
          </cell>
          <cell r="I60">
            <v>356</v>
          </cell>
        </row>
        <row r="61">
          <cell r="B61">
            <v>72</v>
          </cell>
          <cell r="C61">
            <v>153</v>
          </cell>
          <cell r="D61">
            <v>1139</v>
          </cell>
          <cell r="E61">
            <v>660</v>
          </cell>
          <cell r="F61">
            <v>870</v>
          </cell>
          <cell r="G61">
            <v>183</v>
          </cell>
          <cell r="H61">
            <v>5236</v>
          </cell>
          <cell r="I61">
            <v>42</v>
          </cell>
        </row>
        <row r="62">
          <cell r="B62">
            <v>90</v>
          </cell>
          <cell r="C62">
            <v>151</v>
          </cell>
          <cell r="D62">
            <v>832</v>
          </cell>
          <cell r="E62">
            <v>12</v>
          </cell>
          <cell r="F62">
            <v>130</v>
          </cell>
          <cell r="G62">
            <v>647</v>
          </cell>
          <cell r="H62">
            <v>6584</v>
          </cell>
          <cell r="I62">
            <v>15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201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579</v>
          </cell>
          <cell r="C64">
            <v>291</v>
          </cell>
          <cell r="D64">
            <v>3754</v>
          </cell>
          <cell r="E64">
            <v>2</v>
          </cell>
          <cell r="F64">
            <v>1294</v>
          </cell>
          <cell r="G64">
            <v>44</v>
          </cell>
          <cell r="H64">
            <v>3010</v>
          </cell>
          <cell r="I64">
            <v>15</v>
          </cell>
        </row>
        <row r="65">
          <cell r="B65">
            <v>1254</v>
          </cell>
          <cell r="C65">
            <v>985</v>
          </cell>
          <cell r="D65">
            <v>654</v>
          </cell>
          <cell r="E65">
            <v>1587</v>
          </cell>
          <cell r="F65">
            <v>562</v>
          </cell>
          <cell r="G65">
            <v>562</v>
          </cell>
          <cell r="H65">
            <v>2541</v>
          </cell>
          <cell r="I65">
            <v>709</v>
          </cell>
        </row>
        <row r="66">
          <cell r="B66">
            <v>0</v>
          </cell>
          <cell r="C66">
            <v>3214</v>
          </cell>
          <cell r="D66">
            <v>0</v>
          </cell>
          <cell r="E66">
            <v>213</v>
          </cell>
          <cell r="F66">
            <v>854</v>
          </cell>
          <cell r="G66">
            <v>254</v>
          </cell>
          <cell r="H66">
            <v>0</v>
          </cell>
          <cell r="I66">
            <v>452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3161</v>
          </cell>
          <cell r="F67">
            <v>250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649</v>
          </cell>
          <cell r="C68">
            <v>2364</v>
          </cell>
          <cell r="D68">
            <v>658</v>
          </cell>
          <cell r="E68">
            <v>612</v>
          </cell>
          <cell r="F68">
            <v>2514</v>
          </cell>
          <cell r="G68">
            <v>854</v>
          </cell>
          <cell r="H68">
            <v>91</v>
          </cell>
          <cell r="I68">
            <v>112</v>
          </cell>
        </row>
        <row r="69">
          <cell r="B69">
            <v>4092</v>
          </cell>
          <cell r="C69">
            <v>2583</v>
          </cell>
          <cell r="D69">
            <v>5886</v>
          </cell>
          <cell r="E69">
            <v>8921</v>
          </cell>
          <cell r="F69">
            <v>1339</v>
          </cell>
          <cell r="G69">
            <v>754</v>
          </cell>
          <cell r="H69">
            <v>1660</v>
          </cell>
          <cell r="I69">
            <v>1836</v>
          </cell>
        </row>
        <row r="70">
          <cell r="B70">
            <v>402</v>
          </cell>
          <cell r="C70">
            <v>2541</v>
          </cell>
          <cell r="D70">
            <v>6584</v>
          </cell>
          <cell r="E70">
            <v>3254</v>
          </cell>
          <cell r="F70">
            <v>1201</v>
          </cell>
          <cell r="G70">
            <v>1201</v>
          </cell>
          <cell r="H70">
            <v>654</v>
          </cell>
          <cell r="I70">
            <v>184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3201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2980</v>
          </cell>
          <cell r="C72">
            <v>2154</v>
          </cell>
          <cell r="D72">
            <v>3524</v>
          </cell>
          <cell r="E72">
            <v>98</v>
          </cell>
          <cell r="F72">
            <v>1110</v>
          </cell>
          <cell r="G72">
            <v>648</v>
          </cell>
          <cell r="H72">
            <v>6500</v>
          </cell>
          <cell r="I72">
            <v>570</v>
          </cell>
        </row>
        <row r="73">
          <cell r="B73">
            <v>325</v>
          </cell>
          <cell r="C73">
            <v>325</v>
          </cell>
          <cell r="D73">
            <v>1324</v>
          </cell>
          <cell r="E73">
            <v>2154</v>
          </cell>
          <cell r="F73">
            <v>1652</v>
          </cell>
          <cell r="G73">
            <v>148</v>
          </cell>
          <cell r="H73">
            <v>985</v>
          </cell>
          <cell r="I73">
            <v>85</v>
          </cell>
        </row>
        <row r="74">
          <cell r="B74">
            <v>0</v>
          </cell>
          <cell r="C74">
            <v>0</v>
          </cell>
          <cell r="D74">
            <v>3</v>
          </cell>
          <cell r="E74">
            <v>4201</v>
          </cell>
          <cell r="F74">
            <v>4352</v>
          </cell>
          <cell r="G74">
            <v>0</v>
          </cell>
          <cell r="H74">
            <v>98</v>
          </cell>
          <cell r="I74">
            <v>0</v>
          </cell>
        </row>
        <row r="75">
          <cell r="B75">
            <v>93</v>
          </cell>
          <cell r="C75">
            <v>13</v>
          </cell>
          <cell r="D75">
            <v>21</v>
          </cell>
          <cell r="E75">
            <v>304</v>
          </cell>
          <cell r="F75">
            <v>325</v>
          </cell>
          <cell r="G75">
            <v>137</v>
          </cell>
          <cell r="H75">
            <v>47</v>
          </cell>
          <cell r="I75">
            <v>12</v>
          </cell>
        </row>
        <row r="76">
          <cell r="B76">
            <v>0</v>
          </cell>
          <cell r="C76">
            <v>1</v>
          </cell>
          <cell r="D76">
            <v>0</v>
          </cell>
          <cell r="E76">
            <v>789</v>
          </cell>
          <cell r="F76">
            <v>90</v>
          </cell>
          <cell r="G76">
            <v>4</v>
          </cell>
          <cell r="H76">
            <v>3</v>
          </cell>
          <cell r="I76">
            <v>2</v>
          </cell>
        </row>
        <row r="77">
          <cell r="B77">
            <v>0</v>
          </cell>
          <cell r="C77">
            <v>0</v>
          </cell>
          <cell r="D77">
            <v>100</v>
          </cell>
          <cell r="E77">
            <v>14500</v>
          </cell>
          <cell r="F77">
            <v>24</v>
          </cell>
          <cell r="G77">
            <v>815</v>
          </cell>
          <cell r="H77">
            <v>59</v>
          </cell>
          <cell r="I77">
            <v>0</v>
          </cell>
        </row>
        <row r="78">
          <cell r="B78">
            <v>120</v>
          </cell>
          <cell r="C78">
            <v>54</v>
          </cell>
          <cell r="D78">
            <v>58</v>
          </cell>
          <cell r="E78">
            <v>752</v>
          </cell>
          <cell r="F78">
            <v>1254</v>
          </cell>
          <cell r="G78">
            <v>13</v>
          </cell>
          <cell r="H78">
            <v>180</v>
          </cell>
          <cell r="I78">
            <v>27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452</v>
          </cell>
          <cell r="D80">
            <v>0</v>
          </cell>
          <cell r="E80">
            <v>8954</v>
          </cell>
          <cell r="F80">
            <v>3741</v>
          </cell>
          <cell r="G80">
            <v>87</v>
          </cell>
          <cell r="H80">
            <v>10</v>
          </cell>
          <cell r="I80">
            <v>1</v>
          </cell>
        </row>
        <row r="81">
          <cell r="B81">
            <v>0</v>
          </cell>
          <cell r="C81">
            <v>1254</v>
          </cell>
          <cell r="D81">
            <v>0</v>
          </cell>
          <cell r="E81">
            <v>452</v>
          </cell>
          <cell r="F81">
            <v>1254</v>
          </cell>
          <cell r="G81">
            <v>524</v>
          </cell>
          <cell r="H81">
            <v>28</v>
          </cell>
          <cell r="I81">
            <v>698</v>
          </cell>
        </row>
        <row r="82">
          <cell r="B82">
            <v>725</v>
          </cell>
          <cell r="C82">
            <v>4500</v>
          </cell>
          <cell r="D82">
            <v>79</v>
          </cell>
          <cell r="E82">
            <v>790</v>
          </cell>
          <cell r="F82">
            <v>6498</v>
          </cell>
          <cell r="G82">
            <v>798</v>
          </cell>
          <cell r="H82">
            <v>6</v>
          </cell>
          <cell r="I82">
            <v>5845</v>
          </cell>
        </row>
        <row r="83">
          <cell r="B83">
            <v>25</v>
          </cell>
          <cell r="C83">
            <v>2450</v>
          </cell>
          <cell r="D83">
            <v>1201</v>
          </cell>
          <cell r="E83">
            <v>1024</v>
          </cell>
          <cell r="F83">
            <v>700</v>
          </cell>
          <cell r="G83">
            <v>1120</v>
          </cell>
          <cell r="H83">
            <v>130</v>
          </cell>
          <cell r="I83">
            <v>564</v>
          </cell>
        </row>
        <row r="84">
          <cell r="B84">
            <v>0</v>
          </cell>
          <cell r="C84">
            <v>0</v>
          </cell>
          <cell r="D84">
            <v>239</v>
          </cell>
          <cell r="E84">
            <v>0</v>
          </cell>
          <cell r="F84">
            <v>100</v>
          </cell>
          <cell r="G84">
            <v>370</v>
          </cell>
          <cell r="H84">
            <v>346</v>
          </cell>
          <cell r="I84">
            <v>360</v>
          </cell>
        </row>
        <row r="85">
          <cell r="B85">
            <v>0</v>
          </cell>
          <cell r="C85">
            <v>564</v>
          </cell>
          <cell r="D85">
            <v>0</v>
          </cell>
          <cell r="E85">
            <v>122</v>
          </cell>
          <cell r="F85">
            <v>26547</v>
          </cell>
          <cell r="G85">
            <v>0</v>
          </cell>
          <cell r="H85">
            <v>0</v>
          </cell>
          <cell r="I85">
            <v>6021</v>
          </cell>
        </row>
        <row r="86">
          <cell r="B86">
            <v>201</v>
          </cell>
          <cell r="C86">
            <v>4952</v>
          </cell>
          <cell r="D86">
            <v>146</v>
          </cell>
          <cell r="E86">
            <v>152</v>
          </cell>
          <cell r="F86">
            <v>11524</v>
          </cell>
          <cell r="G86">
            <v>0</v>
          </cell>
          <cell r="H86">
            <v>0</v>
          </cell>
          <cell r="I86">
            <v>37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25</v>
          </cell>
          <cell r="G87">
            <v>0</v>
          </cell>
          <cell r="H87">
            <v>0</v>
          </cell>
          <cell r="I87">
            <v>1672</v>
          </cell>
        </row>
        <row r="88">
          <cell r="B88">
            <v>41364</v>
          </cell>
          <cell r="C88">
            <v>8630</v>
          </cell>
          <cell r="D88">
            <v>262457</v>
          </cell>
          <cell r="E88">
            <v>6063</v>
          </cell>
          <cell r="F88">
            <v>8765</v>
          </cell>
          <cell r="G88">
            <v>45238</v>
          </cell>
          <cell r="H88">
            <v>16733</v>
          </cell>
          <cell r="I88">
            <v>494</v>
          </cell>
        </row>
        <row r="89">
          <cell r="B89">
            <v>235477</v>
          </cell>
          <cell r="C89">
            <v>185658</v>
          </cell>
          <cell r="D89">
            <v>28230</v>
          </cell>
          <cell r="E89">
            <v>185410</v>
          </cell>
          <cell r="F89">
            <v>5858</v>
          </cell>
          <cell r="G89">
            <v>92066</v>
          </cell>
          <cell r="H89">
            <v>17313</v>
          </cell>
          <cell r="I89">
            <v>4799</v>
          </cell>
        </row>
        <row r="105">
          <cell r="B105">
            <v>86990</v>
          </cell>
          <cell r="C105">
            <v>447308</v>
          </cell>
          <cell r="D105">
            <v>169066</v>
          </cell>
          <cell r="E105">
            <v>84924</v>
          </cell>
          <cell r="F105">
            <v>17599</v>
          </cell>
          <cell r="G105">
            <v>0</v>
          </cell>
          <cell r="H105">
            <v>10644</v>
          </cell>
          <cell r="I105">
            <v>29723</v>
          </cell>
        </row>
        <row r="106">
          <cell r="B106">
            <v>8520</v>
          </cell>
          <cell r="C106">
            <v>6587</v>
          </cell>
          <cell r="D106">
            <v>5998</v>
          </cell>
          <cell r="E106">
            <v>5200</v>
          </cell>
          <cell r="F106">
            <v>11201</v>
          </cell>
          <cell r="G106">
            <v>6850</v>
          </cell>
          <cell r="H106">
            <v>35471</v>
          </cell>
          <cell r="I106">
            <v>5647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28</v>
          </cell>
          <cell r="H107">
            <v>0</v>
          </cell>
          <cell r="I107">
            <v>0</v>
          </cell>
        </row>
        <row r="108">
          <cell r="B108">
            <v>1200</v>
          </cell>
          <cell r="C108">
            <v>21680</v>
          </cell>
          <cell r="D108">
            <v>2600</v>
          </cell>
          <cell r="E108">
            <v>500</v>
          </cell>
          <cell r="F108">
            <v>1700</v>
          </cell>
          <cell r="G108">
            <v>5200</v>
          </cell>
          <cell r="H108">
            <v>250</v>
          </cell>
          <cell r="I108">
            <v>9000</v>
          </cell>
        </row>
        <row r="109">
          <cell r="B109">
            <v>0</v>
          </cell>
          <cell r="C109">
            <v>67</v>
          </cell>
          <cell r="D109">
            <v>2081</v>
          </cell>
          <cell r="E109">
            <v>0</v>
          </cell>
          <cell r="F109">
            <v>20</v>
          </cell>
          <cell r="G109">
            <v>0</v>
          </cell>
          <cell r="H109">
            <v>2931</v>
          </cell>
          <cell r="I109">
            <v>534</v>
          </cell>
        </row>
        <row r="110">
          <cell r="B110">
            <v>66</v>
          </cell>
          <cell r="C110">
            <v>166</v>
          </cell>
          <cell r="D110">
            <v>1135</v>
          </cell>
          <cell r="E110">
            <v>1038</v>
          </cell>
          <cell r="F110">
            <v>1973</v>
          </cell>
          <cell r="G110">
            <v>160</v>
          </cell>
          <cell r="H110">
            <v>3782</v>
          </cell>
          <cell r="I110">
            <v>42</v>
          </cell>
        </row>
        <row r="111">
          <cell r="B111">
            <v>107</v>
          </cell>
          <cell r="C111">
            <v>217</v>
          </cell>
          <cell r="D111">
            <v>915</v>
          </cell>
          <cell r="E111">
            <v>17</v>
          </cell>
          <cell r="F111">
            <v>210</v>
          </cell>
          <cell r="G111">
            <v>598</v>
          </cell>
          <cell r="H111">
            <v>4071</v>
          </cell>
          <cell r="I111">
            <v>15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325</v>
          </cell>
          <cell r="G112">
            <v>0</v>
          </cell>
          <cell r="H112">
            <v>0</v>
          </cell>
          <cell r="I112">
            <v>0</v>
          </cell>
        </row>
        <row r="113">
          <cell r="B113">
            <v>1788</v>
          </cell>
          <cell r="C113">
            <v>852</v>
          </cell>
          <cell r="D113">
            <v>7541</v>
          </cell>
          <cell r="E113">
            <v>37</v>
          </cell>
          <cell r="F113">
            <v>3021</v>
          </cell>
          <cell r="G113">
            <v>109</v>
          </cell>
          <cell r="H113">
            <v>8121</v>
          </cell>
          <cell r="I113">
            <v>78</v>
          </cell>
        </row>
        <row r="114">
          <cell r="B114">
            <v>18954</v>
          </cell>
          <cell r="C114">
            <v>9854</v>
          </cell>
          <cell r="D114">
            <v>6547</v>
          </cell>
          <cell r="E114">
            <v>18654</v>
          </cell>
          <cell r="F114">
            <v>6544</v>
          </cell>
          <cell r="G114">
            <v>3595</v>
          </cell>
          <cell r="H114">
            <v>25411</v>
          </cell>
          <cell r="I114">
            <v>5652</v>
          </cell>
        </row>
        <row r="115">
          <cell r="B115">
            <v>0</v>
          </cell>
          <cell r="C115">
            <v>25321</v>
          </cell>
          <cell r="D115">
            <v>0</v>
          </cell>
          <cell r="E115">
            <v>2141</v>
          </cell>
          <cell r="F115">
            <v>8524</v>
          </cell>
          <cell r="G115">
            <v>920</v>
          </cell>
          <cell r="H115">
            <v>0</v>
          </cell>
          <cell r="I115">
            <v>2991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126140</v>
          </cell>
          <cell r="F116">
            <v>3750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10214</v>
          </cell>
          <cell r="C117">
            <v>13541</v>
          </cell>
          <cell r="D117">
            <v>3214</v>
          </cell>
          <cell r="E117">
            <v>8521</v>
          </cell>
          <cell r="F117">
            <v>15624</v>
          </cell>
          <cell r="G117">
            <v>7521</v>
          </cell>
          <cell r="H117">
            <v>439</v>
          </cell>
          <cell r="I117">
            <v>800</v>
          </cell>
        </row>
        <row r="118">
          <cell r="B118">
            <v>59343</v>
          </cell>
          <cell r="C118">
            <v>21330</v>
          </cell>
          <cell r="D118">
            <v>54232</v>
          </cell>
          <cell r="E118">
            <v>122220</v>
          </cell>
          <cell r="F118">
            <v>12755</v>
          </cell>
          <cell r="G118">
            <v>5994</v>
          </cell>
          <cell r="H118">
            <v>15884</v>
          </cell>
          <cell r="I118">
            <v>13064</v>
          </cell>
        </row>
        <row r="119">
          <cell r="B119">
            <v>14587</v>
          </cell>
          <cell r="C119">
            <v>4210</v>
          </cell>
          <cell r="D119">
            <v>15421</v>
          </cell>
          <cell r="E119">
            <v>20145</v>
          </cell>
          <cell r="F119">
            <v>19254</v>
          </cell>
          <cell r="G119">
            <v>1449</v>
          </cell>
          <cell r="H119">
            <v>10519</v>
          </cell>
          <cell r="I119">
            <v>959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11642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18521</v>
          </cell>
          <cell r="C121">
            <v>12014</v>
          </cell>
          <cell r="D121">
            <v>18544</v>
          </cell>
          <cell r="E121">
            <v>4262</v>
          </cell>
          <cell r="F121">
            <v>9877</v>
          </cell>
          <cell r="G121">
            <v>5487</v>
          </cell>
          <cell r="H121">
            <v>12045</v>
          </cell>
          <cell r="I121">
            <v>9874</v>
          </cell>
        </row>
        <row r="122">
          <cell r="B122">
            <v>2800</v>
          </cell>
          <cell r="C122">
            <v>180</v>
          </cell>
          <cell r="D122">
            <v>5037</v>
          </cell>
          <cell r="E122">
            <v>11020</v>
          </cell>
          <cell r="F122">
            <v>9354</v>
          </cell>
          <cell r="G122">
            <v>1179</v>
          </cell>
          <cell r="H122">
            <v>9337</v>
          </cell>
          <cell r="I122">
            <v>70</v>
          </cell>
        </row>
        <row r="123">
          <cell r="B123">
            <v>0</v>
          </cell>
          <cell r="C123">
            <v>0</v>
          </cell>
          <cell r="D123">
            <v>4</v>
          </cell>
          <cell r="E123">
            <v>42200</v>
          </cell>
          <cell r="F123">
            <v>44700</v>
          </cell>
          <cell r="G123">
            <v>0</v>
          </cell>
          <cell r="H123">
            <v>120</v>
          </cell>
          <cell r="I123">
            <v>0</v>
          </cell>
        </row>
        <row r="124">
          <cell r="B124">
            <v>3021</v>
          </cell>
          <cell r="C124">
            <v>102</v>
          </cell>
          <cell r="D124">
            <v>508</v>
          </cell>
          <cell r="E124">
            <v>3520</v>
          </cell>
          <cell r="F124">
            <v>6201</v>
          </cell>
          <cell r="G124">
            <v>146</v>
          </cell>
          <cell r="H124">
            <v>658</v>
          </cell>
          <cell r="I124">
            <v>95</v>
          </cell>
        </row>
        <row r="125">
          <cell r="B125">
            <v>0</v>
          </cell>
          <cell r="C125">
            <v>3</v>
          </cell>
          <cell r="D125">
            <v>0</v>
          </cell>
          <cell r="E125">
            <v>1603</v>
          </cell>
          <cell r="F125">
            <v>639</v>
          </cell>
          <cell r="G125">
            <v>25</v>
          </cell>
          <cell r="H125">
            <v>23</v>
          </cell>
          <cell r="I125">
            <v>21</v>
          </cell>
        </row>
        <row r="126">
          <cell r="B126">
            <v>0</v>
          </cell>
          <cell r="C126">
            <v>0</v>
          </cell>
          <cell r="D126">
            <v>40</v>
          </cell>
          <cell r="E126">
            <v>85411</v>
          </cell>
          <cell r="F126">
            <v>99</v>
          </cell>
          <cell r="G126">
            <v>1354</v>
          </cell>
          <cell r="H126">
            <v>47</v>
          </cell>
          <cell r="I126">
            <v>0</v>
          </cell>
        </row>
        <row r="127">
          <cell r="B127">
            <v>6933</v>
          </cell>
          <cell r="C127">
            <v>66</v>
          </cell>
          <cell r="D127">
            <v>151</v>
          </cell>
          <cell r="E127">
            <v>2824</v>
          </cell>
          <cell r="F127">
            <v>38175</v>
          </cell>
          <cell r="G127">
            <v>130</v>
          </cell>
          <cell r="H127">
            <v>4712</v>
          </cell>
          <cell r="I127">
            <v>174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654</v>
          </cell>
          <cell r="D129">
            <v>0</v>
          </cell>
          <cell r="E129">
            <v>110244</v>
          </cell>
          <cell r="F129">
            <v>74201</v>
          </cell>
          <cell r="G129">
            <v>122</v>
          </cell>
          <cell r="H129">
            <v>240</v>
          </cell>
          <cell r="I129">
            <v>10</v>
          </cell>
        </row>
        <row r="130">
          <cell r="B130">
            <v>0</v>
          </cell>
          <cell r="C130">
            <v>854</v>
          </cell>
          <cell r="D130">
            <v>0</v>
          </cell>
          <cell r="E130">
            <v>120</v>
          </cell>
          <cell r="F130">
            <v>4521</v>
          </cell>
          <cell r="G130">
            <v>1204</v>
          </cell>
          <cell r="H130">
            <v>131</v>
          </cell>
          <cell r="I130">
            <v>1024</v>
          </cell>
        </row>
        <row r="131">
          <cell r="B131">
            <v>654</v>
          </cell>
          <cell r="C131">
            <v>1370</v>
          </cell>
          <cell r="D131">
            <v>562</v>
          </cell>
          <cell r="E131">
            <v>654</v>
          </cell>
          <cell r="F131">
            <v>10245</v>
          </cell>
          <cell r="G131">
            <v>5421</v>
          </cell>
          <cell r="H131">
            <v>114</v>
          </cell>
          <cell r="I131">
            <v>8521</v>
          </cell>
        </row>
        <row r="132">
          <cell r="B132">
            <v>68</v>
          </cell>
          <cell r="C132">
            <v>3210</v>
          </cell>
          <cell r="D132">
            <v>4621</v>
          </cell>
          <cell r="E132">
            <v>2895</v>
          </cell>
          <cell r="F132">
            <v>1024</v>
          </cell>
          <cell r="G132">
            <v>987</v>
          </cell>
          <cell r="H132">
            <v>195</v>
          </cell>
          <cell r="I132">
            <v>654</v>
          </cell>
        </row>
        <row r="133">
          <cell r="B133">
            <v>0</v>
          </cell>
          <cell r="C133">
            <v>0</v>
          </cell>
          <cell r="D133">
            <v>175</v>
          </cell>
          <cell r="E133">
            <v>0</v>
          </cell>
          <cell r="F133">
            <v>150</v>
          </cell>
          <cell r="G133">
            <v>189</v>
          </cell>
          <cell r="H133">
            <v>84</v>
          </cell>
          <cell r="I133">
            <v>200</v>
          </cell>
        </row>
        <row r="134">
          <cell r="B134">
            <v>0</v>
          </cell>
          <cell r="C134">
            <v>1240</v>
          </cell>
          <cell r="D134">
            <v>0</v>
          </cell>
          <cell r="E134">
            <v>36</v>
          </cell>
          <cell r="F134">
            <v>39874</v>
          </cell>
          <cell r="G134">
            <v>0</v>
          </cell>
          <cell r="H134">
            <v>0</v>
          </cell>
          <cell r="I134">
            <v>11204</v>
          </cell>
        </row>
        <row r="135">
          <cell r="B135">
            <v>366</v>
          </cell>
          <cell r="C135">
            <v>8465</v>
          </cell>
          <cell r="D135">
            <v>68</v>
          </cell>
          <cell r="E135">
            <v>95</v>
          </cell>
          <cell r="F135">
            <v>10989</v>
          </cell>
          <cell r="G135">
            <v>0</v>
          </cell>
          <cell r="H135">
            <v>0</v>
          </cell>
          <cell r="I135">
            <v>61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38</v>
          </cell>
          <cell r="G136">
            <v>0</v>
          </cell>
          <cell r="H136">
            <v>0</v>
          </cell>
          <cell r="I136">
            <v>1672</v>
          </cell>
        </row>
        <row r="137">
          <cell r="B137">
            <v>561539</v>
          </cell>
          <cell r="C137">
            <v>56545</v>
          </cell>
          <cell r="D137">
            <v>2568741</v>
          </cell>
          <cell r="E137">
            <v>45784</v>
          </cell>
          <cell r="F137">
            <v>42157</v>
          </cell>
          <cell r="G137">
            <v>236363</v>
          </cell>
          <cell r="H137">
            <v>98741</v>
          </cell>
          <cell r="I137">
            <v>35241</v>
          </cell>
        </row>
        <row r="138">
          <cell r="B138">
            <v>76132</v>
          </cell>
          <cell r="C138">
            <v>26118</v>
          </cell>
          <cell r="D138">
            <v>29908</v>
          </cell>
          <cell r="E138">
            <v>19582</v>
          </cell>
          <cell r="F138">
            <v>14246</v>
          </cell>
          <cell r="G138">
            <v>20145</v>
          </cell>
          <cell r="H138">
            <v>4920</v>
          </cell>
          <cell r="I138">
            <v>7113</v>
          </cell>
        </row>
      </sheetData>
      <sheetData sheetId="8">
        <row r="8">
          <cell r="B8">
            <v>11251</v>
          </cell>
          <cell r="C8">
            <v>114407</v>
          </cell>
          <cell r="D8">
            <v>89219</v>
          </cell>
          <cell r="E8">
            <v>21252</v>
          </cell>
          <cell r="F8">
            <v>6780</v>
          </cell>
          <cell r="G8">
            <v>0</v>
          </cell>
          <cell r="H8">
            <v>9336</v>
          </cell>
          <cell r="I8">
            <v>9903</v>
          </cell>
        </row>
        <row r="9">
          <cell r="B9">
            <v>2511</v>
          </cell>
          <cell r="C9">
            <v>3201</v>
          </cell>
          <cell r="D9">
            <v>3201</v>
          </cell>
          <cell r="E9">
            <v>718</v>
          </cell>
          <cell r="F9">
            <v>6370</v>
          </cell>
          <cell r="G9">
            <v>1466</v>
          </cell>
          <cell r="H9">
            <v>7541</v>
          </cell>
          <cell r="I9">
            <v>715</v>
          </cell>
        </row>
        <row r="10">
          <cell r="B10">
            <v>30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12</v>
          </cell>
          <cell r="C11">
            <v>15</v>
          </cell>
          <cell r="D11">
            <v>3</v>
          </cell>
          <cell r="E11">
            <v>2</v>
          </cell>
          <cell r="F11">
            <v>10</v>
          </cell>
          <cell r="G11">
            <v>6</v>
          </cell>
          <cell r="H11">
            <v>15</v>
          </cell>
          <cell r="I11">
            <v>12</v>
          </cell>
        </row>
        <row r="12">
          <cell r="B12">
            <v>0</v>
          </cell>
          <cell r="C12">
            <v>170</v>
          </cell>
          <cell r="D12">
            <v>2134</v>
          </cell>
          <cell r="E12">
            <v>0</v>
          </cell>
          <cell r="F12">
            <v>20</v>
          </cell>
          <cell r="G12">
            <v>0</v>
          </cell>
          <cell r="H12">
            <v>925</v>
          </cell>
          <cell r="I12">
            <v>0</v>
          </cell>
        </row>
        <row r="13">
          <cell r="B13">
            <v>0</v>
          </cell>
          <cell r="C13">
            <v>15</v>
          </cell>
          <cell r="D13">
            <v>85</v>
          </cell>
          <cell r="E13">
            <v>352</v>
          </cell>
          <cell r="F13">
            <v>250</v>
          </cell>
          <cell r="G13">
            <v>72</v>
          </cell>
          <cell r="H13">
            <v>0</v>
          </cell>
          <cell r="I13">
            <v>0</v>
          </cell>
        </row>
        <row r="14">
          <cell r="B14">
            <v>0</v>
          </cell>
          <cell r="C14">
            <v>30</v>
          </cell>
          <cell r="D14">
            <v>356</v>
          </cell>
          <cell r="E14">
            <v>6</v>
          </cell>
          <cell r="F14">
            <v>562</v>
          </cell>
          <cell r="G14">
            <v>689</v>
          </cell>
          <cell r="H14">
            <v>0</v>
          </cell>
          <cell r="I14">
            <v>0</v>
          </cell>
        </row>
        <row r="15">
          <cell r="B15">
            <v>0</v>
          </cell>
          <cell r="C15">
            <v>0</v>
          </cell>
          <cell r="D15">
            <v>7</v>
          </cell>
          <cell r="E15">
            <v>19</v>
          </cell>
          <cell r="F15">
            <v>20</v>
          </cell>
          <cell r="G15">
            <v>0</v>
          </cell>
          <cell r="H15">
            <v>0</v>
          </cell>
          <cell r="I15">
            <v>0</v>
          </cell>
        </row>
        <row r="16">
          <cell r="B16">
            <v>325</v>
          </cell>
          <cell r="C16">
            <v>452</v>
          </cell>
          <cell r="D16">
            <v>2301</v>
          </cell>
          <cell r="E16">
            <v>365</v>
          </cell>
          <cell r="F16">
            <v>6987</v>
          </cell>
          <cell r="G16">
            <v>3654</v>
          </cell>
          <cell r="H16">
            <v>6523</v>
          </cell>
          <cell r="I16">
            <v>0</v>
          </cell>
        </row>
        <row r="17">
          <cell r="B17">
            <v>819</v>
          </cell>
          <cell r="C17">
            <v>413</v>
          </cell>
          <cell r="D17">
            <v>46</v>
          </cell>
          <cell r="E17">
            <v>803</v>
          </cell>
          <cell r="F17">
            <v>1125</v>
          </cell>
          <cell r="G17">
            <v>136</v>
          </cell>
          <cell r="H17">
            <v>707</v>
          </cell>
          <cell r="I17">
            <v>217</v>
          </cell>
        </row>
        <row r="18">
          <cell r="B18">
            <v>199</v>
          </cell>
          <cell r="C18">
            <v>512</v>
          </cell>
          <cell r="D18">
            <v>0</v>
          </cell>
          <cell r="E18">
            <v>288</v>
          </cell>
          <cell r="F18">
            <v>5500</v>
          </cell>
          <cell r="G18">
            <v>19</v>
          </cell>
          <cell r="H18">
            <v>0</v>
          </cell>
          <cell r="I18">
            <v>138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3584</v>
          </cell>
          <cell r="F19">
            <v>521</v>
          </cell>
          <cell r="G19">
            <v>898</v>
          </cell>
          <cell r="H19">
            <v>0</v>
          </cell>
          <cell r="I19">
            <v>0</v>
          </cell>
        </row>
        <row r="20">
          <cell r="B20">
            <v>500</v>
          </cell>
          <cell r="C20">
            <v>766</v>
          </cell>
          <cell r="D20">
            <v>25</v>
          </cell>
          <cell r="E20">
            <v>201</v>
          </cell>
          <cell r="F20">
            <v>6925</v>
          </cell>
          <cell r="G20">
            <v>1013</v>
          </cell>
          <cell r="H20">
            <v>10</v>
          </cell>
          <cell r="I20">
            <v>380</v>
          </cell>
        </row>
        <row r="21">
          <cell r="B21">
            <v>3251</v>
          </cell>
          <cell r="C21">
            <v>2014</v>
          </cell>
          <cell r="D21">
            <v>3654</v>
          </cell>
          <cell r="E21">
            <v>6584</v>
          </cell>
          <cell r="F21">
            <v>8430</v>
          </cell>
          <cell r="G21">
            <v>649</v>
          </cell>
          <cell r="H21">
            <v>521</v>
          </cell>
          <cell r="I21">
            <v>448</v>
          </cell>
        </row>
        <row r="22">
          <cell r="B22">
            <v>769</v>
          </cell>
          <cell r="C22">
            <v>193</v>
          </cell>
          <cell r="D22">
            <v>165</v>
          </cell>
          <cell r="E22">
            <v>238</v>
          </cell>
          <cell r="F22">
            <v>550</v>
          </cell>
          <cell r="G22">
            <v>488</v>
          </cell>
          <cell r="H22">
            <v>144</v>
          </cell>
          <cell r="I22">
            <v>29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532</v>
          </cell>
          <cell r="C24">
            <v>402</v>
          </cell>
          <cell r="D24">
            <v>165</v>
          </cell>
          <cell r="E24">
            <v>337</v>
          </cell>
          <cell r="F24">
            <v>6525</v>
          </cell>
          <cell r="G24">
            <v>301</v>
          </cell>
          <cell r="H24">
            <v>60</v>
          </cell>
          <cell r="I24">
            <v>40</v>
          </cell>
        </row>
        <row r="25">
          <cell r="B25">
            <v>419</v>
          </cell>
          <cell r="C25">
            <v>34</v>
          </cell>
          <cell r="D25">
            <v>94</v>
          </cell>
          <cell r="E25">
            <v>264</v>
          </cell>
          <cell r="F25">
            <v>60</v>
          </cell>
          <cell r="G25">
            <v>420</v>
          </cell>
          <cell r="H25">
            <v>219</v>
          </cell>
          <cell r="I25">
            <v>4</v>
          </cell>
        </row>
        <row r="26">
          <cell r="B26">
            <v>545</v>
          </cell>
          <cell r="C26">
            <v>0</v>
          </cell>
          <cell r="D26">
            <v>78</v>
          </cell>
          <cell r="E26">
            <v>533</v>
          </cell>
          <cell r="F26">
            <v>0</v>
          </cell>
          <cell r="G26">
            <v>0</v>
          </cell>
          <cell r="H26">
            <v>80</v>
          </cell>
          <cell r="I26">
            <v>5</v>
          </cell>
        </row>
        <row r="27">
          <cell r="B27">
            <v>165</v>
          </cell>
          <cell r="C27">
            <v>0</v>
          </cell>
          <cell r="D27">
            <v>20</v>
          </cell>
          <cell r="E27">
            <v>30</v>
          </cell>
          <cell r="F27">
            <v>285</v>
          </cell>
          <cell r="G27">
            <v>0</v>
          </cell>
          <cell r="H27">
            <v>0</v>
          </cell>
          <cell r="I27">
            <v>4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754</v>
          </cell>
          <cell r="F28">
            <v>40</v>
          </cell>
          <cell r="G28">
            <v>17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250</v>
          </cell>
          <cell r="C30">
            <v>2</v>
          </cell>
          <cell r="D30">
            <v>0</v>
          </cell>
          <cell r="E30">
            <v>325</v>
          </cell>
          <cell r="F30">
            <v>710</v>
          </cell>
          <cell r="G30">
            <v>5</v>
          </cell>
          <cell r="H30">
            <v>65</v>
          </cell>
          <cell r="I30">
            <v>14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714</v>
          </cell>
          <cell r="F32">
            <v>270</v>
          </cell>
          <cell r="G32">
            <v>30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200</v>
          </cell>
          <cell r="E33">
            <v>2</v>
          </cell>
          <cell r="F33">
            <v>0</v>
          </cell>
          <cell r="G33">
            <v>317</v>
          </cell>
          <cell r="H33">
            <v>1531</v>
          </cell>
          <cell r="I33">
            <v>0</v>
          </cell>
        </row>
        <row r="34">
          <cell r="B34">
            <v>5</v>
          </cell>
          <cell r="C34">
            <v>590</v>
          </cell>
          <cell r="D34">
            <v>50</v>
          </cell>
          <cell r="E34">
            <v>50</v>
          </cell>
          <cell r="F34">
            <v>1500</v>
          </cell>
          <cell r="G34">
            <v>153</v>
          </cell>
          <cell r="H34">
            <v>0</v>
          </cell>
          <cell r="I34">
            <v>710</v>
          </cell>
        </row>
        <row r="35">
          <cell r="B35">
            <v>10</v>
          </cell>
          <cell r="C35">
            <v>464</v>
          </cell>
          <cell r="D35">
            <v>393</v>
          </cell>
          <cell r="E35">
            <v>151</v>
          </cell>
          <cell r="F35">
            <v>340</v>
          </cell>
          <cell r="G35">
            <v>482</v>
          </cell>
          <cell r="H35">
            <v>142</v>
          </cell>
          <cell r="I35">
            <v>175</v>
          </cell>
        </row>
        <row r="36">
          <cell r="B36">
            <v>55</v>
          </cell>
          <cell r="C36">
            <v>0</v>
          </cell>
          <cell r="D36">
            <v>60</v>
          </cell>
          <cell r="E36">
            <v>0</v>
          </cell>
          <cell r="F36">
            <v>0</v>
          </cell>
          <cell r="G36">
            <v>240</v>
          </cell>
          <cell r="H36">
            <v>40</v>
          </cell>
          <cell r="I36">
            <v>70</v>
          </cell>
        </row>
        <row r="37">
          <cell r="B37">
            <v>0</v>
          </cell>
          <cell r="C37">
            <v>0</v>
          </cell>
          <cell r="D37">
            <v>10</v>
          </cell>
          <cell r="E37">
            <v>10</v>
          </cell>
          <cell r="F37">
            <v>0</v>
          </cell>
          <cell r="G37">
            <v>20</v>
          </cell>
          <cell r="H37">
            <v>0</v>
          </cell>
          <cell r="I37">
            <v>0</v>
          </cell>
        </row>
        <row r="38">
          <cell r="B38">
            <v>0</v>
          </cell>
          <cell r="C38">
            <v>3214</v>
          </cell>
          <cell r="D38">
            <v>0</v>
          </cell>
          <cell r="E38">
            <v>66</v>
          </cell>
          <cell r="F38">
            <v>6871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201</v>
          </cell>
          <cell r="C40">
            <v>404</v>
          </cell>
          <cell r="D40">
            <v>3201</v>
          </cell>
          <cell r="E40">
            <v>254</v>
          </cell>
          <cell r="F40">
            <v>660</v>
          </cell>
          <cell r="G40">
            <v>325</v>
          </cell>
          <cell r="H40">
            <v>985</v>
          </cell>
          <cell r="I40">
            <v>120</v>
          </cell>
        </row>
        <row r="41">
          <cell r="B41">
            <v>3254</v>
          </cell>
          <cell r="C41">
            <v>3258</v>
          </cell>
          <cell r="D41">
            <v>657</v>
          </cell>
          <cell r="E41">
            <v>3658</v>
          </cell>
          <cell r="F41">
            <v>2541</v>
          </cell>
          <cell r="G41">
            <v>1727</v>
          </cell>
          <cell r="H41">
            <v>1528</v>
          </cell>
          <cell r="I41">
            <v>352</v>
          </cell>
        </row>
        <row r="56">
          <cell r="B56">
            <v>0</v>
          </cell>
          <cell r="C56">
            <v>13905</v>
          </cell>
          <cell r="D56">
            <v>8987</v>
          </cell>
          <cell r="E56">
            <v>5583</v>
          </cell>
          <cell r="F56">
            <v>5545</v>
          </cell>
          <cell r="G56">
            <v>0</v>
          </cell>
          <cell r="H56">
            <v>3957</v>
          </cell>
          <cell r="I56">
            <v>1859</v>
          </cell>
        </row>
        <row r="57">
          <cell r="B57">
            <v>258</v>
          </cell>
          <cell r="C57">
            <v>2150</v>
          </cell>
          <cell r="D57">
            <v>2587</v>
          </cell>
          <cell r="E57">
            <v>1247</v>
          </cell>
          <cell r="F57">
            <v>6211</v>
          </cell>
          <cell r="G57">
            <v>4021</v>
          </cell>
          <cell r="H57">
            <v>18011</v>
          </cell>
          <cell r="I57">
            <v>843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7400</v>
          </cell>
          <cell r="C59">
            <v>239700</v>
          </cell>
          <cell r="D59">
            <v>23600</v>
          </cell>
          <cell r="E59">
            <v>4500</v>
          </cell>
          <cell r="F59">
            <v>8010</v>
          </cell>
          <cell r="G59">
            <v>32090</v>
          </cell>
          <cell r="H59">
            <v>1790</v>
          </cell>
          <cell r="I59">
            <v>74001</v>
          </cell>
        </row>
        <row r="60">
          <cell r="B60">
            <v>0</v>
          </cell>
          <cell r="C60">
            <v>0</v>
          </cell>
          <cell r="D60">
            <v>4210</v>
          </cell>
          <cell r="E60">
            <v>0</v>
          </cell>
          <cell r="F60">
            <v>0</v>
          </cell>
          <cell r="G60">
            <v>0</v>
          </cell>
          <cell r="H60">
            <v>4582</v>
          </cell>
          <cell r="I60">
            <v>125</v>
          </cell>
        </row>
        <row r="61">
          <cell r="B61">
            <v>27</v>
          </cell>
          <cell r="C61">
            <v>80</v>
          </cell>
          <cell r="D61">
            <v>2419</v>
          </cell>
          <cell r="E61">
            <v>372</v>
          </cell>
          <cell r="F61">
            <v>434</v>
          </cell>
          <cell r="G61">
            <v>1354</v>
          </cell>
          <cell r="H61">
            <v>8825</v>
          </cell>
          <cell r="I61">
            <v>0</v>
          </cell>
        </row>
        <row r="62">
          <cell r="B62">
            <v>254</v>
          </cell>
          <cell r="C62">
            <v>298</v>
          </cell>
          <cell r="D62">
            <v>6987</v>
          </cell>
          <cell r="E62">
            <v>524</v>
          </cell>
          <cell r="F62">
            <v>352</v>
          </cell>
          <cell r="G62">
            <v>17855</v>
          </cell>
          <cell r="H62">
            <v>15244</v>
          </cell>
          <cell r="I62">
            <v>152</v>
          </cell>
        </row>
        <row r="63">
          <cell r="B63">
            <v>0</v>
          </cell>
          <cell r="C63">
            <v>0</v>
          </cell>
          <cell r="D63">
            <v>5</v>
          </cell>
          <cell r="E63">
            <v>0</v>
          </cell>
          <cell r="F63">
            <v>110</v>
          </cell>
          <cell r="G63">
            <v>899</v>
          </cell>
          <cell r="H63">
            <v>90</v>
          </cell>
          <cell r="I63">
            <v>0</v>
          </cell>
        </row>
        <row r="64">
          <cell r="B64">
            <v>91</v>
          </cell>
          <cell r="C64">
            <v>281</v>
          </cell>
          <cell r="D64">
            <v>3316</v>
          </cell>
          <cell r="E64">
            <v>0</v>
          </cell>
          <cell r="F64">
            <v>1470</v>
          </cell>
          <cell r="G64">
            <v>2239</v>
          </cell>
          <cell r="H64">
            <v>4251</v>
          </cell>
          <cell r="I64">
            <v>7</v>
          </cell>
        </row>
        <row r="65">
          <cell r="B65">
            <v>452</v>
          </cell>
          <cell r="C65">
            <v>359</v>
          </cell>
          <cell r="D65">
            <v>201</v>
          </cell>
          <cell r="E65">
            <v>2014</v>
          </cell>
          <cell r="F65">
            <v>345</v>
          </cell>
          <cell r="G65">
            <v>321</v>
          </cell>
          <cell r="H65">
            <v>1589</v>
          </cell>
          <cell r="I65">
            <v>320</v>
          </cell>
        </row>
        <row r="66">
          <cell r="B66">
            <v>200</v>
          </cell>
          <cell r="C66">
            <v>647</v>
          </cell>
          <cell r="D66">
            <v>0</v>
          </cell>
          <cell r="E66">
            <v>12</v>
          </cell>
          <cell r="F66">
            <v>515</v>
          </cell>
          <cell r="G66">
            <v>2372</v>
          </cell>
          <cell r="H66">
            <v>0</v>
          </cell>
          <cell r="I66">
            <v>346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1416</v>
          </cell>
          <cell r="F67">
            <v>165</v>
          </cell>
          <cell r="G67">
            <v>60</v>
          </cell>
          <cell r="H67">
            <v>0</v>
          </cell>
          <cell r="I67">
            <v>0</v>
          </cell>
        </row>
        <row r="68">
          <cell r="B68">
            <v>275</v>
          </cell>
          <cell r="C68">
            <v>997</v>
          </cell>
          <cell r="D68">
            <v>65</v>
          </cell>
          <cell r="E68">
            <v>407</v>
          </cell>
          <cell r="F68">
            <v>978</v>
          </cell>
          <cell r="G68">
            <v>1025</v>
          </cell>
          <cell r="H68">
            <v>7</v>
          </cell>
          <cell r="I68">
            <v>133</v>
          </cell>
        </row>
        <row r="69">
          <cell r="B69">
            <v>2978</v>
          </cell>
          <cell r="C69">
            <v>2668</v>
          </cell>
          <cell r="D69">
            <v>3848</v>
          </cell>
          <cell r="E69">
            <v>7754</v>
          </cell>
          <cell r="F69">
            <v>1620</v>
          </cell>
          <cell r="G69">
            <v>757</v>
          </cell>
          <cell r="H69">
            <v>1755</v>
          </cell>
          <cell r="I69">
            <v>822</v>
          </cell>
        </row>
        <row r="70">
          <cell r="B70">
            <v>735</v>
          </cell>
          <cell r="C70">
            <v>925</v>
          </cell>
          <cell r="D70">
            <v>2541</v>
          </cell>
          <cell r="E70">
            <v>2104</v>
          </cell>
          <cell r="F70">
            <v>547</v>
          </cell>
          <cell r="G70">
            <v>909</v>
          </cell>
          <cell r="H70">
            <v>980</v>
          </cell>
          <cell r="I70">
            <v>141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1434</v>
          </cell>
          <cell r="F71">
            <v>45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205</v>
          </cell>
          <cell r="C72">
            <v>3658</v>
          </cell>
          <cell r="D72">
            <v>638</v>
          </cell>
          <cell r="E72">
            <v>448</v>
          </cell>
          <cell r="F72">
            <v>1254</v>
          </cell>
          <cell r="G72">
            <v>1325</v>
          </cell>
          <cell r="H72">
            <v>85</v>
          </cell>
          <cell r="I72">
            <v>660</v>
          </cell>
        </row>
        <row r="73">
          <cell r="B73">
            <v>564</v>
          </cell>
          <cell r="C73">
            <v>564</v>
          </cell>
          <cell r="D73">
            <v>548</v>
          </cell>
          <cell r="E73">
            <v>2014</v>
          </cell>
          <cell r="F73">
            <v>564</v>
          </cell>
          <cell r="G73">
            <v>654</v>
          </cell>
          <cell r="H73">
            <v>654</v>
          </cell>
          <cell r="I73">
            <v>120</v>
          </cell>
        </row>
        <row r="74">
          <cell r="B74">
            <v>10</v>
          </cell>
          <cell r="C74">
            <v>0</v>
          </cell>
          <cell r="D74">
            <v>529</v>
          </cell>
          <cell r="E74">
            <v>296</v>
          </cell>
          <cell r="F74">
            <v>340</v>
          </cell>
          <cell r="G74">
            <v>292</v>
          </cell>
          <cell r="H74">
            <v>2230</v>
          </cell>
          <cell r="I74">
            <v>2</v>
          </cell>
        </row>
        <row r="75">
          <cell r="B75">
            <v>120</v>
          </cell>
          <cell r="C75">
            <v>25</v>
          </cell>
          <cell r="D75">
            <v>78</v>
          </cell>
          <cell r="E75">
            <v>385</v>
          </cell>
          <cell r="F75">
            <v>524</v>
          </cell>
          <cell r="G75">
            <v>58</v>
          </cell>
          <cell r="H75">
            <v>58</v>
          </cell>
          <cell r="I75">
            <v>45</v>
          </cell>
        </row>
        <row r="76">
          <cell r="B76">
            <v>0</v>
          </cell>
          <cell r="C76">
            <v>0</v>
          </cell>
          <cell r="D76">
            <v>5</v>
          </cell>
          <cell r="E76">
            <v>789</v>
          </cell>
          <cell r="F76">
            <v>654</v>
          </cell>
          <cell r="G76">
            <v>125</v>
          </cell>
          <cell r="H76">
            <v>0</v>
          </cell>
          <cell r="I76">
            <v>0</v>
          </cell>
        </row>
        <row r="77">
          <cell r="B77">
            <v>0</v>
          </cell>
          <cell r="C77">
            <v>0</v>
          </cell>
          <cell r="D77">
            <v>120</v>
          </cell>
          <cell r="E77">
            <v>5987</v>
          </cell>
          <cell r="F77">
            <v>55</v>
          </cell>
          <cell r="G77">
            <v>993</v>
          </cell>
          <cell r="H77">
            <v>59</v>
          </cell>
          <cell r="I77">
            <v>0</v>
          </cell>
        </row>
        <row r="78">
          <cell r="B78">
            <v>300</v>
          </cell>
          <cell r="C78">
            <v>11</v>
          </cell>
          <cell r="D78">
            <v>0</v>
          </cell>
          <cell r="E78">
            <v>123</v>
          </cell>
          <cell r="F78">
            <v>840</v>
          </cell>
          <cell r="G78">
            <v>12</v>
          </cell>
          <cell r="H78">
            <v>287</v>
          </cell>
          <cell r="I78">
            <v>20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985</v>
          </cell>
          <cell r="F80">
            <v>251</v>
          </cell>
          <cell r="G80">
            <v>143</v>
          </cell>
          <cell r="H80">
            <v>0</v>
          </cell>
          <cell r="I80">
            <v>1</v>
          </cell>
        </row>
        <row r="81">
          <cell r="B81">
            <v>38910</v>
          </cell>
          <cell r="C81">
            <v>567</v>
          </cell>
          <cell r="D81">
            <v>0</v>
          </cell>
          <cell r="E81">
            <v>3175</v>
          </cell>
          <cell r="F81">
            <v>41245</v>
          </cell>
          <cell r="G81">
            <v>90</v>
          </cell>
          <cell r="H81">
            <v>5</v>
          </cell>
          <cell r="I81">
            <v>1122</v>
          </cell>
        </row>
        <row r="82">
          <cell r="B82">
            <v>803</v>
          </cell>
          <cell r="C82">
            <v>5530</v>
          </cell>
          <cell r="D82">
            <v>63</v>
          </cell>
          <cell r="E82">
            <v>947</v>
          </cell>
          <cell r="F82">
            <v>9060</v>
          </cell>
          <cell r="G82">
            <v>1558</v>
          </cell>
          <cell r="H82">
            <v>0</v>
          </cell>
          <cell r="I82">
            <v>8624</v>
          </cell>
        </row>
        <row r="83">
          <cell r="B83">
            <v>32</v>
          </cell>
          <cell r="C83">
            <v>2501</v>
          </cell>
          <cell r="D83">
            <v>3214</v>
          </cell>
          <cell r="E83">
            <v>3254</v>
          </cell>
          <cell r="F83">
            <v>321</v>
          </cell>
          <cell r="G83">
            <v>1204</v>
          </cell>
          <cell r="H83">
            <v>69</v>
          </cell>
          <cell r="I83">
            <v>452</v>
          </cell>
        </row>
        <row r="84">
          <cell r="B84">
            <v>0</v>
          </cell>
          <cell r="C84">
            <v>0</v>
          </cell>
          <cell r="D84">
            <v>398</v>
          </cell>
          <cell r="E84">
            <v>0</v>
          </cell>
          <cell r="F84">
            <v>0</v>
          </cell>
          <cell r="G84">
            <v>482</v>
          </cell>
          <cell r="H84">
            <v>421</v>
          </cell>
          <cell r="I84">
            <v>201</v>
          </cell>
        </row>
        <row r="85">
          <cell r="B85">
            <v>0</v>
          </cell>
          <cell r="C85">
            <v>58</v>
          </cell>
          <cell r="D85">
            <v>0</v>
          </cell>
          <cell r="E85">
            <v>0</v>
          </cell>
          <cell r="F85">
            <v>17204</v>
          </cell>
          <cell r="G85">
            <v>564</v>
          </cell>
          <cell r="H85">
            <v>0</v>
          </cell>
          <cell r="I85">
            <v>5147</v>
          </cell>
        </row>
        <row r="86">
          <cell r="B86">
            <v>425</v>
          </cell>
          <cell r="C86">
            <v>5354</v>
          </cell>
          <cell r="D86">
            <v>0</v>
          </cell>
          <cell r="E86">
            <v>69</v>
          </cell>
          <cell r="F86">
            <v>6524</v>
          </cell>
          <cell r="G86">
            <v>0</v>
          </cell>
          <cell r="H86">
            <v>0</v>
          </cell>
          <cell r="I86">
            <v>562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2165</v>
          </cell>
          <cell r="G87">
            <v>0</v>
          </cell>
          <cell r="H87">
            <v>0</v>
          </cell>
          <cell r="I87">
            <v>0</v>
          </cell>
        </row>
        <row r="88">
          <cell r="B88">
            <v>44744</v>
          </cell>
          <cell r="C88">
            <v>12878</v>
          </cell>
          <cell r="D88">
            <v>284852</v>
          </cell>
          <cell r="E88">
            <v>5028</v>
          </cell>
          <cell r="F88">
            <v>6350</v>
          </cell>
          <cell r="G88">
            <v>45986</v>
          </cell>
          <cell r="H88">
            <v>16786</v>
          </cell>
          <cell r="I88">
            <v>401</v>
          </cell>
        </row>
        <row r="89">
          <cell r="B89">
            <v>265487</v>
          </cell>
          <cell r="C89">
            <v>163746</v>
          </cell>
          <cell r="D89">
            <v>27930</v>
          </cell>
          <cell r="E89">
            <v>178524</v>
          </cell>
          <cell r="F89">
            <v>17110</v>
          </cell>
          <cell r="G89">
            <v>96547</v>
          </cell>
          <cell r="H89">
            <v>17265</v>
          </cell>
          <cell r="I89">
            <v>3658</v>
          </cell>
        </row>
        <row r="105">
          <cell r="B105">
            <v>0</v>
          </cell>
          <cell r="C105">
            <v>59961</v>
          </cell>
          <cell r="D105">
            <v>41858</v>
          </cell>
          <cell r="E105">
            <v>21002</v>
          </cell>
          <cell r="F105">
            <v>18504</v>
          </cell>
          <cell r="G105">
            <v>0</v>
          </cell>
          <cell r="H105">
            <v>19041</v>
          </cell>
          <cell r="I105">
            <v>5680</v>
          </cell>
        </row>
        <row r="106">
          <cell r="B106">
            <v>7210</v>
          </cell>
          <cell r="C106">
            <v>5421</v>
          </cell>
          <cell r="D106">
            <v>4321</v>
          </cell>
          <cell r="E106">
            <v>5241</v>
          </cell>
          <cell r="F106">
            <v>17654</v>
          </cell>
          <cell r="G106">
            <v>6541</v>
          </cell>
          <cell r="H106">
            <v>37254</v>
          </cell>
          <cell r="I106">
            <v>4215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1300</v>
          </cell>
          <cell r="C108">
            <v>21700</v>
          </cell>
          <cell r="D108">
            <v>2580</v>
          </cell>
          <cell r="E108">
            <v>510</v>
          </cell>
          <cell r="F108">
            <v>1720</v>
          </cell>
          <cell r="G108">
            <v>5150</v>
          </cell>
          <cell r="H108">
            <v>260</v>
          </cell>
          <cell r="I108">
            <v>8800</v>
          </cell>
        </row>
        <row r="109">
          <cell r="B109">
            <v>0</v>
          </cell>
          <cell r="C109">
            <v>0</v>
          </cell>
          <cell r="D109">
            <v>7521</v>
          </cell>
          <cell r="E109">
            <v>0</v>
          </cell>
          <cell r="F109">
            <v>0</v>
          </cell>
          <cell r="G109">
            <v>0</v>
          </cell>
          <cell r="H109">
            <v>8521</v>
          </cell>
          <cell r="I109">
            <v>621</v>
          </cell>
        </row>
        <row r="110">
          <cell r="B110">
            <v>29</v>
          </cell>
          <cell r="C110">
            <v>91</v>
          </cell>
          <cell r="D110">
            <v>4201</v>
          </cell>
          <cell r="E110">
            <v>677</v>
          </cell>
          <cell r="F110">
            <v>852</v>
          </cell>
          <cell r="G110">
            <v>1325</v>
          </cell>
          <cell r="H110">
            <v>9521</v>
          </cell>
          <cell r="I110">
            <v>0</v>
          </cell>
        </row>
        <row r="111">
          <cell r="B111">
            <v>362</v>
          </cell>
          <cell r="C111">
            <v>852</v>
          </cell>
          <cell r="D111">
            <v>8521</v>
          </cell>
          <cell r="E111">
            <v>789</v>
          </cell>
          <cell r="F111">
            <v>852</v>
          </cell>
          <cell r="G111">
            <v>17854</v>
          </cell>
          <cell r="H111">
            <v>18524</v>
          </cell>
          <cell r="I111">
            <v>78</v>
          </cell>
        </row>
        <row r="112">
          <cell r="B112">
            <v>0</v>
          </cell>
          <cell r="C112">
            <v>0</v>
          </cell>
          <cell r="D112">
            <v>2</v>
          </cell>
          <cell r="E112">
            <v>0</v>
          </cell>
          <cell r="F112">
            <v>253</v>
          </cell>
          <cell r="G112">
            <v>622</v>
          </cell>
          <cell r="H112">
            <v>41</v>
          </cell>
          <cell r="I112">
            <v>0</v>
          </cell>
        </row>
        <row r="113">
          <cell r="B113">
            <v>267</v>
          </cell>
          <cell r="C113">
            <v>326</v>
          </cell>
          <cell r="D113">
            <v>4126</v>
          </cell>
          <cell r="E113">
            <v>0</v>
          </cell>
          <cell r="F113">
            <v>3250</v>
          </cell>
          <cell r="G113">
            <v>1717</v>
          </cell>
          <cell r="H113">
            <v>11556</v>
          </cell>
          <cell r="I113">
            <v>11</v>
          </cell>
        </row>
        <row r="114">
          <cell r="B114">
            <v>4582</v>
          </cell>
          <cell r="C114">
            <v>2723</v>
          </cell>
          <cell r="D114">
            <v>2501</v>
          </cell>
          <cell r="E114">
            <v>24587</v>
          </cell>
          <cell r="F114">
            <v>2930</v>
          </cell>
          <cell r="G114">
            <v>2014</v>
          </cell>
          <cell r="H114">
            <v>21044</v>
          </cell>
          <cell r="I114">
            <v>2147</v>
          </cell>
        </row>
        <row r="115">
          <cell r="B115">
            <v>3060</v>
          </cell>
          <cell r="C115">
            <v>5821</v>
          </cell>
          <cell r="D115">
            <v>0</v>
          </cell>
          <cell r="E115">
            <v>38</v>
          </cell>
          <cell r="F115">
            <v>5150</v>
          </cell>
          <cell r="G115">
            <v>14251</v>
          </cell>
          <cell r="H115">
            <v>0</v>
          </cell>
          <cell r="I115">
            <v>3146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76524</v>
          </cell>
          <cell r="F116">
            <v>5868</v>
          </cell>
          <cell r="G116">
            <v>2154</v>
          </cell>
          <cell r="H116">
            <v>0</v>
          </cell>
          <cell r="I116">
            <v>0</v>
          </cell>
        </row>
        <row r="117">
          <cell r="B117">
            <v>3889</v>
          </cell>
          <cell r="C117">
            <v>6791</v>
          </cell>
          <cell r="D117">
            <v>1435</v>
          </cell>
          <cell r="E117">
            <v>2670</v>
          </cell>
          <cell r="F117">
            <v>9780</v>
          </cell>
          <cell r="G117">
            <v>3742</v>
          </cell>
          <cell r="H117">
            <v>60</v>
          </cell>
          <cell r="I117">
            <v>1306</v>
          </cell>
        </row>
        <row r="118">
          <cell r="B118">
            <v>45846</v>
          </cell>
          <cell r="C118">
            <v>21028</v>
          </cell>
          <cell r="D118">
            <v>36481</v>
          </cell>
          <cell r="E118">
            <v>106418</v>
          </cell>
          <cell r="F118">
            <v>16060</v>
          </cell>
          <cell r="G118">
            <v>4950</v>
          </cell>
          <cell r="H118">
            <v>17747</v>
          </cell>
          <cell r="I118">
            <v>6625</v>
          </cell>
        </row>
        <row r="119">
          <cell r="B119">
            <v>13653</v>
          </cell>
          <cell r="C119">
            <v>3516</v>
          </cell>
          <cell r="D119">
            <v>6566</v>
          </cell>
          <cell r="E119">
            <v>21487</v>
          </cell>
          <cell r="F119">
            <v>11774</v>
          </cell>
          <cell r="G119">
            <v>2202</v>
          </cell>
          <cell r="H119">
            <v>20458</v>
          </cell>
          <cell r="I119">
            <v>771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11472</v>
          </cell>
          <cell r="F120">
            <v>360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3254</v>
          </cell>
          <cell r="C121">
            <v>10144</v>
          </cell>
          <cell r="D121">
            <v>8974</v>
          </cell>
          <cell r="E121">
            <v>7544</v>
          </cell>
          <cell r="F121">
            <v>6588</v>
          </cell>
          <cell r="G121">
            <v>8985</v>
          </cell>
          <cell r="H121">
            <v>2154</v>
          </cell>
          <cell r="I121">
            <v>8958</v>
          </cell>
        </row>
        <row r="122">
          <cell r="B122">
            <v>6547</v>
          </cell>
          <cell r="C122">
            <v>895</v>
          </cell>
          <cell r="D122">
            <v>3698</v>
          </cell>
          <cell r="E122">
            <v>13658</v>
          </cell>
          <cell r="F122">
            <v>9854</v>
          </cell>
          <cell r="G122">
            <v>5368</v>
          </cell>
          <cell r="H122">
            <v>9552</v>
          </cell>
          <cell r="I122">
            <v>201</v>
          </cell>
        </row>
        <row r="123">
          <cell r="B123">
            <v>654</v>
          </cell>
          <cell r="C123">
            <v>0</v>
          </cell>
          <cell r="D123">
            <v>1240</v>
          </cell>
          <cell r="E123">
            <v>15427</v>
          </cell>
          <cell r="F123">
            <v>12587</v>
          </cell>
          <cell r="G123">
            <v>4521</v>
          </cell>
          <cell r="H123">
            <v>10194</v>
          </cell>
          <cell r="I123">
            <v>30</v>
          </cell>
        </row>
        <row r="124">
          <cell r="B124">
            <v>405</v>
          </cell>
          <cell r="C124">
            <v>18</v>
          </cell>
          <cell r="D124">
            <v>770</v>
          </cell>
          <cell r="E124">
            <v>6293</v>
          </cell>
          <cell r="F124">
            <v>11025</v>
          </cell>
          <cell r="G124">
            <v>170</v>
          </cell>
          <cell r="H124">
            <v>583</v>
          </cell>
          <cell r="I124">
            <v>160</v>
          </cell>
        </row>
        <row r="125">
          <cell r="B125">
            <v>0</v>
          </cell>
          <cell r="C125">
            <v>0</v>
          </cell>
          <cell r="D125">
            <v>2</v>
          </cell>
          <cell r="E125">
            <v>2104</v>
          </cell>
          <cell r="F125">
            <v>854</v>
          </cell>
          <cell r="G125">
            <v>9</v>
          </cell>
          <cell r="H125">
            <v>0</v>
          </cell>
          <cell r="I125">
            <v>0</v>
          </cell>
        </row>
        <row r="126">
          <cell r="B126">
            <v>0</v>
          </cell>
          <cell r="C126">
            <v>0</v>
          </cell>
          <cell r="D126">
            <v>51</v>
          </cell>
          <cell r="E126">
            <v>14700</v>
          </cell>
          <cell r="F126">
            <v>38</v>
          </cell>
          <cell r="G126">
            <v>312</v>
          </cell>
          <cell r="H126">
            <v>47</v>
          </cell>
          <cell r="I126">
            <v>0</v>
          </cell>
        </row>
        <row r="127">
          <cell r="B127">
            <v>5200</v>
          </cell>
          <cell r="C127">
            <v>20</v>
          </cell>
          <cell r="D127">
            <v>0</v>
          </cell>
          <cell r="E127">
            <v>1410</v>
          </cell>
          <cell r="F127">
            <v>37850</v>
          </cell>
          <cell r="G127">
            <v>80</v>
          </cell>
          <cell r="H127">
            <v>8123</v>
          </cell>
          <cell r="I127">
            <v>152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45897</v>
          </cell>
          <cell r="F129">
            <v>8957</v>
          </cell>
          <cell r="G129">
            <v>2584</v>
          </cell>
          <cell r="H129">
            <v>0</v>
          </cell>
          <cell r="I129">
            <v>25</v>
          </cell>
        </row>
        <row r="130">
          <cell r="B130">
            <v>37919</v>
          </cell>
          <cell r="C130">
            <v>257</v>
          </cell>
          <cell r="D130">
            <v>0</v>
          </cell>
          <cell r="E130">
            <v>255</v>
          </cell>
          <cell r="F130">
            <v>81727</v>
          </cell>
          <cell r="G130">
            <v>48</v>
          </cell>
          <cell r="H130">
            <v>5</v>
          </cell>
          <cell r="I130">
            <v>2126</v>
          </cell>
        </row>
        <row r="131">
          <cell r="B131">
            <v>852</v>
          </cell>
          <cell r="C131">
            <v>1652</v>
          </cell>
          <cell r="D131">
            <v>45</v>
          </cell>
          <cell r="E131">
            <v>590</v>
          </cell>
          <cell r="F131">
            <v>13651</v>
          </cell>
          <cell r="G131">
            <v>570</v>
          </cell>
          <cell r="H131">
            <v>0</v>
          </cell>
          <cell r="I131">
            <v>11024</v>
          </cell>
        </row>
        <row r="132">
          <cell r="B132">
            <v>78</v>
          </cell>
          <cell r="C132">
            <v>5985</v>
          </cell>
          <cell r="D132">
            <v>6561</v>
          </cell>
          <cell r="E132">
            <v>7224</v>
          </cell>
          <cell r="F132">
            <v>648</v>
          </cell>
          <cell r="G132">
            <v>1149</v>
          </cell>
          <cell r="H132">
            <v>141</v>
          </cell>
          <cell r="I132">
            <v>649</v>
          </cell>
        </row>
        <row r="133">
          <cell r="B133">
            <v>0</v>
          </cell>
          <cell r="C133">
            <v>0</v>
          </cell>
          <cell r="D133">
            <v>452</v>
          </cell>
          <cell r="E133">
            <v>0</v>
          </cell>
          <cell r="F133">
            <v>0</v>
          </cell>
          <cell r="G133">
            <v>582</v>
          </cell>
          <cell r="H133">
            <v>401</v>
          </cell>
          <cell r="I133">
            <v>201</v>
          </cell>
        </row>
        <row r="134">
          <cell r="B134">
            <v>0</v>
          </cell>
          <cell r="C134">
            <v>1</v>
          </cell>
          <cell r="D134">
            <v>0</v>
          </cell>
          <cell r="E134">
            <v>0</v>
          </cell>
          <cell r="F134">
            <v>32144</v>
          </cell>
          <cell r="G134">
            <v>3</v>
          </cell>
          <cell r="H134">
            <v>0</v>
          </cell>
          <cell r="I134">
            <v>3254</v>
          </cell>
        </row>
        <row r="135">
          <cell r="B135">
            <v>1230</v>
          </cell>
          <cell r="C135">
            <v>8201</v>
          </cell>
          <cell r="D135">
            <v>0</v>
          </cell>
          <cell r="E135">
            <v>6</v>
          </cell>
          <cell r="F135">
            <v>6251</v>
          </cell>
          <cell r="G135">
            <v>0</v>
          </cell>
          <cell r="H135">
            <v>0</v>
          </cell>
          <cell r="I135">
            <v>270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2154</v>
          </cell>
          <cell r="G136">
            <v>0</v>
          </cell>
          <cell r="H136">
            <v>0</v>
          </cell>
          <cell r="I136">
            <v>0</v>
          </cell>
        </row>
        <row r="137">
          <cell r="B137">
            <v>370856</v>
          </cell>
          <cell r="C137">
            <v>42393</v>
          </cell>
          <cell r="D137">
            <v>2820223</v>
          </cell>
          <cell r="E137">
            <v>17271</v>
          </cell>
          <cell r="F137">
            <v>38320</v>
          </cell>
          <cell r="G137">
            <v>190500</v>
          </cell>
          <cell r="H137">
            <v>71820</v>
          </cell>
          <cell r="I137">
            <v>12841</v>
          </cell>
        </row>
        <row r="138">
          <cell r="B138">
            <v>94765</v>
          </cell>
          <cell r="C138">
            <v>27723</v>
          </cell>
          <cell r="D138">
            <v>25433</v>
          </cell>
          <cell r="E138">
            <v>22110</v>
          </cell>
          <cell r="F138">
            <v>12898</v>
          </cell>
          <cell r="G138">
            <v>106112</v>
          </cell>
          <cell r="H138">
            <v>4938</v>
          </cell>
          <cell r="I138">
            <v>4429</v>
          </cell>
        </row>
      </sheetData>
      <sheetData sheetId="9">
        <row r="8">
          <cell r="B8">
            <v>2126</v>
          </cell>
          <cell r="C8">
            <v>50634</v>
          </cell>
          <cell r="D8">
            <v>17267</v>
          </cell>
          <cell r="E8">
            <v>5942</v>
          </cell>
          <cell r="F8">
            <v>3670</v>
          </cell>
          <cell r="G8">
            <v>0</v>
          </cell>
          <cell r="H8">
            <v>12924</v>
          </cell>
          <cell r="I8">
            <v>4990</v>
          </cell>
        </row>
        <row r="9">
          <cell r="B9">
            <v>1204</v>
          </cell>
          <cell r="C9">
            <v>1897</v>
          </cell>
          <cell r="D9">
            <v>1455</v>
          </cell>
          <cell r="E9">
            <v>1894</v>
          </cell>
          <cell r="F9">
            <v>4521</v>
          </cell>
          <cell r="G9">
            <v>6547</v>
          </cell>
          <cell r="H9">
            <v>5421</v>
          </cell>
          <cell r="I9">
            <v>1254</v>
          </cell>
        </row>
        <row r="10">
          <cell r="B10">
            <v>0</v>
          </cell>
          <cell r="C10">
            <v>0</v>
          </cell>
          <cell r="D10">
            <v>200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45</v>
          </cell>
          <cell r="E11">
            <v>10</v>
          </cell>
          <cell r="F11">
            <v>155</v>
          </cell>
          <cell r="G11">
            <v>40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1805</v>
          </cell>
          <cell r="E12">
            <v>0</v>
          </cell>
          <cell r="F12">
            <v>25</v>
          </cell>
          <cell r="G12">
            <v>0</v>
          </cell>
          <cell r="H12">
            <v>5598</v>
          </cell>
          <cell r="I12">
            <v>0</v>
          </cell>
        </row>
        <row r="13">
          <cell r="B13">
            <v>29</v>
          </cell>
          <cell r="C13">
            <v>8</v>
          </cell>
          <cell r="D13">
            <v>815</v>
          </cell>
          <cell r="E13">
            <v>928</v>
          </cell>
          <cell r="F13">
            <v>435</v>
          </cell>
          <cell r="G13">
            <v>140</v>
          </cell>
          <cell r="H13">
            <v>215</v>
          </cell>
          <cell r="I13">
            <v>0</v>
          </cell>
        </row>
        <row r="14">
          <cell r="B14">
            <v>183</v>
          </cell>
          <cell r="C14">
            <v>0</v>
          </cell>
          <cell r="D14">
            <v>911</v>
          </cell>
          <cell r="E14">
            <v>0</v>
          </cell>
          <cell r="F14">
            <v>325</v>
          </cell>
          <cell r="G14">
            <v>573</v>
          </cell>
          <cell r="H14">
            <v>1171</v>
          </cell>
          <cell r="I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89</v>
          </cell>
          <cell r="G15">
            <v>0</v>
          </cell>
          <cell r="H15">
            <v>0</v>
          </cell>
          <cell r="I15">
            <v>0</v>
          </cell>
        </row>
        <row r="16">
          <cell r="B16">
            <v>56</v>
          </cell>
          <cell r="C16">
            <v>78</v>
          </cell>
          <cell r="D16">
            <v>1254</v>
          </cell>
          <cell r="E16">
            <v>98</v>
          </cell>
          <cell r="F16">
            <v>3001</v>
          </cell>
          <cell r="G16">
            <v>2584</v>
          </cell>
          <cell r="H16">
            <v>2541</v>
          </cell>
          <cell r="I16">
            <v>325</v>
          </cell>
        </row>
        <row r="17">
          <cell r="B17">
            <v>325</v>
          </cell>
          <cell r="C17">
            <v>325</v>
          </cell>
          <cell r="D17">
            <v>33</v>
          </cell>
          <cell r="E17">
            <v>452</v>
          </cell>
          <cell r="F17">
            <v>45</v>
          </cell>
          <cell r="G17">
            <v>325</v>
          </cell>
          <cell r="H17">
            <v>3210</v>
          </cell>
          <cell r="I17">
            <v>210</v>
          </cell>
        </row>
        <row r="18">
          <cell r="B18">
            <v>0</v>
          </cell>
          <cell r="C18">
            <v>626</v>
          </cell>
          <cell r="D18">
            <v>0</v>
          </cell>
          <cell r="E18">
            <v>81</v>
          </cell>
          <cell r="F18">
            <v>4510</v>
          </cell>
          <cell r="G18">
            <v>126</v>
          </cell>
          <cell r="H18">
            <v>0</v>
          </cell>
          <cell r="I18">
            <v>1027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3295</v>
          </cell>
          <cell r="F19">
            <v>145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234</v>
          </cell>
          <cell r="C20">
            <v>592</v>
          </cell>
          <cell r="D20">
            <v>10</v>
          </cell>
          <cell r="E20">
            <v>141</v>
          </cell>
          <cell r="F20">
            <v>4370</v>
          </cell>
          <cell r="G20">
            <v>1445</v>
          </cell>
          <cell r="H20">
            <v>22</v>
          </cell>
          <cell r="I20">
            <v>479</v>
          </cell>
        </row>
        <row r="21">
          <cell r="B21">
            <v>1254</v>
          </cell>
          <cell r="C21">
            <v>2596</v>
          </cell>
          <cell r="D21">
            <v>5421</v>
          </cell>
          <cell r="E21">
            <v>1201</v>
          </cell>
          <cell r="F21">
            <v>6587</v>
          </cell>
          <cell r="G21">
            <v>895</v>
          </cell>
          <cell r="H21">
            <v>2541</v>
          </cell>
          <cell r="I21">
            <v>2148</v>
          </cell>
        </row>
        <row r="22">
          <cell r="B22">
            <v>752</v>
          </cell>
          <cell r="C22">
            <v>325</v>
          </cell>
          <cell r="D22">
            <v>125</v>
          </cell>
          <cell r="E22">
            <v>325</v>
          </cell>
          <cell r="F22">
            <v>421</v>
          </cell>
          <cell r="G22">
            <v>85</v>
          </cell>
          <cell r="H22">
            <v>420</v>
          </cell>
          <cell r="I22">
            <v>7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485</v>
          </cell>
          <cell r="C24">
            <v>2584</v>
          </cell>
          <cell r="D24">
            <v>326</v>
          </cell>
          <cell r="E24">
            <v>56</v>
          </cell>
          <cell r="F24">
            <v>3851</v>
          </cell>
          <cell r="G24">
            <v>258</v>
          </cell>
          <cell r="H24">
            <v>0</v>
          </cell>
          <cell r="I24">
            <v>213</v>
          </cell>
        </row>
        <row r="25">
          <cell r="B25">
            <v>542</v>
          </cell>
          <cell r="C25">
            <v>85</v>
          </cell>
          <cell r="D25">
            <v>0</v>
          </cell>
          <cell r="E25">
            <v>250</v>
          </cell>
          <cell r="F25">
            <v>152</v>
          </cell>
          <cell r="G25">
            <v>146</v>
          </cell>
          <cell r="H25">
            <v>30</v>
          </cell>
          <cell r="I25">
            <v>0</v>
          </cell>
        </row>
        <row r="26">
          <cell r="B26">
            <v>241</v>
          </cell>
          <cell r="C26">
            <v>0</v>
          </cell>
          <cell r="D26">
            <v>754</v>
          </cell>
          <cell r="E26">
            <v>452</v>
          </cell>
          <cell r="F26">
            <v>0</v>
          </cell>
          <cell r="G26">
            <v>524</v>
          </cell>
          <cell r="H26">
            <v>254</v>
          </cell>
          <cell r="I26">
            <v>0</v>
          </cell>
        </row>
        <row r="27">
          <cell r="B27">
            <v>189</v>
          </cell>
          <cell r="C27">
            <v>0</v>
          </cell>
          <cell r="D27">
            <v>0</v>
          </cell>
          <cell r="E27">
            <v>112</v>
          </cell>
          <cell r="F27">
            <v>215</v>
          </cell>
          <cell r="G27">
            <v>5</v>
          </cell>
          <cell r="H27">
            <v>18</v>
          </cell>
          <cell r="I27">
            <v>3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625</v>
          </cell>
          <cell r="F28">
            <v>125</v>
          </cell>
          <cell r="G28">
            <v>0</v>
          </cell>
          <cell r="H28">
            <v>39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100</v>
          </cell>
          <cell r="F29">
            <v>0</v>
          </cell>
          <cell r="G29">
            <v>2</v>
          </cell>
          <cell r="H29">
            <v>0</v>
          </cell>
          <cell r="I29">
            <v>0</v>
          </cell>
        </row>
        <row r="30">
          <cell r="B30">
            <v>126</v>
          </cell>
          <cell r="C30">
            <v>12</v>
          </cell>
          <cell r="D30">
            <v>0</v>
          </cell>
          <cell r="E30">
            <v>17</v>
          </cell>
          <cell r="F30">
            <v>970</v>
          </cell>
          <cell r="G30">
            <v>0</v>
          </cell>
          <cell r="H30">
            <v>32</v>
          </cell>
          <cell r="I30">
            <v>8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1325</v>
          </cell>
          <cell r="F32">
            <v>130</v>
          </cell>
          <cell r="G32">
            <v>9</v>
          </cell>
          <cell r="H32">
            <v>1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214</v>
          </cell>
          <cell r="E33">
            <v>98</v>
          </cell>
          <cell r="F33">
            <v>0</v>
          </cell>
          <cell r="G33">
            <v>245</v>
          </cell>
          <cell r="H33">
            <v>2014</v>
          </cell>
          <cell r="I33">
            <v>0</v>
          </cell>
        </row>
        <row r="34">
          <cell r="B34">
            <v>0</v>
          </cell>
          <cell r="C34">
            <v>219</v>
          </cell>
          <cell r="D34">
            <v>35</v>
          </cell>
          <cell r="E34">
            <v>201</v>
          </cell>
          <cell r="F34">
            <v>20</v>
          </cell>
          <cell r="G34">
            <v>198</v>
          </cell>
          <cell r="H34">
            <v>85</v>
          </cell>
          <cell r="I34">
            <v>952</v>
          </cell>
        </row>
        <row r="35">
          <cell r="B35">
            <v>125</v>
          </cell>
          <cell r="C35">
            <v>524</v>
          </cell>
          <cell r="D35">
            <v>389</v>
          </cell>
          <cell r="E35">
            <v>25</v>
          </cell>
          <cell r="F35">
            <v>0</v>
          </cell>
          <cell r="G35">
            <v>589</v>
          </cell>
          <cell r="H35">
            <v>152</v>
          </cell>
          <cell r="I35">
            <v>89</v>
          </cell>
        </row>
        <row r="36">
          <cell r="B36">
            <v>45</v>
          </cell>
          <cell r="C36">
            <v>15</v>
          </cell>
          <cell r="D36">
            <v>135</v>
          </cell>
          <cell r="E36">
            <v>0</v>
          </cell>
          <cell r="F36">
            <v>0</v>
          </cell>
          <cell r="G36">
            <v>187</v>
          </cell>
          <cell r="H36">
            <v>0</v>
          </cell>
          <cell r="I36">
            <v>31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5000</v>
          </cell>
          <cell r="G37">
            <v>0</v>
          </cell>
          <cell r="H37">
            <v>8</v>
          </cell>
          <cell r="I37">
            <v>10</v>
          </cell>
        </row>
        <row r="38">
          <cell r="B38">
            <v>0</v>
          </cell>
          <cell r="C38">
            <v>3254</v>
          </cell>
          <cell r="D38">
            <v>85</v>
          </cell>
          <cell r="E38">
            <v>79</v>
          </cell>
          <cell r="F38">
            <v>10214</v>
          </cell>
          <cell r="G38">
            <v>0</v>
          </cell>
          <cell r="H38">
            <v>0</v>
          </cell>
          <cell r="I38">
            <v>15</v>
          </cell>
        </row>
        <row r="39">
          <cell r="B39">
            <v>0</v>
          </cell>
          <cell r="C39">
            <v>0</v>
          </cell>
          <cell r="D39">
            <v>44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521</v>
          </cell>
          <cell r="C40">
            <v>458</v>
          </cell>
          <cell r="D40">
            <v>1254</v>
          </cell>
          <cell r="E40">
            <v>325</v>
          </cell>
          <cell r="F40">
            <v>452</v>
          </cell>
          <cell r="G40">
            <v>472</v>
          </cell>
          <cell r="H40">
            <v>147</v>
          </cell>
          <cell r="I40">
            <v>204</v>
          </cell>
        </row>
        <row r="41">
          <cell r="B41">
            <v>547</v>
          </cell>
          <cell r="C41">
            <v>1895</v>
          </cell>
          <cell r="D41">
            <v>1254</v>
          </cell>
          <cell r="E41">
            <v>1895</v>
          </cell>
          <cell r="F41">
            <v>985</v>
          </cell>
          <cell r="G41">
            <v>3214</v>
          </cell>
          <cell r="H41">
            <v>2147</v>
          </cell>
          <cell r="I41">
            <v>36</v>
          </cell>
        </row>
        <row r="56">
          <cell r="B56">
            <v>2126</v>
          </cell>
          <cell r="C56">
            <v>28547</v>
          </cell>
          <cell r="D56">
            <v>5093</v>
          </cell>
          <cell r="E56">
            <v>23384</v>
          </cell>
          <cell r="F56">
            <v>2910</v>
          </cell>
          <cell r="H56">
            <v>13430</v>
          </cell>
          <cell r="I56">
            <v>970</v>
          </cell>
        </row>
        <row r="57">
          <cell r="B57">
            <v>1954</v>
          </cell>
          <cell r="C57">
            <v>13203</v>
          </cell>
          <cell r="D57">
            <v>2652</v>
          </cell>
          <cell r="E57">
            <v>1280</v>
          </cell>
          <cell r="F57">
            <v>2045</v>
          </cell>
          <cell r="G57">
            <v>5536</v>
          </cell>
          <cell r="H57">
            <v>26391</v>
          </cell>
          <cell r="I57">
            <v>611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760</v>
          </cell>
          <cell r="I58">
            <v>0</v>
          </cell>
        </row>
        <row r="59">
          <cell r="B59">
            <v>6300</v>
          </cell>
          <cell r="C59">
            <v>230600</v>
          </cell>
          <cell r="D59">
            <v>23700</v>
          </cell>
          <cell r="E59">
            <v>4600</v>
          </cell>
          <cell r="F59">
            <v>15655</v>
          </cell>
          <cell r="G59">
            <v>30090</v>
          </cell>
          <cell r="H59">
            <v>1895</v>
          </cell>
          <cell r="I59">
            <v>75655</v>
          </cell>
        </row>
        <row r="60">
          <cell r="B60">
            <v>40</v>
          </cell>
          <cell r="C60">
            <v>0</v>
          </cell>
          <cell r="D60">
            <v>3201</v>
          </cell>
          <cell r="E60">
            <v>12</v>
          </cell>
          <cell r="F60">
            <v>20</v>
          </cell>
          <cell r="G60">
            <v>30</v>
          </cell>
          <cell r="H60">
            <v>4521</v>
          </cell>
          <cell r="I60">
            <v>1500</v>
          </cell>
        </row>
        <row r="61">
          <cell r="B61">
            <v>75</v>
          </cell>
          <cell r="C61">
            <v>33</v>
          </cell>
          <cell r="D61">
            <v>1215</v>
          </cell>
          <cell r="E61">
            <v>512</v>
          </cell>
          <cell r="F61">
            <v>370</v>
          </cell>
          <cell r="G61">
            <v>949</v>
          </cell>
          <cell r="H61">
            <v>16503</v>
          </cell>
          <cell r="I61">
            <v>0</v>
          </cell>
        </row>
        <row r="62">
          <cell r="B62">
            <v>282</v>
          </cell>
          <cell r="C62">
            <v>24</v>
          </cell>
          <cell r="D62">
            <v>3764</v>
          </cell>
          <cell r="E62">
            <v>49</v>
          </cell>
          <cell r="F62">
            <v>640</v>
          </cell>
          <cell r="G62">
            <v>14289</v>
          </cell>
          <cell r="H62">
            <v>20390</v>
          </cell>
          <cell r="I62">
            <v>41</v>
          </cell>
        </row>
        <row r="63">
          <cell r="B63">
            <v>0</v>
          </cell>
          <cell r="C63">
            <v>0</v>
          </cell>
          <cell r="D63">
            <v>25</v>
          </cell>
          <cell r="E63">
            <v>0</v>
          </cell>
          <cell r="F63">
            <v>987</v>
          </cell>
          <cell r="G63">
            <v>0</v>
          </cell>
          <cell r="H63">
            <v>852</v>
          </cell>
          <cell r="I63">
            <v>0</v>
          </cell>
        </row>
        <row r="64">
          <cell r="B64">
            <v>500</v>
          </cell>
          <cell r="C64">
            <v>510</v>
          </cell>
          <cell r="D64">
            <v>3010</v>
          </cell>
          <cell r="E64">
            <v>89</v>
          </cell>
          <cell r="F64">
            <v>1895</v>
          </cell>
          <cell r="G64">
            <v>260</v>
          </cell>
          <cell r="H64">
            <v>4410</v>
          </cell>
          <cell r="I64">
            <v>0</v>
          </cell>
        </row>
        <row r="65">
          <cell r="B65">
            <v>505</v>
          </cell>
          <cell r="C65">
            <v>456</v>
          </cell>
          <cell r="D65">
            <v>254</v>
          </cell>
          <cell r="E65">
            <v>852</v>
          </cell>
          <cell r="F65">
            <v>284</v>
          </cell>
          <cell r="G65">
            <v>320</v>
          </cell>
          <cell r="H65">
            <v>3008</v>
          </cell>
          <cell r="I65">
            <v>149</v>
          </cell>
        </row>
        <row r="66">
          <cell r="B66">
            <v>0</v>
          </cell>
          <cell r="C66">
            <v>677</v>
          </cell>
          <cell r="D66">
            <v>0</v>
          </cell>
          <cell r="E66">
            <v>11</v>
          </cell>
          <cell r="F66">
            <v>512</v>
          </cell>
          <cell r="G66">
            <v>3872</v>
          </cell>
          <cell r="H66">
            <v>0</v>
          </cell>
          <cell r="I66">
            <v>207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2104</v>
          </cell>
          <cell r="F67">
            <v>185</v>
          </cell>
          <cell r="G67">
            <v>190</v>
          </cell>
          <cell r="H67">
            <v>0</v>
          </cell>
          <cell r="I67">
            <v>0</v>
          </cell>
        </row>
        <row r="68">
          <cell r="B68">
            <v>435</v>
          </cell>
          <cell r="C68">
            <v>1025</v>
          </cell>
          <cell r="D68">
            <v>56</v>
          </cell>
          <cell r="E68">
            <v>773</v>
          </cell>
          <cell r="F68">
            <v>1062</v>
          </cell>
          <cell r="G68">
            <v>1151</v>
          </cell>
          <cell r="H68">
            <v>16</v>
          </cell>
          <cell r="I68">
            <v>357</v>
          </cell>
        </row>
        <row r="69">
          <cell r="B69">
            <v>4251</v>
          </cell>
          <cell r="C69">
            <v>3254</v>
          </cell>
          <cell r="D69">
            <v>5412</v>
          </cell>
          <cell r="E69">
            <v>7254</v>
          </cell>
          <cell r="F69">
            <v>2654</v>
          </cell>
          <cell r="G69">
            <v>2547</v>
          </cell>
          <cell r="H69">
            <v>2987</v>
          </cell>
          <cell r="I69">
            <v>1254</v>
          </cell>
        </row>
        <row r="70">
          <cell r="B70">
            <v>391</v>
          </cell>
          <cell r="C70">
            <v>1118</v>
          </cell>
          <cell r="D70">
            <v>898</v>
          </cell>
          <cell r="E70">
            <v>1457</v>
          </cell>
          <cell r="F70">
            <v>710</v>
          </cell>
          <cell r="G70">
            <v>690</v>
          </cell>
          <cell r="H70">
            <v>687</v>
          </cell>
          <cell r="I70">
            <v>94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30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658</v>
          </cell>
          <cell r="C72">
            <v>2547</v>
          </cell>
          <cell r="D72">
            <v>852</v>
          </cell>
          <cell r="E72">
            <v>2154</v>
          </cell>
          <cell r="F72">
            <v>1897</v>
          </cell>
          <cell r="G72">
            <v>654</v>
          </cell>
          <cell r="H72">
            <v>1130</v>
          </cell>
          <cell r="I72">
            <v>752</v>
          </cell>
        </row>
        <row r="73">
          <cell r="B73">
            <v>321</v>
          </cell>
          <cell r="C73">
            <v>251</v>
          </cell>
          <cell r="D73">
            <v>254</v>
          </cell>
          <cell r="E73">
            <v>2014</v>
          </cell>
          <cell r="F73">
            <v>420</v>
          </cell>
          <cell r="G73">
            <v>852</v>
          </cell>
          <cell r="H73">
            <v>710</v>
          </cell>
          <cell r="I73">
            <v>145</v>
          </cell>
        </row>
        <row r="74">
          <cell r="B74">
            <v>347</v>
          </cell>
          <cell r="C74">
            <v>0</v>
          </cell>
          <cell r="D74">
            <v>10</v>
          </cell>
          <cell r="E74">
            <v>1740</v>
          </cell>
          <cell r="F74">
            <v>360</v>
          </cell>
          <cell r="G74">
            <v>1686</v>
          </cell>
          <cell r="H74">
            <v>1832</v>
          </cell>
          <cell r="I74">
            <v>0</v>
          </cell>
        </row>
        <row r="75">
          <cell r="B75">
            <v>93</v>
          </cell>
          <cell r="C75">
            <v>17</v>
          </cell>
          <cell r="D75">
            <v>10</v>
          </cell>
          <cell r="E75">
            <v>79</v>
          </cell>
          <cell r="F75">
            <v>230</v>
          </cell>
          <cell r="G75">
            <v>19</v>
          </cell>
          <cell r="H75">
            <v>108</v>
          </cell>
          <cell r="I75">
            <v>38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815</v>
          </cell>
          <cell r="F76">
            <v>45</v>
          </cell>
          <cell r="G76">
            <v>5</v>
          </cell>
          <cell r="H76">
            <v>0</v>
          </cell>
          <cell r="I76">
            <v>0</v>
          </cell>
        </row>
        <row r="77">
          <cell r="B77">
            <v>0</v>
          </cell>
          <cell r="C77">
            <v>0</v>
          </cell>
          <cell r="D77">
            <v>254</v>
          </cell>
          <cell r="E77">
            <v>7852</v>
          </cell>
          <cell r="F77">
            <v>40</v>
          </cell>
          <cell r="G77">
            <v>1201</v>
          </cell>
          <cell r="H77">
            <v>100</v>
          </cell>
          <cell r="I77">
            <v>0</v>
          </cell>
        </row>
        <row r="78">
          <cell r="B78">
            <v>25</v>
          </cell>
          <cell r="C78">
            <v>15</v>
          </cell>
          <cell r="D78">
            <v>0</v>
          </cell>
          <cell r="E78">
            <v>223</v>
          </cell>
          <cell r="F78">
            <v>1090</v>
          </cell>
          <cell r="G78">
            <v>15</v>
          </cell>
          <cell r="H78">
            <v>29</v>
          </cell>
          <cell r="I78">
            <v>44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2</v>
          </cell>
          <cell r="C80">
            <v>2</v>
          </cell>
          <cell r="D80">
            <v>0</v>
          </cell>
          <cell r="E80">
            <v>878</v>
          </cell>
          <cell r="F80">
            <v>215</v>
          </cell>
          <cell r="G80">
            <v>22</v>
          </cell>
          <cell r="H80">
            <v>3</v>
          </cell>
          <cell r="I80">
            <v>12</v>
          </cell>
        </row>
        <row r="81">
          <cell r="B81">
            <v>40368</v>
          </cell>
          <cell r="C81">
            <v>1141</v>
          </cell>
          <cell r="D81">
            <v>190</v>
          </cell>
          <cell r="E81">
            <v>3371</v>
          </cell>
          <cell r="F81">
            <v>23430</v>
          </cell>
          <cell r="G81">
            <v>1606</v>
          </cell>
          <cell r="H81">
            <v>48</v>
          </cell>
          <cell r="I81">
            <v>1208</v>
          </cell>
        </row>
        <row r="82">
          <cell r="B82">
            <v>739</v>
          </cell>
          <cell r="C82">
            <v>6239</v>
          </cell>
          <cell r="D82">
            <v>41</v>
          </cell>
          <cell r="E82">
            <v>930</v>
          </cell>
          <cell r="F82">
            <v>8090</v>
          </cell>
          <cell r="G82">
            <v>1162</v>
          </cell>
          <cell r="H82">
            <v>14</v>
          </cell>
          <cell r="I82">
            <v>8590</v>
          </cell>
        </row>
        <row r="83">
          <cell r="B83">
            <v>108</v>
          </cell>
          <cell r="C83">
            <v>2205</v>
          </cell>
          <cell r="D83">
            <v>2685</v>
          </cell>
          <cell r="E83">
            <v>2140</v>
          </cell>
          <cell r="F83">
            <v>445</v>
          </cell>
          <cell r="G83">
            <v>890</v>
          </cell>
          <cell r="H83">
            <v>38</v>
          </cell>
          <cell r="I83">
            <v>384</v>
          </cell>
        </row>
        <row r="84">
          <cell r="B84">
            <v>0</v>
          </cell>
          <cell r="C84">
            <v>0</v>
          </cell>
          <cell r="D84">
            <v>125</v>
          </cell>
          <cell r="E84">
            <v>0</v>
          </cell>
          <cell r="F84">
            <v>0</v>
          </cell>
          <cell r="G84">
            <v>254</v>
          </cell>
          <cell r="H84">
            <v>182</v>
          </cell>
          <cell r="I84">
            <v>85</v>
          </cell>
        </row>
        <row r="85">
          <cell r="B85">
            <v>0</v>
          </cell>
          <cell r="C85">
            <v>115</v>
          </cell>
          <cell r="D85">
            <v>0</v>
          </cell>
          <cell r="E85">
            <v>12</v>
          </cell>
          <cell r="F85">
            <v>14200</v>
          </cell>
          <cell r="G85">
            <v>10</v>
          </cell>
          <cell r="H85">
            <v>0</v>
          </cell>
          <cell r="I85">
            <v>1095</v>
          </cell>
        </row>
        <row r="86">
          <cell r="B86">
            <v>598</v>
          </cell>
          <cell r="C86">
            <v>589</v>
          </cell>
          <cell r="D86">
            <v>0</v>
          </cell>
          <cell r="E86">
            <v>98</v>
          </cell>
          <cell r="F86">
            <v>2104</v>
          </cell>
          <cell r="G86">
            <v>0</v>
          </cell>
          <cell r="H86">
            <v>0</v>
          </cell>
          <cell r="I86">
            <v>235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312</v>
          </cell>
          <cell r="G87">
            <v>0</v>
          </cell>
          <cell r="H87">
            <v>0</v>
          </cell>
          <cell r="I87">
            <v>0</v>
          </cell>
        </row>
        <row r="88">
          <cell r="B88">
            <v>46167</v>
          </cell>
          <cell r="C88">
            <v>8501</v>
          </cell>
          <cell r="D88">
            <v>285381</v>
          </cell>
          <cell r="E88">
            <v>4489</v>
          </cell>
          <cell r="F88">
            <v>8165</v>
          </cell>
          <cell r="G88">
            <v>46794</v>
          </cell>
          <cell r="H88">
            <v>16321</v>
          </cell>
          <cell r="I88">
            <v>665</v>
          </cell>
        </row>
        <row r="89">
          <cell r="B89">
            <v>140897</v>
          </cell>
          <cell r="C89">
            <v>185478</v>
          </cell>
          <cell r="D89">
            <v>76673</v>
          </cell>
          <cell r="E89">
            <v>178987</v>
          </cell>
          <cell r="F89">
            <v>69455</v>
          </cell>
          <cell r="G89">
            <v>105897</v>
          </cell>
          <cell r="H89">
            <v>16388</v>
          </cell>
          <cell r="I89">
            <v>3174</v>
          </cell>
        </row>
        <row r="105">
          <cell r="B105">
            <v>10098</v>
          </cell>
          <cell r="C105">
            <v>108173</v>
          </cell>
          <cell r="D105">
            <v>23317</v>
          </cell>
          <cell r="E105">
            <v>101429</v>
          </cell>
          <cell r="F105">
            <v>12178</v>
          </cell>
          <cell r="H105">
            <v>70197</v>
          </cell>
          <cell r="I105">
            <v>3770</v>
          </cell>
        </row>
        <row r="106">
          <cell r="B106">
            <v>2864</v>
          </cell>
          <cell r="C106">
            <v>3708</v>
          </cell>
          <cell r="D106">
            <v>7562</v>
          </cell>
          <cell r="E106">
            <v>1821</v>
          </cell>
          <cell r="F106">
            <v>3543</v>
          </cell>
          <cell r="G106">
            <v>9554</v>
          </cell>
          <cell r="H106">
            <v>61935</v>
          </cell>
          <cell r="I106">
            <v>956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981</v>
          </cell>
          <cell r="I107">
            <v>0</v>
          </cell>
        </row>
        <row r="108">
          <cell r="B108">
            <v>1200</v>
          </cell>
          <cell r="C108">
            <v>21600</v>
          </cell>
          <cell r="D108">
            <v>2600</v>
          </cell>
          <cell r="E108">
            <v>451</v>
          </cell>
          <cell r="F108">
            <v>1840</v>
          </cell>
          <cell r="G108">
            <v>5160</v>
          </cell>
          <cell r="H108">
            <v>240</v>
          </cell>
          <cell r="I108">
            <v>9098</v>
          </cell>
        </row>
        <row r="109">
          <cell r="B109">
            <v>452</v>
          </cell>
          <cell r="C109">
            <v>0</v>
          </cell>
          <cell r="D109">
            <v>6254</v>
          </cell>
          <cell r="E109">
            <v>254</v>
          </cell>
          <cell r="F109">
            <v>125</v>
          </cell>
          <cell r="G109">
            <v>129</v>
          </cell>
          <cell r="H109">
            <v>8597</v>
          </cell>
          <cell r="I109">
            <v>625</v>
          </cell>
        </row>
        <row r="110">
          <cell r="B110">
            <v>56</v>
          </cell>
          <cell r="C110">
            <v>41</v>
          </cell>
          <cell r="D110">
            <v>2854</v>
          </cell>
          <cell r="E110">
            <v>2541</v>
          </cell>
          <cell r="F110">
            <v>2521</v>
          </cell>
          <cell r="G110">
            <v>1254</v>
          </cell>
          <cell r="H110">
            <v>12044</v>
          </cell>
          <cell r="I110">
            <v>0</v>
          </cell>
        </row>
        <row r="111">
          <cell r="B111">
            <v>254</v>
          </cell>
          <cell r="C111">
            <v>120</v>
          </cell>
          <cell r="D111">
            <v>4583</v>
          </cell>
          <cell r="E111">
            <v>254</v>
          </cell>
          <cell r="F111">
            <v>3214</v>
          </cell>
          <cell r="G111">
            <v>13254</v>
          </cell>
          <cell r="H111">
            <v>14571</v>
          </cell>
          <cell r="I111">
            <v>125</v>
          </cell>
        </row>
        <row r="112">
          <cell r="B112">
            <v>0</v>
          </cell>
          <cell r="C112">
            <v>0</v>
          </cell>
          <cell r="D112">
            <v>12</v>
          </cell>
          <cell r="E112">
            <v>0</v>
          </cell>
          <cell r="F112">
            <v>1254</v>
          </cell>
          <cell r="G112">
            <v>0</v>
          </cell>
          <cell r="H112">
            <v>1141</v>
          </cell>
          <cell r="I112">
            <v>0</v>
          </cell>
        </row>
        <row r="113">
          <cell r="B113">
            <v>5684</v>
          </cell>
          <cell r="C113">
            <v>895</v>
          </cell>
          <cell r="D113">
            <v>7584</v>
          </cell>
          <cell r="E113">
            <v>256</v>
          </cell>
          <cell r="F113">
            <v>6210</v>
          </cell>
          <cell r="G113">
            <v>481</v>
          </cell>
          <cell r="H113">
            <v>3695</v>
          </cell>
          <cell r="I113">
            <v>0</v>
          </cell>
        </row>
        <row r="114">
          <cell r="B114">
            <v>10214</v>
          </cell>
          <cell r="C114">
            <v>4251</v>
          </cell>
          <cell r="D114">
            <v>987</v>
          </cell>
          <cell r="E114">
            <v>8524</v>
          </cell>
          <cell r="F114">
            <v>6584</v>
          </cell>
          <cell r="G114">
            <v>1895</v>
          </cell>
          <cell r="H114">
            <v>36547</v>
          </cell>
          <cell r="I114">
            <v>2354</v>
          </cell>
        </row>
        <row r="115">
          <cell r="B115">
            <v>0</v>
          </cell>
          <cell r="C115">
            <v>6597</v>
          </cell>
          <cell r="D115">
            <v>0</v>
          </cell>
          <cell r="E115">
            <v>43</v>
          </cell>
          <cell r="F115">
            <v>5120</v>
          </cell>
          <cell r="G115">
            <v>25061</v>
          </cell>
          <cell r="H115">
            <v>0</v>
          </cell>
          <cell r="I115">
            <v>2440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89574</v>
          </cell>
          <cell r="F116">
            <v>5624</v>
          </cell>
          <cell r="G116">
            <v>5362</v>
          </cell>
          <cell r="H116">
            <v>0</v>
          </cell>
          <cell r="I116">
            <v>0</v>
          </cell>
        </row>
        <row r="117">
          <cell r="B117">
            <v>6547</v>
          </cell>
          <cell r="C117">
            <v>8954</v>
          </cell>
          <cell r="D117">
            <v>1163</v>
          </cell>
          <cell r="E117">
            <v>4606</v>
          </cell>
          <cell r="F117">
            <v>15874</v>
          </cell>
          <cell r="G117">
            <v>8965</v>
          </cell>
          <cell r="H117">
            <v>114</v>
          </cell>
          <cell r="I117">
            <v>4587</v>
          </cell>
        </row>
        <row r="118">
          <cell r="B118">
            <v>69851</v>
          </cell>
          <cell r="C118">
            <v>17557</v>
          </cell>
          <cell r="D118">
            <v>26899</v>
          </cell>
          <cell r="E118">
            <v>89578</v>
          </cell>
          <cell r="F118">
            <v>25487</v>
          </cell>
          <cell r="G118">
            <v>16895</v>
          </cell>
          <cell r="H118">
            <v>25698</v>
          </cell>
          <cell r="I118">
            <v>9857</v>
          </cell>
        </row>
        <row r="119">
          <cell r="B119">
            <v>7474</v>
          </cell>
          <cell r="C119">
            <v>2969</v>
          </cell>
          <cell r="D119">
            <v>2234</v>
          </cell>
          <cell r="E119">
            <v>18742</v>
          </cell>
          <cell r="F119">
            <v>14257</v>
          </cell>
          <cell r="G119">
            <v>6524</v>
          </cell>
          <cell r="H119">
            <v>12457</v>
          </cell>
          <cell r="I119">
            <v>755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240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9854</v>
          </cell>
          <cell r="C121">
            <v>16254</v>
          </cell>
          <cell r="D121">
            <v>5417</v>
          </cell>
          <cell r="E121">
            <v>11024</v>
          </cell>
          <cell r="F121">
            <v>7214</v>
          </cell>
          <cell r="G121">
            <v>4257</v>
          </cell>
          <cell r="H121">
            <v>5380</v>
          </cell>
          <cell r="I121">
            <v>7521</v>
          </cell>
        </row>
        <row r="122">
          <cell r="B122">
            <v>4521</v>
          </cell>
          <cell r="C122">
            <v>1245</v>
          </cell>
          <cell r="D122">
            <v>2514</v>
          </cell>
          <cell r="E122">
            <v>13245</v>
          </cell>
          <cell r="F122">
            <v>7548</v>
          </cell>
          <cell r="G122">
            <v>6587</v>
          </cell>
          <cell r="H122">
            <v>8957</v>
          </cell>
          <cell r="I122">
            <v>421</v>
          </cell>
        </row>
        <row r="123">
          <cell r="B123">
            <v>8217</v>
          </cell>
          <cell r="C123">
            <v>0</v>
          </cell>
          <cell r="D123">
            <v>200</v>
          </cell>
          <cell r="E123">
            <v>68886</v>
          </cell>
          <cell r="F123">
            <v>9000</v>
          </cell>
          <cell r="G123">
            <v>24780</v>
          </cell>
          <cell r="H123">
            <v>15542</v>
          </cell>
          <cell r="I123">
            <v>0</v>
          </cell>
        </row>
        <row r="124">
          <cell r="B124">
            <v>1878</v>
          </cell>
          <cell r="C124">
            <v>45</v>
          </cell>
          <cell r="D124">
            <v>250</v>
          </cell>
          <cell r="E124">
            <v>1442</v>
          </cell>
          <cell r="F124">
            <v>11500</v>
          </cell>
          <cell r="G124">
            <v>75</v>
          </cell>
          <cell r="H124">
            <v>1520</v>
          </cell>
          <cell r="I124">
            <v>175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1590</v>
          </cell>
          <cell r="F125">
            <v>90</v>
          </cell>
          <cell r="G125">
            <v>5</v>
          </cell>
          <cell r="H125">
            <v>0</v>
          </cell>
          <cell r="I125">
            <v>0</v>
          </cell>
        </row>
        <row r="126">
          <cell r="B126">
            <v>0</v>
          </cell>
          <cell r="C126">
            <v>0</v>
          </cell>
          <cell r="D126">
            <v>49</v>
          </cell>
          <cell r="E126">
            <v>14700</v>
          </cell>
          <cell r="F126">
            <v>8</v>
          </cell>
          <cell r="G126">
            <v>285</v>
          </cell>
          <cell r="H126">
            <v>71</v>
          </cell>
          <cell r="I126">
            <v>0</v>
          </cell>
        </row>
        <row r="127">
          <cell r="B127">
            <v>3780</v>
          </cell>
          <cell r="C127">
            <v>31</v>
          </cell>
          <cell r="D127">
            <v>0</v>
          </cell>
          <cell r="E127">
            <v>4030</v>
          </cell>
          <cell r="F127">
            <v>58250</v>
          </cell>
          <cell r="G127">
            <v>93</v>
          </cell>
          <cell r="H127">
            <v>1718</v>
          </cell>
          <cell r="I127">
            <v>491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30</v>
          </cell>
          <cell r="C129">
            <v>20</v>
          </cell>
          <cell r="D129">
            <v>0</v>
          </cell>
          <cell r="E129">
            <v>60145</v>
          </cell>
          <cell r="F129">
            <v>4300</v>
          </cell>
          <cell r="G129">
            <v>118</v>
          </cell>
          <cell r="H129">
            <v>30</v>
          </cell>
          <cell r="I129">
            <v>204</v>
          </cell>
        </row>
        <row r="130">
          <cell r="B130">
            <v>98754</v>
          </cell>
          <cell r="C130">
            <v>258</v>
          </cell>
          <cell r="D130">
            <v>89</v>
          </cell>
          <cell r="E130">
            <v>1268</v>
          </cell>
          <cell r="F130">
            <v>50145</v>
          </cell>
          <cell r="G130">
            <v>501</v>
          </cell>
          <cell r="H130">
            <v>58</v>
          </cell>
          <cell r="I130">
            <v>3214</v>
          </cell>
        </row>
        <row r="131">
          <cell r="B131">
            <v>2147</v>
          </cell>
          <cell r="C131">
            <v>4528</v>
          </cell>
          <cell r="D131">
            <v>125</v>
          </cell>
          <cell r="E131">
            <v>1254</v>
          </cell>
          <cell r="F131">
            <v>15874</v>
          </cell>
          <cell r="G131">
            <v>2104</v>
          </cell>
          <cell r="H131">
            <v>125</v>
          </cell>
          <cell r="I131">
            <v>3201</v>
          </cell>
        </row>
        <row r="132">
          <cell r="B132">
            <v>272</v>
          </cell>
          <cell r="C132">
            <v>7297</v>
          </cell>
          <cell r="D132">
            <v>7378</v>
          </cell>
          <cell r="E132">
            <v>6061</v>
          </cell>
          <cell r="F132">
            <v>1135</v>
          </cell>
          <cell r="G132">
            <v>495</v>
          </cell>
          <cell r="H132">
            <v>52</v>
          </cell>
          <cell r="I132">
            <v>468</v>
          </cell>
        </row>
        <row r="133">
          <cell r="B133">
            <v>0</v>
          </cell>
          <cell r="C133">
            <v>0</v>
          </cell>
          <cell r="D133">
            <v>685</v>
          </cell>
          <cell r="E133">
            <v>0</v>
          </cell>
          <cell r="F133">
            <v>0</v>
          </cell>
          <cell r="G133">
            <v>421</v>
          </cell>
          <cell r="H133">
            <v>185</v>
          </cell>
          <cell r="I133">
            <v>65</v>
          </cell>
        </row>
        <row r="134">
          <cell r="B134">
            <v>0</v>
          </cell>
          <cell r="C134">
            <v>98</v>
          </cell>
          <cell r="D134">
            <v>0</v>
          </cell>
          <cell r="E134">
            <v>98</v>
          </cell>
          <cell r="F134">
            <v>24215</v>
          </cell>
          <cell r="G134">
            <v>1</v>
          </cell>
          <cell r="H134">
            <v>0</v>
          </cell>
          <cell r="I134">
            <v>2897</v>
          </cell>
        </row>
        <row r="135">
          <cell r="B135">
            <v>1254</v>
          </cell>
          <cell r="C135">
            <v>2451</v>
          </cell>
          <cell r="D135">
            <v>0</v>
          </cell>
          <cell r="E135">
            <v>254</v>
          </cell>
          <cell r="F135">
            <v>9871</v>
          </cell>
          <cell r="G135">
            <v>0</v>
          </cell>
          <cell r="H135">
            <v>0</v>
          </cell>
          <cell r="I135">
            <v>600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389</v>
          </cell>
          <cell r="G136">
            <v>0</v>
          </cell>
          <cell r="H136">
            <v>0</v>
          </cell>
          <cell r="I136">
            <v>0</v>
          </cell>
        </row>
        <row r="137">
          <cell r="B137">
            <v>421044</v>
          </cell>
          <cell r="C137">
            <v>32547</v>
          </cell>
          <cell r="D137">
            <v>2654782</v>
          </cell>
          <cell r="E137">
            <v>17336</v>
          </cell>
          <cell r="F137">
            <v>55350</v>
          </cell>
          <cell r="G137">
            <v>192201</v>
          </cell>
          <cell r="H137">
            <v>75899</v>
          </cell>
          <cell r="I137">
            <v>21974</v>
          </cell>
        </row>
        <row r="138">
          <cell r="B138">
            <v>40120</v>
          </cell>
          <cell r="C138">
            <v>29421</v>
          </cell>
          <cell r="D138">
            <v>33140</v>
          </cell>
          <cell r="E138">
            <v>35288</v>
          </cell>
          <cell r="F138">
            <v>29310</v>
          </cell>
          <cell r="G138">
            <v>35417</v>
          </cell>
          <cell r="H138">
            <v>9681</v>
          </cell>
          <cell r="I138">
            <v>3144</v>
          </cell>
        </row>
      </sheetData>
      <sheetData sheetId="10">
        <row r="8">
          <cell r="B8">
            <v>58</v>
          </cell>
          <cell r="C8">
            <v>8567</v>
          </cell>
          <cell r="D8">
            <v>4828</v>
          </cell>
          <cell r="E8">
            <v>3028</v>
          </cell>
          <cell r="F8">
            <v>1740</v>
          </cell>
          <cell r="G8">
            <v>0</v>
          </cell>
          <cell r="H8">
            <v>2343</v>
          </cell>
          <cell r="I8">
            <v>1333</v>
          </cell>
        </row>
        <row r="9">
          <cell r="B9">
            <v>1458</v>
          </cell>
          <cell r="C9">
            <v>2147</v>
          </cell>
          <cell r="D9">
            <v>8254</v>
          </cell>
          <cell r="E9">
            <v>2547</v>
          </cell>
          <cell r="F9">
            <v>887</v>
          </cell>
          <cell r="G9">
            <v>5989</v>
          </cell>
          <cell r="H9">
            <v>26587</v>
          </cell>
          <cell r="I9">
            <v>2541</v>
          </cell>
        </row>
        <row r="10">
          <cell r="B10">
            <v>0</v>
          </cell>
          <cell r="C10">
            <v>0</v>
          </cell>
          <cell r="D10">
            <v>541</v>
          </cell>
          <cell r="E10">
            <v>0</v>
          </cell>
          <cell r="F10">
            <v>0</v>
          </cell>
          <cell r="G10">
            <v>5144</v>
          </cell>
          <cell r="H10">
            <v>0</v>
          </cell>
          <cell r="I10">
            <v>0</v>
          </cell>
        </row>
        <row r="11">
          <cell r="B11">
            <v>46</v>
          </cell>
          <cell r="C11">
            <v>48</v>
          </cell>
          <cell r="D11">
            <v>23</v>
          </cell>
          <cell r="E11">
            <v>40</v>
          </cell>
          <cell r="F11">
            <v>49</v>
          </cell>
          <cell r="G11">
            <v>30</v>
          </cell>
          <cell r="H11">
            <v>25</v>
          </cell>
          <cell r="I11">
            <v>49</v>
          </cell>
        </row>
        <row r="12">
          <cell r="B12">
            <v>0</v>
          </cell>
          <cell r="C12">
            <v>89</v>
          </cell>
          <cell r="D12">
            <v>4852</v>
          </cell>
          <cell r="E12">
            <v>0</v>
          </cell>
          <cell r="F12">
            <v>65</v>
          </cell>
          <cell r="G12">
            <v>58</v>
          </cell>
          <cell r="H12">
            <v>8547</v>
          </cell>
          <cell r="I12">
            <v>125</v>
          </cell>
        </row>
        <row r="13">
          <cell r="B13">
            <v>3</v>
          </cell>
          <cell r="C13">
            <v>33</v>
          </cell>
          <cell r="D13">
            <v>2215</v>
          </cell>
          <cell r="E13">
            <v>1005</v>
          </cell>
          <cell r="F13">
            <v>820</v>
          </cell>
          <cell r="G13">
            <v>1532</v>
          </cell>
          <cell r="H13">
            <v>37373</v>
          </cell>
          <cell r="I13">
            <v>0</v>
          </cell>
        </row>
        <row r="14">
          <cell r="B14">
            <v>0</v>
          </cell>
          <cell r="C14">
            <v>31</v>
          </cell>
          <cell r="D14">
            <v>4258</v>
          </cell>
          <cell r="E14">
            <v>90</v>
          </cell>
          <cell r="F14">
            <v>136</v>
          </cell>
          <cell r="G14">
            <v>4836</v>
          </cell>
          <cell r="H14">
            <v>53506</v>
          </cell>
          <cell r="I14">
            <v>8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89</v>
          </cell>
          <cell r="G15">
            <v>701</v>
          </cell>
          <cell r="H15">
            <v>789</v>
          </cell>
          <cell r="I15">
            <v>0</v>
          </cell>
        </row>
        <row r="16">
          <cell r="B16">
            <v>1085</v>
          </cell>
          <cell r="C16">
            <v>102</v>
          </cell>
          <cell r="D16">
            <v>780</v>
          </cell>
          <cell r="E16">
            <v>28</v>
          </cell>
          <cell r="F16">
            <v>1425</v>
          </cell>
          <cell r="G16">
            <v>4993</v>
          </cell>
          <cell r="H16">
            <v>1817</v>
          </cell>
          <cell r="I16">
            <v>29</v>
          </cell>
        </row>
        <row r="17">
          <cell r="B17">
            <v>1130</v>
          </cell>
          <cell r="C17">
            <v>700</v>
          </cell>
          <cell r="D17">
            <v>192</v>
          </cell>
          <cell r="E17">
            <v>2658</v>
          </cell>
          <cell r="F17">
            <v>152</v>
          </cell>
          <cell r="G17">
            <v>254</v>
          </cell>
          <cell r="H17">
            <v>2587</v>
          </cell>
          <cell r="I17">
            <v>284</v>
          </cell>
        </row>
        <row r="18">
          <cell r="B18">
            <v>258</v>
          </cell>
          <cell r="C18">
            <v>987</v>
          </cell>
          <cell r="D18">
            <v>0</v>
          </cell>
          <cell r="E18">
            <v>89</v>
          </cell>
          <cell r="F18">
            <v>0</v>
          </cell>
          <cell r="G18">
            <v>201</v>
          </cell>
          <cell r="H18">
            <v>0</v>
          </cell>
          <cell r="I18">
            <v>325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4473</v>
          </cell>
          <cell r="F19">
            <v>115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910</v>
          </cell>
          <cell r="C20">
            <v>1180</v>
          </cell>
          <cell r="D20">
            <v>10</v>
          </cell>
          <cell r="E20">
            <v>159</v>
          </cell>
          <cell r="F20">
            <v>25</v>
          </cell>
          <cell r="G20">
            <v>661</v>
          </cell>
          <cell r="H20">
            <v>18</v>
          </cell>
          <cell r="I20">
            <v>2841</v>
          </cell>
        </row>
        <row r="21">
          <cell r="B21">
            <v>5214</v>
          </cell>
          <cell r="C21">
            <v>3254</v>
          </cell>
          <cell r="D21">
            <v>3254</v>
          </cell>
          <cell r="E21">
            <v>7584</v>
          </cell>
          <cell r="F21">
            <v>789</v>
          </cell>
          <cell r="G21">
            <v>1201</v>
          </cell>
          <cell r="H21">
            <v>3201</v>
          </cell>
          <cell r="I21">
            <v>2541</v>
          </cell>
        </row>
        <row r="22">
          <cell r="B22">
            <v>865</v>
          </cell>
          <cell r="C22">
            <v>353</v>
          </cell>
          <cell r="D22">
            <v>327</v>
          </cell>
          <cell r="E22">
            <v>1114</v>
          </cell>
          <cell r="F22">
            <v>620</v>
          </cell>
          <cell r="G22">
            <v>432</v>
          </cell>
          <cell r="H22">
            <v>434</v>
          </cell>
          <cell r="I22">
            <v>38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985</v>
          </cell>
          <cell r="C24">
            <v>1658</v>
          </cell>
          <cell r="D24">
            <v>685</v>
          </cell>
          <cell r="E24">
            <v>852</v>
          </cell>
          <cell r="F24">
            <v>698</v>
          </cell>
          <cell r="G24">
            <v>1230</v>
          </cell>
          <cell r="H24">
            <v>1896</v>
          </cell>
          <cell r="I24">
            <v>125</v>
          </cell>
        </row>
        <row r="25">
          <cell r="B25">
            <v>560</v>
          </cell>
          <cell r="C25">
            <v>33</v>
          </cell>
          <cell r="D25">
            <v>30</v>
          </cell>
          <cell r="E25">
            <v>269</v>
          </cell>
          <cell r="F25">
            <v>135</v>
          </cell>
          <cell r="G25">
            <v>32</v>
          </cell>
          <cell r="H25">
            <v>111</v>
          </cell>
          <cell r="I25">
            <v>5</v>
          </cell>
        </row>
        <row r="26">
          <cell r="B26">
            <v>352</v>
          </cell>
          <cell r="C26">
            <v>0</v>
          </cell>
          <cell r="D26">
            <v>85</v>
          </cell>
          <cell r="E26">
            <v>56</v>
          </cell>
          <cell r="F26">
            <v>120</v>
          </cell>
          <cell r="G26">
            <v>895</v>
          </cell>
          <cell r="H26">
            <v>856</v>
          </cell>
          <cell r="I26">
            <v>0</v>
          </cell>
        </row>
        <row r="27">
          <cell r="B27">
            <v>280</v>
          </cell>
          <cell r="C27">
            <v>10</v>
          </cell>
          <cell r="D27">
            <v>39</v>
          </cell>
          <cell r="E27">
            <v>76</v>
          </cell>
          <cell r="F27">
            <v>365</v>
          </cell>
          <cell r="G27">
            <v>24</v>
          </cell>
          <cell r="H27">
            <v>10</v>
          </cell>
          <cell r="I27">
            <v>2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1008</v>
          </cell>
          <cell r="F28">
            <v>140</v>
          </cell>
          <cell r="G28">
            <v>6</v>
          </cell>
          <cell r="H28">
            <v>5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8</v>
          </cell>
          <cell r="H29">
            <v>0</v>
          </cell>
          <cell r="I29">
            <v>0</v>
          </cell>
        </row>
        <row r="30">
          <cell r="B30">
            <v>131</v>
          </cell>
          <cell r="C30">
            <v>10</v>
          </cell>
          <cell r="D30">
            <v>0</v>
          </cell>
          <cell r="E30">
            <v>88</v>
          </cell>
          <cell r="F30">
            <v>854</v>
          </cell>
          <cell r="G30">
            <v>2</v>
          </cell>
          <cell r="H30">
            <v>162</v>
          </cell>
          <cell r="I30">
            <v>0</v>
          </cell>
        </row>
        <row r="31">
          <cell r="H31">
            <v>11301</v>
          </cell>
        </row>
        <row r="32">
          <cell r="B32">
            <v>0</v>
          </cell>
          <cell r="C32">
            <v>1</v>
          </cell>
          <cell r="D32">
            <v>0</v>
          </cell>
          <cell r="E32">
            <v>916</v>
          </cell>
          <cell r="F32">
            <v>305</v>
          </cell>
          <cell r="G32">
            <v>500</v>
          </cell>
          <cell r="H32">
            <v>0</v>
          </cell>
          <cell r="I32">
            <v>0</v>
          </cell>
        </row>
        <row r="33">
          <cell r="B33">
            <v>17</v>
          </cell>
          <cell r="C33">
            <v>0</v>
          </cell>
          <cell r="D33">
            <v>185</v>
          </cell>
          <cell r="E33">
            <v>28</v>
          </cell>
          <cell r="F33">
            <v>0</v>
          </cell>
          <cell r="G33">
            <v>43</v>
          </cell>
          <cell r="H33">
            <v>108</v>
          </cell>
          <cell r="I33">
            <v>0</v>
          </cell>
        </row>
        <row r="34">
          <cell r="B34">
            <v>19</v>
          </cell>
          <cell r="C34">
            <v>376</v>
          </cell>
          <cell r="D34">
            <v>20</v>
          </cell>
          <cell r="E34">
            <v>126</v>
          </cell>
          <cell r="F34">
            <v>215</v>
          </cell>
          <cell r="G34">
            <v>320</v>
          </cell>
          <cell r="H34">
            <v>8</v>
          </cell>
          <cell r="I34">
            <v>803</v>
          </cell>
        </row>
        <row r="35">
          <cell r="B35">
            <v>252</v>
          </cell>
          <cell r="C35">
            <v>520</v>
          </cell>
          <cell r="D35">
            <v>654</v>
          </cell>
          <cell r="E35">
            <v>542</v>
          </cell>
          <cell r="F35">
            <v>102</v>
          </cell>
          <cell r="G35">
            <v>758</v>
          </cell>
          <cell r="H35">
            <v>598</v>
          </cell>
          <cell r="I35">
            <v>120</v>
          </cell>
        </row>
        <row r="36">
          <cell r="B36">
            <v>120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254</v>
          </cell>
          <cell r="H36">
            <v>32</v>
          </cell>
          <cell r="I36">
            <v>135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2000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120</v>
          </cell>
          <cell r="C38">
            <v>2541</v>
          </cell>
          <cell r="D38">
            <v>85</v>
          </cell>
          <cell r="E38">
            <v>0</v>
          </cell>
          <cell r="F38">
            <v>568</v>
          </cell>
          <cell r="G38">
            <v>0</v>
          </cell>
          <cell r="H38">
            <v>0</v>
          </cell>
          <cell r="I38">
            <v>52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654</v>
          </cell>
          <cell r="C40">
            <v>456</v>
          </cell>
          <cell r="D40">
            <v>3524</v>
          </cell>
          <cell r="E40">
            <v>452</v>
          </cell>
          <cell r="F40">
            <v>856</v>
          </cell>
          <cell r="G40">
            <v>485</v>
          </cell>
          <cell r="H40">
            <v>895</v>
          </cell>
          <cell r="I40">
            <v>98</v>
          </cell>
        </row>
        <row r="41">
          <cell r="B41">
            <v>9521</v>
          </cell>
          <cell r="C41">
            <v>4528</v>
          </cell>
          <cell r="D41">
            <v>569</v>
          </cell>
          <cell r="E41">
            <v>4587</v>
          </cell>
          <cell r="F41">
            <v>5687</v>
          </cell>
          <cell r="G41">
            <v>4598</v>
          </cell>
          <cell r="H41">
            <v>6985</v>
          </cell>
          <cell r="I41">
            <v>1548</v>
          </cell>
        </row>
        <row r="56">
          <cell r="B56">
            <v>1288</v>
          </cell>
          <cell r="C56">
            <v>181912</v>
          </cell>
          <cell r="D56">
            <v>78672</v>
          </cell>
          <cell r="E56">
            <v>52170</v>
          </cell>
          <cell r="F56">
            <v>9539</v>
          </cell>
          <cell r="G56">
            <v>0</v>
          </cell>
          <cell r="H56">
            <v>12449</v>
          </cell>
          <cell r="I56">
            <v>1142</v>
          </cell>
        </row>
        <row r="57">
          <cell r="B57">
            <v>1359</v>
          </cell>
          <cell r="C57">
            <v>1817</v>
          </cell>
          <cell r="D57">
            <v>2614</v>
          </cell>
          <cell r="E57">
            <v>2279</v>
          </cell>
          <cell r="F57">
            <v>2434</v>
          </cell>
          <cell r="G57">
            <v>6979</v>
          </cell>
          <cell r="H57">
            <v>27426</v>
          </cell>
          <cell r="I57">
            <v>1290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1105</v>
          </cell>
          <cell r="I58">
            <v>0</v>
          </cell>
        </row>
        <row r="59">
          <cell r="B59">
            <v>6200</v>
          </cell>
          <cell r="C59">
            <v>231400</v>
          </cell>
          <cell r="D59">
            <v>23400</v>
          </cell>
          <cell r="E59">
            <v>4700</v>
          </cell>
          <cell r="F59">
            <v>15660</v>
          </cell>
          <cell r="G59">
            <v>30191</v>
          </cell>
          <cell r="H59">
            <v>1865</v>
          </cell>
          <cell r="I59">
            <v>75675</v>
          </cell>
        </row>
        <row r="60">
          <cell r="B60">
            <v>56</v>
          </cell>
          <cell r="C60">
            <v>0</v>
          </cell>
          <cell r="D60">
            <v>625</v>
          </cell>
          <cell r="E60">
            <v>0</v>
          </cell>
          <cell r="F60">
            <v>25</v>
          </cell>
          <cell r="G60">
            <v>120</v>
          </cell>
          <cell r="H60">
            <v>1895</v>
          </cell>
          <cell r="I60">
            <v>1352</v>
          </cell>
        </row>
        <row r="61">
          <cell r="B61">
            <v>57</v>
          </cell>
          <cell r="C61">
            <v>0</v>
          </cell>
          <cell r="D61">
            <v>38</v>
          </cell>
          <cell r="E61">
            <v>676</v>
          </cell>
          <cell r="F61">
            <v>457</v>
          </cell>
          <cell r="G61">
            <v>45</v>
          </cell>
          <cell r="H61">
            <v>3356</v>
          </cell>
          <cell r="I61">
            <v>0</v>
          </cell>
        </row>
        <row r="62">
          <cell r="B62">
            <v>121</v>
          </cell>
          <cell r="C62">
            <v>0</v>
          </cell>
          <cell r="D62">
            <v>15</v>
          </cell>
          <cell r="E62">
            <v>82</v>
          </cell>
          <cell r="F62">
            <v>884</v>
          </cell>
          <cell r="G62">
            <v>492</v>
          </cell>
          <cell r="H62">
            <v>1825</v>
          </cell>
          <cell r="I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632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523</v>
          </cell>
          <cell r="C64">
            <v>698</v>
          </cell>
          <cell r="D64">
            <v>2969</v>
          </cell>
          <cell r="E64">
            <v>52</v>
          </cell>
          <cell r="F64">
            <v>1325</v>
          </cell>
          <cell r="G64">
            <v>452</v>
          </cell>
          <cell r="H64">
            <v>1852</v>
          </cell>
          <cell r="I64">
            <v>85</v>
          </cell>
        </row>
        <row r="65">
          <cell r="B65">
            <v>449</v>
          </cell>
          <cell r="C65">
            <v>405</v>
          </cell>
          <cell r="D65">
            <v>80</v>
          </cell>
          <cell r="E65">
            <v>1074</v>
          </cell>
          <cell r="F65">
            <v>600</v>
          </cell>
          <cell r="G65">
            <v>157</v>
          </cell>
          <cell r="H65">
            <v>1044</v>
          </cell>
          <cell r="I65">
            <v>243</v>
          </cell>
        </row>
        <row r="66">
          <cell r="B66">
            <v>48</v>
          </cell>
          <cell r="C66">
            <v>750</v>
          </cell>
          <cell r="D66">
            <v>0</v>
          </cell>
          <cell r="E66">
            <v>0</v>
          </cell>
          <cell r="F66">
            <v>1000</v>
          </cell>
          <cell r="G66">
            <v>100</v>
          </cell>
          <cell r="H66">
            <v>0</v>
          </cell>
          <cell r="I66">
            <v>533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3349</v>
          </cell>
          <cell r="F67">
            <v>190</v>
          </cell>
          <cell r="G67">
            <v>180</v>
          </cell>
          <cell r="H67">
            <v>0</v>
          </cell>
          <cell r="I67">
            <v>0</v>
          </cell>
        </row>
        <row r="68">
          <cell r="B68">
            <v>302</v>
          </cell>
          <cell r="C68">
            <v>1164</v>
          </cell>
          <cell r="D68">
            <v>15</v>
          </cell>
          <cell r="E68">
            <v>351</v>
          </cell>
          <cell r="F68">
            <v>1255</v>
          </cell>
          <cell r="G68">
            <v>813</v>
          </cell>
          <cell r="H68">
            <v>17</v>
          </cell>
          <cell r="I68">
            <v>267</v>
          </cell>
        </row>
        <row r="69">
          <cell r="B69">
            <v>3865</v>
          </cell>
          <cell r="C69">
            <v>2546</v>
          </cell>
          <cell r="D69">
            <v>3405</v>
          </cell>
          <cell r="E69">
            <v>8016</v>
          </cell>
          <cell r="F69">
            <v>2980</v>
          </cell>
          <cell r="G69">
            <v>818</v>
          </cell>
          <cell r="H69">
            <v>2243</v>
          </cell>
          <cell r="I69">
            <v>801</v>
          </cell>
        </row>
        <row r="70">
          <cell r="B70">
            <v>495</v>
          </cell>
          <cell r="C70">
            <v>1775</v>
          </cell>
          <cell r="D70">
            <v>774</v>
          </cell>
          <cell r="E70">
            <v>1171</v>
          </cell>
          <cell r="F70">
            <v>525</v>
          </cell>
          <cell r="G70">
            <v>1532</v>
          </cell>
          <cell r="H70">
            <v>383</v>
          </cell>
          <cell r="I70">
            <v>126</v>
          </cell>
        </row>
        <row r="71">
          <cell r="B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783</v>
          </cell>
          <cell r="C72">
            <v>2632</v>
          </cell>
          <cell r="D72">
            <v>519</v>
          </cell>
          <cell r="E72">
            <v>579</v>
          </cell>
          <cell r="F72">
            <v>3530</v>
          </cell>
          <cell r="G72">
            <v>1162</v>
          </cell>
          <cell r="H72">
            <v>528</v>
          </cell>
          <cell r="I72">
            <v>677</v>
          </cell>
        </row>
        <row r="73">
          <cell r="B73">
            <v>77</v>
          </cell>
          <cell r="C73">
            <v>189</v>
          </cell>
          <cell r="D73">
            <v>14</v>
          </cell>
          <cell r="E73">
            <v>1651</v>
          </cell>
          <cell r="F73">
            <v>210</v>
          </cell>
          <cell r="G73">
            <v>701</v>
          </cell>
          <cell r="H73">
            <v>156</v>
          </cell>
          <cell r="I73">
            <v>28</v>
          </cell>
        </row>
        <row r="74">
          <cell r="B74">
            <v>990</v>
          </cell>
          <cell r="C74">
            <v>0</v>
          </cell>
          <cell r="D74">
            <v>140</v>
          </cell>
          <cell r="E74">
            <v>2670</v>
          </cell>
          <cell r="F74">
            <v>480</v>
          </cell>
          <cell r="G74">
            <v>190</v>
          </cell>
          <cell r="H74">
            <v>1198</v>
          </cell>
          <cell r="I74">
            <v>10</v>
          </cell>
        </row>
        <row r="75">
          <cell r="B75">
            <v>22</v>
          </cell>
          <cell r="C75">
            <v>1</v>
          </cell>
          <cell r="D75">
            <v>20</v>
          </cell>
          <cell r="E75">
            <v>189</v>
          </cell>
          <cell r="F75">
            <v>358</v>
          </cell>
          <cell r="G75">
            <v>19</v>
          </cell>
          <cell r="H75">
            <v>85</v>
          </cell>
          <cell r="I75">
            <v>7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581</v>
          </cell>
          <cell r="F76">
            <v>60</v>
          </cell>
          <cell r="G76">
            <v>0</v>
          </cell>
          <cell r="H76">
            <v>3</v>
          </cell>
          <cell r="I76">
            <v>0</v>
          </cell>
        </row>
        <row r="77">
          <cell r="B77">
            <v>0</v>
          </cell>
          <cell r="C77">
            <v>0</v>
          </cell>
          <cell r="D77">
            <v>157</v>
          </cell>
          <cell r="E77">
            <v>7003</v>
          </cell>
          <cell r="F77">
            <v>45</v>
          </cell>
          <cell r="G77">
            <v>890</v>
          </cell>
          <cell r="H77">
            <v>177</v>
          </cell>
          <cell r="I77">
            <v>0</v>
          </cell>
        </row>
        <row r="78">
          <cell r="B78">
            <v>90</v>
          </cell>
          <cell r="C78">
            <v>36</v>
          </cell>
          <cell r="D78">
            <v>0</v>
          </cell>
          <cell r="E78">
            <v>250</v>
          </cell>
          <cell r="F78">
            <v>940</v>
          </cell>
          <cell r="G78">
            <v>0</v>
          </cell>
          <cell r="H78">
            <v>152</v>
          </cell>
          <cell r="I78">
            <v>25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1147</v>
          </cell>
          <cell r="F80">
            <v>270</v>
          </cell>
          <cell r="G80">
            <v>88</v>
          </cell>
          <cell r="H80">
            <v>0</v>
          </cell>
          <cell r="I80">
            <v>0</v>
          </cell>
        </row>
        <row r="81">
          <cell r="B81">
            <v>41149</v>
          </cell>
          <cell r="C81">
            <v>3021</v>
          </cell>
          <cell r="D81">
            <v>470</v>
          </cell>
          <cell r="E81">
            <v>3375</v>
          </cell>
          <cell r="F81">
            <v>23940</v>
          </cell>
          <cell r="G81">
            <v>3121</v>
          </cell>
          <cell r="H81">
            <v>283</v>
          </cell>
          <cell r="I81">
            <v>1654</v>
          </cell>
        </row>
        <row r="82">
          <cell r="B82">
            <v>660</v>
          </cell>
          <cell r="C82">
            <v>5388</v>
          </cell>
          <cell r="D82">
            <v>41</v>
          </cell>
          <cell r="E82">
            <v>773</v>
          </cell>
          <cell r="F82">
            <v>11190</v>
          </cell>
          <cell r="G82">
            <v>1479</v>
          </cell>
          <cell r="H82">
            <v>8</v>
          </cell>
          <cell r="I82">
            <v>6274</v>
          </cell>
        </row>
        <row r="83">
          <cell r="B83">
            <v>47</v>
          </cell>
          <cell r="C83">
            <v>1902</v>
          </cell>
          <cell r="D83">
            <v>2649</v>
          </cell>
          <cell r="E83">
            <v>1120</v>
          </cell>
          <cell r="F83">
            <v>655</v>
          </cell>
          <cell r="G83">
            <v>1249</v>
          </cell>
          <cell r="H83">
            <v>14</v>
          </cell>
          <cell r="I83">
            <v>418</v>
          </cell>
        </row>
        <row r="84">
          <cell r="B84">
            <v>55</v>
          </cell>
          <cell r="C84">
            <v>0</v>
          </cell>
          <cell r="D84">
            <v>95</v>
          </cell>
          <cell r="E84">
            <v>0</v>
          </cell>
          <cell r="F84">
            <v>0</v>
          </cell>
          <cell r="G84">
            <v>201</v>
          </cell>
          <cell r="H84">
            <v>0</v>
          </cell>
          <cell r="I84">
            <v>258</v>
          </cell>
        </row>
        <row r="85">
          <cell r="B85">
            <v>0</v>
          </cell>
          <cell r="C85">
            <v>1238</v>
          </cell>
          <cell r="D85">
            <v>0</v>
          </cell>
          <cell r="E85">
            <v>9</v>
          </cell>
          <cell r="F85">
            <v>15900</v>
          </cell>
          <cell r="G85">
            <v>23</v>
          </cell>
          <cell r="H85">
            <v>0</v>
          </cell>
          <cell r="I85">
            <v>1325</v>
          </cell>
        </row>
        <row r="86">
          <cell r="B86">
            <v>68</v>
          </cell>
          <cell r="C86">
            <v>4001</v>
          </cell>
          <cell r="D86">
            <v>0</v>
          </cell>
          <cell r="E86">
            <v>0</v>
          </cell>
          <cell r="F86">
            <v>10548</v>
          </cell>
          <cell r="G86">
            <v>0</v>
          </cell>
          <cell r="H86">
            <v>0</v>
          </cell>
          <cell r="I86">
            <v>58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301</v>
          </cell>
          <cell r="G87">
            <v>19</v>
          </cell>
          <cell r="H87">
            <v>0</v>
          </cell>
          <cell r="I87">
            <v>0</v>
          </cell>
        </row>
        <row r="88">
          <cell r="B88">
            <v>43206</v>
          </cell>
          <cell r="C88">
            <v>9146</v>
          </cell>
          <cell r="D88">
            <v>286250</v>
          </cell>
          <cell r="E88">
            <v>4189</v>
          </cell>
          <cell r="F88">
            <v>6640</v>
          </cell>
          <cell r="G88">
            <v>46665</v>
          </cell>
          <cell r="H88">
            <v>16776</v>
          </cell>
          <cell r="I88">
            <v>1125</v>
          </cell>
        </row>
        <row r="89">
          <cell r="B89">
            <v>208908</v>
          </cell>
          <cell r="C89">
            <v>162912</v>
          </cell>
          <cell r="D89">
            <v>27719</v>
          </cell>
          <cell r="E89">
            <v>176594</v>
          </cell>
          <cell r="F89">
            <v>20147</v>
          </cell>
          <cell r="G89">
            <v>99803</v>
          </cell>
          <cell r="H89">
            <v>23547</v>
          </cell>
          <cell r="I89">
            <v>5241</v>
          </cell>
        </row>
        <row r="105">
          <cell r="B105">
            <v>5581</v>
          </cell>
          <cell r="C105">
            <v>699598</v>
          </cell>
          <cell r="D105">
            <v>407059</v>
          </cell>
          <cell r="E105">
            <v>237879</v>
          </cell>
          <cell r="F105">
            <v>36027</v>
          </cell>
          <cell r="G105">
            <v>0</v>
          </cell>
          <cell r="H105">
            <v>57693</v>
          </cell>
          <cell r="I105">
            <v>4829</v>
          </cell>
        </row>
        <row r="106">
          <cell r="B106">
            <v>2300</v>
          </cell>
          <cell r="C106">
            <v>2250</v>
          </cell>
          <cell r="D106">
            <v>3493</v>
          </cell>
          <cell r="E106">
            <v>3315</v>
          </cell>
          <cell r="F106">
            <v>4097</v>
          </cell>
          <cell r="G106">
            <v>11585</v>
          </cell>
          <cell r="H106">
            <v>42132</v>
          </cell>
          <cell r="I106">
            <v>1645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2863</v>
          </cell>
          <cell r="I107">
            <v>0</v>
          </cell>
        </row>
        <row r="108">
          <cell r="B108">
            <v>1180</v>
          </cell>
          <cell r="C108">
            <v>21695</v>
          </cell>
          <cell r="D108">
            <v>2559</v>
          </cell>
          <cell r="E108">
            <v>460</v>
          </cell>
          <cell r="F108">
            <v>1845</v>
          </cell>
          <cell r="G108">
            <v>5185</v>
          </cell>
          <cell r="H108">
            <v>246</v>
          </cell>
          <cell r="I108">
            <v>9870</v>
          </cell>
        </row>
        <row r="109">
          <cell r="B109">
            <v>6</v>
          </cell>
          <cell r="C109">
            <v>0</v>
          </cell>
          <cell r="D109">
            <v>614</v>
          </cell>
          <cell r="E109">
            <v>0</v>
          </cell>
          <cell r="F109">
            <v>30</v>
          </cell>
          <cell r="G109">
            <v>501</v>
          </cell>
          <cell r="H109">
            <v>2534</v>
          </cell>
          <cell r="I109">
            <v>378</v>
          </cell>
        </row>
        <row r="110">
          <cell r="B110">
            <v>52</v>
          </cell>
          <cell r="C110">
            <v>0</v>
          </cell>
          <cell r="D110">
            <v>38</v>
          </cell>
          <cell r="E110">
            <v>1155</v>
          </cell>
          <cell r="F110">
            <v>972</v>
          </cell>
          <cell r="G110">
            <v>39</v>
          </cell>
          <cell r="H110">
            <v>1778</v>
          </cell>
          <cell r="I110">
            <v>0</v>
          </cell>
        </row>
        <row r="111">
          <cell r="B111">
            <v>168</v>
          </cell>
          <cell r="C111">
            <v>0</v>
          </cell>
          <cell r="D111">
            <v>8</v>
          </cell>
          <cell r="E111">
            <v>116</v>
          </cell>
          <cell r="F111">
            <v>1754</v>
          </cell>
          <cell r="G111">
            <v>611</v>
          </cell>
          <cell r="H111">
            <v>986</v>
          </cell>
          <cell r="I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652</v>
          </cell>
          <cell r="G112">
            <v>0</v>
          </cell>
          <cell r="H112">
            <v>0</v>
          </cell>
          <cell r="I112">
            <v>0</v>
          </cell>
        </row>
        <row r="113">
          <cell r="B113">
            <v>1099</v>
          </cell>
          <cell r="C113">
            <v>1099</v>
          </cell>
          <cell r="D113">
            <v>4918</v>
          </cell>
          <cell r="E113">
            <v>44</v>
          </cell>
          <cell r="F113">
            <v>3652</v>
          </cell>
          <cell r="G113">
            <v>841</v>
          </cell>
          <cell r="H113">
            <v>5345</v>
          </cell>
          <cell r="I113">
            <v>75</v>
          </cell>
        </row>
        <row r="114">
          <cell r="B114">
            <v>6450</v>
          </cell>
          <cell r="C114">
            <v>3102</v>
          </cell>
          <cell r="D114">
            <v>2584</v>
          </cell>
          <cell r="E114">
            <v>12547</v>
          </cell>
          <cell r="F114">
            <v>6587</v>
          </cell>
          <cell r="G114">
            <v>1587</v>
          </cell>
          <cell r="H114">
            <v>14521</v>
          </cell>
          <cell r="I114">
            <v>1987</v>
          </cell>
        </row>
        <row r="115">
          <cell r="B115">
            <v>1250</v>
          </cell>
          <cell r="C115">
            <v>8952</v>
          </cell>
          <cell r="D115">
            <v>0</v>
          </cell>
          <cell r="E115">
            <v>0</v>
          </cell>
          <cell r="F115">
            <v>12547</v>
          </cell>
          <cell r="G115">
            <v>1204</v>
          </cell>
          <cell r="H115">
            <v>0</v>
          </cell>
          <cell r="I115">
            <v>5241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133260</v>
          </cell>
          <cell r="F116">
            <v>2660</v>
          </cell>
          <cell r="G116">
            <v>2700</v>
          </cell>
          <cell r="H116">
            <v>0</v>
          </cell>
          <cell r="I116">
            <v>0</v>
          </cell>
        </row>
        <row r="117">
          <cell r="B117">
            <v>3360</v>
          </cell>
          <cell r="C117">
            <v>8334</v>
          </cell>
          <cell r="D117">
            <v>59</v>
          </cell>
          <cell r="E117">
            <v>2126</v>
          </cell>
          <cell r="F117">
            <v>12550</v>
          </cell>
          <cell r="G117">
            <v>3469</v>
          </cell>
          <cell r="H117">
            <v>118</v>
          </cell>
          <cell r="I117">
            <v>2357</v>
          </cell>
        </row>
        <row r="118">
          <cell r="B118">
            <v>58556</v>
          </cell>
          <cell r="C118">
            <v>18930</v>
          </cell>
          <cell r="D118">
            <v>34134</v>
          </cell>
          <cell r="E118">
            <v>107653</v>
          </cell>
          <cell r="F118">
            <v>28872</v>
          </cell>
          <cell r="G118">
            <v>4498</v>
          </cell>
          <cell r="H118">
            <v>23278</v>
          </cell>
          <cell r="I118">
            <v>5565</v>
          </cell>
        </row>
        <row r="119">
          <cell r="B119">
            <v>9129</v>
          </cell>
          <cell r="C119">
            <v>12869</v>
          </cell>
          <cell r="D119">
            <v>2229</v>
          </cell>
          <cell r="E119">
            <v>8781</v>
          </cell>
          <cell r="F119">
            <v>10225</v>
          </cell>
          <cell r="G119">
            <v>13114</v>
          </cell>
          <cell r="H119">
            <v>5980</v>
          </cell>
          <cell r="I119">
            <v>495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8112</v>
          </cell>
          <cell r="C121">
            <v>8114</v>
          </cell>
          <cell r="D121">
            <v>3587</v>
          </cell>
          <cell r="E121">
            <v>3587</v>
          </cell>
          <cell r="F121">
            <v>17521</v>
          </cell>
          <cell r="G121">
            <v>9584</v>
          </cell>
          <cell r="H121">
            <v>8521</v>
          </cell>
          <cell r="I121">
            <v>4503</v>
          </cell>
        </row>
        <row r="122">
          <cell r="B122">
            <v>2548</v>
          </cell>
          <cell r="C122">
            <v>658</v>
          </cell>
          <cell r="D122">
            <v>852</v>
          </cell>
          <cell r="E122">
            <v>12547</v>
          </cell>
          <cell r="F122">
            <v>6584</v>
          </cell>
          <cell r="G122">
            <v>7854</v>
          </cell>
          <cell r="H122">
            <v>4521</v>
          </cell>
          <cell r="I122">
            <v>78</v>
          </cell>
        </row>
        <row r="123">
          <cell r="B123">
            <v>20728</v>
          </cell>
          <cell r="C123">
            <v>0</v>
          </cell>
          <cell r="D123">
            <v>3175</v>
          </cell>
          <cell r="E123">
            <v>106200</v>
          </cell>
          <cell r="F123">
            <v>14400</v>
          </cell>
          <cell r="G123">
            <v>1900</v>
          </cell>
          <cell r="H123">
            <v>26158</v>
          </cell>
          <cell r="I123">
            <v>200</v>
          </cell>
        </row>
        <row r="124">
          <cell r="B124">
            <v>440</v>
          </cell>
          <cell r="C124">
            <v>2</v>
          </cell>
          <cell r="D124">
            <v>500</v>
          </cell>
          <cell r="E124">
            <v>4521</v>
          </cell>
          <cell r="F124">
            <v>15244</v>
          </cell>
          <cell r="G124">
            <v>160</v>
          </cell>
          <cell r="H124">
            <v>1190</v>
          </cell>
          <cell r="I124">
            <v>42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1175</v>
          </cell>
          <cell r="F125">
            <v>120</v>
          </cell>
          <cell r="G125">
            <v>0</v>
          </cell>
          <cell r="H125">
            <v>8</v>
          </cell>
          <cell r="I125">
            <v>0</v>
          </cell>
        </row>
        <row r="126">
          <cell r="B126">
            <v>0</v>
          </cell>
          <cell r="C126">
            <v>0</v>
          </cell>
          <cell r="D126">
            <v>48</v>
          </cell>
          <cell r="E126">
            <v>14001</v>
          </cell>
          <cell r="F126">
            <v>9</v>
          </cell>
          <cell r="G126">
            <v>234</v>
          </cell>
          <cell r="H126">
            <v>155</v>
          </cell>
          <cell r="I126">
            <v>0</v>
          </cell>
        </row>
        <row r="127">
          <cell r="B127">
            <v>5748</v>
          </cell>
          <cell r="C127">
            <v>15</v>
          </cell>
          <cell r="D127">
            <v>0</v>
          </cell>
          <cell r="E127">
            <v>2789</v>
          </cell>
          <cell r="F127">
            <v>36324</v>
          </cell>
          <cell r="G127">
            <v>0</v>
          </cell>
          <cell r="H127">
            <v>1436</v>
          </cell>
          <cell r="I127">
            <v>104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80290</v>
          </cell>
          <cell r="F129">
            <v>5300</v>
          </cell>
          <cell r="G129">
            <v>649</v>
          </cell>
          <cell r="H129">
            <v>0</v>
          </cell>
          <cell r="I129">
            <v>0</v>
          </cell>
        </row>
        <row r="130">
          <cell r="B130">
            <v>87737</v>
          </cell>
          <cell r="C130">
            <v>5330</v>
          </cell>
          <cell r="D130">
            <v>126</v>
          </cell>
          <cell r="E130">
            <v>726</v>
          </cell>
          <cell r="F130">
            <v>46830</v>
          </cell>
          <cell r="G130">
            <v>3343</v>
          </cell>
          <cell r="H130">
            <v>645</v>
          </cell>
          <cell r="I130">
            <v>6927</v>
          </cell>
        </row>
        <row r="131">
          <cell r="B131">
            <v>443</v>
          </cell>
          <cell r="C131">
            <v>1087</v>
          </cell>
          <cell r="D131">
            <v>16</v>
          </cell>
          <cell r="E131">
            <v>572</v>
          </cell>
          <cell r="F131">
            <v>15875</v>
          </cell>
          <cell r="G131">
            <v>1897</v>
          </cell>
          <cell r="H131">
            <v>16</v>
          </cell>
          <cell r="I131">
            <v>14494</v>
          </cell>
        </row>
        <row r="132">
          <cell r="B132">
            <v>116</v>
          </cell>
          <cell r="C132">
            <v>6788</v>
          </cell>
          <cell r="D132">
            <v>4612</v>
          </cell>
          <cell r="E132">
            <v>4120</v>
          </cell>
          <cell r="F132">
            <v>1665</v>
          </cell>
          <cell r="G132">
            <v>689</v>
          </cell>
          <cell r="H132">
            <v>25</v>
          </cell>
          <cell r="I132">
            <v>356</v>
          </cell>
        </row>
        <row r="133">
          <cell r="B133">
            <v>44</v>
          </cell>
          <cell r="C133">
            <v>0</v>
          </cell>
          <cell r="D133">
            <v>235</v>
          </cell>
          <cell r="E133">
            <v>0</v>
          </cell>
          <cell r="F133">
            <v>0</v>
          </cell>
          <cell r="G133">
            <v>258</v>
          </cell>
          <cell r="H133">
            <v>0</v>
          </cell>
          <cell r="I133">
            <v>202</v>
          </cell>
        </row>
        <row r="134">
          <cell r="B134">
            <v>0</v>
          </cell>
          <cell r="C134">
            <v>379</v>
          </cell>
          <cell r="D134">
            <v>0</v>
          </cell>
          <cell r="E134">
            <v>5</v>
          </cell>
          <cell r="F134">
            <v>23400</v>
          </cell>
          <cell r="G134">
            <v>7</v>
          </cell>
          <cell r="H134">
            <v>0</v>
          </cell>
          <cell r="I134">
            <v>2144</v>
          </cell>
        </row>
        <row r="135">
          <cell r="B135">
            <v>91</v>
          </cell>
          <cell r="C135">
            <v>3225</v>
          </cell>
          <cell r="D135">
            <v>0</v>
          </cell>
          <cell r="E135">
            <v>0</v>
          </cell>
          <cell r="F135">
            <v>15000</v>
          </cell>
          <cell r="G135">
            <v>0</v>
          </cell>
          <cell r="H135">
            <v>0</v>
          </cell>
          <cell r="I135">
            <v>21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352</v>
          </cell>
          <cell r="G136">
            <v>7</v>
          </cell>
          <cell r="H136">
            <v>0</v>
          </cell>
          <cell r="I136">
            <v>0</v>
          </cell>
        </row>
        <row r="137">
          <cell r="B137">
            <v>354342</v>
          </cell>
          <cell r="C137">
            <v>32881</v>
          </cell>
          <cell r="D137">
            <v>3328527</v>
          </cell>
          <cell r="E137">
            <v>9154</v>
          </cell>
          <cell r="F137">
            <v>38402</v>
          </cell>
          <cell r="G137">
            <v>194602</v>
          </cell>
          <cell r="H137">
            <v>77290</v>
          </cell>
          <cell r="I137">
            <v>23864</v>
          </cell>
        </row>
        <row r="138">
          <cell r="B138">
            <v>65214</v>
          </cell>
          <cell r="C138">
            <v>24581</v>
          </cell>
          <cell r="D138">
            <v>23547</v>
          </cell>
          <cell r="E138">
            <v>21547</v>
          </cell>
          <cell r="F138">
            <v>15248</v>
          </cell>
          <cell r="G138">
            <v>27537</v>
          </cell>
          <cell r="H138">
            <v>5736</v>
          </cell>
          <cell r="I138">
            <v>4039</v>
          </cell>
        </row>
      </sheetData>
      <sheetData sheetId="11">
        <row r="8">
          <cell r="B8">
            <v>0</v>
          </cell>
          <cell r="C8">
            <v>100</v>
          </cell>
          <cell r="D8">
            <v>4090</v>
          </cell>
          <cell r="E8">
            <v>0</v>
          </cell>
          <cell r="F8">
            <v>600</v>
          </cell>
          <cell r="G8">
            <v>0</v>
          </cell>
          <cell r="H8">
            <v>139</v>
          </cell>
          <cell r="I8">
            <v>0</v>
          </cell>
        </row>
        <row r="9">
          <cell r="B9">
            <v>1500</v>
          </cell>
          <cell r="C9">
            <v>1250</v>
          </cell>
          <cell r="D9">
            <v>2700</v>
          </cell>
          <cell r="E9">
            <v>4552</v>
          </cell>
          <cell r="F9">
            <v>647</v>
          </cell>
          <cell r="G9">
            <v>4520</v>
          </cell>
          <cell r="H9">
            <v>12900</v>
          </cell>
          <cell r="I9">
            <v>752</v>
          </cell>
        </row>
        <row r="10">
          <cell r="B10">
            <v>0</v>
          </cell>
          <cell r="C10">
            <v>0</v>
          </cell>
          <cell r="D10">
            <v>698</v>
          </cell>
          <cell r="E10">
            <v>0</v>
          </cell>
          <cell r="F10">
            <v>0</v>
          </cell>
          <cell r="G10">
            <v>5999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405</v>
          </cell>
          <cell r="D11">
            <v>0</v>
          </cell>
          <cell r="E11">
            <v>5</v>
          </cell>
          <cell r="F11">
            <v>0</v>
          </cell>
          <cell r="G11">
            <v>5</v>
          </cell>
          <cell r="H11">
            <v>100</v>
          </cell>
          <cell r="I11">
            <v>200</v>
          </cell>
        </row>
        <row r="12">
          <cell r="B12">
            <v>0</v>
          </cell>
          <cell r="C12">
            <v>45</v>
          </cell>
          <cell r="D12">
            <v>2771</v>
          </cell>
          <cell r="E12">
            <v>0</v>
          </cell>
          <cell r="F12">
            <v>0</v>
          </cell>
          <cell r="G12">
            <v>0</v>
          </cell>
          <cell r="H12">
            <v>535</v>
          </cell>
          <cell r="I12">
            <v>0</v>
          </cell>
        </row>
        <row r="13">
          <cell r="B13">
            <v>250</v>
          </cell>
          <cell r="C13">
            <v>39</v>
          </cell>
          <cell r="D13">
            <v>654</v>
          </cell>
          <cell r="E13">
            <v>520</v>
          </cell>
          <cell r="F13">
            <v>569</v>
          </cell>
          <cell r="G13">
            <v>1990</v>
          </cell>
          <cell r="H13">
            <v>5210</v>
          </cell>
          <cell r="I13">
            <v>0</v>
          </cell>
        </row>
        <row r="14">
          <cell r="B14">
            <v>125</v>
          </cell>
          <cell r="C14">
            <v>59</v>
          </cell>
          <cell r="D14">
            <v>1200</v>
          </cell>
          <cell r="E14">
            <v>200</v>
          </cell>
          <cell r="F14">
            <v>520</v>
          </cell>
          <cell r="G14">
            <v>8521</v>
          </cell>
          <cell r="H14">
            <v>9874</v>
          </cell>
          <cell r="I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45</v>
          </cell>
          <cell r="G15">
            <v>802</v>
          </cell>
          <cell r="H15">
            <v>707</v>
          </cell>
          <cell r="I15">
            <v>0</v>
          </cell>
        </row>
        <row r="16">
          <cell r="B16">
            <v>97</v>
          </cell>
          <cell r="C16">
            <v>50</v>
          </cell>
          <cell r="D16">
            <v>303</v>
          </cell>
          <cell r="E16">
            <v>98</v>
          </cell>
          <cell r="F16">
            <v>0</v>
          </cell>
          <cell r="G16">
            <v>258</v>
          </cell>
          <cell r="H16">
            <v>1520</v>
          </cell>
          <cell r="I16">
            <v>207</v>
          </cell>
        </row>
        <row r="17">
          <cell r="B17">
            <v>1895</v>
          </cell>
          <cell r="C17">
            <v>1011</v>
          </cell>
          <cell r="D17">
            <v>363</v>
          </cell>
          <cell r="E17">
            <v>4654</v>
          </cell>
          <cell r="F17">
            <v>60</v>
          </cell>
          <cell r="G17">
            <v>157</v>
          </cell>
          <cell r="H17">
            <v>1552</v>
          </cell>
          <cell r="I17">
            <v>379</v>
          </cell>
        </row>
        <row r="18">
          <cell r="B18">
            <v>40</v>
          </cell>
          <cell r="C18">
            <v>463</v>
          </cell>
          <cell r="D18">
            <v>0</v>
          </cell>
          <cell r="E18">
            <v>8</v>
          </cell>
          <cell r="F18">
            <v>15</v>
          </cell>
          <cell r="G18">
            <v>2194</v>
          </cell>
          <cell r="H18">
            <v>0</v>
          </cell>
          <cell r="I18">
            <v>165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3214</v>
          </cell>
          <cell r="F19">
            <v>89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895</v>
          </cell>
          <cell r="C20">
            <v>1204</v>
          </cell>
          <cell r="D20">
            <v>28</v>
          </cell>
          <cell r="E20">
            <v>548</v>
          </cell>
          <cell r="F20">
            <v>30</v>
          </cell>
          <cell r="G20">
            <v>1547</v>
          </cell>
          <cell r="H20">
            <v>18</v>
          </cell>
          <cell r="I20">
            <v>168</v>
          </cell>
        </row>
        <row r="21">
          <cell r="B21">
            <v>4521</v>
          </cell>
          <cell r="C21">
            <v>1067</v>
          </cell>
          <cell r="D21">
            <v>3254</v>
          </cell>
          <cell r="E21">
            <v>9874</v>
          </cell>
          <cell r="F21">
            <v>225</v>
          </cell>
          <cell r="G21">
            <v>937</v>
          </cell>
          <cell r="H21">
            <v>1851</v>
          </cell>
          <cell r="I21">
            <v>854</v>
          </cell>
        </row>
        <row r="22">
          <cell r="B22">
            <v>654</v>
          </cell>
          <cell r="C22">
            <v>119</v>
          </cell>
          <cell r="D22">
            <v>1895</v>
          </cell>
          <cell r="E22">
            <v>584</v>
          </cell>
          <cell r="F22">
            <v>741</v>
          </cell>
          <cell r="G22">
            <v>421</v>
          </cell>
          <cell r="H22">
            <v>521</v>
          </cell>
          <cell r="I22">
            <v>54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5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985</v>
          </cell>
          <cell r="C24">
            <v>854</v>
          </cell>
          <cell r="D24">
            <v>327</v>
          </cell>
          <cell r="E24">
            <v>998</v>
          </cell>
          <cell r="F24">
            <v>358</v>
          </cell>
          <cell r="G24">
            <v>521</v>
          </cell>
          <cell r="H24">
            <v>546</v>
          </cell>
          <cell r="I24">
            <v>989</v>
          </cell>
        </row>
        <row r="25">
          <cell r="B25">
            <v>263</v>
          </cell>
          <cell r="C25">
            <v>16</v>
          </cell>
          <cell r="D25">
            <v>327</v>
          </cell>
          <cell r="E25">
            <v>558</v>
          </cell>
          <cell r="F25">
            <v>175</v>
          </cell>
          <cell r="G25">
            <v>93</v>
          </cell>
          <cell r="H25">
            <v>25</v>
          </cell>
          <cell r="I25">
            <v>14</v>
          </cell>
        </row>
        <row r="26">
          <cell r="B26">
            <v>40</v>
          </cell>
          <cell r="C26">
            <v>0</v>
          </cell>
          <cell r="D26">
            <v>478</v>
          </cell>
          <cell r="E26">
            <v>58</v>
          </cell>
          <cell r="F26">
            <v>626</v>
          </cell>
          <cell r="G26">
            <v>364</v>
          </cell>
          <cell r="H26">
            <v>2895</v>
          </cell>
          <cell r="I26">
            <v>16</v>
          </cell>
        </row>
        <row r="27">
          <cell r="B27">
            <v>0</v>
          </cell>
          <cell r="C27">
            <v>25</v>
          </cell>
          <cell r="D27">
            <v>75</v>
          </cell>
          <cell r="E27">
            <v>125</v>
          </cell>
          <cell r="F27">
            <v>210</v>
          </cell>
          <cell r="G27">
            <v>65</v>
          </cell>
          <cell r="H27">
            <v>32</v>
          </cell>
          <cell r="I27">
            <v>25</v>
          </cell>
        </row>
        <row r="28">
          <cell r="B28">
            <v>98</v>
          </cell>
          <cell r="C28">
            <v>0</v>
          </cell>
          <cell r="D28">
            <v>0</v>
          </cell>
          <cell r="E28">
            <v>358</v>
          </cell>
          <cell r="F28">
            <v>120</v>
          </cell>
          <cell r="G28">
            <v>56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0</v>
          </cell>
          <cell r="C30">
            <v>28</v>
          </cell>
          <cell r="D30">
            <v>17</v>
          </cell>
          <cell r="E30">
            <v>98</v>
          </cell>
          <cell r="F30">
            <v>989</v>
          </cell>
          <cell r="G30">
            <v>29</v>
          </cell>
          <cell r="H30">
            <v>58</v>
          </cell>
          <cell r="I30">
            <v>0</v>
          </cell>
        </row>
        <row r="31">
          <cell r="H31">
            <v>18824</v>
          </cell>
        </row>
        <row r="32">
          <cell r="B32">
            <v>0</v>
          </cell>
          <cell r="C32">
            <v>1</v>
          </cell>
          <cell r="D32">
            <v>0</v>
          </cell>
          <cell r="E32">
            <v>455</v>
          </cell>
          <cell r="F32">
            <v>326</v>
          </cell>
          <cell r="G32">
            <v>612</v>
          </cell>
          <cell r="H32">
            <v>0</v>
          </cell>
          <cell r="I32">
            <v>0</v>
          </cell>
        </row>
        <row r="33">
          <cell r="B33">
            <v>50</v>
          </cell>
          <cell r="C33">
            <v>0</v>
          </cell>
          <cell r="D33">
            <v>0</v>
          </cell>
          <cell r="E33">
            <v>5</v>
          </cell>
          <cell r="F33">
            <v>0</v>
          </cell>
          <cell r="G33">
            <v>210</v>
          </cell>
          <cell r="H33">
            <v>320</v>
          </cell>
          <cell r="I33">
            <v>110</v>
          </cell>
        </row>
        <row r="34">
          <cell r="B34">
            <v>96</v>
          </cell>
          <cell r="C34">
            <v>231</v>
          </cell>
          <cell r="D34">
            <v>48</v>
          </cell>
          <cell r="E34">
            <v>166</v>
          </cell>
          <cell r="F34">
            <v>10</v>
          </cell>
          <cell r="G34">
            <v>525</v>
          </cell>
          <cell r="H34">
            <v>82</v>
          </cell>
          <cell r="I34">
            <v>3947</v>
          </cell>
        </row>
        <row r="35">
          <cell r="B35">
            <v>30</v>
          </cell>
          <cell r="C35">
            <v>359</v>
          </cell>
          <cell r="D35">
            <v>380</v>
          </cell>
          <cell r="E35">
            <v>477</v>
          </cell>
          <cell r="F35">
            <v>0</v>
          </cell>
          <cell r="G35">
            <v>611</v>
          </cell>
          <cell r="H35">
            <v>248</v>
          </cell>
          <cell r="I35">
            <v>627</v>
          </cell>
        </row>
        <row r="36">
          <cell r="B36">
            <v>128</v>
          </cell>
          <cell r="C36">
            <v>0</v>
          </cell>
          <cell r="D36">
            <v>835</v>
          </cell>
          <cell r="E36">
            <v>0</v>
          </cell>
          <cell r="F36">
            <v>5</v>
          </cell>
          <cell r="G36">
            <v>176</v>
          </cell>
          <cell r="H36">
            <v>72</v>
          </cell>
          <cell r="I36">
            <v>100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25</v>
          </cell>
        </row>
        <row r="38">
          <cell r="B38">
            <v>0</v>
          </cell>
          <cell r="C38">
            <v>3235</v>
          </cell>
          <cell r="D38">
            <v>0</v>
          </cell>
          <cell r="E38">
            <v>56</v>
          </cell>
          <cell r="F38">
            <v>0</v>
          </cell>
          <cell r="G38">
            <v>0</v>
          </cell>
          <cell r="H38">
            <v>0</v>
          </cell>
          <cell r="I38">
            <v>45</v>
          </cell>
        </row>
        <row r="39">
          <cell r="B39">
            <v>0</v>
          </cell>
          <cell r="C39">
            <v>0</v>
          </cell>
          <cell r="D39">
            <v>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300</v>
          </cell>
          <cell r="C40">
            <v>99</v>
          </cell>
          <cell r="D40">
            <v>2498</v>
          </cell>
          <cell r="E40">
            <v>75</v>
          </cell>
          <cell r="F40">
            <v>560</v>
          </cell>
          <cell r="G40">
            <v>361</v>
          </cell>
          <cell r="H40">
            <v>648</v>
          </cell>
          <cell r="I40">
            <v>70</v>
          </cell>
        </row>
        <row r="41">
          <cell r="B41">
            <v>3221</v>
          </cell>
          <cell r="C41">
            <v>2508</v>
          </cell>
          <cell r="D41">
            <v>1009</v>
          </cell>
          <cell r="E41">
            <v>5446</v>
          </cell>
          <cell r="F41">
            <v>745</v>
          </cell>
          <cell r="G41">
            <v>1627</v>
          </cell>
          <cell r="H41">
            <v>1945</v>
          </cell>
          <cell r="I41">
            <v>523</v>
          </cell>
        </row>
        <row r="56">
          <cell r="B56">
            <v>6040</v>
          </cell>
          <cell r="C56">
            <v>262900</v>
          </cell>
          <cell r="D56">
            <v>174217</v>
          </cell>
          <cell r="E56">
            <v>78148</v>
          </cell>
          <cell r="F56">
            <v>1600</v>
          </cell>
          <cell r="G56">
            <v>0</v>
          </cell>
          <cell r="H56">
            <v>20038</v>
          </cell>
          <cell r="I56">
            <v>5976</v>
          </cell>
        </row>
        <row r="57">
          <cell r="B57">
            <v>594</v>
          </cell>
          <cell r="C57">
            <v>1816</v>
          </cell>
          <cell r="D57">
            <v>3549</v>
          </cell>
          <cell r="E57">
            <v>1154</v>
          </cell>
          <cell r="F57">
            <v>2493</v>
          </cell>
          <cell r="G57">
            <v>3095</v>
          </cell>
          <cell r="H57">
            <v>15975</v>
          </cell>
          <cell r="I57">
            <v>887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6987</v>
          </cell>
          <cell r="C59">
            <v>235478</v>
          </cell>
          <cell r="D59">
            <v>23056</v>
          </cell>
          <cell r="E59">
            <v>4300</v>
          </cell>
          <cell r="F59">
            <v>9560</v>
          </cell>
          <cell r="G59">
            <v>32541</v>
          </cell>
          <cell r="H59">
            <v>1700</v>
          </cell>
          <cell r="I59">
            <v>65897</v>
          </cell>
        </row>
        <row r="60">
          <cell r="B60">
            <v>0</v>
          </cell>
          <cell r="C60">
            <v>0</v>
          </cell>
          <cell r="D60">
            <v>3165</v>
          </cell>
          <cell r="E60">
            <v>0</v>
          </cell>
          <cell r="F60">
            <v>20</v>
          </cell>
          <cell r="G60">
            <v>0</v>
          </cell>
          <cell r="H60">
            <v>1688</v>
          </cell>
          <cell r="I60">
            <v>1035</v>
          </cell>
        </row>
        <row r="61">
          <cell r="B61">
            <v>58</v>
          </cell>
          <cell r="C61">
            <v>0</v>
          </cell>
          <cell r="D61">
            <v>547</v>
          </cell>
          <cell r="E61">
            <v>1587</v>
          </cell>
          <cell r="F61">
            <v>354</v>
          </cell>
          <cell r="G61">
            <v>452</v>
          </cell>
          <cell r="H61">
            <v>189</v>
          </cell>
          <cell r="I61">
            <v>0</v>
          </cell>
        </row>
        <row r="62">
          <cell r="B62">
            <v>0</v>
          </cell>
          <cell r="C62">
            <v>0</v>
          </cell>
          <cell r="D62">
            <v>425</v>
          </cell>
          <cell r="E62">
            <v>41</v>
          </cell>
          <cell r="F62">
            <v>340</v>
          </cell>
          <cell r="G62">
            <v>4799</v>
          </cell>
          <cell r="H62">
            <v>0</v>
          </cell>
          <cell r="I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152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215</v>
          </cell>
          <cell r="C64">
            <v>641</v>
          </cell>
          <cell r="D64">
            <v>2520</v>
          </cell>
          <cell r="E64">
            <v>1</v>
          </cell>
          <cell r="F64">
            <v>1135</v>
          </cell>
          <cell r="G64">
            <v>592</v>
          </cell>
          <cell r="H64">
            <v>1867</v>
          </cell>
          <cell r="I64">
            <v>145</v>
          </cell>
        </row>
        <row r="65">
          <cell r="B65">
            <v>589</v>
          </cell>
          <cell r="C65">
            <v>253</v>
          </cell>
          <cell r="D65">
            <v>79</v>
          </cell>
          <cell r="E65">
            <v>1740</v>
          </cell>
          <cell r="F65">
            <v>372</v>
          </cell>
          <cell r="G65">
            <v>101</v>
          </cell>
          <cell r="H65">
            <v>1401</v>
          </cell>
          <cell r="I65">
            <v>229</v>
          </cell>
        </row>
        <row r="66">
          <cell r="B66">
            <v>44</v>
          </cell>
          <cell r="C66">
            <v>878</v>
          </cell>
          <cell r="D66">
            <v>0</v>
          </cell>
          <cell r="E66">
            <v>3</v>
          </cell>
          <cell r="F66">
            <v>1354</v>
          </cell>
          <cell r="G66">
            <v>0</v>
          </cell>
          <cell r="H66">
            <v>0</v>
          </cell>
          <cell r="I66">
            <v>489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3051</v>
          </cell>
          <cell r="F67">
            <v>214</v>
          </cell>
          <cell r="G67">
            <v>198</v>
          </cell>
          <cell r="H67">
            <v>0</v>
          </cell>
          <cell r="I67">
            <v>0</v>
          </cell>
        </row>
        <row r="68">
          <cell r="B68">
            <v>724</v>
          </cell>
          <cell r="C68">
            <v>1098</v>
          </cell>
          <cell r="D68">
            <v>48</v>
          </cell>
          <cell r="E68">
            <v>207</v>
          </cell>
          <cell r="F68">
            <v>1587</v>
          </cell>
          <cell r="G68">
            <v>1204</v>
          </cell>
          <cell r="H68">
            <v>16</v>
          </cell>
          <cell r="I68">
            <v>326</v>
          </cell>
        </row>
        <row r="69">
          <cell r="B69">
            <v>2724</v>
          </cell>
          <cell r="C69">
            <v>2474</v>
          </cell>
          <cell r="D69">
            <v>3163</v>
          </cell>
          <cell r="E69">
            <v>8477</v>
          </cell>
          <cell r="F69">
            <v>1280</v>
          </cell>
          <cell r="G69">
            <v>878</v>
          </cell>
          <cell r="H69">
            <v>1749</v>
          </cell>
          <cell r="I69">
            <v>756</v>
          </cell>
        </row>
        <row r="70">
          <cell r="B70">
            <v>352</v>
          </cell>
          <cell r="C70">
            <v>1508</v>
          </cell>
          <cell r="D70">
            <v>521</v>
          </cell>
          <cell r="E70">
            <v>2022</v>
          </cell>
          <cell r="F70">
            <v>635</v>
          </cell>
          <cell r="G70">
            <v>1118</v>
          </cell>
          <cell r="H70">
            <v>188</v>
          </cell>
          <cell r="I70">
            <v>103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202</v>
          </cell>
          <cell r="C72">
            <v>2587</v>
          </cell>
          <cell r="D72">
            <v>929</v>
          </cell>
          <cell r="E72">
            <v>828</v>
          </cell>
          <cell r="F72">
            <v>4120</v>
          </cell>
          <cell r="G72">
            <v>685</v>
          </cell>
          <cell r="H72">
            <v>938</v>
          </cell>
          <cell r="I72">
            <v>495</v>
          </cell>
        </row>
        <row r="73">
          <cell r="B73">
            <v>241</v>
          </cell>
          <cell r="C73">
            <v>189</v>
          </cell>
          <cell r="D73">
            <v>75</v>
          </cell>
          <cell r="E73">
            <v>1640</v>
          </cell>
          <cell r="F73">
            <v>210</v>
          </cell>
          <cell r="G73">
            <v>844</v>
          </cell>
          <cell r="H73">
            <v>113</v>
          </cell>
          <cell r="I73">
            <v>12</v>
          </cell>
        </row>
        <row r="74">
          <cell r="B74">
            <v>60</v>
          </cell>
          <cell r="C74">
            <v>0</v>
          </cell>
          <cell r="D74">
            <v>10</v>
          </cell>
          <cell r="E74">
            <v>168</v>
          </cell>
          <cell r="F74">
            <v>50</v>
          </cell>
          <cell r="G74">
            <v>100</v>
          </cell>
          <cell r="H74">
            <v>370</v>
          </cell>
          <cell r="I74">
            <v>0</v>
          </cell>
        </row>
        <row r="75">
          <cell r="B75">
            <v>15</v>
          </cell>
          <cell r="C75">
            <v>0</v>
          </cell>
          <cell r="D75">
            <v>0</v>
          </cell>
          <cell r="E75">
            <v>98</v>
          </cell>
          <cell r="F75">
            <v>754</v>
          </cell>
          <cell r="G75">
            <v>58</v>
          </cell>
          <cell r="H75">
            <v>87</v>
          </cell>
          <cell r="I75">
            <v>12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625</v>
          </cell>
          <cell r="F76">
            <v>58</v>
          </cell>
          <cell r="G76">
            <v>12</v>
          </cell>
          <cell r="H76">
            <v>0</v>
          </cell>
          <cell r="I76">
            <v>0</v>
          </cell>
        </row>
        <row r="77">
          <cell r="B77">
            <v>0</v>
          </cell>
          <cell r="C77">
            <v>0</v>
          </cell>
          <cell r="D77">
            <v>150</v>
          </cell>
          <cell r="E77">
            <v>7003</v>
          </cell>
          <cell r="F77">
            <v>40</v>
          </cell>
          <cell r="G77">
            <v>953</v>
          </cell>
          <cell r="H77">
            <v>360</v>
          </cell>
          <cell r="I77">
            <v>0</v>
          </cell>
        </row>
        <row r="78">
          <cell r="B78">
            <v>20</v>
          </cell>
          <cell r="C78">
            <v>12</v>
          </cell>
          <cell r="D78">
            <v>2</v>
          </cell>
          <cell r="E78">
            <v>120</v>
          </cell>
          <cell r="F78">
            <v>2204</v>
          </cell>
          <cell r="G78">
            <v>0</v>
          </cell>
          <cell r="H78">
            <v>57</v>
          </cell>
          <cell r="I78">
            <v>7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687</v>
          </cell>
          <cell r="F80">
            <v>634</v>
          </cell>
          <cell r="G80">
            <v>15</v>
          </cell>
          <cell r="H80">
            <v>0</v>
          </cell>
          <cell r="I80">
            <v>0</v>
          </cell>
        </row>
        <row r="81">
          <cell r="B81">
            <v>41039</v>
          </cell>
          <cell r="C81">
            <v>2259</v>
          </cell>
          <cell r="D81">
            <v>873</v>
          </cell>
          <cell r="E81">
            <v>3815</v>
          </cell>
          <cell r="F81">
            <v>975</v>
          </cell>
          <cell r="G81">
            <v>3269</v>
          </cell>
          <cell r="H81">
            <v>424</v>
          </cell>
          <cell r="I81">
            <v>842</v>
          </cell>
        </row>
        <row r="82">
          <cell r="B82">
            <v>675</v>
          </cell>
          <cell r="C82">
            <v>4455</v>
          </cell>
          <cell r="D82">
            <v>107</v>
          </cell>
          <cell r="E82">
            <v>762</v>
          </cell>
          <cell r="F82">
            <v>10165</v>
          </cell>
          <cell r="G82">
            <v>1183</v>
          </cell>
          <cell r="H82">
            <v>29</v>
          </cell>
          <cell r="I82">
            <v>6743</v>
          </cell>
        </row>
        <row r="83">
          <cell r="B83">
            <v>149</v>
          </cell>
          <cell r="C83">
            <v>1752</v>
          </cell>
          <cell r="D83">
            <v>2580</v>
          </cell>
          <cell r="E83">
            <v>1450</v>
          </cell>
          <cell r="F83">
            <v>650</v>
          </cell>
          <cell r="G83">
            <v>944</v>
          </cell>
          <cell r="H83">
            <v>71</v>
          </cell>
          <cell r="I83">
            <v>324</v>
          </cell>
        </row>
        <row r="84">
          <cell r="B84">
            <v>45</v>
          </cell>
          <cell r="C84">
            <v>0</v>
          </cell>
          <cell r="D84">
            <v>122</v>
          </cell>
          <cell r="E84">
            <v>0</v>
          </cell>
          <cell r="F84">
            <v>700</v>
          </cell>
          <cell r="G84">
            <v>250</v>
          </cell>
          <cell r="H84">
            <v>35</v>
          </cell>
          <cell r="I84">
            <v>100</v>
          </cell>
        </row>
        <row r="85">
          <cell r="B85">
            <v>0</v>
          </cell>
          <cell r="C85">
            <v>585</v>
          </cell>
          <cell r="D85">
            <v>0</v>
          </cell>
          <cell r="E85">
            <v>741</v>
          </cell>
          <cell r="F85">
            <v>16600</v>
          </cell>
          <cell r="G85">
            <v>323</v>
          </cell>
          <cell r="H85">
            <v>3</v>
          </cell>
          <cell r="I85">
            <v>3630</v>
          </cell>
        </row>
        <row r="86">
          <cell r="B86">
            <v>200</v>
          </cell>
          <cell r="C86">
            <v>1633</v>
          </cell>
          <cell r="D86">
            <v>0</v>
          </cell>
          <cell r="E86">
            <v>24</v>
          </cell>
          <cell r="F86">
            <v>3000</v>
          </cell>
          <cell r="G86">
            <v>0</v>
          </cell>
          <cell r="H86">
            <v>0</v>
          </cell>
          <cell r="I86">
            <v>20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2</v>
          </cell>
          <cell r="F87">
            <v>500</v>
          </cell>
          <cell r="G87">
            <v>40</v>
          </cell>
          <cell r="H87">
            <v>0</v>
          </cell>
          <cell r="I87">
            <v>0</v>
          </cell>
        </row>
        <row r="88">
          <cell r="B88">
            <v>41624</v>
          </cell>
          <cell r="C88">
            <v>10982</v>
          </cell>
          <cell r="D88">
            <v>286468</v>
          </cell>
          <cell r="E88">
            <v>5533</v>
          </cell>
          <cell r="F88">
            <v>6585</v>
          </cell>
          <cell r="G88">
            <v>46342</v>
          </cell>
          <cell r="H88">
            <v>18982</v>
          </cell>
          <cell r="I88">
            <v>671</v>
          </cell>
        </row>
        <row r="89">
          <cell r="B89">
            <v>204758</v>
          </cell>
          <cell r="C89">
            <v>162146</v>
          </cell>
          <cell r="D89">
            <v>30131</v>
          </cell>
          <cell r="E89">
            <v>176403</v>
          </cell>
          <cell r="F89">
            <v>13095</v>
          </cell>
          <cell r="G89">
            <v>100246</v>
          </cell>
          <cell r="H89">
            <v>21444</v>
          </cell>
          <cell r="I89">
            <v>2641</v>
          </cell>
        </row>
        <row r="105">
          <cell r="B105">
            <v>31179</v>
          </cell>
          <cell r="C105">
            <v>1126309</v>
          </cell>
          <cell r="D105">
            <v>987490</v>
          </cell>
          <cell r="E105">
            <v>351339</v>
          </cell>
          <cell r="F105">
            <v>6200</v>
          </cell>
          <cell r="G105">
            <v>0</v>
          </cell>
          <cell r="H105">
            <v>95011</v>
          </cell>
          <cell r="I105">
            <v>25659</v>
          </cell>
        </row>
        <row r="106">
          <cell r="B106">
            <v>6547</v>
          </cell>
          <cell r="C106">
            <v>5214</v>
          </cell>
          <cell r="D106">
            <v>12045</v>
          </cell>
          <cell r="E106">
            <v>4521</v>
          </cell>
          <cell r="F106">
            <v>7854</v>
          </cell>
          <cell r="G106">
            <v>4587</v>
          </cell>
          <cell r="H106">
            <v>32544</v>
          </cell>
          <cell r="I106">
            <v>3254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3200</v>
          </cell>
          <cell r="C108">
            <v>22500</v>
          </cell>
          <cell r="D108">
            <v>2400</v>
          </cell>
          <cell r="E108">
            <v>430</v>
          </cell>
          <cell r="F108">
            <v>985</v>
          </cell>
          <cell r="G108">
            <v>3345</v>
          </cell>
          <cell r="H108">
            <v>150</v>
          </cell>
          <cell r="I108">
            <v>6810</v>
          </cell>
        </row>
        <row r="109">
          <cell r="B109">
            <v>0</v>
          </cell>
          <cell r="C109">
            <v>0</v>
          </cell>
          <cell r="D109">
            <v>6069</v>
          </cell>
          <cell r="E109">
            <v>0</v>
          </cell>
          <cell r="F109">
            <v>40</v>
          </cell>
          <cell r="G109">
            <v>0</v>
          </cell>
          <cell r="H109">
            <v>4115</v>
          </cell>
          <cell r="I109">
            <v>311</v>
          </cell>
        </row>
        <row r="110">
          <cell r="B110">
            <v>68</v>
          </cell>
          <cell r="C110">
            <v>0</v>
          </cell>
          <cell r="D110">
            <v>721</v>
          </cell>
          <cell r="E110">
            <v>2587</v>
          </cell>
          <cell r="F110">
            <v>712</v>
          </cell>
          <cell r="G110">
            <v>625</v>
          </cell>
          <cell r="H110">
            <v>254</v>
          </cell>
          <cell r="I110">
            <v>0</v>
          </cell>
        </row>
        <row r="111">
          <cell r="B111">
            <v>0</v>
          </cell>
          <cell r="C111">
            <v>0</v>
          </cell>
          <cell r="D111">
            <v>425</v>
          </cell>
          <cell r="E111">
            <v>67</v>
          </cell>
          <cell r="F111">
            <v>660</v>
          </cell>
          <cell r="G111">
            <v>4566</v>
          </cell>
          <cell r="H111">
            <v>0</v>
          </cell>
          <cell r="I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152</v>
          </cell>
          <cell r="G112">
            <v>0</v>
          </cell>
          <cell r="H112">
            <v>0</v>
          </cell>
          <cell r="I112">
            <v>0</v>
          </cell>
        </row>
        <row r="113">
          <cell r="B113">
            <v>675</v>
          </cell>
          <cell r="C113">
            <v>621</v>
          </cell>
          <cell r="D113">
            <v>3961</v>
          </cell>
          <cell r="E113">
            <v>1</v>
          </cell>
          <cell r="F113">
            <v>1807</v>
          </cell>
          <cell r="G113">
            <v>937</v>
          </cell>
          <cell r="H113">
            <v>4239</v>
          </cell>
          <cell r="I113">
            <v>181</v>
          </cell>
        </row>
        <row r="114">
          <cell r="B114">
            <v>10214</v>
          </cell>
          <cell r="C114">
            <v>2014</v>
          </cell>
          <cell r="D114">
            <v>1739</v>
          </cell>
          <cell r="E114">
            <v>22548</v>
          </cell>
          <cell r="F114">
            <v>3576</v>
          </cell>
          <cell r="G114">
            <v>639</v>
          </cell>
          <cell r="H114">
            <v>19874</v>
          </cell>
          <cell r="I114">
            <v>2014</v>
          </cell>
        </row>
        <row r="115">
          <cell r="B115">
            <v>782</v>
          </cell>
          <cell r="C115">
            <v>8126</v>
          </cell>
          <cell r="D115">
            <v>0</v>
          </cell>
          <cell r="E115">
            <v>25</v>
          </cell>
          <cell r="F115">
            <v>10542</v>
          </cell>
          <cell r="G115">
            <v>0</v>
          </cell>
          <cell r="H115">
            <v>0</v>
          </cell>
          <cell r="I115">
            <v>3594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98741</v>
          </cell>
          <cell r="F116">
            <v>3985</v>
          </cell>
          <cell r="G116">
            <v>3254</v>
          </cell>
          <cell r="H116">
            <v>0</v>
          </cell>
          <cell r="I116">
            <v>0</v>
          </cell>
        </row>
        <row r="117">
          <cell r="B117">
            <v>8024</v>
          </cell>
          <cell r="C117">
            <v>8199</v>
          </cell>
          <cell r="D117">
            <v>855</v>
          </cell>
          <cell r="E117">
            <v>1436</v>
          </cell>
          <cell r="F117">
            <v>12086</v>
          </cell>
          <cell r="G117">
            <v>4697</v>
          </cell>
          <cell r="H117">
            <v>114</v>
          </cell>
          <cell r="I117">
            <v>2948</v>
          </cell>
        </row>
        <row r="118">
          <cell r="B118">
            <v>50214</v>
          </cell>
          <cell r="C118">
            <v>21045</v>
          </cell>
          <cell r="D118">
            <v>35987</v>
          </cell>
          <cell r="E118">
            <v>125471</v>
          </cell>
          <cell r="F118">
            <v>20147</v>
          </cell>
          <cell r="G118">
            <v>8744</v>
          </cell>
          <cell r="H118">
            <v>20147</v>
          </cell>
          <cell r="I118">
            <v>6177</v>
          </cell>
        </row>
        <row r="119">
          <cell r="B119">
            <v>6501</v>
          </cell>
          <cell r="C119">
            <v>9520</v>
          </cell>
          <cell r="D119">
            <v>1448</v>
          </cell>
          <cell r="E119">
            <v>7104</v>
          </cell>
          <cell r="F119">
            <v>12047</v>
          </cell>
          <cell r="G119">
            <v>8218</v>
          </cell>
          <cell r="H119">
            <v>5861</v>
          </cell>
          <cell r="I119">
            <v>554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2446</v>
          </cell>
          <cell r="C121">
            <v>12547</v>
          </cell>
          <cell r="D121">
            <v>6587</v>
          </cell>
          <cell r="E121">
            <v>6547</v>
          </cell>
          <cell r="F121">
            <v>20144</v>
          </cell>
          <cell r="G121">
            <v>4587</v>
          </cell>
          <cell r="H121">
            <v>11024</v>
          </cell>
          <cell r="I121">
            <v>658</v>
          </cell>
        </row>
        <row r="122">
          <cell r="B122">
            <v>4861</v>
          </cell>
          <cell r="C122">
            <v>526</v>
          </cell>
          <cell r="D122">
            <v>300</v>
          </cell>
          <cell r="E122">
            <v>11621</v>
          </cell>
          <cell r="F122">
            <v>4200</v>
          </cell>
          <cell r="G122">
            <v>5283</v>
          </cell>
          <cell r="H122">
            <v>3243</v>
          </cell>
          <cell r="I122">
            <v>58</v>
          </cell>
        </row>
        <row r="123">
          <cell r="B123">
            <v>1310</v>
          </cell>
          <cell r="C123">
            <v>0</v>
          </cell>
          <cell r="D123">
            <v>150</v>
          </cell>
          <cell r="E123">
            <v>6386</v>
          </cell>
          <cell r="F123">
            <v>1500</v>
          </cell>
          <cell r="G123">
            <v>1000</v>
          </cell>
          <cell r="H123">
            <v>10010</v>
          </cell>
          <cell r="I123">
            <v>0</v>
          </cell>
        </row>
        <row r="124">
          <cell r="B124">
            <v>3251</v>
          </cell>
          <cell r="C124">
            <v>0</v>
          </cell>
          <cell r="D124">
            <v>0</v>
          </cell>
          <cell r="E124">
            <v>3598</v>
          </cell>
          <cell r="F124">
            <v>11589</v>
          </cell>
          <cell r="G124">
            <v>589</v>
          </cell>
          <cell r="H124">
            <v>1689</v>
          </cell>
          <cell r="I124">
            <v>69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1204</v>
          </cell>
          <cell r="F125">
            <v>124</v>
          </cell>
          <cell r="G125">
            <v>12</v>
          </cell>
          <cell r="H125">
            <v>0</v>
          </cell>
          <cell r="I125">
            <v>0</v>
          </cell>
        </row>
        <row r="126">
          <cell r="B126">
            <v>0</v>
          </cell>
          <cell r="C126">
            <v>0</v>
          </cell>
          <cell r="D126">
            <v>45</v>
          </cell>
          <cell r="E126">
            <v>14004</v>
          </cell>
          <cell r="F126">
            <v>8</v>
          </cell>
          <cell r="G126">
            <v>349</v>
          </cell>
          <cell r="H126">
            <v>186</v>
          </cell>
          <cell r="I126">
            <v>0</v>
          </cell>
        </row>
        <row r="127">
          <cell r="B127">
            <v>360</v>
          </cell>
          <cell r="C127">
            <v>15</v>
          </cell>
          <cell r="D127">
            <v>12</v>
          </cell>
          <cell r="E127">
            <v>3201</v>
          </cell>
          <cell r="F127">
            <v>51204</v>
          </cell>
          <cell r="G127">
            <v>0</v>
          </cell>
          <cell r="H127">
            <v>636</v>
          </cell>
          <cell r="I127">
            <v>77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28974</v>
          </cell>
          <cell r="F129">
            <v>21044</v>
          </cell>
          <cell r="G129">
            <v>65</v>
          </cell>
          <cell r="H129">
            <v>0</v>
          </cell>
          <cell r="I129">
            <v>0</v>
          </cell>
        </row>
        <row r="130">
          <cell r="B130">
            <v>52411</v>
          </cell>
          <cell r="C130">
            <v>4575</v>
          </cell>
          <cell r="D130">
            <v>2547</v>
          </cell>
          <cell r="E130">
            <v>783</v>
          </cell>
          <cell r="F130">
            <v>2587</v>
          </cell>
          <cell r="G130">
            <v>3254</v>
          </cell>
          <cell r="H130">
            <v>698</v>
          </cell>
          <cell r="I130">
            <v>2587</v>
          </cell>
        </row>
        <row r="131">
          <cell r="B131">
            <v>420</v>
          </cell>
          <cell r="C131">
            <v>905</v>
          </cell>
          <cell r="D131">
            <v>17</v>
          </cell>
          <cell r="E131">
            <v>438</v>
          </cell>
          <cell r="F131">
            <v>14165</v>
          </cell>
          <cell r="G131">
            <v>865</v>
          </cell>
          <cell r="H131">
            <v>70</v>
          </cell>
          <cell r="I131">
            <v>12381</v>
          </cell>
        </row>
        <row r="132">
          <cell r="B132">
            <v>355</v>
          </cell>
          <cell r="C132">
            <v>5993</v>
          </cell>
          <cell r="D132">
            <v>5681</v>
          </cell>
          <cell r="E132">
            <v>4555</v>
          </cell>
          <cell r="F132">
            <v>1650</v>
          </cell>
          <cell r="G132">
            <v>545</v>
          </cell>
          <cell r="H132">
            <v>86</v>
          </cell>
          <cell r="I132">
            <v>229</v>
          </cell>
        </row>
        <row r="133">
          <cell r="B133">
            <v>58</v>
          </cell>
          <cell r="C133">
            <v>0</v>
          </cell>
          <cell r="D133">
            <v>27</v>
          </cell>
          <cell r="E133">
            <v>0</v>
          </cell>
          <cell r="F133">
            <v>1400</v>
          </cell>
          <cell r="G133">
            <v>188</v>
          </cell>
          <cell r="H133">
            <v>23</v>
          </cell>
          <cell r="I133">
            <v>120</v>
          </cell>
        </row>
        <row r="134">
          <cell r="B134">
            <v>0</v>
          </cell>
          <cell r="C134">
            <v>358</v>
          </cell>
          <cell r="D134">
            <v>0</v>
          </cell>
          <cell r="E134">
            <v>21</v>
          </cell>
          <cell r="F134">
            <v>28200</v>
          </cell>
          <cell r="G134">
            <v>128</v>
          </cell>
          <cell r="H134">
            <v>6</v>
          </cell>
          <cell r="I134">
            <v>5204</v>
          </cell>
        </row>
        <row r="135">
          <cell r="B135">
            <v>466</v>
          </cell>
          <cell r="C135">
            <v>2928</v>
          </cell>
          <cell r="D135">
            <v>0</v>
          </cell>
          <cell r="E135">
            <v>2</v>
          </cell>
          <cell r="F135">
            <v>9000</v>
          </cell>
          <cell r="G135">
            <v>0</v>
          </cell>
          <cell r="H135">
            <v>0</v>
          </cell>
          <cell r="I135">
            <v>10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4</v>
          </cell>
          <cell r="F136">
            <v>600</v>
          </cell>
          <cell r="G136">
            <v>8</v>
          </cell>
          <cell r="H136">
            <v>0</v>
          </cell>
          <cell r="I136">
            <v>0</v>
          </cell>
        </row>
        <row r="137">
          <cell r="B137">
            <v>354721</v>
          </cell>
          <cell r="C137">
            <v>52478</v>
          </cell>
          <cell r="D137">
            <v>3254120</v>
          </cell>
          <cell r="E137">
            <v>18539</v>
          </cell>
          <cell r="F137">
            <v>34178</v>
          </cell>
          <cell r="G137">
            <v>200178</v>
          </cell>
          <cell r="H137">
            <v>86748</v>
          </cell>
          <cell r="I137">
            <v>6710</v>
          </cell>
        </row>
        <row r="138">
          <cell r="B138">
            <v>52147</v>
          </cell>
          <cell r="C138">
            <v>23141</v>
          </cell>
          <cell r="D138">
            <v>27410</v>
          </cell>
          <cell r="E138">
            <v>22134</v>
          </cell>
          <cell r="F138">
            <v>7242</v>
          </cell>
          <cell r="G138">
            <v>21929</v>
          </cell>
          <cell r="H138">
            <v>6112</v>
          </cell>
          <cell r="I138">
            <v>3815</v>
          </cell>
        </row>
      </sheetData>
      <sheetData sheetId="12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B9">
            <v>2197.7299506790082</v>
          </cell>
          <cell r="C9">
            <v>2247.5650969529088</v>
          </cell>
          <cell r="D9">
            <v>3631.3209918248767</v>
          </cell>
          <cell r="E9">
            <v>2820.6692791027635</v>
          </cell>
          <cell r="F9">
            <v>1098.0343895682724</v>
          </cell>
          <cell r="G9">
            <v>1692.7338017701509</v>
          </cell>
          <cell r="H9">
            <v>9400.5697588000821</v>
          </cell>
          <cell r="I9">
            <v>1498.3767313019391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3214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144</v>
          </cell>
          <cell r="D11">
            <v>0</v>
          </cell>
          <cell r="E11">
            <v>0</v>
          </cell>
          <cell r="F11">
            <v>0</v>
          </cell>
          <cell r="G11">
            <v>9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62</v>
          </cell>
          <cell r="D12">
            <v>277</v>
          </cell>
          <cell r="E12">
            <v>0</v>
          </cell>
          <cell r="F12">
            <v>0</v>
          </cell>
          <cell r="G12">
            <v>0</v>
          </cell>
          <cell r="H12">
            <v>108</v>
          </cell>
          <cell r="I12">
            <v>207</v>
          </cell>
        </row>
        <row r="13">
          <cell r="B13">
            <v>1392</v>
          </cell>
          <cell r="C13">
            <v>179</v>
          </cell>
          <cell r="D13">
            <v>747</v>
          </cell>
          <cell r="E13">
            <v>1801</v>
          </cell>
          <cell r="F13">
            <v>465</v>
          </cell>
          <cell r="G13">
            <v>411</v>
          </cell>
          <cell r="H13">
            <v>80831</v>
          </cell>
          <cell r="I13">
            <v>3695</v>
          </cell>
        </row>
        <row r="14">
          <cell r="B14">
            <v>174.32988972721998</v>
          </cell>
          <cell r="C14">
            <v>417.7905977945444</v>
          </cell>
          <cell r="D14">
            <v>2158.0838073128261</v>
          </cell>
          <cell r="E14">
            <v>168.31851421938481</v>
          </cell>
          <cell r="F14">
            <v>402.76215902495647</v>
          </cell>
          <cell r="G14">
            <v>4848.1743470690644</v>
          </cell>
          <cell r="H14">
            <v>6843.9510156703427</v>
          </cell>
          <cell r="I14">
            <v>10880.58966918166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125</v>
          </cell>
          <cell r="G15">
            <v>30</v>
          </cell>
          <cell r="H15">
            <v>554</v>
          </cell>
          <cell r="I15">
            <v>58</v>
          </cell>
        </row>
        <row r="16">
          <cell r="B16">
            <v>973.35378323108387</v>
          </cell>
          <cell r="C16">
            <v>99.547546012269933</v>
          </cell>
          <cell r="D16">
            <v>595.07310838445801</v>
          </cell>
          <cell r="E16">
            <v>15.485173824130879</v>
          </cell>
          <cell r="F16">
            <v>508.79856850715743</v>
          </cell>
          <cell r="G16">
            <v>66.365030674846622</v>
          </cell>
          <cell r="H16">
            <v>5999.3987730061353</v>
          </cell>
          <cell r="I16">
            <v>395.97801635991817</v>
          </cell>
        </row>
        <row r="17">
          <cell r="B17">
            <v>1567.7306786315196</v>
          </cell>
          <cell r="C17">
            <v>1411.8864834548513</v>
          </cell>
          <cell r="D17">
            <v>465.46842400448685</v>
          </cell>
          <cell r="E17">
            <v>3122.0443073471679</v>
          </cell>
          <cell r="F17">
            <v>402.51149747616375</v>
          </cell>
          <cell r="G17">
            <v>143.4592260235558</v>
          </cell>
          <cell r="H17">
            <v>1700.8690970274818</v>
          </cell>
          <cell r="I17">
            <v>387.03028603477293</v>
          </cell>
        </row>
        <row r="18">
          <cell r="B18">
            <v>0</v>
          </cell>
          <cell r="C18">
            <v>498</v>
          </cell>
          <cell r="D18">
            <v>0</v>
          </cell>
          <cell r="E18">
            <v>0</v>
          </cell>
          <cell r="F18">
            <v>610</v>
          </cell>
          <cell r="G18">
            <v>1626</v>
          </cell>
          <cell r="H18">
            <v>0</v>
          </cell>
          <cell r="I18">
            <v>218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4493</v>
          </cell>
          <cell r="F19">
            <v>70</v>
          </cell>
          <cell r="G19">
            <v>800</v>
          </cell>
          <cell r="H19">
            <v>0</v>
          </cell>
          <cell r="I19">
            <v>0</v>
          </cell>
        </row>
        <row r="20">
          <cell r="B20">
            <v>569</v>
          </cell>
          <cell r="C20">
            <v>2033</v>
          </cell>
          <cell r="D20">
            <v>13</v>
          </cell>
          <cell r="E20">
            <v>520</v>
          </cell>
          <cell r="F20">
            <v>695</v>
          </cell>
          <cell r="G20">
            <v>929</v>
          </cell>
          <cell r="H20">
            <v>10</v>
          </cell>
          <cell r="I20">
            <v>245</v>
          </cell>
        </row>
        <row r="21">
          <cell r="B21">
            <v>6620.7924418604653</v>
          </cell>
          <cell r="C21">
            <v>2134.993604651163</v>
          </cell>
          <cell r="D21">
            <v>3624.0938372093024</v>
          </cell>
          <cell r="E21">
            <v>7653.6052325581395</v>
          </cell>
          <cell r="F21">
            <v>2010.1311627906978</v>
          </cell>
          <cell r="G21">
            <v>749.17465116279072</v>
          </cell>
          <cell r="H21">
            <v>1757.3232558139534</v>
          </cell>
          <cell r="I21">
            <v>1963.8858139534882</v>
          </cell>
        </row>
        <row r="22">
          <cell r="B22">
            <v>1095.0264248704664</v>
          </cell>
          <cell r="C22">
            <v>535.82253886010369</v>
          </cell>
          <cell r="D22">
            <v>1716.5805699481864</v>
          </cell>
          <cell r="E22">
            <v>415.01891191709842</v>
          </cell>
          <cell r="F22">
            <v>1069.6966321243524</v>
          </cell>
          <cell r="G22">
            <v>510.49274611398965</v>
          </cell>
          <cell r="H22">
            <v>2154.9808290155438</v>
          </cell>
          <cell r="I22">
            <v>23.381347150259067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5210.855493133583</v>
          </cell>
          <cell r="F23">
            <v>8.1445068664169789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548.76169498636466</v>
          </cell>
          <cell r="C24">
            <v>938.43612334801753</v>
          </cell>
          <cell r="D24">
            <v>1210.1357247744913</v>
          </cell>
          <cell r="E24">
            <v>2178.9593035452067</v>
          </cell>
          <cell r="F24">
            <v>2350.5590518145586</v>
          </cell>
          <cell r="G24">
            <v>219.86217747010701</v>
          </cell>
          <cell r="H24">
            <v>393.24942311726454</v>
          </cell>
          <cell r="I24">
            <v>681.03650094398995</v>
          </cell>
        </row>
        <row r="25">
          <cell r="B25">
            <v>52.50657482780214</v>
          </cell>
          <cell r="C25">
            <v>197.29743268628678</v>
          </cell>
          <cell r="D25">
            <v>187.75078271759551</v>
          </cell>
          <cell r="E25">
            <v>638.03443957420166</v>
          </cell>
          <cell r="F25">
            <v>354.81715716969319</v>
          </cell>
          <cell r="G25">
            <v>105.01314965560428</v>
          </cell>
          <cell r="H25">
            <v>992.8515967438949</v>
          </cell>
          <cell r="I25">
            <v>12.728866624921727</v>
          </cell>
        </row>
        <row r="26">
          <cell r="B26">
            <v>7</v>
          </cell>
          <cell r="C26">
            <v>0</v>
          </cell>
          <cell r="D26">
            <v>248</v>
          </cell>
          <cell r="E26">
            <v>460</v>
          </cell>
          <cell r="F26">
            <v>1055</v>
          </cell>
          <cell r="G26">
            <v>360</v>
          </cell>
          <cell r="H26">
            <v>2236</v>
          </cell>
          <cell r="I26">
            <v>0</v>
          </cell>
        </row>
        <row r="27">
          <cell r="B27">
            <v>221.38227513227511</v>
          </cell>
          <cell r="C27">
            <v>5.9193121693121702</v>
          </cell>
          <cell r="D27">
            <v>41.43518518518519</v>
          </cell>
          <cell r="E27">
            <v>117.20238095238096</v>
          </cell>
          <cell r="F27">
            <v>455.78703703703707</v>
          </cell>
          <cell r="G27">
            <v>5.9193121693121702</v>
          </cell>
          <cell r="H27">
            <v>41.43518518518519</v>
          </cell>
          <cell r="I27">
            <v>5.9193121693121702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1095.3090909090911</v>
          </cell>
          <cell r="F28">
            <v>220.66666666666663</v>
          </cell>
          <cell r="G28">
            <v>8.0242424242424235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2514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146</v>
          </cell>
          <cell r="C30">
            <v>15</v>
          </cell>
          <cell r="D30">
            <v>5</v>
          </cell>
          <cell r="E30">
            <v>247</v>
          </cell>
          <cell r="F30">
            <v>970</v>
          </cell>
          <cell r="G30">
            <v>45</v>
          </cell>
          <cell r="H30">
            <v>122</v>
          </cell>
          <cell r="I30">
            <v>5</v>
          </cell>
        </row>
        <row r="31">
          <cell r="H31">
            <v>20417</v>
          </cell>
        </row>
        <row r="32">
          <cell r="B32">
            <v>0</v>
          </cell>
          <cell r="C32">
            <v>1</v>
          </cell>
          <cell r="D32">
            <v>0</v>
          </cell>
          <cell r="E32">
            <v>860</v>
          </cell>
          <cell r="F32">
            <v>340</v>
          </cell>
          <cell r="G32">
            <v>257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196.72164948453604</v>
          </cell>
          <cell r="F33">
            <v>0</v>
          </cell>
          <cell r="G33">
            <v>0</v>
          </cell>
          <cell r="H33">
            <v>9344.2783505154639</v>
          </cell>
          <cell r="I33">
            <v>0</v>
          </cell>
        </row>
        <row r="34">
          <cell r="B34">
            <v>30</v>
          </cell>
          <cell r="C34">
            <v>475</v>
          </cell>
          <cell r="D34">
            <v>50</v>
          </cell>
          <cell r="E34">
            <v>307</v>
          </cell>
          <cell r="F34">
            <v>145</v>
          </cell>
          <cell r="G34">
            <v>335</v>
          </cell>
          <cell r="H34">
            <v>255</v>
          </cell>
          <cell r="I34">
            <v>1391</v>
          </cell>
        </row>
        <row r="35">
          <cell r="B35">
            <v>27.29528535980149</v>
          </cell>
          <cell r="C35">
            <v>338.46153846153845</v>
          </cell>
          <cell r="D35">
            <v>196.52605459057071</v>
          </cell>
          <cell r="E35">
            <v>351.56327543424322</v>
          </cell>
          <cell r="F35">
            <v>0</v>
          </cell>
          <cell r="G35">
            <v>210.71960297766751</v>
          </cell>
          <cell r="H35">
            <v>128.83374689826303</v>
          </cell>
          <cell r="I35">
            <v>66.600496277915639</v>
          </cell>
        </row>
        <row r="36">
          <cell r="B36">
            <v>55</v>
          </cell>
          <cell r="C36">
            <v>0</v>
          </cell>
          <cell r="D36">
            <v>175</v>
          </cell>
          <cell r="E36">
            <v>0</v>
          </cell>
          <cell r="F36">
            <v>0</v>
          </cell>
          <cell r="G36">
            <v>231</v>
          </cell>
          <cell r="H36">
            <v>242</v>
          </cell>
          <cell r="I36">
            <v>176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150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151.36236162361624</v>
          </cell>
          <cell r="C38">
            <v>1651.5586715867157</v>
          </cell>
          <cell r="D38">
            <v>4.8826568265682653</v>
          </cell>
          <cell r="E38">
            <v>4.8826568265682653</v>
          </cell>
          <cell r="F38">
            <v>3149.3136531365312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282.06671554252199</v>
          </cell>
          <cell r="C40">
            <v>524.29349951124129</v>
          </cell>
          <cell r="D40">
            <v>3630.2145650048874</v>
          </cell>
          <cell r="E40">
            <v>98.803030303030312</v>
          </cell>
          <cell r="F40">
            <v>492.42155425219943</v>
          </cell>
          <cell r="G40">
            <v>168.92130987292276</v>
          </cell>
          <cell r="H40">
            <v>1099.5821114369498</v>
          </cell>
          <cell r="I40">
            <v>224.69721407624633</v>
          </cell>
        </row>
        <row r="41">
          <cell r="B41">
            <v>9650.6453686443401</v>
          </cell>
          <cell r="C41">
            <v>7636.8387221186604</v>
          </cell>
          <cell r="D41">
            <v>2482.60268689336</v>
          </cell>
          <cell r="E41">
            <v>10111.880182554478</v>
          </cell>
          <cell r="F41">
            <v>317.57151121681562</v>
          </cell>
          <cell r="G41">
            <v>3029.5314006556532</v>
          </cell>
          <cell r="H41">
            <v>4214.1235456707591</v>
          </cell>
          <cell r="I41">
            <v>1766.8065822459346</v>
          </cell>
        </row>
        <row r="56">
          <cell r="B56">
            <v>2789</v>
          </cell>
          <cell r="C56">
            <v>124044</v>
          </cell>
          <cell r="D56">
            <v>73349</v>
          </cell>
          <cell r="E56">
            <v>61874</v>
          </cell>
          <cell r="F56">
            <v>5525</v>
          </cell>
          <cell r="G56">
            <v>0</v>
          </cell>
          <cell r="H56">
            <v>12978</v>
          </cell>
          <cell r="I56">
            <v>10325</v>
          </cell>
        </row>
        <row r="57">
          <cell r="B57">
            <v>262.43552059614984</v>
          </cell>
          <cell r="C57">
            <v>1922.7418753881186</v>
          </cell>
          <cell r="D57">
            <v>1057.2402401159181</v>
          </cell>
          <cell r="E57">
            <v>885.85377768577939</v>
          </cell>
          <cell r="F57">
            <v>616.99126474849925</v>
          </cell>
          <cell r="G57">
            <v>1797.4155247360795</v>
          </cell>
          <cell r="H57">
            <v>18425.115876630098</v>
          </cell>
          <cell r="I57">
            <v>906.20592009935831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2222</v>
          </cell>
          <cell r="H58">
            <v>0</v>
          </cell>
          <cell r="I58">
            <v>0</v>
          </cell>
        </row>
        <row r="59">
          <cell r="B59">
            <v>3500</v>
          </cell>
          <cell r="C59">
            <v>220147</v>
          </cell>
          <cell r="D59">
            <v>27000</v>
          </cell>
          <cell r="E59">
            <v>1500</v>
          </cell>
          <cell r="F59">
            <v>35014</v>
          </cell>
          <cell r="G59">
            <v>10214</v>
          </cell>
          <cell r="H59">
            <v>1620</v>
          </cell>
          <cell r="I59">
            <v>75412</v>
          </cell>
        </row>
        <row r="60">
          <cell r="B60">
            <v>0</v>
          </cell>
          <cell r="C60">
            <v>48.618085523734798</v>
          </cell>
          <cell r="D60">
            <v>1983.1061200470772</v>
          </cell>
          <cell r="E60">
            <v>0</v>
          </cell>
          <cell r="F60">
            <v>31.985582581404476</v>
          </cell>
          <cell r="G60">
            <v>0</v>
          </cell>
          <cell r="H60">
            <v>10844.391918399373</v>
          </cell>
          <cell r="I60">
            <v>136.89829344841112</v>
          </cell>
        </row>
        <row r="61">
          <cell r="B61">
            <v>47.014173041570302</v>
          </cell>
          <cell r="C61">
            <v>25.857795172863664</v>
          </cell>
          <cell r="D61">
            <v>805.11771333689148</v>
          </cell>
          <cell r="E61">
            <v>1544.4155844155844</v>
          </cell>
          <cell r="F61">
            <v>546.53976160825482</v>
          </cell>
          <cell r="G61">
            <v>287.9618098796181</v>
          </cell>
          <cell r="H61">
            <v>16563.093162545214</v>
          </cell>
          <cell r="I61">
            <v>0</v>
          </cell>
        </row>
        <row r="62">
          <cell r="B62">
            <v>0</v>
          </cell>
          <cell r="C62">
            <v>29.068894247330348</v>
          </cell>
          <cell r="D62">
            <v>1768.1470892180503</v>
          </cell>
          <cell r="E62">
            <v>20.221839476403719</v>
          </cell>
          <cell r="F62">
            <v>322.28556665518431</v>
          </cell>
          <cell r="G62">
            <v>730.51395108508439</v>
          </cell>
          <cell r="H62">
            <v>19143.762659317945</v>
          </cell>
          <cell r="I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279.47882736156356</v>
          </cell>
          <cell r="G63">
            <v>42.99674267100977</v>
          </cell>
          <cell r="H63">
            <v>997.52442996742673</v>
          </cell>
          <cell r="I63">
            <v>0</v>
          </cell>
        </row>
        <row r="64">
          <cell r="B64">
            <v>344.33725888324875</v>
          </cell>
          <cell r="C64">
            <v>1620.078578680203</v>
          </cell>
          <cell r="D64">
            <v>3253.3285279187817</v>
          </cell>
          <cell r="E64">
            <v>20.697868020304568</v>
          </cell>
          <cell r="F64">
            <v>2361.4385786802031</v>
          </cell>
          <cell r="G64">
            <v>3294.724263959391</v>
          </cell>
          <cell r="H64">
            <v>16816.076954314722</v>
          </cell>
          <cell r="I64">
            <v>90.3179695431472</v>
          </cell>
        </row>
        <row r="65">
          <cell r="B65">
            <v>1646.9779125162406</v>
          </cell>
          <cell r="C65">
            <v>827.75573841489813</v>
          </cell>
          <cell r="D65">
            <v>51.201385881333913</v>
          </cell>
          <cell r="E65">
            <v>2579.2698137721959</v>
          </cell>
          <cell r="F65">
            <v>667.75140753572975</v>
          </cell>
          <cell r="G65">
            <v>294.40796881767</v>
          </cell>
          <cell r="H65">
            <v>3204.3533997401473</v>
          </cell>
          <cell r="I65">
            <v>580.28237332178435</v>
          </cell>
        </row>
        <row r="66">
          <cell r="B66">
            <v>86.881372792837595</v>
          </cell>
          <cell r="C66">
            <v>1141.6212384978862</v>
          </cell>
          <cell r="D66">
            <v>17.37627455856752</v>
          </cell>
          <cell r="E66">
            <v>15.638647102710767</v>
          </cell>
          <cell r="F66">
            <v>1793.2315344441679</v>
          </cell>
          <cell r="G66">
            <v>71.242725690126846</v>
          </cell>
          <cell r="H66">
            <v>0</v>
          </cell>
          <cell r="I66">
            <v>3861.0082069137034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3803.2020918939106</v>
          </cell>
          <cell r="F67">
            <v>217.7979081060889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1471.5769148251447</v>
          </cell>
          <cell r="C68">
            <v>1566.1782879210471</v>
          </cell>
          <cell r="D68">
            <v>43.546663806050198</v>
          </cell>
          <cell r="E68">
            <v>429.46020167346069</v>
          </cell>
          <cell r="F68">
            <v>1756.8826432096118</v>
          </cell>
          <cell r="G68">
            <v>1124.7052134735036</v>
          </cell>
          <cell r="H68">
            <v>24.025745548165627</v>
          </cell>
          <cell r="I68">
            <v>582.62432954301653</v>
          </cell>
        </row>
        <row r="69">
          <cell r="B69">
            <v>8328.3789177605158</v>
          </cell>
          <cell r="C69">
            <v>3646.9444593267253</v>
          </cell>
          <cell r="D69">
            <v>6517.4968300741139</v>
          </cell>
          <cell r="E69">
            <v>16556.036699705332</v>
          </cell>
          <cell r="F69">
            <v>2748.8476649700865</v>
          </cell>
          <cell r="G69">
            <v>1710.1609518707028</v>
          </cell>
          <cell r="H69">
            <v>5130.4828556121083</v>
          </cell>
          <cell r="I69">
            <v>2360.6516206804176</v>
          </cell>
        </row>
        <row r="70">
          <cell r="B70">
            <v>325.46789740238523</v>
          </cell>
          <cell r="C70">
            <v>2664.2573108969123</v>
          </cell>
          <cell r="D70">
            <v>876.63715079235419</v>
          </cell>
          <cell r="E70">
            <v>2886.6876327397486</v>
          </cell>
          <cell r="F70">
            <v>817.75853618689757</v>
          </cell>
          <cell r="G70">
            <v>1687.8536186897566</v>
          </cell>
          <cell r="H70">
            <v>531.54304852148357</v>
          </cell>
          <cell r="I70">
            <v>220.79480477046235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118.37705859823822</v>
          </cell>
          <cell r="C72">
            <v>3417.9818077364994</v>
          </cell>
          <cell r="D72">
            <v>469.77001148985067</v>
          </cell>
          <cell r="E72">
            <v>920.84890846418989</v>
          </cell>
          <cell r="F72">
            <v>4348.7993106089625</v>
          </cell>
          <cell r="G72">
            <v>2255.3944848716969</v>
          </cell>
          <cell r="H72">
            <v>807.45614707008792</v>
          </cell>
          <cell r="I72">
            <v>675.37227116047484</v>
          </cell>
        </row>
        <row r="73">
          <cell r="B73">
            <v>671.19613259668506</v>
          </cell>
          <cell r="C73">
            <v>267.23549723756906</v>
          </cell>
          <cell r="D73">
            <v>273.45027624309392</v>
          </cell>
          <cell r="E73">
            <v>4751.1985497237565</v>
          </cell>
          <cell r="F73">
            <v>497.18232044198891</v>
          </cell>
          <cell r="G73">
            <v>2212.4613259668508</v>
          </cell>
          <cell r="H73">
            <v>276.55766574585635</v>
          </cell>
          <cell r="I73">
            <v>49.718232044198885</v>
          </cell>
        </row>
        <row r="74">
          <cell r="B74">
            <v>2532.5106382978724</v>
          </cell>
          <cell r="C74">
            <v>0</v>
          </cell>
          <cell r="D74">
            <v>542.68085106382978</v>
          </cell>
          <cell r="E74">
            <v>1125.5602836879432</v>
          </cell>
          <cell r="F74">
            <v>0</v>
          </cell>
          <cell r="G74">
            <v>0</v>
          </cell>
          <cell r="H74">
            <v>0</v>
          </cell>
          <cell r="I74">
            <v>50.248226950354606</v>
          </cell>
        </row>
        <row r="75">
          <cell r="B75">
            <v>133.13653136531366</v>
          </cell>
          <cell r="C75">
            <v>6.6568265682656822</v>
          </cell>
          <cell r="D75">
            <v>38.831488314883146</v>
          </cell>
          <cell r="E75">
            <v>132.0270602706027</v>
          </cell>
          <cell r="F75">
            <v>360.57810578105784</v>
          </cell>
          <cell r="G75">
            <v>39.940959409594093</v>
          </cell>
          <cell r="H75">
            <v>171.96801968019679</v>
          </cell>
          <cell r="I75">
            <v>18.861008610086103</v>
          </cell>
        </row>
        <row r="76">
          <cell r="B76">
            <v>0</v>
          </cell>
          <cell r="C76">
            <v>5.6517647058823526</v>
          </cell>
          <cell r="D76">
            <v>0</v>
          </cell>
          <cell r="E76">
            <v>1017.3176470588235</v>
          </cell>
          <cell r="F76">
            <v>169.5529411764706</v>
          </cell>
          <cell r="G76">
            <v>8.4776470588235302</v>
          </cell>
          <cell r="H76">
            <v>0</v>
          </cell>
          <cell r="I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7027</v>
          </cell>
          <cell r="F77">
            <v>50</v>
          </cell>
          <cell r="G77">
            <v>968</v>
          </cell>
          <cell r="H77">
            <v>196</v>
          </cell>
          <cell r="I77">
            <v>0</v>
          </cell>
        </row>
        <row r="78">
          <cell r="B78">
            <v>8.5437997724687147</v>
          </cell>
          <cell r="C78">
            <v>17.087599544937429</v>
          </cell>
          <cell r="D78">
            <v>0</v>
          </cell>
          <cell r="E78">
            <v>179.41979522184297</v>
          </cell>
          <cell r="F78">
            <v>1067.9749715585892</v>
          </cell>
          <cell r="G78">
            <v>136.70079635949944</v>
          </cell>
          <cell r="H78">
            <v>78.602957906712163</v>
          </cell>
          <cell r="I78">
            <v>13.670079635949943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1.96319018404908</v>
          </cell>
          <cell r="D80">
            <v>0</v>
          </cell>
          <cell r="E80">
            <v>1336.9325153374232</v>
          </cell>
          <cell r="F80">
            <v>530.0613496932516</v>
          </cell>
          <cell r="G80">
            <v>31.411042944785279</v>
          </cell>
          <cell r="H80">
            <v>0</v>
          </cell>
          <cell r="I80">
            <v>19.631901840490798</v>
          </cell>
        </row>
        <row r="81">
          <cell r="B81">
            <v>30775.870433202057</v>
          </cell>
          <cell r="C81">
            <v>2457.4975461981217</v>
          </cell>
          <cell r="D81">
            <v>840.45743714026048</v>
          </cell>
          <cell r="E81">
            <v>1511.1424719781885</v>
          </cell>
          <cell r="F81">
            <v>2361.6853983641327</v>
          </cell>
          <cell r="G81">
            <v>12949.768191457135</v>
          </cell>
          <cell r="H81">
            <v>2852.5125416540441</v>
          </cell>
          <cell r="I81">
            <v>1738.0659800060587</v>
          </cell>
        </row>
        <row r="82">
          <cell r="B82">
            <v>483.89672748762649</v>
          </cell>
          <cell r="C82">
            <v>4011.7308118490064</v>
          </cell>
          <cell r="D82">
            <v>34.407180320602791</v>
          </cell>
          <cell r="E82">
            <v>1227.6774765457635</v>
          </cell>
          <cell r="F82">
            <v>7434.1471522493903</v>
          </cell>
          <cell r="G82">
            <v>1063.6943192731032</v>
          </cell>
          <cell r="H82">
            <v>24.158232991061535</v>
          </cell>
          <cell r="I82">
            <v>5540.2880992834453</v>
          </cell>
        </row>
        <row r="83">
          <cell r="B83">
            <v>212.41164416586309</v>
          </cell>
          <cell r="C83">
            <v>5490.9995178399231</v>
          </cell>
          <cell r="D83">
            <v>7155.4191176470586</v>
          </cell>
          <cell r="E83">
            <v>4615.9903567984575</v>
          </cell>
          <cell r="F83">
            <v>1109.6130665380908</v>
          </cell>
          <cell r="G83">
            <v>6232.8551108968177</v>
          </cell>
          <cell r="H83">
            <v>85.598722275795552</v>
          </cell>
          <cell r="I83">
            <v>1398.1124638379943</v>
          </cell>
        </row>
        <row r="84">
          <cell r="B84">
            <v>0</v>
          </cell>
          <cell r="C84">
            <v>0</v>
          </cell>
          <cell r="D84">
            <v>2256.7760617760614</v>
          </cell>
          <cell r="E84">
            <v>0</v>
          </cell>
          <cell r="F84">
            <v>0</v>
          </cell>
          <cell r="G84">
            <v>5717.1660231660235</v>
          </cell>
          <cell r="H84">
            <v>0</v>
          </cell>
          <cell r="I84">
            <v>5015.0579150579142</v>
          </cell>
        </row>
        <row r="85">
          <cell r="B85">
            <v>15214.911568604515</v>
          </cell>
          <cell r="C85">
            <v>1976.5721136975083</v>
          </cell>
          <cell r="D85">
            <v>0</v>
          </cell>
          <cell r="E85">
            <v>888.67516668616202</v>
          </cell>
          <cell r="F85">
            <v>21011.118025500058</v>
          </cell>
          <cell r="G85">
            <v>1252.6982103169962</v>
          </cell>
          <cell r="H85">
            <v>8.3443677623113821</v>
          </cell>
          <cell r="I85">
            <v>4232.6805474324483</v>
          </cell>
        </row>
        <row r="86">
          <cell r="B86">
            <v>564.54229432213208</v>
          </cell>
          <cell r="C86">
            <v>9437.2653534183082</v>
          </cell>
          <cell r="D86">
            <v>28.227114716106605</v>
          </cell>
          <cell r="E86">
            <v>0</v>
          </cell>
          <cell r="F86">
            <v>6115.8748551564304</v>
          </cell>
          <cell r="G86">
            <v>0</v>
          </cell>
          <cell r="H86">
            <v>0</v>
          </cell>
          <cell r="I86">
            <v>94.090382387022018</v>
          </cell>
        </row>
        <row r="87">
          <cell r="B87">
            <v>1917.0234113712374</v>
          </cell>
          <cell r="C87">
            <v>2.9721293199554069</v>
          </cell>
          <cell r="D87">
            <v>0</v>
          </cell>
          <cell r="E87">
            <v>0</v>
          </cell>
          <cell r="F87">
            <v>743.03232998885164</v>
          </cell>
          <cell r="G87">
            <v>1133.8673355629878</v>
          </cell>
          <cell r="H87">
            <v>0</v>
          </cell>
          <cell r="I87">
            <v>202.10479375696767</v>
          </cell>
        </row>
        <row r="88">
          <cell r="B88">
            <v>45694.618407546797</v>
          </cell>
          <cell r="C88">
            <v>9239.5524707952482</v>
          </cell>
          <cell r="D88">
            <v>308274.77129869495</v>
          </cell>
          <cell r="E88">
            <v>6406.9173957671437</v>
          </cell>
          <cell r="F88">
            <v>5130.5435749547878</v>
          </cell>
          <cell r="G88">
            <v>48753.777164084269</v>
          </cell>
          <cell r="H88">
            <v>21407.576958795635</v>
          </cell>
          <cell r="I88">
            <v>712.24272936116131</v>
          </cell>
        </row>
        <row r="89">
          <cell r="B89">
            <v>167215.34666940095</v>
          </cell>
          <cell r="C89">
            <v>149396.80055556592</v>
          </cell>
          <cell r="D89">
            <v>36180.969210835399</v>
          </cell>
          <cell r="E89">
            <v>107454.10167974794</v>
          </cell>
          <cell r="F89">
            <v>34204.286713025969</v>
          </cell>
          <cell r="G89">
            <v>179091.22145267439</v>
          </cell>
          <cell r="H89">
            <v>89630.295633773931</v>
          </cell>
          <cell r="I89">
            <v>26811.978084975482</v>
          </cell>
        </row>
        <row r="105">
          <cell r="B105">
            <v>11614</v>
          </cell>
          <cell r="C105">
            <v>419922</v>
          </cell>
          <cell r="D105">
            <v>346892</v>
          </cell>
          <cell r="E105">
            <v>259756</v>
          </cell>
          <cell r="F105">
            <v>16462</v>
          </cell>
          <cell r="G105">
            <v>0</v>
          </cell>
          <cell r="H105">
            <v>46979</v>
          </cell>
          <cell r="I105">
            <v>31605</v>
          </cell>
        </row>
        <row r="106">
          <cell r="B106">
            <v>523.15099951580555</v>
          </cell>
          <cell r="C106">
            <v>4277.219478453344</v>
          </cell>
          <cell r="D106">
            <v>1704.841322542713</v>
          </cell>
          <cell r="E106">
            <v>1573.3963477899979</v>
          </cell>
          <cell r="F106">
            <v>1317.0786470222038</v>
          </cell>
          <cell r="G106">
            <v>2703.8231306633465</v>
          </cell>
          <cell r="H106">
            <v>43392.615065366255</v>
          </cell>
          <cell r="I106">
            <v>1516.8750086463306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3632</v>
          </cell>
          <cell r="H107">
            <v>0</v>
          </cell>
          <cell r="I107">
            <v>0</v>
          </cell>
        </row>
        <row r="108">
          <cell r="B108">
            <v>1163.05107624075</v>
          </cell>
          <cell r="C108">
            <v>22097.970448574255</v>
          </cell>
          <cell r="D108">
            <v>3383.4213127003641</v>
          </cell>
          <cell r="E108">
            <v>473.67898377805096</v>
          </cell>
          <cell r="F108">
            <v>2051.1991708245955</v>
          </cell>
          <cell r="G108">
            <v>5498.0596331380921</v>
          </cell>
          <cell r="H108">
            <v>222.0370236459614</v>
          </cell>
          <cell r="I108">
            <v>8975.5823510979335</v>
          </cell>
        </row>
        <row r="109">
          <cell r="B109">
            <v>0</v>
          </cell>
          <cell r="C109">
            <v>67.615013546553882</v>
          </cell>
          <cell r="D109">
            <v>3632.0744069252623</v>
          </cell>
          <cell r="E109">
            <v>0</v>
          </cell>
          <cell r="F109">
            <v>63.787748628824424</v>
          </cell>
          <cell r="G109">
            <v>0</v>
          </cell>
          <cell r="H109">
            <v>15406.017048833673</v>
          </cell>
          <cell r="I109">
            <v>136.50578206568426</v>
          </cell>
        </row>
        <row r="110">
          <cell r="B110">
            <v>229.98417721518987</v>
          </cell>
          <cell r="C110">
            <v>156.38924050632912</v>
          </cell>
          <cell r="D110">
            <v>1260.3132911392404</v>
          </cell>
          <cell r="E110">
            <v>4716.9754746835442</v>
          </cell>
          <cell r="F110">
            <v>1931.867088607595</v>
          </cell>
          <cell r="G110">
            <v>305.87895569620252</v>
          </cell>
          <cell r="H110">
            <v>17561.5917721519</v>
          </cell>
          <cell r="I110">
            <v>0</v>
          </cell>
        </row>
        <row r="111">
          <cell r="B111">
            <v>0</v>
          </cell>
          <cell r="C111">
            <v>86</v>
          </cell>
          <cell r="D111">
            <v>3170</v>
          </cell>
          <cell r="E111">
            <v>67</v>
          </cell>
          <cell r="F111">
            <v>1344</v>
          </cell>
          <cell r="G111">
            <v>1247</v>
          </cell>
          <cell r="H111">
            <v>19623</v>
          </cell>
          <cell r="I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805.48314606741587</v>
          </cell>
          <cell r="G112">
            <v>70.382022471910105</v>
          </cell>
          <cell r="H112">
            <v>1212.1348314606741</v>
          </cell>
          <cell r="I112">
            <v>0</v>
          </cell>
        </row>
        <row r="113">
          <cell r="B113">
            <v>568.56697849358659</v>
          </cell>
          <cell r="C113">
            <v>667.08105892564379</v>
          </cell>
          <cell r="D113">
            <v>2673.9536117272642</v>
          </cell>
          <cell r="E113">
            <v>5.6293760246889768</v>
          </cell>
          <cell r="F113">
            <v>1951.5170218921785</v>
          </cell>
          <cell r="G113">
            <v>2269.5767672871057</v>
          </cell>
          <cell r="H113">
            <v>11253.122673353264</v>
          </cell>
          <cell r="I113">
            <v>67.552512296267722</v>
          </cell>
        </row>
        <row r="114">
          <cell r="B114">
            <v>20759.783725572597</v>
          </cell>
          <cell r="C114">
            <v>5785.485781326609</v>
          </cell>
          <cell r="D114">
            <v>196.1181620788681</v>
          </cell>
          <cell r="E114">
            <v>28049.969198711216</v>
          </cell>
          <cell r="F114">
            <v>4909.7167472158017</v>
          </cell>
          <cell r="G114">
            <v>867.31566505568389</v>
          </cell>
          <cell r="H114">
            <v>33277.532622399667</v>
          </cell>
          <cell r="I114">
            <v>2705.0780976395599</v>
          </cell>
        </row>
        <row r="115">
          <cell r="B115">
            <v>947.93809759528961</v>
          </cell>
          <cell r="C115">
            <v>8679.6031576479163</v>
          </cell>
          <cell r="D115">
            <v>86.306958809889792</v>
          </cell>
          <cell r="E115">
            <v>233.02878878670245</v>
          </cell>
          <cell r="F115">
            <v>14752.736159237162</v>
          </cell>
          <cell r="G115">
            <v>624.2870020582028</v>
          </cell>
          <cell r="H115">
            <v>0</v>
          </cell>
          <cell r="I115">
            <v>29888.099835864836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108855.38632054834</v>
          </cell>
          <cell r="F116">
            <v>2351.6136794516551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13943.570242597545</v>
          </cell>
          <cell r="C117">
            <v>14461.861451895582</v>
          </cell>
          <cell r="D117">
            <v>188.59653168526887</v>
          </cell>
          <cell r="E117">
            <v>2636.1604095563143</v>
          </cell>
          <cell r="F117">
            <v>16149.451157642285</v>
          </cell>
          <cell r="G117">
            <v>8545.5184023614056</v>
          </cell>
          <cell r="H117">
            <v>163.45032746056637</v>
          </cell>
          <cell r="I117">
            <v>4491.3914768010327</v>
          </cell>
        </row>
        <row r="118">
          <cell r="B118">
            <v>96142.944079968875</v>
          </cell>
          <cell r="C118">
            <v>21066.34021360147</v>
          </cell>
          <cell r="D118">
            <v>43636.234926237928</v>
          </cell>
          <cell r="E118">
            <v>176646.93210272052</v>
          </cell>
          <cell r="F118">
            <v>22918.016481983024</v>
          </cell>
          <cell r="G118">
            <v>11534.434624349939</v>
          </cell>
          <cell r="H118">
            <v>37757.950192414275</v>
          </cell>
          <cell r="I118">
            <v>12020.147378723974</v>
          </cell>
        </row>
        <row r="119">
          <cell r="B119">
            <v>13470.074065345834</v>
          </cell>
          <cell r="C119">
            <v>13490.569528843404</v>
          </cell>
          <cell r="D119">
            <v>2528.9124682276497</v>
          </cell>
          <cell r="E119">
            <v>12166.334859528339</v>
          </cell>
          <cell r="F119">
            <v>11164.334421869477</v>
          </cell>
          <cell r="G119">
            <v>6620.0347097143431</v>
          </cell>
          <cell r="H119">
            <v>7464.9032605585207</v>
          </cell>
          <cell r="I119">
            <v>737.83668591243463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1576.7461004433924</v>
          </cell>
          <cell r="C121">
            <v>14820.853221219239</v>
          </cell>
          <cell r="D121">
            <v>2044.4487625642566</v>
          </cell>
          <cell r="E121">
            <v>6144.548746665725</v>
          </cell>
          <cell r="F121">
            <v>22292.893356180113</v>
          </cell>
          <cell r="G121">
            <v>19664.516419650587</v>
          </cell>
          <cell r="H121">
            <v>6729.8772280026151</v>
          </cell>
          <cell r="I121">
            <v>5996.116165274073</v>
          </cell>
        </row>
        <row r="122">
          <cell r="B122">
            <v>4785.2253743104811</v>
          </cell>
          <cell r="C122">
            <v>404.35618597320723</v>
          </cell>
          <cell r="D122">
            <v>922.17966903073284</v>
          </cell>
          <cell r="E122">
            <v>11044.494089834514</v>
          </cell>
          <cell r="F122">
            <v>4126.0835303388494</v>
          </cell>
          <cell r="G122">
            <v>7093.7691095350674</v>
          </cell>
          <cell r="H122">
            <v>1633.9290780141841</v>
          </cell>
          <cell r="I122">
            <v>96.962962962962962</v>
          </cell>
        </row>
        <row r="123">
          <cell r="B123">
            <v>52733.976955940103</v>
          </cell>
          <cell r="C123">
            <v>0</v>
          </cell>
          <cell r="D123">
            <v>9603.339058386915</v>
          </cell>
          <cell r="E123">
            <v>35016.744659733311</v>
          </cell>
          <cell r="F123">
            <v>0</v>
          </cell>
          <cell r="G123">
            <v>0</v>
          </cell>
          <cell r="H123">
            <v>0</v>
          </cell>
          <cell r="I123">
            <v>421.93932593967116</v>
          </cell>
        </row>
        <row r="124">
          <cell r="B124">
            <v>1777.3742214795686</v>
          </cell>
          <cell r="C124">
            <v>6.8624487315813445</v>
          </cell>
          <cell r="D124">
            <v>667.18251557040867</v>
          </cell>
          <cell r="E124">
            <v>3205.5260519519975</v>
          </cell>
          <cell r="F124">
            <v>11151.479188819687</v>
          </cell>
          <cell r="G124">
            <v>263.82302901412726</v>
          </cell>
          <cell r="H124">
            <v>2921.1156767431262</v>
          </cell>
          <cell r="I124">
            <v>84.636867689503276</v>
          </cell>
        </row>
        <row r="125">
          <cell r="B125">
            <v>0</v>
          </cell>
          <cell r="C125">
            <v>12.965714285714286</v>
          </cell>
          <cell r="D125">
            <v>0</v>
          </cell>
          <cell r="E125">
            <v>1905.96</v>
          </cell>
          <cell r="F125">
            <v>311.17714285714288</v>
          </cell>
          <cell r="G125">
            <v>38.89714285714286</v>
          </cell>
          <cell r="H125">
            <v>0</v>
          </cell>
          <cell r="I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13371.158951784853</v>
          </cell>
          <cell r="F126">
            <v>9.5467363642616423</v>
          </cell>
          <cell r="G126">
            <v>390.46151729830109</v>
          </cell>
          <cell r="H126">
            <v>108.8327945525827</v>
          </cell>
          <cell r="I126">
            <v>0</v>
          </cell>
        </row>
        <row r="127">
          <cell r="B127">
            <v>134.51683563586701</v>
          </cell>
          <cell r="C127">
            <v>42.31990334611546</v>
          </cell>
          <cell r="D127">
            <v>0</v>
          </cell>
          <cell r="E127">
            <v>3063.6587172348586</v>
          </cell>
          <cell r="F127">
            <v>47232.034984503858</v>
          </cell>
          <cell r="G127">
            <v>6045.7004780164943</v>
          </cell>
          <cell r="H127">
            <v>944.64069969007721</v>
          </cell>
          <cell r="I127">
            <v>83.128381572726795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11.321181952579673</v>
          </cell>
          <cell r="D129">
            <v>0</v>
          </cell>
          <cell r="E129">
            <v>53968.074367947302</v>
          </cell>
          <cell r="F129">
            <v>6317.2195295394577</v>
          </cell>
          <cell r="G129">
            <v>98.494282987443157</v>
          </cell>
          <cell r="H129">
            <v>0</v>
          </cell>
          <cell r="I129">
            <v>101.89063757321706</v>
          </cell>
        </row>
        <row r="130">
          <cell r="B130">
            <v>40689.815145261142</v>
          </cell>
          <cell r="C130">
            <v>1668.2861406572472</v>
          </cell>
          <cell r="D130">
            <v>161.80701698682327</v>
          </cell>
          <cell r="E130">
            <v>362.67090014287982</v>
          </cell>
          <cell r="F130">
            <v>1971.4418161612955</v>
          </cell>
          <cell r="G130">
            <v>9289.9545959676143</v>
          </cell>
          <cell r="H130">
            <v>2034.6767423400538</v>
          </cell>
          <cell r="I130">
            <v>2397.3476424829337</v>
          </cell>
        </row>
        <row r="131">
          <cell r="B131">
            <v>346.78211785956199</v>
          </cell>
          <cell r="C131">
            <v>1965.0986678708512</v>
          </cell>
          <cell r="D131">
            <v>147.5888180176112</v>
          </cell>
          <cell r="E131">
            <v>818.4470817340258</v>
          </cell>
          <cell r="F131">
            <v>14609.228804470538</v>
          </cell>
          <cell r="G131">
            <v>1115.6888970422217</v>
          </cell>
          <cell r="H131">
            <v>46.444033641905619</v>
          </cell>
          <cell r="I131">
            <v>17519.721579363286</v>
          </cell>
        </row>
        <row r="132">
          <cell r="B132">
            <v>220.38889401630519</v>
          </cell>
          <cell r="C132">
            <v>4186.0849100138439</v>
          </cell>
          <cell r="D132">
            <v>6391.2779264728497</v>
          </cell>
          <cell r="E132">
            <v>27616.423719427781</v>
          </cell>
          <cell r="F132">
            <v>1017.1795108444855</v>
          </cell>
          <cell r="G132">
            <v>1893.5187817258882</v>
          </cell>
          <cell r="H132">
            <v>41.730441470542992</v>
          </cell>
          <cell r="I132">
            <v>1022.3958160283033</v>
          </cell>
        </row>
        <row r="133">
          <cell r="B133">
            <v>0</v>
          </cell>
          <cell r="C133">
            <v>0</v>
          </cell>
          <cell r="D133">
            <v>3579.7568389057747</v>
          </cell>
          <cell r="E133">
            <v>0</v>
          </cell>
          <cell r="F133">
            <v>0</v>
          </cell>
          <cell r="G133">
            <v>4733.234042553192</v>
          </cell>
          <cell r="H133">
            <v>0</v>
          </cell>
          <cell r="I133">
            <v>4773.0091185410338</v>
          </cell>
        </row>
        <row r="134">
          <cell r="B134">
            <v>16339.593179970889</v>
          </cell>
          <cell r="C134">
            <v>950.35693627960609</v>
          </cell>
          <cell r="D134">
            <v>0</v>
          </cell>
          <cell r="E134">
            <v>43.251176681851689</v>
          </cell>
          <cell r="F134">
            <v>36728.431657940004</v>
          </cell>
          <cell r="G134">
            <v>647.59869950664427</v>
          </cell>
          <cell r="H134">
            <v>18.703211538098028</v>
          </cell>
          <cell r="I134">
            <v>7113.0651380829058</v>
          </cell>
        </row>
        <row r="135">
          <cell r="B135">
            <v>107</v>
          </cell>
          <cell r="C135">
            <v>6556</v>
          </cell>
          <cell r="D135">
            <v>1</v>
          </cell>
          <cell r="E135">
            <v>0</v>
          </cell>
          <cell r="F135">
            <v>6223</v>
          </cell>
          <cell r="G135">
            <v>0</v>
          </cell>
          <cell r="H135">
            <v>0</v>
          </cell>
          <cell r="I135">
            <v>7</v>
          </cell>
        </row>
        <row r="136">
          <cell r="B136">
            <v>2651.7364716234051</v>
          </cell>
          <cell r="C136">
            <v>6.5582930048394203</v>
          </cell>
          <cell r="D136">
            <v>0</v>
          </cell>
          <cell r="E136">
            <v>0</v>
          </cell>
          <cell r="F136">
            <v>1311.658600967884</v>
          </cell>
          <cell r="G136">
            <v>627.41003079630445</v>
          </cell>
          <cell r="H136">
            <v>0</v>
          </cell>
          <cell r="I136">
            <v>371.63660360756705</v>
          </cell>
        </row>
        <row r="137">
          <cell r="B137">
            <v>306126.73640886729</v>
          </cell>
          <cell r="C137">
            <v>40076.994231908218</v>
          </cell>
          <cell r="D137">
            <v>2908477.294619611</v>
          </cell>
          <cell r="E137">
            <v>19682.380581984726</v>
          </cell>
          <cell r="F137">
            <v>22614.130652337288</v>
          </cell>
          <cell r="G137">
            <v>181900.03851257238</v>
          </cell>
          <cell r="H137">
            <v>84659.276707522047</v>
          </cell>
          <cell r="I137">
            <v>9558.148285197276</v>
          </cell>
        </row>
        <row r="138">
          <cell r="B138">
            <v>39473.461962643756</v>
          </cell>
          <cell r="C138">
            <v>18430.145207345504</v>
          </cell>
          <cell r="D138">
            <v>35135.98576873706</v>
          </cell>
          <cell r="E138">
            <v>19268.497269012129</v>
          </cell>
          <cell r="F138">
            <v>7655.9126280355213</v>
          </cell>
          <cell r="G138">
            <v>19940.733221124879</v>
          </cell>
          <cell r="H138">
            <v>4692.0515154690484</v>
          </cell>
          <cell r="I138">
            <v>3734.212427632096</v>
          </cell>
        </row>
      </sheetData>
      <sheetData sheetId="13">
        <row r="8">
          <cell r="B8">
            <v>2142</v>
          </cell>
          <cell r="C8">
            <v>255459</v>
          </cell>
          <cell r="D8">
            <v>39041</v>
          </cell>
          <cell r="E8">
            <v>136703</v>
          </cell>
          <cell r="F8">
            <v>435</v>
          </cell>
          <cell r="G8">
            <v>0</v>
          </cell>
          <cell r="H8">
            <v>1666</v>
          </cell>
          <cell r="I8">
            <v>5856</v>
          </cell>
        </row>
        <row r="9">
          <cell r="B9">
            <v>24010</v>
          </cell>
          <cell r="C9">
            <v>1410</v>
          </cell>
          <cell r="D9">
            <v>1449</v>
          </cell>
          <cell r="E9">
            <v>1227</v>
          </cell>
          <cell r="F9">
            <v>1065</v>
          </cell>
          <cell r="G9">
            <v>1280</v>
          </cell>
          <cell r="H9">
            <v>9103</v>
          </cell>
          <cell r="I9">
            <v>1155</v>
          </cell>
        </row>
        <row r="10">
          <cell r="B10">
            <v>0</v>
          </cell>
          <cell r="C10">
            <v>0</v>
          </cell>
          <cell r="D10">
            <v>100</v>
          </cell>
          <cell r="E10">
            <v>0</v>
          </cell>
          <cell r="F10">
            <v>0</v>
          </cell>
          <cell r="G10">
            <v>10</v>
          </cell>
          <cell r="H10">
            <v>0</v>
          </cell>
          <cell r="I10">
            <v>0</v>
          </cell>
        </row>
        <row r="11">
          <cell r="C11">
            <v>30</v>
          </cell>
          <cell r="G11">
            <v>270</v>
          </cell>
          <cell r="I11">
            <v>0</v>
          </cell>
        </row>
        <row r="12">
          <cell r="B12">
            <v>1</v>
          </cell>
          <cell r="C12">
            <v>23</v>
          </cell>
          <cell r="D12">
            <v>660</v>
          </cell>
          <cell r="E12">
            <v>0</v>
          </cell>
          <cell r="F12">
            <v>0</v>
          </cell>
          <cell r="G12">
            <v>0</v>
          </cell>
          <cell r="H12">
            <v>663</v>
          </cell>
          <cell r="I12">
            <v>265</v>
          </cell>
        </row>
        <row r="13">
          <cell r="B13">
            <v>1232</v>
          </cell>
          <cell r="C13">
            <v>1566</v>
          </cell>
          <cell r="D13">
            <v>958</v>
          </cell>
          <cell r="E13">
            <v>3060</v>
          </cell>
          <cell r="F13">
            <v>625</v>
          </cell>
          <cell r="G13">
            <v>1103</v>
          </cell>
          <cell r="H13">
            <v>77988</v>
          </cell>
          <cell r="I13">
            <v>11589</v>
          </cell>
        </row>
        <row r="14">
          <cell r="B14">
            <v>37</v>
          </cell>
          <cell r="C14">
            <v>632</v>
          </cell>
          <cell r="D14">
            <v>526</v>
          </cell>
          <cell r="E14">
            <v>51</v>
          </cell>
          <cell r="F14">
            <v>332</v>
          </cell>
          <cell r="G14">
            <v>2175</v>
          </cell>
          <cell r="H14">
            <v>8237</v>
          </cell>
          <cell r="I14">
            <v>30120</v>
          </cell>
        </row>
        <row r="15">
          <cell r="B15">
            <v>0</v>
          </cell>
          <cell r="C15">
            <v>10</v>
          </cell>
          <cell r="D15">
            <v>0</v>
          </cell>
          <cell r="E15">
            <v>11</v>
          </cell>
          <cell r="F15">
            <v>320</v>
          </cell>
          <cell r="G15">
            <v>60</v>
          </cell>
          <cell r="H15">
            <v>813</v>
          </cell>
          <cell r="I15">
            <v>0</v>
          </cell>
        </row>
        <row r="16">
          <cell r="B16">
            <v>720</v>
          </cell>
          <cell r="C16">
            <v>87</v>
          </cell>
          <cell r="D16">
            <v>0</v>
          </cell>
          <cell r="E16">
            <v>250</v>
          </cell>
          <cell r="F16">
            <v>235</v>
          </cell>
          <cell r="G16">
            <v>152</v>
          </cell>
          <cell r="H16">
            <v>4201</v>
          </cell>
          <cell r="I16">
            <v>320</v>
          </cell>
        </row>
        <row r="17">
          <cell r="B17">
            <v>1389</v>
          </cell>
          <cell r="C17">
            <v>647</v>
          </cell>
          <cell r="D17">
            <v>453</v>
          </cell>
          <cell r="E17">
            <v>2447</v>
          </cell>
          <cell r="F17">
            <v>870</v>
          </cell>
          <cell r="G17">
            <v>80</v>
          </cell>
          <cell r="H17">
            <v>3467</v>
          </cell>
          <cell r="I17">
            <v>384</v>
          </cell>
        </row>
        <row r="18">
          <cell r="B18">
            <v>0</v>
          </cell>
          <cell r="C18">
            <v>1249</v>
          </cell>
          <cell r="D18">
            <v>0</v>
          </cell>
          <cell r="E18">
            <v>4</v>
          </cell>
          <cell r="F18">
            <v>1000</v>
          </cell>
          <cell r="G18">
            <v>4163</v>
          </cell>
          <cell r="H18">
            <v>0</v>
          </cell>
          <cell r="I18">
            <v>75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3506</v>
          </cell>
          <cell r="F19">
            <v>570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2658</v>
          </cell>
          <cell r="C20">
            <v>998</v>
          </cell>
          <cell r="D20">
            <v>8</v>
          </cell>
          <cell r="E20">
            <v>129</v>
          </cell>
          <cell r="F20">
            <v>1225</v>
          </cell>
          <cell r="G20">
            <v>1045</v>
          </cell>
          <cell r="H20">
            <v>0</v>
          </cell>
          <cell r="I20">
            <v>15</v>
          </cell>
        </row>
        <row r="21">
          <cell r="B21">
            <v>5320</v>
          </cell>
          <cell r="C21">
            <v>1607</v>
          </cell>
          <cell r="D21">
            <v>2500</v>
          </cell>
          <cell r="E21">
            <v>4259</v>
          </cell>
          <cell r="F21">
            <v>2900</v>
          </cell>
          <cell r="G21">
            <v>432</v>
          </cell>
          <cell r="H21">
            <v>560</v>
          </cell>
          <cell r="I21">
            <v>1153</v>
          </cell>
        </row>
        <row r="22">
          <cell r="B22">
            <v>700</v>
          </cell>
          <cell r="C22">
            <v>350</v>
          </cell>
          <cell r="D22">
            <v>820</v>
          </cell>
          <cell r="E22">
            <v>320</v>
          </cell>
          <cell r="F22">
            <v>852</v>
          </cell>
          <cell r="G22">
            <v>200</v>
          </cell>
          <cell r="H22">
            <v>968</v>
          </cell>
          <cell r="I22">
            <v>25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4570</v>
          </cell>
          <cell r="F23">
            <v>30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1683</v>
          </cell>
          <cell r="C24">
            <v>773</v>
          </cell>
          <cell r="D24">
            <v>567</v>
          </cell>
          <cell r="E24">
            <v>688</v>
          </cell>
          <cell r="F24">
            <v>1770</v>
          </cell>
          <cell r="G24">
            <v>111</v>
          </cell>
          <cell r="H24">
            <v>250</v>
          </cell>
          <cell r="I24">
            <v>457</v>
          </cell>
        </row>
        <row r="25">
          <cell r="B25">
            <v>369</v>
          </cell>
          <cell r="C25">
            <v>8</v>
          </cell>
          <cell r="D25">
            <v>388</v>
          </cell>
          <cell r="E25">
            <v>228</v>
          </cell>
          <cell r="F25">
            <v>282</v>
          </cell>
          <cell r="G25">
            <v>85</v>
          </cell>
          <cell r="H25">
            <v>712</v>
          </cell>
          <cell r="I25">
            <v>1</v>
          </cell>
        </row>
        <row r="26">
          <cell r="B26">
            <v>28</v>
          </cell>
          <cell r="C26">
            <v>0</v>
          </cell>
          <cell r="D26">
            <v>135</v>
          </cell>
          <cell r="E26">
            <v>1525</v>
          </cell>
          <cell r="F26">
            <v>1717</v>
          </cell>
          <cell r="G26">
            <v>1480</v>
          </cell>
          <cell r="H26">
            <v>9334</v>
          </cell>
          <cell r="I26">
            <v>39</v>
          </cell>
        </row>
        <row r="27">
          <cell r="B27">
            <v>169</v>
          </cell>
          <cell r="C27">
            <v>24</v>
          </cell>
          <cell r="D27">
            <v>23</v>
          </cell>
          <cell r="E27">
            <v>75</v>
          </cell>
          <cell r="F27">
            <v>450</v>
          </cell>
          <cell r="G27">
            <v>21</v>
          </cell>
          <cell r="H27">
            <v>82</v>
          </cell>
          <cell r="I27">
            <v>17</v>
          </cell>
        </row>
        <row r="28">
          <cell r="B28">
            <v>2</v>
          </cell>
          <cell r="C28">
            <v>0</v>
          </cell>
          <cell r="D28">
            <v>1</v>
          </cell>
          <cell r="E28">
            <v>421</v>
          </cell>
          <cell r="F28">
            <v>201</v>
          </cell>
          <cell r="G28">
            <v>2</v>
          </cell>
          <cell r="H28">
            <v>0</v>
          </cell>
          <cell r="I28">
            <v>30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85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149</v>
          </cell>
          <cell r="C30">
            <v>28</v>
          </cell>
          <cell r="D30">
            <v>37</v>
          </cell>
          <cell r="E30">
            <v>12</v>
          </cell>
          <cell r="F30">
            <v>1320</v>
          </cell>
          <cell r="G30">
            <v>6</v>
          </cell>
          <cell r="H30">
            <v>66</v>
          </cell>
          <cell r="I30">
            <v>10</v>
          </cell>
        </row>
        <row r="31">
          <cell r="H31">
            <v>9458</v>
          </cell>
        </row>
        <row r="32">
          <cell r="B32">
            <v>6</v>
          </cell>
          <cell r="C32">
            <v>0</v>
          </cell>
          <cell r="D32">
            <v>0</v>
          </cell>
          <cell r="E32">
            <v>785</v>
          </cell>
          <cell r="F32">
            <v>420</v>
          </cell>
          <cell r="G32">
            <v>5</v>
          </cell>
          <cell r="H32">
            <v>0</v>
          </cell>
          <cell r="I32">
            <v>1</v>
          </cell>
        </row>
        <row r="33">
          <cell r="B33">
            <v>77</v>
          </cell>
          <cell r="C33">
            <v>0</v>
          </cell>
          <cell r="D33">
            <v>36</v>
          </cell>
          <cell r="E33">
            <v>0</v>
          </cell>
          <cell r="F33">
            <v>905</v>
          </cell>
          <cell r="G33">
            <v>60</v>
          </cell>
          <cell r="H33">
            <v>0</v>
          </cell>
          <cell r="I33">
            <v>20</v>
          </cell>
        </row>
        <row r="34">
          <cell r="B34">
            <v>90</v>
          </cell>
          <cell r="C34">
            <v>819</v>
          </cell>
          <cell r="D34">
            <v>0</v>
          </cell>
          <cell r="E34">
            <v>132</v>
          </cell>
          <cell r="F34">
            <v>80</v>
          </cell>
          <cell r="G34">
            <v>118</v>
          </cell>
          <cell r="H34">
            <v>0</v>
          </cell>
          <cell r="I34">
            <v>1138</v>
          </cell>
        </row>
        <row r="35">
          <cell r="B35">
            <v>138</v>
          </cell>
          <cell r="C35">
            <v>329</v>
          </cell>
          <cell r="D35">
            <v>380</v>
          </cell>
          <cell r="E35">
            <v>295</v>
          </cell>
          <cell r="F35">
            <v>0</v>
          </cell>
          <cell r="G35">
            <v>400</v>
          </cell>
          <cell r="H35">
            <v>150</v>
          </cell>
          <cell r="I35">
            <v>9</v>
          </cell>
        </row>
        <row r="36">
          <cell r="B36">
            <v>0</v>
          </cell>
          <cell r="C36">
            <v>24</v>
          </cell>
          <cell r="D36">
            <v>195</v>
          </cell>
          <cell r="E36">
            <v>0</v>
          </cell>
          <cell r="F36">
            <v>0</v>
          </cell>
          <cell r="G36">
            <v>317</v>
          </cell>
          <cell r="H36">
            <v>150</v>
          </cell>
          <cell r="I36">
            <v>500</v>
          </cell>
        </row>
        <row r="37">
          <cell r="B37">
            <v>0</v>
          </cell>
          <cell r="C37">
            <v>0</v>
          </cell>
          <cell r="D37">
            <v>26</v>
          </cell>
          <cell r="E37">
            <v>0</v>
          </cell>
          <cell r="F37">
            <v>500</v>
          </cell>
          <cell r="G37">
            <v>0</v>
          </cell>
          <cell r="H37">
            <v>0</v>
          </cell>
          <cell r="I37">
            <v>30</v>
          </cell>
        </row>
        <row r="38">
          <cell r="B38">
            <v>290</v>
          </cell>
          <cell r="C38">
            <v>2692</v>
          </cell>
          <cell r="D38">
            <v>0</v>
          </cell>
          <cell r="E38">
            <v>34</v>
          </cell>
          <cell r="F38">
            <v>3088</v>
          </cell>
          <cell r="G38">
            <v>0</v>
          </cell>
          <cell r="H38">
            <v>0</v>
          </cell>
          <cell r="I38">
            <v>9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854</v>
          </cell>
          <cell r="C40">
            <v>654</v>
          </cell>
          <cell r="D40">
            <v>3201</v>
          </cell>
          <cell r="E40">
            <v>135</v>
          </cell>
          <cell r="F40">
            <v>1250</v>
          </cell>
          <cell r="G40">
            <v>235</v>
          </cell>
          <cell r="H40">
            <v>135</v>
          </cell>
          <cell r="I40">
            <v>102</v>
          </cell>
        </row>
        <row r="41">
          <cell r="B41">
            <v>6544</v>
          </cell>
          <cell r="C41">
            <v>3258</v>
          </cell>
          <cell r="D41">
            <v>3698</v>
          </cell>
          <cell r="E41">
            <v>6254</v>
          </cell>
          <cell r="F41">
            <v>852</v>
          </cell>
          <cell r="G41">
            <v>3698</v>
          </cell>
          <cell r="H41">
            <v>2054</v>
          </cell>
          <cell r="I41">
            <v>369</v>
          </cell>
        </row>
        <row r="56">
          <cell r="B56">
            <v>0</v>
          </cell>
          <cell r="C56">
            <v>34250</v>
          </cell>
          <cell r="D56">
            <v>25144</v>
          </cell>
          <cell r="E56">
            <v>5274</v>
          </cell>
          <cell r="F56">
            <v>3710</v>
          </cell>
          <cell r="G56">
            <v>0</v>
          </cell>
          <cell r="H56">
            <v>7965</v>
          </cell>
          <cell r="I56">
            <v>2400</v>
          </cell>
        </row>
        <row r="57">
          <cell r="B57">
            <v>749.95616633100349</v>
          </cell>
          <cell r="C57">
            <v>2694.4853690321052</v>
          </cell>
          <cell r="D57">
            <v>6055.8960431228525</v>
          </cell>
          <cell r="E57">
            <v>1238.7668818860325</v>
          </cell>
          <cell r="F57">
            <v>788.79318208743041</v>
          </cell>
          <cell r="G57">
            <v>4045.7456758677886</v>
          </cell>
          <cell r="H57">
            <v>26946.192897760928</v>
          </cell>
          <cell r="I57">
            <v>2697.1637839118589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1854</v>
          </cell>
          <cell r="H58">
            <v>0</v>
          </cell>
          <cell r="I58">
            <v>0</v>
          </cell>
        </row>
        <row r="59">
          <cell r="B59">
            <v>9200</v>
          </cell>
          <cell r="C59">
            <v>249000</v>
          </cell>
          <cell r="D59">
            <v>23200</v>
          </cell>
          <cell r="E59">
            <v>4000</v>
          </cell>
          <cell r="F59">
            <v>11630</v>
          </cell>
          <cell r="G59">
            <v>34700</v>
          </cell>
          <cell r="H59">
            <v>1800</v>
          </cell>
          <cell r="I59">
            <v>72000</v>
          </cell>
        </row>
        <row r="60">
          <cell r="B60">
            <v>0</v>
          </cell>
          <cell r="C60">
            <v>0</v>
          </cell>
          <cell r="D60">
            <v>8155.9411425274093</v>
          </cell>
          <cell r="E60">
            <v>0</v>
          </cell>
          <cell r="F60">
            <v>70.008078476630118</v>
          </cell>
          <cell r="G60">
            <v>0</v>
          </cell>
          <cell r="H60">
            <v>4067.9694171956148</v>
          </cell>
          <cell r="I60">
            <v>705.08136180034603</v>
          </cell>
        </row>
        <row r="61">
          <cell r="B61">
            <v>0</v>
          </cell>
          <cell r="C61">
            <v>61.070917621721406</v>
          </cell>
          <cell r="D61">
            <v>1847.1739866164144</v>
          </cell>
          <cell r="E61">
            <v>497.41819860010759</v>
          </cell>
          <cell r="F61">
            <v>698.33266671794479</v>
          </cell>
          <cell r="G61">
            <v>2083.4918852395972</v>
          </cell>
          <cell r="H61">
            <v>17826.512345204213</v>
          </cell>
          <cell r="I61">
            <v>0</v>
          </cell>
        </row>
        <row r="62">
          <cell r="B62">
            <v>0</v>
          </cell>
          <cell r="C62">
            <v>105.9214830054794</v>
          </cell>
          <cell r="D62">
            <v>4936.8146872966217</v>
          </cell>
          <cell r="E62">
            <v>70.978313354187222</v>
          </cell>
          <cell r="F62">
            <v>212.93494006256168</v>
          </cell>
          <cell r="G62">
            <v>11182.906262465098</v>
          </cell>
          <cell r="H62">
            <v>35504.44431381605</v>
          </cell>
          <cell r="I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38.990066225165563</v>
          </cell>
          <cell r="G63">
            <v>544.30132450331132</v>
          </cell>
          <cell r="H63">
            <v>358.70860927152319</v>
          </cell>
          <cell r="I63">
            <v>0</v>
          </cell>
        </row>
        <row r="64">
          <cell r="B64">
            <v>198.67070508807254</v>
          </cell>
          <cell r="C64">
            <v>988.12534899067668</v>
          </cell>
          <cell r="D64">
            <v>2820.0783769606933</v>
          </cell>
          <cell r="E64">
            <v>304.27986937173222</v>
          </cell>
          <cell r="F64">
            <v>3123.3126110424887</v>
          </cell>
          <cell r="G64">
            <v>11971.478434491279</v>
          </cell>
          <cell r="H64">
            <v>41698.889727406553</v>
          </cell>
          <cell r="I64">
            <v>691.164926648505</v>
          </cell>
        </row>
        <row r="65">
          <cell r="B65">
            <v>1429.7882432661359</v>
          </cell>
          <cell r="C65">
            <v>697.08114518041691</v>
          </cell>
          <cell r="D65">
            <v>33.250889378282231</v>
          </cell>
          <cell r="E65">
            <v>1573.4795866508555</v>
          </cell>
          <cell r="F65">
            <v>860.96052854480774</v>
          </cell>
          <cell r="G65">
            <v>81.939691682195487</v>
          </cell>
          <cell r="H65">
            <v>1886.9879722175165</v>
          </cell>
          <cell r="I65">
            <v>446.51194307978989</v>
          </cell>
        </row>
        <row r="66">
          <cell r="B66">
            <v>117.17572935214353</v>
          </cell>
          <cell r="C66">
            <v>3050.318586495001</v>
          </cell>
          <cell r="D66">
            <v>77.804684289823328</v>
          </cell>
          <cell r="E66">
            <v>43.120668401588823</v>
          </cell>
          <cell r="F66">
            <v>1550.4692507875634</v>
          </cell>
          <cell r="G66">
            <v>117.17572935214353</v>
          </cell>
          <cell r="H66">
            <v>0</v>
          </cell>
          <cell r="I66">
            <v>1887.9353513217368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2541</v>
          </cell>
          <cell r="F67">
            <v>165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427</v>
          </cell>
          <cell r="C68">
            <v>1258</v>
          </cell>
          <cell r="D68">
            <v>44</v>
          </cell>
          <cell r="E68">
            <v>320</v>
          </cell>
          <cell r="F68">
            <v>3254</v>
          </cell>
          <cell r="G68">
            <v>2587</v>
          </cell>
          <cell r="H68">
            <v>14</v>
          </cell>
          <cell r="I68">
            <v>331</v>
          </cell>
        </row>
        <row r="69">
          <cell r="B69">
            <v>3027.2973343249701</v>
          </cell>
          <cell r="C69">
            <v>2692.6212471131644</v>
          </cell>
          <cell r="D69">
            <v>6338.9523231690609</v>
          </cell>
          <cell r="E69">
            <v>7318.4064665127016</v>
          </cell>
          <cell r="F69">
            <v>3807.8181391161388</v>
          </cell>
          <cell r="G69">
            <v>1154.9835597134693</v>
          </cell>
          <cell r="H69">
            <v>3337.3993032449998</v>
          </cell>
          <cell r="I69">
            <v>2217.5216268054955</v>
          </cell>
        </row>
        <row r="70">
          <cell r="B70">
            <v>450</v>
          </cell>
          <cell r="C70">
            <v>1945</v>
          </cell>
          <cell r="D70">
            <v>1568</v>
          </cell>
          <cell r="E70">
            <v>2014</v>
          </cell>
          <cell r="F70">
            <v>852</v>
          </cell>
          <cell r="G70">
            <v>659</v>
          </cell>
          <cell r="H70">
            <v>752</v>
          </cell>
          <cell r="I70">
            <v>174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524</v>
          </cell>
          <cell r="C72">
            <v>2265</v>
          </cell>
          <cell r="D72">
            <v>741</v>
          </cell>
          <cell r="E72">
            <v>1895</v>
          </cell>
          <cell r="F72">
            <v>5242</v>
          </cell>
          <cell r="G72">
            <v>1564</v>
          </cell>
          <cell r="H72">
            <v>1897</v>
          </cell>
          <cell r="I72">
            <v>595</v>
          </cell>
        </row>
        <row r="73">
          <cell r="B73">
            <v>694.60219550444333</v>
          </cell>
          <cell r="C73">
            <v>476.50810245687404</v>
          </cell>
          <cell r="D73">
            <v>514.99529534762155</v>
          </cell>
          <cell r="E73">
            <v>3226.5096706743334</v>
          </cell>
          <cell r="F73">
            <v>780.74019864087813</v>
          </cell>
          <cell r="G73">
            <v>692.76947203345526</v>
          </cell>
          <cell r="H73">
            <v>495.75169890224782</v>
          </cell>
          <cell r="I73">
            <v>130.12336644014636</v>
          </cell>
        </row>
        <row r="74">
          <cell r="B74">
            <v>0</v>
          </cell>
          <cell r="C74">
            <v>0</v>
          </cell>
          <cell r="D74">
            <v>494.04553415061292</v>
          </cell>
          <cell r="E74">
            <v>70.122591943957971</v>
          </cell>
          <cell r="F74">
            <v>63.747810858143609</v>
          </cell>
          <cell r="G74">
            <v>382.48686514886163</v>
          </cell>
          <cell r="H74">
            <v>809.59719789842381</v>
          </cell>
          <cell r="I74">
            <v>0</v>
          </cell>
        </row>
        <row r="75">
          <cell r="B75">
            <v>95</v>
          </cell>
          <cell r="C75">
            <v>37</v>
          </cell>
          <cell r="D75">
            <v>120</v>
          </cell>
          <cell r="E75">
            <v>201</v>
          </cell>
          <cell r="F75">
            <v>456</v>
          </cell>
          <cell r="G75">
            <v>65</v>
          </cell>
          <cell r="H75">
            <v>0</v>
          </cell>
          <cell r="I75">
            <v>14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762.79095163806551</v>
          </cell>
          <cell r="F76">
            <v>577.01092043681751</v>
          </cell>
          <cell r="G76">
            <v>61.198127925117006</v>
          </cell>
          <cell r="H76">
            <v>0</v>
          </cell>
          <cell r="I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12322.512852604217</v>
          </cell>
          <cell r="F77">
            <v>57.845383652642724</v>
          </cell>
          <cell r="G77">
            <v>2389.0143448541444</v>
          </cell>
          <cell r="H77">
            <v>251.62741888899589</v>
          </cell>
          <cell r="I77">
            <v>0</v>
          </cell>
        </row>
        <row r="78">
          <cell r="B78">
            <v>50.418006430868168</v>
          </cell>
          <cell r="C78">
            <v>46.30225080385852</v>
          </cell>
          <cell r="D78">
            <v>0</v>
          </cell>
          <cell r="E78">
            <v>539.16398713826368</v>
          </cell>
          <cell r="F78">
            <v>1013.5048231511254</v>
          </cell>
          <cell r="G78">
            <v>123.47266881028938</v>
          </cell>
          <cell r="H78">
            <v>123.47266881028938</v>
          </cell>
          <cell r="I78">
            <v>23.665594855305464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185.81011535048802</v>
          </cell>
          <cell r="F80">
            <v>86.317657497781724</v>
          </cell>
          <cell r="G80">
            <v>751.87222715173039</v>
          </cell>
          <cell r="H80">
            <v>0</v>
          </cell>
          <cell r="I80">
            <v>0</v>
          </cell>
        </row>
        <row r="81">
          <cell r="B81">
            <v>18139</v>
          </cell>
          <cell r="C81">
            <v>149</v>
          </cell>
          <cell r="D81">
            <v>696</v>
          </cell>
          <cell r="E81">
            <v>723</v>
          </cell>
          <cell r="F81">
            <v>20145</v>
          </cell>
          <cell r="G81">
            <v>8221</v>
          </cell>
          <cell r="H81">
            <v>5123</v>
          </cell>
          <cell r="I81">
            <v>1312</v>
          </cell>
        </row>
        <row r="82">
          <cell r="B82">
            <v>985</v>
          </cell>
          <cell r="C82">
            <v>6589</v>
          </cell>
          <cell r="D82">
            <v>125</v>
          </cell>
          <cell r="E82">
            <v>1654</v>
          </cell>
          <cell r="F82">
            <v>524</v>
          </cell>
          <cell r="G82">
            <v>2547</v>
          </cell>
          <cell r="H82">
            <v>23</v>
          </cell>
          <cell r="I82">
            <v>8202</v>
          </cell>
        </row>
        <row r="83">
          <cell r="B83">
            <v>190.23904382470118</v>
          </cell>
          <cell r="C83">
            <v>2301.7928286852589</v>
          </cell>
          <cell r="D83">
            <v>3201.1952191235064</v>
          </cell>
          <cell r="E83">
            <v>2136.454183266932</v>
          </cell>
          <cell r="F83">
            <v>632.47011952191224</v>
          </cell>
          <cell r="G83">
            <v>2257.9681274900399</v>
          </cell>
          <cell r="H83">
            <v>24.900398406374503</v>
          </cell>
          <cell r="I83">
            <v>254.9800796812749</v>
          </cell>
        </row>
        <row r="84">
          <cell r="B84">
            <v>50.030911901081922</v>
          </cell>
          <cell r="C84">
            <v>0</v>
          </cell>
          <cell r="D84">
            <v>103.91035548686244</v>
          </cell>
          <cell r="E84">
            <v>0</v>
          </cell>
          <cell r="F84">
            <v>0</v>
          </cell>
          <cell r="G84">
            <v>247.07573415765071</v>
          </cell>
          <cell r="H84">
            <v>0</v>
          </cell>
          <cell r="I84">
            <v>96.982998454404949</v>
          </cell>
        </row>
        <row r="85">
          <cell r="B85">
            <v>5369.814942862421</v>
          </cell>
          <cell r="C85">
            <v>7736.7155261143807</v>
          </cell>
          <cell r="D85">
            <v>0</v>
          </cell>
          <cell r="E85">
            <v>1090.5167717927739</v>
          </cell>
          <cell r="F85">
            <v>22139.959014013883</v>
          </cell>
          <cell r="G85">
            <v>1184.9023778733736</v>
          </cell>
          <cell r="H85">
            <v>14.520862473938401</v>
          </cell>
          <cell r="I85">
            <v>17484.570504869233</v>
          </cell>
        </row>
        <row r="86">
          <cell r="B86">
            <v>105</v>
          </cell>
          <cell r="C86">
            <v>1418</v>
          </cell>
          <cell r="D86">
            <v>0</v>
          </cell>
          <cell r="E86">
            <v>0</v>
          </cell>
          <cell r="F86">
            <v>10214</v>
          </cell>
          <cell r="G86">
            <v>0</v>
          </cell>
          <cell r="H86">
            <v>0</v>
          </cell>
          <cell r="I86">
            <v>270</v>
          </cell>
        </row>
        <row r="87">
          <cell r="B87">
            <v>3938.7833638025595</v>
          </cell>
          <cell r="C87">
            <v>5.5036563071297993</v>
          </cell>
          <cell r="D87">
            <v>0</v>
          </cell>
          <cell r="E87">
            <v>0</v>
          </cell>
          <cell r="F87">
            <v>0</v>
          </cell>
          <cell r="G87">
            <v>1810.702925045704</v>
          </cell>
          <cell r="H87">
            <v>0</v>
          </cell>
          <cell r="I87">
            <v>266.010054844607</v>
          </cell>
        </row>
        <row r="88">
          <cell r="B88">
            <v>38162</v>
          </cell>
          <cell r="C88">
            <v>9369</v>
          </cell>
          <cell r="D88">
            <v>270124</v>
          </cell>
          <cell r="E88">
            <v>4603</v>
          </cell>
          <cell r="F88">
            <v>20107</v>
          </cell>
          <cell r="G88">
            <v>26547</v>
          </cell>
          <cell r="H88">
            <v>17669</v>
          </cell>
          <cell r="I88">
            <v>793</v>
          </cell>
        </row>
        <row r="89">
          <cell r="B89">
            <v>214489.98364361626</v>
          </cell>
          <cell r="C89">
            <v>167476.99681227931</v>
          </cell>
          <cell r="D89">
            <v>39516.901031860034</v>
          </cell>
          <cell r="E89">
            <v>185793.56566876319</v>
          </cell>
          <cell r="F89">
            <v>2282.8023327018936</v>
          </cell>
          <cell r="G89">
            <v>110447.2856987518</v>
          </cell>
          <cell r="H89">
            <v>19541.849736455046</v>
          </cell>
          <cell r="I89">
            <v>2554.6150755724448</v>
          </cell>
        </row>
        <row r="105">
          <cell r="B105">
            <v>0</v>
          </cell>
          <cell r="C105">
            <v>96028</v>
          </cell>
          <cell r="D105">
            <v>88475</v>
          </cell>
          <cell r="E105">
            <v>20161</v>
          </cell>
          <cell r="F105">
            <v>17892</v>
          </cell>
          <cell r="G105">
            <v>0</v>
          </cell>
          <cell r="H105">
            <v>29472</v>
          </cell>
          <cell r="I105">
            <v>7250</v>
          </cell>
        </row>
        <row r="106">
          <cell r="B106">
            <v>597.49128621832563</v>
          </cell>
          <cell r="C106">
            <v>3395.8907730140063</v>
          </cell>
          <cell r="D106">
            <v>18217.241783385009</v>
          </cell>
          <cell r="E106">
            <v>2693.1696781781243</v>
          </cell>
          <cell r="F106">
            <v>1255.6234790976157</v>
          </cell>
          <cell r="G106">
            <v>8068.807698064792</v>
          </cell>
          <cell r="H106">
            <v>44647.759307174172</v>
          </cell>
          <cell r="I106">
            <v>4532.0159948679566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3909</v>
          </cell>
          <cell r="H107">
            <v>0</v>
          </cell>
          <cell r="I107">
            <v>0</v>
          </cell>
        </row>
        <row r="108">
          <cell r="B108">
            <v>877.89489648896642</v>
          </cell>
          <cell r="C108">
            <v>25788.162584363388</v>
          </cell>
          <cell r="D108">
            <v>2743.4215515280202</v>
          </cell>
          <cell r="E108">
            <v>603.55274133616444</v>
          </cell>
          <cell r="F108">
            <v>1098.4659892318193</v>
          </cell>
          <cell r="G108">
            <v>4170.0007583225906</v>
          </cell>
          <cell r="H108">
            <v>208.50003791612954</v>
          </cell>
          <cell r="I108">
            <v>7923.0014408129218</v>
          </cell>
        </row>
        <row r="109">
          <cell r="B109">
            <v>0</v>
          </cell>
          <cell r="C109">
            <v>0</v>
          </cell>
          <cell r="D109">
            <v>10162.003545886171</v>
          </cell>
          <cell r="E109">
            <v>0</v>
          </cell>
          <cell r="F109">
            <v>100.90954985275557</v>
          </cell>
          <cell r="G109">
            <v>0</v>
          </cell>
          <cell r="H109">
            <v>6741.3757437346003</v>
          </cell>
          <cell r="I109">
            <v>128.71116052647395</v>
          </cell>
        </row>
        <row r="110">
          <cell r="B110">
            <v>0</v>
          </cell>
          <cell r="C110">
            <v>100.13121701915486</v>
          </cell>
          <cell r="D110">
            <v>1766.9619811359953</v>
          </cell>
          <cell r="E110">
            <v>433.90194041633771</v>
          </cell>
          <cell r="F110">
            <v>1272.3744546474427</v>
          </cell>
          <cell r="G110">
            <v>1174.2660904973616</v>
          </cell>
          <cell r="H110">
            <v>19594.364316283711</v>
          </cell>
          <cell r="I110">
            <v>0</v>
          </cell>
        </row>
        <row r="111">
          <cell r="B111">
            <v>0</v>
          </cell>
          <cell r="C111">
            <v>181.89675023212629</v>
          </cell>
          <cell r="D111">
            <v>3419.9080779944288</v>
          </cell>
          <cell r="E111">
            <v>120.84921077065923</v>
          </cell>
          <cell r="F111">
            <v>554.41132776230268</v>
          </cell>
          <cell r="G111">
            <v>9476.0731662024155</v>
          </cell>
          <cell r="H111">
            <v>39918.86146703807</v>
          </cell>
          <cell r="I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85.714285714285708</v>
          </cell>
          <cell r="G112">
            <v>517.71428571428567</v>
          </cell>
          <cell r="H112">
            <v>368.57142857142856</v>
          </cell>
          <cell r="I112">
            <v>0</v>
          </cell>
        </row>
        <row r="113">
          <cell r="B113">
            <v>1020.435461658842</v>
          </cell>
          <cell r="C113">
            <v>2389.287083985394</v>
          </cell>
          <cell r="D113">
            <v>7107.8964527908192</v>
          </cell>
          <cell r="E113">
            <v>343.24678142931663</v>
          </cell>
          <cell r="F113">
            <v>3322.876974439228</v>
          </cell>
          <cell r="G113">
            <v>26774.282827334373</v>
          </cell>
          <cell r="H113">
            <v>55050.787261345853</v>
          </cell>
          <cell r="I113">
            <v>3088.1871570161711</v>
          </cell>
        </row>
        <row r="114">
          <cell r="B114">
            <v>25313.152016066739</v>
          </cell>
          <cell r="C114">
            <v>7690.2811085099056</v>
          </cell>
          <cell r="D114">
            <v>247.41373040677848</v>
          </cell>
          <cell r="E114">
            <v>20988.282082971873</v>
          </cell>
          <cell r="F114">
            <v>7053.2394562026875</v>
          </cell>
          <cell r="G114">
            <v>440.27955174749553</v>
          </cell>
          <cell r="H114">
            <v>15830.582466814816</v>
          </cell>
          <cell r="I114">
            <v>4403.7695872797058</v>
          </cell>
        </row>
        <row r="115">
          <cell r="B115">
            <v>2774.2291401499083</v>
          </cell>
          <cell r="C115">
            <v>22563.801831424127</v>
          </cell>
          <cell r="D115">
            <v>1291.1371800311131</v>
          </cell>
          <cell r="E115">
            <v>701.3319898175647</v>
          </cell>
          <cell r="F115">
            <v>16344.038007353982</v>
          </cell>
          <cell r="G115">
            <v>1344.7558336868899</v>
          </cell>
          <cell r="H115">
            <v>0</v>
          </cell>
          <cell r="I115">
            <v>15642.706017536415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91380.521475143134</v>
          </cell>
          <cell r="F116">
            <v>3134.4785248568533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7209.2187883562019</v>
          </cell>
          <cell r="C117">
            <v>10355.517357612618</v>
          </cell>
          <cell r="D117">
            <v>617.72328576400969</v>
          </cell>
          <cell r="E117">
            <v>8936.5367028779747</v>
          </cell>
          <cell r="F117">
            <v>18396.407734442266</v>
          </cell>
          <cell r="G117">
            <v>5468.2669133676527</v>
          </cell>
          <cell r="H117">
            <v>348.19037499771008</v>
          </cell>
          <cell r="I117">
            <v>5917.1388425815676</v>
          </cell>
        </row>
        <row r="118">
          <cell r="B118">
            <v>86431.534252702695</v>
          </cell>
          <cell r="C118">
            <v>14256.266582031185</v>
          </cell>
          <cell r="D118">
            <v>41270.177905534962</v>
          </cell>
          <cell r="E118">
            <v>109178.4729040385</v>
          </cell>
          <cell r="F118">
            <v>37025.980641278213</v>
          </cell>
          <cell r="G118">
            <v>13716.489414535157</v>
          </cell>
          <cell r="H118">
            <v>28936.155751211154</v>
          </cell>
          <cell r="I118">
            <v>15426.922548668144</v>
          </cell>
        </row>
        <row r="119">
          <cell r="B119">
            <v>10080.319927509967</v>
          </cell>
          <cell r="C119">
            <v>10260.306734324029</v>
          </cell>
          <cell r="D119">
            <v>6374.7091989851397</v>
          </cell>
          <cell r="E119">
            <v>10150.19715839072</v>
          </cell>
          <cell r="F119">
            <v>16379.858166002174</v>
          </cell>
          <cell r="G119">
            <v>4856.467546212396</v>
          </cell>
          <cell r="H119">
            <v>13819.810525552739</v>
          </cell>
          <cell r="I119">
            <v>1105.3307430228342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4604.1238746933641</v>
          </cell>
          <cell r="C121">
            <v>15883.680559630979</v>
          </cell>
          <cell r="D121">
            <v>5702.1144614373407</v>
          </cell>
          <cell r="E121">
            <v>12252.875033744529</v>
          </cell>
          <cell r="F121">
            <v>26262.097559830516</v>
          </cell>
          <cell r="G121">
            <v>4995.638446460639</v>
          </cell>
          <cell r="H121">
            <v>18604.597471801313</v>
          </cell>
          <cell r="I121">
            <v>4869.8725924013188</v>
          </cell>
        </row>
        <row r="122">
          <cell r="B122">
            <v>7521.0832640589542</v>
          </cell>
          <cell r="C122">
            <v>623.02577006897491</v>
          </cell>
          <cell r="D122">
            <v>3099.8866296704036</v>
          </cell>
          <cell r="E122">
            <v>14954.523759239702</v>
          </cell>
          <cell r="F122">
            <v>6236.9261722348292</v>
          </cell>
          <cell r="G122">
            <v>5428.1358376957469</v>
          </cell>
          <cell r="H122">
            <v>4002.0355658406161</v>
          </cell>
          <cell r="I122">
            <v>535.38300119077041</v>
          </cell>
        </row>
        <row r="123">
          <cell r="B123">
            <v>0</v>
          </cell>
          <cell r="C123">
            <v>0</v>
          </cell>
          <cell r="D123">
            <v>12487.814037192562</v>
          </cell>
          <cell r="E123">
            <v>1007.5269946010797</v>
          </cell>
          <cell r="F123">
            <v>5644.9115176964606</v>
          </cell>
          <cell r="G123">
            <v>8835.873725254949</v>
          </cell>
          <cell r="H123">
            <v>8835.873725254949</v>
          </cell>
          <cell r="I123">
            <v>0</v>
          </cell>
        </row>
        <row r="124">
          <cell r="B124">
            <v>1370.7788218286955</v>
          </cell>
          <cell r="C124">
            <v>92.07495482471991</v>
          </cell>
          <cell r="D124">
            <v>3325.0438742320202</v>
          </cell>
          <cell r="E124">
            <v>15022.701337188291</v>
          </cell>
          <cell r="F124">
            <v>22198.340513191179</v>
          </cell>
          <cell r="G124">
            <v>676.59573545355977</v>
          </cell>
          <cell r="H124">
            <v>0</v>
          </cell>
          <cell r="I124">
            <v>253.46476328153233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1301.5783569778951</v>
          </cell>
          <cell r="F125">
            <v>1187.7350709336852</v>
          </cell>
          <cell r="G125">
            <v>227.68657208841967</v>
          </cell>
          <cell r="H125">
            <v>0</v>
          </cell>
          <cell r="I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12128.861653510594</v>
          </cell>
          <cell r="F126">
            <v>6.9297881179891982</v>
          </cell>
          <cell r="G126">
            <v>276.32530120481931</v>
          </cell>
          <cell r="H126">
            <v>97.883257166597431</v>
          </cell>
          <cell r="I126">
            <v>0</v>
          </cell>
        </row>
        <row r="127">
          <cell r="B127">
            <v>7647.0010358605041</v>
          </cell>
          <cell r="C127">
            <v>67.467337509659799</v>
          </cell>
          <cell r="D127">
            <v>0</v>
          </cell>
          <cell r="E127">
            <v>7931.6288659793818</v>
          </cell>
          <cell r="F127">
            <v>42322.049984379875</v>
          </cell>
          <cell r="G127">
            <v>4442.302504151663</v>
          </cell>
          <cell r="H127">
            <v>1652.9497689866653</v>
          </cell>
          <cell r="I127">
            <v>50.60050313224486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15285.309734513274</v>
          </cell>
          <cell r="F129">
            <v>3843.2890855457226</v>
          </cell>
          <cell r="G129">
            <v>16607.401179941004</v>
          </cell>
          <cell r="H129">
            <v>0</v>
          </cell>
          <cell r="I129">
            <v>0</v>
          </cell>
        </row>
        <row r="130">
          <cell r="B130">
            <v>31239.834810898737</v>
          </cell>
          <cell r="C130">
            <v>260.67108580723868</v>
          </cell>
          <cell r="D130">
            <v>1286.8572590483939</v>
          </cell>
          <cell r="E130">
            <v>100.08889792598617</v>
          </cell>
          <cell r="F130">
            <v>47525.728344855641</v>
          </cell>
          <cell r="G130">
            <v>8275.4820658804401</v>
          </cell>
          <cell r="H130">
            <v>3337.0298495323304</v>
          </cell>
          <cell r="I130">
            <v>2635.3076860512401</v>
          </cell>
        </row>
        <row r="131">
          <cell r="B131">
            <v>420.79685231874089</v>
          </cell>
          <cell r="C131">
            <v>3264.7277866911145</v>
          </cell>
          <cell r="D131">
            <v>36.06830162732065</v>
          </cell>
          <cell r="E131">
            <v>683.1117732447093</v>
          </cell>
          <cell r="F131">
            <v>460.14409045763614</v>
          </cell>
          <cell r="G131">
            <v>1366.2235464894186</v>
          </cell>
          <cell r="H131">
            <v>60.11383604553442</v>
          </cell>
          <cell r="I131">
            <v>22320.813813125529</v>
          </cell>
        </row>
        <row r="132">
          <cell r="B132">
            <v>488.92161668589006</v>
          </cell>
          <cell r="C132">
            <v>4676.9078239138789</v>
          </cell>
          <cell r="D132">
            <v>9355.8570742022293</v>
          </cell>
          <cell r="E132">
            <v>3326.5042772010765</v>
          </cell>
          <cell r="F132">
            <v>1552.5047577854671</v>
          </cell>
          <cell r="G132">
            <v>981.92608612072263</v>
          </cell>
          <cell r="H132">
            <v>29.600682429834677</v>
          </cell>
          <cell r="I132">
            <v>826.7776816608997</v>
          </cell>
        </row>
        <row r="133">
          <cell r="B133">
            <v>197.36914600550966</v>
          </cell>
          <cell r="C133">
            <v>0</v>
          </cell>
          <cell r="D133">
            <v>27.72038567493113</v>
          </cell>
          <cell r="E133">
            <v>0</v>
          </cell>
          <cell r="F133">
            <v>0</v>
          </cell>
          <cell r="G133">
            <v>360.36501377410468</v>
          </cell>
          <cell r="H133">
            <v>0</v>
          </cell>
          <cell r="I133">
            <v>219.54545454545453</v>
          </cell>
        </row>
        <row r="134">
          <cell r="B134">
            <v>40564.098207695621</v>
          </cell>
          <cell r="C134">
            <v>8002.7719303131998</v>
          </cell>
          <cell r="D134">
            <v>0</v>
          </cell>
          <cell r="E134">
            <v>836.87445513668581</v>
          </cell>
          <cell r="F134">
            <v>24250.164830726811</v>
          </cell>
          <cell r="G134">
            <v>1262.9894299998609</v>
          </cell>
          <cell r="H134">
            <v>25.592490982773271</v>
          </cell>
          <cell r="I134">
            <v>16943.508655145044</v>
          </cell>
        </row>
        <row r="135">
          <cell r="B135">
            <v>245.48922693525779</v>
          </cell>
          <cell r="C135">
            <v>3120.0888842739214</v>
          </cell>
          <cell r="D135">
            <v>0</v>
          </cell>
          <cell r="E135">
            <v>0</v>
          </cell>
          <cell r="F135">
            <v>15219.34219407092</v>
          </cell>
          <cell r="G135">
            <v>0</v>
          </cell>
          <cell r="H135">
            <v>0</v>
          </cell>
          <cell r="I135">
            <v>481.07969471990043</v>
          </cell>
        </row>
        <row r="136">
          <cell r="B136">
            <v>5030.608695652174</v>
          </cell>
          <cell r="C136">
            <v>18.782608695652176</v>
          </cell>
          <cell r="D136">
            <v>0</v>
          </cell>
          <cell r="E136">
            <v>0</v>
          </cell>
          <cell r="F136">
            <v>0</v>
          </cell>
          <cell r="G136">
            <v>1962.782608695652</v>
          </cell>
          <cell r="H136">
            <v>0</v>
          </cell>
          <cell r="I136">
            <v>367.82608695652175</v>
          </cell>
        </row>
        <row r="137">
          <cell r="B137">
            <v>336105.09359171271</v>
          </cell>
          <cell r="C137">
            <v>46509.266966210191</v>
          </cell>
          <cell r="D137">
            <v>3151717.2416415787</v>
          </cell>
          <cell r="E137">
            <v>14301.741318240289</v>
          </cell>
          <cell r="F137">
            <v>63923.734042989905</v>
          </cell>
          <cell r="G137">
            <v>212600.74404302723</v>
          </cell>
          <cell r="H137">
            <v>86563.171136717559</v>
          </cell>
          <cell r="I137">
            <v>26676.007259523292</v>
          </cell>
        </row>
        <row r="138">
          <cell r="B138">
            <v>64150.583492115446</v>
          </cell>
          <cell r="C138">
            <v>38785.968835844622</v>
          </cell>
          <cell r="D138">
            <v>64152.229476194378</v>
          </cell>
          <cell r="E138">
            <v>33161.641238149794</v>
          </cell>
          <cell r="F138">
            <v>3533.9278174570704</v>
          </cell>
          <cell r="G138">
            <v>58384.701263632858</v>
          </cell>
          <cell r="H138">
            <v>11939.968508539167</v>
          </cell>
          <cell r="I138">
            <v>7508.9793680666771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 MILLAR (QQS)"/>
      <sheetName val="Consolidado Reg. MILLAR (QQS)"/>
      <sheetName val="Consolidado Nac. MILLAR"/>
      <sheetName val="Consolidado Reg. MILLAR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JULIO (2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">
          <cell r="B8">
            <v>5357</v>
          </cell>
          <cell r="C8">
            <v>244602</v>
          </cell>
          <cell r="D8">
            <v>111055</v>
          </cell>
          <cell r="E8">
            <v>77137.000000000015</v>
          </cell>
          <cell r="F8">
            <v>6920.0000000000009</v>
          </cell>
          <cell r="G8">
            <v>0</v>
          </cell>
          <cell r="H8">
            <v>10770</v>
          </cell>
          <cell r="I8">
            <v>24048</v>
          </cell>
        </row>
        <row r="9">
          <cell r="B9">
            <v>4573.8606067378068</v>
          </cell>
          <cell r="C9">
            <v>1879.1600089390467</v>
          </cell>
          <cell r="D9">
            <v>2247.564500810101</v>
          </cell>
          <cell r="E9">
            <v>1622.1681658193195</v>
          </cell>
          <cell r="F9">
            <v>3541.4367283088441</v>
          </cell>
          <cell r="G9">
            <v>2200.0284373428685</v>
          </cell>
          <cell r="H9">
            <v>9550.292250963741</v>
          </cell>
          <cell r="I9">
            <v>974.48930107827243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322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78.523809523809533</v>
          </cell>
          <cell r="D11">
            <v>0</v>
          </cell>
          <cell r="E11">
            <v>0</v>
          </cell>
          <cell r="F11">
            <v>161.9047619047619</v>
          </cell>
          <cell r="G11">
            <v>59.095238095238102</v>
          </cell>
          <cell r="H11">
            <v>0</v>
          </cell>
          <cell r="I11">
            <v>125</v>
          </cell>
        </row>
        <row r="12">
          <cell r="B12">
            <v>0</v>
          </cell>
          <cell r="C12">
            <v>27.504355400696866</v>
          </cell>
          <cell r="D12">
            <v>540.30778164924504</v>
          </cell>
          <cell r="E12">
            <v>2.4448315911730547</v>
          </cell>
          <cell r="F12">
            <v>0</v>
          </cell>
          <cell r="G12">
            <v>0</v>
          </cell>
          <cell r="H12">
            <v>2491</v>
          </cell>
          <cell r="I12">
            <v>149.13472706155633</v>
          </cell>
        </row>
        <row r="13">
          <cell r="B13">
            <v>847</v>
          </cell>
          <cell r="C13">
            <v>948</v>
          </cell>
          <cell r="D13">
            <v>1941</v>
          </cell>
          <cell r="E13">
            <v>2685</v>
          </cell>
          <cell r="F13">
            <v>2865</v>
          </cell>
          <cell r="G13">
            <v>1453</v>
          </cell>
          <cell r="H13">
            <v>2295</v>
          </cell>
          <cell r="I13">
            <v>3322</v>
          </cell>
        </row>
        <row r="14">
          <cell r="B14">
            <v>36.884541828315392</v>
          </cell>
          <cell r="C14">
            <v>369.72362166001858</v>
          </cell>
          <cell r="D14">
            <v>2424.7195235233044</v>
          </cell>
          <cell r="E14">
            <v>44.788372220097258</v>
          </cell>
          <cell r="F14">
            <v>309.1275886563576</v>
          </cell>
          <cell r="G14">
            <v>3474.1725588765639</v>
          </cell>
          <cell r="H14">
            <v>152.80738757444951</v>
          </cell>
          <cell r="I14">
            <v>25331.77640566089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36.231884057971016</v>
          </cell>
          <cell r="G15">
            <v>344.20289855072463</v>
          </cell>
          <cell r="H15">
            <v>244.56521739130437</v>
          </cell>
          <cell r="I15">
            <v>0</v>
          </cell>
        </row>
        <row r="16">
          <cell r="B16">
            <v>138.106162464986</v>
          </cell>
          <cell r="C16">
            <v>410.82212885154064</v>
          </cell>
          <cell r="D16">
            <v>412.57030812324933</v>
          </cell>
          <cell r="E16">
            <v>215.02605042016808</v>
          </cell>
          <cell r="F16">
            <v>708.01260504201684</v>
          </cell>
          <cell r="G16">
            <v>62.934453781512609</v>
          </cell>
          <cell r="H16">
            <v>4171.1557422969181</v>
          </cell>
          <cell r="I16">
            <v>122.37254901960785</v>
          </cell>
        </row>
        <row r="17">
          <cell r="B17">
            <v>90</v>
          </cell>
          <cell r="C17">
            <v>0</v>
          </cell>
          <cell r="D17">
            <v>0</v>
          </cell>
          <cell r="E17">
            <v>20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>
            <v>3270.9458139270705</v>
          </cell>
          <cell r="C18">
            <v>1323.4793820288539</v>
          </cell>
          <cell r="D18">
            <v>471.55185732136772</v>
          </cell>
          <cell r="E18">
            <v>3386.3406793138706</v>
          </cell>
          <cell r="F18">
            <v>427.38839032148132</v>
          </cell>
          <cell r="G18">
            <v>212.26956719300239</v>
          </cell>
          <cell r="H18">
            <v>2369</v>
          </cell>
          <cell r="I18">
            <v>79.779166193343173</v>
          </cell>
        </row>
        <row r="19">
          <cell r="B19">
            <v>0</v>
          </cell>
          <cell r="C19">
            <v>3083.3624454148471</v>
          </cell>
          <cell r="D19">
            <v>0</v>
          </cell>
          <cell r="E19">
            <v>122.35565259582727</v>
          </cell>
          <cell r="F19">
            <v>889.85929160601643</v>
          </cell>
          <cell r="G19">
            <v>88.985929160601643</v>
          </cell>
          <cell r="H19">
            <v>0</v>
          </cell>
          <cell r="I19">
            <v>400.43668122270742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4987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B21">
            <v>500.14114285714288</v>
          </cell>
          <cell r="C21">
            <v>2374.9217142857142</v>
          </cell>
          <cell r="D21">
            <v>17.969142857142856</v>
          </cell>
          <cell r="E21">
            <v>428.2645714285714</v>
          </cell>
          <cell r="F21">
            <v>1267.9942857142901</v>
          </cell>
          <cell r="G21">
            <v>557.04342857142854</v>
          </cell>
          <cell r="H21">
            <v>73.373999999999995</v>
          </cell>
          <cell r="I21">
            <v>121.29171428571428</v>
          </cell>
        </row>
        <row r="22">
          <cell r="B22">
            <v>4384.7214723926381</v>
          </cell>
          <cell r="C22">
            <v>1243.798773006135</v>
          </cell>
          <cell r="D22">
            <v>3872.8122699386504</v>
          </cell>
          <cell r="E22">
            <v>3011</v>
          </cell>
          <cell r="F22">
            <v>777.37423312883436</v>
          </cell>
          <cell r="G22">
            <v>247.27116564417179</v>
          </cell>
          <cell r="H22">
            <v>1080.880981595092</v>
          </cell>
          <cell r="I22">
            <v>906.38527607361959</v>
          </cell>
        </row>
        <row r="23">
          <cell r="B23">
            <v>0</v>
          </cell>
          <cell r="C23">
            <v>283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812.82500000000005</v>
          </cell>
          <cell r="C24">
            <v>147.78636363636363</v>
          </cell>
          <cell r="D24">
            <v>198.94318181818181</v>
          </cell>
          <cell r="E24">
            <v>263.3628787878788</v>
          </cell>
          <cell r="F24">
            <v>341.0454545454545</v>
          </cell>
          <cell r="G24">
            <v>1559.3356060606061</v>
          </cell>
          <cell r="H24">
            <v>2640.8075757575798</v>
          </cell>
          <cell r="I24">
            <v>37.893939393939398</v>
          </cell>
        </row>
        <row r="25">
          <cell r="B25">
            <v>0</v>
          </cell>
          <cell r="C25">
            <v>0</v>
          </cell>
          <cell r="D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>
            <v>819</v>
          </cell>
          <cell r="C26">
            <v>765</v>
          </cell>
          <cell r="D26">
            <v>1421</v>
          </cell>
          <cell r="E26">
            <v>259</v>
          </cell>
          <cell r="F26">
            <v>2198</v>
          </cell>
          <cell r="G26">
            <v>880</v>
          </cell>
          <cell r="H26">
            <v>325</v>
          </cell>
          <cell r="I26">
            <v>594</v>
          </cell>
        </row>
        <row r="27">
          <cell r="B27">
            <v>85.127005347593581</v>
          </cell>
          <cell r="C27">
            <v>10.215240641711231</v>
          </cell>
          <cell r="D27">
            <v>211.11497326203209</v>
          </cell>
          <cell r="E27">
            <v>350.72326203208553</v>
          </cell>
          <cell r="F27">
            <v>136.20320855614972</v>
          </cell>
          <cell r="G27">
            <v>102.1524064171123</v>
          </cell>
          <cell r="H27">
            <v>2588.4639037433199</v>
          </cell>
          <cell r="I27">
            <v>0</v>
          </cell>
        </row>
        <row r="28">
          <cell r="B28">
            <v>247.24526515151516</v>
          </cell>
          <cell r="C28">
            <v>0</v>
          </cell>
          <cell r="D28">
            <v>125.98484848484848</v>
          </cell>
          <cell r="E28">
            <v>987.40625</v>
          </cell>
          <cell r="F28">
            <v>677.16856060606062</v>
          </cell>
          <cell r="G28">
            <v>62.992424242424242</v>
          </cell>
          <cell r="H28">
            <v>3876</v>
          </cell>
          <cell r="I28">
            <v>12.59848484848485</v>
          </cell>
        </row>
        <row r="29">
          <cell r="B29">
            <v>141.04355716878402</v>
          </cell>
          <cell r="C29">
            <v>0</v>
          </cell>
          <cell r="D29">
            <v>25.644283121597095</v>
          </cell>
          <cell r="E29">
            <v>383.30490018148799</v>
          </cell>
          <cell r="F29">
            <v>272.11433756805803</v>
          </cell>
          <cell r="G29">
            <v>21.370235934664247</v>
          </cell>
          <cell r="H29">
            <v>119.67332123411977</v>
          </cell>
          <cell r="I29">
            <v>2.8493647912885662</v>
          </cell>
        </row>
        <row r="30">
          <cell r="B30">
            <v>38.291746641074859</v>
          </cell>
          <cell r="C30">
            <v>9.5729366602687147</v>
          </cell>
          <cell r="D30">
            <v>2.7351247600767752</v>
          </cell>
          <cell r="E30">
            <v>1400.0326295585401</v>
          </cell>
          <cell r="F30">
            <v>0</v>
          </cell>
          <cell r="G30">
            <v>0</v>
          </cell>
          <cell r="H30">
            <v>0</v>
          </cell>
          <cell r="I30">
            <v>1.3675623800383876</v>
          </cell>
        </row>
        <row r="31">
          <cell r="B31">
            <v>11.451612903225806</v>
          </cell>
          <cell r="C31">
            <v>4.5806451612903221</v>
          </cell>
          <cell r="D31">
            <v>0</v>
          </cell>
          <cell r="E31">
            <v>396</v>
          </cell>
          <cell r="F31">
            <v>51.532258064516128</v>
          </cell>
          <cell r="G31">
            <v>0</v>
          </cell>
          <cell r="H31">
            <v>4.5806451612903221</v>
          </cell>
          <cell r="I31">
            <v>0</v>
          </cell>
        </row>
        <row r="32">
          <cell r="B32">
            <v>12.264150943396228</v>
          </cell>
          <cell r="C32">
            <v>0</v>
          </cell>
          <cell r="D32">
            <v>0</v>
          </cell>
          <cell r="E32">
            <v>42.924528301886788</v>
          </cell>
          <cell r="F32">
            <v>0</v>
          </cell>
          <cell r="G32">
            <v>9.8113207547169807</v>
          </cell>
          <cell r="H32">
            <v>0</v>
          </cell>
          <cell r="I32">
            <v>0</v>
          </cell>
        </row>
        <row r="33">
          <cell r="B33">
            <v>15.982142857142856</v>
          </cell>
          <cell r="C33">
            <v>15.982142857142856</v>
          </cell>
          <cell r="D33">
            <v>79.910714285714292</v>
          </cell>
          <cell r="E33">
            <v>6.3928571428571423</v>
          </cell>
          <cell r="F33">
            <v>671.25</v>
          </cell>
          <cell r="G33">
            <v>0</v>
          </cell>
          <cell r="H33">
            <v>105.48214285714286</v>
          </cell>
          <cell r="I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1777.7350993377481</v>
          </cell>
          <cell r="F35">
            <v>0</v>
          </cell>
          <cell r="G35">
            <v>0</v>
          </cell>
          <cell r="H35">
            <v>110.26490066225165</v>
          </cell>
          <cell r="I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228</v>
          </cell>
          <cell r="F36">
            <v>20</v>
          </cell>
          <cell r="G36">
            <v>0</v>
          </cell>
          <cell r="H36">
            <v>94</v>
          </cell>
          <cell r="I36">
            <v>0</v>
          </cell>
        </row>
        <row r="37">
          <cell r="B37">
            <v>235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621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22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28.446005267778755</v>
          </cell>
          <cell r="C40">
            <v>33.713784021071113</v>
          </cell>
          <cell r="D40">
            <v>11.589113257243195</v>
          </cell>
          <cell r="E40">
            <v>47.410008779631255</v>
          </cell>
          <cell r="F40">
            <v>184.37225636523266</v>
          </cell>
          <cell r="G40">
            <v>537.31343283582089</v>
          </cell>
          <cell r="H40">
            <v>403</v>
          </cell>
          <cell r="I40">
            <v>53.731343283582085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419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C42">
            <v>0</v>
          </cell>
          <cell r="D42">
            <v>70.39473684210526</v>
          </cell>
          <cell r="E42">
            <v>87.289473684210535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B43">
            <v>146.79878048780489</v>
          </cell>
          <cell r="C43">
            <v>37.189024390243901</v>
          </cell>
          <cell r="D43">
            <v>0</v>
          </cell>
          <cell r="E43">
            <v>137.01219512195121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47.168674698795179</v>
          </cell>
          <cell r="C45">
            <v>45.421686746987952</v>
          </cell>
          <cell r="D45">
            <v>0</v>
          </cell>
          <cell r="E45">
            <v>52.409638554216869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78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270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B48">
            <v>0</v>
          </cell>
          <cell r="C48">
            <v>0</v>
          </cell>
          <cell r="D48">
            <v>78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30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B51">
            <v>74.0493273542601</v>
          </cell>
          <cell r="C51">
            <v>0</v>
          </cell>
          <cell r="D51">
            <v>0</v>
          </cell>
          <cell r="E51">
            <v>0</v>
          </cell>
          <cell r="F51">
            <v>785.82959641255604</v>
          </cell>
          <cell r="G51">
            <v>217.61434977578477</v>
          </cell>
          <cell r="H51">
            <v>607.50672645739905</v>
          </cell>
          <cell r="I51">
            <v>0</v>
          </cell>
        </row>
        <row r="52">
          <cell r="B52">
            <v>42.505640345056406</v>
          </cell>
          <cell r="C52">
            <v>376.71665560716656</v>
          </cell>
          <cell r="D52">
            <v>0</v>
          </cell>
          <cell r="E52">
            <v>33.337757133377572</v>
          </cell>
          <cell r="F52">
            <v>291.70537491705375</v>
          </cell>
          <cell r="G52">
            <v>4.1672196416721965</v>
          </cell>
          <cell r="H52">
            <v>270.03583278035831</v>
          </cell>
          <cell r="I52">
            <v>237.5315195753152</v>
          </cell>
        </row>
        <row r="53">
          <cell r="B53">
            <v>42.622699386503072</v>
          </cell>
          <cell r="C53">
            <v>374.47085889570553</v>
          </cell>
          <cell r="D53">
            <v>213.11349693251535</v>
          </cell>
          <cell r="E53">
            <v>450.58282208588957</v>
          </cell>
          <cell r="F53">
            <v>0</v>
          </cell>
          <cell r="G53">
            <v>596.71779141104287</v>
          </cell>
          <cell r="H53">
            <v>292.26993865030676</v>
          </cell>
          <cell r="I53">
            <v>15.22239263803681</v>
          </cell>
        </row>
        <row r="54">
          <cell r="B54">
            <v>133.2093023255814</v>
          </cell>
          <cell r="C54">
            <v>0</v>
          </cell>
          <cell r="D54">
            <v>384.08682170542636</v>
          </cell>
          <cell r="E54">
            <v>0</v>
          </cell>
          <cell r="F54">
            <v>0</v>
          </cell>
          <cell r="G54">
            <v>222.01550387596899</v>
          </cell>
          <cell r="H54">
            <v>581.68062015503881</v>
          </cell>
          <cell r="I54">
            <v>111.00775193798449</v>
          </cell>
        </row>
        <row r="55">
          <cell r="B55">
            <v>0</v>
          </cell>
          <cell r="C55">
            <v>35.744680851063826</v>
          </cell>
          <cell r="D55">
            <v>0</v>
          </cell>
          <cell r="E55">
            <v>5.1063829787234045</v>
          </cell>
          <cell r="F55">
            <v>0</v>
          </cell>
          <cell r="G55">
            <v>0</v>
          </cell>
          <cell r="H55">
            <v>0</v>
          </cell>
          <cell r="I55">
            <v>19.148936170212767</v>
          </cell>
        </row>
        <row r="56">
          <cell r="B56">
            <v>0</v>
          </cell>
          <cell r="C56">
            <v>1771</v>
          </cell>
          <cell r="D56">
            <v>0</v>
          </cell>
          <cell r="E56">
            <v>13.462625224762395</v>
          </cell>
          <cell r="F56">
            <v>2423.2725404572311</v>
          </cell>
          <cell r="G56">
            <v>0</v>
          </cell>
          <cell r="H56">
            <v>0</v>
          </cell>
          <cell r="I56">
            <v>33.656563061905985</v>
          </cell>
        </row>
        <row r="57">
          <cell r="B57">
            <v>61</v>
          </cell>
          <cell r="C57">
            <v>83</v>
          </cell>
          <cell r="D57">
            <v>92</v>
          </cell>
          <cell r="E57">
            <v>437.99999999999994</v>
          </cell>
          <cell r="F57">
            <v>0</v>
          </cell>
          <cell r="G57">
            <v>128</v>
          </cell>
          <cell r="H57">
            <v>363</v>
          </cell>
          <cell r="I57">
            <v>350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>
            <v>4.5</v>
          </cell>
          <cell r="C60">
            <v>7.5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B61">
            <v>40</v>
          </cell>
          <cell r="C61">
            <v>0</v>
          </cell>
          <cell r="D61">
            <v>0</v>
          </cell>
          <cell r="E61">
            <v>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>
            <v>0</v>
          </cell>
          <cell r="C62">
            <v>6</v>
          </cell>
          <cell r="D62">
            <v>0</v>
          </cell>
          <cell r="E62">
            <v>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C63">
            <v>0</v>
          </cell>
          <cell r="D63">
            <v>0</v>
          </cell>
          <cell r="E63">
            <v>13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768</v>
          </cell>
          <cell r="H64">
            <v>0</v>
          </cell>
          <cell r="I64">
            <v>256</v>
          </cell>
        </row>
        <row r="65">
          <cell r="B65">
            <v>171.8001586042823</v>
          </cell>
          <cell r="C65">
            <v>24.696272799365584</v>
          </cell>
          <cell r="D65">
            <v>526.13798572561461</v>
          </cell>
          <cell r="E65">
            <v>10.737509912767644</v>
          </cell>
          <cell r="F65">
            <v>161.06264869151465</v>
          </cell>
          <cell r="G65">
            <v>240.52022204599524</v>
          </cell>
          <cell r="H65">
            <v>154.62014274385407</v>
          </cell>
          <cell r="I65">
            <v>64.425059476605867</v>
          </cell>
        </row>
        <row r="66">
          <cell r="B66">
            <v>0</v>
          </cell>
          <cell r="C66">
            <v>0</v>
          </cell>
          <cell r="D66">
            <v>1</v>
          </cell>
          <cell r="E66">
            <v>0</v>
          </cell>
          <cell r="F66">
            <v>15</v>
          </cell>
          <cell r="G66">
            <v>0</v>
          </cell>
          <cell r="H66">
            <v>20</v>
          </cell>
          <cell r="I66">
            <v>50</v>
          </cell>
        </row>
        <row r="67">
          <cell r="B67">
            <v>0</v>
          </cell>
          <cell r="C67">
            <v>15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211.98779247202441</v>
          </cell>
          <cell r="C68">
            <v>1066.563580874873</v>
          </cell>
          <cell r="D68">
            <v>4378.8728382502541</v>
          </cell>
          <cell r="E68">
            <v>2146.3763987792472</v>
          </cell>
          <cell r="F68">
            <v>2318.6164801627669</v>
          </cell>
          <cell r="G68">
            <v>861.20040691759914</v>
          </cell>
          <cell r="H68">
            <v>1907.8901322482197</v>
          </cell>
          <cell r="I68">
            <v>132.49237029501526</v>
          </cell>
        </row>
        <row r="69">
          <cell r="B69">
            <v>4495.4154630416315</v>
          </cell>
          <cell r="C69">
            <v>4731.4623619371287</v>
          </cell>
          <cell r="D69">
            <v>4083.4610025488528</v>
          </cell>
          <cell r="E69">
            <v>5807.9564995751916</v>
          </cell>
          <cell r="F69">
            <v>699.11979609175876</v>
          </cell>
          <cell r="G69">
            <v>3455.0049277824978</v>
          </cell>
          <cell r="H69">
            <v>2461.2023789294817</v>
          </cell>
          <cell r="I69">
            <v>810.37757009345796</v>
          </cell>
        </row>
        <row r="82">
          <cell r="B82">
            <v>580</v>
          </cell>
          <cell r="C82">
            <v>60</v>
          </cell>
          <cell r="D82">
            <v>1296</v>
          </cell>
          <cell r="E82">
            <v>2116</v>
          </cell>
          <cell r="F82">
            <v>5085</v>
          </cell>
          <cell r="G82">
            <v>0</v>
          </cell>
          <cell r="H82">
            <v>15239</v>
          </cell>
          <cell r="I82">
            <v>2100</v>
          </cell>
        </row>
        <row r="83">
          <cell r="B83">
            <v>1692.3191250216153</v>
          </cell>
          <cell r="C83">
            <v>1663.6762061213904</v>
          </cell>
          <cell r="D83">
            <v>3286.7749438007954</v>
          </cell>
          <cell r="E83">
            <v>1520.4616116202662</v>
          </cell>
          <cell r="F83">
            <v>2422.7135569773473</v>
          </cell>
          <cell r="G83">
            <v>9368.6213902818599</v>
          </cell>
          <cell r="H83">
            <v>43240</v>
          </cell>
          <cell r="I83">
            <v>2019.3257824658483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135</v>
          </cell>
          <cell r="H84">
            <v>0</v>
          </cell>
          <cell r="I84">
            <v>0</v>
          </cell>
        </row>
        <row r="85">
          <cell r="B85">
            <v>1745.9588107397601</v>
          </cell>
          <cell r="C85">
            <v>348302.22743009037</v>
          </cell>
          <cell r="D85">
            <v>96.666706658828204</v>
          </cell>
          <cell r="E85">
            <v>767.29198410444894</v>
          </cell>
          <cell r="F85">
            <v>5437.5022495590865</v>
          </cell>
          <cell r="G85">
            <v>15350.0688505053</v>
          </cell>
          <cell r="H85">
            <v>785.41699160297912</v>
          </cell>
          <cell r="I85">
            <v>81320.866976739228</v>
          </cell>
        </row>
        <row r="86">
          <cell r="B86">
            <v>0</v>
          </cell>
          <cell r="C86">
            <v>44.979054458408136</v>
          </cell>
          <cell r="D86">
            <v>2242.2058647516455</v>
          </cell>
          <cell r="E86">
            <v>0</v>
          </cell>
          <cell r="F86">
            <v>0</v>
          </cell>
          <cell r="G86">
            <v>44.979054458408136</v>
          </cell>
          <cell r="H86">
            <v>1335.8779174147217</v>
          </cell>
          <cell r="I86">
            <v>89.958108916816272</v>
          </cell>
        </row>
        <row r="87">
          <cell r="B87">
            <v>0</v>
          </cell>
          <cell r="C87">
            <v>194.91422287390029</v>
          </cell>
          <cell r="D87">
            <v>7519.1909824046925</v>
          </cell>
          <cell r="E87">
            <v>2338.9706744868035</v>
          </cell>
          <cell r="F87">
            <v>5397.6246334310845</v>
          </cell>
          <cell r="G87">
            <v>2916.2166422287391</v>
          </cell>
          <cell r="H87">
            <v>1784.2148093841643</v>
          </cell>
          <cell r="I87">
            <v>299.86803519061584</v>
          </cell>
        </row>
        <row r="88">
          <cell r="B88">
            <v>0</v>
          </cell>
          <cell r="C88">
            <v>15.355077701481749</v>
          </cell>
          <cell r="D88">
            <v>5934.7375316226953</v>
          </cell>
          <cell r="E88">
            <v>174.02421395012649</v>
          </cell>
          <cell r="F88">
            <v>1420.3446873870619</v>
          </cell>
          <cell r="G88">
            <v>16138.186664257319</v>
          </cell>
          <cell r="H88">
            <v>4386.4338633899533</v>
          </cell>
          <cell r="I88">
            <v>255.91796169136248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1146.7894736842104</v>
          </cell>
          <cell r="G89">
            <v>1274.2105263157894</v>
          </cell>
          <cell r="H89">
            <v>0</v>
          </cell>
          <cell r="I89">
            <v>0</v>
          </cell>
        </row>
        <row r="90">
          <cell r="B90">
            <v>70.437909291458936</v>
          </cell>
          <cell r="C90">
            <v>933.30229811183108</v>
          </cell>
          <cell r="D90">
            <v>11724.390001563341</v>
          </cell>
          <cell r="E90">
            <v>629.24532300369992</v>
          </cell>
          <cell r="F90">
            <v>786.5566537546249</v>
          </cell>
          <cell r="G90">
            <v>10003.357084542029</v>
          </cell>
          <cell r="H90">
            <v>42960.080876860811</v>
          </cell>
          <cell r="I90">
            <v>476.6298528722055</v>
          </cell>
        </row>
        <row r="91">
          <cell r="B91">
            <v>40</v>
          </cell>
          <cell r="C91">
            <v>0</v>
          </cell>
          <cell r="D91">
            <v>0</v>
          </cell>
          <cell r="E91">
            <v>140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B92">
            <v>585.06393861892582</v>
          </cell>
          <cell r="C92">
            <v>680.30690537084399</v>
          </cell>
          <cell r="D92">
            <v>139.46291560102301</v>
          </cell>
          <cell r="E92">
            <v>1106.3491048593351</v>
          </cell>
          <cell r="F92">
            <v>170.076726342711</v>
          </cell>
          <cell r="G92">
            <v>196.43861892583121</v>
          </cell>
          <cell r="H92">
            <v>2989.9488491048596</v>
          </cell>
          <cell r="I92">
            <v>117.35294117647058</v>
          </cell>
        </row>
        <row r="93">
          <cell r="B93">
            <v>104.03580445260499</v>
          </cell>
          <cell r="C93">
            <v>3313</v>
          </cell>
          <cell r="D93">
            <v>6.7849437686481533</v>
          </cell>
          <cell r="E93">
            <v>678.49437686481531</v>
          </cell>
          <cell r="F93">
            <v>2261.6479228827175</v>
          </cell>
          <cell r="G93">
            <v>2349.8521918751435</v>
          </cell>
          <cell r="H93">
            <v>169.62359421620383</v>
          </cell>
          <cell r="I93">
            <v>470.42276795960527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5015.5986452159186</v>
          </cell>
          <cell r="F94">
            <v>0</v>
          </cell>
          <cell r="G94">
            <v>64.801016088060962</v>
          </cell>
          <cell r="H94">
            <v>21.600338696020323</v>
          </cell>
          <cell r="I94">
            <v>0</v>
          </cell>
        </row>
        <row r="95">
          <cell r="B95">
            <v>381.25038746340624</v>
          </cell>
          <cell r="C95">
            <v>1854.2242121577401</v>
          </cell>
          <cell r="D95">
            <v>125.49888066127089</v>
          </cell>
          <cell r="E95">
            <v>453.50731875322884</v>
          </cell>
          <cell r="F95">
            <v>984.02531427587394</v>
          </cell>
          <cell r="G95">
            <v>1633.386946788359</v>
          </cell>
          <cell r="H95">
            <v>3.8029963836748748</v>
          </cell>
          <cell r="I95">
            <v>322.30394351644566</v>
          </cell>
        </row>
        <row r="96">
          <cell r="B96">
            <v>5041.2673494469482</v>
          </cell>
          <cell r="C96">
            <v>5625.0045063498565</v>
          </cell>
          <cell r="D96">
            <v>3502.422941417452</v>
          </cell>
          <cell r="E96">
            <v>7185.630151577222</v>
          </cell>
          <cell r="F96">
            <v>1127.1790249897583</v>
          </cell>
          <cell r="G96">
            <v>560.86685784514543</v>
          </cell>
          <cell r="H96">
            <v>1776.2598934862763</v>
          </cell>
          <cell r="I96">
            <v>1765.3692748873411</v>
          </cell>
        </row>
        <row r="97">
          <cell r="B97">
            <v>0</v>
          </cell>
          <cell r="C97">
            <v>101</v>
          </cell>
          <cell r="D97">
            <v>0</v>
          </cell>
          <cell r="E97">
            <v>0</v>
          </cell>
          <cell r="F97">
            <v>20.485175202156334</v>
          </cell>
          <cell r="G97">
            <v>0</v>
          </cell>
          <cell r="H97">
            <v>0</v>
          </cell>
          <cell r="I97">
            <v>18.436657681940702</v>
          </cell>
        </row>
        <row r="98">
          <cell r="B98">
            <v>521.2115353632995</v>
          </cell>
          <cell r="C98">
            <v>872.18865796681166</v>
          </cell>
          <cell r="D98">
            <v>649.41275978733688</v>
          </cell>
          <cell r="E98">
            <v>6585</v>
          </cell>
          <cell r="F98">
            <v>1145.4043821491864</v>
          </cell>
          <cell r="G98">
            <v>1158.0143386499115</v>
          </cell>
          <cell r="H98">
            <v>2849.8501691638471</v>
          </cell>
          <cell r="I98">
            <v>159.72611567584985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10</v>
          </cell>
          <cell r="H99">
            <v>0</v>
          </cell>
          <cell r="I99">
            <v>0</v>
          </cell>
        </row>
        <row r="100">
          <cell r="B100">
            <v>338.03014143287737</v>
          </cell>
          <cell r="C100">
            <v>2815.8548574078368</v>
          </cell>
          <cell r="D100">
            <v>581.45436277919475</v>
          </cell>
          <cell r="E100">
            <v>1120.3892109127444</v>
          </cell>
          <cell r="F100">
            <v>2382.155808022258</v>
          </cell>
          <cell r="G100">
            <v>1419.0888012984003</v>
          </cell>
          <cell r="H100">
            <v>4416.7145838163688</v>
          </cell>
          <cell r="I100">
            <v>680.31223433031914</v>
          </cell>
        </row>
        <row r="101">
          <cell r="B101">
            <v>404.85919712402637</v>
          </cell>
          <cell r="C101">
            <v>293.31635710005992</v>
          </cell>
          <cell r="D101">
            <v>210.69203115638106</v>
          </cell>
          <cell r="E101">
            <v>2891.1593768723801</v>
          </cell>
          <cell r="F101">
            <v>702.30677052127021</v>
          </cell>
          <cell r="G101">
            <v>231.34811264230078</v>
          </cell>
          <cell r="H101">
            <v>2330.0059916117434</v>
          </cell>
          <cell r="I101">
            <v>41.312162971839427</v>
          </cell>
        </row>
        <row r="102">
          <cell r="B102">
            <v>502.43488863599413</v>
          </cell>
          <cell r="C102">
            <v>0</v>
          </cell>
          <cell r="D102">
            <v>0</v>
          </cell>
          <cell r="E102">
            <v>158.95464152170379</v>
          </cell>
          <cell r="F102">
            <v>2498.3523004389531</v>
          </cell>
          <cell r="G102">
            <v>382.87335392619087</v>
          </cell>
          <cell r="H102">
            <v>706.31149406600548</v>
          </cell>
          <cell r="I102">
            <v>2.0733214111526581</v>
          </cell>
        </row>
        <row r="103">
          <cell r="B103">
            <v>246.06261859582543</v>
          </cell>
          <cell r="C103">
            <v>8.1119544592030355</v>
          </cell>
          <cell r="D103">
            <v>0</v>
          </cell>
          <cell r="E103">
            <v>354.22201138519921</v>
          </cell>
          <cell r="F103">
            <v>621.91650853889951</v>
          </cell>
          <cell r="G103">
            <v>21.631878557874764</v>
          </cell>
          <cell r="H103">
            <v>164.94307400379506</v>
          </cell>
          <cell r="I103">
            <v>8.1119544592030355</v>
          </cell>
        </row>
        <row r="104">
          <cell r="B104">
            <v>93.88352272727272</v>
          </cell>
          <cell r="C104">
            <v>4.4706439393939394</v>
          </cell>
          <cell r="D104">
            <v>0</v>
          </cell>
          <cell r="E104">
            <v>4175.2916666666697</v>
          </cell>
          <cell r="F104">
            <v>22.353219696969699</v>
          </cell>
          <cell r="G104">
            <v>0</v>
          </cell>
          <cell r="H104">
            <v>0</v>
          </cell>
          <cell r="I104">
            <v>76.000946969696969</v>
          </cell>
        </row>
        <row r="105">
          <cell r="B105">
            <v>0</v>
          </cell>
          <cell r="C105">
            <v>3</v>
          </cell>
          <cell r="D105">
            <v>0</v>
          </cell>
          <cell r="E105">
            <v>802</v>
          </cell>
          <cell r="F105">
            <v>205</v>
          </cell>
          <cell r="G105">
            <v>5</v>
          </cell>
          <cell r="H105">
            <v>0</v>
          </cell>
          <cell r="I105">
            <v>40</v>
          </cell>
        </row>
        <row r="106">
          <cell r="B106">
            <v>0</v>
          </cell>
          <cell r="C106">
            <v>9.0875776397515526</v>
          </cell>
          <cell r="D106">
            <v>142.37204968944098</v>
          </cell>
          <cell r="E106">
            <v>9087.5776397515529</v>
          </cell>
          <cell r="F106">
            <v>0</v>
          </cell>
          <cell r="G106">
            <v>181.75155279503107</v>
          </cell>
          <cell r="H106">
            <v>333.21118012422363</v>
          </cell>
          <cell r="I106">
            <v>0</v>
          </cell>
        </row>
        <row r="107">
          <cell r="B107">
            <v>90.892857142857139</v>
          </cell>
          <cell r="C107">
            <v>10.099206349206348</v>
          </cell>
          <cell r="D107">
            <v>0</v>
          </cell>
          <cell r="E107">
            <v>161.58730158730157</v>
          </cell>
          <cell r="F107">
            <v>2166.6957671957698</v>
          </cell>
          <cell r="G107">
            <v>37.030423280423278</v>
          </cell>
          <cell r="H107">
            <v>60.595238095238095</v>
          </cell>
          <cell r="I107">
            <v>10.099206349206348</v>
          </cell>
        </row>
        <row r="108">
          <cell r="C108">
            <v>0</v>
          </cell>
          <cell r="D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1615.8210116731516</v>
          </cell>
          <cell r="F109">
            <v>500.5447470817121</v>
          </cell>
          <cell r="G109">
            <v>295.6342412451362</v>
          </cell>
          <cell r="H109">
            <v>0</v>
          </cell>
          <cell r="I109">
            <v>0</v>
          </cell>
        </row>
        <row r="110">
          <cell r="B110">
            <v>27.584134615384617</v>
          </cell>
          <cell r="C110">
            <v>0</v>
          </cell>
          <cell r="D110">
            <v>0</v>
          </cell>
          <cell r="E110">
            <v>361.90384615384613</v>
          </cell>
          <cell r="F110">
            <v>11.033653846153847</v>
          </cell>
          <cell r="G110">
            <v>57.375</v>
          </cell>
          <cell r="H110">
            <v>0</v>
          </cell>
          <cell r="I110">
            <v>1.1033653846153846</v>
          </cell>
        </row>
        <row r="111">
          <cell r="B111">
            <v>97.674418604651166</v>
          </cell>
          <cell r="C111">
            <v>0</v>
          </cell>
          <cell r="D111">
            <v>0</v>
          </cell>
          <cell r="E111">
            <v>8.3720930232558146</v>
          </cell>
          <cell r="F111">
            <v>0</v>
          </cell>
          <cell r="G111">
            <v>0</v>
          </cell>
          <cell r="H111">
            <v>0</v>
          </cell>
          <cell r="I111">
            <v>13.953488372093023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580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178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B114">
            <v>86</v>
          </cell>
          <cell r="C114">
            <v>162</v>
          </cell>
          <cell r="D114">
            <v>22</v>
          </cell>
          <cell r="E114">
            <v>145</v>
          </cell>
          <cell r="F114">
            <v>130</v>
          </cell>
          <cell r="G114">
            <v>278</v>
          </cell>
          <cell r="H114">
            <v>621</v>
          </cell>
          <cell r="I114">
            <v>44</v>
          </cell>
        </row>
        <row r="115">
          <cell r="B115">
            <v>77.851239669421489</v>
          </cell>
          <cell r="C115">
            <v>0</v>
          </cell>
          <cell r="D115">
            <v>97.314049586776861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B116">
            <v>142.80925243043916</v>
          </cell>
          <cell r="C116">
            <v>0</v>
          </cell>
          <cell r="D116">
            <v>2709.353000335233</v>
          </cell>
          <cell r="E116">
            <v>2148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113.71145038167938</v>
          </cell>
          <cell r="C117">
            <v>0</v>
          </cell>
          <cell r="D117">
            <v>0</v>
          </cell>
          <cell r="E117">
            <v>544.28854961832008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36.322869955156953</v>
          </cell>
          <cell r="C119">
            <v>43.049327354260086</v>
          </cell>
          <cell r="D119">
            <v>0</v>
          </cell>
          <cell r="E119">
            <v>520.62780269058294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330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139</v>
          </cell>
          <cell r="F121">
            <v>16.768558951965066</v>
          </cell>
          <cell r="G121">
            <v>0</v>
          </cell>
          <cell r="H121">
            <v>0</v>
          </cell>
          <cell r="I121">
            <v>0</v>
          </cell>
        </row>
        <row r="122">
          <cell r="B122">
            <v>8.8536585365853657</v>
          </cell>
          <cell r="C122">
            <v>0</v>
          </cell>
          <cell r="D122">
            <v>24.146341463414632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0</v>
          </cell>
          <cell r="C123">
            <v>1860.5522222222221</v>
          </cell>
          <cell r="D123">
            <v>0</v>
          </cell>
          <cell r="E123">
            <v>228.77555555555554</v>
          </cell>
          <cell r="F123">
            <v>0</v>
          </cell>
          <cell r="G123">
            <v>0</v>
          </cell>
          <cell r="H123">
            <v>0</v>
          </cell>
          <cell r="I123">
            <v>11.672222222222222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B125">
            <v>12247.834578678701</v>
          </cell>
          <cell r="C125">
            <v>633.92449014820841</v>
          </cell>
          <cell r="D125">
            <v>103.35725382851226</v>
          </cell>
          <cell r="E125">
            <v>6030.8957608936898</v>
          </cell>
          <cell r="F125">
            <v>45648.787329535597</v>
          </cell>
          <cell r="G125">
            <v>1188.6084190278909</v>
          </cell>
          <cell r="H125">
            <v>6897.3740721560498</v>
          </cell>
          <cell r="I125">
            <v>222.21809573130133</v>
          </cell>
        </row>
        <row r="126">
          <cell r="B126">
            <v>139.0732014615094</v>
          </cell>
          <cell r="C126">
            <v>17621.00025198438</v>
          </cell>
          <cell r="D126">
            <v>43.917853093108228</v>
          </cell>
          <cell r="E126">
            <v>2047.6699004661712</v>
          </cell>
          <cell r="F126">
            <v>3888.5599092856237</v>
          </cell>
          <cell r="G126">
            <v>301.93524001511906</v>
          </cell>
          <cell r="H126">
            <v>768.56242912939399</v>
          </cell>
          <cell r="I126">
            <v>384.281214564697</v>
          </cell>
        </row>
        <row r="127">
          <cell r="B127">
            <v>545.98138252025512</v>
          </cell>
          <cell r="C127">
            <v>4176.6033442509897</v>
          </cell>
          <cell r="D127">
            <v>3504.1516979831067</v>
          </cell>
          <cell r="E127">
            <v>7136.4216514394102</v>
          </cell>
          <cell r="F127">
            <v>1588.5898982933977</v>
          </cell>
          <cell r="G127">
            <v>2094.4709532839165</v>
          </cell>
          <cell r="H127">
            <v>1385.0036200655059</v>
          </cell>
          <cell r="I127">
            <v>64.777452163420108</v>
          </cell>
        </row>
        <row r="128">
          <cell r="B128">
            <v>47.972850678733032</v>
          </cell>
          <cell r="C128">
            <v>48.814479638009047</v>
          </cell>
          <cell r="D128">
            <v>891.80995475113104</v>
          </cell>
          <cell r="E128">
            <v>0</v>
          </cell>
          <cell r="F128">
            <v>0</v>
          </cell>
          <cell r="G128">
            <v>246.59728506787329</v>
          </cell>
          <cell r="H128">
            <v>159.90950226244343</v>
          </cell>
          <cell r="I128">
            <v>462.89592760180994</v>
          </cell>
        </row>
        <row r="129">
          <cell r="B129">
            <v>3092.6436492405201</v>
          </cell>
          <cell r="C129">
            <v>5754.1094026651754</v>
          </cell>
          <cell r="D129">
            <v>324.96430901127576</v>
          </cell>
          <cell r="E129">
            <v>2061.8425123474044</v>
          </cell>
          <cell r="F129">
            <v>5602.8329139875123</v>
          </cell>
          <cell r="G129">
            <v>2297.1614947348799</v>
          </cell>
          <cell r="H129">
            <v>0</v>
          </cell>
          <cell r="I129">
            <v>41623.44571801323</v>
          </cell>
        </row>
        <row r="130">
          <cell r="B130">
            <v>152.0703933747412</v>
          </cell>
          <cell r="C130">
            <v>2546.0928719313811</v>
          </cell>
          <cell r="D130">
            <v>0</v>
          </cell>
          <cell r="E130">
            <v>575.69506063294887</v>
          </cell>
          <cell r="F130">
            <v>4713.4519372966606</v>
          </cell>
          <cell r="G130">
            <v>0</v>
          </cell>
          <cell r="H130">
            <v>0</v>
          </cell>
          <cell r="I130">
            <v>8.6897367642709256</v>
          </cell>
        </row>
        <row r="131">
          <cell r="B131">
            <v>2342.9368809652437</v>
          </cell>
          <cell r="C131">
            <v>1691.5556455969745</v>
          </cell>
          <cell r="D131">
            <v>8968.7053844768598</v>
          </cell>
          <cell r="E131">
            <v>40843.971096704496</v>
          </cell>
          <cell r="F131">
            <v>5842.0754547091665</v>
          </cell>
          <cell r="G131">
            <v>2540.3868179362507</v>
          </cell>
          <cell r="H131">
            <v>7688.3341437061044</v>
          </cell>
          <cell r="I131">
            <v>1490.0345759049164</v>
          </cell>
        </row>
        <row r="132">
          <cell r="B132">
            <v>195.57251908396944</v>
          </cell>
          <cell r="C132">
            <v>111.7557251908397</v>
          </cell>
          <cell r="D132">
            <v>0</v>
          </cell>
          <cell r="E132">
            <v>0</v>
          </cell>
          <cell r="F132">
            <v>0</v>
          </cell>
          <cell r="G132">
            <v>1757.73282442748</v>
          </cell>
          <cell r="H132">
            <v>0</v>
          </cell>
          <cell r="I132">
            <v>27.938931297709924</v>
          </cell>
        </row>
        <row r="133">
          <cell r="B133">
            <v>3145.3421174294999</v>
          </cell>
          <cell r="C133">
            <v>487.46093388811835</v>
          </cell>
          <cell r="D133">
            <v>0</v>
          </cell>
          <cell r="E133">
            <v>0</v>
          </cell>
          <cell r="F133">
            <v>2277.8548312528892</v>
          </cell>
          <cell r="G133">
            <v>0</v>
          </cell>
          <cell r="H133">
            <v>0</v>
          </cell>
          <cell r="I133">
            <v>3544.3421174294963</v>
          </cell>
        </row>
        <row r="134">
          <cell r="B134">
            <v>154.95270270270271</v>
          </cell>
          <cell r="C134">
            <v>1011.75</v>
          </cell>
          <cell r="D134">
            <v>0</v>
          </cell>
          <cell r="E134">
            <v>619.81081081081084</v>
          </cell>
          <cell r="F134">
            <v>911.48648648648646</v>
          </cell>
          <cell r="G134">
            <v>0</v>
          </cell>
          <cell r="H134">
            <v>0</v>
          </cell>
          <cell r="I134">
            <v>0</v>
          </cell>
        </row>
        <row r="135">
          <cell r="B135">
            <v>30</v>
          </cell>
          <cell r="C135">
            <v>5</v>
          </cell>
          <cell r="D135">
            <v>0</v>
          </cell>
          <cell r="E135">
            <v>125</v>
          </cell>
          <cell r="F135">
            <v>50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29.272727272727273</v>
          </cell>
          <cell r="C136">
            <v>20.363636363636363</v>
          </cell>
          <cell r="D136">
            <v>0</v>
          </cell>
          <cell r="E136">
            <v>0</v>
          </cell>
          <cell r="F136">
            <v>0</v>
          </cell>
          <cell r="G136">
            <v>181.36363636363637</v>
          </cell>
          <cell r="H136">
            <v>0</v>
          </cell>
          <cell r="I136">
            <v>0</v>
          </cell>
        </row>
        <row r="137">
          <cell r="B137">
            <v>10.421052631578947</v>
          </cell>
          <cell r="C137">
            <v>13.894736842105264</v>
          </cell>
          <cell r="D137">
            <v>0</v>
          </cell>
          <cell r="E137">
            <v>305.68421052631578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156</v>
          </cell>
          <cell r="G138">
            <v>0</v>
          </cell>
          <cell r="H138">
            <v>0</v>
          </cell>
          <cell r="I138">
            <v>0</v>
          </cell>
        </row>
        <row r="139">
          <cell r="B139">
            <v>82.939917695473241</v>
          </cell>
          <cell r="C139">
            <v>0</v>
          </cell>
          <cell r="D139">
            <v>900.96131687242791</v>
          </cell>
          <cell r="E139">
            <v>7.0288065843621403</v>
          </cell>
          <cell r="F139">
            <v>112.46090534979425</v>
          </cell>
          <cell r="G139">
            <v>175.72016460905351</v>
          </cell>
          <cell r="H139">
            <v>0</v>
          </cell>
          <cell r="I139">
            <v>94.888888888888886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155</v>
          </cell>
          <cell r="H140">
            <v>0</v>
          </cell>
          <cell r="I140">
            <v>0</v>
          </cell>
        </row>
        <row r="141">
          <cell r="B141">
            <v>80.397301349325303</v>
          </cell>
          <cell r="C141">
            <v>292.72863568215894</v>
          </cell>
          <cell r="D141">
            <v>0</v>
          </cell>
          <cell r="E141">
            <v>2789.5202398800602</v>
          </cell>
          <cell r="F141">
            <v>824.58770614692651</v>
          </cell>
          <cell r="G141">
            <v>41.229385307346327</v>
          </cell>
          <cell r="H141">
            <v>0</v>
          </cell>
          <cell r="I141">
            <v>51.536731634182907</v>
          </cell>
        </row>
        <row r="143">
          <cell r="D143">
            <v>20857.152223206005</v>
          </cell>
          <cell r="E143">
            <v>398978</v>
          </cell>
          <cell r="F143">
            <v>38281.916809319751</v>
          </cell>
          <cell r="G143">
            <v>52961.553507190212</v>
          </cell>
          <cell r="H143">
            <v>24502.304089397872</v>
          </cell>
          <cell r="I143">
            <v>9837.2167101349642</v>
          </cell>
        </row>
        <row r="156">
          <cell r="B156">
            <v>2089</v>
          </cell>
          <cell r="C156">
            <v>150</v>
          </cell>
          <cell r="D156">
            <v>5947</v>
          </cell>
          <cell r="E156">
            <v>5925</v>
          </cell>
          <cell r="F156">
            <v>20070</v>
          </cell>
          <cell r="G156">
            <v>0</v>
          </cell>
          <cell r="H156">
            <v>54813</v>
          </cell>
          <cell r="I156">
            <v>7182</v>
          </cell>
        </row>
        <row r="157">
          <cell r="B157">
            <v>3192.5885901716156</v>
          </cell>
          <cell r="C157">
            <v>7929.3005281243286</v>
          </cell>
          <cell r="D157">
            <v>4608.3577383392885</v>
          </cell>
          <cell r="E157">
            <v>2364.5513627755327</v>
          </cell>
          <cell r="F157">
            <v>4513.1286729533958</v>
          </cell>
          <cell r="G157">
            <v>12814.916095589528</v>
          </cell>
          <cell r="H157">
            <v>183905.43025049299</v>
          </cell>
          <cell r="I157">
            <v>3854.7267615533297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201</v>
          </cell>
          <cell r="H158">
            <v>0</v>
          </cell>
          <cell r="I158">
            <v>0</v>
          </cell>
        </row>
        <row r="159">
          <cell r="B159">
            <v>441.47286090370818</v>
          </cell>
          <cell r="C159">
            <v>61984.587634886797</v>
          </cell>
          <cell r="D159">
            <v>19.730630654914329</v>
          </cell>
          <cell r="E159">
            <v>118.383783929486</v>
          </cell>
          <cell r="F159">
            <v>4439.3918973557238</v>
          </cell>
          <cell r="G159">
            <v>785.77236583196327</v>
          </cell>
          <cell r="H159">
            <v>641.24549628471573</v>
          </cell>
          <cell r="I159">
            <v>12055.415330152657</v>
          </cell>
        </row>
        <row r="160">
          <cell r="B160">
            <v>0</v>
          </cell>
          <cell r="C160">
            <v>110.18584367661859</v>
          </cell>
          <cell r="D160">
            <v>5478.685005031869</v>
          </cell>
          <cell r="E160">
            <v>0</v>
          </cell>
          <cell r="F160">
            <v>0</v>
          </cell>
          <cell r="G160">
            <v>91.821536397182157</v>
          </cell>
          <cell r="H160">
            <v>3198.4501845018453</v>
          </cell>
          <cell r="I160">
            <v>244.85743039248572</v>
          </cell>
        </row>
        <row r="161">
          <cell r="B161">
            <v>0</v>
          </cell>
          <cell r="C161">
            <v>277.86494047945581</v>
          </cell>
          <cell r="D161">
            <v>5069.491469636293</v>
          </cell>
          <cell r="E161">
            <v>3037.9900159087165</v>
          </cell>
          <cell r="F161">
            <v>8737.3086839651096</v>
          </cell>
          <cell r="G161">
            <v>1949.9944045202699</v>
          </cell>
          <cell r="H161">
            <v>3068.8638981842118</v>
          </cell>
          <cell r="I161">
            <v>370.48658730594104</v>
          </cell>
        </row>
        <row r="162">
          <cell r="B162">
            <v>0</v>
          </cell>
          <cell r="C162">
            <v>24.42257897462455</v>
          </cell>
          <cell r="D162">
            <v>5652.4702226825484</v>
          </cell>
          <cell r="E162">
            <v>274.07560849300882</v>
          </cell>
          <cell r="F162">
            <v>2795.0284826514762</v>
          </cell>
          <cell r="G162">
            <v>18485.992749870536</v>
          </cell>
          <cell r="H162">
            <v>5237.286380113931</v>
          </cell>
          <cell r="I162">
            <v>542.72397721387881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895.92000000000007</v>
          </cell>
          <cell r="G163">
            <v>2200.08</v>
          </cell>
          <cell r="H163">
            <v>0</v>
          </cell>
          <cell r="I163">
            <v>0</v>
          </cell>
        </row>
        <row r="164">
          <cell r="B164">
            <v>184.41202189165278</v>
          </cell>
          <cell r="C164">
            <v>1711.2199349834373</v>
          </cell>
          <cell r="D164">
            <v>14760.173394646421</v>
          </cell>
          <cell r="E164">
            <v>547.05465711993088</v>
          </cell>
          <cell r="F164">
            <v>721.16433141987113</v>
          </cell>
          <cell r="G164">
            <v>15934.641020101641</v>
          </cell>
          <cell r="H164">
            <v>79568.155844289402</v>
          </cell>
          <cell r="I164">
            <v>960.17879554759998</v>
          </cell>
        </row>
        <row r="165">
          <cell r="B165">
            <v>6714.87693578361</v>
          </cell>
          <cell r="C165">
            <v>0</v>
          </cell>
          <cell r="D165">
            <v>0</v>
          </cell>
          <cell r="E165">
            <v>2353.1230642163951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B166">
            <v>13570.445040376953</v>
          </cell>
          <cell r="C166">
            <v>7230.7696922867144</v>
          </cell>
          <cell r="D166">
            <v>969.75646561519932</v>
          </cell>
          <cell r="E166">
            <v>12980.479129736528</v>
          </cell>
          <cell r="F166">
            <v>2458.1912943351058</v>
          </cell>
          <cell r="G166">
            <v>2397.9656076238957</v>
          </cell>
          <cell r="H166">
            <v>38647.683529536531</v>
          </cell>
          <cell r="I166">
            <v>2868.7092404890686</v>
          </cell>
        </row>
        <row r="167">
          <cell r="B167">
            <v>1598.3951862513798</v>
          </cell>
          <cell r="C167">
            <v>30931.347113698837</v>
          </cell>
          <cell r="D167">
            <v>26.669552607086427</v>
          </cell>
          <cell r="E167">
            <v>1717.5191878963658</v>
          </cell>
          <cell r="F167">
            <v>23469.206294236057</v>
          </cell>
          <cell r="G167">
            <v>18409.103179584858</v>
          </cell>
          <cell r="H167">
            <v>800.08657821259283</v>
          </cell>
          <cell r="I167">
            <v>5191.6729075128251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143885.75613549948</v>
          </cell>
          <cell r="F168">
            <v>0</v>
          </cell>
          <cell r="G168">
            <v>520.64609978108081</v>
          </cell>
          <cell r="H168">
            <v>191.59776471943772</v>
          </cell>
          <cell r="I168">
            <v>0</v>
          </cell>
        </row>
        <row r="169">
          <cell r="B169">
            <v>6404.3442772066519</v>
          </cell>
          <cell r="C169">
            <v>20950.017076561344</v>
          </cell>
          <cell r="D169">
            <v>605.26078226097104</v>
          </cell>
          <cell r="E169">
            <v>3655.5467245610721</v>
          </cell>
          <cell r="F169">
            <v>12013.855527142292</v>
          </cell>
          <cell r="G169">
            <v>16379.727169753034</v>
          </cell>
          <cell r="H169">
            <v>45.680059038563847</v>
          </cell>
          <cell r="I169">
            <v>6486.5683834760675</v>
          </cell>
        </row>
        <row r="170">
          <cell r="B170">
            <v>81951.166320035729</v>
          </cell>
          <cell r="C170">
            <v>36752.867539292594</v>
          </cell>
          <cell r="D170">
            <v>29822.80694285475</v>
          </cell>
          <cell r="E170">
            <v>76402.623513441838</v>
          </cell>
          <cell r="F170">
            <v>11001.336855475838</v>
          </cell>
          <cell r="G170">
            <v>5504.5765402975912</v>
          </cell>
          <cell r="H170">
            <v>14749.216800201</v>
          </cell>
          <cell r="I170">
            <v>23800.405488400662</v>
          </cell>
        </row>
        <row r="171">
          <cell r="B171">
            <v>0</v>
          </cell>
          <cell r="C171">
            <v>719.29203539823004</v>
          </cell>
          <cell r="D171">
            <v>0</v>
          </cell>
          <cell r="E171">
            <v>0</v>
          </cell>
          <cell r="F171">
            <v>342.47787610619469</v>
          </cell>
          <cell r="G171">
            <v>0</v>
          </cell>
          <cell r="H171">
            <v>0</v>
          </cell>
          <cell r="I171">
            <v>308.23008849557522</v>
          </cell>
        </row>
        <row r="172">
          <cell r="B172">
            <v>13413.145382076578</v>
          </cell>
          <cell r="C172">
            <v>3226.9116814255053</v>
          </cell>
          <cell r="D172">
            <v>10153.550597868236</v>
          </cell>
          <cell r="E172">
            <v>88237.294046566996</v>
          </cell>
          <cell r="F172">
            <v>24512.327087128248</v>
          </cell>
          <cell r="G172">
            <v>9255.8547080996268</v>
          </cell>
          <cell r="H172">
            <v>26832.827384709723</v>
          </cell>
          <cell r="I172">
            <v>2961.0891121250925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650</v>
          </cell>
          <cell r="H173">
            <v>0</v>
          </cell>
          <cell r="I173">
            <v>0</v>
          </cell>
        </row>
        <row r="174">
          <cell r="B174">
            <v>3204.0648621241075</v>
          </cell>
          <cell r="C174">
            <v>9923.580424353524</v>
          </cell>
          <cell r="D174">
            <v>2223.0693669799916</v>
          </cell>
          <cell r="E174">
            <v>10620.078552205625</v>
          </cell>
          <cell r="F174">
            <v>18993.668746830997</v>
          </cell>
          <cell r="G174">
            <v>14073.945980732478</v>
          </cell>
          <cell r="H174">
            <v>17000.452435742423</v>
          </cell>
          <cell r="I174">
            <v>12915.139631030852</v>
          </cell>
        </row>
        <row r="175">
          <cell r="B175">
            <v>15599.614398014068</v>
          </cell>
          <cell r="C175">
            <v>591.73337667710859</v>
          </cell>
          <cell r="D175">
            <v>896.25113777410013</v>
          </cell>
          <cell r="E175">
            <v>9280.8708552514927</v>
          </cell>
          <cell r="F175">
            <v>11073.373130799693</v>
          </cell>
          <cell r="G175">
            <v>2186.991193332939</v>
          </cell>
          <cell r="H175">
            <v>18357.576393403866</v>
          </cell>
          <cell r="I175">
            <v>560.58951474673449</v>
          </cell>
        </row>
        <row r="176">
          <cell r="B176">
            <v>13407.528714524635</v>
          </cell>
          <cell r="C176">
            <v>0</v>
          </cell>
          <cell r="D176">
            <v>0</v>
          </cell>
          <cell r="E176">
            <v>5588.6924883530928</v>
          </cell>
          <cell r="F176">
            <v>127470.80985127301</v>
          </cell>
          <cell r="G176">
            <v>7271.8264578803264</v>
          </cell>
          <cell r="H176">
            <v>14620.844800958901</v>
          </cell>
          <cell r="I176">
            <v>39.297687010016723</v>
          </cell>
        </row>
        <row r="177">
          <cell r="B177">
            <v>10362.534646153847</v>
          </cell>
          <cell r="C177">
            <v>88.342153846153849</v>
          </cell>
          <cell r="D177">
            <v>0</v>
          </cell>
          <cell r="E177">
            <v>12364.956800000002</v>
          </cell>
          <cell r="F177">
            <v>28718.2104615385</v>
          </cell>
          <cell r="G177">
            <v>235.57907692307694</v>
          </cell>
          <cell r="H177">
            <v>898.14523076923081</v>
          </cell>
          <cell r="I177">
            <v>94.231630769230762</v>
          </cell>
        </row>
        <row r="178">
          <cell r="B178">
            <v>341.73401194954636</v>
          </cell>
          <cell r="C178">
            <v>5.5118389024120384</v>
          </cell>
          <cell r="D178">
            <v>0</v>
          </cell>
          <cell r="E178">
            <v>11906.8634653684</v>
          </cell>
          <cell r="F178">
            <v>41.338791768090289</v>
          </cell>
          <cell r="G178">
            <v>0</v>
          </cell>
          <cell r="H178">
            <v>0</v>
          </cell>
          <cell r="I178">
            <v>140.55189201150696</v>
          </cell>
        </row>
        <row r="179">
          <cell r="B179">
            <v>0</v>
          </cell>
          <cell r="C179">
            <v>6</v>
          </cell>
          <cell r="D179">
            <v>0</v>
          </cell>
          <cell r="E179">
            <v>1678</v>
          </cell>
          <cell r="F179">
            <v>410</v>
          </cell>
          <cell r="G179">
            <v>5</v>
          </cell>
          <cell r="H179">
            <v>0</v>
          </cell>
          <cell r="I179">
            <v>80</v>
          </cell>
        </row>
        <row r="180">
          <cell r="B180">
            <v>0</v>
          </cell>
          <cell r="C180">
            <v>13.635533198950107</v>
          </cell>
          <cell r="D180">
            <v>51.269604828052394</v>
          </cell>
          <cell r="E180">
            <v>28657.345606460141</v>
          </cell>
          <cell r="F180">
            <v>0</v>
          </cell>
          <cell r="G180">
            <v>131.81015425651768</v>
          </cell>
          <cell r="H180">
            <v>999.93910125634113</v>
          </cell>
          <cell r="I180">
            <v>0</v>
          </cell>
        </row>
        <row r="181">
          <cell r="B181">
            <v>2596.6803515636407</v>
          </cell>
          <cell r="C181">
            <v>46.525067889158173</v>
          </cell>
          <cell r="D181">
            <v>0</v>
          </cell>
          <cell r="E181">
            <v>1875.5417992816888</v>
          </cell>
          <cell r="F181">
            <v>92962.901276024175</v>
          </cell>
          <cell r="G181">
            <v>226.80970595964612</v>
          </cell>
          <cell r="H181">
            <v>1657.45554355126</v>
          </cell>
          <cell r="I181">
            <v>218.08625573042897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69610</v>
          </cell>
          <cell r="F183">
            <v>6400</v>
          </cell>
          <cell r="G183">
            <v>1980</v>
          </cell>
          <cell r="H183">
            <v>0</v>
          </cell>
          <cell r="I183">
            <v>0</v>
          </cell>
        </row>
        <row r="184">
          <cell r="B184">
            <v>788.9332677488112</v>
          </cell>
          <cell r="C184">
            <v>0</v>
          </cell>
          <cell r="D184">
            <v>0</v>
          </cell>
          <cell r="E184">
            <v>23026.111001803602</v>
          </cell>
          <cell r="F184">
            <v>130.76242006886375</v>
          </cell>
          <cell r="G184">
            <v>697.39957370060665</v>
          </cell>
          <cell r="H184">
            <v>0</v>
          </cell>
          <cell r="I184">
            <v>21.793736678143958</v>
          </cell>
        </row>
        <row r="185">
          <cell r="B185">
            <v>1559.8361204013377</v>
          </cell>
          <cell r="C185">
            <v>0</v>
          </cell>
          <cell r="D185">
            <v>0</v>
          </cell>
          <cell r="E185">
            <v>46.046822742474916</v>
          </cell>
          <cell r="F185">
            <v>0</v>
          </cell>
          <cell r="G185">
            <v>0</v>
          </cell>
          <cell r="H185">
            <v>0</v>
          </cell>
          <cell r="I185">
            <v>115.11705685618729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5401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2397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B188">
            <v>2298.417798983508</v>
          </cell>
          <cell r="C188">
            <v>454.86381080800749</v>
          </cell>
          <cell r="D188">
            <v>106.93818068665077</v>
          </cell>
          <cell r="E188">
            <v>942.86339591328704</v>
          </cell>
          <cell r="F188">
            <v>3976.2929156726482</v>
          </cell>
          <cell r="G188">
            <v>1692.9368322788093</v>
          </cell>
          <cell r="H188">
            <v>4706.7861217715999</v>
          </cell>
          <cell r="I188">
            <v>341.90094388548903</v>
          </cell>
        </row>
        <row r="189">
          <cell r="B189">
            <v>3452</v>
          </cell>
          <cell r="C189">
            <v>0</v>
          </cell>
          <cell r="D189">
            <v>58.000000000000007</v>
          </cell>
          <cell r="E189">
            <v>2189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</row>
        <row r="190">
          <cell r="B190">
            <v>15538.239270492613</v>
          </cell>
          <cell r="C190">
            <v>0</v>
          </cell>
          <cell r="D190">
            <v>10963.953612845673</v>
          </cell>
          <cell r="E190">
            <v>3621.807116661711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B191">
            <v>11210.874176949041</v>
          </cell>
          <cell r="C191">
            <v>0</v>
          </cell>
          <cell r="D191">
            <v>0</v>
          </cell>
          <cell r="E191">
            <v>3990.1258230509602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B193">
            <v>2684.6282262493137</v>
          </cell>
          <cell r="C193">
            <v>46.343767160900605</v>
          </cell>
          <cell r="D193">
            <v>0</v>
          </cell>
          <cell r="E193">
            <v>1790.0280065897859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6164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16741.176024279212</v>
          </cell>
          <cell r="F195">
            <v>153.82397572078909</v>
          </cell>
          <cell r="G195">
            <v>0</v>
          </cell>
          <cell r="H195">
            <v>0</v>
          </cell>
          <cell r="I195">
            <v>0</v>
          </cell>
        </row>
        <row r="196">
          <cell r="B196">
            <v>654.5275590551181</v>
          </cell>
          <cell r="C196">
            <v>0</v>
          </cell>
          <cell r="D196">
            <v>10.472440944881889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B197">
            <v>0</v>
          </cell>
          <cell r="C197">
            <v>4679.9813789632608</v>
          </cell>
          <cell r="D197">
            <v>0</v>
          </cell>
          <cell r="E197">
            <v>395.34675390035233</v>
          </cell>
          <cell r="F197">
            <v>0</v>
          </cell>
          <cell r="G197">
            <v>0</v>
          </cell>
          <cell r="H197">
            <v>0</v>
          </cell>
          <cell r="I197">
            <v>25.671867136386513</v>
          </cell>
        </row>
        <row r="198">
          <cell r="B198">
            <v>0</v>
          </cell>
          <cell r="C198">
            <v>370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B199">
            <v>50843.806367384299</v>
          </cell>
          <cell r="C199">
            <v>1132.471197892808</v>
          </cell>
          <cell r="D199">
            <v>66.406688043976189</v>
          </cell>
          <cell r="E199">
            <v>130.44170865781035</v>
          </cell>
          <cell r="F199">
            <v>44166.376717819512</v>
          </cell>
          <cell r="G199">
            <v>1436.0446289509848</v>
          </cell>
          <cell r="H199">
            <v>5358.7825584058637</v>
          </cell>
          <cell r="I199">
            <v>412.67013284470914</v>
          </cell>
        </row>
        <row r="200">
          <cell r="B200">
            <v>1035.3025821408585</v>
          </cell>
          <cell r="C200">
            <v>6122.4952700722142</v>
          </cell>
          <cell r="D200">
            <v>261.05865110453806</v>
          </cell>
          <cell r="E200">
            <v>1530.6238175180536</v>
          </cell>
          <cell r="F200">
            <v>10606.776454286248</v>
          </cell>
          <cell r="G200">
            <v>212.13552908572495</v>
          </cell>
          <cell r="H200">
            <v>1713.3242731899697</v>
          </cell>
          <cell r="I200">
            <v>1372.2834226023929</v>
          </cell>
        </row>
        <row r="201">
          <cell r="B201">
            <v>672.07006369426745</v>
          </cell>
          <cell r="C201">
            <v>6166.878980891719</v>
          </cell>
          <cell r="D201">
            <v>7738.5350318471337</v>
          </cell>
          <cell r="E201">
            <v>8433.9299363056998</v>
          </cell>
          <cell r="F201">
            <v>7454.1401273885349</v>
          </cell>
          <cell r="G201">
            <v>853.18471337579626</v>
          </cell>
          <cell r="H201">
            <v>1936.8789808917197</v>
          </cell>
          <cell r="I201">
            <v>55.382165605095544</v>
          </cell>
        </row>
        <row r="202">
          <cell r="B202">
            <v>47.431348074179752</v>
          </cell>
          <cell r="C202">
            <v>199.34914407988589</v>
          </cell>
          <cell r="D202">
            <v>325.14532810271044</v>
          </cell>
          <cell r="E202">
            <v>0</v>
          </cell>
          <cell r="F202">
            <v>0</v>
          </cell>
          <cell r="G202">
            <v>182.98876604850216</v>
          </cell>
          <cell r="H202">
            <v>261.21611982881598</v>
          </cell>
          <cell r="I202">
            <v>582.869293865906</v>
          </cell>
        </row>
        <row r="203">
          <cell r="B203">
            <v>6966.8076021055185</v>
          </cell>
          <cell r="C203">
            <v>5340.4005003213879</v>
          </cell>
          <cell r="D203">
            <v>31.382016225700536</v>
          </cell>
          <cell r="E203">
            <v>106.42596806976704</v>
          </cell>
          <cell r="F203">
            <v>5457.7419522957462</v>
          </cell>
          <cell r="G203">
            <v>403.87290446988516</v>
          </cell>
          <cell r="H203">
            <v>0</v>
          </cell>
          <cell r="I203">
            <v>63844.369056511998</v>
          </cell>
        </row>
        <row r="204">
          <cell r="B204">
            <v>185</v>
          </cell>
          <cell r="C204">
            <v>3711</v>
          </cell>
          <cell r="D204">
            <v>0</v>
          </cell>
          <cell r="E204">
            <v>49</v>
          </cell>
          <cell r="F204">
            <v>5610</v>
          </cell>
          <cell r="G204">
            <v>0</v>
          </cell>
          <cell r="H204">
            <v>0</v>
          </cell>
          <cell r="I204">
            <v>8</v>
          </cell>
        </row>
        <row r="205">
          <cell r="B205">
            <v>6535.5929238950848</v>
          </cell>
          <cell r="C205">
            <v>1118.7366403345727</v>
          </cell>
          <cell r="D205">
            <v>7993.1019271478735</v>
          </cell>
          <cell r="E205">
            <v>20289.575782218093</v>
          </cell>
          <cell r="F205">
            <v>4522.2171236059476</v>
          </cell>
          <cell r="G205">
            <v>1532.4415982548535</v>
          </cell>
          <cell r="H205">
            <v>7994.8526887133421</v>
          </cell>
          <cell r="I205">
            <v>4267.481315830235</v>
          </cell>
        </row>
        <row r="206">
          <cell r="B206">
            <v>382.56727792331509</v>
          </cell>
          <cell r="C206">
            <v>17.932841152655396</v>
          </cell>
          <cell r="D206">
            <v>0</v>
          </cell>
          <cell r="E206">
            <v>0</v>
          </cell>
          <cell r="F206">
            <v>0</v>
          </cell>
          <cell r="G206">
            <v>2198.6341986187199</v>
          </cell>
          <cell r="H206">
            <v>0</v>
          </cell>
          <cell r="I206">
            <v>35.865682305310791</v>
          </cell>
        </row>
        <row r="207">
          <cell r="B207">
            <v>14448.3120047309</v>
          </cell>
          <cell r="C207">
            <v>655.69178001182729</v>
          </cell>
          <cell r="D207">
            <v>0</v>
          </cell>
          <cell r="E207">
            <v>0</v>
          </cell>
          <cell r="F207">
            <v>2850.8338261383797</v>
          </cell>
          <cell r="G207">
            <v>0</v>
          </cell>
          <cell r="H207">
            <v>0</v>
          </cell>
          <cell r="I207">
            <v>7393.1623891188647</v>
          </cell>
        </row>
        <row r="208">
          <cell r="B208">
            <v>355.45431472081214</v>
          </cell>
          <cell r="C208">
            <v>642.04568527918786</v>
          </cell>
          <cell r="D208">
            <v>0</v>
          </cell>
          <cell r="E208">
            <v>323.04822335025381</v>
          </cell>
          <cell r="F208">
            <v>5063.4517766497456</v>
          </cell>
          <cell r="G208">
            <v>0</v>
          </cell>
          <cell r="H208">
            <v>0</v>
          </cell>
          <cell r="I208">
            <v>0</v>
          </cell>
        </row>
        <row r="209">
          <cell r="B209">
            <v>26.373134328358208</v>
          </cell>
          <cell r="C209">
            <v>21.977611940298505</v>
          </cell>
          <cell r="D209">
            <v>0</v>
          </cell>
          <cell r="E209">
            <v>13.186567164179104</v>
          </cell>
          <cell r="F209">
            <v>1144.4626865671639</v>
          </cell>
          <cell r="G209">
            <v>0</v>
          </cell>
          <cell r="H209">
            <v>0</v>
          </cell>
          <cell r="I209">
            <v>0</v>
          </cell>
        </row>
        <row r="210">
          <cell r="B210">
            <v>7.9332000000000003</v>
          </cell>
          <cell r="C210">
            <v>19.953199999999999</v>
          </cell>
          <cell r="D210">
            <v>0</v>
          </cell>
          <cell r="E210">
            <v>0</v>
          </cell>
          <cell r="F210">
            <v>0</v>
          </cell>
          <cell r="G210">
            <v>573.11360000000002</v>
          </cell>
          <cell r="H210">
            <v>0</v>
          </cell>
          <cell r="I210">
            <v>0</v>
          </cell>
        </row>
        <row r="211">
          <cell r="B211">
            <v>674.51456310679612</v>
          </cell>
          <cell r="C211">
            <v>231.26213592233012</v>
          </cell>
          <cell r="D211">
            <v>0</v>
          </cell>
          <cell r="E211">
            <v>1321.22330097087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314</v>
          </cell>
          <cell r="G212">
            <v>0</v>
          </cell>
          <cell r="H212">
            <v>0</v>
          </cell>
          <cell r="I212">
            <v>0</v>
          </cell>
        </row>
        <row r="213">
          <cell r="B213">
            <v>108.35310455475967</v>
          </cell>
          <cell r="C213">
            <v>0</v>
          </cell>
          <cell r="D213">
            <v>244.95768769416472</v>
          </cell>
          <cell r="E213">
            <v>1.5934280081582304</v>
          </cell>
          <cell r="F213">
            <v>3202.7902963980432</v>
          </cell>
          <cell r="G213">
            <v>274.0696174032156</v>
          </cell>
          <cell r="H213">
            <v>0</v>
          </cell>
          <cell r="I213">
            <v>379.2358659416588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65</v>
          </cell>
          <cell r="H214">
            <v>0</v>
          </cell>
          <cell r="I214">
            <v>0</v>
          </cell>
        </row>
        <row r="215">
          <cell r="B215">
            <v>692.63723608445298</v>
          </cell>
          <cell r="C215">
            <v>456.26103646833013</v>
          </cell>
          <cell r="D215">
            <v>0</v>
          </cell>
          <cell r="E215">
            <v>1311.0633397312861</v>
          </cell>
          <cell r="F215">
            <v>2336.2763915547025</v>
          </cell>
          <cell r="G215">
            <v>9.6199616122840688</v>
          </cell>
          <cell r="H215">
            <v>0</v>
          </cell>
          <cell r="I215">
            <v>206.14203454894434</v>
          </cell>
        </row>
        <row r="216">
          <cell r="B216">
            <v>398738.97699903545</v>
          </cell>
          <cell r="C216">
            <v>30217.498618708127</v>
          </cell>
          <cell r="D216">
            <v>2720128.9346000901</v>
          </cell>
          <cell r="E216">
            <v>23922.900005106199</v>
          </cell>
          <cell r="F216">
            <v>83840.153991131592</v>
          </cell>
          <cell r="G216">
            <v>124857.80318211026</v>
          </cell>
          <cell r="H216">
            <v>70603.316605190455</v>
          </cell>
          <cell r="I216">
            <v>30748.415998633111</v>
          </cell>
        </row>
        <row r="217">
          <cell r="B217">
            <v>11956.20038227893</v>
          </cell>
          <cell r="C217">
            <v>23130.609918718077</v>
          </cell>
          <cell r="D217">
            <v>8549.8392467297563</v>
          </cell>
          <cell r="E217">
            <v>85037.860092551084</v>
          </cell>
          <cell r="F217">
            <v>8175.4709937100415</v>
          </cell>
          <cell r="G217">
            <v>4872.4510946715181</v>
          </cell>
          <cell r="H217">
            <v>2854.1865321989153</v>
          </cell>
          <cell r="I217">
            <v>6448.3817391416615</v>
          </cell>
        </row>
      </sheetData>
      <sheetData sheetId="5">
        <row r="8">
          <cell r="B8">
            <v>3000</v>
          </cell>
          <cell r="C8">
            <v>97006</v>
          </cell>
          <cell r="D8">
            <v>24156</v>
          </cell>
          <cell r="E8">
            <v>117813</v>
          </cell>
          <cell r="F8">
            <v>5471</v>
          </cell>
          <cell r="G8">
            <v>0</v>
          </cell>
          <cell r="H8">
            <v>7334</v>
          </cell>
          <cell r="I8">
            <v>2952</v>
          </cell>
        </row>
        <row r="9">
          <cell r="B9">
            <v>790</v>
          </cell>
          <cell r="C9">
            <v>1355</v>
          </cell>
          <cell r="D9">
            <v>737</v>
          </cell>
          <cell r="E9">
            <v>1074</v>
          </cell>
          <cell r="F9">
            <v>1432.0000000000002</v>
          </cell>
          <cell r="G9">
            <v>1153</v>
          </cell>
          <cell r="H9">
            <v>14816</v>
          </cell>
          <cell r="I9">
            <v>416</v>
          </cell>
        </row>
        <row r="10">
          <cell r="B10">
            <v>283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175.00000000000003</v>
          </cell>
          <cell r="D11">
            <v>0</v>
          </cell>
          <cell r="E11">
            <v>1</v>
          </cell>
          <cell r="F11">
            <v>0</v>
          </cell>
          <cell r="G11">
            <v>240</v>
          </cell>
          <cell r="H11">
            <v>40</v>
          </cell>
          <cell r="I11">
            <v>169</v>
          </cell>
        </row>
        <row r="12">
          <cell r="B12">
            <v>22</v>
          </cell>
          <cell r="C12">
            <v>0</v>
          </cell>
          <cell r="D12">
            <v>220</v>
          </cell>
          <cell r="E12">
            <v>0</v>
          </cell>
          <cell r="F12">
            <v>0</v>
          </cell>
          <cell r="G12">
            <v>0</v>
          </cell>
          <cell r="H12">
            <v>4105</v>
          </cell>
          <cell r="I12">
            <v>20</v>
          </cell>
        </row>
        <row r="13">
          <cell r="B13">
            <v>275.77035355173535</v>
          </cell>
          <cell r="C13">
            <v>343.33409017191047</v>
          </cell>
          <cell r="D13">
            <v>286.80116769380476</v>
          </cell>
          <cell r="E13">
            <v>1052.0638987998702</v>
          </cell>
          <cell r="F13">
            <v>1709.776192020759</v>
          </cell>
          <cell r="G13">
            <v>536.37333765812525</v>
          </cell>
          <cell r="H13">
            <v>106</v>
          </cell>
          <cell r="I13">
            <v>41.365553032760303</v>
          </cell>
        </row>
        <row r="14">
          <cell r="B14">
            <v>33</v>
          </cell>
          <cell r="C14">
            <v>52</v>
          </cell>
          <cell r="D14">
            <v>247.00000000000003</v>
          </cell>
          <cell r="E14">
            <v>53</v>
          </cell>
          <cell r="F14">
            <v>315</v>
          </cell>
          <cell r="G14">
            <v>2781</v>
          </cell>
          <cell r="H14">
            <v>0</v>
          </cell>
          <cell r="I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242.66666666666666</v>
          </cell>
          <cell r="G15">
            <v>0</v>
          </cell>
          <cell r="H15">
            <v>116.3333333333333</v>
          </cell>
          <cell r="I15">
            <v>0</v>
          </cell>
        </row>
        <row r="16">
          <cell r="B16">
            <v>15</v>
          </cell>
          <cell r="C16">
            <v>83</v>
          </cell>
          <cell r="D16">
            <v>150</v>
          </cell>
          <cell r="E16">
            <v>208</v>
          </cell>
          <cell r="F16">
            <v>1300</v>
          </cell>
          <cell r="G16">
            <v>350</v>
          </cell>
          <cell r="H16">
            <v>3338</v>
          </cell>
          <cell r="I16">
            <v>60</v>
          </cell>
        </row>
        <row r="17">
          <cell r="B17">
            <v>10</v>
          </cell>
          <cell r="C17">
            <v>0</v>
          </cell>
          <cell r="D17">
            <v>20</v>
          </cell>
          <cell r="E17">
            <v>78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>
            <v>737</v>
          </cell>
          <cell r="C18">
            <v>1754.9999999999998</v>
          </cell>
          <cell r="D18">
            <v>106</v>
          </cell>
          <cell r="E18">
            <v>2996</v>
          </cell>
          <cell r="F18">
            <v>179.99999999999997</v>
          </cell>
          <cell r="G18">
            <v>678</v>
          </cell>
          <cell r="H18">
            <v>2621</v>
          </cell>
          <cell r="I18">
            <v>38</v>
          </cell>
        </row>
        <row r="19">
          <cell r="B19">
            <v>0</v>
          </cell>
          <cell r="C19">
            <v>3324.5109907613892</v>
          </cell>
          <cell r="D19">
            <v>0</v>
          </cell>
          <cell r="E19">
            <v>167.7986619942657</v>
          </cell>
          <cell r="F19">
            <v>0</v>
          </cell>
          <cell r="G19">
            <v>2313.524052245938</v>
          </cell>
          <cell r="H19">
            <v>83.89933099713285</v>
          </cell>
          <cell r="I19">
            <v>694.26696400127423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2419</v>
          </cell>
          <cell r="F20">
            <v>0</v>
          </cell>
          <cell r="G20">
            <v>0</v>
          </cell>
          <cell r="H20">
            <v>105.44884582502137</v>
          </cell>
          <cell r="I20">
            <v>0</v>
          </cell>
        </row>
        <row r="21">
          <cell r="B21">
            <v>311.26405254008108</v>
          </cell>
          <cell r="C21">
            <v>951.03418968514575</v>
          </cell>
          <cell r="D21">
            <v>24.501835039598223</v>
          </cell>
          <cell r="E21">
            <v>368.43500096581033</v>
          </cell>
          <cell r="F21">
            <v>1919.4881205331301</v>
          </cell>
          <cell r="G21">
            <v>1106.2124782692679</v>
          </cell>
          <cell r="H21">
            <v>58.078423797566153</v>
          </cell>
          <cell r="I21">
            <v>58.985899169403133</v>
          </cell>
        </row>
        <row r="22">
          <cell r="B22">
            <v>3980.0445756067484</v>
          </cell>
          <cell r="C22">
            <v>3154.195833149804</v>
          </cell>
          <cell r="D22">
            <v>2890.4705985993041</v>
          </cell>
          <cell r="E22">
            <v>5007</v>
          </cell>
          <cell r="F22">
            <v>1297.6122098401092</v>
          </cell>
          <cell r="G22">
            <v>843.7106109324759</v>
          </cell>
          <cell r="H22">
            <v>2763.3361229793422</v>
          </cell>
          <cell r="I22">
            <v>917.2594811258424</v>
          </cell>
        </row>
        <row r="23">
          <cell r="B23">
            <v>0</v>
          </cell>
          <cell r="C23">
            <v>350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12</v>
          </cell>
        </row>
        <row r="24">
          <cell r="B24">
            <v>252.99999999999997</v>
          </cell>
          <cell r="C24">
            <v>202</v>
          </cell>
          <cell r="D24">
            <v>363</v>
          </cell>
          <cell r="E24">
            <v>572</v>
          </cell>
          <cell r="F24">
            <v>733</v>
          </cell>
          <cell r="G24">
            <v>291</v>
          </cell>
          <cell r="H24">
            <v>2014</v>
          </cell>
          <cell r="I24">
            <v>46</v>
          </cell>
        </row>
        <row r="25">
          <cell r="B25">
            <v>0</v>
          </cell>
          <cell r="C25">
            <v>0</v>
          </cell>
          <cell r="D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>
            <v>419</v>
          </cell>
          <cell r="C26">
            <v>799</v>
          </cell>
          <cell r="D26">
            <v>235.99999999999997</v>
          </cell>
          <cell r="E26">
            <v>325</v>
          </cell>
          <cell r="F26">
            <v>1700</v>
          </cell>
          <cell r="G26">
            <v>265</v>
          </cell>
          <cell r="H26">
            <v>416</v>
          </cell>
          <cell r="I26">
            <v>213</v>
          </cell>
        </row>
        <row r="27">
          <cell r="B27">
            <v>237.71231300345224</v>
          </cell>
          <cell r="C27">
            <v>5.5281933256616798</v>
          </cell>
          <cell r="D27">
            <v>76.012658227848107</v>
          </cell>
          <cell r="E27">
            <v>257.06098964326816</v>
          </cell>
          <cell r="F27">
            <v>181.04833141542002</v>
          </cell>
          <cell r="G27">
            <v>121.62025316455696</v>
          </cell>
          <cell r="H27">
            <v>317.87111622554664</v>
          </cell>
          <cell r="I27">
            <v>4.14614499424626</v>
          </cell>
        </row>
        <row r="28">
          <cell r="B28">
            <v>352</v>
          </cell>
          <cell r="C28">
            <v>0</v>
          </cell>
          <cell r="D28">
            <v>55</v>
          </cell>
          <cell r="E28">
            <v>2283</v>
          </cell>
          <cell r="F28">
            <v>840</v>
          </cell>
          <cell r="G28">
            <v>29.999999999999996</v>
          </cell>
          <cell r="H28">
            <v>119</v>
          </cell>
          <cell r="I28">
            <v>0</v>
          </cell>
        </row>
        <row r="29">
          <cell r="B29">
            <v>25.838541666666664</v>
          </cell>
          <cell r="C29">
            <v>0</v>
          </cell>
          <cell r="D29">
            <v>4.6979166666666661</v>
          </cell>
          <cell r="E29">
            <v>34.059895833333329</v>
          </cell>
          <cell r="F29">
            <v>205.53385416666669</v>
          </cell>
          <cell r="G29">
            <v>57.549479166666664</v>
          </cell>
          <cell r="H29">
            <v>122.14583333333333</v>
          </cell>
          <cell r="I29">
            <v>1.1744791666666665</v>
          </cell>
        </row>
        <row r="30">
          <cell r="B30">
            <v>30</v>
          </cell>
          <cell r="C30">
            <v>6</v>
          </cell>
          <cell r="D30">
            <v>0</v>
          </cell>
          <cell r="E30">
            <v>912</v>
          </cell>
          <cell r="F30">
            <v>0</v>
          </cell>
          <cell r="G30">
            <v>0</v>
          </cell>
          <cell r="H30">
            <v>0</v>
          </cell>
          <cell r="I30">
            <v>7.9999999999999991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641</v>
          </cell>
          <cell r="F31">
            <v>325</v>
          </cell>
          <cell r="G31">
            <v>36</v>
          </cell>
          <cell r="H31">
            <v>24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540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6.9999999999999991</v>
          </cell>
          <cell r="C33">
            <v>1</v>
          </cell>
          <cell r="D33">
            <v>0</v>
          </cell>
          <cell r="E33">
            <v>11</v>
          </cell>
          <cell r="F33">
            <v>700</v>
          </cell>
          <cell r="G33">
            <v>9</v>
          </cell>
          <cell r="H33">
            <v>44</v>
          </cell>
          <cell r="I33">
            <v>1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>
            <v>1</v>
          </cell>
          <cell r="C35">
            <v>0</v>
          </cell>
          <cell r="D35">
            <v>0</v>
          </cell>
          <cell r="E35">
            <v>1182</v>
          </cell>
          <cell r="F35">
            <v>410</v>
          </cell>
          <cell r="G35">
            <v>6</v>
          </cell>
          <cell r="H35">
            <v>123</v>
          </cell>
          <cell r="I35">
            <v>0</v>
          </cell>
        </row>
        <row r="36">
          <cell r="B36">
            <v>0</v>
          </cell>
          <cell r="C36">
            <v>4</v>
          </cell>
          <cell r="D36">
            <v>0</v>
          </cell>
          <cell r="E36">
            <v>332</v>
          </cell>
          <cell r="F36">
            <v>20</v>
          </cell>
          <cell r="G36">
            <v>3</v>
          </cell>
          <cell r="H36">
            <v>62.999999999999993</v>
          </cell>
          <cell r="I36">
            <v>0</v>
          </cell>
        </row>
        <row r="37">
          <cell r="B37">
            <v>45.633802816901408</v>
          </cell>
          <cell r="C37">
            <v>0</v>
          </cell>
          <cell r="D37">
            <v>0</v>
          </cell>
          <cell r="E37">
            <v>74.366197183098592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449</v>
          </cell>
          <cell r="F38">
            <v>0</v>
          </cell>
          <cell r="G38">
            <v>0</v>
          </cell>
          <cell r="H38">
            <v>15.000000000000002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76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5</v>
          </cell>
          <cell r="C40">
            <v>50</v>
          </cell>
          <cell r="D40">
            <v>17</v>
          </cell>
          <cell r="E40">
            <v>24</v>
          </cell>
          <cell r="F40">
            <v>125.00000000000001</v>
          </cell>
          <cell r="G40">
            <v>430</v>
          </cell>
          <cell r="H40">
            <v>421</v>
          </cell>
          <cell r="I40">
            <v>2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210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C42">
            <v>0</v>
          </cell>
          <cell r="D42">
            <v>166.0344827586207</v>
          </cell>
          <cell r="E42">
            <v>47.96551724137931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B43">
            <v>83</v>
          </cell>
          <cell r="C43">
            <v>8</v>
          </cell>
          <cell r="D43">
            <v>0</v>
          </cell>
          <cell r="E43">
            <v>178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11</v>
          </cell>
          <cell r="F44">
            <v>0</v>
          </cell>
          <cell r="G44">
            <v>181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143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334.90950226244343</v>
          </cell>
          <cell r="F46">
            <v>0</v>
          </cell>
          <cell r="G46">
            <v>0</v>
          </cell>
          <cell r="H46">
            <v>230.09049773755655</v>
          </cell>
          <cell r="I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194</v>
          </cell>
          <cell r="F47">
            <v>15.000000000000002</v>
          </cell>
          <cell r="G47">
            <v>0</v>
          </cell>
          <cell r="H47">
            <v>8</v>
          </cell>
          <cell r="I47">
            <v>0</v>
          </cell>
        </row>
        <row r="48">
          <cell r="B48">
            <v>0</v>
          </cell>
          <cell r="C48">
            <v>0</v>
          </cell>
          <cell r="D48">
            <v>45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B49">
            <v>0</v>
          </cell>
          <cell r="C49">
            <v>27</v>
          </cell>
          <cell r="D49">
            <v>0</v>
          </cell>
          <cell r="E49">
            <v>58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B51">
            <v>175</v>
          </cell>
          <cell r="C51">
            <v>12</v>
          </cell>
          <cell r="D51">
            <v>17</v>
          </cell>
          <cell r="E51">
            <v>20</v>
          </cell>
          <cell r="F51">
            <v>918</v>
          </cell>
          <cell r="G51">
            <v>114</v>
          </cell>
          <cell r="H51">
            <v>966</v>
          </cell>
          <cell r="I51">
            <v>0</v>
          </cell>
        </row>
        <row r="52">
          <cell r="B52">
            <v>13.000000000000002</v>
          </cell>
          <cell r="C52">
            <v>886</v>
          </cell>
          <cell r="D52">
            <v>0</v>
          </cell>
          <cell r="E52">
            <v>64</v>
          </cell>
          <cell r="F52">
            <v>400</v>
          </cell>
          <cell r="G52">
            <v>0</v>
          </cell>
          <cell r="H52">
            <v>76</v>
          </cell>
          <cell r="I52">
            <v>185</v>
          </cell>
        </row>
        <row r="53">
          <cell r="B53">
            <v>26</v>
          </cell>
          <cell r="C53">
            <v>177.00000000000003</v>
          </cell>
          <cell r="D53">
            <v>321</v>
          </cell>
          <cell r="E53">
            <v>217</v>
          </cell>
          <cell r="F53">
            <v>20</v>
          </cell>
          <cell r="G53">
            <v>352</v>
          </cell>
          <cell r="H53">
            <v>267</v>
          </cell>
          <cell r="I53">
            <v>5</v>
          </cell>
        </row>
        <row r="54">
          <cell r="B54">
            <v>36</v>
          </cell>
          <cell r="C54">
            <v>0</v>
          </cell>
          <cell r="D54">
            <v>89</v>
          </cell>
          <cell r="E54">
            <v>0</v>
          </cell>
          <cell r="F54">
            <v>0</v>
          </cell>
          <cell r="G54">
            <v>241</v>
          </cell>
          <cell r="H54">
            <v>129</v>
          </cell>
          <cell r="I54">
            <v>50</v>
          </cell>
        </row>
        <row r="55">
          <cell r="B55">
            <v>0</v>
          </cell>
          <cell r="C55">
            <v>24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30</v>
          </cell>
        </row>
        <row r="56">
          <cell r="B56">
            <v>115.52380952380952</v>
          </cell>
          <cell r="C56">
            <v>2746.4571428571398</v>
          </cell>
          <cell r="D56">
            <v>0</v>
          </cell>
          <cell r="E56">
            <v>92.419047619047632</v>
          </cell>
          <cell r="F56">
            <v>1455.6</v>
          </cell>
          <cell r="G56">
            <v>0</v>
          </cell>
          <cell r="H56">
            <v>0</v>
          </cell>
          <cell r="I56">
            <v>0</v>
          </cell>
        </row>
        <row r="57">
          <cell r="B57">
            <v>67</v>
          </cell>
          <cell r="C57">
            <v>306</v>
          </cell>
          <cell r="D57">
            <v>127</v>
          </cell>
          <cell r="E57">
            <v>265</v>
          </cell>
          <cell r="F57">
            <v>0</v>
          </cell>
          <cell r="G57">
            <v>206</v>
          </cell>
          <cell r="H57">
            <v>610</v>
          </cell>
          <cell r="I57">
            <v>60</v>
          </cell>
        </row>
        <row r="58">
          <cell r="B58">
            <v>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3</v>
          </cell>
        </row>
        <row r="60">
          <cell r="B60">
            <v>92.377358490566039</v>
          </cell>
          <cell r="C60">
            <v>9.6226415094339632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B61">
            <v>36</v>
          </cell>
          <cell r="C61">
            <v>0</v>
          </cell>
          <cell r="D61">
            <v>0</v>
          </cell>
          <cell r="E61">
            <v>18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>
            <v>0</v>
          </cell>
          <cell r="C62">
            <v>12</v>
          </cell>
          <cell r="D62">
            <v>0</v>
          </cell>
          <cell r="E62">
            <v>10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C63">
            <v>0</v>
          </cell>
          <cell r="D63">
            <v>0</v>
          </cell>
          <cell r="E63">
            <v>95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365</v>
          </cell>
          <cell r="H64">
            <v>10</v>
          </cell>
          <cell r="I64">
            <v>0</v>
          </cell>
        </row>
        <row r="65">
          <cell r="B65">
            <v>0</v>
          </cell>
          <cell r="C65">
            <v>60</v>
          </cell>
          <cell r="D65">
            <v>336</v>
          </cell>
          <cell r="E65">
            <v>0</v>
          </cell>
          <cell r="F65">
            <v>175</v>
          </cell>
          <cell r="G65">
            <v>347</v>
          </cell>
          <cell r="H65">
            <v>175</v>
          </cell>
          <cell r="I65">
            <v>0</v>
          </cell>
        </row>
        <row r="66">
          <cell r="B66">
            <v>22.400000000000002</v>
          </cell>
          <cell r="C66">
            <v>0</v>
          </cell>
          <cell r="D66">
            <v>33.6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>
            <v>0</v>
          </cell>
          <cell r="C67">
            <v>6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84</v>
          </cell>
          <cell r="C68">
            <v>804</v>
          </cell>
          <cell r="D68">
            <v>974.99999999999989</v>
          </cell>
          <cell r="E68">
            <v>125</v>
          </cell>
          <cell r="F68">
            <v>500</v>
          </cell>
          <cell r="G68">
            <v>127</v>
          </cell>
          <cell r="H68">
            <v>192.99999999999997</v>
          </cell>
          <cell r="I68">
            <v>52</v>
          </cell>
        </row>
        <row r="69">
          <cell r="B69">
            <v>1900</v>
          </cell>
          <cell r="C69">
            <v>3936.9999999999995</v>
          </cell>
          <cell r="D69">
            <v>2146</v>
          </cell>
          <cell r="E69">
            <v>5662</v>
          </cell>
          <cell r="F69">
            <v>1400</v>
          </cell>
          <cell r="G69">
            <v>2015</v>
          </cell>
          <cell r="H69">
            <v>2641</v>
          </cell>
          <cell r="I69">
            <v>623</v>
          </cell>
        </row>
        <row r="82">
          <cell r="B82">
            <v>0</v>
          </cell>
          <cell r="C82">
            <v>0</v>
          </cell>
          <cell r="D82">
            <v>6720</v>
          </cell>
          <cell r="E82">
            <v>90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B83">
            <v>2916.0438413361167</v>
          </cell>
          <cell r="C83">
            <v>1799.1294363256786</v>
          </cell>
          <cell r="D83">
            <v>1526.8622129436326</v>
          </cell>
          <cell r="E83">
            <v>2728.8601252609601</v>
          </cell>
          <cell r="F83">
            <v>2411.7306889352822</v>
          </cell>
          <cell r="G83">
            <v>4820.3674321503131</v>
          </cell>
          <cell r="H83">
            <v>15618.237995824635</v>
          </cell>
          <cell r="I83">
            <v>1523.7682672233821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1581</v>
          </cell>
          <cell r="H84">
            <v>0</v>
          </cell>
          <cell r="I84">
            <v>0</v>
          </cell>
        </row>
        <row r="85">
          <cell r="B85">
            <v>1345.5746491523821</v>
          </cell>
          <cell r="C85">
            <v>379538.64744928357</v>
          </cell>
          <cell r="D85">
            <v>106.58017022989165</v>
          </cell>
          <cell r="E85">
            <v>1505.4449044972196</v>
          </cell>
          <cell r="F85">
            <v>8959.3955599502679</v>
          </cell>
          <cell r="G85">
            <v>18196.565688562187</v>
          </cell>
          <cell r="H85">
            <v>399.67563836209365</v>
          </cell>
          <cell r="I85">
            <v>89807.115939962459</v>
          </cell>
        </row>
        <row r="86">
          <cell r="B86">
            <v>0</v>
          </cell>
          <cell r="C86">
            <v>50.564798426745327</v>
          </cell>
          <cell r="D86">
            <v>620.49006882989192</v>
          </cell>
          <cell r="E86">
            <v>0</v>
          </cell>
          <cell r="F86">
            <v>0</v>
          </cell>
          <cell r="G86">
            <v>0</v>
          </cell>
          <cell r="H86">
            <v>3216.4353982300881</v>
          </cell>
          <cell r="I86">
            <v>470.50973451327434</v>
          </cell>
        </row>
        <row r="87">
          <cell r="B87">
            <v>384.26778508781354</v>
          </cell>
          <cell r="C87">
            <v>760.29220184866074</v>
          </cell>
          <cell r="D87">
            <v>579.57220391132262</v>
          </cell>
          <cell r="E87">
            <v>696.24757100069189</v>
          </cell>
          <cell r="F87">
            <v>2511.0568134451182</v>
          </cell>
          <cell r="G87">
            <v>429.92336351408841</v>
          </cell>
          <cell r="H87">
            <v>130944</v>
          </cell>
          <cell r="I87">
            <v>431.19157402592941</v>
          </cell>
        </row>
        <row r="88">
          <cell r="B88">
            <v>26.620090918412686</v>
          </cell>
          <cell r="C88">
            <v>219.61575007690465</v>
          </cell>
          <cell r="D88">
            <v>1185.7032163242984</v>
          </cell>
          <cell r="E88">
            <v>68.768568205899442</v>
          </cell>
          <cell r="F88">
            <v>865.15295484841238</v>
          </cell>
          <cell r="G88">
            <v>5693.3719451755142</v>
          </cell>
          <cell r="H88">
            <v>13544.080425197388</v>
          </cell>
          <cell r="I88">
            <v>10847.687049253171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145.79044117647058</v>
          </cell>
          <cell r="G89">
            <v>530.14705882352951</v>
          </cell>
          <cell r="H89">
            <v>45.0625</v>
          </cell>
          <cell r="I89">
            <v>0</v>
          </cell>
        </row>
        <row r="90">
          <cell r="B90">
            <v>99.143613330935068</v>
          </cell>
          <cell r="C90">
            <v>711.31608294575631</v>
          </cell>
          <cell r="D90">
            <v>3490.4846725081584</v>
          </cell>
          <cell r="E90">
            <v>692.43158516843539</v>
          </cell>
          <cell r="F90">
            <v>2360.5622221651206</v>
          </cell>
          <cell r="G90">
            <v>19049.737132872524</v>
          </cell>
          <cell r="H90">
            <v>34547.614975460594</v>
          </cell>
          <cell r="I90">
            <v>292.70971554847495</v>
          </cell>
        </row>
        <row r="91">
          <cell r="B91">
            <v>67.037671232876718</v>
          </cell>
          <cell r="C91">
            <v>0</v>
          </cell>
          <cell r="D91">
            <v>0</v>
          </cell>
          <cell r="E91">
            <v>157.9623287671233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B92">
            <v>1402.5161689071363</v>
          </cell>
          <cell r="C92">
            <v>2687.8466768205194</v>
          </cell>
          <cell r="D92">
            <v>157.74992826082158</v>
          </cell>
          <cell r="E92">
            <v>4591.9811050040835</v>
          </cell>
          <cell r="F92">
            <v>159.07555791007218</v>
          </cell>
          <cell r="G92">
            <v>324.77926406639733</v>
          </cell>
          <cell r="H92">
            <v>2486.8812219941283</v>
          </cell>
          <cell r="I92">
            <v>200.17007703684081</v>
          </cell>
        </row>
        <row r="93">
          <cell r="B93">
            <v>218.82815169115136</v>
          </cell>
          <cell r="C93">
            <v>4033</v>
          </cell>
          <cell r="D93">
            <v>74.064912880081991</v>
          </cell>
          <cell r="E93">
            <v>828.18038947728053</v>
          </cell>
          <cell r="F93">
            <v>673.31738981892727</v>
          </cell>
          <cell r="G93">
            <v>3302.6217970618382</v>
          </cell>
          <cell r="H93">
            <v>90.897847625555173</v>
          </cell>
          <cell r="I93">
            <v>794.51451998633411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4740.3853835678619</v>
          </cell>
          <cell r="F94">
            <v>241.40263277349069</v>
          </cell>
          <cell r="G94">
            <v>25.410803449841126</v>
          </cell>
          <cell r="H94">
            <v>590.80118020880616</v>
          </cell>
          <cell r="I94">
            <v>0</v>
          </cell>
        </row>
        <row r="95">
          <cell r="B95">
            <v>428.65863453815263</v>
          </cell>
          <cell r="C95">
            <v>2024.0422743606002</v>
          </cell>
          <cell r="D95">
            <v>32.229972521665609</v>
          </cell>
          <cell r="E95">
            <v>778.35383639822453</v>
          </cell>
          <cell r="F95">
            <v>2022.4307757345171</v>
          </cell>
          <cell r="G95">
            <v>2017.5962798562673</v>
          </cell>
          <cell r="H95">
            <v>20.949482139082647</v>
          </cell>
          <cell r="I95">
            <v>299.73874445149016</v>
          </cell>
        </row>
        <row r="96">
          <cell r="B96">
            <v>5637.6637443316777</v>
          </cell>
          <cell r="C96">
            <v>6077.9117685165193</v>
          </cell>
          <cell r="D96">
            <v>4041.5702008205567</v>
          </cell>
          <cell r="E96">
            <v>11373.333232563162</v>
          </cell>
          <cell r="F96">
            <v>1765.65903692507</v>
          </cell>
          <cell r="G96">
            <v>1798.3276182250054</v>
          </cell>
          <cell r="H96">
            <v>2874.835154394299</v>
          </cell>
          <cell r="I96">
            <v>2451.6992442237101</v>
          </cell>
        </row>
        <row r="97">
          <cell r="B97">
            <v>0</v>
          </cell>
          <cell r="C97">
            <v>160</v>
          </cell>
          <cell r="D97">
            <v>10.384615384615385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B98">
            <v>1086.1819672131148</v>
          </cell>
          <cell r="C98">
            <v>1312.967213114754</v>
          </cell>
          <cell r="D98">
            <v>4034.3901639344263</v>
          </cell>
          <cell r="E98">
            <v>4935.563114754098</v>
          </cell>
          <cell r="F98">
            <v>646.53688524590166</v>
          </cell>
          <cell r="G98">
            <v>1185.6491803278689</v>
          </cell>
          <cell r="H98">
            <v>1243.3401639344263</v>
          </cell>
          <cell r="I98">
            <v>117.37131147540983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16.117647058823529</v>
          </cell>
          <cell r="F99">
            <v>0</v>
          </cell>
          <cell r="G99">
            <v>120.88235294117646</v>
          </cell>
          <cell r="H99">
            <v>0</v>
          </cell>
          <cell r="I99">
            <v>0</v>
          </cell>
        </row>
        <row r="100">
          <cell r="B100">
            <v>761.29564005574355</v>
          </cell>
          <cell r="C100">
            <v>2291</v>
          </cell>
          <cell r="D100">
            <v>736.09595859048375</v>
          </cell>
          <cell r="E100">
            <v>2082.2894684451521</v>
          </cell>
          <cell r="F100">
            <v>2228.1823611387617</v>
          </cell>
          <cell r="G100">
            <v>2616.7879753135576</v>
          </cell>
          <cell r="H100">
            <v>668.45470834162847</v>
          </cell>
          <cell r="I100">
            <v>940.34600836153686</v>
          </cell>
        </row>
        <row r="101">
          <cell r="B101">
            <v>169.94667959282597</v>
          </cell>
          <cell r="C101">
            <v>193.73921473582163</v>
          </cell>
          <cell r="D101">
            <v>418.06883179835188</v>
          </cell>
          <cell r="E101">
            <v>4279.2573921473586</v>
          </cell>
          <cell r="F101">
            <v>288.90935530780422</v>
          </cell>
          <cell r="G101">
            <v>513.23897237033441</v>
          </cell>
          <cell r="H101">
            <v>1114.8502181289384</v>
          </cell>
          <cell r="I101">
            <v>33.989335918565196</v>
          </cell>
        </row>
        <row r="102">
          <cell r="B102">
            <v>238.3791082802548</v>
          </cell>
          <cell r="C102">
            <v>0</v>
          </cell>
          <cell r="D102">
            <v>503.61783439490443</v>
          </cell>
          <cell r="E102">
            <v>25.180891719745222</v>
          </cell>
          <cell r="F102">
            <v>1426.9171974522294</v>
          </cell>
          <cell r="G102">
            <v>1275.8318471337579</v>
          </cell>
          <cell r="H102">
            <v>3114.0369426751595</v>
          </cell>
          <cell r="I102">
            <v>5.0361783439490448</v>
          </cell>
        </row>
        <row r="103">
          <cell r="B103">
            <v>155.40494296577947</v>
          </cell>
          <cell r="C103">
            <v>7.2281368821292773</v>
          </cell>
          <cell r="D103">
            <v>28.912547528517109</v>
          </cell>
          <cell r="E103">
            <v>708.35741444866926</v>
          </cell>
          <cell r="F103">
            <v>686.6730038022813</v>
          </cell>
          <cell r="G103">
            <v>18.070342205323193</v>
          </cell>
          <cell r="H103">
            <v>278.28326996197717</v>
          </cell>
          <cell r="I103">
            <v>18.070342205323193</v>
          </cell>
        </row>
        <row r="104">
          <cell r="B104">
            <v>136.3943661971831</v>
          </cell>
          <cell r="C104">
            <v>15.499359795134442</v>
          </cell>
          <cell r="D104">
            <v>6.1997439180537768</v>
          </cell>
          <cell r="E104">
            <v>2228.807938540333</v>
          </cell>
          <cell r="F104">
            <v>30.998719590268884</v>
          </cell>
          <cell r="G104">
            <v>0</v>
          </cell>
          <cell r="H104">
            <v>0</v>
          </cell>
          <cell r="I104">
            <v>3.0998719590268884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282.60278207109991</v>
          </cell>
          <cell r="F105">
            <v>433.75579598145288</v>
          </cell>
          <cell r="G105">
            <v>59.641421947449771</v>
          </cell>
          <cell r="H105">
            <v>0</v>
          </cell>
          <cell r="I105">
            <v>0</v>
          </cell>
        </row>
        <row r="106">
          <cell r="B106">
            <v>16.242265338227583</v>
          </cell>
          <cell r="C106">
            <v>0</v>
          </cell>
          <cell r="D106">
            <v>219.27058206607236</v>
          </cell>
          <cell r="E106">
            <v>4681.2414787625003</v>
          </cell>
          <cell r="F106">
            <v>0</v>
          </cell>
          <cell r="G106">
            <v>852.71893025694817</v>
          </cell>
          <cell r="H106">
            <v>1908.466177241741</v>
          </cell>
          <cell r="I106">
            <v>4.0605663345568956</v>
          </cell>
        </row>
        <row r="107">
          <cell r="B107">
            <v>39.286184210526315</v>
          </cell>
          <cell r="C107">
            <v>34.921052631578945</v>
          </cell>
          <cell r="D107">
            <v>4.3651315789473681</v>
          </cell>
          <cell r="E107">
            <v>69.84210526315789</v>
          </cell>
          <cell r="F107">
            <v>2274.2335526315792</v>
          </cell>
          <cell r="G107">
            <v>43.651315789473685</v>
          </cell>
          <cell r="H107">
            <v>152.77960526315789</v>
          </cell>
          <cell r="I107">
            <v>34.921052631578945</v>
          </cell>
        </row>
        <row r="108">
          <cell r="C108">
            <v>0</v>
          </cell>
          <cell r="D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1064.7004941086998</v>
          </cell>
          <cell r="F109">
            <v>597.84682630178634</v>
          </cell>
          <cell r="G109">
            <v>198.40630938806538</v>
          </cell>
          <cell r="H109">
            <v>42.046370201444319</v>
          </cell>
          <cell r="I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403.76190476190476</v>
          </cell>
          <cell r="F110">
            <v>87.142857142857139</v>
          </cell>
          <cell r="G110">
            <v>14.523809523809524</v>
          </cell>
          <cell r="H110">
            <v>104.57142857142857</v>
          </cell>
          <cell r="I110">
            <v>0</v>
          </cell>
        </row>
        <row r="111">
          <cell r="B111">
            <v>68</v>
          </cell>
          <cell r="C111">
            <v>0</v>
          </cell>
          <cell r="D111">
            <v>0</v>
          </cell>
          <cell r="E111">
            <v>62</v>
          </cell>
          <cell r="F111">
            <v>10</v>
          </cell>
          <cell r="G111">
            <v>0</v>
          </cell>
          <cell r="H111">
            <v>0</v>
          </cell>
          <cell r="I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621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201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B114">
            <v>106.05583392984968</v>
          </cell>
          <cell r="C114">
            <v>112.68432355046528</v>
          </cell>
          <cell r="D114">
            <v>62.307802433786691</v>
          </cell>
          <cell r="E114">
            <v>254.53400143163924</v>
          </cell>
          <cell r="F114">
            <v>185.59770937723695</v>
          </cell>
          <cell r="G114">
            <v>145.82677165354332</v>
          </cell>
          <cell r="H114">
            <v>910.75447387258407</v>
          </cell>
          <cell r="I114">
            <v>74.239083750894778</v>
          </cell>
        </row>
        <row r="115">
          <cell r="B115">
            <v>141.42857142857142</v>
          </cell>
          <cell r="C115">
            <v>0</v>
          </cell>
          <cell r="D115">
            <v>0</v>
          </cell>
          <cell r="E115">
            <v>1013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B116">
            <v>80</v>
          </cell>
          <cell r="C116">
            <v>0</v>
          </cell>
          <cell r="D116">
            <v>1784.9999999999998</v>
          </cell>
          <cell r="E116">
            <v>1152</v>
          </cell>
          <cell r="F116">
            <v>0</v>
          </cell>
          <cell r="G116">
            <v>0</v>
          </cell>
          <cell r="H116">
            <v>5</v>
          </cell>
          <cell r="I116">
            <v>0</v>
          </cell>
        </row>
        <row r="117">
          <cell r="B117">
            <v>69</v>
          </cell>
          <cell r="C117">
            <v>42</v>
          </cell>
          <cell r="D117">
            <v>0</v>
          </cell>
          <cell r="E117">
            <v>29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30</v>
          </cell>
          <cell r="H118">
            <v>0</v>
          </cell>
          <cell r="I118">
            <v>0</v>
          </cell>
        </row>
        <row r="119">
          <cell r="B119">
            <v>101.60869565217392</v>
          </cell>
          <cell r="C119">
            <v>161.08695652173915</v>
          </cell>
          <cell r="D119">
            <v>0</v>
          </cell>
          <cell r="E119">
            <v>191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821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182</v>
          </cell>
          <cell r="F121">
            <v>16.464088397790054</v>
          </cell>
          <cell r="G121">
            <v>0</v>
          </cell>
          <cell r="H121">
            <v>0</v>
          </cell>
          <cell r="I121">
            <v>0</v>
          </cell>
        </row>
        <row r="122">
          <cell r="B122">
            <v>25</v>
          </cell>
          <cell r="C122">
            <v>0</v>
          </cell>
          <cell r="D122">
            <v>203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0</v>
          </cell>
          <cell r="C123">
            <v>2978.2876602564102</v>
          </cell>
          <cell r="D123">
            <v>0</v>
          </cell>
          <cell r="E123">
            <v>877.71233974358972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>
            <v>0</v>
          </cell>
          <cell r="C124">
            <v>389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B125">
            <v>15411.435590969455</v>
          </cell>
          <cell r="C125">
            <v>316.89907038512615</v>
          </cell>
          <cell r="D125">
            <v>0</v>
          </cell>
          <cell r="E125">
            <v>0</v>
          </cell>
          <cell r="F125">
            <v>61922.078353253652</v>
          </cell>
          <cell r="G125">
            <v>3047.3014608233734</v>
          </cell>
          <cell r="H125">
            <v>11570.618857901727</v>
          </cell>
          <cell r="I125">
            <v>1272.6666666666665</v>
          </cell>
        </row>
        <row r="126">
          <cell r="B126">
            <v>194.0184696569921</v>
          </cell>
          <cell r="C126">
            <v>11475.545751978892</v>
          </cell>
          <cell r="D126">
            <v>162.97551451187334</v>
          </cell>
          <cell r="E126">
            <v>4705.5946174142482</v>
          </cell>
          <cell r="F126">
            <v>4397.7519788918207</v>
          </cell>
          <cell r="G126">
            <v>212.12686015831136</v>
          </cell>
          <cell r="H126">
            <v>892.48496042216357</v>
          </cell>
          <cell r="I126">
            <v>2470.5018469656993</v>
          </cell>
        </row>
        <row r="127">
          <cell r="B127">
            <v>601.62867843766719</v>
          </cell>
          <cell r="C127">
            <v>3607.0123060460141</v>
          </cell>
          <cell r="D127">
            <v>2133.2980203317284</v>
          </cell>
          <cell r="E127">
            <v>3711.8833600856074</v>
          </cell>
          <cell r="F127">
            <v>1090.107009095773</v>
          </cell>
          <cell r="G127">
            <v>3838.8325307651153</v>
          </cell>
          <cell r="H127">
            <v>491.23809523809518</v>
          </cell>
          <cell r="I127">
            <v>0</v>
          </cell>
        </row>
        <row r="128">
          <cell r="B128">
            <v>276.29310344827587</v>
          </cell>
          <cell r="C128">
            <v>0</v>
          </cell>
          <cell r="D128">
            <v>610.05517241379312</v>
          </cell>
          <cell r="E128">
            <v>0</v>
          </cell>
          <cell r="F128">
            <v>0</v>
          </cell>
          <cell r="G128">
            <v>762.56896551724139</v>
          </cell>
          <cell r="H128">
            <v>362.49655172413793</v>
          </cell>
          <cell r="I128">
            <v>552.58620689655174</v>
          </cell>
        </row>
        <row r="129">
          <cell r="B129">
            <v>2047.9851871445574</v>
          </cell>
          <cell r="C129">
            <v>6050.2097606136749</v>
          </cell>
          <cell r="D129">
            <v>0</v>
          </cell>
          <cell r="E129">
            <v>3028.7104880306838</v>
          </cell>
          <cell r="F129">
            <v>7932.3369924613153</v>
          </cell>
          <cell r="G129">
            <v>2646.5160693030025</v>
          </cell>
          <cell r="H129">
            <v>0</v>
          </cell>
          <cell r="I129">
            <v>32818.241502446763</v>
          </cell>
        </row>
        <row r="130">
          <cell r="B130">
            <v>84.182549903412749</v>
          </cell>
          <cell r="C130">
            <v>4265.2491951062457</v>
          </cell>
          <cell r="D130">
            <v>0</v>
          </cell>
          <cell r="E130">
            <v>208.45202833226011</v>
          </cell>
          <cell r="F130">
            <v>7877.0814552479069</v>
          </cell>
          <cell r="G130">
            <v>0</v>
          </cell>
          <cell r="H130">
            <v>0</v>
          </cell>
          <cell r="I130">
            <v>16.034771410173857</v>
          </cell>
        </row>
        <row r="131">
          <cell r="B131">
            <v>1912.9872398900666</v>
          </cell>
          <cell r="C131">
            <v>2860.9975461327049</v>
          </cell>
          <cell r="D131">
            <v>4689.1516489988217</v>
          </cell>
          <cell r="E131">
            <v>12614.687475461327</v>
          </cell>
          <cell r="F131">
            <v>5450.5290537887704</v>
          </cell>
          <cell r="G131">
            <v>3673.274833137024</v>
          </cell>
          <cell r="H131">
            <v>10154.526501766784</v>
          </cell>
          <cell r="I131">
            <v>1857.8457008244993</v>
          </cell>
        </row>
        <row r="132">
          <cell r="B132">
            <v>87.189723320158109</v>
          </cell>
          <cell r="C132">
            <v>116.25296442687747</v>
          </cell>
          <cell r="D132">
            <v>0</v>
          </cell>
          <cell r="E132">
            <v>0</v>
          </cell>
          <cell r="F132">
            <v>0</v>
          </cell>
          <cell r="G132">
            <v>1879.4229249011858</v>
          </cell>
          <cell r="H132">
            <v>0</v>
          </cell>
          <cell r="I132">
            <v>368.13438735177863</v>
          </cell>
        </row>
        <row r="133">
          <cell r="B133">
            <v>3036.4147540983608</v>
          </cell>
          <cell r="C133">
            <v>216.02950819672131</v>
          </cell>
          <cell r="D133">
            <v>0</v>
          </cell>
          <cell r="E133">
            <v>0</v>
          </cell>
          <cell r="F133">
            <v>1200.1639344262294</v>
          </cell>
          <cell r="G133">
            <v>0</v>
          </cell>
          <cell r="H133">
            <v>0</v>
          </cell>
          <cell r="I133">
            <v>2868.3918032786887</v>
          </cell>
        </row>
        <row r="134">
          <cell r="B134">
            <v>22.770398481973434</v>
          </cell>
          <cell r="C134">
            <v>206.07210626185957</v>
          </cell>
          <cell r="D134">
            <v>119.54459203036053</v>
          </cell>
          <cell r="E134">
            <v>134.34535104364326</v>
          </cell>
          <cell r="F134">
            <v>717.26755218216329</v>
          </cell>
          <cell r="G134">
            <v>0</v>
          </cell>
          <cell r="H134">
            <v>0</v>
          </cell>
          <cell r="I134">
            <v>0</v>
          </cell>
        </row>
        <row r="135">
          <cell r="B135">
            <v>24.25</v>
          </cell>
          <cell r="C135">
            <v>46.295454545454547</v>
          </cell>
          <cell r="D135">
            <v>0</v>
          </cell>
          <cell r="E135">
            <v>110.22727272727272</v>
          </cell>
          <cell r="F135">
            <v>110.22727272727272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364.27248677248701</v>
          </cell>
          <cell r="C136">
            <v>4.4550264550264549</v>
          </cell>
          <cell r="D136">
            <v>0</v>
          </cell>
          <cell r="E136">
            <v>22.275132275132275</v>
          </cell>
          <cell r="F136">
            <v>0</v>
          </cell>
          <cell r="G136">
            <v>185.99735449735451</v>
          </cell>
          <cell r="H136">
            <v>0</v>
          </cell>
          <cell r="I136">
            <v>0</v>
          </cell>
        </row>
        <row r="137">
          <cell r="B137">
            <v>2.6875</v>
          </cell>
          <cell r="C137">
            <v>0</v>
          </cell>
          <cell r="D137">
            <v>0</v>
          </cell>
          <cell r="E137">
            <v>118.25000000000001</v>
          </cell>
          <cell r="F137">
            <v>0</v>
          </cell>
          <cell r="G137">
            <v>0</v>
          </cell>
          <cell r="H137">
            <v>0</v>
          </cell>
          <cell r="I137">
            <v>94.0625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54</v>
          </cell>
          <cell r="G138">
            <v>0</v>
          </cell>
          <cell r="H138">
            <v>0</v>
          </cell>
          <cell r="I138">
            <v>0</v>
          </cell>
        </row>
        <row r="139">
          <cell r="B139">
            <v>637.71983640081805</v>
          </cell>
          <cell r="C139">
            <v>271.37014314928427</v>
          </cell>
          <cell r="D139">
            <v>1177.7464212678938</v>
          </cell>
          <cell r="E139">
            <v>10.854805725971371</v>
          </cell>
          <cell r="F139">
            <v>189.95910020449898</v>
          </cell>
          <cell r="G139">
            <v>284.93865030674846</v>
          </cell>
          <cell r="H139">
            <v>27.137014314928425</v>
          </cell>
          <cell r="I139">
            <v>54.274028629856851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8</v>
          </cell>
          <cell r="H140">
            <v>0</v>
          </cell>
          <cell r="I140">
            <v>0</v>
          </cell>
        </row>
        <row r="141">
          <cell r="B141">
            <v>599.73243350535927</v>
          </cell>
          <cell r="C141">
            <v>220.09884874950379</v>
          </cell>
          <cell r="D141">
            <v>59.086939261611747</v>
          </cell>
          <cell r="E141">
            <v>2119.7439460103215</v>
          </cell>
          <cell r="F141">
            <v>517.01071853910287</v>
          </cell>
          <cell r="G141">
            <v>22.157602223104405</v>
          </cell>
          <cell r="H141">
            <v>0</v>
          </cell>
          <cell r="I141">
            <v>183.16951171099643</v>
          </cell>
        </row>
        <row r="143">
          <cell r="D143">
            <v>24363.044012016828</v>
          </cell>
          <cell r="E143">
            <v>423214</v>
          </cell>
          <cell r="F143">
            <v>42128.358637426521</v>
          </cell>
          <cell r="G143">
            <v>59161.425266519589</v>
          </cell>
          <cell r="H143">
            <v>38265.402362367575</v>
          </cell>
          <cell r="I143">
            <v>11371.086632220633</v>
          </cell>
        </row>
        <row r="156">
          <cell r="B156">
            <v>0</v>
          </cell>
          <cell r="C156">
            <v>0</v>
          </cell>
          <cell r="D156">
            <v>35616</v>
          </cell>
          <cell r="E156">
            <v>225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>
            <v>6181.9487940645022</v>
          </cell>
          <cell r="C157">
            <v>2536.5692710001999</v>
          </cell>
          <cell r="D157">
            <v>1624.612908702544</v>
          </cell>
          <cell r="E157">
            <v>4481.7999314609315</v>
          </cell>
          <cell r="F157">
            <v>4172.9801763120477</v>
          </cell>
          <cell r="G157">
            <v>14151.121420829531</v>
          </cell>
          <cell r="H157">
            <v>46557.570751248852</v>
          </cell>
          <cell r="I157">
            <v>2834.3967463813919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2853</v>
          </cell>
          <cell r="H158">
            <v>0</v>
          </cell>
          <cell r="I158">
            <v>0</v>
          </cell>
        </row>
        <row r="159">
          <cell r="B159">
            <v>418.52230116230186</v>
          </cell>
          <cell r="C159">
            <v>32948.998560393404</v>
          </cell>
          <cell r="D159">
            <v>4.4288074197068967</v>
          </cell>
          <cell r="E159">
            <v>281.22927115138799</v>
          </cell>
          <cell r="F159">
            <v>5956.7459795057766</v>
          </cell>
          <cell r="G159">
            <v>1443.1268977114926</v>
          </cell>
          <cell r="H159">
            <v>265.72844518241385</v>
          </cell>
          <cell r="I159">
            <v>10826.219737473511</v>
          </cell>
        </row>
        <row r="160">
          <cell r="B160">
            <v>0</v>
          </cell>
          <cell r="C160">
            <v>112</v>
          </cell>
          <cell r="D160">
            <v>1076</v>
          </cell>
          <cell r="E160">
            <v>0</v>
          </cell>
          <cell r="F160">
            <v>0</v>
          </cell>
          <cell r="G160">
            <v>0</v>
          </cell>
          <cell r="H160">
            <v>4528</v>
          </cell>
          <cell r="I160">
            <v>1098</v>
          </cell>
        </row>
        <row r="161">
          <cell r="B161">
            <v>441.71751442970873</v>
          </cell>
          <cell r="C161">
            <v>1015.265449832625</v>
          </cell>
          <cell r="D161">
            <v>365.24445637598654</v>
          </cell>
          <cell r="E161">
            <v>1099.1575359064843</v>
          </cell>
          <cell r="F161">
            <v>3053.2153775180127</v>
          </cell>
          <cell r="G161">
            <v>329.29070520147536</v>
          </cell>
          <cell r="H161">
            <v>219436.48394395699</v>
          </cell>
          <cell r="I161">
            <v>513.62501677873115</v>
          </cell>
        </row>
        <row r="162">
          <cell r="B162">
            <v>50.247768226153084</v>
          </cell>
          <cell r="C162">
            <v>238.07871135724912</v>
          </cell>
          <cell r="D162">
            <v>1006.1517399570178</v>
          </cell>
          <cell r="E162">
            <v>114.85204165977846</v>
          </cell>
          <cell r="F162">
            <v>1609.1249586708548</v>
          </cell>
          <cell r="G162">
            <v>5247.3026533311286</v>
          </cell>
          <cell r="H162">
            <v>28740.527049925608</v>
          </cell>
          <cell r="I162">
            <v>20888.715076872209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540.05698005698002</v>
          </cell>
          <cell r="G163">
            <v>694.35897435897425</v>
          </cell>
          <cell r="H163">
            <v>119.58404558404558</v>
          </cell>
          <cell r="I163">
            <v>0</v>
          </cell>
        </row>
        <row r="164">
          <cell r="B164">
            <v>281.50132692602062</v>
          </cell>
          <cell r="C164">
            <v>1373.2498593957196</v>
          </cell>
          <cell r="D164">
            <v>2822.4603943111592</v>
          </cell>
          <cell r="E164">
            <v>619.60080423928355</v>
          </cell>
          <cell r="F164">
            <v>2978.8500203811709</v>
          </cell>
          <cell r="G164">
            <v>38212.688061449662</v>
          </cell>
          <cell r="H164">
            <v>39669.196778915029</v>
          </cell>
          <cell r="I164">
            <v>640.45275438195165</v>
          </cell>
        </row>
        <row r="165">
          <cell r="B165">
            <v>13653.027422303474</v>
          </cell>
          <cell r="C165">
            <v>0</v>
          </cell>
          <cell r="D165">
            <v>0</v>
          </cell>
          <cell r="E165">
            <v>893.97257769652651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B166">
            <v>19948.303853086978</v>
          </cell>
          <cell r="C166">
            <v>22082.539432176658</v>
          </cell>
          <cell r="D166">
            <v>1279.3589454709327</v>
          </cell>
          <cell r="E166">
            <v>86701.777264533594</v>
          </cell>
          <cell r="F166">
            <v>1324.2902208201895</v>
          </cell>
          <cell r="G166">
            <v>3769.4975214060382</v>
          </cell>
          <cell r="H166">
            <v>24118.635646687697</v>
          </cell>
          <cell r="I166">
            <v>3050.5971158179359</v>
          </cell>
        </row>
        <row r="167">
          <cell r="B167">
            <v>3215.7870100177493</v>
          </cell>
          <cell r="C167">
            <v>29947.337083721912</v>
          </cell>
          <cell r="D167">
            <v>238.49138112571822</v>
          </cell>
          <cell r="E167">
            <v>2733.675400860383</v>
          </cell>
          <cell r="F167">
            <v>4103.0775247435395</v>
          </cell>
          <cell r="G167">
            <v>35658.308113474326</v>
          </cell>
          <cell r="H167">
            <v>346.19716615023617</v>
          </cell>
          <cell r="I167">
            <v>9001.1263199061395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197592.809018728</v>
          </cell>
          <cell r="F168">
            <v>2712.9335111218861</v>
          </cell>
          <cell r="G168">
            <v>347.81198860537</v>
          </cell>
          <cell r="H168">
            <v>15825.445481544337</v>
          </cell>
          <cell r="I168">
            <v>0</v>
          </cell>
        </row>
        <row r="169">
          <cell r="B169">
            <v>5803.2932351551417</v>
          </cell>
          <cell r="C169">
            <v>15990.264037643723</v>
          </cell>
          <cell r="D169">
            <v>92.958930540242548</v>
          </cell>
          <cell r="E169">
            <v>4616.0748936840446</v>
          </cell>
          <cell r="F169">
            <v>16725.967573633643</v>
          </cell>
          <cell r="G169">
            <v>20278.326704992913</v>
          </cell>
          <cell r="H169">
            <v>126.15854859032919</v>
          </cell>
          <cell r="I169">
            <v>3817.956075759962</v>
          </cell>
        </row>
        <row r="170">
          <cell r="B170">
            <v>88774.869163631927</v>
          </cell>
          <cell r="C170">
            <v>51778.849327609707</v>
          </cell>
          <cell r="D170">
            <v>32006.745335991702</v>
          </cell>
          <cell r="E170">
            <v>133763.18653998739</v>
          </cell>
          <cell r="F170">
            <v>16746.826032999001</v>
          </cell>
          <cell r="G170">
            <v>20615.009022847029</v>
          </cell>
          <cell r="H170">
            <v>26730.938762639107</v>
          </cell>
          <cell r="I170">
            <v>39794.575814294149</v>
          </cell>
        </row>
        <row r="171">
          <cell r="B171">
            <v>0</v>
          </cell>
          <cell r="C171">
            <v>2363.3734939759038</v>
          </cell>
          <cell r="D171">
            <v>88.626506024096386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B172">
            <v>22060.448156204682</v>
          </cell>
          <cell r="C172">
            <v>4121.9536979490367</v>
          </cell>
          <cell r="D172">
            <v>19868.926455355293</v>
          </cell>
          <cell r="E172">
            <v>16291.997513983839</v>
          </cell>
          <cell r="F172">
            <v>10761.791226434638</v>
          </cell>
          <cell r="G172">
            <v>5902.2591153925832</v>
          </cell>
          <cell r="H172">
            <v>14005.830795525171</v>
          </cell>
          <cell r="I172">
            <v>1507.7930391547545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2.9308510638297873</v>
          </cell>
          <cell r="F173">
            <v>0</v>
          </cell>
          <cell r="G173">
            <v>1099.0691489361702</v>
          </cell>
          <cell r="H173">
            <v>0</v>
          </cell>
          <cell r="I173">
            <v>0</v>
          </cell>
        </row>
        <row r="174">
          <cell r="B174">
            <v>7306</v>
          </cell>
          <cell r="C174">
            <v>9009</v>
          </cell>
          <cell r="D174">
            <v>2709</v>
          </cell>
          <cell r="E174">
            <v>6824</v>
          </cell>
          <cell r="F174">
            <v>19440</v>
          </cell>
          <cell r="G174">
            <v>24363</v>
          </cell>
          <cell r="H174">
            <v>1856</v>
          </cell>
          <cell r="I174">
            <v>15898</v>
          </cell>
        </row>
        <row r="175">
          <cell r="B175">
            <v>10020.260319619178</v>
          </cell>
          <cell r="C175">
            <v>954.52390343420598</v>
          </cell>
          <cell r="D175">
            <v>3674.6929615776944</v>
          </cell>
          <cell r="E175">
            <v>18758.859435566133</v>
          </cell>
          <cell r="F175">
            <v>7685.4858891533495</v>
          </cell>
          <cell r="G175">
            <v>4288.6355661339685</v>
          </cell>
          <cell r="H175">
            <v>17060.902006120399</v>
          </cell>
          <cell r="I175">
            <v>806.63991839510368</v>
          </cell>
        </row>
        <row r="176">
          <cell r="B176">
            <v>3312.5858294442087</v>
          </cell>
          <cell r="C176">
            <v>0</v>
          </cell>
          <cell r="D176">
            <v>5674.883665676708</v>
          </cell>
          <cell r="E176">
            <v>146.30140008485364</v>
          </cell>
          <cell r="F176">
            <v>22649.87271955876</v>
          </cell>
          <cell r="G176">
            <v>37904.142554094185</v>
          </cell>
          <cell r="H176">
            <v>56775.680950360627</v>
          </cell>
          <cell r="I176">
            <v>80.532880780653372</v>
          </cell>
        </row>
        <row r="177">
          <cell r="B177">
            <v>3386.7413578893515</v>
          </cell>
          <cell r="C177">
            <v>40.270408536139733</v>
          </cell>
          <cell r="D177">
            <v>126.85178688884015</v>
          </cell>
          <cell r="E177">
            <v>8432.6235474676614</v>
          </cell>
          <cell r="F177">
            <v>13410.046042534532</v>
          </cell>
          <cell r="G177">
            <v>201.35204268069867</v>
          </cell>
          <cell r="H177">
            <v>1860.492874369656</v>
          </cell>
          <cell r="I177">
            <v>92.6219396331214</v>
          </cell>
        </row>
        <row r="178">
          <cell r="B178">
            <v>509.75055187637969</v>
          </cell>
          <cell r="C178">
            <v>19.681488489435509</v>
          </cell>
          <cell r="D178">
            <v>23.617786187322611</v>
          </cell>
          <cell r="E178">
            <v>5623.0012614317247</v>
          </cell>
          <cell r="F178">
            <v>59.044465468306527</v>
          </cell>
          <cell r="G178">
            <v>0</v>
          </cell>
          <cell r="H178">
            <v>0</v>
          </cell>
          <cell r="I178">
            <v>5.9044465468306528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2329.021840873635</v>
          </cell>
          <cell r="F179">
            <v>802.24648985959436</v>
          </cell>
          <cell r="G179">
            <v>82.73166926677068</v>
          </cell>
          <cell r="H179">
            <v>0</v>
          </cell>
          <cell r="I179">
            <v>0</v>
          </cell>
        </row>
        <row r="180">
          <cell r="B180">
            <v>144.76285885167465</v>
          </cell>
          <cell r="C180">
            <v>0</v>
          </cell>
          <cell r="D180">
            <v>56.492822966507177</v>
          </cell>
          <cell r="E180">
            <v>31162.853468899524</v>
          </cell>
          <cell r="F180">
            <v>0</v>
          </cell>
          <cell r="G180">
            <v>713.22188995215311</v>
          </cell>
          <cell r="H180">
            <v>3318.9533492822966</v>
          </cell>
          <cell r="I180">
            <v>24.715610047846891</v>
          </cell>
        </row>
        <row r="181">
          <cell r="B181">
            <v>614.14173097392222</v>
          </cell>
          <cell r="C181">
            <v>62.787653006918568</v>
          </cell>
          <cell r="D181">
            <v>15.696913251729642</v>
          </cell>
          <cell r="E181">
            <v>121.65107770090474</v>
          </cell>
          <cell r="F181">
            <v>55468.967203299631</v>
          </cell>
          <cell r="G181">
            <v>176.59027408195848</v>
          </cell>
          <cell r="H181">
            <v>2221.1132251197441</v>
          </cell>
          <cell r="I181">
            <v>308.05192256519427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60889.868311063998</v>
          </cell>
          <cell r="F183">
            <v>8377.694041085002</v>
          </cell>
          <cell r="G183">
            <v>1654.3644166845879</v>
          </cell>
          <cell r="H183">
            <v>296.07323116625685</v>
          </cell>
          <cell r="I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23274.16</v>
          </cell>
          <cell r="F184">
            <v>861.11999999999989</v>
          </cell>
          <cell r="G184">
            <v>179.4</v>
          </cell>
          <cell r="H184">
            <v>1100.32</v>
          </cell>
          <cell r="I184">
            <v>0</v>
          </cell>
        </row>
        <row r="185">
          <cell r="B185">
            <v>620.14711191335743</v>
          </cell>
          <cell r="C185">
            <v>0</v>
          </cell>
          <cell r="D185">
            <v>0</v>
          </cell>
          <cell r="E185">
            <v>437.45848375451266</v>
          </cell>
          <cell r="F185">
            <v>43.49729241877256</v>
          </cell>
          <cell r="G185">
            <v>0</v>
          </cell>
          <cell r="H185">
            <v>1652.8971119133573</v>
          </cell>
          <cell r="I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6957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2998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B188">
            <v>1844.8342372881357</v>
          </cell>
          <cell r="C188">
            <v>251.18033898305083</v>
          </cell>
          <cell r="D188">
            <v>324.33966101694915</v>
          </cell>
          <cell r="E188">
            <v>562.10745762711872</v>
          </cell>
          <cell r="F188">
            <v>2609.3491525423728</v>
          </cell>
          <cell r="G188">
            <v>1335.1576271186441</v>
          </cell>
          <cell r="H188">
            <v>9887.4823728813553</v>
          </cell>
          <cell r="I188">
            <v>1170.5491525423729</v>
          </cell>
        </row>
        <row r="189">
          <cell r="B189">
            <v>8517.6724608533259</v>
          </cell>
          <cell r="C189">
            <v>0</v>
          </cell>
          <cell r="D189">
            <v>0</v>
          </cell>
          <cell r="E189">
            <v>1336.3275391466743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</row>
        <row r="190">
          <cell r="B190">
            <v>17728</v>
          </cell>
          <cell r="C190">
            <v>0</v>
          </cell>
          <cell r="D190">
            <v>8331</v>
          </cell>
          <cell r="E190">
            <v>3634</v>
          </cell>
          <cell r="F190">
            <v>0</v>
          </cell>
          <cell r="G190">
            <v>0</v>
          </cell>
          <cell r="H190">
            <v>75</v>
          </cell>
          <cell r="I190">
            <v>0</v>
          </cell>
        </row>
        <row r="191">
          <cell r="B191">
            <v>14839</v>
          </cell>
          <cell r="C191">
            <v>101</v>
          </cell>
          <cell r="D191">
            <v>0</v>
          </cell>
          <cell r="E191">
            <v>2381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450</v>
          </cell>
          <cell r="H192">
            <v>0</v>
          </cell>
          <cell r="I192">
            <v>0</v>
          </cell>
        </row>
        <row r="193">
          <cell r="B193">
            <v>4877</v>
          </cell>
          <cell r="C193">
            <v>143</v>
          </cell>
          <cell r="D193">
            <v>0</v>
          </cell>
          <cell r="E193">
            <v>1274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8521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18417.85386021412</v>
          </cell>
          <cell r="F195">
            <v>129.14613978588216</v>
          </cell>
          <cell r="G195">
            <v>0</v>
          </cell>
          <cell r="H195">
            <v>0</v>
          </cell>
          <cell r="I195">
            <v>0</v>
          </cell>
        </row>
        <row r="196">
          <cell r="B196">
            <v>5018</v>
          </cell>
          <cell r="C196">
            <v>0</v>
          </cell>
          <cell r="D196">
            <v>151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B197">
            <v>0</v>
          </cell>
          <cell r="C197">
            <v>8350.3495630462003</v>
          </cell>
          <cell r="D197">
            <v>0</v>
          </cell>
          <cell r="E197">
            <v>979.6504369538078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B198">
            <v>0</v>
          </cell>
          <cell r="C198">
            <v>452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B199">
            <v>39755.286746718702</v>
          </cell>
          <cell r="C199">
            <v>49.666898461462047</v>
          </cell>
          <cell r="D199">
            <v>0</v>
          </cell>
          <cell r="E199">
            <v>0</v>
          </cell>
          <cell r="F199">
            <v>98930.3052737455</v>
          </cell>
          <cell r="G199">
            <v>3017.7607505184342</v>
          </cell>
          <cell r="H199">
            <v>15696.726589760465</v>
          </cell>
          <cell r="I199">
            <v>2944.2537407954701</v>
          </cell>
        </row>
        <row r="200">
          <cell r="B200">
            <v>1271.1188811188811</v>
          </cell>
          <cell r="C200">
            <v>7164.720279720279</v>
          </cell>
          <cell r="D200">
            <v>1133.2867132867132</v>
          </cell>
          <cell r="E200">
            <v>1947.5174825174827</v>
          </cell>
          <cell r="F200">
            <v>10592.657342657343</v>
          </cell>
          <cell r="G200">
            <v>367.55244755244757</v>
          </cell>
          <cell r="H200">
            <v>1748.4265734265734</v>
          </cell>
          <cell r="I200">
            <v>8259.720279720279</v>
          </cell>
        </row>
        <row r="201">
          <cell r="B201">
            <v>1026.1557749907211</v>
          </cell>
          <cell r="C201">
            <v>7345.5035691781832</v>
          </cell>
          <cell r="D201">
            <v>1696.9958848713457</v>
          </cell>
          <cell r="E201">
            <v>10119.446248694467</v>
          </cell>
          <cell r="F201">
            <v>9849.9880775638103</v>
          </cell>
          <cell r="G201">
            <v>3515.8754520815173</v>
          </cell>
          <cell r="H201">
            <v>657.03499261995808</v>
          </cell>
          <cell r="I201">
            <v>0</v>
          </cell>
        </row>
        <row r="202">
          <cell r="B202">
            <v>199.72609673790777</v>
          </cell>
          <cell r="C202">
            <v>0</v>
          </cell>
          <cell r="D202">
            <v>157.95331833520811</v>
          </cell>
          <cell r="E202">
            <v>0</v>
          </cell>
          <cell r="F202">
            <v>0</v>
          </cell>
          <cell r="G202">
            <v>1150.0568053993252</v>
          </cell>
          <cell r="H202">
            <v>421.64398200224969</v>
          </cell>
          <cell r="I202">
            <v>391.61979752530931</v>
          </cell>
        </row>
        <row r="203">
          <cell r="B203">
            <v>6732.2216958787303</v>
          </cell>
          <cell r="C203">
            <v>6736.3773882835931</v>
          </cell>
          <cell r="D203">
            <v>0</v>
          </cell>
          <cell r="E203">
            <v>178.69477340912681</v>
          </cell>
          <cell r="F203">
            <v>7688.030948997316</v>
          </cell>
          <cell r="G203">
            <v>943.34217590399498</v>
          </cell>
          <cell r="H203">
            <v>0</v>
          </cell>
          <cell r="I203">
            <v>56675.333017527235</v>
          </cell>
        </row>
        <row r="204">
          <cell r="B204">
            <v>140.64221991133491</v>
          </cell>
          <cell r="C204">
            <v>7805.6432050790863</v>
          </cell>
          <cell r="D204">
            <v>0</v>
          </cell>
          <cell r="E204">
            <v>29.608888402386295</v>
          </cell>
          <cell r="F204">
            <v>14545.366427672267</v>
          </cell>
          <cell r="G204">
            <v>0</v>
          </cell>
          <cell r="H204">
            <v>0</v>
          </cell>
          <cell r="I204">
            <v>19.739258934924198</v>
          </cell>
        </row>
        <row r="205">
          <cell r="B205">
            <v>5874</v>
          </cell>
          <cell r="C205">
            <v>2631</v>
          </cell>
          <cell r="D205">
            <v>2082</v>
          </cell>
          <cell r="E205">
            <v>13768</v>
          </cell>
          <cell r="F205">
            <v>4716</v>
          </cell>
          <cell r="G205">
            <v>4168</v>
          </cell>
          <cell r="H205">
            <v>11465</v>
          </cell>
          <cell r="I205">
            <v>4438</v>
          </cell>
        </row>
        <row r="206">
          <cell r="B206">
            <v>333.4831460674157</v>
          </cell>
          <cell r="C206">
            <v>23.820224719101123</v>
          </cell>
          <cell r="D206">
            <v>0</v>
          </cell>
          <cell r="E206">
            <v>0</v>
          </cell>
          <cell r="F206">
            <v>0</v>
          </cell>
          <cell r="G206">
            <v>857.52808988764048</v>
          </cell>
          <cell r="H206">
            <v>0</v>
          </cell>
          <cell r="I206">
            <v>905.16853932584263</v>
          </cell>
        </row>
        <row r="207">
          <cell r="B207">
            <v>6629.7850911974629</v>
          </cell>
          <cell r="C207">
            <v>72.899286280729584</v>
          </cell>
          <cell r="D207">
            <v>0</v>
          </cell>
          <cell r="E207">
            <v>0</v>
          </cell>
          <cell r="F207">
            <v>607.49405233941309</v>
          </cell>
          <cell r="G207">
            <v>0</v>
          </cell>
          <cell r="H207">
            <v>0</v>
          </cell>
          <cell r="I207">
            <v>2903.8215701823947</v>
          </cell>
        </row>
        <row r="208">
          <cell r="B208">
            <v>270.27851964898889</v>
          </cell>
          <cell r="C208">
            <v>239.19648988935518</v>
          </cell>
          <cell r="D208">
            <v>81.083555894696687</v>
          </cell>
          <cell r="E208">
            <v>289.19801602441811</v>
          </cell>
          <cell r="F208">
            <v>2662.2434185425409</v>
          </cell>
          <cell r="G208">
            <v>0</v>
          </cell>
          <cell r="H208">
            <v>0</v>
          </cell>
          <cell r="I208">
            <v>0</v>
          </cell>
        </row>
        <row r="209">
          <cell r="B209">
            <v>12.070643642072213</v>
          </cell>
          <cell r="C209">
            <v>21.946624803767659</v>
          </cell>
          <cell r="D209">
            <v>0</v>
          </cell>
          <cell r="E209">
            <v>6.5839874411302981</v>
          </cell>
          <cell r="F209">
            <v>658.39874411302981</v>
          </cell>
          <cell r="G209">
            <v>0</v>
          </cell>
          <cell r="H209">
            <v>0</v>
          </cell>
          <cell r="I209">
            <v>0</v>
          </cell>
        </row>
        <row r="210">
          <cell r="B210">
            <v>22.912072106625754</v>
          </cell>
          <cell r="C210">
            <v>0.1357752421133378</v>
          </cell>
          <cell r="D210">
            <v>0</v>
          </cell>
          <cell r="E210">
            <v>1.6971905264167224</v>
          </cell>
          <cell r="F210">
            <v>0</v>
          </cell>
          <cell r="G210">
            <v>329.25496212484416</v>
          </cell>
          <cell r="H210">
            <v>0</v>
          </cell>
          <cell r="I210">
            <v>0</v>
          </cell>
        </row>
        <row r="211">
          <cell r="B211">
            <v>60.310756972111555</v>
          </cell>
          <cell r="C211">
            <v>0</v>
          </cell>
          <cell r="D211">
            <v>0</v>
          </cell>
          <cell r="E211">
            <v>311.60557768924303</v>
          </cell>
          <cell r="F211">
            <v>0</v>
          </cell>
          <cell r="G211">
            <v>0</v>
          </cell>
          <cell r="H211">
            <v>0</v>
          </cell>
          <cell r="I211">
            <v>469.0836653386454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45</v>
          </cell>
          <cell r="G212">
            <v>0</v>
          </cell>
          <cell r="H212">
            <v>0</v>
          </cell>
          <cell r="I212">
            <v>0</v>
          </cell>
        </row>
        <row r="213">
          <cell r="B213">
            <v>362.60302295736494</v>
          </cell>
          <cell r="C213">
            <v>1620.1411664052475</v>
          </cell>
          <cell r="D213">
            <v>283.39612148866394</v>
          </cell>
          <cell r="E213">
            <v>128.58263225438472</v>
          </cell>
          <cell r="F213">
            <v>1607.2829031798092</v>
          </cell>
          <cell r="G213">
            <v>151.72750606017397</v>
          </cell>
          <cell r="H213">
            <v>2957.4005418508486</v>
          </cell>
          <cell r="I213">
            <v>102.86610580350778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16</v>
          </cell>
          <cell r="H214">
            <v>0</v>
          </cell>
          <cell r="I214">
            <v>0</v>
          </cell>
        </row>
        <row r="215">
          <cell r="B215">
            <v>6021.4520931071811</v>
          </cell>
          <cell r="C215">
            <v>269.15756946950552</v>
          </cell>
          <cell r="D215">
            <v>8.9272825694695044</v>
          </cell>
          <cell r="E215">
            <v>1017.7102129195235</v>
          </cell>
          <cell r="F215">
            <v>1729.6609978347167</v>
          </cell>
          <cell r="G215">
            <v>17.854565138939009</v>
          </cell>
          <cell r="H215">
            <v>0</v>
          </cell>
          <cell r="I215">
            <v>830.23727896066396</v>
          </cell>
        </row>
        <row r="216">
          <cell r="B216">
            <v>461223.08893572091</v>
          </cell>
          <cell r="C216">
            <v>31418.591773428001</v>
          </cell>
          <cell r="D216">
            <v>2822042.5818651775</v>
          </cell>
          <cell r="E216">
            <v>26673.113914382891</v>
          </cell>
          <cell r="F216">
            <v>96525.480600570823</v>
          </cell>
          <cell r="G216">
            <v>82388.37442629585</v>
          </cell>
          <cell r="H216">
            <v>88540.150410017683</v>
          </cell>
          <cell r="I216">
            <v>32644.61807440592</v>
          </cell>
        </row>
        <row r="217">
          <cell r="B217">
            <v>21522.357415121489</v>
          </cell>
          <cell r="C217">
            <v>32277.701397194673</v>
          </cell>
          <cell r="D217">
            <v>15338.845003969349</v>
          </cell>
          <cell r="E217">
            <v>56972.852871886156</v>
          </cell>
          <cell r="F217">
            <v>15538.781597343152</v>
          </cell>
          <cell r="G217">
            <v>5683.6709277176369</v>
          </cell>
          <cell r="H217">
            <v>5435.3709430802628</v>
          </cell>
          <cell r="I217">
            <v>8434.4198436872884</v>
          </cell>
        </row>
      </sheetData>
      <sheetData sheetId="6">
        <row r="8">
          <cell r="B8">
            <v>7446.3155041561258</v>
          </cell>
          <cell r="C8">
            <v>2574.2482833393565</v>
          </cell>
          <cell r="D8">
            <v>7393.3332128659204</v>
          </cell>
          <cell r="E8">
            <v>1151.7889410914347</v>
          </cell>
          <cell r="F8">
            <v>3455.3668232743044</v>
          </cell>
          <cell r="G8">
            <v>0</v>
          </cell>
          <cell r="H8">
            <v>4147.591976870257</v>
          </cell>
          <cell r="I8">
            <v>5701.355258402602</v>
          </cell>
        </row>
        <row r="9">
          <cell r="B9">
            <v>2421.6858599250859</v>
          </cell>
          <cell r="C9">
            <v>921.46747203096606</v>
          </cell>
          <cell r="D9">
            <v>2991.5071935942806</v>
          </cell>
          <cell r="E9">
            <v>1581.0318561620454</v>
          </cell>
          <cell r="F9">
            <v>1200.1747103152957</v>
          </cell>
          <cell r="G9">
            <v>2154.9680779195</v>
          </cell>
          <cell r="H9">
            <v>10289</v>
          </cell>
          <cell r="I9">
            <v>872.12695616244821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42.189189189189193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30.135135135135137</v>
          </cell>
          <cell r="I11">
            <v>150.67567567567568</v>
          </cell>
        </row>
        <row r="12">
          <cell r="B12">
            <v>0</v>
          </cell>
          <cell r="C12">
            <v>41.818074710313141</v>
          </cell>
          <cell r="D12">
            <v>153.58519035939344</v>
          </cell>
          <cell r="E12">
            <v>0</v>
          </cell>
          <cell r="F12">
            <v>0</v>
          </cell>
          <cell r="G12">
            <v>9.0344229623172616</v>
          </cell>
          <cell r="H12">
            <v>3619</v>
          </cell>
          <cell r="I12">
            <v>1630.9049137022125</v>
          </cell>
        </row>
        <row r="13">
          <cell r="B13">
            <v>71.055804521184783</v>
          </cell>
          <cell r="C13">
            <v>117.71931793808226</v>
          </cell>
          <cell r="D13">
            <v>179.46120461580244</v>
          </cell>
          <cell r="E13">
            <v>2745.7564306217764</v>
          </cell>
          <cell r="F13">
            <v>47.724047812736046</v>
          </cell>
          <cell r="G13">
            <v>705.88073815548955</v>
          </cell>
          <cell r="H13">
            <v>322.40245633492799</v>
          </cell>
          <cell r="I13">
            <v>0</v>
          </cell>
        </row>
        <row r="14">
          <cell r="B14">
            <v>16.062300595764427</v>
          </cell>
          <cell r="C14">
            <v>52.470181946163798</v>
          </cell>
          <cell r="D14">
            <v>105.83187041248434</v>
          </cell>
          <cell r="E14">
            <v>56.223181156632307</v>
          </cell>
          <cell r="F14">
            <v>32.124601191528853</v>
          </cell>
          <cell r="G14">
            <v>1508.1041533779021</v>
          </cell>
          <cell r="H14">
            <v>305.18371131952409</v>
          </cell>
          <cell r="I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287</v>
          </cell>
          <cell r="G15">
            <v>0</v>
          </cell>
          <cell r="H15">
            <v>0</v>
          </cell>
          <cell r="I15">
            <v>0</v>
          </cell>
        </row>
        <row r="16">
          <cell r="B16">
            <v>86.933586449528008</v>
          </cell>
          <cell r="C16">
            <v>92.123651312186411</v>
          </cell>
          <cell r="D16">
            <v>237.91738029184523</v>
          </cell>
          <cell r="E16">
            <v>415.72931714154009</v>
          </cell>
          <cell r="F16">
            <v>1187.2273373331063</v>
          </cell>
          <cell r="G16">
            <v>1908.3478292882744</v>
          </cell>
          <cell r="H16">
            <v>3958.7219739926863</v>
          </cell>
          <cell r="I16">
            <v>313.99892419083255</v>
          </cell>
        </row>
        <row r="17">
          <cell r="B17">
            <v>23.271767810026383</v>
          </cell>
          <cell r="C17">
            <v>0</v>
          </cell>
          <cell r="D17">
            <v>0</v>
          </cell>
          <cell r="E17">
            <v>221.72823218997362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>
            <v>868.34889812131428</v>
          </cell>
          <cell r="C18">
            <v>261.93540906574498</v>
          </cell>
          <cell r="D18">
            <v>279.67023104908463</v>
          </cell>
          <cell r="E18">
            <v>3265.5020503069372</v>
          </cell>
          <cell r="F18">
            <v>275.14223641359769</v>
          </cell>
          <cell r="G18">
            <v>750.4819869158888</v>
          </cell>
          <cell r="H18">
            <v>2778</v>
          </cell>
          <cell r="I18">
            <v>127.66599769590931</v>
          </cell>
        </row>
        <row r="19">
          <cell r="B19">
            <v>0</v>
          </cell>
          <cell r="C19">
            <v>1594.2922716502578</v>
          </cell>
          <cell r="D19">
            <v>300.87087507320666</v>
          </cell>
          <cell r="E19">
            <v>196.93366368428079</v>
          </cell>
          <cell r="F19">
            <v>1221.0243301637299</v>
          </cell>
          <cell r="G19">
            <v>2204.5629573545875</v>
          </cell>
          <cell r="H19">
            <v>79.577411149496513</v>
          </cell>
          <cell r="I19">
            <v>1042.7384909244372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2823</v>
          </cell>
          <cell r="F20">
            <v>139.88722142978241</v>
          </cell>
          <cell r="G20">
            <v>0</v>
          </cell>
          <cell r="H20">
            <v>0</v>
          </cell>
          <cell r="I20">
            <v>0</v>
          </cell>
        </row>
        <row r="21">
          <cell r="B21">
            <v>343.97170784015339</v>
          </cell>
          <cell r="C21">
            <v>672.94153434148393</v>
          </cell>
          <cell r="D21">
            <v>25.801989199304376</v>
          </cell>
          <cell r="E21">
            <v>1101.5464619703023</v>
          </cell>
          <cell r="F21">
            <v>1401.9489876192699</v>
          </cell>
          <cell r="G21">
            <v>1710.8703607538748</v>
          </cell>
          <cell r="H21">
            <v>120.01505071058311</v>
          </cell>
          <cell r="I21">
            <v>372.90390756502609</v>
          </cell>
        </row>
        <row r="22">
          <cell r="B22">
            <v>4654.2059328720516</v>
          </cell>
          <cell r="C22">
            <v>1266.6160054788343</v>
          </cell>
          <cell r="D22">
            <v>3595.0010315652898</v>
          </cell>
          <cell r="E22">
            <v>5282</v>
          </cell>
          <cell r="F22">
            <v>2399.4968131715091</v>
          </cell>
          <cell r="G22">
            <v>2126.8246619349134</v>
          </cell>
          <cell r="H22">
            <v>2800.7024065299879</v>
          </cell>
          <cell r="I22">
            <v>1062.1448353099124</v>
          </cell>
        </row>
        <row r="23">
          <cell r="B23">
            <v>0</v>
          </cell>
          <cell r="C23">
            <v>218.57142857142856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546.42857142857144</v>
          </cell>
        </row>
        <row r="24">
          <cell r="B24">
            <v>312.94843479674211</v>
          </cell>
          <cell r="C24">
            <v>9.7796385873981908</v>
          </cell>
          <cell r="D24">
            <v>482.52840444170204</v>
          </cell>
          <cell r="E24">
            <v>1350.6064653735875</v>
          </cell>
          <cell r="F24">
            <v>397.29781761305145</v>
          </cell>
          <cell r="G24">
            <v>404.47233901730891</v>
          </cell>
          <cell r="H24">
            <v>1737.140258525139</v>
          </cell>
          <cell r="I24">
            <v>23.226641645070703</v>
          </cell>
        </row>
        <row r="25">
          <cell r="B25">
            <v>0</v>
          </cell>
          <cell r="C25">
            <v>0</v>
          </cell>
          <cell r="D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>
            <v>402.6232337782028</v>
          </cell>
          <cell r="C26">
            <v>190.33098324060498</v>
          </cell>
          <cell r="D26">
            <v>164.2459054016357</v>
          </cell>
          <cell r="E26">
            <v>1675.3082350966838</v>
          </cell>
          <cell r="F26">
            <v>1543.389062816444</v>
          </cell>
          <cell r="G26">
            <v>277.39308467831808</v>
          </cell>
          <cell r="H26">
            <v>211.07218013220935</v>
          </cell>
          <cell r="I26">
            <v>646.63731485590142</v>
          </cell>
        </row>
        <row r="27">
          <cell r="B27">
            <v>35.087811709819533</v>
          </cell>
          <cell r="C27">
            <v>61.153043265685469</v>
          </cell>
          <cell r="D27">
            <v>80.651857073645573</v>
          </cell>
          <cell r="E27">
            <v>789.5392324051619</v>
          </cell>
          <cell r="F27">
            <v>10.025089059948439</v>
          </cell>
          <cell r="G27">
            <v>93.386360822115932</v>
          </cell>
          <cell r="H27">
            <v>462.15660566362294</v>
          </cell>
          <cell r="I27">
            <v>0</v>
          </cell>
        </row>
        <row r="28">
          <cell r="B28">
            <v>0</v>
          </cell>
          <cell r="C28">
            <v>0</v>
          </cell>
          <cell r="D28">
            <v>43.175031163023391</v>
          </cell>
          <cell r="E28">
            <v>286.52520680915518</v>
          </cell>
          <cell r="F28">
            <v>827.10392004577034</v>
          </cell>
          <cell r="G28">
            <v>110.68507989065995</v>
          </cell>
          <cell r="H28">
            <v>2652</v>
          </cell>
          <cell r="I28">
            <v>0</v>
          </cell>
        </row>
        <row r="29">
          <cell r="B29">
            <v>285.10102847812948</v>
          </cell>
          <cell r="C29">
            <v>0</v>
          </cell>
          <cell r="D29">
            <v>0</v>
          </cell>
          <cell r="E29">
            <v>379.07960659259658</v>
          </cell>
          <cell r="F29">
            <v>192.03696218734109</v>
          </cell>
          <cell r="G29">
            <v>53.3080696770839</v>
          </cell>
          <cell r="H29">
            <v>59.088296057643419</v>
          </cell>
          <cell r="I29">
            <v>7.3860370072054273</v>
          </cell>
        </row>
        <row r="30">
          <cell r="B30">
            <v>17.337527854955447</v>
          </cell>
          <cell r="C30">
            <v>0</v>
          </cell>
          <cell r="D30">
            <v>0</v>
          </cell>
          <cell r="E30">
            <v>1310.324944290089</v>
          </cell>
          <cell r="F30">
            <v>5.0992728985163076</v>
          </cell>
          <cell r="G30">
            <v>0</v>
          </cell>
          <cell r="H30">
            <v>3.0595637391097847</v>
          </cell>
          <cell r="I30">
            <v>9.1786912173293533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547</v>
          </cell>
          <cell r="F31">
            <v>241.27800183849408</v>
          </cell>
          <cell r="G31">
            <v>30.310572997325075</v>
          </cell>
          <cell r="H31">
            <v>9.191542927180727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163</v>
          </cell>
          <cell r="F32">
            <v>0</v>
          </cell>
          <cell r="G32">
            <v>10.978119733679589</v>
          </cell>
          <cell r="H32">
            <v>150.54700665801033</v>
          </cell>
          <cell r="I32">
            <v>0</v>
          </cell>
        </row>
        <row r="33">
          <cell r="B33">
            <v>6.1400618186050719</v>
          </cell>
          <cell r="C33">
            <v>2.0466872728683572</v>
          </cell>
          <cell r="D33">
            <v>0</v>
          </cell>
          <cell r="E33">
            <v>21.90085744215822</v>
          </cell>
          <cell r="F33">
            <v>890.30896369773552</v>
          </cell>
          <cell r="G33">
            <v>87.603429768632878</v>
          </cell>
          <cell r="H33">
            <v>0</v>
          </cell>
          <cell r="I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937.68433430577704</v>
          </cell>
          <cell r="F35">
            <v>297.88177092070634</v>
          </cell>
          <cell r="G35">
            <v>2.8631582726893954</v>
          </cell>
          <cell r="H35">
            <v>79.43513891218835</v>
          </cell>
          <cell r="I35">
            <v>3.1355975886390142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329.77831034579435</v>
          </cell>
          <cell r="F36">
            <v>0</v>
          </cell>
          <cell r="G36">
            <v>18.070044402509275</v>
          </cell>
          <cell r="H36">
            <v>50.151645251696387</v>
          </cell>
          <cell r="I36">
            <v>0</v>
          </cell>
        </row>
        <row r="37">
          <cell r="B37">
            <v>50.075314417643838</v>
          </cell>
          <cell r="C37">
            <v>0</v>
          </cell>
          <cell r="D37">
            <v>0</v>
          </cell>
          <cell r="E37">
            <v>14.738975636429917</v>
          </cell>
          <cell r="F37">
            <v>0</v>
          </cell>
          <cell r="G37">
            <v>0</v>
          </cell>
          <cell r="H37">
            <v>0</v>
          </cell>
          <cell r="I37">
            <v>21.185709945926238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474.94763788689784</v>
          </cell>
          <cell r="F38">
            <v>0</v>
          </cell>
          <cell r="G38">
            <v>0</v>
          </cell>
          <cell r="H38">
            <v>15.052362113102165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151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57.311747755705134</v>
          </cell>
          <cell r="C40">
            <v>26.745482285995728</v>
          </cell>
          <cell r="D40">
            <v>0</v>
          </cell>
          <cell r="E40">
            <v>22.215917932277229</v>
          </cell>
          <cell r="F40">
            <v>210.14307510425215</v>
          </cell>
          <cell r="G40">
            <v>7.4053059774257424</v>
          </cell>
          <cell r="H40">
            <v>349</v>
          </cell>
          <cell r="I40">
            <v>380.16792677951071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325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C42">
            <v>0</v>
          </cell>
          <cell r="D42">
            <v>141.36363636363635</v>
          </cell>
          <cell r="E42">
            <v>169.63636363636363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B43">
            <v>5.6148167169544845</v>
          </cell>
          <cell r="C43">
            <v>0</v>
          </cell>
          <cell r="D43">
            <v>0</v>
          </cell>
          <cell r="E43">
            <v>381.38518328304554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99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132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B47">
            <v>13.972413537317758</v>
          </cell>
          <cell r="C47">
            <v>0</v>
          </cell>
          <cell r="D47">
            <v>0</v>
          </cell>
          <cell r="E47">
            <v>165.57563257611275</v>
          </cell>
          <cell r="F47">
            <v>0</v>
          </cell>
          <cell r="G47">
            <v>0</v>
          </cell>
          <cell r="H47">
            <v>7.4519538865694708</v>
          </cell>
          <cell r="I47">
            <v>0</v>
          </cell>
        </row>
        <row r="48">
          <cell r="B48">
            <v>34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123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B51">
            <v>29.738202684477702</v>
          </cell>
          <cell r="C51">
            <v>0</v>
          </cell>
          <cell r="D51">
            <v>0</v>
          </cell>
          <cell r="E51">
            <v>644.72524484357803</v>
          </cell>
          <cell r="F51">
            <v>329.49928574401287</v>
          </cell>
          <cell r="G51">
            <v>419.5254410108916</v>
          </cell>
          <cell r="H51">
            <v>373.51182571703993</v>
          </cell>
          <cell r="I51">
            <v>0</v>
          </cell>
        </row>
        <row r="52">
          <cell r="B52">
            <v>4.7228538166182901</v>
          </cell>
          <cell r="C52">
            <v>311.70835189680713</v>
          </cell>
          <cell r="D52">
            <v>0</v>
          </cell>
          <cell r="E52">
            <v>4019.6867786821472</v>
          </cell>
          <cell r="F52">
            <v>369.95688230176609</v>
          </cell>
          <cell r="G52">
            <v>0</v>
          </cell>
          <cell r="H52">
            <v>258.18267530846651</v>
          </cell>
          <cell r="I52">
            <v>566.74245799419475</v>
          </cell>
        </row>
        <row r="53">
          <cell r="B53">
            <v>25.83116789926498</v>
          </cell>
          <cell r="C53">
            <v>46.965759816845413</v>
          </cell>
          <cell r="D53">
            <v>215.68636605896171</v>
          </cell>
          <cell r="E53">
            <v>822.30427059979149</v>
          </cell>
          <cell r="F53">
            <v>0</v>
          </cell>
          <cell r="G53">
            <v>779.16699738799912</v>
          </cell>
          <cell r="H53">
            <v>413.29868638823967</v>
          </cell>
          <cell r="I53">
            <v>38.746751848897475</v>
          </cell>
        </row>
        <row r="54">
          <cell r="B54">
            <v>10.006220310295268</v>
          </cell>
          <cell r="C54">
            <v>0</v>
          </cell>
          <cell r="D54">
            <v>1021.089533182081</v>
          </cell>
          <cell r="E54">
            <v>0</v>
          </cell>
          <cell r="F54">
            <v>70.043542172066878</v>
          </cell>
          <cell r="G54">
            <v>198.79850123260363</v>
          </cell>
          <cell r="H54">
            <v>0</v>
          </cell>
          <cell r="I54">
            <v>100.06220310295268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40.060150375939848</v>
          </cell>
          <cell r="G55">
            <v>4.8721804511278197</v>
          </cell>
          <cell r="H55">
            <v>0</v>
          </cell>
          <cell r="I55">
            <v>0</v>
          </cell>
        </row>
        <row r="56">
          <cell r="B56">
            <v>0</v>
          </cell>
          <cell r="C56">
            <v>1810.5568181818182</v>
          </cell>
          <cell r="D56">
            <v>0</v>
          </cell>
          <cell r="E56">
            <v>0</v>
          </cell>
          <cell r="F56">
            <v>1567.4431818181818</v>
          </cell>
          <cell r="G56">
            <v>0</v>
          </cell>
          <cell r="H56">
            <v>0</v>
          </cell>
          <cell r="I56">
            <v>0</v>
          </cell>
        </row>
        <row r="57">
          <cell r="B57">
            <v>264.75821167883214</v>
          </cell>
          <cell r="C57">
            <v>44.730839416058394</v>
          </cell>
          <cell r="D57">
            <v>326.65602189781032</v>
          </cell>
          <cell r="E57">
            <v>255.57025547445252</v>
          </cell>
          <cell r="F57">
            <v>447.30839416058399</v>
          </cell>
          <cell r="G57">
            <v>54.160583941605836</v>
          </cell>
          <cell r="H57">
            <v>141.4461678832117</v>
          </cell>
          <cell r="I57">
            <v>320.36952554744528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8</v>
          </cell>
          <cell r="H58">
            <v>0</v>
          </cell>
          <cell r="I58">
            <v>0</v>
          </cell>
        </row>
        <row r="59">
          <cell r="B59">
            <v>70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>
            <v>0</v>
          </cell>
          <cell r="C60">
            <v>13.764705882352942</v>
          </cell>
          <cell r="D60">
            <v>0</v>
          </cell>
          <cell r="E60">
            <v>0</v>
          </cell>
          <cell r="F60">
            <v>732</v>
          </cell>
          <cell r="G60">
            <v>0</v>
          </cell>
          <cell r="H60">
            <v>0</v>
          </cell>
          <cell r="I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0.51923076923076927</v>
          </cell>
          <cell r="F61">
            <v>25.961538461538463</v>
          </cell>
          <cell r="G61">
            <v>0.51923076923076927</v>
          </cell>
          <cell r="H61">
            <v>0</v>
          </cell>
          <cell r="I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155.22191073722561</v>
          </cell>
          <cell r="F64">
            <v>0</v>
          </cell>
          <cell r="G64">
            <v>582.08216526459591</v>
          </cell>
          <cell r="H64">
            <v>27.695923998178451</v>
          </cell>
          <cell r="I64">
            <v>0</v>
          </cell>
        </row>
        <row r="65">
          <cell r="B65">
            <v>75.106900165104747</v>
          </cell>
          <cell r="C65">
            <v>52.074117447805953</v>
          </cell>
          <cell r="D65">
            <v>524.13042645539599</v>
          </cell>
          <cell r="E65">
            <v>0</v>
          </cell>
          <cell r="F65">
            <v>20.028506710694597</v>
          </cell>
          <cell r="G65">
            <v>59.560275733567721</v>
          </cell>
          <cell r="H65">
            <v>70.099773487431094</v>
          </cell>
          <cell r="I65">
            <v>0</v>
          </cell>
        </row>
        <row r="66">
          <cell r="B66">
            <v>30.057034220532316</v>
          </cell>
          <cell r="C66">
            <v>0</v>
          </cell>
          <cell r="D66">
            <v>54.942965779467677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21</v>
          </cell>
          <cell r="H67">
            <v>0</v>
          </cell>
          <cell r="I67">
            <v>0</v>
          </cell>
        </row>
        <row r="68">
          <cell r="B68">
            <v>251.59924410632729</v>
          </cell>
          <cell r="C68">
            <v>95.649299412322762</v>
          </cell>
          <cell r="D68">
            <v>1380.0833489617621</v>
          </cell>
          <cell r="E68">
            <v>2494.3728677531108</v>
          </cell>
          <cell r="F68">
            <v>291.10656342880839</v>
          </cell>
          <cell r="G68">
            <v>1068.2867404926233</v>
          </cell>
          <cell r="H68">
            <v>118.52195796744341</v>
          </cell>
          <cell r="I68">
            <v>62.379977877601803</v>
          </cell>
        </row>
        <row r="69">
          <cell r="B69">
            <v>2444.9529093057859</v>
          </cell>
          <cell r="C69">
            <v>1023.4192811857481</v>
          </cell>
          <cell r="D69">
            <v>929.02399067000965</v>
          </cell>
          <cell r="E69">
            <v>5445.707447614066</v>
          </cell>
          <cell r="F69">
            <v>621.0583812174923</v>
          </cell>
          <cell r="G69">
            <v>4385.3928161734866</v>
          </cell>
          <cell r="H69">
            <v>3299.5717073913952</v>
          </cell>
          <cell r="I69">
            <v>617.87346644201796</v>
          </cell>
        </row>
        <row r="82">
          <cell r="B82">
            <v>0</v>
          </cell>
          <cell r="C82">
            <v>29242</v>
          </cell>
          <cell r="D82">
            <v>89214</v>
          </cell>
          <cell r="E82">
            <v>6500</v>
          </cell>
          <cell r="F82">
            <v>0</v>
          </cell>
          <cell r="G82">
            <v>0</v>
          </cell>
          <cell r="H82">
            <v>5</v>
          </cell>
          <cell r="I82">
            <v>450</v>
          </cell>
        </row>
        <row r="83">
          <cell r="B83">
            <v>1131.7482076581998</v>
          </cell>
          <cell r="C83">
            <v>720.88252170967837</v>
          </cell>
          <cell r="D83">
            <v>6096.177709495747</v>
          </cell>
          <cell r="E83">
            <v>4390.0147656431636</v>
          </cell>
          <cell r="F83">
            <v>1430.5596156207607</v>
          </cell>
          <cell r="G83">
            <v>9845.9021119403023</v>
          </cell>
          <cell r="H83">
            <v>7110.4664619757741</v>
          </cell>
          <cell r="I83">
            <v>880.24860595637756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717.76349498619788</v>
          </cell>
          <cell r="H84">
            <v>125.23650501380212</v>
          </cell>
          <cell r="I84">
            <v>0</v>
          </cell>
        </row>
        <row r="85">
          <cell r="B85">
            <v>645.93127274712617</v>
          </cell>
          <cell r="C85">
            <v>226489.84317024477</v>
          </cell>
          <cell r="D85">
            <v>891.35865378372102</v>
          </cell>
          <cell r="E85">
            <v>8467.9072109453482</v>
          </cell>
          <cell r="F85">
            <v>6020.3303090994277</v>
          </cell>
          <cell r="G85">
            <v>138104.88142061525</v>
          </cell>
          <cell r="H85">
            <v>219.49120918591666</v>
          </cell>
          <cell r="I85">
            <v>45309.256753378511</v>
          </cell>
        </row>
        <row r="86">
          <cell r="B86">
            <v>0</v>
          </cell>
          <cell r="C86">
            <v>43.607888783120117</v>
          </cell>
          <cell r="D86">
            <v>344.81901920774442</v>
          </cell>
          <cell r="E86">
            <v>0</v>
          </cell>
          <cell r="F86">
            <v>0</v>
          </cell>
          <cell r="G86">
            <v>0</v>
          </cell>
          <cell r="H86">
            <v>1510.7710802863171</v>
          </cell>
          <cell r="I86">
            <v>256.80201172281852</v>
          </cell>
        </row>
        <row r="87">
          <cell r="B87">
            <v>1284.5676538899377</v>
          </cell>
          <cell r="C87">
            <v>1370.7731053937366</v>
          </cell>
          <cell r="D87">
            <v>821.42789497515173</v>
          </cell>
          <cell r="E87">
            <v>821.42789497515173</v>
          </cell>
          <cell r="F87">
            <v>2878.8363742935226</v>
          </cell>
          <cell r="G87">
            <v>2278.7999667052595</v>
          </cell>
          <cell r="H87">
            <v>19765.526485537634</v>
          </cell>
          <cell r="I87">
            <v>5210.6406242296061</v>
          </cell>
        </row>
        <row r="88">
          <cell r="B88">
            <v>46.187775494531046</v>
          </cell>
          <cell r="C88">
            <v>295.82170495306787</v>
          </cell>
          <cell r="D88">
            <v>372.17187620725412</v>
          </cell>
          <cell r="E88">
            <v>63.763713056487603</v>
          </cell>
          <cell r="F88">
            <v>797.28898175083339</v>
          </cell>
          <cell r="G88">
            <v>10826.818216938304</v>
          </cell>
          <cell r="H88">
            <v>8984.6220426266336</v>
          </cell>
          <cell r="I88">
            <v>37902</v>
          </cell>
        </row>
        <row r="89">
          <cell r="B89">
            <v>21.94159832716052</v>
          </cell>
          <cell r="C89">
            <v>0</v>
          </cell>
          <cell r="D89">
            <v>19.891966587824491</v>
          </cell>
          <cell r="E89">
            <v>3.3153277646374151</v>
          </cell>
          <cell r="F89">
            <v>41.793520623162898</v>
          </cell>
          <cell r="G89">
            <v>763.86579350350485</v>
          </cell>
          <cell r="H89">
            <v>214.19179319370983</v>
          </cell>
          <cell r="I89">
            <v>0</v>
          </cell>
        </row>
        <row r="90">
          <cell r="B90">
            <v>47.419600851481924</v>
          </cell>
          <cell r="C90">
            <v>549.06906249084341</v>
          </cell>
          <cell r="D90">
            <v>4176.2846997664747</v>
          </cell>
          <cell r="E90">
            <v>550.0472531399746</v>
          </cell>
          <cell r="F90">
            <v>2308.5858309274095</v>
          </cell>
          <cell r="G90">
            <v>18508.071462135817</v>
          </cell>
          <cell r="H90">
            <v>12994.21851753898</v>
          </cell>
          <cell r="I90">
            <v>263.30357314901806</v>
          </cell>
        </row>
        <row r="91">
          <cell r="B91">
            <v>122.08365142532281</v>
          </cell>
          <cell r="C91">
            <v>0</v>
          </cell>
          <cell r="D91">
            <v>42.987736538617725</v>
          </cell>
          <cell r="E91">
            <v>68.928612036059448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B92">
            <v>2883.820001731518</v>
          </cell>
          <cell r="C92">
            <v>1637.6464450777719</v>
          </cell>
          <cell r="D92">
            <v>304.52247100890486</v>
          </cell>
          <cell r="E92">
            <v>3645.454527946074</v>
          </cell>
          <cell r="F92">
            <v>526.80806330843473</v>
          </cell>
          <cell r="G92">
            <v>94.562240997502045</v>
          </cell>
          <cell r="H92">
            <v>1596.7734056831521</v>
          </cell>
          <cell r="I92">
            <v>253.4128442466436</v>
          </cell>
        </row>
        <row r="93">
          <cell r="B93">
            <v>30.79589646032596</v>
          </cell>
          <cell r="C93">
            <v>2278.8963380641208</v>
          </cell>
          <cell r="D93">
            <v>136.05043795625525</v>
          </cell>
          <cell r="E93">
            <v>2115.7231371972753</v>
          </cell>
          <cell r="F93">
            <v>641.58117625679074</v>
          </cell>
          <cell r="G93">
            <v>1924.1419082384666</v>
          </cell>
          <cell r="H93">
            <v>0</v>
          </cell>
          <cell r="I93">
            <v>166.81110582676558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4331.5947758650755</v>
          </cell>
          <cell r="F94">
            <v>180.52695905059647</v>
          </cell>
          <cell r="G94">
            <v>0</v>
          </cell>
          <cell r="H94">
            <v>300.87826508432744</v>
          </cell>
          <cell r="I94">
            <v>0</v>
          </cell>
        </row>
        <row r="95">
          <cell r="B95">
            <v>364.4580287732656</v>
          </cell>
          <cell r="C95">
            <v>1104.6576166223745</v>
          </cell>
          <cell r="D95">
            <v>71.474690780230659</v>
          </cell>
          <cell r="E95">
            <v>973.31711268372942</v>
          </cell>
          <cell r="F95">
            <v>1844.8572044714838</v>
          </cell>
          <cell r="G95">
            <v>1648.1222815206133</v>
          </cell>
          <cell r="H95">
            <v>0</v>
          </cell>
          <cell r="I95">
            <v>80.113065148302951</v>
          </cell>
        </row>
        <row r="96">
          <cell r="B96">
            <v>4474.6693741738709</v>
          </cell>
          <cell r="C96">
            <v>5396.9129288897739</v>
          </cell>
          <cell r="D96">
            <v>4272.2935563203182</v>
          </cell>
          <cell r="E96">
            <v>8262</v>
          </cell>
          <cell r="F96">
            <v>1468.4371523384827</v>
          </cell>
          <cell r="G96">
            <v>1076.3673153110724</v>
          </cell>
          <cell r="H96">
            <v>1258.1959659520137</v>
          </cell>
          <cell r="I96">
            <v>1287.4563372532232</v>
          </cell>
        </row>
        <row r="97">
          <cell r="B97">
            <v>0</v>
          </cell>
          <cell r="C97">
            <v>110.86486486486487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182.13513513513513</v>
          </cell>
        </row>
        <row r="98">
          <cell r="B98">
            <v>889.96669334214255</v>
          </cell>
          <cell r="C98">
            <v>589.38900003788535</v>
          </cell>
          <cell r="D98">
            <v>4273.1244747217625</v>
          </cell>
          <cell r="E98">
            <v>7940.4664475092859</v>
          </cell>
          <cell r="F98">
            <v>137.98762432828894</v>
          </cell>
          <cell r="G98">
            <v>1683.1322209430371</v>
          </cell>
          <cell r="H98">
            <v>1455.8229202387693</v>
          </cell>
          <cell r="I98">
            <v>63.110618878829825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369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>
            <v>1041.217428706025</v>
          </cell>
          <cell r="C100">
            <v>849.12443657107087</v>
          </cell>
          <cell r="D100">
            <v>1586.4641525559505</v>
          </cell>
          <cell r="E100">
            <v>3131.3615587567224</v>
          </cell>
          <cell r="F100">
            <v>2416.4564297231482</v>
          </cell>
          <cell r="G100">
            <v>4600.0532633063358</v>
          </cell>
          <cell r="H100">
            <v>504.09116407389223</v>
          </cell>
          <cell r="I100">
            <v>636.23156630685435</v>
          </cell>
        </row>
        <row r="101">
          <cell r="B101">
            <v>96.485473141273047</v>
          </cell>
          <cell r="C101">
            <v>278.04415915979763</v>
          </cell>
          <cell r="D101">
            <v>232.8734203080252</v>
          </cell>
          <cell r="E101">
            <v>3763.8843514901741</v>
          </cell>
          <cell r="F101">
            <v>62.248692349208419</v>
          </cell>
          <cell r="G101">
            <v>297.86135155677641</v>
          </cell>
          <cell r="H101">
            <v>1056.152813524903</v>
          </cell>
          <cell r="I101">
            <v>12.449738469841684</v>
          </cell>
        </row>
        <row r="102">
          <cell r="B102">
            <v>385.56257296152842</v>
          </cell>
          <cell r="C102">
            <v>0</v>
          </cell>
          <cell r="D102">
            <v>183.70234555107834</v>
          </cell>
          <cell r="E102">
            <v>27.162214517280066</v>
          </cell>
          <cell r="F102">
            <v>3241.5489543722088</v>
          </cell>
          <cell r="G102">
            <v>486.06068083553811</v>
          </cell>
          <cell r="H102">
            <v>6736.3163491104569</v>
          </cell>
          <cell r="I102">
            <v>2.6468826519098059</v>
          </cell>
        </row>
        <row r="103">
          <cell r="B103">
            <v>78.951108268323665</v>
          </cell>
          <cell r="C103">
            <v>3.8202149162092098</v>
          </cell>
          <cell r="D103">
            <v>0</v>
          </cell>
          <cell r="E103">
            <v>356.42083965579701</v>
          </cell>
          <cell r="F103">
            <v>222.8458701122039</v>
          </cell>
          <cell r="G103">
            <v>236.93214827639761</v>
          </cell>
          <cell r="H103">
            <v>52.209603854859203</v>
          </cell>
          <cell r="I103">
            <v>3.8202149162092098</v>
          </cell>
        </row>
        <row r="104">
          <cell r="B104">
            <v>28.143109179068983</v>
          </cell>
          <cell r="C104">
            <v>0</v>
          </cell>
          <cell r="D104">
            <v>2.3720284108551519</v>
          </cell>
          <cell r="E104">
            <v>3318.4677467863576</v>
          </cell>
          <cell r="F104">
            <v>0</v>
          </cell>
          <cell r="G104">
            <v>18.976227286841215</v>
          </cell>
          <cell r="H104">
            <v>0</v>
          </cell>
          <cell r="I104">
            <v>8.0408883368768524</v>
          </cell>
        </row>
        <row r="105">
          <cell r="B105">
            <v>5.1096129340701788</v>
          </cell>
          <cell r="C105">
            <v>0</v>
          </cell>
          <cell r="D105">
            <v>0</v>
          </cell>
          <cell r="E105">
            <v>1508.0457564857716</v>
          </cell>
          <cell r="F105">
            <v>143.06916215396501</v>
          </cell>
          <cell r="G105">
            <v>3.2712489294702203</v>
          </cell>
          <cell r="H105">
            <v>13.284993628582468</v>
          </cell>
          <cell r="I105">
            <v>10.219225868140358</v>
          </cell>
        </row>
        <row r="106">
          <cell r="B106">
            <v>3.0276569240750244</v>
          </cell>
          <cell r="C106">
            <v>0</v>
          </cell>
          <cell r="D106">
            <v>87.097139587734617</v>
          </cell>
          <cell r="E106">
            <v>11443.304906075255</v>
          </cell>
          <cell r="F106">
            <v>0</v>
          </cell>
          <cell r="G106">
            <v>805.91088196843589</v>
          </cell>
          <cell r="H106">
            <v>181.65941544450146</v>
          </cell>
          <cell r="I106">
            <v>0</v>
          </cell>
        </row>
        <row r="107">
          <cell r="B107">
            <v>11.13770980466675</v>
          </cell>
          <cell r="C107">
            <v>4.4550839218667004</v>
          </cell>
          <cell r="D107">
            <v>996.89609877859505</v>
          </cell>
          <cell r="E107">
            <v>847.36168396180585</v>
          </cell>
          <cell r="F107">
            <v>1280.8366275366764</v>
          </cell>
          <cell r="G107">
            <v>149.53441481678925</v>
          </cell>
          <cell r="H107">
            <v>40.095755296800306</v>
          </cell>
          <cell r="I107">
            <v>6.6826258828000498</v>
          </cell>
        </row>
        <row r="108">
          <cell r="C108">
            <v>0</v>
          </cell>
          <cell r="D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2065.9136757619567</v>
          </cell>
          <cell r="F109">
            <v>521.65382434628987</v>
          </cell>
          <cell r="G109">
            <v>3.4956238168561025</v>
          </cell>
          <cell r="H109">
            <v>41.93687607489781</v>
          </cell>
          <cell r="I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110.27813064506728</v>
          </cell>
          <cell r="F110">
            <v>11.174756715809103</v>
          </cell>
          <cell r="G110">
            <v>3.9859565293397821</v>
          </cell>
          <cell r="H110">
            <v>165.3863993939747</v>
          </cell>
          <cell r="I110">
            <v>11.174756715809103</v>
          </cell>
        </row>
        <row r="111">
          <cell r="B111">
            <v>46.780459347376691</v>
          </cell>
          <cell r="C111">
            <v>0</v>
          </cell>
          <cell r="D111">
            <v>7.1641196687423125</v>
          </cell>
          <cell r="E111">
            <v>14.328239337484625</v>
          </cell>
          <cell r="F111">
            <v>13.860876843667169</v>
          </cell>
          <cell r="G111">
            <v>0</v>
          </cell>
          <cell r="H111">
            <v>0</v>
          </cell>
          <cell r="I111">
            <v>0.86630480272919808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420.00267236771776</v>
          </cell>
          <cell r="F112">
            <v>0</v>
          </cell>
          <cell r="G112">
            <v>0</v>
          </cell>
          <cell r="H112">
            <v>9.997327632282202</v>
          </cell>
          <cell r="I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136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B114">
            <v>130.08258914516796</v>
          </cell>
          <cell r="C114">
            <v>128.55220574346009</v>
          </cell>
          <cell r="D114">
            <v>37.186873662006334</v>
          </cell>
          <cell r="E114">
            <v>283.54991167279826</v>
          </cell>
          <cell r="F114">
            <v>237.20942726471804</v>
          </cell>
          <cell r="G114">
            <v>277.88981769189644</v>
          </cell>
          <cell r="H114">
            <v>469.82770432431255</v>
          </cell>
          <cell r="I114">
            <v>85.701470495640066</v>
          </cell>
        </row>
        <row r="115">
          <cell r="B115">
            <v>53.928276319849715</v>
          </cell>
          <cell r="C115">
            <v>40.854754787764939</v>
          </cell>
          <cell r="D115">
            <v>0</v>
          </cell>
          <cell r="E115">
            <v>738</v>
          </cell>
          <cell r="F115">
            <v>0</v>
          </cell>
          <cell r="G115">
            <v>68.875277261892194</v>
          </cell>
          <cell r="H115">
            <v>0</v>
          </cell>
          <cell r="I115">
            <v>0</v>
          </cell>
        </row>
        <row r="116">
          <cell r="B116">
            <v>87.035374520493278</v>
          </cell>
          <cell r="C116">
            <v>0</v>
          </cell>
          <cell r="D116">
            <v>1832.5179114011887</v>
          </cell>
          <cell r="E116">
            <v>1759.8774914941343</v>
          </cell>
          <cell r="F116">
            <v>0</v>
          </cell>
          <cell r="G116">
            <v>0</v>
          </cell>
          <cell r="H116">
            <v>70.569222584183748</v>
          </cell>
          <cell r="I116">
            <v>0</v>
          </cell>
        </row>
        <row r="117">
          <cell r="B117">
            <v>19.084581852615766</v>
          </cell>
          <cell r="C117">
            <v>0</v>
          </cell>
          <cell r="D117">
            <v>30.835668921529685</v>
          </cell>
          <cell r="E117">
            <v>374.07974922585402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27.538178776769684</v>
          </cell>
          <cell r="C119">
            <v>29.374057361887662</v>
          </cell>
          <cell r="D119">
            <v>0</v>
          </cell>
          <cell r="E119">
            <v>252.82845563863074</v>
          </cell>
          <cell r="F119">
            <v>0</v>
          </cell>
          <cell r="G119">
            <v>40.259308222711894</v>
          </cell>
          <cell r="H119">
            <v>0</v>
          </cell>
          <cell r="I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480.79675727666205</v>
          </cell>
          <cell r="F120">
            <v>0</v>
          </cell>
          <cell r="G120">
            <v>0</v>
          </cell>
          <cell r="H120">
            <v>25.20324272333799</v>
          </cell>
          <cell r="I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99</v>
          </cell>
          <cell r="F121">
            <v>5.0164059204412723</v>
          </cell>
          <cell r="G121">
            <v>0</v>
          </cell>
          <cell r="H121">
            <v>0</v>
          </cell>
          <cell r="I121">
            <v>0</v>
          </cell>
        </row>
        <row r="122">
          <cell r="B122">
            <v>31.456310679611647</v>
          </cell>
          <cell r="C122">
            <v>0</v>
          </cell>
          <cell r="D122">
            <v>184.54368932038835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0</v>
          </cell>
          <cell r="C123">
            <v>1848.7927010442927</v>
          </cell>
          <cell r="D123">
            <v>0</v>
          </cell>
          <cell r="E123">
            <v>1020.4598803387571</v>
          </cell>
          <cell r="F123">
            <v>0</v>
          </cell>
          <cell r="G123">
            <v>0</v>
          </cell>
          <cell r="H123">
            <v>0</v>
          </cell>
          <cell r="I123">
            <v>6.7474186169499726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529</v>
          </cell>
          <cell r="G124">
            <v>0</v>
          </cell>
          <cell r="H124">
            <v>0</v>
          </cell>
          <cell r="I124">
            <v>0</v>
          </cell>
        </row>
        <row r="125">
          <cell r="B125">
            <v>10184.641998897432</v>
          </cell>
          <cell r="C125">
            <v>0</v>
          </cell>
          <cell r="D125">
            <v>2052.6441212585105</v>
          </cell>
          <cell r="E125">
            <v>11357.964137630426</v>
          </cell>
          <cell r="F125">
            <v>32803.294781724857</v>
          </cell>
          <cell r="G125">
            <v>11142.925229689057</v>
          </cell>
          <cell r="H125">
            <v>11317.136699695076</v>
          </cell>
          <cell r="I125">
            <v>752.39303110464152</v>
          </cell>
        </row>
        <row r="126">
          <cell r="B126">
            <v>121.54860367202495</v>
          </cell>
          <cell r="C126">
            <v>5994.1777153327375</v>
          </cell>
          <cell r="D126">
            <v>74.696387345722343</v>
          </cell>
          <cell r="E126">
            <v>5110.4778342365025</v>
          </cell>
          <cell r="F126">
            <v>2988.7636108395177</v>
          </cell>
          <cell r="G126">
            <v>1367.5295861965451</v>
          </cell>
          <cell r="H126">
            <v>576.10708041809085</v>
          </cell>
          <cell r="I126">
            <v>309.69918195885811</v>
          </cell>
        </row>
        <row r="127">
          <cell r="B127">
            <v>142.16813527369504</v>
          </cell>
          <cell r="C127">
            <v>758.95912215341821</v>
          </cell>
          <cell r="D127">
            <v>2592.3500725593826</v>
          </cell>
          <cell r="E127">
            <v>6664.6720208277657</v>
          </cell>
          <cell r="F127">
            <v>519.4604942692705</v>
          </cell>
          <cell r="G127">
            <v>4240.443599872001</v>
          </cell>
          <cell r="H127">
            <v>142.16813527369504</v>
          </cell>
          <cell r="I127">
            <v>20.778419770770817</v>
          </cell>
        </row>
        <row r="128">
          <cell r="B128">
            <v>60.136588019395568</v>
          </cell>
          <cell r="C128">
            <v>0</v>
          </cell>
          <cell r="D128">
            <v>270.23059584139662</v>
          </cell>
          <cell r="E128">
            <v>0</v>
          </cell>
          <cell r="F128">
            <v>0</v>
          </cell>
          <cell r="G128">
            <v>370.71345277881125</v>
          </cell>
          <cell r="H128">
            <v>416.33022474966162</v>
          </cell>
          <cell r="I128">
            <v>462.58913861073512</v>
          </cell>
        </row>
        <row r="129">
          <cell r="B129">
            <v>0</v>
          </cell>
          <cell r="C129">
            <v>2097.7869901004419</v>
          </cell>
          <cell r="D129">
            <v>0</v>
          </cell>
          <cell r="E129">
            <v>5787.9573291181096</v>
          </cell>
          <cell r="F129">
            <v>3032.9450459283489</v>
          </cell>
          <cell r="G129">
            <v>146.53056529412939</v>
          </cell>
          <cell r="H129">
            <v>0</v>
          </cell>
          <cell r="I129">
            <v>19726.780069558972</v>
          </cell>
        </row>
        <row r="130">
          <cell r="B130">
            <v>133.1419290641085</v>
          </cell>
          <cell r="C130">
            <v>3880.6001276002357</v>
          </cell>
          <cell r="D130">
            <v>0</v>
          </cell>
          <cell r="E130">
            <v>660.77056387824769</v>
          </cell>
          <cell r="F130">
            <v>5520.5190099752299</v>
          </cell>
          <cell r="G130">
            <v>0</v>
          </cell>
          <cell r="H130">
            <v>0</v>
          </cell>
          <cell r="I130">
            <v>38.968369482178097</v>
          </cell>
        </row>
        <row r="131">
          <cell r="B131">
            <v>1321.9731249623676</v>
          </cell>
          <cell r="C131">
            <v>1318.3178997320567</v>
          </cell>
          <cell r="D131">
            <v>5732.9808373963588</v>
          </cell>
          <cell r="E131">
            <v>8304.2676723291879</v>
          </cell>
          <cell r="F131">
            <v>3898.9069123314066</v>
          </cell>
          <cell r="G131">
            <v>2416.953123711653</v>
          </cell>
          <cell r="H131">
            <v>5927.5569151538411</v>
          </cell>
          <cell r="I131">
            <v>625.04351438312858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698</v>
          </cell>
          <cell r="H132">
            <v>0</v>
          </cell>
          <cell r="I132">
            <v>0</v>
          </cell>
        </row>
        <row r="133">
          <cell r="B133">
            <v>1165.5970695970698</v>
          </cell>
          <cell r="C133">
            <v>68.876190476190487</v>
          </cell>
          <cell r="D133">
            <v>0</v>
          </cell>
          <cell r="E133">
            <v>0</v>
          </cell>
          <cell r="F133">
            <v>1324.5421245421244</v>
          </cell>
          <cell r="G133">
            <v>0</v>
          </cell>
          <cell r="H133">
            <v>0</v>
          </cell>
          <cell r="I133">
            <v>4672.9846153846156</v>
          </cell>
        </row>
        <row r="134">
          <cell r="B134">
            <v>44.319206194511175</v>
          </cell>
          <cell r="C134">
            <v>211.523484110167</v>
          </cell>
          <cell r="D134">
            <v>87.362992494109491</v>
          </cell>
          <cell r="E134">
            <v>496.58964154546447</v>
          </cell>
          <cell r="F134">
            <v>1853.3486226795585</v>
          </cell>
          <cell r="G134">
            <v>0</v>
          </cell>
          <cell r="H134">
            <v>0</v>
          </cell>
          <cell r="I134">
            <v>118.85605297618908</v>
          </cell>
        </row>
        <row r="135">
          <cell r="B135">
            <v>12.025458632227652</v>
          </cell>
          <cell r="C135">
            <v>28.059403475197858</v>
          </cell>
          <cell r="D135">
            <v>0</v>
          </cell>
          <cell r="E135">
            <v>176.10703438019863</v>
          </cell>
          <cell r="F135">
            <v>66.808103512375851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129.53859211440033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135.46140788559964</v>
          </cell>
          <cell r="H136">
            <v>0</v>
          </cell>
          <cell r="I136">
            <v>0</v>
          </cell>
        </row>
        <row r="137">
          <cell r="B137">
            <v>1.9842076977138368</v>
          </cell>
          <cell r="C137">
            <v>0</v>
          </cell>
          <cell r="D137">
            <v>0</v>
          </cell>
          <cell r="E137">
            <v>35.84488817230973</v>
          </cell>
          <cell r="F137">
            <v>0</v>
          </cell>
          <cell r="G137">
            <v>0</v>
          </cell>
          <cell r="H137">
            <v>104.17090412997644</v>
          </cell>
          <cell r="I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590.80483126694264</v>
          </cell>
          <cell r="G138">
            <v>212.80432326134246</v>
          </cell>
          <cell r="H138">
            <v>103.39084547171495</v>
          </cell>
          <cell r="I138">
            <v>0</v>
          </cell>
        </row>
        <row r="139">
          <cell r="B139">
            <v>157.70505234840641</v>
          </cell>
          <cell r="C139">
            <v>142.03250056222939</v>
          </cell>
          <cell r="D139">
            <v>1135.688964354651</v>
          </cell>
          <cell r="E139">
            <v>0</v>
          </cell>
          <cell r="F139">
            <v>0</v>
          </cell>
          <cell r="G139">
            <v>222.49443083609012</v>
          </cell>
          <cell r="H139">
            <v>44.079051898622907</v>
          </cell>
          <cell r="I139">
            <v>0</v>
          </cell>
        </row>
        <row r="140">
          <cell r="B140">
            <v>0</v>
          </cell>
          <cell r="C140">
            <v>11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B141">
            <v>1916.2770511740284</v>
          </cell>
          <cell r="C141">
            <v>186.80198711688334</v>
          </cell>
          <cell r="D141">
            <v>0</v>
          </cell>
          <cell r="E141">
            <v>4272.9989132675291</v>
          </cell>
          <cell r="F141">
            <v>467.00496779220839</v>
          </cell>
          <cell r="G141">
            <v>0</v>
          </cell>
          <cell r="H141">
            <v>0</v>
          </cell>
          <cell r="I141">
            <v>38.917080649350694</v>
          </cell>
        </row>
        <row r="143">
          <cell r="D143">
            <v>59465.919910811637</v>
          </cell>
          <cell r="E143">
            <v>442144</v>
          </cell>
          <cell r="F143">
            <v>20154</v>
          </cell>
          <cell r="G143">
            <v>112037.87564116591</v>
          </cell>
          <cell r="H143">
            <v>12639.732347115927</v>
          </cell>
          <cell r="I143">
            <v>1854</v>
          </cell>
        </row>
        <row r="156">
          <cell r="B156">
            <v>0</v>
          </cell>
          <cell r="C156">
            <v>145502</v>
          </cell>
          <cell r="D156">
            <v>470746</v>
          </cell>
          <cell r="E156">
            <v>33800</v>
          </cell>
          <cell r="F156">
            <v>0</v>
          </cell>
          <cell r="G156">
            <v>0</v>
          </cell>
          <cell r="H156">
            <v>13</v>
          </cell>
          <cell r="I156">
            <v>2115</v>
          </cell>
        </row>
        <row r="157">
          <cell r="B157">
            <v>2273.8155396425641</v>
          </cell>
          <cell r="C157">
            <v>1064.8029997588706</v>
          </cell>
          <cell r="D157">
            <v>7759.1748834898317</v>
          </cell>
          <cell r="E157">
            <v>5585.5217525158605</v>
          </cell>
          <cell r="F157">
            <v>2200.0548751513938</v>
          </cell>
          <cell r="G157">
            <v>14704.113768926236</v>
          </cell>
          <cell r="H157">
            <v>41811.460090295383</v>
          </cell>
          <cell r="I157">
            <v>1463.0560902198654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2438.2852094449945</v>
          </cell>
          <cell r="H158">
            <v>62.714790555005273</v>
          </cell>
          <cell r="I158">
            <v>0</v>
          </cell>
        </row>
        <row r="159">
          <cell r="B159">
            <v>296.78924838753693</v>
          </cell>
          <cell r="C159">
            <v>30877.520584585451</v>
          </cell>
          <cell r="D159">
            <v>19.532302633815569</v>
          </cell>
          <cell r="E159">
            <v>170.35206464055989</v>
          </cell>
          <cell r="F159">
            <v>5935.7849677507393</v>
          </cell>
          <cell r="G159">
            <v>3183.1070107013438</v>
          </cell>
          <cell r="H159">
            <v>216.40882694924568</v>
          </cell>
          <cell r="I159">
            <v>8948.5049943513095</v>
          </cell>
        </row>
        <row r="160">
          <cell r="B160">
            <v>0</v>
          </cell>
          <cell r="C160">
            <v>63.150493898353645</v>
          </cell>
          <cell r="D160">
            <v>312.79884847656643</v>
          </cell>
          <cell r="E160">
            <v>0</v>
          </cell>
          <cell r="F160">
            <v>0</v>
          </cell>
          <cell r="G160">
            <v>0</v>
          </cell>
          <cell r="H160">
            <v>2638.3784268961517</v>
          </cell>
          <cell r="I160">
            <v>434.67223072892767</v>
          </cell>
        </row>
        <row r="161">
          <cell r="B161">
            <v>2220.5353390667228</v>
          </cell>
          <cell r="C161">
            <v>2389.8341532093186</v>
          </cell>
          <cell r="D161">
            <v>4098.8564812622426</v>
          </cell>
          <cell r="E161">
            <v>4159.2818839344136</v>
          </cell>
          <cell r="F161">
            <v>6454.5172891864586</v>
          </cell>
          <cell r="G161">
            <v>12110.257785547536</v>
          </cell>
          <cell r="H161">
            <v>42747.9505710054</v>
          </cell>
          <cell r="I161">
            <v>10136.766496787912</v>
          </cell>
        </row>
        <row r="162">
          <cell r="B162">
            <v>79.234767825061184</v>
          </cell>
          <cell r="C162">
            <v>407.42321974244425</v>
          </cell>
          <cell r="D162">
            <v>291.5342195524006</v>
          </cell>
          <cell r="E162">
            <v>57.710482825115378</v>
          </cell>
          <cell r="F162">
            <v>1066.2456411026751</v>
          </cell>
          <cell r="G162">
            <v>11655.012001466406</v>
          </cell>
          <cell r="H162">
            <v>13881.735681548682</v>
          </cell>
          <cell r="I162">
            <v>66135.103985937196</v>
          </cell>
        </row>
        <row r="163">
          <cell r="B163">
            <v>41.07322035580556</v>
          </cell>
          <cell r="C163">
            <v>0</v>
          </cell>
          <cell r="D163">
            <v>35.773530593354224</v>
          </cell>
          <cell r="E163">
            <v>6.5467035865261618</v>
          </cell>
          <cell r="F163">
            <v>84.252759704216544</v>
          </cell>
          <cell r="G163">
            <v>1402.3527773729829</v>
          </cell>
          <cell r="H163">
            <v>317.00100838711472</v>
          </cell>
          <cell r="I163">
            <v>0</v>
          </cell>
        </row>
        <row r="164">
          <cell r="B164">
            <v>142.38058704110313</v>
          </cell>
          <cell r="C164">
            <v>1199.5249456914175</v>
          </cell>
          <cell r="D164">
            <v>7590.9617708924552</v>
          </cell>
          <cell r="E164">
            <v>1076.3654771110664</v>
          </cell>
          <cell r="F164">
            <v>3024.0124681296238</v>
          </cell>
          <cell r="G164">
            <v>33134.665637093727</v>
          </cell>
          <cell r="H164">
            <v>11362.726848997063</v>
          </cell>
          <cell r="I164">
            <v>549.36226504354829</v>
          </cell>
        </row>
        <row r="165">
          <cell r="B165">
            <v>9554.1450776041183</v>
          </cell>
          <cell r="C165">
            <v>0</v>
          </cell>
          <cell r="D165">
            <v>3384.9023582766517</v>
          </cell>
          <cell r="E165">
            <v>5461.9525641192313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B166">
            <v>43063.414951502476</v>
          </cell>
          <cell r="C166">
            <v>11483.054769557904</v>
          </cell>
          <cell r="D166">
            <v>3828.0905266928485</v>
          </cell>
          <cell r="E166">
            <v>45523.44104427089</v>
          </cell>
          <cell r="F166">
            <v>5051.3248133057132</v>
          </cell>
          <cell r="G166">
            <v>1180.5111025108881</v>
          </cell>
          <cell r="H166">
            <v>17256.370663937829</v>
          </cell>
          <cell r="I166">
            <v>3644.7921282214502</v>
          </cell>
        </row>
        <row r="167">
          <cell r="B167">
            <v>653.66810737739263</v>
          </cell>
          <cell r="C167">
            <v>19806.790849680918</v>
          </cell>
          <cell r="D167">
            <v>1467.5125014285961</v>
          </cell>
          <cell r="E167">
            <v>22742.295927899071</v>
          </cell>
          <cell r="F167">
            <v>6471.9614591821055</v>
          </cell>
          <cell r="G167">
            <v>20898.706185350897</v>
          </cell>
          <cell r="H167">
            <v>0</v>
          </cell>
          <cell r="I167">
            <v>2524.0649690810214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206933.01062948152</v>
          </cell>
          <cell r="F168">
            <v>2305.4934116984505</v>
          </cell>
          <cell r="G168">
            <v>0</v>
          </cell>
          <cell r="H168">
            <v>9021.4959588200236</v>
          </cell>
          <cell r="I168">
            <v>0</v>
          </cell>
        </row>
        <row r="169">
          <cell r="B169">
            <v>5331.455329099721</v>
          </cell>
          <cell r="C169">
            <v>7395.7120138035743</v>
          </cell>
          <cell r="D169">
            <v>524.72460887949273</v>
          </cell>
          <cell r="E169">
            <v>7118.5829965157072</v>
          </cell>
          <cell r="F169">
            <v>17624.85960736364</v>
          </cell>
          <cell r="G169">
            <v>12005.346122593995</v>
          </cell>
          <cell r="H169">
            <v>0</v>
          </cell>
          <cell r="I169">
            <v>1390.3193217438691</v>
          </cell>
        </row>
        <row r="170">
          <cell r="B170">
            <v>72833.854574224591</v>
          </cell>
          <cell r="C170">
            <v>42549.051863040411</v>
          </cell>
          <cell r="D170">
            <v>33894.267502879069</v>
          </cell>
          <cell r="E170">
            <v>84404.349300683432</v>
          </cell>
          <cell r="F170">
            <v>14449.556414244986</v>
          </cell>
          <cell r="G170">
            <v>8700.4662728908843</v>
          </cell>
          <cell r="H170">
            <v>12254.841888565719</v>
          </cell>
          <cell r="I170">
            <v>20479.612183470923</v>
          </cell>
        </row>
        <row r="171">
          <cell r="B171">
            <v>0</v>
          </cell>
          <cell r="C171">
            <v>807.40112994350284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1497.5988700564972</v>
          </cell>
        </row>
        <row r="172">
          <cell r="B172">
            <v>17627.880800375871</v>
          </cell>
          <cell r="C172">
            <v>2286.5612218493829</v>
          </cell>
          <cell r="D172">
            <v>14610.90382805184</v>
          </cell>
          <cell r="E172">
            <v>26204.087785201231</v>
          </cell>
          <cell r="F172">
            <v>1029.6758758607195</v>
          </cell>
          <cell r="G172">
            <v>6297.6164042902183</v>
          </cell>
          <cell r="H172">
            <v>30239.282850174106</v>
          </cell>
          <cell r="I172">
            <v>867.99123419663965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3054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</row>
        <row r="174">
          <cell r="B174">
            <v>12131.685049983256</v>
          </cell>
          <cell r="C174">
            <v>5086.4987008964436</v>
          </cell>
          <cell r="D174">
            <v>5197.4629219702229</v>
          </cell>
          <cell r="E174">
            <v>10527.201234892214</v>
          </cell>
          <cell r="F174">
            <v>22195.077132602797</v>
          </cell>
          <cell r="G174">
            <v>15602.843071480374</v>
          </cell>
          <cell r="H174">
            <v>1516.2069152313022</v>
          </cell>
          <cell r="I174">
            <v>11199.024972943387</v>
          </cell>
        </row>
        <row r="175">
          <cell r="B175">
            <v>4019.5724673429922</v>
          </cell>
          <cell r="C175">
            <v>438.99107533647305</v>
          </cell>
          <cell r="D175">
            <v>1978.4242677100092</v>
          </cell>
          <cell r="E175">
            <v>32031.529340383589</v>
          </cell>
          <cell r="F175">
            <v>1353.716972403221</v>
          </cell>
          <cell r="G175">
            <v>2534.9576936722501</v>
          </cell>
          <cell r="H175">
            <v>11911.74241645377</v>
          </cell>
          <cell r="I175">
            <v>232.06576669769501</v>
          </cell>
        </row>
        <row r="176">
          <cell r="B176">
            <v>8242.5387900578517</v>
          </cell>
          <cell r="C176">
            <v>0</v>
          </cell>
          <cell r="D176">
            <v>4668.5780824202475</v>
          </cell>
          <cell r="E176">
            <v>687.5443680033535</v>
          </cell>
          <cell r="F176">
            <v>79288.864615011669</v>
          </cell>
          <cell r="G176">
            <v>12403.994449877535</v>
          </cell>
          <cell r="H176">
            <v>94472.488701960334</v>
          </cell>
          <cell r="I176">
            <v>54.99099266902941</v>
          </cell>
        </row>
        <row r="177">
          <cell r="B177">
            <v>3105.4682185814913</v>
          </cell>
          <cell r="C177">
            <v>35.189441570328512</v>
          </cell>
          <cell r="D177">
            <v>0</v>
          </cell>
          <cell r="E177">
            <v>9241.1049399842759</v>
          </cell>
          <cell r="F177">
            <v>8388.9115172122438</v>
          </cell>
          <cell r="G177">
            <v>7664.9271314009484</v>
          </cell>
          <cell r="H177">
            <v>930.00667007296784</v>
          </cell>
          <cell r="I177">
            <v>26.392081177746388</v>
          </cell>
        </row>
        <row r="178">
          <cell r="B178">
            <v>166.01549904399616</v>
          </cell>
          <cell r="C178">
            <v>0</v>
          </cell>
          <cell r="D178">
            <v>8.7808116780628644</v>
          </cell>
          <cell r="E178">
            <v>12858.730996212687</v>
          </cell>
          <cell r="F178">
            <v>0</v>
          </cell>
          <cell r="G178">
            <v>71.470452239615611</v>
          </cell>
          <cell r="H178">
            <v>0</v>
          </cell>
          <cell r="I178">
            <v>24.002240825637998</v>
          </cell>
        </row>
        <row r="179">
          <cell r="B179">
            <v>9.1929334450309099</v>
          </cell>
          <cell r="C179">
            <v>0</v>
          </cell>
          <cell r="D179">
            <v>0</v>
          </cell>
          <cell r="E179">
            <v>2934.0837672825551</v>
          </cell>
          <cell r="F179">
            <v>286.00237384540611</v>
          </cell>
          <cell r="G179">
            <v>6.4775765590308971</v>
          </cell>
          <cell r="H179">
            <v>38.814607879019398</v>
          </cell>
          <cell r="I179">
            <v>20.428740988957578</v>
          </cell>
        </row>
        <row r="180">
          <cell r="B180">
            <v>28.268344416008468</v>
          </cell>
          <cell r="C180">
            <v>0</v>
          </cell>
          <cell r="D180">
            <v>240.49289527225343</v>
          </cell>
          <cell r="E180">
            <v>29186.133386768652</v>
          </cell>
          <cell r="F180">
            <v>0</v>
          </cell>
          <cell r="G180">
            <v>2168.6552310515485</v>
          </cell>
          <cell r="H180">
            <v>363.45014249153741</v>
          </cell>
          <cell r="I180">
            <v>0</v>
          </cell>
        </row>
        <row r="181">
          <cell r="B181">
            <v>253.29507189174387</v>
          </cell>
          <cell r="C181">
            <v>0</v>
          </cell>
          <cell r="D181">
            <v>5278.5365176517407</v>
          </cell>
          <cell r="E181">
            <v>4477.432970005214</v>
          </cell>
          <cell r="F181">
            <v>47379.747822607453</v>
          </cell>
          <cell r="G181">
            <v>779.30176047946497</v>
          </cell>
          <cell r="H181">
            <v>716.16166159868067</v>
          </cell>
          <cell r="I181">
            <v>102.52419576570585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125934.344060952</v>
          </cell>
          <cell r="F183">
            <v>10153.509342714395</v>
          </cell>
          <cell r="G183">
            <v>181.15517115288085</v>
          </cell>
          <cell r="H183">
            <v>754.99142518118128</v>
          </cell>
          <cell r="I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10072.755697896477</v>
          </cell>
          <cell r="F184">
            <v>150.58265496000519</v>
          </cell>
          <cell r="G184">
            <v>320.99431809142635</v>
          </cell>
          <cell r="H184">
            <v>2376.6962374520817</v>
          </cell>
          <cell r="I184">
            <v>250.97109160000863</v>
          </cell>
        </row>
        <row r="185">
          <cell r="B185">
            <v>359.58661164082241</v>
          </cell>
          <cell r="C185">
            <v>0</v>
          </cell>
          <cell r="D185">
            <v>45.907187249631612</v>
          </cell>
          <cell r="E185">
            <v>90.721346231414842</v>
          </cell>
          <cell r="F185">
            <v>7.3012509977831952</v>
          </cell>
          <cell r="G185">
            <v>0</v>
          </cell>
          <cell r="H185">
            <v>1213.8329783814563</v>
          </cell>
          <cell r="I185">
            <v>3.6506254988915976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4166.100618357018</v>
          </cell>
          <cell r="F186">
            <v>0</v>
          </cell>
          <cell r="G186">
            <v>0</v>
          </cell>
          <cell r="H186">
            <v>149.89938164298178</v>
          </cell>
          <cell r="I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1556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B188">
            <v>2097.6703381968814</v>
          </cell>
          <cell r="C188">
            <v>211.40370768564151</v>
          </cell>
          <cell r="D188">
            <v>259.36313271044969</v>
          </cell>
          <cell r="E188">
            <v>1984.592700807146</v>
          </cell>
          <cell r="F188">
            <v>2318.6213101005842</v>
          </cell>
          <cell r="G188">
            <v>1969.5852040064517</v>
          </cell>
          <cell r="H188">
            <v>3491.5709140338213</v>
          </cell>
          <cell r="I188">
            <v>1496.1926924590239</v>
          </cell>
        </row>
        <row r="189">
          <cell r="B189">
            <v>4717.4676102149751</v>
          </cell>
          <cell r="C189">
            <v>22.347416857680962</v>
          </cell>
          <cell r="D189">
            <v>0</v>
          </cell>
          <cell r="E189">
            <v>3006.3594439913445</v>
          </cell>
          <cell r="F189">
            <v>0</v>
          </cell>
          <cell r="G189">
            <v>238.82552893600018</v>
          </cell>
          <cell r="H189">
            <v>0</v>
          </cell>
          <cell r="I189">
            <v>0</v>
          </cell>
        </row>
        <row r="190">
          <cell r="B190">
            <v>10964.010059871653</v>
          </cell>
          <cell r="C190">
            <v>0</v>
          </cell>
          <cell r="D190">
            <v>6905.9304622449536</v>
          </cell>
          <cell r="E190">
            <v>6529.9993741674753</v>
          </cell>
          <cell r="F190">
            <v>0</v>
          </cell>
          <cell r="G190">
            <v>0</v>
          </cell>
          <cell r="H190">
            <v>121.06010371591815</v>
          </cell>
          <cell r="I190">
            <v>0</v>
          </cell>
        </row>
        <row r="191">
          <cell r="B191">
            <v>3136.339195004266</v>
          </cell>
          <cell r="C191">
            <v>0</v>
          </cell>
          <cell r="D191">
            <v>300.4115483394832</v>
          </cell>
          <cell r="E191">
            <v>8885.2492566562505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B193">
            <v>1075.6895040152606</v>
          </cell>
          <cell r="C193">
            <v>20.978681678081681</v>
          </cell>
          <cell r="D193">
            <v>0</v>
          </cell>
          <cell r="E193">
            <v>389.28515388904594</v>
          </cell>
          <cell r="F193">
            <v>0</v>
          </cell>
          <cell r="G193">
            <v>59.046660417611719</v>
          </cell>
          <cell r="H193">
            <v>0</v>
          </cell>
          <cell r="I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6020.6660400619758</v>
          </cell>
          <cell r="F194">
            <v>0</v>
          </cell>
          <cell r="G194">
            <v>0</v>
          </cell>
          <cell r="H194">
            <v>100.33395993802399</v>
          </cell>
          <cell r="I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11132.978761372504</v>
          </cell>
          <cell r="F195">
            <v>40.021238627494824</v>
          </cell>
          <cell r="G195">
            <v>0</v>
          </cell>
          <cell r="H195">
            <v>0</v>
          </cell>
          <cell r="I195">
            <v>0</v>
          </cell>
        </row>
        <row r="196">
          <cell r="B196">
            <v>4207.4838139717604</v>
          </cell>
          <cell r="C196">
            <v>0</v>
          </cell>
          <cell r="D196">
            <v>116.51618602823946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B197">
            <v>0</v>
          </cell>
          <cell r="C197">
            <v>4107.6829592511131</v>
          </cell>
          <cell r="D197">
            <v>0</v>
          </cell>
          <cell r="E197">
            <v>2566.928737668401</v>
          </cell>
          <cell r="F197">
            <v>0</v>
          </cell>
          <cell r="G197">
            <v>0</v>
          </cell>
          <cell r="H197">
            <v>0</v>
          </cell>
          <cell r="I197">
            <v>71.388303080485116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541</v>
          </cell>
          <cell r="G198">
            <v>0</v>
          </cell>
          <cell r="H198">
            <v>0</v>
          </cell>
          <cell r="I198">
            <v>0</v>
          </cell>
        </row>
        <row r="199">
          <cell r="B199">
            <v>37200.69531927663</v>
          </cell>
          <cell r="C199">
            <v>0</v>
          </cell>
          <cell r="D199">
            <v>1350.4520252172863</v>
          </cell>
          <cell r="E199">
            <v>7904.2773559029647</v>
          </cell>
          <cell r="F199">
            <v>38531.942343691888</v>
          </cell>
          <cell r="G199">
            <v>8513.2793379992254</v>
          </cell>
          <cell r="H199">
            <v>11207.426016933661</v>
          </cell>
          <cell r="I199">
            <v>945.92760097833775</v>
          </cell>
        </row>
        <row r="200">
          <cell r="B200">
            <v>628.35244206040159</v>
          </cell>
          <cell r="C200">
            <v>3985.6239610029602</v>
          </cell>
          <cell r="D200">
            <v>33.719218008925083</v>
          </cell>
          <cell r="E200">
            <v>2766.8491666212412</v>
          </cell>
          <cell r="F200">
            <v>5699.3124393495109</v>
          </cell>
          <cell r="G200">
            <v>758.68240520081429</v>
          </cell>
          <cell r="H200">
            <v>899.03732670832255</v>
          </cell>
          <cell r="I200">
            <v>798.42304104782443</v>
          </cell>
        </row>
        <row r="201">
          <cell r="B201">
            <v>350.43667599812784</v>
          </cell>
          <cell r="C201">
            <v>2467.0312006616668</v>
          </cell>
          <cell r="D201">
            <v>2660.3967742488699</v>
          </cell>
          <cell r="E201">
            <v>7674.4009071798546</v>
          </cell>
          <cell r="F201">
            <v>6549.1884923883244</v>
          </cell>
          <cell r="G201">
            <v>5152.8333334880881</v>
          </cell>
          <cell r="H201">
            <v>284.86416913958243</v>
          </cell>
          <cell r="I201">
            <v>40.848446895487292</v>
          </cell>
        </row>
        <row r="202">
          <cell r="B202">
            <v>38.357117256528952</v>
          </cell>
          <cell r="C202">
            <v>0</v>
          </cell>
          <cell r="D202">
            <v>40.343211358795465</v>
          </cell>
          <cell r="E202">
            <v>0</v>
          </cell>
          <cell r="F202">
            <v>0</v>
          </cell>
          <cell r="G202">
            <v>50.429014198494329</v>
          </cell>
          <cell r="H202">
            <v>452.73974466722694</v>
          </cell>
          <cell r="I202">
            <v>352.13091251895423</v>
          </cell>
        </row>
        <row r="203">
          <cell r="B203">
            <v>0</v>
          </cell>
          <cell r="C203">
            <v>2973.4279311776745</v>
          </cell>
          <cell r="D203">
            <v>0</v>
          </cell>
          <cell r="E203">
            <v>2771.3049634603167</v>
          </cell>
          <cell r="F203">
            <v>7381.8965520796291</v>
          </cell>
          <cell r="G203">
            <v>68.948999893474962</v>
          </cell>
          <cell r="H203">
            <v>0</v>
          </cell>
          <cell r="I203">
            <v>34569.421553388907</v>
          </cell>
        </row>
        <row r="204">
          <cell r="B204">
            <v>382.41433488139631</v>
          </cell>
          <cell r="C204">
            <v>9050.4725921930458</v>
          </cell>
          <cell r="D204">
            <v>0</v>
          </cell>
          <cell r="E204">
            <v>1030.8145989125896</v>
          </cell>
          <cell r="F204">
            <v>10158.5627515327</v>
          </cell>
          <cell r="G204">
            <v>0</v>
          </cell>
          <cell r="H204">
            <v>0</v>
          </cell>
          <cell r="I204">
            <v>63.73572248023271</v>
          </cell>
        </row>
        <row r="205">
          <cell r="B205">
            <v>6208.989163564851</v>
          </cell>
          <cell r="C205">
            <v>1348.5587323579766</v>
          </cell>
          <cell r="D205">
            <v>3672.2486557453412</v>
          </cell>
          <cell r="E205">
            <v>5261.40875801927</v>
          </cell>
          <cell r="F205">
            <v>4214.2460386186767</v>
          </cell>
          <cell r="G205">
            <v>1523.1760059274475</v>
          </cell>
          <cell r="H205">
            <v>8705.0519735217058</v>
          </cell>
          <cell r="I205">
            <v>2609.3206722447308</v>
          </cell>
        </row>
        <row r="206"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428</v>
          </cell>
          <cell r="H206">
            <v>0</v>
          </cell>
          <cell r="I206">
            <v>0</v>
          </cell>
        </row>
        <row r="207">
          <cell r="B207">
            <v>1985.2276595744681</v>
          </cell>
          <cell r="C207">
            <v>41.970986460348165</v>
          </cell>
          <cell r="D207">
            <v>0</v>
          </cell>
          <cell r="E207">
            <v>0</v>
          </cell>
          <cell r="F207">
            <v>314.78239845261123</v>
          </cell>
          <cell r="G207">
            <v>0</v>
          </cell>
          <cell r="H207">
            <v>0</v>
          </cell>
          <cell r="I207">
            <v>4891.0189555125726</v>
          </cell>
        </row>
        <row r="208">
          <cell r="B208">
            <v>206.69660181234372</v>
          </cell>
          <cell r="C208">
            <v>70.486398774716292</v>
          </cell>
          <cell r="D208">
            <v>55.111711714827969</v>
          </cell>
          <cell r="E208">
            <v>339.85555557477244</v>
          </cell>
          <cell r="F208">
            <v>9506.1386455630891</v>
          </cell>
          <cell r="G208">
            <v>0</v>
          </cell>
          <cell r="H208">
            <v>0</v>
          </cell>
          <cell r="I208">
            <v>306.71108656025194</v>
          </cell>
        </row>
        <row r="209">
          <cell r="B209">
            <v>8.3890220436822744</v>
          </cell>
          <cell r="C209">
            <v>8.3890220436822744</v>
          </cell>
          <cell r="D209">
            <v>0</v>
          </cell>
          <cell r="E209">
            <v>190.95381966715053</v>
          </cell>
          <cell r="F209">
            <v>559.26813624548492</v>
          </cell>
          <cell r="G209">
            <v>0</v>
          </cell>
          <cell r="H209">
            <v>0</v>
          </cell>
          <cell r="I209">
            <v>0</v>
          </cell>
        </row>
        <row r="210">
          <cell r="B210">
            <v>153.40244996330492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743.597550036695</v>
          </cell>
          <cell r="H210">
            <v>0</v>
          </cell>
          <cell r="I210">
            <v>0</v>
          </cell>
        </row>
        <row r="211">
          <cell r="B211">
            <v>32.128698521242022</v>
          </cell>
          <cell r="C211">
            <v>0</v>
          </cell>
          <cell r="D211">
            <v>0</v>
          </cell>
          <cell r="E211">
            <v>312.61976170217196</v>
          </cell>
          <cell r="F211">
            <v>0</v>
          </cell>
          <cell r="G211">
            <v>0</v>
          </cell>
          <cell r="H211">
            <v>389.25153977658596</v>
          </cell>
          <cell r="I211">
            <v>0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1996.5612390527101</v>
          </cell>
          <cell r="G212">
            <v>360.30018747991085</v>
          </cell>
          <cell r="H212">
            <v>186.13857346737939</v>
          </cell>
          <cell r="I212">
            <v>0</v>
          </cell>
        </row>
        <row r="213">
          <cell r="B213">
            <v>93.505549478167012</v>
          </cell>
          <cell r="C213">
            <v>1129.8587228611846</v>
          </cell>
          <cell r="D213">
            <v>3098.8981916885168</v>
          </cell>
          <cell r="E213">
            <v>0</v>
          </cell>
          <cell r="F213">
            <v>1217.5201754969662</v>
          </cell>
          <cell r="G213">
            <v>608.90631134932255</v>
          </cell>
          <cell r="H213">
            <v>63.311049125842253</v>
          </cell>
          <cell r="I213">
            <v>0</v>
          </cell>
        </row>
        <row r="214">
          <cell r="B214">
            <v>0</v>
          </cell>
          <cell r="C214">
            <v>23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B215">
            <v>10104.60301897403</v>
          </cell>
          <cell r="C215">
            <v>118.38235889876437</v>
          </cell>
          <cell r="D215">
            <v>0</v>
          </cell>
          <cell r="E215">
            <v>8957.9535518282992</v>
          </cell>
          <cell r="F215">
            <v>532.47295320573926</v>
          </cell>
          <cell r="G215">
            <v>0</v>
          </cell>
          <cell r="H215">
            <v>0</v>
          </cell>
          <cell r="I215">
            <v>96.588117093134116</v>
          </cell>
        </row>
        <row r="216">
          <cell r="B216">
            <v>343319.24276631046</v>
          </cell>
          <cell r="C216">
            <v>18713.406837617167</v>
          </cell>
          <cell r="D216">
            <v>2883474.5695398315</v>
          </cell>
          <cell r="E216">
            <v>169891.4470712824</v>
          </cell>
          <cell r="F216">
            <v>49847.114223763361</v>
          </cell>
          <cell r="G216">
            <v>115751.86696268953</v>
          </cell>
          <cell r="H216">
            <v>88938.718606609938</v>
          </cell>
          <cell r="I216">
            <v>34948.633991895767</v>
          </cell>
        </row>
        <row r="217">
          <cell r="B217">
            <v>26544.663687303506</v>
          </cell>
          <cell r="C217">
            <v>21875.449991614383</v>
          </cell>
          <cell r="D217">
            <v>11752.218588932061</v>
          </cell>
          <cell r="E217">
            <v>74736.045293802905</v>
          </cell>
          <cell r="F217">
            <v>16009.140169899076</v>
          </cell>
          <cell r="G217">
            <v>23672.01644190745</v>
          </cell>
          <cell r="H217">
            <v>4198.1086700800852</v>
          </cell>
          <cell r="I217">
            <v>9868.3571564605263</v>
          </cell>
        </row>
      </sheetData>
      <sheetData sheetId="7">
        <row r="8">
          <cell r="B8">
            <v>1297</v>
          </cell>
          <cell r="C8">
            <v>94648</v>
          </cell>
          <cell r="D8">
            <v>63389</v>
          </cell>
          <cell r="E8">
            <v>29561</v>
          </cell>
          <cell r="F8">
            <v>2000.0000000000002</v>
          </cell>
          <cell r="G8">
            <v>0</v>
          </cell>
          <cell r="H8">
            <v>1894</v>
          </cell>
          <cell r="I8">
            <v>120</v>
          </cell>
        </row>
        <row r="9">
          <cell r="B9">
            <v>1103.9729048317404</v>
          </cell>
          <cell r="C9">
            <v>834.46776531585431</v>
          </cell>
          <cell r="D9">
            <v>1549.1554686246484</v>
          </cell>
          <cell r="E9">
            <v>1195.8042857038199</v>
          </cell>
          <cell r="F9">
            <v>2162.030119227441</v>
          </cell>
          <cell r="G9">
            <v>8014.1610902032789</v>
          </cell>
          <cell r="H9">
            <v>15006</v>
          </cell>
          <cell r="I9">
            <v>1457.3240877525686</v>
          </cell>
        </row>
        <row r="10">
          <cell r="B10">
            <v>0</v>
          </cell>
          <cell r="C10">
            <v>0</v>
          </cell>
          <cell r="D10">
            <v>642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86.853448275862064</v>
          </cell>
          <cell r="D11">
            <v>0</v>
          </cell>
          <cell r="E11">
            <v>13.896551724137931</v>
          </cell>
          <cell r="F11">
            <v>0</v>
          </cell>
          <cell r="G11">
            <v>0</v>
          </cell>
          <cell r="H11">
            <v>17.370689655172416</v>
          </cell>
          <cell r="I11">
            <v>185</v>
          </cell>
        </row>
        <row r="12">
          <cell r="B12">
            <v>0</v>
          </cell>
          <cell r="C12">
            <v>21.031761308950912</v>
          </cell>
          <cell r="D12">
            <v>1079.6304138594803</v>
          </cell>
          <cell r="E12">
            <v>1.1684311838306065</v>
          </cell>
          <cell r="F12">
            <v>0</v>
          </cell>
          <cell r="G12">
            <v>0</v>
          </cell>
          <cell r="H12">
            <v>1000</v>
          </cell>
          <cell r="I12">
            <v>1906.8796920115497</v>
          </cell>
        </row>
        <row r="13">
          <cell r="B13">
            <v>137.27946700989546</v>
          </cell>
          <cell r="C13">
            <v>0</v>
          </cell>
          <cell r="D13">
            <v>2919.8286637104688</v>
          </cell>
          <cell r="E13">
            <v>411.83840102968634</v>
          </cell>
          <cell r="F13">
            <v>0</v>
          </cell>
          <cell r="G13">
            <v>5141.4777090498965</v>
          </cell>
          <cell r="H13">
            <v>8244</v>
          </cell>
          <cell r="I13">
            <v>0</v>
          </cell>
        </row>
        <row r="14">
          <cell r="B14">
            <v>0</v>
          </cell>
          <cell r="C14">
            <v>38.023532516169531</v>
          </cell>
          <cell r="D14">
            <v>1557.3116360970307</v>
          </cell>
          <cell r="E14">
            <v>1.6531970659204145</v>
          </cell>
          <cell r="F14">
            <v>0</v>
          </cell>
          <cell r="G14">
            <v>21222.139460630511</v>
          </cell>
          <cell r="H14">
            <v>5889</v>
          </cell>
          <cell r="I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874</v>
          </cell>
          <cell r="H15">
            <v>0</v>
          </cell>
          <cell r="I15">
            <v>0</v>
          </cell>
        </row>
        <row r="16">
          <cell r="B16">
            <v>195.47560977046206</v>
          </cell>
          <cell r="C16">
            <v>43.982012198353964</v>
          </cell>
          <cell r="D16">
            <v>901.63125006625626</v>
          </cell>
          <cell r="E16">
            <v>97.737804885231029</v>
          </cell>
          <cell r="F16">
            <v>733.03353663923281</v>
          </cell>
          <cell r="G16">
            <v>26033.321645305427</v>
          </cell>
          <cell r="H16">
            <v>971</v>
          </cell>
          <cell r="I16">
            <v>1155.7495427678571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24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>
            <v>453.66687071459637</v>
          </cell>
          <cell r="C18">
            <v>95.142412784135303</v>
          </cell>
          <cell r="D18">
            <v>124.14924595003022</v>
          </cell>
          <cell r="E18">
            <v>2506.1903855333203</v>
          </cell>
          <cell r="F18">
            <v>580.1366633178983</v>
          </cell>
          <cell r="G18">
            <v>155.79411170352213</v>
          </cell>
          <cell r="H18">
            <v>1787</v>
          </cell>
          <cell r="I18">
            <v>100.94377941731429</v>
          </cell>
        </row>
        <row r="19">
          <cell r="B19">
            <v>0</v>
          </cell>
          <cell r="C19">
            <v>1855.5201904680905</v>
          </cell>
          <cell r="D19">
            <v>13.049257237865428</v>
          </cell>
          <cell r="E19">
            <v>32.412671203730255</v>
          </cell>
          <cell r="F19">
            <v>505.132538239952</v>
          </cell>
          <cell r="G19">
            <v>234.09742828569784</v>
          </cell>
          <cell r="H19">
            <v>21.889076657064589</v>
          </cell>
          <cell r="I19">
            <v>1408.8988379075997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3421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B21">
            <v>163.66442429695803</v>
          </cell>
          <cell r="C21">
            <v>1168.3821401199505</v>
          </cell>
          <cell r="D21">
            <v>38.642989070115085</v>
          </cell>
          <cell r="E21">
            <v>363.69872065990671</v>
          </cell>
          <cell r="F21">
            <v>1657.08514782523</v>
          </cell>
          <cell r="G21">
            <v>1992.9344065524197</v>
          </cell>
          <cell r="H21">
            <v>45.462340082488339</v>
          </cell>
          <cell r="I21">
            <v>492.12983139293624</v>
          </cell>
        </row>
        <row r="22">
          <cell r="B22">
            <v>2610.9163936975865</v>
          </cell>
          <cell r="C22">
            <v>1393.2826365455762</v>
          </cell>
          <cell r="D22">
            <v>3145.3057810051309</v>
          </cell>
          <cell r="E22">
            <v>6169</v>
          </cell>
          <cell r="F22">
            <v>2009.5422642484275</v>
          </cell>
          <cell r="G22">
            <v>871.82871889028661</v>
          </cell>
          <cell r="H22">
            <v>2856.5271148835054</v>
          </cell>
          <cell r="I22">
            <v>844.00775098433951</v>
          </cell>
        </row>
        <row r="23">
          <cell r="B23">
            <v>0</v>
          </cell>
          <cell r="C23">
            <v>23.636363636363637</v>
          </cell>
          <cell r="D23">
            <v>0</v>
          </cell>
          <cell r="E23">
            <v>0</v>
          </cell>
          <cell r="F23">
            <v>236.36363636363635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314.0430218386889</v>
          </cell>
          <cell r="C24">
            <v>12.001644146701489</v>
          </cell>
          <cell r="D24">
            <v>68.009316831308425</v>
          </cell>
          <cell r="E24">
            <v>423.05795617122743</v>
          </cell>
          <cell r="F24">
            <v>320.04384391203968</v>
          </cell>
          <cell r="G24">
            <v>319.71021914386284</v>
          </cell>
          <cell r="H24">
            <v>971.13262783391997</v>
          </cell>
          <cell r="I24">
            <v>10.00137012225124</v>
          </cell>
        </row>
        <row r="25">
          <cell r="B25">
            <v>0</v>
          </cell>
          <cell r="C25">
            <v>0</v>
          </cell>
          <cell r="D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>
            <v>85.405274504760968</v>
          </cell>
          <cell r="C26">
            <v>365.1075485078531</v>
          </cell>
          <cell r="D26">
            <v>30.95941200797585</v>
          </cell>
          <cell r="E26">
            <v>669.36383893106404</v>
          </cell>
          <cell r="F26">
            <v>1227.7008210059389</v>
          </cell>
          <cell r="G26">
            <v>415.39590236038612</v>
          </cell>
          <cell r="H26">
            <v>53.378296565475601</v>
          </cell>
          <cell r="I26">
            <v>184.68890611654558</v>
          </cell>
        </row>
        <row r="27">
          <cell r="B27">
            <v>89.833811487425407</v>
          </cell>
          <cell r="C27">
            <v>0</v>
          </cell>
          <cell r="D27">
            <v>0</v>
          </cell>
          <cell r="E27">
            <v>665.29098072571571</v>
          </cell>
          <cell r="F27">
            <v>0</v>
          </cell>
          <cell r="G27">
            <v>280.19923660185395</v>
          </cell>
          <cell r="H27">
            <v>360.63718524662085</v>
          </cell>
          <cell r="I27">
            <v>26.038785938384176</v>
          </cell>
        </row>
        <row r="28">
          <cell r="B28">
            <v>139.49526227172322</v>
          </cell>
          <cell r="C28">
            <v>0</v>
          </cell>
          <cell r="D28">
            <v>362.0487723082893</v>
          </cell>
          <cell r="E28">
            <v>669.79022877033526</v>
          </cell>
          <cell r="F28">
            <v>1533.3830356586373</v>
          </cell>
          <cell r="G28">
            <v>720.97484390257023</v>
          </cell>
          <cell r="H28">
            <v>2136.3351171336699</v>
          </cell>
          <cell r="I28">
            <v>15.97273995477747</v>
          </cell>
        </row>
        <row r="29">
          <cell r="B29">
            <v>280.22322873970995</v>
          </cell>
          <cell r="C29">
            <v>0</v>
          </cell>
          <cell r="D29">
            <v>0</v>
          </cell>
          <cell r="E29">
            <v>186.81548582647332</v>
          </cell>
          <cell r="F29">
            <v>0</v>
          </cell>
          <cell r="G29">
            <v>233.55354252058001</v>
          </cell>
          <cell r="H29">
            <v>67.932903936899393</v>
          </cell>
          <cell r="I29">
            <v>25.474838976337271</v>
          </cell>
        </row>
        <row r="30">
          <cell r="B30">
            <v>12.721936148300721</v>
          </cell>
          <cell r="C30">
            <v>0</v>
          </cell>
          <cell r="D30">
            <v>0</v>
          </cell>
          <cell r="E30">
            <v>1104.4953656024718</v>
          </cell>
          <cell r="F30">
            <v>0</v>
          </cell>
          <cell r="G30">
            <v>0</v>
          </cell>
          <cell r="H30">
            <v>0</v>
          </cell>
          <cell r="I30">
            <v>5.7826982492276011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519</v>
          </cell>
          <cell r="F31">
            <v>0</v>
          </cell>
          <cell r="G31">
            <v>72.842105263157904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71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49.6</v>
          </cell>
          <cell r="E33">
            <v>86.800000000000011</v>
          </cell>
          <cell r="F33">
            <v>0</v>
          </cell>
          <cell r="G33">
            <v>0</v>
          </cell>
          <cell r="H33">
            <v>682</v>
          </cell>
          <cell r="I33">
            <v>49.6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771.52602917050979</v>
          </cell>
          <cell r="F35">
            <v>0</v>
          </cell>
          <cell r="G35">
            <v>117.75896320600498</v>
          </cell>
          <cell r="H35">
            <v>5.7150076234852571</v>
          </cell>
          <cell r="I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144.81030780243381</v>
          </cell>
          <cell r="F36">
            <v>0</v>
          </cell>
          <cell r="G36">
            <v>90.350274397518504</v>
          </cell>
          <cell r="H36">
            <v>2.8394178000477215</v>
          </cell>
          <cell r="I36">
            <v>0</v>
          </cell>
        </row>
        <row r="37">
          <cell r="B37">
            <v>5.441860465116279</v>
          </cell>
          <cell r="C37">
            <v>0</v>
          </cell>
          <cell r="D37">
            <v>0</v>
          </cell>
          <cell r="E37">
            <v>45.348837209302324</v>
          </cell>
          <cell r="F37">
            <v>0</v>
          </cell>
          <cell r="G37">
            <v>0</v>
          </cell>
          <cell r="H37">
            <v>0</v>
          </cell>
          <cell r="I37">
            <v>1.2093023255813953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459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214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106.94169156994926</v>
          </cell>
          <cell r="C40">
            <v>0</v>
          </cell>
          <cell r="D40">
            <v>11.139759538536381</v>
          </cell>
          <cell r="E40">
            <v>11.139759538536381</v>
          </cell>
          <cell r="F40">
            <v>44.559038154145526</v>
          </cell>
          <cell r="G40">
            <v>9.1286399332823649</v>
          </cell>
          <cell r="H40">
            <v>834</v>
          </cell>
          <cell r="I40">
            <v>162.64048926263115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214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C42">
            <v>0</v>
          </cell>
          <cell r="D42">
            <v>0</v>
          </cell>
          <cell r="E42">
            <v>112.30188679245283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220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186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217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290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B49">
            <v>0</v>
          </cell>
          <cell r="C49">
            <v>88</v>
          </cell>
          <cell r="D49">
            <v>0</v>
          </cell>
          <cell r="E49">
            <v>76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B51">
            <v>65.853391176338093</v>
          </cell>
          <cell r="C51">
            <v>3671.0272244845933</v>
          </cell>
          <cell r="D51">
            <v>20.953351737925761</v>
          </cell>
          <cell r="E51">
            <v>0</v>
          </cell>
          <cell r="F51">
            <v>0</v>
          </cell>
          <cell r="G51">
            <v>227.166032601143</v>
          </cell>
          <cell r="H51">
            <v>0</v>
          </cell>
          <cell r="I51">
            <v>0</v>
          </cell>
        </row>
        <row r="52">
          <cell r="B52">
            <v>0</v>
          </cell>
          <cell r="C52">
            <v>404.75125926488738</v>
          </cell>
          <cell r="D52">
            <v>0</v>
          </cell>
          <cell r="E52">
            <v>76.093236741798819</v>
          </cell>
          <cell r="F52">
            <v>971.40302223572974</v>
          </cell>
          <cell r="G52">
            <v>70.480819527932738</v>
          </cell>
          <cell r="H52">
            <v>0</v>
          </cell>
          <cell r="I52">
            <v>534.27166222965127</v>
          </cell>
        </row>
        <row r="53">
          <cell r="B53">
            <v>131.91783990120129</v>
          </cell>
          <cell r="C53">
            <v>0</v>
          </cell>
          <cell r="D53">
            <v>0</v>
          </cell>
          <cell r="E53">
            <v>52.153564612102841</v>
          </cell>
          <cell r="F53">
            <v>460.17851128326032</v>
          </cell>
          <cell r="G53">
            <v>625.7411586392725</v>
          </cell>
          <cell r="H53">
            <v>0</v>
          </cell>
          <cell r="I53">
            <v>23.008925564163018</v>
          </cell>
        </row>
        <row r="54">
          <cell r="B54">
            <v>35.391681517097609</v>
          </cell>
          <cell r="C54">
            <v>0</v>
          </cell>
          <cell r="D54">
            <v>101.75108436165564</v>
          </cell>
          <cell r="E54">
            <v>0</v>
          </cell>
          <cell r="F54">
            <v>35.391681517097609</v>
          </cell>
          <cell r="G54">
            <v>370.62694596684713</v>
          </cell>
          <cell r="H54">
            <v>154.83860663730204</v>
          </cell>
          <cell r="I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>
            <v>174.80339244410177</v>
          </cell>
          <cell r="C56">
            <v>2466.9128758673864</v>
          </cell>
          <cell r="D56">
            <v>0</v>
          </cell>
          <cell r="E56">
            <v>192.28373168851195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B57">
            <v>20.377489561323479</v>
          </cell>
          <cell r="C57">
            <v>0</v>
          </cell>
          <cell r="D57">
            <v>0</v>
          </cell>
          <cell r="E57">
            <v>429.77977983882249</v>
          </cell>
          <cell r="F57">
            <v>370.49981020588149</v>
          </cell>
          <cell r="G57">
            <v>21.993053249855642</v>
          </cell>
          <cell r="H57">
            <v>92.624952551470372</v>
          </cell>
          <cell r="I57">
            <v>166.72491459264668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3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218</v>
          </cell>
          <cell r="G60">
            <v>0</v>
          </cell>
          <cell r="H60">
            <v>0</v>
          </cell>
          <cell r="I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64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45</v>
          </cell>
          <cell r="H62">
            <v>0</v>
          </cell>
          <cell r="I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100.36764705882352</v>
          </cell>
          <cell r="H64">
            <v>289.63235294117646</v>
          </cell>
          <cell r="I64">
            <v>0</v>
          </cell>
        </row>
        <row r="65">
          <cell r="B65">
            <v>67.213386699752377</v>
          </cell>
          <cell r="C65">
            <v>0</v>
          </cell>
          <cell r="D65">
            <v>218.12646249730966</v>
          </cell>
          <cell r="E65">
            <v>0</v>
          </cell>
          <cell r="F65">
            <v>190.22656613137468</v>
          </cell>
          <cell r="G65">
            <v>459.56108350952331</v>
          </cell>
          <cell r="H65">
            <v>17.754479505594968</v>
          </cell>
          <cell r="I65">
            <v>43.118021656444931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383</v>
          </cell>
          <cell r="H66">
            <v>0</v>
          </cell>
          <cell r="I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25</v>
          </cell>
          <cell r="H67">
            <v>0</v>
          </cell>
          <cell r="I67">
            <v>0</v>
          </cell>
        </row>
        <row r="68">
          <cell r="B68">
            <v>103.5733936790152</v>
          </cell>
          <cell r="C68">
            <v>290.00550230124253</v>
          </cell>
          <cell r="D68">
            <v>1519.0764406255562</v>
          </cell>
          <cell r="E68">
            <v>966.68500767080843</v>
          </cell>
          <cell r="F68">
            <v>1898.8455507819453</v>
          </cell>
          <cell r="G68">
            <v>1254.4385872985733</v>
          </cell>
          <cell r="H68">
            <v>2050.7531948445007</v>
          </cell>
          <cell r="I68">
            <v>172.62232279835865</v>
          </cell>
        </row>
        <row r="69">
          <cell r="B69">
            <v>2477.3031581327864</v>
          </cell>
          <cell r="C69">
            <v>2735.4977480759189</v>
          </cell>
          <cell r="D69">
            <v>601.69576246659506</v>
          </cell>
          <cell r="E69">
            <v>5997.6214659477428</v>
          </cell>
          <cell r="F69">
            <v>1814.1866562083537</v>
          </cell>
          <cell r="G69">
            <v>2670.4546277591157</v>
          </cell>
          <cell r="H69">
            <v>4571.2954052046234</v>
          </cell>
          <cell r="I69">
            <v>429.94517620486374</v>
          </cell>
        </row>
        <row r="82">
          <cell r="B82">
            <v>3450</v>
          </cell>
          <cell r="C82">
            <v>239279</v>
          </cell>
          <cell r="D82">
            <v>156444</v>
          </cell>
          <cell r="E82">
            <v>55233</v>
          </cell>
          <cell r="F82">
            <v>3520</v>
          </cell>
          <cell r="G82">
            <v>0</v>
          </cell>
          <cell r="H82">
            <v>91</v>
          </cell>
          <cell r="I82">
            <v>6878</v>
          </cell>
        </row>
        <row r="83">
          <cell r="B83">
            <v>10285.83415195638</v>
          </cell>
          <cell r="C83">
            <v>1062.4802377955496</v>
          </cell>
          <cell r="D83">
            <v>1071.0256552577121</v>
          </cell>
          <cell r="E83">
            <v>1935.5370551798283</v>
          </cell>
          <cell r="F83">
            <v>1929.8401102050532</v>
          </cell>
          <cell r="G83">
            <v>6343.0679615128083</v>
          </cell>
          <cell r="H83">
            <v>8308</v>
          </cell>
          <cell r="I83">
            <v>1018.3289142410429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B85">
            <v>800.22758608969832</v>
          </cell>
          <cell r="C85">
            <v>245818.93093086785</v>
          </cell>
          <cell r="D85">
            <v>62.762947928603801</v>
          </cell>
          <cell r="E85">
            <v>1502.3880660409534</v>
          </cell>
          <cell r="F85">
            <v>2353.6105473226421</v>
          </cell>
          <cell r="G85">
            <v>152539.92651482188</v>
          </cell>
          <cell r="H85">
            <v>686.469742969104</v>
          </cell>
          <cell r="I85">
            <v>50802.683663959237</v>
          </cell>
        </row>
        <row r="86">
          <cell r="B86">
            <v>6.6233223978526699</v>
          </cell>
          <cell r="C86">
            <v>18.628094243960632</v>
          </cell>
          <cell r="D86">
            <v>223.12317327766178</v>
          </cell>
          <cell r="E86">
            <v>0</v>
          </cell>
          <cell r="F86">
            <v>0</v>
          </cell>
          <cell r="G86">
            <v>0</v>
          </cell>
          <cell r="H86">
            <v>2426.6197435132717</v>
          </cell>
          <cell r="I86">
            <v>101.0056665672532</v>
          </cell>
        </row>
        <row r="87">
          <cell r="B87">
            <v>5009.8950533877742</v>
          </cell>
          <cell r="C87">
            <v>696.81649007544308</v>
          </cell>
          <cell r="D87">
            <v>423.83683416959946</v>
          </cell>
          <cell r="E87">
            <v>1353.4043992805512</v>
          </cell>
          <cell r="F87">
            <v>3361.9599727351274</v>
          </cell>
          <cell r="G87">
            <v>730.54317286072444</v>
          </cell>
          <cell r="H87">
            <v>426.71030423176614</v>
          </cell>
          <cell r="I87">
            <v>4772.8337732590135</v>
          </cell>
        </row>
        <row r="88">
          <cell r="B88">
            <v>60.641946835046895</v>
          </cell>
          <cell r="C88">
            <v>202.13982278348965</v>
          </cell>
          <cell r="D88">
            <v>197.54573590204669</v>
          </cell>
          <cell r="E88">
            <v>22.970434407214732</v>
          </cell>
          <cell r="F88">
            <v>234.29843095359027</v>
          </cell>
          <cell r="G88">
            <v>5535.2220992650691</v>
          </cell>
          <cell r="H88">
            <v>1935.9482118400574</v>
          </cell>
          <cell r="I88">
            <v>25768.233318013488</v>
          </cell>
        </row>
        <row r="89">
          <cell r="B89">
            <v>22.96524064171123</v>
          </cell>
          <cell r="C89">
            <v>0</v>
          </cell>
          <cell r="D89">
            <v>34.99465240641711</v>
          </cell>
          <cell r="E89">
            <v>0</v>
          </cell>
          <cell r="F89">
            <v>21.871657754010695</v>
          </cell>
          <cell r="G89">
            <v>329.16844919786098</v>
          </cell>
          <cell r="H89">
            <v>0</v>
          </cell>
          <cell r="I89">
            <v>0</v>
          </cell>
        </row>
        <row r="90">
          <cell r="B90">
            <v>268.53012017569091</v>
          </cell>
          <cell r="C90">
            <v>571.58554151682779</v>
          </cell>
          <cell r="D90">
            <v>53.706024035138192</v>
          </cell>
          <cell r="E90">
            <v>1064.5301192679176</v>
          </cell>
          <cell r="F90">
            <v>2973.0120448022922</v>
          </cell>
          <cell r="G90">
            <v>10797.942185493659</v>
          </cell>
          <cell r="H90">
            <v>9293.0602303658743</v>
          </cell>
          <cell r="I90">
            <v>523.63373434259722</v>
          </cell>
        </row>
        <row r="91">
          <cell r="B91">
            <v>42.886597938144334</v>
          </cell>
          <cell r="C91">
            <v>0</v>
          </cell>
          <cell r="D91">
            <v>0</v>
          </cell>
          <cell r="E91">
            <v>17.11340206185567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B92">
            <v>3180.4752098800063</v>
          </cell>
          <cell r="C92">
            <v>658.92574533050595</v>
          </cell>
          <cell r="D92">
            <v>207.9628424370722</v>
          </cell>
          <cell r="E92">
            <v>5327.9176046106431</v>
          </cell>
          <cell r="F92">
            <v>423.83731474946774</v>
          </cell>
          <cell r="G92">
            <v>343.31794481306798</v>
          </cell>
          <cell r="H92">
            <v>1948.5214150082199</v>
          </cell>
          <cell r="I92">
            <v>252.04192317101683</v>
          </cell>
        </row>
        <row r="93">
          <cell r="B93">
            <v>131.44809144209594</v>
          </cell>
          <cell r="C93">
            <v>2909.1538132316496</v>
          </cell>
          <cell r="D93">
            <v>211.00877836757505</v>
          </cell>
          <cell r="E93">
            <v>417.40534300033971</v>
          </cell>
          <cell r="F93">
            <v>1153.0534337025961</v>
          </cell>
          <cell r="G93">
            <v>1501.030543585023</v>
          </cell>
          <cell r="H93">
            <v>0</v>
          </cell>
          <cell r="I93">
            <v>2718.8999966707211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3622.2263750648899</v>
          </cell>
          <cell r="F94">
            <v>0</v>
          </cell>
          <cell r="G94">
            <v>347.7736249351122</v>
          </cell>
          <cell r="H94">
            <v>0</v>
          </cell>
          <cell r="I94">
            <v>0</v>
          </cell>
        </row>
        <row r="95">
          <cell r="B95">
            <v>749.76944174952973</v>
          </cell>
          <cell r="C95">
            <v>1172.83211872065</v>
          </cell>
          <cell r="D95">
            <v>76.783617528566296</v>
          </cell>
          <cell r="E95">
            <v>624.80786812460815</v>
          </cell>
          <cell r="F95">
            <v>1181.8654854887166</v>
          </cell>
          <cell r="G95">
            <v>2666.2518885145528</v>
          </cell>
          <cell r="H95">
            <v>0</v>
          </cell>
          <cell r="I95">
            <v>186.68957987337689</v>
          </cell>
        </row>
        <row r="96">
          <cell r="B96">
            <v>9700.9354519893841</v>
          </cell>
          <cell r="C96">
            <v>2645.0946734503832</v>
          </cell>
          <cell r="D96">
            <v>3086.1692839592451</v>
          </cell>
          <cell r="E96">
            <v>8626.661707375777</v>
          </cell>
          <cell r="F96">
            <v>947.09272195154392</v>
          </cell>
          <cell r="G96">
            <v>2038.4542166871363</v>
          </cell>
          <cell r="H96">
            <v>1783.2402964744783</v>
          </cell>
          <cell r="I96">
            <v>1607.3516481120487</v>
          </cell>
        </row>
        <row r="97">
          <cell r="B97">
            <v>0</v>
          </cell>
          <cell r="C97">
            <v>47.065573770491802</v>
          </cell>
          <cell r="D97">
            <v>0</v>
          </cell>
          <cell r="E97">
            <v>0</v>
          </cell>
          <cell r="F97">
            <v>213.9344262295082</v>
          </cell>
          <cell r="G97">
            <v>0</v>
          </cell>
          <cell r="H97">
            <v>0</v>
          </cell>
          <cell r="I97">
            <v>0</v>
          </cell>
        </row>
        <row r="98">
          <cell r="B98">
            <v>708.95100814658417</v>
          </cell>
          <cell r="C98">
            <v>928.89665224025339</v>
          </cell>
          <cell r="D98">
            <v>2240.0289383908639</v>
          </cell>
          <cell r="E98">
            <v>4947.7092948061318</v>
          </cell>
          <cell r="F98">
            <v>277.60129837065045</v>
          </cell>
          <cell r="G98">
            <v>3962.684758147484</v>
          </cell>
          <cell r="H98">
            <v>1565.2442438898984</v>
          </cell>
          <cell r="I98">
            <v>155.88380600813448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1597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>
            <v>826.22227567507389</v>
          </cell>
          <cell r="C100">
            <v>1342.0142165589352</v>
          </cell>
          <cell r="D100">
            <v>444.15417131665828</v>
          </cell>
          <cell r="E100">
            <v>1765.4730322228461</v>
          </cell>
          <cell r="F100">
            <v>1353.1578696027223</v>
          </cell>
          <cell r="G100">
            <v>1850.5611154660169</v>
          </cell>
          <cell r="H100">
            <v>183.07430000507421</v>
          </cell>
          <cell r="I100">
            <v>802.34301915267304</v>
          </cell>
        </row>
        <row r="101">
          <cell r="B101">
            <v>65.799295279790101</v>
          </cell>
          <cell r="C101">
            <v>147.02030039078099</v>
          </cell>
          <cell r="D101">
            <v>111.03631078464579</v>
          </cell>
          <cell r="E101">
            <v>1099.0538539702441</v>
          </cell>
          <cell r="F101">
            <v>51.405699437336011</v>
          </cell>
          <cell r="G101">
            <v>246.38271666102145</v>
          </cell>
          <cell r="H101">
            <v>392.73954370124716</v>
          </cell>
          <cell r="I101">
            <v>20.562279774934403</v>
          </cell>
        </row>
        <row r="102">
          <cell r="B102">
            <v>913.23755490483165</v>
          </cell>
          <cell r="C102">
            <v>0</v>
          </cell>
          <cell r="D102">
            <v>481.52525622254763</v>
          </cell>
          <cell r="E102">
            <v>1022.0880917520742</v>
          </cell>
          <cell r="F102">
            <v>830.2159590043924</v>
          </cell>
          <cell r="G102">
            <v>2918.6703269887748</v>
          </cell>
          <cell r="H102">
            <v>6055.5034163006294</v>
          </cell>
          <cell r="I102">
            <v>14.759394826744755</v>
          </cell>
        </row>
        <row r="103">
          <cell r="B103">
            <v>264.91785246390725</v>
          </cell>
          <cell r="C103">
            <v>6.3835627099736678</v>
          </cell>
          <cell r="D103">
            <v>95.753440649605025</v>
          </cell>
          <cell r="E103">
            <v>389.3973253083937</v>
          </cell>
          <cell r="F103">
            <v>398.97266937335422</v>
          </cell>
          <cell r="G103">
            <v>188.86280207022685</v>
          </cell>
          <cell r="H103">
            <v>105.32878471456551</v>
          </cell>
          <cell r="I103">
            <v>6.3835627099736678</v>
          </cell>
        </row>
        <row r="104">
          <cell r="B104">
            <v>43.146362839614369</v>
          </cell>
          <cell r="C104">
            <v>0</v>
          </cell>
          <cell r="D104">
            <v>0</v>
          </cell>
          <cell r="E104">
            <v>1525.943032427695</v>
          </cell>
          <cell r="F104">
            <v>57.528483786152499</v>
          </cell>
          <cell r="G104">
            <v>1.4382120946538124</v>
          </cell>
          <cell r="H104">
            <v>0</v>
          </cell>
          <cell r="I104">
            <v>12.943908851884311</v>
          </cell>
        </row>
        <row r="105">
          <cell r="B105">
            <v>14.368275002831577</v>
          </cell>
          <cell r="C105">
            <v>0</v>
          </cell>
          <cell r="D105">
            <v>0</v>
          </cell>
          <cell r="E105">
            <v>491.39500509683995</v>
          </cell>
          <cell r="F105">
            <v>100.57792501982105</v>
          </cell>
          <cell r="G105">
            <v>51.221967380224257</v>
          </cell>
          <cell r="H105">
            <v>0</v>
          </cell>
          <cell r="I105">
            <v>1.4368275002831579</v>
          </cell>
        </row>
        <row r="106">
          <cell r="B106">
            <v>3.1170780038519617</v>
          </cell>
          <cell r="C106">
            <v>0</v>
          </cell>
          <cell r="D106">
            <v>0</v>
          </cell>
          <cell r="E106">
            <v>5587.3623219046403</v>
          </cell>
          <cell r="F106">
            <v>23.378085028889707</v>
          </cell>
          <cell r="G106">
            <v>525.14251506261769</v>
          </cell>
          <cell r="H106">
            <v>0</v>
          </cell>
          <cell r="I106">
            <v>0</v>
          </cell>
        </row>
        <row r="107">
          <cell r="B107">
            <v>19.26370411829145</v>
          </cell>
          <cell r="C107">
            <v>26.969185765608032</v>
          </cell>
          <cell r="D107">
            <v>7.7054816473165815</v>
          </cell>
          <cell r="E107">
            <v>115.5822247097487</v>
          </cell>
          <cell r="F107">
            <v>2407.9630147864314</v>
          </cell>
          <cell r="G107">
            <v>517.11223767358888</v>
          </cell>
          <cell r="H107">
            <v>115.5822247097487</v>
          </cell>
          <cell r="I107">
            <v>30.821926589266326</v>
          </cell>
        </row>
        <row r="108">
          <cell r="C108">
            <v>0</v>
          </cell>
          <cell r="D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1033.4166690892177</v>
          </cell>
          <cell r="F109">
            <v>599.38166807174628</v>
          </cell>
          <cell r="G109">
            <v>184.69010727056022</v>
          </cell>
          <cell r="H109">
            <v>0</v>
          </cell>
          <cell r="I109">
            <v>5.5115555684758286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93.603525187683587</v>
          </cell>
          <cell r="F110">
            <v>93.603525187683587</v>
          </cell>
          <cell r="G110">
            <v>124.54683929931454</v>
          </cell>
          <cell r="H110">
            <v>131.04493526275704</v>
          </cell>
          <cell r="I110">
            <v>31.201175062561198</v>
          </cell>
        </row>
        <row r="111">
          <cell r="B111">
            <v>54.378137200223094</v>
          </cell>
          <cell r="C111">
            <v>0</v>
          </cell>
          <cell r="D111">
            <v>0</v>
          </cell>
          <cell r="E111">
            <v>46.012269938650306</v>
          </cell>
          <cell r="F111">
            <v>0</v>
          </cell>
          <cell r="G111">
            <v>47.51812604573341</v>
          </cell>
          <cell r="H111">
            <v>0</v>
          </cell>
          <cell r="I111">
            <v>2.0914668153931961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463.90673575129529</v>
          </cell>
          <cell r="F112">
            <v>0</v>
          </cell>
          <cell r="G112">
            <v>0</v>
          </cell>
          <cell r="H112">
            <v>39.093264248704664</v>
          </cell>
          <cell r="I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256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B114">
            <v>81.661724865044192</v>
          </cell>
          <cell r="C114">
            <v>27.998305668015149</v>
          </cell>
          <cell r="D114">
            <v>54.830015266529671</v>
          </cell>
          <cell r="E114">
            <v>171.48962221659281</v>
          </cell>
          <cell r="F114">
            <v>151.65748903508208</v>
          </cell>
          <cell r="G114">
            <v>597.88381030704852</v>
          </cell>
          <cell r="H114">
            <v>326.64689946017677</v>
          </cell>
          <cell r="I114">
            <v>19.832133181510731</v>
          </cell>
        </row>
        <row r="115">
          <cell r="B115">
            <v>59.846967214499266</v>
          </cell>
          <cell r="C115">
            <v>0</v>
          </cell>
          <cell r="D115">
            <v>0</v>
          </cell>
          <cell r="E115">
            <v>773</v>
          </cell>
          <cell r="F115">
            <v>0</v>
          </cell>
          <cell r="G115">
            <v>107.63981554988769</v>
          </cell>
          <cell r="H115">
            <v>0</v>
          </cell>
          <cell r="I115">
            <v>0</v>
          </cell>
        </row>
        <row r="116">
          <cell r="B116">
            <v>115.89651229273871</v>
          </cell>
          <cell r="C116">
            <v>0</v>
          </cell>
          <cell r="D116">
            <v>852.75929102344003</v>
          </cell>
          <cell r="E116">
            <v>740</v>
          </cell>
          <cell r="F116">
            <v>0</v>
          </cell>
          <cell r="G116">
            <v>0</v>
          </cell>
          <cell r="H116">
            <v>113.99656946826758</v>
          </cell>
          <cell r="I116">
            <v>0</v>
          </cell>
        </row>
        <row r="117">
          <cell r="B117">
            <v>10.33388876908902</v>
          </cell>
          <cell r="C117">
            <v>0</v>
          </cell>
          <cell r="D117">
            <v>0</v>
          </cell>
          <cell r="E117">
            <v>220.49665758365802</v>
          </cell>
          <cell r="F117">
            <v>0</v>
          </cell>
          <cell r="G117">
            <v>21.169453647252553</v>
          </cell>
          <cell r="H117">
            <v>0</v>
          </cell>
          <cell r="I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0</v>
          </cell>
          <cell r="C119">
            <v>2.9966996699669965</v>
          </cell>
          <cell r="D119">
            <v>0</v>
          </cell>
          <cell r="E119">
            <v>451.00330033003303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>
            <v>0</v>
          </cell>
          <cell r="C120">
            <v>0</v>
          </cell>
          <cell r="D120">
            <v>4.1414503133393019</v>
          </cell>
          <cell r="E120">
            <v>246</v>
          </cell>
          <cell r="F120">
            <v>0</v>
          </cell>
          <cell r="G120">
            <v>0</v>
          </cell>
          <cell r="H120">
            <v>20.707251566696506</v>
          </cell>
          <cell r="I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77</v>
          </cell>
          <cell r="F121">
            <v>10.083333333333332</v>
          </cell>
          <cell r="G121">
            <v>0</v>
          </cell>
          <cell r="H121">
            <v>54.45</v>
          </cell>
          <cell r="I121">
            <v>0</v>
          </cell>
        </row>
        <row r="122">
          <cell r="B122">
            <v>76.829268292682926</v>
          </cell>
          <cell r="C122">
            <v>0</v>
          </cell>
          <cell r="D122">
            <v>73.170731707317074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0</v>
          </cell>
          <cell r="C123">
            <v>822.66264677880031</v>
          </cell>
          <cell r="D123">
            <v>11.586797841954935</v>
          </cell>
          <cell r="E123">
            <v>2529.3979688987624</v>
          </cell>
          <cell r="F123">
            <v>278.08314820691845</v>
          </cell>
          <cell r="G123">
            <v>0</v>
          </cell>
          <cell r="H123">
            <v>0</v>
          </cell>
          <cell r="I123">
            <v>9.2694382735639476</v>
          </cell>
        </row>
        <row r="124">
          <cell r="B124">
            <v>0</v>
          </cell>
          <cell r="C124">
            <v>765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614.16536371946859</v>
          </cell>
          <cell r="F125">
            <v>7267.6234706803789</v>
          </cell>
          <cell r="G125">
            <v>1587.839676714184</v>
          </cell>
          <cell r="H125">
            <v>2876.3411200861779</v>
          </cell>
          <cell r="I125">
            <v>88.030368799790494</v>
          </cell>
        </row>
        <row r="126">
          <cell r="B126">
            <v>129.09144965482139</v>
          </cell>
          <cell r="C126">
            <v>5619.3663566610812</v>
          </cell>
          <cell r="D126">
            <v>63.7680654921407</v>
          </cell>
          <cell r="E126">
            <v>2589.6055864491282</v>
          </cell>
          <cell r="F126">
            <v>2177.4461387560236</v>
          </cell>
          <cell r="G126">
            <v>494.09078326361396</v>
          </cell>
          <cell r="H126">
            <v>334.39351416610367</v>
          </cell>
          <cell r="I126">
            <v>625.23810555708678</v>
          </cell>
        </row>
        <row r="127">
          <cell r="B127">
            <v>182.75000619167011</v>
          </cell>
          <cell r="C127">
            <v>952.91074657085119</v>
          </cell>
          <cell r="D127">
            <v>1454.5408656071702</v>
          </cell>
          <cell r="E127">
            <v>1958.035780625037</v>
          </cell>
          <cell r="F127">
            <v>615.38267391072588</v>
          </cell>
          <cell r="G127">
            <v>8856.7064309183406</v>
          </cell>
          <cell r="H127">
            <v>667.59696139406014</v>
          </cell>
          <cell r="I127">
            <v>123.07653478214517</v>
          </cell>
        </row>
        <row r="128">
          <cell r="B128">
            <v>60.961654961969082</v>
          </cell>
          <cell r="C128">
            <v>0</v>
          </cell>
          <cell r="D128">
            <v>196.73988646817295</v>
          </cell>
          <cell r="E128">
            <v>0</v>
          </cell>
          <cell r="F128">
            <v>0</v>
          </cell>
          <cell r="G128">
            <v>351.05600305144827</v>
          </cell>
          <cell r="H128">
            <v>349.14402387309565</v>
          </cell>
          <cell r="I128">
            <v>277.09843164531401</v>
          </cell>
        </row>
        <row r="129">
          <cell r="B129">
            <v>0</v>
          </cell>
          <cell r="C129">
            <v>2816.2142074175954</v>
          </cell>
          <cell r="D129">
            <v>0</v>
          </cell>
          <cell r="E129">
            <v>1103.6515137177064</v>
          </cell>
          <cell r="F129">
            <v>253.71299165924285</v>
          </cell>
          <cell r="G129">
            <v>102.77703189336545</v>
          </cell>
          <cell r="H129">
            <v>38.056948748886427</v>
          </cell>
          <cell r="I129">
            <v>24895.587306563204</v>
          </cell>
        </row>
        <row r="130">
          <cell r="B130">
            <v>2142.8526176858777</v>
          </cell>
          <cell r="C130">
            <v>20294.074791025079</v>
          </cell>
          <cell r="D130">
            <v>0</v>
          </cell>
          <cell r="E130">
            <v>850.83853937527488</v>
          </cell>
          <cell r="F130">
            <v>0</v>
          </cell>
          <cell r="G130">
            <v>0</v>
          </cell>
          <cell r="H130">
            <v>0</v>
          </cell>
          <cell r="I130">
            <v>588.23405191377037</v>
          </cell>
        </row>
        <row r="131">
          <cell r="B131">
            <v>1569.4165775327663</v>
          </cell>
          <cell r="C131">
            <v>1042.7667193002944</v>
          </cell>
          <cell r="D131">
            <v>1869.0218302161279</v>
          </cell>
          <cell r="E131">
            <v>8363.1997487316548</v>
          </cell>
          <cell r="F131">
            <v>3054.5691777483371</v>
          </cell>
          <cell r="G131">
            <v>2786.6036114295553</v>
          </cell>
          <cell r="H131">
            <v>6844.1074909855452</v>
          </cell>
          <cell r="I131">
            <v>579.31484405571905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750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216</v>
          </cell>
          <cell r="G133">
            <v>0</v>
          </cell>
          <cell r="H133">
            <v>0</v>
          </cell>
          <cell r="I133">
            <v>0</v>
          </cell>
        </row>
        <row r="134">
          <cell r="B134">
            <v>440.33230769230767</v>
          </cell>
          <cell r="C134">
            <v>208.57846153846154</v>
          </cell>
          <cell r="D134">
            <v>0</v>
          </cell>
          <cell r="E134">
            <v>648.91076923076923</v>
          </cell>
          <cell r="F134">
            <v>478.09230769230999</v>
          </cell>
          <cell r="G134">
            <v>0</v>
          </cell>
          <cell r="H134">
            <v>0</v>
          </cell>
          <cell r="I134">
            <v>672.08615384615382</v>
          </cell>
        </row>
        <row r="135">
          <cell r="B135">
            <v>12.527027027027028</v>
          </cell>
          <cell r="C135">
            <v>11</v>
          </cell>
          <cell r="D135">
            <v>0</v>
          </cell>
          <cell r="E135">
            <v>89.777027027027017</v>
          </cell>
          <cell r="F135">
            <v>25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18.88372093023256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97.116279069767444</v>
          </cell>
          <cell r="H136">
            <v>0</v>
          </cell>
          <cell r="I136">
            <v>0</v>
          </cell>
        </row>
        <row r="137">
          <cell r="B137">
            <v>0</v>
          </cell>
          <cell r="C137">
            <v>2.3704918032786888</v>
          </cell>
          <cell r="D137">
            <v>3.9508196721311477</v>
          </cell>
          <cell r="E137">
            <v>57.681967213114753</v>
          </cell>
          <cell r="F137">
            <v>0</v>
          </cell>
          <cell r="G137">
            <v>0</v>
          </cell>
          <cell r="H137">
            <v>79.016393442622942</v>
          </cell>
          <cell r="I137">
            <v>97.980327868852456</v>
          </cell>
        </row>
        <row r="138">
          <cell r="B138">
            <v>0</v>
          </cell>
          <cell r="C138">
            <v>0</v>
          </cell>
          <cell r="D138">
            <v>72.617886178861795</v>
          </cell>
          <cell r="E138">
            <v>0</v>
          </cell>
          <cell r="F138">
            <v>0</v>
          </cell>
          <cell r="G138">
            <v>1315.3739837398373</v>
          </cell>
          <cell r="H138">
            <v>642.00813008130081</v>
          </cell>
          <cell r="I138">
            <v>0</v>
          </cell>
        </row>
        <row r="139">
          <cell r="B139">
            <v>122.69382400522028</v>
          </cell>
          <cell r="C139">
            <v>90.539580472817732</v>
          </cell>
          <cell r="D139">
            <v>280.08038445329595</v>
          </cell>
          <cell r="E139">
            <v>0</v>
          </cell>
          <cell r="F139">
            <v>71.923965796163614</v>
          </cell>
          <cell r="G139">
            <v>228.37595671501788</v>
          </cell>
          <cell r="H139">
            <v>84.616430348427784</v>
          </cell>
          <cell r="I139">
            <v>50.769858209056672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B141">
            <v>674.29858934169283</v>
          </cell>
          <cell r="C141">
            <v>253.25039184952979</v>
          </cell>
          <cell r="D141">
            <v>147.59992163009403</v>
          </cell>
          <cell r="E141">
            <v>2182.9251567398119</v>
          </cell>
          <cell r="F141">
            <v>466.1050156739812</v>
          </cell>
          <cell r="G141">
            <v>0</v>
          </cell>
          <cell r="H141">
            <v>0</v>
          </cell>
          <cell r="I141">
            <v>240.82092476489026</v>
          </cell>
        </row>
        <row r="143">
          <cell r="D143">
            <v>17842.138967397255</v>
          </cell>
          <cell r="E143">
            <v>412011</v>
          </cell>
          <cell r="F143">
            <v>30548.617076144204</v>
          </cell>
          <cell r="G143">
            <v>159767.52753886985</v>
          </cell>
          <cell r="H143">
            <v>44719.547856160963</v>
          </cell>
          <cell r="I143">
            <v>14476.584892598299</v>
          </cell>
        </row>
        <row r="156">
          <cell r="B156">
            <v>19651</v>
          </cell>
          <cell r="C156">
            <v>1664656</v>
          </cell>
          <cell r="D156">
            <v>827533.00000000012</v>
          </cell>
          <cell r="E156">
            <v>280888</v>
          </cell>
          <cell r="F156">
            <v>17107</v>
          </cell>
          <cell r="G156">
            <v>0</v>
          </cell>
          <cell r="H156">
            <v>306</v>
          </cell>
          <cell r="I156">
            <v>32752</v>
          </cell>
        </row>
        <row r="157">
          <cell r="B157">
            <v>26028.669332199792</v>
          </cell>
          <cell r="C157">
            <v>2215.3531656220025</v>
          </cell>
          <cell r="D157">
            <v>1105.2556981635669</v>
          </cell>
          <cell r="E157">
            <v>3436.3563955192776</v>
          </cell>
          <cell r="F157">
            <v>3716.626597990708</v>
          </cell>
          <cell r="G157">
            <v>11138.807650139292</v>
          </cell>
          <cell r="H157">
            <v>22260.408026762459</v>
          </cell>
          <cell r="I157">
            <v>2331.5231336029142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>
            <v>326.52666337097344</v>
          </cell>
          <cell r="C159">
            <v>30807.618832912733</v>
          </cell>
          <cell r="D159">
            <v>15.467052475467161</v>
          </cell>
          <cell r="E159">
            <v>139.20347227920448</v>
          </cell>
          <cell r="F159">
            <v>2062.2736633956215</v>
          </cell>
          <cell r="G159">
            <v>8303.3677104795024</v>
          </cell>
          <cell r="H159">
            <v>601.49648515705633</v>
          </cell>
          <cell r="I159">
            <v>8976.0461199294441</v>
          </cell>
        </row>
        <row r="160">
          <cell r="B160">
            <v>20.902229845626071</v>
          </cell>
          <cell r="C160">
            <v>62.706689536878223</v>
          </cell>
          <cell r="D160">
            <v>723.06232132647222</v>
          </cell>
          <cell r="E160">
            <v>0</v>
          </cell>
          <cell r="F160">
            <v>0</v>
          </cell>
          <cell r="G160">
            <v>0</v>
          </cell>
          <cell r="H160">
            <v>9647.5403087478553</v>
          </cell>
          <cell r="I160">
            <v>377.78845054316747</v>
          </cell>
        </row>
        <row r="161">
          <cell r="B161">
            <v>6295.5412553344077</v>
          </cell>
          <cell r="C161">
            <v>1048.3092517067341</v>
          </cell>
          <cell r="D161">
            <v>1408.6433470391505</v>
          </cell>
          <cell r="E161">
            <v>2604.0712530532028</v>
          </cell>
          <cell r="F161">
            <v>5380.1362951999845</v>
          </cell>
          <cell r="G161">
            <v>971.91662636529691</v>
          </cell>
          <cell r="H161">
            <v>818.74729353637815</v>
          </cell>
          <cell r="I161">
            <v>5081.6346777648469</v>
          </cell>
        </row>
        <row r="162">
          <cell r="B162">
            <v>88.761218306733213</v>
          </cell>
          <cell r="C162">
            <v>254.04072825720192</v>
          </cell>
          <cell r="D162">
            <v>609.85078440057214</v>
          </cell>
          <cell r="E162">
            <v>27.546584991744787</v>
          </cell>
          <cell r="F162">
            <v>294.59542282838174</v>
          </cell>
          <cell r="G162">
            <v>5821.5409673438407</v>
          </cell>
          <cell r="H162">
            <v>3134.9544086438445</v>
          </cell>
          <cell r="I162">
            <v>35389.709885227676</v>
          </cell>
        </row>
        <row r="163">
          <cell r="B163">
            <v>29.829578844270326</v>
          </cell>
          <cell r="C163">
            <v>0</v>
          </cell>
          <cell r="D163">
            <v>38.944172380019587</v>
          </cell>
          <cell r="E163">
            <v>0</v>
          </cell>
          <cell r="F163">
            <v>29.00097943192948</v>
          </cell>
          <cell r="G163">
            <v>524.50342801175316</v>
          </cell>
          <cell r="H163">
            <v>223.72184133202742</v>
          </cell>
          <cell r="I163">
            <v>0</v>
          </cell>
        </row>
        <row r="164">
          <cell r="B164">
            <v>823.97143142986022</v>
          </cell>
          <cell r="C164">
            <v>1086.2210656631835</v>
          </cell>
          <cell r="D164">
            <v>49.066060598492705</v>
          </cell>
          <cell r="E164">
            <v>602.32819217460008</v>
          </cell>
          <cell r="F164">
            <v>3290.8099263471831</v>
          </cell>
          <cell r="G164">
            <v>13420.261216215446</v>
          </cell>
          <cell r="H164">
            <v>19734.707959338582</v>
          </cell>
          <cell r="I164">
            <v>957.63414823265066</v>
          </cell>
        </row>
        <row r="165">
          <cell r="B165">
            <v>4668.4769183359012</v>
          </cell>
          <cell r="C165">
            <v>0</v>
          </cell>
          <cell r="D165">
            <v>0</v>
          </cell>
          <cell r="E165">
            <v>97.523081664098612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B166">
            <v>42901.662915262285</v>
          </cell>
          <cell r="C166">
            <v>5780.4908910514241</v>
          </cell>
          <cell r="D166">
            <v>2377.2442642821143</v>
          </cell>
          <cell r="E166">
            <v>59488.879419956203</v>
          </cell>
          <cell r="F166">
            <v>5349.3345280875665</v>
          </cell>
          <cell r="G166">
            <v>3896.0209182271847</v>
          </cell>
          <cell r="H166">
            <v>20883.80199765386</v>
          </cell>
          <cell r="I166">
            <v>3576.5650654793467</v>
          </cell>
        </row>
        <row r="167">
          <cell r="B167">
            <v>2244.0004222745297</v>
          </cell>
          <cell r="C167">
            <v>25491.004796880588</v>
          </cell>
          <cell r="D167">
            <v>908.00017086687751</v>
          </cell>
          <cell r="E167">
            <v>1249.0002350360462</v>
          </cell>
          <cell r="F167">
            <v>10000.001881793803</v>
          </cell>
          <cell r="G167">
            <v>12845.985942623922</v>
          </cell>
          <cell r="H167">
            <v>0</v>
          </cell>
          <cell r="I167">
            <v>46371.006550524202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154455.10437643307</v>
          </cell>
          <cell r="F168">
            <v>0</v>
          </cell>
          <cell r="G168">
            <v>12787.895623566943</v>
          </cell>
          <cell r="H168">
            <v>0</v>
          </cell>
          <cell r="I168">
            <v>0</v>
          </cell>
        </row>
        <row r="169">
          <cell r="B169">
            <v>9291.5270739874904</v>
          </cell>
          <cell r="C169">
            <v>8930.5729449674618</v>
          </cell>
          <cell r="D169">
            <v>247.39552663170531</v>
          </cell>
          <cell r="E169">
            <v>8258.6845475032114</v>
          </cell>
          <cell r="F169">
            <v>11660.035066658242</v>
          </cell>
          <cell r="G169">
            <v>22864.483835639519</v>
          </cell>
          <cell r="H169">
            <v>0</v>
          </cell>
          <cell r="I169">
            <v>2936.3010046123713</v>
          </cell>
        </row>
        <row r="170">
          <cell r="B170">
            <v>117868.34670254613</v>
          </cell>
          <cell r="C170">
            <v>20743.829119548322</v>
          </cell>
          <cell r="D170">
            <v>21103.424339864472</v>
          </cell>
          <cell r="E170">
            <v>81591.233450708591</v>
          </cell>
          <cell r="F170">
            <v>7376.31221161339</v>
          </cell>
          <cell r="G170">
            <v>14693.107958033846</v>
          </cell>
          <cell r="H170">
            <v>13551.924713225266</v>
          </cell>
          <cell r="I170">
            <v>18358.821504459989</v>
          </cell>
        </row>
        <row r="171">
          <cell r="B171">
            <v>0</v>
          </cell>
          <cell r="C171">
            <v>371.65573770491807</v>
          </cell>
          <cell r="D171">
            <v>0</v>
          </cell>
          <cell r="E171">
            <v>0</v>
          </cell>
          <cell r="F171">
            <v>1689.344262295082</v>
          </cell>
          <cell r="G171">
            <v>0</v>
          </cell>
          <cell r="H171">
            <v>0</v>
          </cell>
          <cell r="I171">
            <v>0</v>
          </cell>
        </row>
        <row r="172">
          <cell r="B172">
            <v>16355.432372502464</v>
          </cell>
          <cell r="C172">
            <v>5478.2470172414005</v>
          </cell>
          <cell r="D172">
            <v>13775.917580815509</v>
          </cell>
          <cell r="E172">
            <v>12257.156373719268</v>
          </cell>
          <cell r="F172">
            <v>6483.4845263769012</v>
          </cell>
          <cell r="G172">
            <v>25342.849683601977</v>
          </cell>
          <cell r="H172">
            <v>21518.427389837467</v>
          </cell>
          <cell r="I172">
            <v>2353.4850559050101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11955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</row>
        <row r="174">
          <cell r="B174">
            <v>8851.2661101751382</v>
          </cell>
          <cell r="C174">
            <v>12656.319941606584</v>
          </cell>
          <cell r="D174">
            <v>2434.2438561722606</v>
          </cell>
          <cell r="E174">
            <v>4555.2845830345059</v>
          </cell>
          <cell r="F174">
            <v>13402.180416986714</v>
          </cell>
          <cell r="G174">
            <v>11979.801182296951</v>
          </cell>
          <cell r="H174">
            <v>958.54725156274537</v>
          </cell>
          <cell r="I174">
            <v>13817.356658165107</v>
          </cell>
        </row>
        <row r="175">
          <cell r="B175">
            <v>7884.8957624857348</v>
          </cell>
          <cell r="C175">
            <v>1206.8146568293153</v>
          </cell>
          <cell r="D175">
            <v>3402.0413179759121</v>
          </cell>
          <cell r="E175">
            <v>9016.1095011378075</v>
          </cell>
          <cell r="F175">
            <v>2800.0340065645369</v>
          </cell>
          <cell r="G175">
            <v>16723.764852000186</v>
          </cell>
          <cell r="H175">
            <v>10365.725892301914</v>
          </cell>
          <cell r="I175">
            <v>1153.6140107045892</v>
          </cell>
        </row>
        <row r="176">
          <cell r="B176">
            <v>18516.608159481548</v>
          </cell>
          <cell r="C176">
            <v>0</v>
          </cell>
          <cell r="D176">
            <v>18000.905350354224</v>
          </cell>
          <cell r="E176">
            <v>48586.729896837074</v>
          </cell>
          <cell r="F176">
            <v>29879.776494501661</v>
          </cell>
          <cell r="G176">
            <v>58325.323717267245</v>
          </cell>
          <cell r="H176">
            <v>66838.938765616898</v>
          </cell>
          <cell r="I176">
            <v>318.71761594135103</v>
          </cell>
        </row>
        <row r="177">
          <cell r="B177">
            <v>6705.3487857090131</v>
          </cell>
          <cell r="C177">
            <v>42.438916365246918</v>
          </cell>
          <cell r="D177">
            <v>509.26699638296299</v>
          </cell>
          <cell r="E177">
            <v>6813.5680224403923</v>
          </cell>
          <cell r="F177">
            <v>11511.556064073226</v>
          </cell>
          <cell r="G177">
            <v>2287.4575920868087</v>
          </cell>
          <cell r="H177">
            <v>840.290544031889</v>
          </cell>
          <cell r="I177">
            <v>36.073078910459877</v>
          </cell>
        </row>
        <row r="178">
          <cell r="B178">
            <v>174.99920746375639</v>
          </cell>
          <cell r="C178">
            <v>0</v>
          </cell>
          <cell r="D178">
            <v>0</v>
          </cell>
          <cell r="E178">
            <v>4215.9809066696971</v>
          </cell>
          <cell r="F178">
            <v>119.99945654657581</v>
          </cell>
          <cell r="G178">
            <v>2.0205515969914072</v>
          </cell>
          <cell r="H178">
            <v>0</v>
          </cell>
          <cell r="I178">
            <v>26.999877722979555</v>
          </cell>
        </row>
        <row r="179">
          <cell r="B179">
            <v>18.00495061043544</v>
          </cell>
          <cell r="C179">
            <v>0</v>
          </cell>
          <cell r="D179">
            <v>0</v>
          </cell>
          <cell r="E179">
            <v>951.26155725133913</v>
          </cell>
          <cell r="F179">
            <v>140.03850474783121</v>
          </cell>
          <cell r="G179">
            <v>58.69443732256817</v>
          </cell>
          <cell r="H179">
            <v>0</v>
          </cell>
          <cell r="I179">
            <v>2.0005500678261599</v>
          </cell>
        </row>
        <row r="180">
          <cell r="B180">
            <v>49.809953274024402</v>
          </cell>
          <cell r="C180">
            <v>0</v>
          </cell>
          <cell r="D180">
            <v>0</v>
          </cell>
          <cell r="E180">
            <v>11322.70801469982</v>
          </cell>
          <cell r="F180">
            <v>67.92266355548783</v>
          </cell>
          <cell r="G180">
            <v>1757.5593684706671</v>
          </cell>
          <cell r="H180">
            <v>0</v>
          </cell>
          <cell r="I180">
            <v>0</v>
          </cell>
        </row>
        <row r="181">
          <cell r="B181">
            <v>262.86697299543238</v>
          </cell>
          <cell r="C181">
            <v>110.84751873301366</v>
          </cell>
          <cell r="D181">
            <v>47.506079457005853</v>
          </cell>
          <cell r="E181">
            <v>142.51823837101756</v>
          </cell>
          <cell r="F181">
            <v>59382.599321257316</v>
          </cell>
          <cell r="G181">
            <v>3728.9369292770043</v>
          </cell>
          <cell r="H181">
            <v>1441.0177435291773</v>
          </cell>
          <cell r="I181">
            <v>316.70719638003902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52277.954272353018</v>
          </cell>
          <cell r="F183">
            <v>8599.9924775667769</v>
          </cell>
          <cell r="G183">
            <v>4921.053330552736</v>
          </cell>
          <cell r="H183">
            <v>0</v>
          </cell>
          <cell r="I183">
            <v>91.999919527458559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9340.4406195879146</v>
          </cell>
          <cell r="F184">
            <v>1420.239323809617</v>
          </cell>
          <cell r="G184">
            <v>8318.9527494276972</v>
          </cell>
          <cell r="H184">
            <v>1638.009353460425</v>
          </cell>
          <cell r="I184">
            <v>937.35795371434722</v>
          </cell>
        </row>
        <row r="185">
          <cell r="B185">
            <v>817.30333586050097</v>
          </cell>
          <cell r="C185">
            <v>0</v>
          </cell>
          <cell r="D185">
            <v>0</v>
          </cell>
          <cell r="E185">
            <v>412.74632297194989</v>
          </cell>
          <cell r="F185">
            <v>0</v>
          </cell>
          <cell r="G185">
            <v>1050.4851402577694</v>
          </cell>
          <cell r="H185">
            <v>0</v>
          </cell>
          <cell r="I185">
            <v>68.465200909780179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5611.8550247116973</v>
          </cell>
          <cell r="F186">
            <v>0</v>
          </cell>
          <cell r="G186">
            <v>0</v>
          </cell>
          <cell r="H186">
            <v>791.14497528830316</v>
          </cell>
          <cell r="I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3821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B188">
            <v>2078.1726157150647</v>
          </cell>
          <cell r="C188">
            <v>129.05849046638141</v>
          </cell>
          <cell r="D188">
            <v>597.3091674149191</v>
          </cell>
          <cell r="E188">
            <v>372.28410711456166</v>
          </cell>
          <cell r="F188">
            <v>2812.8132537544666</v>
          </cell>
          <cell r="G188">
            <v>12957.810940333462</v>
          </cell>
          <cell r="H188">
            <v>2316.4344442683841</v>
          </cell>
          <cell r="I188">
            <v>258.11698093276283</v>
          </cell>
        </row>
        <row r="189">
          <cell r="B189">
            <v>7246.1134067697767</v>
          </cell>
          <cell r="C189">
            <v>0</v>
          </cell>
          <cell r="D189">
            <v>0</v>
          </cell>
          <cell r="E189">
            <v>2398.2408438481534</v>
          </cell>
          <cell r="F189">
            <v>0</v>
          </cell>
          <cell r="G189">
            <v>587.64574938206965</v>
          </cell>
          <cell r="H189">
            <v>0</v>
          </cell>
          <cell r="I189">
            <v>0</v>
          </cell>
        </row>
        <row r="190">
          <cell r="B190">
            <v>21128.97153446998</v>
          </cell>
          <cell r="C190">
            <v>0</v>
          </cell>
          <cell r="D190">
            <v>8015.8518902891028</v>
          </cell>
          <cell r="E190">
            <v>2494.2062268346922</v>
          </cell>
          <cell r="F190">
            <v>0</v>
          </cell>
          <cell r="G190">
            <v>0</v>
          </cell>
          <cell r="H190">
            <v>283.97034840622683</v>
          </cell>
          <cell r="I190">
            <v>0</v>
          </cell>
        </row>
        <row r="191">
          <cell r="B191">
            <v>4407.9284135453336</v>
          </cell>
          <cell r="C191">
            <v>0</v>
          </cell>
          <cell r="D191">
            <v>0</v>
          </cell>
          <cell r="E191">
            <v>5875.9990065895208</v>
          </cell>
          <cell r="F191">
            <v>0</v>
          </cell>
          <cell r="G191">
            <v>542.07257986514628</v>
          </cell>
          <cell r="H191">
            <v>0</v>
          </cell>
          <cell r="I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B193">
            <v>0</v>
          </cell>
          <cell r="C193">
            <v>27.07523510971787</v>
          </cell>
          <cell r="D193">
            <v>0</v>
          </cell>
          <cell r="E193">
            <v>2851.9247648902819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B194">
            <v>0</v>
          </cell>
          <cell r="C194">
            <v>0</v>
          </cell>
          <cell r="D194">
            <v>49.492487479131889</v>
          </cell>
          <cell r="E194">
            <v>3134.524207011686</v>
          </cell>
          <cell r="F194">
            <v>0</v>
          </cell>
          <cell r="G194">
            <v>0</v>
          </cell>
          <cell r="H194">
            <v>109.98330550918196</v>
          </cell>
          <cell r="I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10855.407661350426</v>
          </cell>
          <cell r="F195">
            <v>73.471456252794752</v>
          </cell>
          <cell r="G195">
            <v>0</v>
          </cell>
          <cell r="H195">
            <v>1394.1208823967804</v>
          </cell>
          <cell r="I195">
            <v>0</v>
          </cell>
        </row>
        <row r="196">
          <cell r="B196">
            <v>4514</v>
          </cell>
          <cell r="C196">
            <v>0</v>
          </cell>
          <cell r="D196">
            <v>20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B197">
            <v>0</v>
          </cell>
          <cell r="C197">
            <v>1415</v>
          </cell>
          <cell r="D197">
            <v>25</v>
          </cell>
          <cell r="E197">
            <v>5609</v>
          </cell>
          <cell r="F197">
            <v>720</v>
          </cell>
          <cell r="G197">
            <v>0</v>
          </cell>
          <cell r="H197">
            <v>0</v>
          </cell>
          <cell r="I197">
            <v>56</v>
          </cell>
        </row>
        <row r="198">
          <cell r="B198">
            <v>0</v>
          </cell>
          <cell r="C198">
            <v>721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B199">
            <v>0</v>
          </cell>
          <cell r="C199">
            <v>0</v>
          </cell>
          <cell r="D199">
            <v>0</v>
          </cell>
          <cell r="E199">
            <v>9.4136333553937792</v>
          </cell>
          <cell r="F199">
            <v>5354.0039708802115</v>
          </cell>
          <cell r="G199">
            <v>1943.9152878888156</v>
          </cell>
          <cell r="H199">
            <v>6613.0774321641293</v>
          </cell>
          <cell r="I199">
            <v>303.58967571144933</v>
          </cell>
        </row>
        <row r="200">
          <cell r="B200">
            <v>851.4039734514738</v>
          </cell>
          <cell r="C200">
            <v>3545.2154642276682</v>
          </cell>
          <cell r="D200">
            <v>513.91050649773649</v>
          </cell>
          <cell r="E200">
            <v>986.40136023296873</v>
          </cell>
          <cell r="F200">
            <v>5399.8954712597979</v>
          </cell>
          <cell r="G200">
            <v>526.62899682455929</v>
          </cell>
          <cell r="H200">
            <v>653.51007691950963</v>
          </cell>
          <cell r="I200">
            <v>1758.0341505862864</v>
          </cell>
        </row>
        <row r="201">
          <cell r="B201">
            <v>364.44436975867075</v>
          </cell>
          <cell r="C201">
            <v>3883.2926968906968</v>
          </cell>
          <cell r="D201">
            <v>3137.6917872700787</v>
          </cell>
          <cell r="E201">
            <v>6059.0691434379805</v>
          </cell>
          <cell r="F201">
            <v>6542.5750204484875</v>
          </cell>
          <cell r="G201">
            <v>16339.013915913634</v>
          </cell>
          <cell r="H201">
            <v>636.25307899701011</v>
          </cell>
          <cell r="I201">
            <v>191.65998728344437</v>
          </cell>
        </row>
        <row r="202">
          <cell r="B202">
            <v>56.389530408006159</v>
          </cell>
          <cell r="C202">
            <v>0</v>
          </cell>
          <cell r="D202">
            <v>69.923017705927634</v>
          </cell>
          <cell r="E202">
            <v>0</v>
          </cell>
          <cell r="F202">
            <v>0</v>
          </cell>
          <cell r="G202">
            <v>349.61508852963823</v>
          </cell>
          <cell r="H202">
            <v>536.82832948421856</v>
          </cell>
          <cell r="I202">
            <v>452.2440338722094</v>
          </cell>
        </row>
        <row r="203">
          <cell r="B203">
            <v>0</v>
          </cell>
          <cell r="C203">
            <v>4449.2646298829604</v>
          </cell>
          <cell r="D203">
            <v>0</v>
          </cell>
          <cell r="E203">
            <v>5.2799817601459189</v>
          </cell>
          <cell r="F203">
            <v>281.59902720778234</v>
          </cell>
          <cell r="G203">
            <v>89.759689922480618</v>
          </cell>
          <cell r="H203">
            <v>42.239854081167351</v>
          </cell>
          <cell r="I203">
            <v>41447.856817145461</v>
          </cell>
        </row>
        <row r="204">
          <cell r="B204">
            <v>1547.8145346925355</v>
          </cell>
          <cell r="C204">
            <v>15192.136139427821</v>
          </cell>
          <cell r="D204">
            <v>0</v>
          </cell>
          <cell r="E204">
            <v>33.648142058533381</v>
          </cell>
          <cell r="F204">
            <v>0</v>
          </cell>
          <cell r="G204">
            <v>0</v>
          </cell>
          <cell r="H204">
            <v>0</v>
          </cell>
          <cell r="I204">
            <v>280.40118382111149</v>
          </cell>
        </row>
        <row r="205">
          <cell r="B205">
            <v>6740.0557075457091</v>
          </cell>
          <cell r="C205">
            <v>805.50757255092242</v>
          </cell>
          <cell r="D205">
            <v>590.44861298948001</v>
          </cell>
          <cell r="E205">
            <v>10787.634907033646</v>
          </cell>
          <cell r="F205">
            <v>3422.4436575369336</v>
          </cell>
          <cell r="G205">
            <v>2337.8990120066487</v>
          </cell>
          <cell r="H205">
            <v>10284.674437091562</v>
          </cell>
          <cell r="I205">
            <v>2363.3360932450987</v>
          </cell>
        </row>
        <row r="206"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825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150</v>
          </cell>
          <cell r="G207">
            <v>0</v>
          </cell>
          <cell r="H207">
            <v>0</v>
          </cell>
          <cell r="I207">
            <v>0</v>
          </cell>
        </row>
        <row r="208">
          <cell r="B208">
            <v>844.90208209399168</v>
          </cell>
          <cell r="C208">
            <v>31.763236168947056</v>
          </cell>
          <cell r="D208">
            <v>0</v>
          </cell>
          <cell r="E208">
            <v>168.34515169541942</v>
          </cell>
          <cell r="F208">
            <v>6871.4467578822123</v>
          </cell>
          <cell r="G208">
            <v>0</v>
          </cell>
          <cell r="H208">
            <v>0</v>
          </cell>
          <cell r="I208">
            <v>982.54277215942898</v>
          </cell>
        </row>
        <row r="209">
          <cell r="B209">
            <v>5.9999999999999991</v>
          </cell>
          <cell r="C209">
            <v>20</v>
          </cell>
          <cell r="D209">
            <v>0</v>
          </cell>
          <cell r="E209">
            <v>5.9999999999999991</v>
          </cell>
          <cell r="F209">
            <v>720</v>
          </cell>
          <cell r="G209">
            <v>0</v>
          </cell>
          <cell r="H209">
            <v>0</v>
          </cell>
          <cell r="I209">
            <v>0</v>
          </cell>
        </row>
        <row r="210">
          <cell r="B210">
            <v>11.6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75.400000000000006</v>
          </cell>
          <cell r="H210">
            <v>0</v>
          </cell>
          <cell r="I210">
            <v>0</v>
          </cell>
        </row>
        <row r="211">
          <cell r="B211">
            <v>0</v>
          </cell>
          <cell r="C211">
            <v>2.7585917854149202</v>
          </cell>
          <cell r="D211">
            <v>5.5171835708298405</v>
          </cell>
          <cell r="E211">
            <v>77.240569991617775</v>
          </cell>
          <cell r="F211">
            <v>0</v>
          </cell>
          <cell r="G211">
            <v>0</v>
          </cell>
          <cell r="H211">
            <v>551.71835708298408</v>
          </cell>
          <cell r="I211">
            <v>459.76529756915335</v>
          </cell>
        </row>
        <row r="212">
          <cell r="B212">
            <v>0</v>
          </cell>
          <cell r="C212">
            <v>0</v>
          </cell>
          <cell r="D212">
            <v>7.1578947368421053</v>
          </cell>
          <cell r="E212">
            <v>0</v>
          </cell>
          <cell r="F212">
            <v>0</v>
          </cell>
          <cell r="G212">
            <v>2612.6315789473688</v>
          </cell>
          <cell r="H212">
            <v>1392.2105263157894</v>
          </cell>
          <cell r="I212">
            <v>0</v>
          </cell>
        </row>
        <row r="213">
          <cell r="B213">
            <v>29.075648894476078</v>
          </cell>
          <cell r="C213">
            <v>284.01944834726021</v>
          </cell>
          <cell r="D213">
            <v>33.68520298750277</v>
          </cell>
          <cell r="E213">
            <v>0</v>
          </cell>
          <cell r="F213">
            <v>239.34223175330919</v>
          </cell>
          <cell r="G213">
            <v>407.76824669082305</v>
          </cell>
          <cell r="H213">
            <v>3758.5594912371512</v>
          </cell>
          <cell r="I213">
            <v>42.549730089477187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B215">
            <v>4863.348314606742</v>
          </cell>
          <cell r="C215">
            <v>255.34269662921349</v>
          </cell>
          <cell r="D215">
            <v>23.674157303370787</v>
          </cell>
          <cell r="E215">
            <v>534.35955056179773</v>
          </cell>
          <cell r="F215">
            <v>760.95505617977528</v>
          </cell>
          <cell r="G215">
            <v>0</v>
          </cell>
          <cell r="H215">
            <v>0</v>
          </cell>
          <cell r="I215">
            <v>786.32022471910113</v>
          </cell>
        </row>
        <row r="216">
          <cell r="B216">
            <v>540347.64779408602</v>
          </cell>
          <cell r="C216">
            <v>24998.036621311217</v>
          </cell>
          <cell r="D216">
            <v>2929536.1988850418</v>
          </cell>
          <cell r="E216">
            <v>48802.81255212528</v>
          </cell>
          <cell r="F216">
            <v>39478.332584954638</v>
          </cell>
          <cell r="G216">
            <v>225028.1665729979</v>
          </cell>
          <cell r="H216">
            <v>47606.452483211244</v>
          </cell>
          <cell r="I216">
            <v>92981.352506271956</v>
          </cell>
        </row>
        <row r="217">
          <cell r="B217">
            <v>79021.447408136897</v>
          </cell>
          <cell r="C217">
            <v>48771.93592952795</v>
          </cell>
          <cell r="D217">
            <v>23479.051800785153</v>
          </cell>
          <cell r="E217">
            <v>44875.55537317448</v>
          </cell>
          <cell r="F217">
            <v>42843.391376110812</v>
          </cell>
          <cell r="G217">
            <v>76117.13774786728</v>
          </cell>
          <cell r="H217">
            <v>17286.829770063057</v>
          </cell>
          <cell r="I217">
            <v>25655.650594334329</v>
          </cell>
        </row>
      </sheetData>
      <sheetData sheetId="8">
        <row r="8">
          <cell r="B8">
            <v>2990</v>
          </cell>
          <cell r="C8">
            <v>241485</v>
          </cell>
          <cell r="D8">
            <v>146578</v>
          </cell>
          <cell r="E8">
            <v>105304</v>
          </cell>
          <cell r="F8">
            <v>2000</v>
          </cell>
          <cell r="G8">
            <v>0</v>
          </cell>
          <cell r="H8">
            <v>5232</v>
          </cell>
          <cell r="I8">
            <v>2778</v>
          </cell>
        </row>
        <row r="9">
          <cell r="B9">
            <v>1053.0352645945231</v>
          </cell>
          <cell r="C9">
            <v>1613.3459540371578</v>
          </cell>
          <cell r="D9">
            <v>11319.584045082329</v>
          </cell>
          <cell r="E9">
            <v>1600.2647706260454</v>
          </cell>
          <cell r="F9">
            <v>3259.3948666020956</v>
          </cell>
          <cell r="G9">
            <v>7931.5575416042966</v>
          </cell>
          <cell r="H9">
            <v>21095.58844765343</v>
          </cell>
          <cell r="I9">
            <v>1648.2291098001233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326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12.387640449438203</v>
          </cell>
          <cell r="D11">
            <v>0</v>
          </cell>
          <cell r="E11">
            <v>0</v>
          </cell>
          <cell r="F11">
            <v>0</v>
          </cell>
          <cell r="G11">
            <v>59.185393258426963</v>
          </cell>
          <cell r="H11">
            <v>0</v>
          </cell>
          <cell r="I11">
            <v>26.426966292134832</v>
          </cell>
        </row>
        <row r="12">
          <cell r="B12">
            <v>0</v>
          </cell>
          <cell r="C12">
            <v>0</v>
          </cell>
          <cell r="D12">
            <v>2309.6664169039414</v>
          </cell>
          <cell r="E12">
            <v>0</v>
          </cell>
          <cell r="F12">
            <v>0</v>
          </cell>
          <cell r="G12">
            <v>15.797991907687697</v>
          </cell>
          <cell r="H12">
            <v>7415</v>
          </cell>
          <cell r="I12">
            <v>1045.8270642889256</v>
          </cell>
        </row>
        <row r="13">
          <cell r="B13">
            <v>0</v>
          </cell>
          <cell r="C13">
            <v>0</v>
          </cell>
          <cell r="D13">
            <v>4682.6466009972028</v>
          </cell>
          <cell r="E13">
            <v>596.27435242612194</v>
          </cell>
          <cell r="F13">
            <v>141.9700839109814</v>
          </cell>
          <cell r="G13">
            <v>1656.3176456281162</v>
          </cell>
          <cell r="H13">
            <v>12379.791317037578</v>
          </cell>
          <cell r="I13">
            <v>0</v>
          </cell>
        </row>
        <row r="14">
          <cell r="B14">
            <v>0</v>
          </cell>
          <cell r="C14">
            <v>13.104901308494123</v>
          </cell>
          <cell r="D14">
            <v>6809.3067198935469</v>
          </cell>
          <cell r="E14">
            <v>14.415391439343535</v>
          </cell>
          <cell r="F14">
            <v>13.104901308494123</v>
          </cell>
          <cell r="G14">
            <v>9406.6981592370812</v>
          </cell>
          <cell r="H14">
            <v>12288</v>
          </cell>
          <cell r="I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25.767634854771782</v>
          </cell>
          <cell r="G15">
            <v>0</v>
          </cell>
          <cell r="H15">
            <v>595.23236514522819</v>
          </cell>
          <cell r="I15">
            <v>0</v>
          </cell>
        </row>
        <row r="16">
          <cell r="B16">
            <v>242.76528592875664</v>
          </cell>
          <cell r="C16">
            <v>93.371263818752567</v>
          </cell>
          <cell r="D16">
            <v>9953.3767230790236</v>
          </cell>
          <cell r="E16">
            <v>56.022758291251535</v>
          </cell>
          <cell r="F16">
            <v>1027.0839020062781</v>
          </cell>
          <cell r="G16">
            <v>8428.8786338201171</v>
          </cell>
          <cell r="H16">
            <v>5135</v>
          </cell>
          <cell r="I16">
            <v>560.22758291251535</v>
          </cell>
        </row>
        <row r="17">
          <cell r="B17">
            <v>78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>
            <v>1575.5175064047821</v>
          </cell>
          <cell r="C18">
            <v>450.44577284372332</v>
          </cell>
          <cell r="D18">
            <v>8.3415883859948767</v>
          </cell>
          <cell r="E18">
            <v>1891.455166524338</v>
          </cell>
          <cell r="F18">
            <v>448.36037574722457</v>
          </cell>
          <cell r="G18">
            <v>527.60546541417591</v>
          </cell>
          <cell r="H18">
            <v>1224</v>
          </cell>
          <cell r="I18">
            <v>200.19812126387703</v>
          </cell>
        </row>
        <row r="19">
          <cell r="B19">
            <v>0</v>
          </cell>
          <cell r="C19">
            <v>1217.4922048997773</v>
          </cell>
          <cell r="D19">
            <v>88.0688398461227</v>
          </cell>
          <cell r="E19">
            <v>73.787406357562261</v>
          </cell>
          <cell r="F19">
            <v>2273</v>
          </cell>
          <cell r="G19">
            <v>681.34338935007088</v>
          </cell>
          <cell r="H19">
            <v>2.3802389147600729</v>
          </cell>
          <cell r="I19">
            <v>542.09941283660658</v>
          </cell>
        </row>
        <row r="20">
          <cell r="B20">
            <v>0</v>
          </cell>
          <cell r="C20">
            <v>0</v>
          </cell>
          <cell r="D20">
            <v>1.2746666666666666</v>
          </cell>
          <cell r="E20">
            <v>3144.8053333333301</v>
          </cell>
          <cell r="F20">
            <v>95.600000000000009</v>
          </cell>
          <cell r="G20">
            <v>0</v>
          </cell>
          <cell r="H20">
            <v>210.32000000000002</v>
          </cell>
          <cell r="I20">
            <v>0</v>
          </cell>
        </row>
        <row r="21">
          <cell r="B21">
            <v>132</v>
          </cell>
          <cell r="C21">
            <v>1037</v>
          </cell>
          <cell r="D21">
            <v>124</v>
          </cell>
          <cell r="E21">
            <v>359</v>
          </cell>
          <cell r="F21">
            <v>4190</v>
          </cell>
          <cell r="G21">
            <v>770</v>
          </cell>
          <cell r="H21">
            <v>31</v>
          </cell>
          <cell r="I21">
            <v>242</v>
          </cell>
        </row>
        <row r="22">
          <cell r="B22">
            <v>2623.999948087006</v>
          </cell>
          <cell r="C22">
            <v>2512.8762913357214</v>
          </cell>
          <cell r="D22">
            <v>4185.6577376317291</v>
          </cell>
          <cell r="E22">
            <v>4545.6983855058925</v>
          </cell>
          <cell r="F22">
            <v>7489.7344650365976</v>
          </cell>
          <cell r="G22">
            <v>1724.6391527799408</v>
          </cell>
          <cell r="H22">
            <v>4110.0936510408555</v>
          </cell>
          <cell r="I22">
            <v>1348.3003685822562</v>
          </cell>
        </row>
        <row r="23">
          <cell r="B23">
            <v>0</v>
          </cell>
          <cell r="C23">
            <v>17.894736842105264</v>
          </cell>
          <cell r="D23">
            <v>0</v>
          </cell>
          <cell r="E23">
            <v>11.184210526315789</v>
          </cell>
          <cell r="F23">
            <v>0</v>
          </cell>
          <cell r="G23">
            <v>0</v>
          </cell>
          <cell r="H23">
            <v>0</v>
          </cell>
          <cell r="I23">
            <v>55.921052631578952</v>
          </cell>
        </row>
        <row r="24">
          <cell r="B24">
            <v>338.7537688442211</v>
          </cell>
          <cell r="C24">
            <v>58.349931475559622</v>
          </cell>
          <cell r="D24">
            <v>476.52444038373687</v>
          </cell>
          <cell r="E24">
            <v>312.8204659661946</v>
          </cell>
          <cell r="F24">
            <v>72.937414344449522</v>
          </cell>
          <cell r="G24">
            <v>483.00776610324351</v>
          </cell>
          <cell r="H24">
            <v>1737.5312928277754</v>
          </cell>
          <cell r="I24">
            <v>68.074920054819557</v>
          </cell>
        </row>
        <row r="25">
          <cell r="B25">
            <v>0</v>
          </cell>
          <cell r="C25">
            <v>0</v>
          </cell>
          <cell r="D25">
            <v>0</v>
          </cell>
          <cell r="G25">
            <v>42</v>
          </cell>
          <cell r="H25">
            <v>0</v>
          </cell>
          <cell r="I25">
            <v>0</v>
          </cell>
        </row>
        <row r="26">
          <cell r="B26">
            <v>50.257192676547518</v>
          </cell>
          <cell r="C26">
            <v>292.92763731473411</v>
          </cell>
          <cell r="D26">
            <v>562.88055797733216</v>
          </cell>
          <cell r="E26">
            <v>119.18134263295553</v>
          </cell>
          <cell r="F26">
            <v>2164</v>
          </cell>
          <cell r="G26">
            <v>169.43853530950307</v>
          </cell>
          <cell r="H26">
            <v>2138</v>
          </cell>
          <cell r="I26">
            <v>384.8265039232781</v>
          </cell>
        </row>
        <row r="27">
          <cell r="B27">
            <v>121.48723640399557</v>
          </cell>
          <cell r="C27">
            <v>24.297447280799112</v>
          </cell>
          <cell r="D27">
            <v>0</v>
          </cell>
          <cell r="E27">
            <v>276.61709211986681</v>
          </cell>
          <cell r="F27">
            <v>26.166481687014429</v>
          </cell>
          <cell r="G27">
            <v>115.88013318534962</v>
          </cell>
          <cell r="H27">
            <v>1108.3374028856826</v>
          </cell>
          <cell r="I27">
            <v>11.214206437291898</v>
          </cell>
        </row>
        <row r="28">
          <cell r="B28">
            <v>175.92508143322473</v>
          </cell>
          <cell r="C28">
            <v>0</v>
          </cell>
          <cell r="D28">
            <v>323.10423452768731</v>
          </cell>
          <cell r="E28">
            <v>201.22149837133551</v>
          </cell>
          <cell r="F28">
            <v>3507.0032573289905</v>
          </cell>
          <cell r="G28">
            <v>523.17589576547232</v>
          </cell>
          <cell r="H28">
            <v>1623.5700325732898</v>
          </cell>
          <cell r="I28">
            <v>0</v>
          </cell>
        </row>
        <row r="29">
          <cell r="B29">
            <v>70.411764705882362</v>
          </cell>
          <cell r="C29">
            <v>0</v>
          </cell>
          <cell r="D29">
            <v>0</v>
          </cell>
          <cell r="E29">
            <v>154.23529411764707</v>
          </cell>
          <cell r="F29">
            <v>167.64705882352942</v>
          </cell>
          <cell r="G29">
            <v>43.588235294117645</v>
          </cell>
          <cell r="H29">
            <v>16.764705882352942</v>
          </cell>
          <cell r="I29">
            <v>3.3529411764705883</v>
          </cell>
        </row>
        <row r="30">
          <cell r="B30">
            <v>6.6592920353982299</v>
          </cell>
          <cell r="C30">
            <v>3.9955752212389379</v>
          </cell>
          <cell r="D30">
            <v>0</v>
          </cell>
          <cell r="E30">
            <v>1190.6814159292037</v>
          </cell>
          <cell r="F30">
            <v>0</v>
          </cell>
          <cell r="G30">
            <v>0</v>
          </cell>
          <cell r="H30">
            <v>2.663716814159292</v>
          </cell>
          <cell r="I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927.29759299780994</v>
          </cell>
          <cell r="F31">
            <v>0</v>
          </cell>
          <cell r="G31">
            <v>25.39387308533917</v>
          </cell>
          <cell r="H31">
            <v>2.3085339168490151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30.9375</v>
          </cell>
          <cell r="F32">
            <v>0</v>
          </cell>
          <cell r="G32">
            <v>2.0625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2.607717041800643</v>
          </cell>
          <cell r="D33">
            <v>0</v>
          </cell>
          <cell r="E33">
            <v>23.469453376205788</v>
          </cell>
          <cell r="F33">
            <v>664.96784565916403</v>
          </cell>
          <cell r="G33">
            <v>0</v>
          </cell>
          <cell r="H33">
            <v>119.95498392282957</v>
          </cell>
          <cell r="I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994</v>
          </cell>
          <cell r="F35">
            <v>0</v>
          </cell>
          <cell r="G35">
            <v>56</v>
          </cell>
          <cell r="H35">
            <v>117</v>
          </cell>
          <cell r="I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266.78877887788781</v>
          </cell>
          <cell r="F36">
            <v>0</v>
          </cell>
          <cell r="G36">
            <v>5.8250825082508246</v>
          </cell>
          <cell r="H36">
            <v>80.386138613861391</v>
          </cell>
          <cell r="I36">
            <v>0</v>
          </cell>
        </row>
        <row r="37">
          <cell r="B37">
            <v>24.186046511627907</v>
          </cell>
          <cell r="C37">
            <v>0</v>
          </cell>
          <cell r="D37">
            <v>0</v>
          </cell>
          <cell r="E37">
            <v>46.511627906976749</v>
          </cell>
          <cell r="F37">
            <v>0</v>
          </cell>
          <cell r="G37">
            <v>0</v>
          </cell>
          <cell r="H37">
            <v>0</v>
          </cell>
          <cell r="I37">
            <v>9.3023255813953494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584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117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55</v>
          </cell>
          <cell r="C40">
            <v>19</v>
          </cell>
          <cell r="D40">
            <v>8</v>
          </cell>
          <cell r="E40">
            <v>5</v>
          </cell>
          <cell r="F40">
            <v>250</v>
          </cell>
          <cell r="G40">
            <v>0</v>
          </cell>
          <cell r="H40">
            <v>347</v>
          </cell>
          <cell r="I40">
            <v>32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58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C42">
            <v>0</v>
          </cell>
          <cell r="D42">
            <v>35</v>
          </cell>
          <cell r="E42">
            <v>15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B43">
            <v>19.058823529411764</v>
          </cell>
          <cell r="C43">
            <v>0</v>
          </cell>
          <cell r="D43">
            <v>0</v>
          </cell>
          <cell r="E43">
            <v>115.94117647058823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10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64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104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13</v>
          </cell>
          <cell r="F47">
            <v>0</v>
          </cell>
          <cell r="G47">
            <v>0</v>
          </cell>
          <cell r="H47">
            <v>19.12087912087912</v>
          </cell>
          <cell r="I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B49">
            <v>0</v>
          </cell>
          <cell r="C49">
            <v>8.6842105263157894</v>
          </cell>
          <cell r="D49">
            <v>0</v>
          </cell>
          <cell r="E49">
            <v>13</v>
          </cell>
          <cell r="F49">
            <v>0</v>
          </cell>
          <cell r="G49">
            <v>0</v>
          </cell>
          <cell r="H49">
            <v>0</v>
          </cell>
          <cell r="I49">
            <v>43.421052631578945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B51">
            <v>24.785844220274516</v>
          </cell>
          <cell r="C51">
            <v>121.45063667934514</v>
          </cell>
          <cell r="D51">
            <v>0</v>
          </cell>
          <cell r="E51">
            <v>0</v>
          </cell>
          <cell r="F51">
            <v>92.946915826029439</v>
          </cell>
          <cell r="G51">
            <v>74.977178766330411</v>
          </cell>
          <cell r="H51">
            <v>3432.8394245080208</v>
          </cell>
          <cell r="I51">
            <v>0</v>
          </cell>
        </row>
        <row r="52">
          <cell r="B52">
            <v>44.382352941176471</v>
          </cell>
          <cell r="C52">
            <v>338.78529411764708</v>
          </cell>
          <cell r="D52">
            <v>14.794117647058822</v>
          </cell>
          <cell r="E52">
            <v>133.14705882352942</v>
          </cell>
          <cell r="F52">
            <v>369.85294117647061</v>
          </cell>
          <cell r="G52">
            <v>7.3970588235294112</v>
          </cell>
          <cell r="H52">
            <v>97.641176470588235</v>
          </cell>
          <cell r="I52">
            <v>0</v>
          </cell>
        </row>
        <row r="53">
          <cell r="B53">
            <v>377.32457293035475</v>
          </cell>
          <cell r="C53">
            <v>47.165571616294343</v>
          </cell>
          <cell r="D53">
            <v>253.96846254927726</v>
          </cell>
          <cell r="E53">
            <v>384.58081471747698</v>
          </cell>
          <cell r="F53">
            <v>1015.873850197109</v>
          </cell>
          <cell r="G53">
            <v>319.27463863337715</v>
          </cell>
          <cell r="H53">
            <v>290.24967148488827</v>
          </cell>
          <cell r="I53">
            <v>72.562417871222067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374.72527472527474</v>
          </cell>
          <cell r="H54">
            <v>307.27472527472526</v>
          </cell>
          <cell r="I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>
            <v>0</v>
          </cell>
          <cell r="C56">
            <v>1044</v>
          </cell>
          <cell r="D56">
            <v>0</v>
          </cell>
          <cell r="E56">
            <v>8</v>
          </cell>
          <cell r="F56">
            <v>1900</v>
          </cell>
          <cell r="G56">
            <v>0</v>
          </cell>
          <cell r="H56">
            <v>0</v>
          </cell>
          <cell r="I56">
            <v>15</v>
          </cell>
        </row>
        <row r="57">
          <cell r="B57">
            <v>53</v>
          </cell>
          <cell r="C57">
            <v>0</v>
          </cell>
          <cell r="D57">
            <v>20</v>
          </cell>
          <cell r="E57">
            <v>17</v>
          </cell>
          <cell r="F57">
            <v>45</v>
          </cell>
          <cell r="G57">
            <v>34</v>
          </cell>
          <cell r="H57">
            <v>661</v>
          </cell>
          <cell r="I57">
            <v>103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7</v>
          </cell>
          <cell r="H58">
            <v>0</v>
          </cell>
          <cell r="I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0.71428571428571419</v>
          </cell>
          <cell r="I59">
            <v>4.2857142857142856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21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16</v>
          </cell>
          <cell r="H62">
            <v>0</v>
          </cell>
          <cell r="I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16</v>
          </cell>
          <cell r="I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302.05882352941177</v>
          </cell>
          <cell r="H64">
            <v>92.941176470588232</v>
          </cell>
          <cell r="I64">
            <v>0</v>
          </cell>
        </row>
        <row r="65">
          <cell r="B65">
            <v>49.384615384615387</v>
          </cell>
          <cell r="C65">
            <v>0</v>
          </cell>
          <cell r="D65">
            <v>319.54751131221718</v>
          </cell>
          <cell r="E65">
            <v>0</v>
          </cell>
          <cell r="F65">
            <v>200.44343891402715</v>
          </cell>
          <cell r="G65">
            <v>29.049773755656108</v>
          </cell>
          <cell r="H65">
            <v>0</v>
          </cell>
          <cell r="I65">
            <v>43.574660633484157</v>
          </cell>
        </row>
        <row r="66">
          <cell r="B66">
            <v>25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29.999999999999996</v>
          </cell>
          <cell r="H66">
            <v>0</v>
          </cell>
          <cell r="I66">
            <v>0</v>
          </cell>
        </row>
        <row r="67">
          <cell r="B67">
            <v>0</v>
          </cell>
          <cell r="C67">
            <v>16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156.90425531914892</v>
          </cell>
          <cell r="C68">
            <v>51.589834515366427</v>
          </cell>
          <cell r="D68">
            <v>345.82978723404256</v>
          </cell>
          <cell r="E68">
            <v>45.897163120567377</v>
          </cell>
          <cell r="F68">
            <v>7.1158392434988178</v>
          </cell>
          <cell r="G68">
            <v>51.234042553191486</v>
          </cell>
          <cell r="H68">
            <v>3538.3510638297876</v>
          </cell>
          <cell r="I68">
            <v>17.078014184397166</v>
          </cell>
        </row>
        <row r="69">
          <cell r="B69">
            <v>1254.8026708838518</v>
          </cell>
          <cell r="C69">
            <v>8506.977508346512</v>
          </cell>
          <cell r="D69">
            <v>1212.0015814443859</v>
          </cell>
          <cell r="E69">
            <v>2306.039184677561</v>
          </cell>
          <cell r="F69">
            <v>1043.9290107186787</v>
          </cell>
          <cell r="G69">
            <v>2365.5431382885258</v>
          </cell>
          <cell r="H69">
            <v>5829.299595853101</v>
          </cell>
          <cell r="I69">
            <v>1245.4073097873836</v>
          </cell>
        </row>
        <row r="82">
          <cell r="B82">
            <v>3361</v>
          </cell>
          <cell r="C82">
            <v>283625</v>
          </cell>
          <cell r="D82">
            <v>52590</v>
          </cell>
          <cell r="E82">
            <v>132529</v>
          </cell>
          <cell r="F82">
            <v>6630</v>
          </cell>
          <cell r="G82">
            <v>0</v>
          </cell>
          <cell r="H82">
            <v>7190</v>
          </cell>
          <cell r="I82">
            <v>15959.000000000002</v>
          </cell>
        </row>
        <row r="83">
          <cell r="B83">
            <v>3960.9146490869844</v>
          </cell>
          <cell r="C83">
            <v>1523.8353654979289</v>
          </cell>
          <cell r="D83">
            <v>471.82066390525642</v>
          </cell>
          <cell r="E83">
            <v>1004.4361472492855</v>
          </cell>
          <cell r="F83">
            <v>1070.517472726212</v>
          </cell>
          <cell r="G83">
            <v>2556.0256694475233</v>
          </cell>
          <cell r="H83">
            <v>11393.742138731697</v>
          </cell>
          <cell r="I83">
            <v>672.70789335511347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249</v>
          </cell>
          <cell r="H84">
            <v>0</v>
          </cell>
          <cell r="I84">
            <v>0</v>
          </cell>
        </row>
        <row r="85">
          <cell r="B85">
            <v>1462.6497684385779</v>
          </cell>
          <cell r="C85">
            <v>377258.08821200806</v>
          </cell>
          <cell r="D85">
            <v>120.63090873720229</v>
          </cell>
          <cell r="E85">
            <v>972.5867016936935</v>
          </cell>
          <cell r="F85">
            <v>7388.6431601536406</v>
          </cell>
          <cell r="G85">
            <v>26559.156388033909</v>
          </cell>
          <cell r="H85">
            <v>2314.6055613950693</v>
          </cell>
          <cell r="I85">
            <v>83868.639299539893</v>
          </cell>
        </row>
        <row r="86">
          <cell r="B86">
            <v>34.789267747344887</v>
          </cell>
          <cell r="C86">
            <v>47.43991056456121</v>
          </cell>
          <cell r="D86">
            <v>232.45556176634992</v>
          </cell>
          <cell r="E86">
            <v>0</v>
          </cell>
          <cell r="F86">
            <v>0</v>
          </cell>
          <cell r="G86">
            <v>0</v>
          </cell>
          <cell r="H86">
            <v>4871</v>
          </cell>
          <cell r="I86">
            <v>31.626607043040803</v>
          </cell>
        </row>
        <row r="87">
          <cell r="B87">
            <v>907.83997068165161</v>
          </cell>
          <cell r="C87">
            <v>256.16735890544834</v>
          </cell>
          <cell r="D87">
            <v>928.204739799658</v>
          </cell>
          <cell r="E87">
            <v>663.46274126557535</v>
          </cell>
          <cell r="F87">
            <v>1109.3440019545567</v>
          </cell>
          <cell r="G87">
            <v>264.7419985340826</v>
          </cell>
          <cell r="H87">
            <v>0</v>
          </cell>
          <cell r="I87">
            <v>257.23918885902759</v>
          </cell>
        </row>
        <row r="88">
          <cell r="B88">
            <v>22.753479125248511</v>
          </cell>
          <cell r="C88">
            <v>21.669980119284297</v>
          </cell>
          <cell r="D88">
            <v>504.36878727634195</v>
          </cell>
          <cell r="E88">
            <v>44.423459244532808</v>
          </cell>
          <cell r="F88">
            <v>170.65109343936382</v>
          </cell>
          <cell r="G88">
            <v>2119.3240556660039</v>
          </cell>
          <cell r="H88">
            <v>434.48310139165011</v>
          </cell>
          <cell r="I88">
            <v>1587.3260437375745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266.84210526315792</v>
          </cell>
          <cell r="G89">
            <v>33.037593984962406</v>
          </cell>
          <cell r="H89">
            <v>38.120300751879697</v>
          </cell>
          <cell r="I89">
            <v>0</v>
          </cell>
        </row>
        <row r="90">
          <cell r="B90">
            <v>282.8696431620283</v>
          </cell>
          <cell r="C90">
            <v>438.83020317568725</v>
          </cell>
          <cell r="D90">
            <v>218.65058903875703</v>
          </cell>
          <cell r="E90">
            <v>555.0361106368448</v>
          </cell>
          <cell r="F90">
            <v>3486.1772238347276</v>
          </cell>
          <cell r="G90">
            <v>700.29349496329178</v>
          </cell>
          <cell r="H90">
            <v>17981</v>
          </cell>
          <cell r="I90">
            <v>198.77326276250639</v>
          </cell>
        </row>
        <row r="91">
          <cell r="B91">
            <v>297.86213991769546</v>
          </cell>
          <cell r="C91">
            <v>0</v>
          </cell>
          <cell r="D91">
            <v>16.502057613168724</v>
          </cell>
          <cell r="E91">
            <v>86.635802469135797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B92">
            <v>1927.9070490670351</v>
          </cell>
          <cell r="C92">
            <v>1172.5975293711126</v>
          </cell>
          <cell r="D92">
            <v>18.22218382861092</v>
          </cell>
          <cell r="E92">
            <v>2787.0830165860398</v>
          </cell>
          <cell r="F92">
            <v>378.11031444367654</v>
          </cell>
          <cell r="G92">
            <v>485.621199032481</v>
          </cell>
          <cell r="H92">
            <v>3633.5034554250174</v>
          </cell>
          <cell r="I92">
            <v>143.95525224602625</v>
          </cell>
        </row>
        <row r="93">
          <cell r="B93">
            <v>192.89285714285714</v>
          </cell>
          <cell r="C93">
            <v>2064.4128401360545</v>
          </cell>
          <cell r="D93">
            <v>248.00510204081633</v>
          </cell>
          <cell r="E93">
            <v>332.96981292517006</v>
          </cell>
          <cell r="F93">
            <v>1262.9889455782313</v>
          </cell>
          <cell r="G93">
            <v>624.60544217687072</v>
          </cell>
          <cell r="H93">
            <v>22.963435374149661</v>
          </cell>
          <cell r="I93">
            <v>652.16156462585036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4699.6575121163169</v>
          </cell>
          <cell r="F94">
            <v>0</v>
          </cell>
          <cell r="G94">
            <v>214.34248788368339</v>
          </cell>
          <cell r="H94">
            <v>0</v>
          </cell>
          <cell r="I94">
            <v>0</v>
          </cell>
        </row>
        <row r="95">
          <cell r="B95">
            <v>553.54684418145951</v>
          </cell>
          <cell r="C95">
            <v>1947.4363905325445</v>
          </cell>
          <cell r="D95">
            <v>69.386094674556205</v>
          </cell>
          <cell r="E95">
            <v>636.81015779092706</v>
          </cell>
          <cell r="F95">
            <v>1788.6193293885603</v>
          </cell>
          <cell r="G95">
            <v>969.86341222879673</v>
          </cell>
          <cell r="H95">
            <v>18.502958579881657</v>
          </cell>
          <cell r="I95">
            <v>269.83481262327416</v>
          </cell>
        </row>
        <row r="96">
          <cell r="B96">
            <v>7269.015122265122</v>
          </cell>
          <cell r="C96">
            <v>2392.5476190476188</v>
          </cell>
          <cell r="D96">
            <v>2576.6978764478763</v>
          </cell>
          <cell r="E96">
            <v>7870.6663449163452</v>
          </cell>
          <cell r="F96">
            <v>1968.018018018018</v>
          </cell>
          <cell r="G96">
            <v>455.45559845559848</v>
          </cell>
          <cell r="H96">
            <v>2280.0894465894467</v>
          </cell>
          <cell r="I96">
            <v>1401.5099742599743</v>
          </cell>
        </row>
        <row r="97">
          <cell r="B97">
            <v>0</v>
          </cell>
          <cell r="C97">
            <v>99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B98">
            <v>743.47785108388314</v>
          </cell>
          <cell r="C98">
            <v>959.44046497015393</v>
          </cell>
          <cell r="D98">
            <v>1947.2038956958843</v>
          </cell>
          <cell r="E98">
            <v>3602.3272070373864</v>
          </cell>
          <cell r="F98">
            <v>44.254633993088277</v>
          </cell>
          <cell r="G98">
            <v>1479.8749607288721</v>
          </cell>
          <cell r="H98">
            <v>2363.1974552309143</v>
          </cell>
          <cell r="I98">
            <v>129.22353125981778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2485.1094177413052</v>
          </cell>
          <cell r="F99">
            <v>0</v>
          </cell>
          <cell r="G99">
            <v>3.8905822586948031</v>
          </cell>
          <cell r="H99">
            <v>0</v>
          </cell>
          <cell r="I99">
            <v>0</v>
          </cell>
        </row>
        <row r="100">
          <cell r="B100">
            <v>1464.8526466380545</v>
          </cell>
          <cell r="C100">
            <v>3293</v>
          </cell>
          <cell r="D100">
            <v>740.47496423462098</v>
          </cell>
          <cell r="E100">
            <v>908.60213002702267</v>
          </cell>
          <cell r="F100">
            <v>1520.2988396121441</v>
          </cell>
          <cell r="G100">
            <v>770.88094102686387</v>
          </cell>
          <cell r="H100">
            <v>491.86138928628202</v>
          </cell>
          <cell r="I100">
            <v>1062.4206008583692</v>
          </cell>
        </row>
        <row r="101">
          <cell r="B101">
            <v>133.41176470588235</v>
          </cell>
          <cell r="C101">
            <v>457.41176470588238</v>
          </cell>
          <cell r="D101">
            <v>116.73529411764706</v>
          </cell>
          <cell r="E101">
            <v>2284.6764705882351</v>
          </cell>
          <cell r="F101">
            <v>95.294117647058812</v>
          </cell>
          <cell r="G101">
            <v>154.85294117647058</v>
          </cell>
          <cell r="H101">
            <v>1184.0294117647059</v>
          </cell>
          <cell r="I101">
            <v>28.588235294117649</v>
          </cell>
        </row>
        <row r="102">
          <cell r="B102">
            <v>22.729744915159007</v>
          </cell>
          <cell r="C102">
            <v>0</v>
          </cell>
          <cell r="D102">
            <v>0</v>
          </cell>
          <cell r="E102">
            <v>4136.8135745589398</v>
          </cell>
          <cell r="F102">
            <v>1785.9085290482076</v>
          </cell>
          <cell r="G102">
            <v>58.447915496123166</v>
          </cell>
          <cell r="H102">
            <v>1203.0529272952017</v>
          </cell>
          <cell r="I102">
            <v>17.047308686369256</v>
          </cell>
        </row>
        <row r="103">
          <cell r="B103">
            <v>575.0136986301369</v>
          </cell>
          <cell r="C103">
            <v>8.712328767123287</v>
          </cell>
          <cell r="D103">
            <v>0</v>
          </cell>
          <cell r="E103">
            <v>287.50684931506845</v>
          </cell>
          <cell r="F103">
            <v>0</v>
          </cell>
          <cell r="G103">
            <v>0</v>
          </cell>
          <cell r="H103">
            <v>69.698630136986296</v>
          </cell>
          <cell r="I103">
            <v>13.068493150684931</v>
          </cell>
        </row>
        <row r="104">
          <cell r="B104">
            <v>20.574766355140188</v>
          </cell>
          <cell r="C104">
            <v>6.0514018691588785</v>
          </cell>
          <cell r="D104">
            <v>0</v>
          </cell>
          <cell r="E104">
            <v>1516.481308411215</v>
          </cell>
          <cell r="F104">
            <v>6.0514018691588785</v>
          </cell>
          <cell r="G104">
            <v>0</v>
          </cell>
          <cell r="H104">
            <v>0</v>
          </cell>
          <cell r="I104">
            <v>4.8411214953271022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766.30952380952374</v>
          </cell>
          <cell r="F105">
            <v>0</v>
          </cell>
          <cell r="G105">
            <v>8.0102040816326525</v>
          </cell>
          <cell r="H105">
            <v>10.680272108843537</v>
          </cell>
          <cell r="I105">
            <v>0</v>
          </cell>
        </row>
        <row r="106">
          <cell r="B106">
            <v>1.7475785148224243</v>
          </cell>
          <cell r="C106">
            <v>0</v>
          </cell>
          <cell r="D106">
            <v>118.83533900792486</v>
          </cell>
          <cell r="E106">
            <v>5373.8039330789552</v>
          </cell>
          <cell r="F106">
            <v>0</v>
          </cell>
          <cell r="G106">
            <v>276.11740534194308</v>
          </cell>
          <cell r="H106">
            <v>183.49574405635457</v>
          </cell>
          <cell r="I106">
            <v>0</v>
          </cell>
        </row>
        <row r="107">
          <cell r="B107">
            <v>21.838235294117649</v>
          </cell>
          <cell r="C107">
            <v>9.3592436974789912</v>
          </cell>
          <cell r="D107">
            <v>6.2394957983193278</v>
          </cell>
          <cell r="E107">
            <v>31.19747899159664</v>
          </cell>
          <cell r="F107">
            <v>1310.2941176470588</v>
          </cell>
          <cell r="G107">
            <v>31.19747899159664</v>
          </cell>
          <cell r="H107">
            <v>56.155462184873947</v>
          </cell>
          <cell r="I107">
            <v>18.718487394957982</v>
          </cell>
        </row>
        <row r="108">
          <cell r="C108">
            <v>0</v>
          </cell>
          <cell r="D108">
            <v>0</v>
          </cell>
        </row>
        <row r="109">
          <cell r="B109">
            <v>1.8194444444444446</v>
          </cell>
          <cell r="C109">
            <v>0</v>
          </cell>
          <cell r="D109">
            <v>3.6388888888888893</v>
          </cell>
          <cell r="E109">
            <v>1195.375</v>
          </cell>
          <cell r="F109">
            <v>0</v>
          </cell>
          <cell r="G109">
            <v>181.94444444444446</v>
          </cell>
          <cell r="H109">
            <v>58.222222222222229</v>
          </cell>
          <cell r="I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152.75964391691394</v>
          </cell>
          <cell r="F110">
            <v>0</v>
          </cell>
          <cell r="G110">
            <v>2.0830860534124631</v>
          </cell>
          <cell r="H110">
            <v>313.15727002967355</v>
          </cell>
          <cell r="I110">
            <v>0</v>
          </cell>
        </row>
        <row r="111">
          <cell r="B111">
            <v>24.146341463414632</v>
          </cell>
          <cell r="C111">
            <v>0</v>
          </cell>
          <cell r="D111">
            <v>0</v>
          </cell>
          <cell r="E111">
            <v>67.073170731707322</v>
          </cell>
          <cell r="F111">
            <v>0</v>
          </cell>
          <cell r="G111">
            <v>0</v>
          </cell>
          <cell r="H111">
            <v>0</v>
          </cell>
          <cell r="I111">
            <v>18.780487804878049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529.32330827067665</v>
          </cell>
          <cell r="F112">
            <v>0</v>
          </cell>
          <cell r="G112">
            <v>0</v>
          </cell>
          <cell r="H112">
            <v>20.676691729323306</v>
          </cell>
          <cell r="I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160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B114">
            <v>82.61999999999999</v>
          </cell>
          <cell r="C114">
            <v>235.61999999999998</v>
          </cell>
          <cell r="D114">
            <v>12.24</v>
          </cell>
          <cell r="E114">
            <v>223.38</v>
          </cell>
          <cell r="F114">
            <v>550.80000000000007</v>
          </cell>
          <cell r="G114">
            <v>734.4</v>
          </cell>
          <cell r="H114">
            <v>563.04000000000008</v>
          </cell>
          <cell r="I114">
            <v>351.9</v>
          </cell>
        </row>
        <row r="115">
          <cell r="B115">
            <v>157.93548387096774</v>
          </cell>
          <cell r="C115">
            <v>0</v>
          </cell>
          <cell r="D115">
            <v>0</v>
          </cell>
          <cell r="E115">
            <v>562.0645161290322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B116">
            <v>94.093804284887085</v>
          </cell>
          <cell r="C116">
            <v>0</v>
          </cell>
          <cell r="D116">
            <v>861.32020845396642</v>
          </cell>
          <cell r="E116">
            <v>1472.2061378112332</v>
          </cell>
          <cell r="F116">
            <v>0</v>
          </cell>
          <cell r="G116">
            <v>0</v>
          </cell>
          <cell r="H116">
            <v>72.379849449913152</v>
          </cell>
          <cell r="I116">
            <v>0</v>
          </cell>
        </row>
        <row r="117">
          <cell r="B117">
            <v>50.456066945606693</v>
          </cell>
          <cell r="C117">
            <v>84.635983263598334</v>
          </cell>
          <cell r="D117">
            <v>0</v>
          </cell>
          <cell r="E117">
            <v>642.90794979079499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6</v>
          </cell>
          <cell r="H118">
            <v>0</v>
          </cell>
          <cell r="I118">
            <v>0</v>
          </cell>
        </row>
        <row r="119">
          <cell r="B119">
            <v>5.3421926910298998</v>
          </cell>
          <cell r="C119">
            <v>8.9036544850498345</v>
          </cell>
          <cell r="D119">
            <v>0</v>
          </cell>
          <cell r="E119">
            <v>253.75415282392026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355.58823529411762</v>
          </cell>
          <cell r="F120">
            <v>0</v>
          </cell>
          <cell r="G120">
            <v>0</v>
          </cell>
          <cell r="H120">
            <v>34.411764705882355</v>
          </cell>
          <cell r="I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184.45222929936307</v>
          </cell>
          <cell r="F121">
            <v>0</v>
          </cell>
          <cell r="G121">
            <v>0</v>
          </cell>
          <cell r="H121">
            <v>12.547770700636942</v>
          </cell>
          <cell r="I121">
            <v>0</v>
          </cell>
        </row>
        <row r="122">
          <cell r="B122">
            <v>142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0</v>
          </cell>
          <cell r="C123">
            <v>837.38275124732718</v>
          </cell>
          <cell r="D123">
            <v>0</v>
          </cell>
          <cell r="E123">
            <v>1944.6329294369209</v>
          </cell>
          <cell r="F123">
            <v>0</v>
          </cell>
          <cell r="G123">
            <v>0</v>
          </cell>
          <cell r="H123">
            <v>0</v>
          </cell>
          <cell r="I123">
            <v>1.9843193157519603</v>
          </cell>
        </row>
        <row r="124">
          <cell r="B124">
            <v>0</v>
          </cell>
          <cell r="C124">
            <v>425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B125">
            <v>4471.0081766148814</v>
          </cell>
          <cell r="C125">
            <v>100.2814118288362</v>
          </cell>
          <cell r="D125">
            <v>0</v>
          </cell>
          <cell r="E125">
            <v>69.425592804578912</v>
          </cell>
          <cell r="F125">
            <v>4551.2333060779501</v>
          </cell>
          <cell r="G125">
            <v>185.13491414554372</v>
          </cell>
          <cell r="H125">
            <v>1280.5164895066775</v>
          </cell>
          <cell r="I125">
            <v>663.40010902153176</v>
          </cell>
        </row>
        <row r="126">
          <cell r="B126">
            <v>310.7959651535993</v>
          </cell>
          <cell r="C126">
            <v>17449.400389729482</v>
          </cell>
          <cell r="D126">
            <v>44.826341127922966</v>
          </cell>
          <cell r="E126">
            <v>2973.4806281522237</v>
          </cell>
          <cell r="F126">
            <v>4482.6341127922979</v>
          </cell>
          <cell r="G126">
            <v>349.64546079779922</v>
          </cell>
          <cell r="H126">
            <v>397.46022466758365</v>
          </cell>
          <cell r="I126">
            <v>62.756877579092162</v>
          </cell>
        </row>
        <row r="127">
          <cell r="B127">
            <v>218.47451075138923</v>
          </cell>
          <cell r="C127">
            <v>3359.8731577675767</v>
          </cell>
          <cell r="D127">
            <v>1456.4967383425949</v>
          </cell>
          <cell r="E127">
            <v>2813.6868808891036</v>
          </cell>
          <cell r="F127">
            <v>1671.6610292341145</v>
          </cell>
          <cell r="G127">
            <v>3409.5264556656198</v>
          </cell>
          <cell r="H127">
            <v>456.81034066199567</v>
          </cell>
          <cell r="I127">
            <v>314.47088668760568</v>
          </cell>
        </row>
        <row r="128">
          <cell r="B128">
            <v>0</v>
          </cell>
          <cell r="C128">
            <v>0</v>
          </cell>
          <cell r="D128">
            <v>473.56321839080459</v>
          </cell>
          <cell r="E128">
            <v>0</v>
          </cell>
          <cell r="F128">
            <v>0</v>
          </cell>
          <cell r="G128">
            <v>438.04597701149424</v>
          </cell>
          <cell r="H128">
            <v>0</v>
          </cell>
          <cell r="I128">
            <v>118.39080459770115</v>
          </cell>
        </row>
        <row r="129">
          <cell r="B129">
            <v>0</v>
          </cell>
          <cell r="C129">
            <v>4247.3386052760143</v>
          </cell>
          <cell r="D129">
            <v>0</v>
          </cell>
          <cell r="E129">
            <v>0</v>
          </cell>
          <cell r="F129">
            <v>1394.2843185148997</v>
          </cell>
          <cell r="G129">
            <v>6.9714215925744991</v>
          </cell>
          <cell r="H129">
            <v>17.428553981436249</v>
          </cell>
          <cell r="I129">
            <v>22874.977100635075</v>
          </cell>
        </row>
        <row r="130">
          <cell r="B130">
            <v>364.35744680851064</v>
          </cell>
          <cell r="C130">
            <v>3090.4136170212764</v>
          </cell>
          <cell r="D130">
            <v>0</v>
          </cell>
          <cell r="E130">
            <v>170.58553191489361</v>
          </cell>
          <cell r="F130">
            <v>4140.4255319148933</v>
          </cell>
          <cell r="G130">
            <v>0</v>
          </cell>
          <cell r="H130">
            <v>0</v>
          </cell>
          <cell r="I130">
            <v>18.217872340425533</v>
          </cell>
        </row>
        <row r="131">
          <cell r="B131">
            <v>2421.9531210449045</v>
          </cell>
          <cell r="C131">
            <v>2130.1893383283555</v>
          </cell>
          <cell r="D131">
            <v>4268.221789095327</v>
          </cell>
          <cell r="E131">
            <v>10693.299498810307</v>
          </cell>
          <cell r="F131">
            <v>6274.489950893535</v>
          </cell>
          <cell r="G131">
            <v>2301.1691894902042</v>
          </cell>
          <cell r="H131">
            <v>2015.6798967245481</v>
          </cell>
          <cell r="I131">
            <v>879.99721561281831</v>
          </cell>
        </row>
        <row r="132">
          <cell r="B132">
            <v>0</v>
          </cell>
          <cell r="C132">
            <v>576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180</v>
          </cell>
          <cell r="G133">
            <v>0</v>
          </cell>
          <cell r="H133">
            <v>0</v>
          </cell>
          <cell r="I133">
            <v>0</v>
          </cell>
        </row>
        <row r="134">
          <cell r="B134">
            <v>272.78073089700996</v>
          </cell>
          <cell r="C134">
            <v>50.514950166112961</v>
          </cell>
          <cell r="D134">
            <v>88.401162790697668</v>
          </cell>
          <cell r="E134">
            <v>282.88372093023253</v>
          </cell>
          <cell r="F134">
            <v>2273.172757475083</v>
          </cell>
          <cell r="G134">
            <v>0</v>
          </cell>
          <cell r="H134">
            <v>0</v>
          </cell>
          <cell r="I134">
            <v>73.246677740863788</v>
          </cell>
        </row>
        <row r="135">
          <cell r="B135">
            <v>5.9090909090909092</v>
          </cell>
          <cell r="C135">
            <v>51.704545454545453</v>
          </cell>
          <cell r="D135">
            <v>0</v>
          </cell>
          <cell r="E135">
            <v>63.522727272727273</v>
          </cell>
          <cell r="F135">
            <v>73.86363636363636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5.67741935483871</v>
          </cell>
          <cell r="C136">
            <v>0.5161290322580645</v>
          </cell>
          <cell r="D136">
            <v>0</v>
          </cell>
          <cell r="E136">
            <v>0</v>
          </cell>
          <cell r="F136">
            <v>0</v>
          </cell>
          <cell r="G136">
            <v>40.602150537634408</v>
          </cell>
          <cell r="H136">
            <v>0</v>
          </cell>
          <cell r="I136">
            <v>1.2043010752688172</v>
          </cell>
        </row>
        <row r="137">
          <cell r="B137">
            <v>14.441860465116278</v>
          </cell>
          <cell r="C137">
            <v>22.465116279069768</v>
          </cell>
          <cell r="D137">
            <v>0</v>
          </cell>
          <cell r="E137">
            <v>117.13953488372093</v>
          </cell>
          <cell r="F137">
            <v>0</v>
          </cell>
          <cell r="G137">
            <v>0</v>
          </cell>
          <cell r="H137">
            <v>32.093023255813954</v>
          </cell>
          <cell r="I137">
            <v>227.86046511627907</v>
          </cell>
        </row>
        <row r="138">
          <cell r="B138">
            <v>0</v>
          </cell>
          <cell r="C138">
            <v>0</v>
          </cell>
          <cell r="D138">
            <v>3.6411976340020735</v>
          </cell>
          <cell r="E138">
            <v>0</v>
          </cell>
          <cell r="F138">
            <v>1780.5276541252499</v>
          </cell>
          <cell r="G138">
            <v>3.7929142020854929</v>
          </cell>
          <cell r="H138">
            <v>40.280748826147935</v>
          </cell>
          <cell r="I138">
            <v>22.757485212512957</v>
          </cell>
        </row>
        <row r="139">
          <cell r="B139">
            <v>28.521397379912663</v>
          </cell>
          <cell r="C139">
            <v>187.90567685589519</v>
          </cell>
          <cell r="D139">
            <v>969.7275109170306</v>
          </cell>
          <cell r="E139">
            <v>0</v>
          </cell>
          <cell r="F139">
            <v>296.95807860262005</v>
          </cell>
          <cell r="G139">
            <v>384.20000000000005</v>
          </cell>
          <cell r="H139">
            <v>53.687336244541484</v>
          </cell>
          <cell r="I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7</v>
          </cell>
        </row>
        <row r="141">
          <cell r="B141">
            <v>113.59506680369989</v>
          </cell>
          <cell r="C141">
            <v>227.19013360739979</v>
          </cell>
          <cell r="D141">
            <v>0</v>
          </cell>
          <cell r="E141">
            <v>2467.1428571428573</v>
          </cell>
          <cell r="F141">
            <v>621.22302158273374</v>
          </cell>
          <cell r="G141">
            <v>0</v>
          </cell>
          <cell r="H141">
            <v>0</v>
          </cell>
          <cell r="I141">
            <v>24.848920863309353</v>
          </cell>
        </row>
        <row r="143">
          <cell r="D143">
            <v>421544</v>
          </cell>
          <cell r="E143">
            <v>32154</v>
          </cell>
          <cell r="F143">
            <v>43532.287961532478</v>
          </cell>
          <cell r="G143">
            <v>82145</v>
          </cell>
          <cell r="H143">
            <v>50124</v>
          </cell>
          <cell r="I143">
            <v>18010.761955232996</v>
          </cell>
        </row>
        <row r="156">
          <cell r="B156">
            <v>19035</v>
          </cell>
          <cell r="C156">
            <v>1504675.0000000002</v>
          </cell>
          <cell r="D156">
            <v>301688</v>
          </cell>
          <cell r="E156">
            <v>717985</v>
          </cell>
          <cell r="F156">
            <v>33813</v>
          </cell>
          <cell r="G156">
            <v>0</v>
          </cell>
          <cell r="H156">
            <v>26088</v>
          </cell>
          <cell r="I156">
            <v>82538</v>
          </cell>
        </row>
        <row r="157">
          <cell r="B157">
            <v>7618.3027827960723</v>
          </cell>
          <cell r="C157">
            <v>2240.1524044148778</v>
          </cell>
          <cell r="D157">
            <v>592.91245504691483</v>
          </cell>
          <cell r="E157">
            <v>1384.8086781757129</v>
          </cell>
          <cell r="F157">
            <v>1538.050130913779</v>
          </cell>
          <cell r="G157">
            <v>44171.578712411545</v>
          </cell>
          <cell r="H157">
            <v>23675.325421730879</v>
          </cell>
          <cell r="I157">
            <v>1192.8694145102286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444</v>
          </cell>
          <cell r="H158">
            <v>0</v>
          </cell>
          <cell r="I158">
            <v>0</v>
          </cell>
        </row>
        <row r="159">
          <cell r="B159">
            <v>403.54431426122596</v>
          </cell>
          <cell r="C159">
            <v>33862.049972372923</v>
          </cell>
          <cell r="D159">
            <v>4.4590531962566402</v>
          </cell>
          <cell r="E159">
            <v>64.656271345721279</v>
          </cell>
          <cell r="F159">
            <v>4369.8721323315067</v>
          </cell>
          <cell r="G159">
            <v>1595.6721862804386</v>
          </cell>
          <cell r="H159">
            <v>1360.0112248582752</v>
          </cell>
          <cell r="I159">
            <v>9584.7348453536488</v>
          </cell>
        </row>
        <row r="160">
          <cell r="B160">
            <v>68.681065088757393</v>
          </cell>
          <cell r="C160">
            <v>70.356213017751472</v>
          </cell>
          <cell r="D160">
            <v>284.7751479289941</v>
          </cell>
          <cell r="E160">
            <v>0</v>
          </cell>
          <cell r="F160">
            <v>0</v>
          </cell>
          <cell r="G160">
            <v>0</v>
          </cell>
          <cell r="H160">
            <v>10833.181656804734</v>
          </cell>
          <cell r="I160">
            <v>67.005917159763314</v>
          </cell>
        </row>
        <row r="161">
          <cell r="B161">
            <v>1161.5754684838159</v>
          </cell>
          <cell r="C161">
            <v>263.72504258943781</v>
          </cell>
          <cell r="D161">
            <v>483.98977853492329</v>
          </cell>
          <cell r="E161">
            <v>1029.2190800681431</v>
          </cell>
          <cell r="F161">
            <v>2044.6098807495741</v>
          </cell>
          <cell r="G161">
            <v>478.06337308347531</v>
          </cell>
          <cell r="H161">
            <v>0</v>
          </cell>
          <cell r="I161">
            <v>336.81737649063035</v>
          </cell>
        </row>
        <row r="162">
          <cell r="B162">
            <v>37.364258301351576</v>
          </cell>
          <cell r="C162">
            <v>35.715835140997832</v>
          </cell>
          <cell r="D162">
            <v>353.86150508927079</v>
          </cell>
          <cell r="E162">
            <v>67.585349574503581</v>
          </cell>
          <cell r="F162">
            <v>296.71616886367428</v>
          </cell>
          <cell r="G162">
            <v>2525.9337560487234</v>
          </cell>
          <cell r="H162">
            <v>881.35691640246966</v>
          </cell>
          <cell r="I162">
            <v>2387.4662105790089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275.52</v>
          </cell>
          <cell r="G163">
            <v>13.120000000000001</v>
          </cell>
          <cell r="H163">
            <v>39.36</v>
          </cell>
          <cell r="I163">
            <v>0</v>
          </cell>
        </row>
        <row r="164">
          <cell r="B164">
            <v>813.25063823396908</v>
          </cell>
          <cell r="C164">
            <v>778.36266706712718</v>
          </cell>
          <cell r="D164">
            <v>228.57636281723984</v>
          </cell>
          <cell r="E164">
            <v>271.88556840366419</v>
          </cell>
          <cell r="F164">
            <v>4812.1339540471545</v>
          </cell>
          <cell r="G164">
            <v>2286.9666616609102</v>
          </cell>
          <cell r="H164">
            <v>22521.989938429193</v>
          </cell>
          <cell r="I164">
            <v>330.83420934074184</v>
          </cell>
        </row>
        <row r="165">
          <cell r="B165">
            <v>2030.5669662590246</v>
          </cell>
          <cell r="C165">
            <v>0</v>
          </cell>
          <cell r="D165">
            <v>1.9556505083247384</v>
          </cell>
          <cell r="E165">
            <v>9.4773832326506557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B166">
            <v>26361</v>
          </cell>
          <cell r="C166">
            <v>12341</v>
          </cell>
          <cell r="D166">
            <v>82</v>
          </cell>
          <cell r="E166">
            <v>32362</v>
          </cell>
          <cell r="F166">
            <v>4150</v>
          </cell>
          <cell r="G166">
            <v>9850</v>
          </cell>
          <cell r="H166">
            <v>35150</v>
          </cell>
          <cell r="I166">
            <v>2563</v>
          </cell>
        </row>
        <row r="167">
          <cell r="B167">
            <v>3248.650091749721</v>
          </cell>
          <cell r="C167">
            <v>18635.40161191667</v>
          </cell>
          <cell r="D167">
            <v>1237.3890547979709</v>
          </cell>
          <cell r="E167">
            <v>3434.0569208073975</v>
          </cell>
          <cell r="F167">
            <v>10882.574749037527</v>
          </cell>
          <cell r="G167">
            <v>9866.8677724606914</v>
          </cell>
          <cell r="H167">
            <v>161.22332961537077</v>
          </cell>
          <cell r="I167">
            <v>8544.8364696146509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186518.31315240083</v>
          </cell>
          <cell r="F168">
            <v>0</v>
          </cell>
          <cell r="G168">
            <v>2126.686847599165</v>
          </cell>
          <cell r="H168">
            <v>0</v>
          </cell>
          <cell r="I168">
            <v>0</v>
          </cell>
        </row>
        <row r="169">
          <cell r="B169">
            <v>4048.6964514174128</v>
          </cell>
          <cell r="C169">
            <v>9404.0558211568241</v>
          </cell>
          <cell r="D169">
            <v>100.7277624402397</v>
          </cell>
          <cell r="E169">
            <v>5647.2833479226992</v>
          </cell>
          <cell r="F169">
            <v>10814.244495320181</v>
          </cell>
          <cell r="G169">
            <v>8273.6664871052453</v>
          </cell>
          <cell r="H169">
            <v>134.30368325365296</v>
          </cell>
          <cell r="I169">
            <v>3130.0219513837451</v>
          </cell>
        </row>
        <row r="170">
          <cell r="B170">
            <v>94939.497775135227</v>
          </cell>
          <cell r="C170">
            <v>34918.772756914339</v>
          </cell>
          <cell r="D170">
            <v>17113.809486363116</v>
          </cell>
          <cell r="E170">
            <v>77679.482680578454</v>
          </cell>
          <cell r="F170">
            <v>20070.042579308756</v>
          </cell>
          <cell r="G170">
            <v>5177.0076719475237</v>
          </cell>
          <cell r="H170">
            <v>19313.539318731058</v>
          </cell>
          <cell r="I170">
            <v>19532.84773102152</v>
          </cell>
        </row>
        <row r="171">
          <cell r="B171">
            <v>0</v>
          </cell>
          <cell r="C171">
            <v>854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B172">
            <v>13814.918712276964</v>
          </cell>
          <cell r="C172">
            <v>4026.0620247207153</v>
          </cell>
          <cell r="D172">
            <v>9212.1758192762136</v>
          </cell>
          <cell r="E172">
            <v>12244.098899374963</v>
          </cell>
          <cell r="F172">
            <v>501.75249560327961</v>
          </cell>
          <cell r="G172">
            <v>8715.7753502927026</v>
          </cell>
          <cell r="H172">
            <v>30867.14452618629</v>
          </cell>
          <cell r="I172">
            <v>1643.0721722688729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19853.736434108527</v>
          </cell>
          <cell r="F173">
            <v>0</v>
          </cell>
          <cell r="G173">
            <v>194.26356589147287</v>
          </cell>
          <cell r="H173">
            <v>0</v>
          </cell>
          <cell r="I173">
            <v>0</v>
          </cell>
        </row>
        <row r="174">
          <cell r="B174">
            <v>11039.670172486327</v>
          </cell>
          <cell r="C174">
            <v>22499.887252839711</v>
          </cell>
          <cell r="D174">
            <v>2771.8435002103488</v>
          </cell>
          <cell r="E174">
            <v>2203.1636516617586</v>
          </cell>
          <cell r="F174">
            <v>11298.275136726967</v>
          </cell>
          <cell r="G174">
            <v>11656.053849389988</v>
          </cell>
          <cell r="H174">
            <v>2262.165755153555</v>
          </cell>
          <cell r="I174">
            <v>13852.940681531341</v>
          </cell>
        </row>
        <row r="175">
          <cell r="B175">
            <v>7655.093042291951</v>
          </cell>
          <cell r="C175">
            <v>1957.2867667121418</v>
          </cell>
          <cell r="D175">
            <v>765.18090040927689</v>
          </cell>
          <cell r="E175">
            <v>9717.4690313778992</v>
          </cell>
          <cell r="F175">
            <v>1313.6152796725785</v>
          </cell>
          <cell r="G175">
            <v>2889.9536152796727</v>
          </cell>
          <cell r="H175">
            <v>23116.344884038201</v>
          </cell>
          <cell r="I175">
            <v>729.05648021828108</v>
          </cell>
        </row>
        <row r="176">
          <cell r="B176">
            <v>156.65902093277953</v>
          </cell>
          <cell r="C176">
            <v>0</v>
          </cell>
          <cell r="D176">
            <v>0</v>
          </cell>
          <cell r="E176">
            <v>106160.50773183448</v>
          </cell>
          <cell r="F176">
            <v>34464.984605211503</v>
          </cell>
          <cell r="G176">
            <v>877.2905172235653</v>
          </cell>
          <cell r="H176">
            <v>9767.1677584223617</v>
          </cell>
          <cell r="I176">
            <v>197.39036637530222</v>
          </cell>
        </row>
        <row r="177">
          <cell r="B177">
            <v>18719.221261772673</v>
          </cell>
          <cell r="C177">
            <v>55.645723132499036</v>
          </cell>
          <cell r="D177">
            <v>0</v>
          </cell>
          <cell r="E177">
            <v>9274.2871887498386</v>
          </cell>
          <cell r="F177">
            <v>0</v>
          </cell>
          <cell r="G177">
            <v>0</v>
          </cell>
          <cell r="H177">
            <v>593.55438007998976</v>
          </cell>
          <cell r="I177">
            <v>111.29144626499807</v>
          </cell>
        </row>
        <row r="178">
          <cell r="B178">
            <v>115.15285880980163</v>
          </cell>
          <cell r="C178">
            <v>11.750291715285881</v>
          </cell>
          <cell r="D178">
            <v>0</v>
          </cell>
          <cell r="E178">
            <v>5889.2462077012842</v>
          </cell>
          <cell r="F178">
            <v>11.750291715285881</v>
          </cell>
          <cell r="G178">
            <v>0</v>
          </cell>
          <cell r="H178">
            <v>0</v>
          </cell>
          <cell r="I178">
            <v>14.100350058343055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1488.5084745762711</v>
          </cell>
          <cell r="F179">
            <v>0</v>
          </cell>
          <cell r="G179">
            <v>15.559322033898304</v>
          </cell>
          <cell r="H179">
            <v>25.932203389830509</v>
          </cell>
          <cell r="I179">
            <v>0</v>
          </cell>
        </row>
        <row r="180">
          <cell r="B180">
            <v>73.802777982462601</v>
          </cell>
          <cell r="C180">
            <v>0</v>
          </cell>
          <cell r="D180">
            <v>127.47752560607178</v>
          </cell>
          <cell r="E180">
            <v>32871.814236238999</v>
          </cell>
          <cell r="F180">
            <v>0</v>
          </cell>
          <cell r="G180">
            <v>619.94333505268594</v>
          </cell>
          <cell r="H180">
            <v>1408.9621251197409</v>
          </cell>
          <cell r="I180">
            <v>0</v>
          </cell>
        </row>
        <row r="181">
          <cell r="B181">
            <v>346.66073645014478</v>
          </cell>
          <cell r="C181">
            <v>33.01530823334712</v>
          </cell>
          <cell r="D181">
            <v>15.006958287885057</v>
          </cell>
          <cell r="E181">
            <v>109.55079550156091</v>
          </cell>
          <cell r="F181">
            <v>37817.534885470341</v>
          </cell>
          <cell r="G181">
            <v>9.0041749727310343</v>
          </cell>
          <cell r="H181">
            <v>1350.6262459096549</v>
          </cell>
          <cell r="I181">
            <v>217.60089517433335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B183">
            <v>11.117856846645102</v>
          </cell>
          <cell r="C183">
            <v>0</v>
          </cell>
          <cell r="D183">
            <v>8.3383926349838262</v>
          </cell>
          <cell r="E183">
            <v>63705.319731276431</v>
          </cell>
          <cell r="F183">
            <v>0</v>
          </cell>
          <cell r="G183">
            <v>2779.4642116612758</v>
          </cell>
          <cell r="H183">
            <v>519.7598075806585</v>
          </cell>
          <cell r="I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14516.05092882488</v>
          </cell>
          <cell r="F184">
            <v>0</v>
          </cell>
          <cell r="G184">
            <v>3.7704028386558126</v>
          </cell>
          <cell r="H184">
            <v>3544.1786683364639</v>
          </cell>
          <cell r="I184">
            <v>0</v>
          </cell>
        </row>
        <row r="185">
          <cell r="B185">
            <v>179.61928934010152</v>
          </cell>
          <cell r="C185">
            <v>0</v>
          </cell>
          <cell r="D185">
            <v>0</v>
          </cell>
          <cell r="E185">
            <v>1425.5499153976311</v>
          </cell>
          <cell r="F185">
            <v>0</v>
          </cell>
          <cell r="G185">
            <v>0</v>
          </cell>
          <cell r="H185">
            <v>0</v>
          </cell>
          <cell r="I185">
            <v>79.830795262267344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6427.4024896265564</v>
          </cell>
          <cell r="F186">
            <v>0</v>
          </cell>
          <cell r="G186">
            <v>0</v>
          </cell>
          <cell r="H186">
            <v>426.59751037344398</v>
          </cell>
          <cell r="I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2314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B188">
            <v>899.44744260974619</v>
          </cell>
          <cell r="C188">
            <v>378.32428513894484</v>
          </cell>
          <cell r="D188">
            <v>33.38155457108337</v>
          </cell>
          <cell r="E188">
            <v>552.65018123238019</v>
          </cell>
          <cell r="F188">
            <v>1672.6943213854202</v>
          </cell>
          <cell r="G188">
            <v>6401.7478856222297</v>
          </cell>
          <cell r="H188">
            <v>3473.8040273862298</v>
          </cell>
          <cell r="I188">
            <v>3990.9503020539669</v>
          </cell>
        </row>
        <row r="189">
          <cell r="B189">
            <v>5808.4785373608902</v>
          </cell>
          <cell r="C189">
            <v>0</v>
          </cell>
          <cell r="D189">
            <v>0</v>
          </cell>
          <cell r="E189">
            <v>210.52146263910967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</row>
        <row r="190">
          <cell r="B190">
            <v>11927.906055280397</v>
          </cell>
          <cell r="C190">
            <v>0</v>
          </cell>
          <cell r="D190">
            <v>2150.9889758747404</v>
          </cell>
          <cell r="E190">
            <v>1277.9899344943283</v>
          </cell>
          <cell r="F190">
            <v>0</v>
          </cell>
          <cell r="G190">
            <v>0</v>
          </cell>
          <cell r="H190">
            <v>420.11503435053521</v>
          </cell>
          <cell r="I190">
            <v>0</v>
          </cell>
        </row>
        <row r="191">
          <cell r="B191">
            <v>6045.6999163779719</v>
          </cell>
          <cell r="C191">
            <v>110.66825946720822</v>
          </cell>
          <cell r="D191">
            <v>0</v>
          </cell>
          <cell r="E191">
            <v>1314.6318241548204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160</v>
          </cell>
          <cell r="H192">
            <v>0</v>
          </cell>
          <cell r="I192">
            <v>0</v>
          </cell>
        </row>
        <row r="193">
          <cell r="B193">
            <v>1039.0790135883242</v>
          </cell>
          <cell r="C193">
            <v>17.463512833417212</v>
          </cell>
          <cell r="D193">
            <v>0</v>
          </cell>
          <cell r="E193">
            <v>678.4574735782586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2578.3193166885676</v>
          </cell>
          <cell r="F194">
            <v>0</v>
          </cell>
          <cell r="G194">
            <v>0</v>
          </cell>
          <cell r="H194">
            <v>482.68068331143235</v>
          </cell>
          <cell r="I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13219.189773844641</v>
          </cell>
          <cell r="F195">
            <v>0</v>
          </cell>
          <cell r="G195">
            <v>0</v>
          </cell>
          <cell r="H195">
            <v>104.8102261553589</v>
          </cell>
          <cell r="I195">
            <v>0</v>
          </cell>
        </row>
        <row r="196">
          <cell r="B196">
            <v>475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B197">
            <v>0</v>
          </cell>
          <cell r="C197">
            <v>1312.0768398268399</v>
          </cell>
          <cell r="D197">
            <v>0</v>
          </cell>
          <cell r="E197">
            <v>4176.208333333333</v>
          </cell>
          <cell r="F197">
            <v>0</v>
          </cell>
          <cell r="G197">
            <v>0</v>
          </cell>
          <cell r="H197">
            <v>0</v>
          </cell>
          <cell r="I197">
            <v>3.7148268398268396</v>
          </cell>
        </row>
        <row r="198">
          <cell r="B198">
            <v>0</v>
          </cell>
          <cell r="C198">
            <v>658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B199">
            <v>20960.908932192691</v>
          </cell>
          <cell r="C199">
            <v>15.682079656912121</v>
          </cell>
          <cell r="D199">
            <v>0</v>
          </cell>
          <cell r="E199">
            <v>6.031569098812354</v>
          </cell>
          <cell r="F199">
            <v>2774.5217854536827</v>
          </cell>
          <cell r="G199">
            <v>120.99327612217581</v>
          </cell>
          <cell r="H199">
            <v>1879.4369311899293</v>
          </cell>
          <cell r="I199">
            <v>1189.4254262857962</v>
          </cell>
        </row>
        <row r="200">
          <cell r="B200">
            <v>2961.486748545572</v>
          </cell>
          <cell r="C200">
            <v>16190.311893988364</v>
          </cell>
          <cell r="D200">
            <v>51.060116354233998</v>
          </cell>
          <cell r="E200">
            <v>1395.6431803490627</v>
          </cell>
          <cell r="F200">
            <v>47632.286360698097</v>
          </cell>
          <cell r="G200">
            <v>1553.0785391079507</v>
          </cell>
          <cell r="H200">
            <v>1119.0675500969619</v>
          </cell>
          <cell r="I200">
            <v>268.06561085972851</v>
          </cell>
        </row>
        <row r="201">
          <cell r="B201">
            <v>396.31877189976188</v>
          </cell>
          <cell r="C201">
            <v>11516.557254028374</v>
          </cell>
          <cell r="D201">
            <v>2079.5079090269855</v>
          </cell>
          <cell r="E201">
            <v>5313.0028303503377</v>
          </cell>
          <cell r="F201">
            <v>15922.689482796315</v>
          </cell>
          <cell r="G201">
            <v>2906.4153701613709</v>
          </cell>
          <cell r="H201">
            <v>876.56387196653213</v>
          </cell>
          <cell r="I201">
            <v>442.94450977032204</v>
          </cell>
        </row>
        <row r="202">
          <cell r="B202">
            <v>0</v>
          </cell>
          <cell r="C202">
            <v>0</v>
          </cell>
          <cell r="D202">
            <v>264.44444444444446</v>
          </cell>
          <cell r="E202">
            <v>0</v>
          </cell>
          <cell r="F202">
            <v>0</v>
          </cell>
          <cell r="G202">
            <v>524.88215488215485</v>
          </cell>
          <cell r="H202">
            <v>0</v>
          </cell>
          <cell r="I202">
            <v>400.67340067340069</v>
          </cell>
        </row>
        <row r="203">
          <cell r="B203">
            <v>0</v>
          </cell>
          <cell r="C203">
            <v>8086.5281883816915</v>
          </cell>
          <cell r="D203">
            <v>0</v>
          </cell>
          <cell r="E203">
            <v>0</v>
          </cell>
          <cell r="F203">
            <v>1783.629046238035</v>
          </cell>
          <cell r="G203">
            <v>0.89181452311901754</v>
          </cell>
          <cell r="H203">
            <v>22.295363077975438</v>
          </cell>
          <cell r="I203">
            <v>37693.655587779176</v>
          </cell>
        </row>
        <row r="204">
          <cell r="B204">
            <v>556.32808360317927</v>
          </cell>
          <cell r="C204">
            <v>5167.1221666176034</v>
          </cell>
          <cell r="D204">
            <v>0</v>
          </cell>
          <cell r="E204">
            <v>25.589196349720339</v>
          </cell>
          <cell r="F204">
            <v>7108.1100971445403</v>
          </cell>
          <cell r="G204">
            <v>0</v>
          </cell>
          <cell r="H204">
            <v>0</v>
          </cell>
          <cell r="I204">
            <v>20.850456284957314</v>
          </cell>
        </row>
        <row r="205">
          <cell r="B205">
            <v>8757.7489157191412</v>
          </cell>
          <cell r="C205">
            <v>6300.8199507677873</v>
          </cell>
          <cell r="D205">
            <v>1916.7346149337711</v>
          </cell>
          <cell r="E205">
            <v>11280.68233501348</v>
          </cell>
          <cell r="F205">
            <v>6947.8372992615177</v>
          </cell>
          <cell r="G205">
            <v>2567.2258820771308</v>
          </cell>
          <cell r="H205">
            <v>3261.1411323408747</v>
          </cell>
          <cell r="I205">
            <v>3421.8098698862973</v>
          </cell>
        </row>
        <row r="206">
          <cell r="B206">
            <v>0</v>
          </cell>
          <cell r="C206">
            <v>290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714</v>
          </cell>
          <cell r="G207">
            <v>0</v>
          </cell>
          <cell r="H207">
            <v>0</v>
          </cell>
          <cell r="I207">
            <v>0</v>
          </cell>
        </row>
        <row r="208">
          <cell r="B208">
            <v>488.21290322580649</v>
          </cell>
          <cell r="C208">
            <v>4.2675953079178885</v>
          </cell>
          <cell r="D208">
            <v>27.312609970674487</v>
          </cell>
          <cell r="E208">
            <v>81.084310850439877</v>
          </cell>
          <cell r="F208">
            <v>5121.1143695014662</v>
          </cell>
          <cell r="G208">
            <v>0</v>
          </cell>
          <cell r="H208">
            <v>0</v>
          </cell>
          <cell r="I208">
            <v>99.008211143695021</v>
          </cell>
        </row>
        <row r="209">
          <cell r="B209">
            <v>2.7225130890052354</v>
          </cell>
          <cell r="C209">
            <v>51.455497382198949</v>
          </cell>
          <cell r="D209">
            <v>0</v>
          </cell>
          <cell r="E209">
            <v>5.4450261780104707</v>
          </cell>
          <cell r="F209">
            <v>408.37696335078533</v>
          </cell>
          <cell r="G209">
            <v>0</v>
          </cell>
          <cell r="H209">
            <v>0</v>
          </cell>
          <cell r="I209">
            <v>0</v>
          </cell>
        </row>
        <row r="210">
          <cell r="B210">
            <v>0.71187043957999652</v>
          </cell>
          <cell r="C210">
            <v>1.7084890549919917E-2</v>
          </cell>
          <cell r="D210">
            <v>0</v>
          </cell>
          <cell r="E210">
            <v>0</v>
          </cell>
          <cell r="F210">
            <v>0</v>
          </cell>
          <cell r="G210">
            <v>62.957821676454891</v>
          </cell>
          <cell r="H210">
            <v>0</v>
          </cell>
          <cell r="I210">
            <v>0.31322299341519844</v>
          </cell>
        </row>
        <row r="211">
          <cell r="B211">
            <v>57.75</v>
          </cell>
          <cell r="C211">
            <v>4.0833333333333339</v>
          </cell>
          <cell r="D211">
            <v>0</v>
          </cell>
          <cell r="E211">
            <v>24</v>
          </cell>
          <cell r="F211">
            <v>0</v>
          </cell>
          <cell r="G211">
            <v>0</v>
          </cell>
          <cell r="H211">
            <v>700</v>
          </cell>
          <cell r="I211">
            <v>156.33333333333334</v>
          </cell>
        </row>
        <row r="212">
          <cell r="B212">
            <v>0</v>
          </cell>
          <cell r="C212">
            <v>0</v>
          </cell>
          <cell r="D212">
            <v>0.26335859439107978</v>
          </cell>
          <cell r="E212">
            <v>0</v>
          </cell>
          <cell r="F212">
            <v>1296.3826808900903</v>
          </cell>
          <cell r="G212">
            <v>2.7652652411063379</v>
          </cell>
          <cell r="H212">
            <v>34.960853405415847</v>
          </cell>
          <cell r="I212">
            <v>29.627841868996477</v>
          </cell>
        </row>
        <row r="213">
          <cell r="B213">
            <v>16.097176625082074</v>
          </cell>
          <cell r="C213">
            <v>1709.8778726198291</v>
          </cell>
          <cell r="D213">
            <v>321.94353250164147</v>
          </cell>
          <cell r="E213">
            <v>0</v>
          </cell>
          <cell r="F213">
            <v>4238.9231779382799</v>
          </cell>
          <cell r="G213">
            <v>426.57518056467501</v>
          </cell>
          <cell r="H213">
            <v>96.583059750492453</v>
          </cell>
          <cell r="I213">
            <v>0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11</v>
          </cell>
        </row>
        <row r="215">
          <cell r="B215">
            <v>1876.9857633775162</v>
          </cell>
          <cell r="C215">
            <v>427.63402061855669</v>
          </cell>
          <cell r="D215">
            <v>0</v>
          </cell>
          <cell r="E215">
            <v>1624.6551300932745</v>
          </cell>
          <cell r="F215">
            <v>3098.797250859107</v>
          </cell>
          <cell r="G215">
            <v>0</v>
          </cell>
          <cell r="H215">
            <v>0</v>
          </cell>
          <cell r="I215">
            <v>185.9278350515464</v>
          </cell>
        </row>
        <row r="216">
          <cell r="B216">
            <v>603423.34735839895</v>
          </cell>
          <cell r="C216">
            <v>21681.623351599745</v>
          </cell>
          <cell r="D216">
            <v>2987038.7040417162</v>
          </cell>
          <cell r="E216">
            <v>35769.860391617003</v>
          </cell>
          <cell r="F216">
            <v>45421.394875427271</v>
          </cell>
          <cell r="G216">
            <v>97944.725933134105</v>
          </cell>
          <cell r="H216">
            <v>62238.625574632541</v>
          </cell>
          <cell r="I216">
            <v>122380.71847347412</v>
          </cell>
        </row>
        <row r="217">
          <cell r="B217">
            <v>120149.4477949701</v>
          </cell>
          <cell r="C217">
            <v>85407.957030901627</v>
          </cell>
          <cell r="D217">
            <v>23783.684807812358</v>
          </cell>
          <cell r="E217">
            <v>37833.690322245013</v>
          </cell>
          <cell r="F217">
            <v>37006.039158417312</v>
          </cell>
          <cell r="G217">
            <v>15155.73492913731</v>
          </cell>
          <cell r="H217">
            <v>15525.042910572551</v>
          </cell>
          <cell r="I217">
            <v>26544.403045943694</v>
          </cell>
        </row>
      </sheetData>
      <sheetData sheetId="9">
        <row r="8">
          <cell r="B8">
            <v>3712.4855355068103</v>
          </cell>
          <cell r="C8">
            <v>247620.53825328613</v>
          </cell>
          <cell r="D8">
            <v>103550.13454652351</v>
          </cell>
          <cell r="E8">
            <v>73679.231258311527</v>
          </cell>
          <cell r="F8">
            <v>2203.2740316642639</v>
          </cell>
          <cell r="G8">
            <v>0</v>
          </cell>
          <cell r="H8">
            <v>5530.0305723924575</v>
          </cell>
          <cell r="I8">
            <v>9583.3058023153262</v>
          </cell>
        </row>
        <row r="9">
          <cell r="B9">
            <v>1659.4577182489184</v>
          </cell>
          <cell r="C9">
            <v>1684.1566238228556</v>
          </cell>
          <cell r="D9">
            <v>5589.6710677017054</v>
          </cell>
          <cell r="E9">
            <v>1949.6698587426827</v>
          </cell>
          <cell r="F9">
            <v>2968.4997136675997</v>
          </cell>
          <cell r="G9">
            <v>6659.4424153728678</v>
          </cell>
          <cell r="H9">
            <v>23832.900197251209</v>
          </cell>
          <cell r="I9">
            <v>4177.2024051921608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216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49.019607843137251</v>
          </cell>
          <cell r="D11">
            <v>0</v>
          </cell>
          <cell r="E11">
            <v>0</v>
          </cell>
          <cell r="F11">
            <v>0</v>
          </cell>
          <cell r="G11">
            <v>26.143790849673202</v>
          </cell>
          <cell r="H11">
            <v>24.509803921568626</v>
          </cell>
          <cell r="I11">
            <v>150.32679738562092</v>
          </cell>
        </row>
        <row r="12">
          <cell r="B12">
            <v>0</v>
          </cell>
          <cell r="C12">
            <v>0</v>
          </cell>
          <cell r="D12">
            <v>2609.1158121190388</v>
          </cell>
          <cell r="E12">
            <v>0</v>
          </cell>
          <cell r="F12">
            <v>30.709931875224097</v>
          </cell>
          <cell r="G12">
            <v>0</v>
          </cell>
          <cell r="H12">
            <v>5395</v>
          </cell>
          <cell r="I12">
            <v>816.88418788096089</v>
          </cell>
        </row>
        <row r="13">
          <cell r="B13">
            <v>0</v>
          </cell>
          <cell r="C13">
            <v>0</v>
          </cell>
          <cell r="D13">
            <v>1656.0815116709891</v>
          </cell>
          <cell r="E13">
            <v>959.87550944794373</v>
          </cell>
          <cell r="F13">
            <v>851.74138569840682</v>
          </cell>
          <cell r="G13">
            <v>167.38569840681734</v>
          </cell>
          <cell r="H13">
            <v>362.9158947758429</v>
          </cell>
          <cell r="I13">
            <v>0</v>
          </cell>
        </row>
        <row r="14">
          <cell r="B14">
            <v>0</v>
          </cell>
          <cell r="C14">
            <v>8.7196283944735598</v>
          </cell>
          <cell r="D14">
            <v>3824.4290138161032</v>
          </cell>
          <cell r="E14">
            <v>19.183182467841828</v>
          </cell>
          <cell r="F14">
            <v>819.64506908051453</v>
          </cell>
          <cell r="G14">
            <v>1416.0676512625059</v>
          </cell>
          <cell r="H14">
            <v>1232.9554549785612</v>
          </cell>
          <cell r="I14">
            <v>0</v>
          </cell>
        </row>
        <row r="15">
          <cell r="B15">
            <v>0</v>
          </cell>
          <cell r="C15">
            <v>50.380952380952387</v>
          </cell>
          <cell r="D15">
            <v>0</v>
          </cell>
          <cell r="E15">
            <v>21.904761904761905</v>
          </cell>
          <cell r="F15">
            <v>186.19047619047618</v>
          </cell>
          <cell r="G15">
            <v>109.52380952380952</v>
          </cell>
          <cell r="H15">
            <v>0</v>
          </cell>
          <cell r="I15">
            <v>0</v>
          </cell>
        </row>
        <row r="16">
          <cell r="B16">
            <v>72</v>
          </cell>
          <cell r="C16">
            <v>179</v>
          </cell>
          <cell r="D16">
            <v>4803</v>
          </cell>
          <cell r="E16">
            <v>103</v>
          </cell>
          <cell r="F16">
            <v>2725</v>
          </cell>
          <cell r="G16">
            <v>5735</v>
          </cell>
          <cell r="H16">
            <v>8993</v>
          </cell>
          <cell r="I16">
            <v>725</v>
          </cell>
        </row>
        <row r="17">
          <cell r="B17">
            <v>77</v>
          </cell>
          <cell r="C17">
            <v>0</v>
          </cell>
          <cell r="D17">
            <v>0</v>
          </cell>
          <cell r="E17">
            <v>35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>
            <v>830.09325044404966</v>
          </cell>
          <cell r="C18">
            <v>278.80994671403198</v>
          </cell>
          <cell r="D18">
            <v>40.554174067495559</v>
          </cell>
          <cell r="E18">
            <v>1755.2353463587922</v>
          </cell>
          <cell r="F18">
            <v>633.6589698046181</v>
          </cell>
          <cell r="G18">
            <v>239.52309058614566</v>
          </cell>
          <cell r="H18">
            <v>5044</v>
          </cell>
          <cell r="I18">
            <v>167.28596802841918</v>
          </cell>
        </row>
        <row r="19">
          <cell r="B19">
            <v>0</v>
          </cell>
          <cell r="C19">
            <v>937.99644579842595</v>
          </cell>
          <cell r="D19">
            <v>15.227215029195229</v>
          </cell>
          <cell r="E19">
            <v>389.81670474739786</v>
          </cell>
          <cell r="F19">
            <v>1741</v>
          </cell>
          <cell r="G19">
            <v>1119.2003046458492</v>
          </cell>
          <cell r="H19">
            <v>309.11246509266311</v>
          </cell>
          <cell r="I19">
            <v>485.74815943132774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4441</v>
          </cell>
          <cell r="F20">
            <v>270</v>
          </cell>
          <cell r="G20">
            <v>250</v>
          </cell>
          <cell r="H20">
            <v>0</v>
          </cell>
          <cell r="I20">
            <v>0</v>
          </cell>
        </row>
        <row r="21">
          <cell r="B21">
            <v>149</v>
          </cell>
          <cell r="C21">
            <v>1517</v>
          </cell>
          <cell r="D21">
            <v>210</v>
          </cell>
          <cell r="E21">
            <v>642</v>
          </cell>
          <cell r="F21">
            <v>2100</v>
          </cell>
          <cell r="G21">
            <v>1044</v>
          </cell>
          <cell r="H21">
            <v>40</v>
          </cell>
          <cell r="I21">
            <v>45</v>
          </cell>
        </row>
        <row r="22">
          <cell r="B22">
            <v>2893.8992614591066</v>
          </cell>
          <cell r="C22">
            <v>6436.2694697354536</v>
          </cell>
          <cell r="D22">
            <v>8675.4474619983594</v>
          </cell>
          <cell r="E22">
            <v>6813</v>
          </cell>
          <cell r="F22">
            <v>3370.4863428549097</v>
          </cell>
          <cell r="G22">
            <v>965.67480754952919</v>
          </cell>
          <cell r="H22">
            <v>4978.3817748427182</v>
          </cell>
          <cell r="I22">
            <v>1854.7831659567817</v>
          </cell>
        </row>
        <row r="23">
          <cell r="B23">
            <v>0</v>
          </cell>
          <cell r="C23">
            <v>18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105</v>
          </cell>
        </row>
        <row r="24">
          <cell r="B24">
            <v>670</v>
          </cell>
          <cell r="C24">
            <v>118</v>
          </cell>
          <cell r="D24">
            <v>226.99999999999997</v>
          </cell>
          <cell r="E24">
            <v>583</v>
          </cell>
          <cell r="F24">
            <v>485</v>
          </cell>
          <cell r="G24">
            <v>194.00000000000003</v>
          </cell>
          <cell r="H24">
            <v>2209</v>
          </cell>
          <cell r="I24">
            <v>108</v>
          </cell>
        </row>
        <row r="25">
          <cell r="B25">
            <v>0</v>
          </cell>
          <cell r="C25">
            <v>0</v>
          </cell>
          <cell r="D25">
            <v>0</v>
          </cell>
          <cell r="G25">
            <v>25</v>
          </cell>
          <cell r="H25">
            <v>0</v>
          </cell>
          <cell r="I25">
            <v>0</v>
          </cell>
        </row>
        <row r="26">
          <cell r="B26">
            <v>103.87857345032549</v>
          </cell>
          <cell r="C26">
            <v>1020.5213699405605</v>
          </cell>
          <cell r="D26">
            <v>1232.8446079818852</v>
          </cell>
          <cell r="E26">
            <v>288.80526464760823</v>
          </cell>
          <cell r="F26">
            <v>2328.7064817435607</v>
          </cell>
          <cell r="G26">
            <v>401.8160203792811</v>
          </cell>
          <cell r="H26">
            <v>1192</v>
          </cell>
          <cell r="I26">
            <v>497.7039343334277</v>
          </cell>
        </row>
        <row r="27">
          <cell r="B27">
            <v>181</v>
          </cell>
          <cell r="C27">
            <v>9</v>
          </cell>
          <cell r="D27">
            <v>65</v>
          </cell>
          <cell r="E27">
            <v>256</v>
          </cell>
          <cell r="F27">
            <v>80</v>
          </cell>
          <cell r="G27">
            <v>231</v>
          </cell>
          <cell r="H27">
            <v>335</v>
          </cell>
          <cell r="I27">
            <v>15</v>
          </cell>
        </row>
        <row r="28">
          <cell r="B28">
            <v>1370</v>
          </cell>
          <cell r="C28">
            <v>0</v>
          </cell>
          <cell r="D28">
            <v>82</v>
          </cell>
          <cell r="E28">
            <v>529</v>
          </cell>
          <cell r="F28">
            <v>270</v>
          </cell>
          <cell r="G28">
            <v>17</v>
          </cell>
          <cell r="H28">
            <v>1512</v>
          </cell>
          <cell r="I28">
            <v>0</v>
          </cell>
        </row>
        <row r="29">
          <cell r="B29">
            <v>82.793650793650784</v>
          </cell>
          <cell r="C29">
            <v>0</v>
          </cell>
          <cell r="D29">
            <v>0</v>
          </cell>
          <cell r="E29">
            <v>189.73544973544972</v>
          </cell>
          <cell r="F29">
            <v>327.72486772486775</v>
          </cell>
          <cell r="G29">
            <v>0</v>
          </cell>
          <cell r="H29">
            <v>51.74603174603174</v>
          </cell>
          <cell r="I29">
            <v>0</v>
          </cell>
        </row>
        <row r="30">
          <cell r="B30">
            <v>24.648166501486621</v>
          </cell>
          <cell r="C30">
            <v>0</v>
          </cell>
          <cell r="D30">
            <v>0</v>
          </cell>
          <cell r="E30">
            <v>1630.0654112983152</v>
          </cell>
          <cell r="F30">
            <v>0</v>
          </cell>
          <cell r="G30">
            <v>0</v>
          </cell>
          <cell r="H30">
            <v>3.2864222001982162</v>
          </cell>
          <cell r="I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550</v>
          </cell>
          <cell r="F31">
            <v>295</v>
          </cell>
          <cell r="G31">
            <v>3</v>
          </cell>
          <cell r="H31">
            <v>0.99999999999999989</v>
          </cell>
          <cell r="I31">
            <v>0</v>
          </cell>
        </row>
        <row r="32">
          <cell r="B32">
            <v>0</v>
          </cell>
          <cell r="C32">
            <v>46.285714285714285</v>
          </cell>
          <cell r="D32">
            <v>0</v>
          </cell>
          <cell r="E32">
            <v>0</v>
          </cell>
          <cell r="F32">
            <v>0</v>
          </cell>
          <cell r="G32">
            <v>61.714285714285708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1202.1084112149533</v>
          </cell>
          <cell r="F35">
            <v>227.8878504672897</v>
          </cell>
          <cell r="G35">
            <v>2.136448598130841</v>
          </cell>
          <cell r="H35">
            <v>91.867289719626172</v>
          </cell>
          <cell r="I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297.05583756345175</v>
          </cell>
          <cell r="F36">
            <v>39.086294416243653</v>
          </cell>
          <cell r="G36">
            <v>5.8629441624365484</v>
          </cell>
          <cell r="H36">
            <v>42.994923857868024</v>
          </cell>
          <cell r="I36">
            <v>0</v>
          </cell>
        </row>
        <row r="37">
          <cell r="B37">
            <v>24</v>
          </cell>
          <cell r="C37">
            <v>0</v>
          </cell>
          <cell r="D37">
            <v>0</v>
          </cell>
          <cell r="E37">
            <v>101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625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152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89.608695652173921</v>
          </cell>
          <cell r="C40">
            <v>13.939130434782609</v>
          </cell>
          <cell r="D40">
            <v>5.9739130434782606</v>
          </cell>
          <cell r="E40">
            <v>51.77391304347826</v>
          </cell>
          <cell r="F40">
            <v>0</v>
          </cell>
          <cell r="G40">
            <v>0</v>
          </cell>
          <cell r="H40">
            <v>475</v>
          </cell>
          <cell r="I40">
            <v>21.904347826086958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189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C42">
            <v>0</v>
          </cell>
          <cell r="D42">
            <v>0</v>
          </cell>
          <cell r="E42">
            <v>120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204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12</v>
          </cell>
          <cell r="E45">
            <v>71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368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357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B48">
            <v>36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B49">
            <v>0</v>
          </cell>
          <cell r="C49">
            <v>283</v>
          </cell>
          <cell r="D49">
            <v>0</v>
          </cell>
          <cell r="E49">
            <v>1.5257078986587185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B51">
            <v>592.22562256225626</v>
          </cell>
          <cell r="C51">
            <v>2313.3813381338132</v>
          </cell>
          <cell r="D51">
            <v>323.87338733873389</v>
          </cell>
          <cell r="E51">
            <v>596.85238523852377</v>
          </cell>
          <cell r="F51">
            <v>3007.3957395739571</v>
          </cell>
          <cell r="G51">
            <v>643.12001200120017</v>
          </cell>
          <cell r="H51">
            <v>7944.151515151515</v>
          </cell>
          <cell r="I51">
            <v>0</v>
          </cell>
        </row>
        <row r="52">
          <cell r="B52">
            <v>11.623339110340844</v>
          </cell>
          <cell r="C52">
            <v>1028.6655112651647</v>
          </cell>
          <cell r="D52">
            <v>5.8116695551704218</v>
          </cell>
          <cell r="E52">
            <v>81.363373772385913</v>
          </cell>
          <cell r="F52">
            <v>11.623339110340844</v>
          </cell>
          <cell r="G52">
            <v>8.1363373772385899</v>
          </cell>
          <cell r="H52">
            <v>220.84344309647602</v>
          </cell>
          <cell r="I52">
            <v>643.93298671288278</v>
          </cell>
        </row>
        <row r="53">
          <cell r="B53">
            <v>24.393103448275863</v>
          </cell>
          <cell r="C53">
            <v>44.720689655172414</v>
          </cell>
          <cell r="D53">
            <v>81.310344827586206</v>
          </cell>
          <cell r="E53">
            <v>498.02586206896552</v>
          </cell>
          <cell r="F53">
            <v>447.20689655172413</v>
          </cell>
          <cell r="G53">
            <v>1008.248275862069</v>
          </cell>
          <cell r="H53">
            <v>254.09482758620689</v>
          </cell>
          <cell r="I53">
            <v>0</v>
          </cell>
        </row>
        <row r="54">
          <cell r="B54">
            <v>0</v>
          </cell>
          <cell r="C54">
            <v>0</v>
          </cell>
          <cell r="D54">
            <v>366.15384615384619</v>
          </cell>
          <cell r="E54">
            <v>0</v>
          </cell>
          <cell r="F54">
            <v>0</v>
          </cell>
          <cell r="G54">
            <v>186.12820512820514</v>
          </cell>
          <cell r="H54">
            <v>209.0128205128205</v>
          </cell>
          <cell r="I54">
            <v>190.7051282051282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2.3076923076923079</v>
          </cell>
          <cell r="I55">
            <v>27.692307692307693</v>
          </cell>
        </row>
        <row r="56">
          <cell r="B56">
            <v>0</v>
          </cell>
          <cell r="C56">
            <v>613</v>
          </cell>
          <cell r="D56">
            <v>0</v>
          </cell>
          <cell r="E56">
            <v>31</v>
          </cell>
          <cell r="F56">
            <v>3300</v>
          </cell>
          <cell r="G56">
            <v>0</v>
          </cell>
          <cell r="H56">
            <v>0</v>
          </cell>
          <cell r="I56">
            <v>25</v>
          </cell>
        </row>
        <row r="57">
          <cell r="B57">
            <v>177</v>
          </cell>
          <cell r="C57">
            <v>100</v>
          </cell>
          <cell r="D57">
            <v>65</v>
          </cell>
          <cell r="E57">
            <v>144</v>
          </cell>
          <cell r="F57">
            <v>0</v>
          </cell>
          <cell r="G57">
            <v>163</v>
          </cell>
          <cell r="H57">
            <v>667</v>
          </cell>
          <cell r="I57">
            <v>295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15</v>
          </cell>
          <cell r="G59">
            <v>0</v>
          </cell>
          <cell r="H59">
            <v>0</v>
          </cell>
          <cell r="I59">
            <v>0</v>
          </cell>
        </row>
        <row r="60">
          <cell r="B60">
            <v>9</v>
          </cell>
          <cell r="C60">
            <v>0</v>
          </cell>
          <cell r="D60">
            <v>0</v>
          </cell>
          <cell r="E60">
            <v>112</v>
          </cell>
          <cell r="F60">
            <v>10</v>
          </cell>
          <cell r="G60">
            <v>0</v>
          </cell>
          <cell r="H60">
            <v>0</v>
          </cell>
          <cell r="I60">
            <v>0</v>
          </cell>
        </row>
        <row r="61">
          <cell r="B61">
            <v>0</v>
          </cell>
          <cell r="C61">
            <v>34.5</v>
          </cell>
          <cell r="D61">
            <v>0</v>
          </cell>
          <cell r="E61">
            <v>34.5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>
            <v>0</v>
          </cell>
          <cell r="C62">
            <v>8.235294117647058</v>
          </cell>
          <cell r="D62">
            <v>0</v>
          </cell>
          <cell r="E62">
            <v>33.764705882352942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108.43478260869564</v>
          </cell>
          <cell r="H64">
            <v>149.56521739130434</v>
          </cell>
          <cell r="I64">
            <v>0</v>
          </cell>
        </row>
        <row r="65">
          <cell r="B65">
            <v>298</v>
          </cell>
          <cell r="C65">
            <v>0</v>
          </cell>
          <cell r="D65">
            <v>332</v>
          </cell>
          <cell r="E65">
            <v>0</v>
          </cell>
          <cell r="F65">
            <v>155</v>
          </cell>
          <cell r="G65">
            <v>111</v>
          </cell>
          <cell r="H65">
            <v>8</v>
          </cell>
          <cell r="I65">
            <v>0</v>
          </cell>
        </row>
        <row r="66">
          <cell r="B66">
            <v>10.117647058823529</v>
          </cell>
          <cell r="C66">
            <v>0</v>
          </cell>
          <cell r="D66">
            <v>20.235294117647058</v>
          </cell>
          <cell r="E66">
            <v>0</v>
          </cell>
          <cell r="F66">
            <v>0</v>
          </cell>
          <cell r="G66">
            <v>0</v>
          </cell>
          <cell r="H66">
            <v>151.76470588235296</v>
          </cell>
          <cell r="I66">
            <v>75.882352941176478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41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1814.5142671854735</v>
          </cell>
          <cell r="C68">
            <v>834.02561608300903</v>
          </cell>
          <cell r="D68">
            <v>1916.2247081712064</v>
          </cell>
          <cell r="E68">
            <v>589.92055771725029</v>
          </cell>
          <cell r="F68">
            <v>2807.2081712062259</v>
          </cell>
          <cell r="G68">
            <v>777.06776913099873</v>
          </cell>
          <cell r="H68">
            <v>3356.4445525291826</v>
          </cell>
          <cell r="I68">
            <v>451.59435797665367</v>
          </cell>
        </row>
        <row r="69">
          <cell r="B69">
            <v>3314.9966846454549</v>
          </cell>
          <cell r="C69">
            <v>1923.7432826958286</v>
          </cell>
          <cell r="D69">
            <v>1696.3404423771585</v>
          </cell>
          <cell r="E69">
            <v>6591.8574892374681</v>
          </cell>
          <cell r="F69">
            <v>1836.1720025731108</v>
          </cell>
          <cell r="G69">
            <v>4473.1974862684938</v>
          </cell>
          <cell r="H69">
            <v>5878.5752882379138</v>
          </cell>
          <cell r="I69">
            <v>2829.11732396457</v>
          </cell>
        </row>
        <row r="82">
          <cell r="B82">
            <v>4140.9144553976839</v>
          </cell>
          <cell r="C82">
            <v>51047.673722010251</v>
          </cell>
          <cell r="D82">
            <v>21646.506672651623</v>
          </cell>
          <cell r="E82">
            <v>24253.124648239904</v>
          </cell>
          <cell r="F82">
            <v>15304.747889439428</v>
          </cell>
          <cell r="G82">
            <v>0</v>
          </cell>
          <cell r="H82">
            <v>9612.6765533553153</v>
          </cell>
          <cell r="I82">
            <v>4208.3560589057888</v>
          </cell>
        </row>
        <row r="83">
          <cell r="B83">
            <v>1356.8059442398737</v>
          </cell>
          <cell r="C83">
            <v>1902.8125723303524</v>
          </cell>
          <cell r="D83">
            <v>761.53556023145723</v>
          </cell>
          <cell r="E83">
            <v>2539.1360862703841</v>
          </cell>
          <cell r="F83">
            <v>2329.7651236191477</v>
          </cell>
          <cell r="G83">
            <v>3156.9856917411889</v>
          </cell>
          <cell r="H83">
            <v>36120</v>
          </cell>
          <cell r="I83">
            <v>853.9051025775907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99</v>
          </cell>
          <cell r="H84">
            <v>0</v>
          </cell>
          <cell r="I84">
            <v>0</v>
          </cell>
        </row>
        <row r="85">
          <cell r="B85">
            <v>1364.8765780210188</v>
          </cell>
          <cell r="C85">
            <v>330125.14770441724</v>
          </cell>
          <cell r="D85">
            <v>146.98670840226356</v>
          </cell>
          <cell r="E85">
            <v>1749.8417666936139</v>
          </cell>
          <cell r="F85">
            <v>2799.746826709782</v>
          </cell>
          <cell r="G85">
            <v>18567.221018032596</v>
          </cell>
          <cell r="H85">
            <v>1546.8601217571547</v>
          </cell>
          <cell r="I85">
            <v>110373.01927596639</v>
          </cell>
        </row>
        <row r="86">
          <cell r="B86">
            <v>0</v>
          </cell>
          <cell r="C86">
            <v>31.047235920062292</v>
          </cell>
          <cell r="D86">
            <v>31.047235920062292</v>
          </cell>
          <cell r="E86">
            <v>0</v>
          </cell>
          <cell r="F86">
            <v>0</v>
          </cell>
          <cell r="G86">
            <v>0</v>
          </cell>
          <cell r="H86">
            <v>3269.8948871009602</v>
          </cell>
          <cell r="I86">
            <v>1453.0106410589153</v>
          </cell>
        </row>
        <row r="87">
          <cell r="B87">
            <v>838.3986175115208</v>
          </cell>
          <cell r="C87">
            <v>360.78629032258067</v>
          </cell>
          <cell r="D87">
            <v>103.08179723502305</v>
          </cell>
          <cell r="E87">
            <v>3566.6301843317974</v>
          </cell>
          <cell r="F87">
            <v>292.06509216589865</v>
          </cell>
          <cell r="G87">
            <v>302.37327188940094</v>
          </cell>
          <cell r="H87">
            <v>501.66474654377879</v>
          </cell>
          <cell r="I87">
            <v>0</v>
          </cell>
        </row>
        <row r="88">
          <cell r="B88">
            <v>214.78061224489795</v>
          </cell>
          <cell r="C88">
            <v>117.15306122448979</v>
          </cell>
          <cell r="D88">
            <v>52.068027210884352</v>
          </cell>
          <cell r="E88">
            <v>390.51020408163265</v>
          </cell>
          <cell r="F88">
            <v>1073.9030612244896</v>
          </cell>
          <cell r="G88">
            <v>3787.9489795918366</v>
          </cell>
          <cell r="H88">
            <v>2017.6360544217689</v>
          </cell>
          <cell r="I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194.08450704225353</v>
          </cell>
          <cell r="G89">
            <v>0</v>
          </cell>
          <cell r="H89">
            <v>17.91549295774648</v>
          </cell>
          <cell r="I89">
            <v>0</v>
          </cell>
        </row>
        <row r="90">
          <cell r="B90">
            <v>143.1175733346025</v>
          </cell>
          <cell r="C90">
            <v>359.14409912268178</v>
          </cell>
          <cell r="D90">
            <v>264.63249409039707</v>
          </cell>
          <cell r="E90">
            <v>953.21704503989974</v>
          </cell>
          <cell r="F90">
            <v>1647.2022591341042</v>
          </cell>
          <cell r="G90">
            <v>129.61591547284755</v>
          </cell>
          <cell r="H90">
            <v>13324.246077451495</v>
          </cell>
          <cell r="I90">
            <v>199.82453635397331</v>
          </cell>
        </row>
        <row r="91">
          <cell r="B91">
            <v>63.632275132275126</v>
          </cell>
          <cell r="C91">
            <v>0</v>
          </cell>
          <cell r="D91">
            <v>0</v>
          </cell>
          <cell r="E91">
            <v>295.36772486772486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B92">
            <v>2012.8865872604867</v>
          </cell>
          <cell r="C92">
            <v>1233.6403935784567</v>
          </cell>
          <cell r="D92">
            <v>251.11258415328845</v>
          </cell>
          <cell r="E92">
            <v>4252</v>
          </cell>
          <cell r="F92">
            <v>199.29570170895909</v>
          </cell>
          <cell r="G92">
            <v>63.774624546866903</v>
          </cell>
          <cell r="H92">
            <v>2552.9779388917659</v>
          </cell>
          <cell r="I92">
            <v>55.802796478508547</v>
          </cell>
        </row>
        <row r="93">
          <cell r="B93">
            <v>198.39082011474858</v>
          </cell>
          <cell r="C93">
            <v>661.30273371582859</v>
          </cell>
          <cell r="D93">
            <v>103.91900101248734</v>
          </cell>
          <cell r="E93">
            <v>467.6355045561931</v>
          </cell>
          <cell r="F93">
            <v>1771.346608167398</v>
          </cell>
          <cell r="G93">
            <v>575.09719878501517</v>
          </cell>
          <cell r="H93">
            <v>47.235909551130611</v>
          </cell>
          <cell r="I93">
            <v>3173.0722240971991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3915.1744532803182</v>
          </cell>
          <cell r="F94">
            <v>144.66202783300199</v>
          </cell>
          <cell r="G94">
            <v>0</v>
          </cell>
          <cell r="H94">
            <v>98.163518886679924</v>
          </cell>
          <cell r="I94">
            <v>0</v>
          </cell>
        </row>
        <row r="95">
          <cell r="B95">
            <v>689.97358143808867</v>
          </cell>
          <cell r="C95">
            <v>2247.3425223983459</v>
          </cell>
          <cell r="D95">
            <v>125.86331265793704</v>
          </cell>
          <cell r="E95">
            <v>1011.4557776246266</v>
          </cell>
          <cell r="F95">
            <v>1243.4688720422696</v>
          </cell>
          <cell r="G95">
            <v>968.99586492074434</v>
          </cell>
          <cell r="H95">
            <v>19.713530898231106</v>
          </cell>
          <cell r="I95">
            <v>294.18653801975648</v>
          </cell>
        </row>
        <row r="96">
          <cell r="B96">
            <v>12301.100816965061</v>
          </cell>
          <cell r="C96">
            <v>6656.4926125499733</v>
          </cell>
          <cell r="D96">
            <v>2905.6118546845128</v>
          </cell>
          <cell r="E96">
            <v>9935.973405179906</v>
          </cell>
          <cell r="F96">
            <v>2591.3452111941592</v>
          </cell>
          <cell r="G96">
            <v>560.80340691812967</v>
          </cell>
          <cell r="H96">
            <v>2923.2216235007822</v>
          </cell>
          <cell r="I96">
            <v>1090.4510690074744</v>
          </cell>
        </row>
        <row r="97">
          <cell r="B97">
            <v>0</v>
          </cell>
          <cell r="C97">
            <v>35.54081632653061</v>
          </cell>
          <cell r="D97">
            <v>0</v>
          </cell>
          <cell r="E97">
            <v>0</v>
          </cell>
          <cell r="F97">
            <v>41.326530612244902</v>
          </cell>
          <cell r="G97">
            <v>0</v>
          </cell>
          <cell r="H97">
            <v>0</v>
          </cell>
          <cell r="I97">
            <v>4.1326530612244898</v>
          </cell>
        </row>
        <row r="98">
          <cell r="B98">
            <v>848.41325471306368</v>
          </cell>
          <cell r="C98">
            <v>1922.702765551034</v>
          </cell>
          <cell r="D98">
            <v>2446.0745785233785</v>
          </cell>
          <cell r="E98">
            <v>5839.7275973756332</v>
          </cell>
          <cell r="F98">
            <v>716.19300722531341</v>
          </cell>
          <cell r="G98">
            <v>1732.6361597873931</v>
          </cell>
          <cell r="H98">
            <v>2915.7319159538242</v>
          </cell>
          <cell r="I98">
            <v>162.52072087035958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841</v>
          </cell>
          <cell r="F99">
            <v>0</v>
          </cell>
          <cell r="G99">
            <v>6</v>
          </cell>
          <cell r="H99">
            <v>0</v>
          </cell>
          <cell r="I99">
            <v>0</v>
          </cell>
        </row>
        <row r="100">
          <cell r="B100">
            <v>705.03156776445587</v>
          </cell>
          <cell r="C100">
            <v>2902.5762634694183</v>
          </cell>
          <cell r="D100">
            <v>647.82136894824714</v>
          </cell>
          <cell r="E100">
            <v>1773.5161633024736</v>
          </cell>
          <cell r="F100">
            <v>2683.831385642738</v>
          </cell>
          <cell r="G100">
            <v>444.22036727879799</v>
          </cell>
          <cell r="H100">
            <v>1571.5978145393838</v>
          </cell>
          <cell r="I100">
            <v>358.40506905448473</v>
          </cell>
        </row>
        <row r="101">
          <cell r="B101">
            <v>114.80408388520971</v>
          </cell>
          <cell r="C101">
            <v>335.22792494481234</v>
          </cell>
          <cell r="D101">
            <v>376.55739514348789</v>
          </cell>
          <cell r="E101">
            <v>3972.221302428256</v>
          </cell>
          <cell r="F101">
            <v>574.02041942604865</v>
          </cell>
          <cell r="G101">
            <v>440.84768211920527</v>
          </cell>
          <cell r="H101">
            <v>2433.846578366446</v>
          </cell>
          <cell r="I101">
            <v>73.474613686534212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226.21254355400697</v>
          </cell>
          <cell r="F102">
            <v>3562.0034843205572</v>
          </cell>
          <cell r="G102">
            <v>162.06271777003485</v>
          </cell>
          <cell r="H102">
            <v>1836.7108013937284</v>
          </cell>
          <cell r="I102">
            <v>27.010452961672474</v>
          </cell>
        </row>
        <row r="103">
          <cell r="B103">
            <v>136.39376770538243</v>
          </cell>
          <cell r="C103">
            <v>41.331444759206796</v>
          </cell>
          <cell r="D103">
            <v>0</v>
          </cell>
          <cell r="E103">
            <v>247.98866855524079</v>
          </cell>
          <cell r="F103">
            <v>681.96883852691212</v>
          </cell>
          <cell r="G103">
            <v>53.730878186968837</v>
          </cell>
          <cell r="H103">
            <v>285.18696883852692</v>
          </cell>
          <cell r="I103">
            <v>12.399433427762041</v>
          </cell>
        </row>
        <row r="104">
          <cell r="B104">
            <v>17.861054766734281</v>
          </cell>
          <cell r="C104">
            <v>0</v>
          </cell>
          <cell r="D104">
            <v>0</v>
          </cell>
          <cell r="E104">
            <v>1581.5152129817445</v>
          </cell>
          <cell r="F104">
            <v>0</v>
          </cell>
          <cell r="G104">
            <v>0</v>
          </cell>
          <cell r="H104">
            <v>0</v>
          </cell>
          <cell r="I104">
            <v>1.6237322515212982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1023.2407407407408</v>
          </cell>
          <cell r="F105">
            <v>163.59953703703704</v>
          </cell>
          <cell r="G105">
            <v>56.516203703703702</v>
          </cell>
          <cell r="H105">
            <v>41.643518518518519</v>
          </cell>
          <cell r="I105">
            <v>0</v>
          </cell>
        </row>
        <row r="106">
          <cell r="B106">
            <v>6.7410607866507748</v>
          </cell>
          <cell r="C106">
            <v>6.7410607866507748</v>
          </cell>
          <cell r="D106">
            <v>146.0563170441001</v>
          </cell>
          <cell r="E106">
            <v>6909.5873063170447</v>
          </cell>
          <cell r="F106">
            <v>33.705303933253873</v>
          </cell>
          <cell r="G106">
            <v>438.16895113230038</v>
          </cell>
          <cell r="H106">
            <v>0</v>
          </cell>
          <cell r="I106">
            <v>0</v>
          </cell>
        </row>
        <row r="107">
          <cell r="B107">
            <v>13.678436750085705</v>
          </cell>
          <cell r="C107">
            <v>4.5594789166952348</v>
          </cell>
          <cell r="D107">
            <v>0</v>
          </cell>
          <cell r="E107">
            <v>159.58176208433323</v>
          </cell>
          <cell r="F107">
            <v>2325.3342475145701</v>
          </cell>
          <cell r="G107">
            <v>0</v>
          </cell>
          <cell r="H107">
            <v>134.04868015083991</v>
          </cell>
          <cell r="I107">
            <v>22.797394583476176</v>
          </cell>
        </row>
        <row r="108">
          <cell r="C108">
            <v>0</v>
          </cell>
          <cell r="D108">
            <v>0</v>
          </cell>
        </row>
        <row r="109">
          <cell r="B109">
            <v>0</v>
          </cell>
          <cell r="C109">
            <v>0</v>
          </cell>
          <cell r="D109">
            <v>55.260058881256136</v>
          </cell>
          <cell r="E109">
            <v>6078.6064769381746</v>
          </cell>
          <cell r="F109">
            <v>2670.90284592738</v>
          </cell>
          <cell r="G109">
            <v>119.73012757605495</v>
          </cell>
          <cell r="H109">
            <v>460.50049067713445</v>
          </cell>
          <cell r="I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317.12320916905441</v>
          </cell>
          <cell r="F110">
            <v>22.979942693409743</v>
          </cell>
          <cell r="G110">
            <v>2.2979942693409741</v>
          </cell>
          <cell r="H110">
            <v>58.598853868194851</v>
          </cell>
          <cell r="I110">
            <v>0</v>
          </cell>
        </row>
        <row r="111">
          <cell r="B111">
            <v>20.69387755102041</v>
          </cell>
          <cell r="C111">
            <v>0</v>
          </cell>
          <cell r="D111">
            <v>0</v>
          </cell>
          <cell r="E111">
            <v>127.34693877551021</v>
          </cell>
          <cell r="F111">
            <v>0</v>
          </cell>
          <cell r="G111">
            <v>0</v>
          </cell>
          <cell r="H111">
            <v>0</v>
          </cell>
          <cell r="I111">
            <v>7.9591836734693882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669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360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B114">
            <v>19.173166926677069</v>
          </cell>
          <cell r="C114">
            <v>180.22776911076443</v>
          </cell>
          <cell r="D114">
            <v>134.21216848673947</v>
          </cell>
          <cell r="E114">
            <v>256.92043681747271</v>
          </cell>
          <cell r="F114">
            <v>632.71450858034325</v>
          </cell>
          <cell r="G114">
            <v>95.865834633385333</v>
          </cell>
          <cell r="H114">
            <v>728.58034321372861</v>
          </cell>
          <cell r="I114">
            <v>410.30577223088926</v>
          </cell>
        </row>
        <row r="115">
          <cell r="B115">
            <v>354.86153846153849</v>
          </cell>
          <cell r="C115">
            <v>0</v>
          </cell>
          <cell r="D115">
            <v>0</v>
          </cell>
          <cell r="E115">
            <v>1466.1384615384616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B116">
            <v>288.10546139359695</v>
          </cell>
          <cell r="C116">
            <v>0</v>
          </cell>
          <cell r="D116">
            <v>1274.3126177024483</v>
          </cell>
          <cell r="E116">
            <v>3989.1525423728813</v>
          </cell>
          <cell r="F116">
            <v>0</v>
          </cell>
          <cell r="G116">
            <v>0</v>
          </cell>
          <cell r="H116">
            <v>332.42937853107344</v>
          </cell>
          <cell r="I116">
            <v>0</v>
          </cell>
        </row>
        <row r="117">
          <cell r="B117">
            <v>56.883910386965375</v>
          </cell>
          <cell r="C117">
            <v>109.70468431771894</v>
          </cell>
          <cell r="D117">
            <v>0</v>
          </cell>
          <cell r="E117">
            <v>498.41140529531572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16.864353312302839</v>
          </cell>
          <cell r="C119">
            <v>6.1324921135646688</v>
          </cell>
          <cell r="D119">
            <v>0</v>
          </cell>
          <cell r="E119">
            <v>463.00315457413245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622.69039145907004</v>
          </cell>
          <cell r="F120">
            <v>0</v>
          </cell>
          <cell r="G120">
            <v>0</v>
          </cell>
          <cell r="H120">
            <v>63.309608540925268</v>
          </cell>
          <cell r="I120">
            <v>0</v>
          </cell>
        </row>
        <row r="121">
          <cell r="B121">
            <v>26.341463414634145</v>
          </cell>
          <cell r="C121">
            <v>0</v>
          </cell>
          <cell r="D121">
            <v>0</v>
          </cell>
          <cell r="E121">
            <v>62</v>
          </cell>
          <cell r="F121">
            <v>26.341463414634145</v>
          </cell>
          <cell r="G121">
            <v>0</v>
          </cell>
          <cell r="H121">
            <v>0</v>
          </cell>
          <cell r="I121">
            <v>0</v>
          </cell>
        </row>
        <row r="122">
          <cell r="B122">
            <v>122.61702127659575</v>
          </cell>
          <cell r="C122">
            <v>0</v>
          </cell>
          <cell r="D122">
            <v>216.38297872340428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0</v>
          </cell>
          <cell r="C123">
            <v>2293.8113948919449</v>
          </cell>
          <cell r="D123">
            <v>0</v>
          </cell>
          <cell r="E123">
            <v>164.18860510805501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398.18181818181819</v>
          </cell>
          <cell r="G124">
            <v>39.81818181818182</v>
          </cell>
          <cell r="H124">
            <v>0</v>
          </cell>
          <cell r="I124">
            <v>0</v>
          </cell>
        </row>
        <row r="125">
          <cell r="B125">
            <v>24810.894795263936</v>
          </cell>
          <cell r="C125">
            <v>199.19018253576712</v>
          </cell>
          <cell r="D125">
            <v>0</v>
          </cell>
          <cell r="E125">
            <v>0</v>
          </cell>
          <cell r="F125">
            <v>17575.604341391219</v>
          </cell>
          <cell r="G125">
            <v>374.94622594967939</v>
          </cell>
          <cell r="H125">
            <v>2484.0187469166253</v>
          </cell>
          <cell r="I125">
            <v>2056.3457079427726</v>
          </cell>
        </row>
        <row r="126">
          <cell r="B126">
            <v>216.42936288088643</v>
          </cell>
          <cell r="C126">
            <v>8431.335180055401</v>
          </cell>
          <cell r="D126">
            <v>43.285872576177283</v>
          </cell>
          <cell r="E126">
            <v>2764.649861495845</v>
          </cell>
          <cell r="F126">
            <v>3914.5484764542934</v>
          </cell>
          <cell r="G126">
            <v>129.85761772853186</v>
          </cell>
          <cell r="H126">
            <v>289.82714681440439</v>
          </cell>
          <cell r="I126">
            <v>1195.06648199446</v>
          </cell>
        </row>
        <row r="127">
          <cell r="B127">
            <v>171.25048585618657</v>
          </cell>
          <cell r="C127">
            <v>4236.3439861800907</v>
          </cell>
          <cell r="D127">
            <v>1136.9909306845175</v>
          </cell>
          <cell r="E127">
            <v>2944.9468797236018</v>
          </cell>
          <cell r="F127">
            <v>1549.6765277477866</v>
          </cell>
          <cell r="G127">
            <v>2310.4778665515005</v>
          </cell>
          <cell r="H127">
            <v>421.10775210537679</v>
          </cell>
          <cell r="I127">
            <v>230.20557115093933</v>
          </cell>
        </row>
        <row r="128">
          <cell r="B128">
            <v>37.162471395881006</v>
          </cell>
          <cell r="C128">
            <v>0</v>
          </cell>
          <cell r="D128">
            <v>780.41189931350118</v>
          </cell>
          <cell r="E128">
            <v>0</v>
          </cell>
          <cell r="F128">
            <v>0</v>
          </cell>
          <cell r="G128">
            <v>408.78718535469113</v>
          </cell>
          <cell r="H128">
            <v>26.013729977116707</v>
          </cell>
          <cell r="I128">
            <v>371.6247139588101</v>
          </cell>
        </row>
        <row r="129">
          <cell r="B129">
            <v>0</v>
          </cell>
          <cell r="C129">
            <v>586.65158606344255</v>
          </cell>
          <cell r="D129">
            <v>0</v>
          </cell>
          <cell r="E129">
            <v>48.150632691974344</v>
          </cell>
          <cell r="F129">
            <v>1375.7323626278385</v>
          </cell>
          <cell r="G129">
            <v>0</v>
          </cell>
          <cell r="H129">
            <v>0</v>
          </cell>
          <cell r="I129">
            <v>20665.465418616743</v>
          </cell>
        </row>
        <row r="130">
          <cell r="B130">
            <v>277.95081967213116</v>
          </cell>
          <cell r="C130">
            <v>4021.8641331346248</v>
          </cell>
          <cell r="D130">
            <v>0</v>
          </cell>
          <cell r="E130">
            <v>309.53614008941878</v>
          </cell>
          <cell r="F130">
            <v>12318.274962742176</v>
          </cell>
          <cell r="G130">
            <v>0</v>
          </cell>
          <cell r="H130">
            <v>0</v>
          </cell>
          <cell r="I130">
            <v>27.373944361649279</v>
          </cell>
        </row>
        <row r="131">
          <cell r="B131">
            <v>3367.7648238220772</v>
          </cell>
          <cell r="C131">
            <v>2062.0855456131885</v>
          </cell>
          <cell r="D131">
            <v>11331.298778450227</v>
          </cell>
          <cell r="E131">
            <v>15239.089592692977</v>
          </cell>
          <cell r="F131">
            <v>6898.2772064010687</v>
          </cell>
          <cell r="G131">
            <v>3362.2166115917275</v>
          </cell>
          <cell r="H131">
            <v>3800.525377789329</v>
          </cell>
          <cell r="I131">
            <v>3748.7420636394017</v>
          </cell>
        </row>
        <row r="132">
          <cell r="B132">
            <v>0</v>
          </cell>
          <cell r="C132">
            <v>97.142857142857139</v>
          </cell>
          <cell r="D132">
            <v>291.42857142857139</v>
          </cell>
          <cell r="E132">
            <v>0</v>
          </cell>
          <cell r="F132">
            <v>0</v>
          </cell>
          <cell r="G132">
            <v>121.42857142857142</v>
          </cell>
          <cell r="H132">
            <v>0</v>
          </cell>
          <cell r="I132">
            <v>0</v>
          </cell>
        </row>
        <row r="133">
          <cell r="B133">
            <v>0</v>
          </cell>
          <cell r="C133">
            <v>21.290801186943618</v>
          </cell>
          <cell r="D133">
            <v>0</v>
          </cell>
          <cell r="E133">
            <v>0</v>
          </cell>
          <cell r="F133">
            <v>3.7091988130563793</v>
          </cell>
          <cell r="G133">
            <v>0</v>
          </cell>
          <cell r="H133">
            <v>0</v>
          </cell>
          <cell r="I133">
            <v>0</v>
          </cell>
        </row>
        <row r="134">
          <cell r="B134">
            <v>115.75398710553105</v>
          </cell>
          <cell r="C134">
            <v>195.58432304038004</v>
          </cell>
          <cell r="D134">
            <v>46.567695961995248</v>
          </cell>
          <cell r="E134">
            <v>26.610111978282998</v>
          </cell>
          <cell r="F134">
            <v>3279.6963013233799</v>
          </cell>
          <cell r="G134">
            <v>0</v>
          </cell>
          <cell r="H134">
            <v>0</v>
          </cell>
          <cell r="I134">
            <v>256.78758059043093</v>
          </cell>
        </row>
        <row r="135">
          <cell r="B135">
            <v>13.421052631578947</v>
          </cell>
          <cell r="C135">
            <v>62.631578947368418</v>
          </cell>
          <cell r="D135">
            <v>0</v>
          </cell>
          <cell r="E135">
            <v>107.36842105263158</v>
          </cell>
          <cell r="F135">
            <v>156.57894736842104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77.789203084832906</v>
          </cell>
          <cell r="C136">
            <v>3.4961439588688945</v>
          </cell>
          <cell r="D136">
            <v>0</v>
          </cell>
          <cell r="E136">
            <v>0</v>
          </cell>
          <cell r="F136">
            <v>0</v>
          </cell>
          <cell r="G136">
            <v>234.24164524421596</v>
          </cell>
          <cell r="H136">
            <v>0</v>
          </cell>
          <cell r="I136">
            <v>24.473007712082264</v>
          </cell>
        </row>
        <row r="137">
          <cell r="B137">
            <v>7.4285714285714279</v>
          </cell>
          <cell r="C137">
            <v>0</v>
          </cell>
          <cell r="D137">
            <v>0</v>
          </cell>
          <cell r="E137">
            <v>163.42857142857144</v>
          </cell>
          <cell r="F137">
            <v>0</v>
          </cell>
          <cell r="G137">
            <v>0</v>
          </cell>
          <cell r="H137">
            <v>139.28571428571428</v>
          </cell>
          <cell r="I137">
            <v>455.857142857143</v>
          </cell>
        </row>
        <row r="138">
          <cell r="B138">
            <v>55.871358304956487</v>
          </cell>
          <cell r="C138">
            <v>2.2054483541430194</v>
          </cell>
          <cell r="D138">
            <v>297.7355278093076</v>
          </cell>
          <cell r="E138">
            <v>0</v>
          </cell>
          <cell r="F138">
            <v>16415.887249337873</v>
          </cell>
          <cell r="G138">
            <v>573.41657207718504</v>
          </cell>
          <cell r="H138">
            <v>592.53045781309118</v>
          </cell>
          <cell r="I138">
            <v>1492.3533863034431</v>
          </cell>
        </row>
        <row r="139">
          <cell r="B139">
            <v>81.014823261117442</v>
          </cell>
          <cell r="C139">
            <v>245.83808437856328</v>
          </cell>
          <cell r="D139">
            <v>444.18472063854045</v>
          </cell>
          <cell r="E139">
            <v>0</v>
          </cell>
          <cell r="F139">
            <v>195.55302166476625</v>
          </cell>
          <cell r="G139">
            <v>258.40935005701255</v>
          </cell>
          <cell r="H139">
            <v>0</v>
          </cell>
          <cell r="I139">
            <v>0</v>
          </cell>
        </row>
        <row r="140">
          <cell r="B140">
            <v>40.05681818181818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12.954545454545455</v>
          </cell>
          <cell r="H140">
            <v>0</v>
          </cell>
          <cell r="I140">
            <v>6.9886363636363633</v>
          </cell>
        </row>
        <row r="141">
          <cell r="B141">
            <v>117.91509433962264</v>
          </cell>
          <cell r="C141">
            <v>256.16037735849056</v>
          </cell>
          <cell r="D141">
            <v>0</v>
          </cell>
          <cell r="E141">
            <v>2860.4575471698117</v>
          </cell>
          <cell r="F141">
            <v>914.85849056603774</v>
          </cell>
          <cell r="G141">
            <v>48.792452830188672</v>
          </cell>
          <cell r="H141">
            <v>0</v>
          </cell>
          <cell r="I141">
            <v>111.81603773584906</v>
          </cell>
        </row>
        <row r="143">
          <cell r="D143">
            <v>23282.574734942165</v>
          </cell>
          <cell r="E143">
            <v>421414</v>
          </cell>
          <cell r="F143">
            <v>44364.988610200555</v>
          </cell>
          <cell r="G143">
            <v>76217.116062709669</v>
          </cell>
          <cell r="H143">
            <v>8955</v>
          </cell>
          <cell r="I143">
            <v>15829.345245510067</v>
          </cell>
        </row>
        <row r="156">
          <cell r="B156">
            <v>24457.521279583172</v>
          </cell>
          <cell r="C156">
            <v>274388.17200954101</v>
          </cell>
          <cell r="D156">
            <v>120609.13792905114</v>
          </cell>
          <cell r="E156">
            <v>129781.13398406442</v>
          </cell>
          <cell r="F156">
            <v>59115.228223910141</v>
          </cell>
          <cell r="G156">
            <v>0</v>
          </cell>
          <cell r="H156">
            <v>41258.094107895049</v>
          </cell>
          <cell r="I156">
            <v>21244.712465955039</v>
          </cell>
        </row>
        <row r="157">
          <cell r="B157">
            <v>3007.9827434131221</v>
          </cell>
          <cell r="C157">
            <v>5420.0250548673012</v>
          </cell>
          <cell r="D157">
            <v>1100.1068251561976</v>
          </cell>
          <cell r="E157">
            <v>3418.6814138715426</v>
          </cell>
          <cell r="F157">
            <v>4410.6681804866093</v>
          </cell>
          <cell r="G157">
            <v>4759.0550357858074</v>
          </cell>
          <cell r="H157">
            <v>74665.939968528342</v>
          </cell>
          <cell r="I157">
            <v>1638.5407778910783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321</v>
          </cell>
          <cell r="H158">
            <v>0</v>
          </cell>
          <cell r="I158">
            <v>0</v>
          </cell>
        </row>
        <row r="159">
          <cell r="B159">
            <v>450.10411151763248</v>
          </cell>
          <cell r="C159">
            <v>31759.149341859436</v>
          </cell>
          <cell r="D159">
            <v>3.1974609014913784</v>
          </cell>
          <cell r="E159">
            <v>162.3326303834084</v>
          </cell>
          <cell r="F159">
            <v>1967.6682470716171</v>
          </cell>
          <cell r="G159">
            <v>1028.6969595690414</v>
          </cell>
          <cell r="H159">
            <v>108.22175358893895</v>
          </cell>
          <cell r="I159">
            <v>14415.629495108435</v>
          </cell>
        </row>
        <row r="160">
          <cell r="B160">
            <v>0</v>
          </cell>
          <cell r="C160">
            <v>52.920378237631901</v>
          </cell>
          <cell r="D160">
            <v>50.274359325750311</v>
          </cell>
          <cell r="E160">
            <v>0</v>
          </cell>
          <cell r="F160">
            <v>0</v>
          </cell>
          <cell r="G160">
            <v>0</v>
          </cell>
          <cell r="H160">
            <v>6454.9631355351512</v>
          </cell>
          <cell r="I160">
            <v>3095.8421269014661</v>
          </cell>
        </row>
        <row r="161">
          <cell r="B161">
            <v>537.21017964071859</v>
          </cell>
          <cell r="C161">
            <v>1099.8592814371259</v>
          </cell>
          <cell r="D161">
            <v>44.892215568862277</v>
          </cell>
          <cell r="E161">
            <v>2859.6341317365268</v>
          </cell>
          <cell r="F161">
            <v>134.67664670658684</v>
          </cell>
          <cell r="G161">
            <v>205.00778443113774</v>
          </cell>
          <cell r="H161">
            <v>116.71976047904191</v>
          </cell>
          <cell r="I161">
            <v>0</v>
          </cell>
        </row>
        <row r="162">
          <cell r="B162">
            <v>218.203125</v>
          </cell>
          <cell r="C162">
            <v>62.34375</v>
          </cell>
          <cell r="D162">
            <v>54.55078125</v>
          </cell>
          <cell r="E162">
            <v>346.787109375</v>
          </cell>
          <cell r="F162">
            <v>1052.05078125</v>
          </cell>
          <cell r="G162">
            <v>3627.626953125</v>
          </cell>
          <cell r="H162">
            <v>623.4375</v>
          </cell>
          <cell r="I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312.78195488721803</v>
          </cell>
          <cell r="G163">
            <v>0</v>
          </cell>
          <cell r="H163">
            <v>7.2180451127819545</v>
          </cell>
          <cell r="I163">
            <v>0</v>
          </cell>
        </row>
        <row r="164">
          <cell r="B164">
            <v>364.44241262350681</v>
          </cell>
          <cell r="C164">
            <v>474.46276360418813</v>
          </cell>
          <cell r="D164">
            <v>256.7141522882564</v>
          </cell>
          <cell r="E164">
            <v>497.38367005849676</v>
          </cell>
          <cell r="F164">
            <v>2704.6669616084155</v>
          </cell>
          <cell r="G164">
            <v>330.06105294204394</v>
          </cell>
          <cell r="H164">
            <v>18335.579118124169</v>
          </cell>
          <cell r="I164">
            <v>350.68986875092168</v>
          </cell>
        </row>
        <row r="165">
          <cell r="B165">
            <v>24112.803877493701</v>
          </cell>
          <cell r="C165">
            <v>0</v>
          </cell>
          <cell r="D165">
            <v>0</v>
          </cell>
          <cell r="E165">
            <v>1342.1961225063219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B166">
            <v>31373.183255363765</v>
          </cell>
          <cell r="C166">
            <v>12505.505162122923</v>
          </cell>
          <cell r="D166">
            <v>4092.5467010808193</v>
          </cell>
          <cell r="E166">
            <v>34443.721326020328</v>
          </cell>
          <cell r="F166">
            <v>2256.0896918857879</v>
          </cell>
          <cell r="G166">
            <v>1710.1159864494273</v>
          </cell>
          <cell r="H166">
            <v>24504.518188417489</v>
          </cell>
          <cell r="I166">
            <v>998.31968865946124</v>
          </cell>
        </row>
        <row r="167">
          <cell r="B167">
            <v>2175.0896768013436</v>
          </cell>
          <cell r="C167">
            <v>3606.3349692285487</v>
          </cell>
          <cell r="D167">
            <v>360.83508076685865</v>
          </cell>
          <cell r="E167">
            <v>3425.5814557717799</v>
          </cell>
          <cell r="F167">
            <v>10347.970658863358</v>
          </cell>
          <cell r="G167">
            <v>4865.5620481058168</v>
          </cell>
          <cell r="H167">
            <v>403.16768800766329</v>
          </cell>
          <cell r="I167">
            <v>26022.458422454631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157105.62400729072</v>
          </cell>
          <cell r="F168">
            <v>1741.4716833745606</v>
          </cell>
          <cell r="G168">
            <v>0</v>
          </cell>
          <cell r="H168">
            <v>393.90430933472203</v>
          </cell>
          <cell r="I168">
            <v>0</v>
          </cell>
        </row>
        <row r="169">
          <cell r="B169">
            <v>6897.8925011823649</v>
          </cell>
          <cell r="C169">
            <v>19417.449946574648</v>
          </cell>
          <cell r="D169">
            <v>335.55501059748809</v>
          </cell>
          <cell r="E169">
            <v>11519.603513811766</v>
          </cell>
          <cell r="F169">
            <v>9781.4285589167775</v>
          </cell>
          <cell r="G169">
            <v>11645.995901136821</v>
          </cell>
          <cell r="H169">
            <v>174.48860551069384</v>
          </cell>
          <cell r="I169">
            <v>4082.5859622694393</v>
          </cell>
        </row>
        <row r="170">
          <cell r="B170">
            <v>148548</v>
          </cell>
          <cell r="C170">
            <v>55170</v>
          </cell>
          <cell r="D170">
            <v>18214</v>
          </cell>
          <cell r="E170">
            <v>92066</v>
          </cell>
          <cell r="F170">
            <v>21355</v>
          </cell>
          <cell r="G170">
            <v>5746</v>
          </cell>
          <cell r="H170">
            <v>20892</v>
          </cell>
          <cell r="I170">
            <v>15350</v>
          </cell>
        </row>
        <row r="171">
          <cell r="B171">
            <v>0</v>
          </cell>
          <cell r="C171">
            <v>144</v>
          </cell>
          <cell r="D171">
            <v>0</v>
          </cell>
          <cell r="E171">
            <v>0</v>
          </cell>
          <cell r="F171">
            <v>499.99999999999994</v>
          </cell>
          <cell r="G171">
            <v>0</v>
          </cell>
          <cell r="H171">
            <v>0</v>
          </cell>
          <cell r="I171">
            <v>100</v>
          </cell>
        </row>
        <row r="172">
          <cell r="B172">
            <v>11724.854932402875</v>
          </cell>
          <cell r="C172">
            <v>5507.7829850793096</v>
          </cell>
          <cell r="D172">
            <v>11088.036798909661</v>
          </cell>
          <cell r="E172">
            <v>11169.759222820416</v>
          </cell>
          <cell r="F172">
            <v>14193.488907518211</v>
          </cell>
          <cell r="G172">
            <v>4754.0863660684563</v>
          </cell>
          <cell r="H172">
            <v>28450.968014891063</v>
          </cell>
          <cell r="I172">
            <v>1582.0227723100145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6728</v>
          </cell>
          <cell r="F173">
            <v>0</v>
          </cell>
          <cell r="G173">
            <v>300</v>
          </cell>
          <cell r="H173">
            <v>0</v>
          </cell>
          <cell r="I173">
            <v>0</v>
          </cell>
        </row>
        <row r="174">
          <cell r="B174">
            <v>6652.8957923252319</v>
          </cell>
          <cell r="C174">
            <v>14610.383894291672</v>
          </cell>
          <cell r="D174">
            <v>1401.7148759525248</v>
          </cell>
          <cell r="E174">
            <v>4308.8295297304667</v>
          </cell>
          <cell r="F174">
            <v>19621.383329110715</v>
          </cell>
          <cell r="G174">
            <v>7296.0046773596305</v>
          </cell>
          <cell r="H174">
            <v>7415.4391845803038</v>
          </cell>
          <cell r="I174">
            <v>6037.3487166494506</v>
          </cell>
        </row>
        <row r="175">
          <cell r="B175">
            <v>4229.213788992648</v>
          </cell>
          <cell r="C175">
            <v>887.32823365785816</v>
          </cell>
          <cell r="D175">
            <v>1482.7216371945162</v>
          </cell>
          <cell r="E175">
            <v>17281.773693622094</v>
          </cell>
          <cell r="F175">
            <v>9603.119411881582</v>
          </cell>
          <cell r="G175">
            <v>2930.872044506259</v>
          </cell>
          <cell r="H175">
            <v>20423.914365189747</v>
          </cell>
          <cell r="I175">
            <v>1160.056824955295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6382.2272003513972</v>
          </cell>
          <cell r="F176">
            <v>92574.468786031954</v>
          </cell>
          <cell r="G176">
            <v>3158.9392192390051</v>
          </cell>
          <cell r="H176">
            <v>4007.1728984791089</v>
          </cell>
          <cell r="I176">
            <v>421.19189589853403</v>
          </cell>
        </row>
        <row r="177">
          <cell r="B177">
            <v>2939.9330677290836</v>
          </cell>
          <cell r="C177">
            <v>282.00796812749002</v>
          </cell>
          <cell r="D177">
            <v>0</v>
          </cell>
          <cell r="E177">
            <v>7097.2005312084993</v>
          </cell>
          <cell r="F177">
            <v>14276.653386454182</v>
          </cell>
          <cell r="G177">
            <v>305.50863213811425</v>
          </cell>
          <cell r="H177">
            <v>1572.1944223107569</v>
          </cell>
          <cell r="I177">
            <v>70.501992031872504</v>
          </cell>
        </row>
        <row r="178">
          <cell r="B178">
            <v>126.39642768543786</v>
          </cell>
          <cell r="C178">
            <v>0</v>
          </cell>
          <cell r="D178">
            <v>0</v>
          </cell>
          <cell r="E178">
            <v>7828.6787397668068</v>
          </cell>
          <cell r="F178">
            <v>0</v>
          </cell>
          <cell r="G178">
            <v>0</v>
          </cell>
          <cell r="H178">
            <v>0</v>
          </cell>
          <cell r="I178">
            <v>5.9248325477548995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2188.8907343694386</v>
          </cell>
          <cell r="F179">
            <v>348.70091351287226</v>
          </cell>
          <cell r="G179">
            <v>91.930240835211777</v>
          </cell>
          <cell r="H179">
            <v>42.478111282477165</v>
          </cell>
          <cell r="I179">
            <v>0</v>
          </cell>
        </row>
        <row r="180">
          <cell r="B180">
            <v>176.88253643093256</v>
          </cell>
          <cell r="C180">
            <v>58.960845476977518</v>
          </cell>
          <cell r="D180">
            <v>137.57530611294754</v>
          </cell>
          <cell r="E180">
            <v>40846.76350543942</v>
          </cell>
          <cell r="F180">
            <v>19.653615158992505</v>
          </cell>
          <cell r="G180">
            <v>974.16419138072831</v>
          </cell>
          <cell r="H180">
            <v>0</v>
          </cell>
          <cell r="I180">
            <v>0</v>
          </cell>
        </row>
        <row r="181">
          <cell r="B181">
            <v>193.10621077540384</v>
          </cell>
          <cell r="C181">
            <v>20.115230289104566</v>
          </cell>
          <cell r="D181">
            <v>0</v>
          </cell>
          <cell r="E181">
            <v>378.16632943516584</v>
          </cell>
          <cell r="F181">
            <v>56724.949415274874</v>
          </cell>
          <cell r="G181">
            <v>0</v>
          </cell>
          <cell r="H181">
            <v>1086.2224356116465</v>
          </cell>
          <cell r="I181">
            <v>251.44037861380704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B183">
            <v>0</v>
          </cell>
          <cell r="C183">
            <v>0</v>
          </cell>
          <cell r="D183">
            <v>12.485610884248418</v>
          </cell>
          <cell r="E183">
            <v>94578.502448181767</v>
          </cell>
          <cell r="F183">
            <v>11757.28358266726</v>
          </cell>
          <cell r="G183">
            <v>66.589924715991557</v>
          </cell>
          <cell r="H183">
            <v>1109.1384335507344</v>
          </cell>
          <cell r="I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16082.00588235294</v>
          </cell>
          <cell r="F184">
            <v>199.7764705882353</v>
          </cell>
          <cell r="G184">
            <v>29.134068627450979</v>
          </cell>
          <cell r="H184">
            <v>670.08357843137253</v>
          </cell>
          <cell r="I184">
            <v>0</v>
          </cell>
        </row>
        <row r="185">
          <cell r="B185">
            <v>238.4743935309973</v>
          </cell>
          <cell r="C185">
            <v>0</v>
          </cell>
          <cell r="D185">
            <v>0</v>
          </cell>
          <cell r="E185">
            <v>2564.2407906558851</v>
          </cell>
          <cell r="F185">
            <v>0</v>
          </cell>
          <cell r="G185">
            <v>0</v>
          </cell>
          <cell r="H185">
            <v>0</v>
          </cell>
          <cell r="I185">
            <v>51.284815813117703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9844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5652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B188">
            <v>244.65237084217975</v>
          </cell>
          <cell r="C188">
            <v>302.37933474876149</v>
          </cell>
          <cell r="D188">
            <v>841.16433121019099</v>
          </cell>
          <cell r="E188">
            <v>890.64458598726105</v>
          </cell>
          <cell r="F188">
            <v>6322.4769992922857</v>
          </cell>
          <cell r="G188">
            <v>1374.4515215852796</v>
          </cell>
          <cell r="H188">
            <v>4329.5222929936308</v>
          </cell>
          <cell r="I188">
            <v>5115.7085633404104</v>
          </cell>
        </row>
        <row r="189">
          <cell r="B189">
            <v>14251.749942383038</v>
          </cell>
          <cell r="C189">
            <v>0</v>
          </cell>
          <cell r="D189">
            <v>0</v>
          </cell>
          <cell r="E189">
            <v>2002.2500576169625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</row>
        <row r="190">
          <cell r="B190">
            <v>36345.862748779597</v>
          </cell>
          <cell r="C190">
            <v>0</v>
          </cell>
          <cell r="D190">
            <v>2232.841391288021</v>
          </cell>
          <cell r="E190">
            <v>5203.1537269996243</v>
          </cell>
          <cell r="F190">
            <v>0</v>
          </cell>
          <cell r="G190">
            <v>0</v>
          </cell>
          <cell r="H190">
            <v>1103.1421329327825</v>
          </cell>
          <cell r="I190">
            <v>0</v>
          </cell>
        </row>
        <row r="191">
          <cell r="B191">
            <v>9264.8266596417288</v>
          </cell>
          <cell r="C191">
            <v>237.35247629083247</v>
          </cell>
          <cell r="D191">
            <v>0</v>
          </cell>
          <cell r="E191">
            <v>1999.8208640674395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B193">
            <v>1354</v>
          </cell>
          <cell r="C193">
            <v>5</v>
          </cell>
          <cell r="D193">
            <v>0</v>
          </cell>
          <cell r="E193">
            <v>2215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6539.8927038626607</v>
          </cell>
          <cell r="F194">
            <v>0</v>
          </cell>
          <cell r="G194">
            <v>0</v>
          </cell>
          <cell r="H194">
            <v>355.10729613733906</v>
          </cell>
          <cell r="I194">
            <v>0</v>
          </cell>
        </row>
        <row r="195">
          <cell r="B195">
            <v>688.8921722728702</v>
          </cell>
          <cell r="C195">
            <v>0</v>
          </cell>
          <cell r="D195">
            <v>0</v>
          </cell>
          <cell r="E195">
            <v>12263.110657026093</v>
          </cell>
          <cell r="F195">
            <v>248.99717070103742</v>
          </cell>
          <cell r="G195">
            <v>0</v>
          </cell>
          <cell r="H195">
            <v>0</v>
          </cell>
          <cell r="I195">
            <v>0</v>
          </cell>
        </row>
        <row r="196">
          <cell r="B196">
            <v>1345.4717233985525</v>
          </cell>
          <cell r="C196">
            <v>0</v>
          </cell>
          <cell r="D196">
            <v>8.5282766014473346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B197">
            <v>0</v>
          </cell>
          <cell r="C197">
            <v>4638.1160409556314</v>
          </cell>
          <cell r="D197">
            <v>0</v>
          </cell>
          <cell r="E197">
            <v>300.57337883959048</v>
          </cell>
          <cell r="F197">
            <v>73.310580204778162</v>
          </cell>
          <cell r="G197">
            <v>0</v>
          </cell>
          <cell r="H197">
            <v>0</v>
          </cell>
          <cell r="I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415.0390625</v>
          </cell>
          <cell r="G198">
            <v>9.9609375</v>
          </cell>
          <cell r="H198">
            <v>0</v>
          </cell>
          <cell r="I198">
            <v>0</v>
          </cell>
        </row>
        <row r="199">
          <cell r="B199">
            <v>59290.305667321671</v>
          </cell>
          <cell r="C199">
            <v>25.673871682105986</v>
          </cell>
          <cell r="D199">
            <v>0</v>
          </cell>
          <cell r="E199">
            <v>0</v>
          </cell>
          <cell r="F199">
            <v>49072.104737843481</v>
          </cell>
          <cell r="G199">
            <v>120.20039923895074</v>
          </cell>
          <cell r="H199">
            <v>1326.8723682979321</v>
          </cell>
          <cell r="I199">
            <v>2409.8429556158571</v>
          </cell>
        </row>
        <row r="200">
          <cell r="B200">
            <v>1474.9297353433283</v>
          </cell>
          <cell r="C200">
            <v>5324.2295614331515</v>
          </cell>
          <cell r="D200">
            <v>22.295449487747984</v>
          </cell>
          <cell r="E200">
            <v>1036.6431214816157</v>
          </cell>
          <cell r="F200">
            <v>9832.8649022888549</v>
          </cell>
          <cell r="G200">
            <v>455.43695962151872</v>
          </cell>
          <cell r="H200">
            <v>1343.4437511848146</v>
          </cell>
          <cell r="I200">
            <v>3630.1565191589666</v>
          </cell>
        </row>
        <row r="201">
          <cell r="B201">
            <v>312.51949865282035</v>
          </cell>
          <cell r="C201">
            <v>8441.9329573593095</v>
          </cell>
          <cell r="D201">
            <v>1858.7097182376492</v>
          </cell>
          <cell r="E201">
            <v>8139.1796930393903</v>
          </cell>
          <cell r="F201">
            <v>14903.273592006371</v>
          </cell>
          <cell r="G201">
            <v>1579.2000916300328</v>
          </cell>
          <cell r="H201">
            <v>258.80520982186687</v>
          </cell>
          <cell r="I201">
            <v>318.37923925256075</v>
          </cell>
        </row>
        <row r="202">
          <cell r="B202">
            <v>59.957383336884718</v>
          </cell>
          <cell r="C202">
            <v>0</v>
          </cell>
          <cell r="D202">
            <v>348.84295759642015</v>
          </cell>
          <cell r="E202">
            <v>0</v>
          </cell>
          <cell r="F202">
            <v>0</v>
          </cell>
          <cell r="G202">
            <v>982.75601960366498</v>
          </cell>
          <cell r="H202">
            <v>76.309396974216924</v>
          </cell>
          <cell r="I202">
            <v>1090.1342424888132</v>
          </cell>
        </row>
        <row r="203">
          <cell r="B203">
            <v>0</v>
          </cell>
          <cell r="C203">
            <v>590.99895506792052</v>
          </cell>
          <cell r="D203">
            <v>0</v>
          </cell>
          <cell r="E203">
            <v>7.399047950772089</v>
          </cell>
          <cell r="F203">
            <v>2034.7381864623244</v>
          </cell>
          <cell r="G203">
            <v>0</v>
          </cell>
          <cell r="H203">
            <v>0</v>
          </cell>
          <cell r="I203">
            <v>29230.863810518982</v>
          </cell>
        </row>
        <row r="204">
          <cell r="B204">
            <v>272.399577167019</v>
          </cell>
          <cell r="C204">
            <v>4149.4291754756869</v>
          </cell>
          <cell r="D204">
            <v>0</v>
          </cell>
          <cell r="E204">
            <v>108.95983086680762</v>
          </cell>
          <cell r="F204">
            <v>13097.568710359408</v>
          </cell>
          <cell r="G204">
            <v>0</v>
          </cell>
          <cell r="H204">
            <v>0</v>
          </cell>
          <cell r="I204">
            <v>21.642706131078224</v>
          </cell>
        </row>
        <row r="205">
          <cell r="B205">
            <v>10312.993920191813</v>
          </cell>
          <cell r="C205">
            <v>1101.8081863332764</v>
          </cell>
          <cell r="D205">
            <v>9393.9542301764013</v>
          </cell>
          <cell r="E205">
            <v>16087.958682993663</v>
          </cell>
          <cell r="F205">
            <v>6860.3151224524745</v>
          </cell>
          <cell r="G205">
            <v>4238.4967117657134</v>
          </cell>
          <cell r="H205">
            <v>4442.7470029114575</v>
          </cell>
          <cell r="I205">
            <v>12300.9261431752</v>
          </cell>
        </row>
        <row r="206">
          <cell r="B206">
            <v>0</v>
          </cell>
          <cell r="C206">
            <v>34.349206349206348</v>
          </cell>
          <cell r="D206">
            <v>440.81481481481478</v>
          </cell>
          <cell r="E206">
            <v>0</v>
          </cell>
          <cell r="F206">
            <v>0</v>
          </cell>
          <cell r="G206">
            <v>65.835978835978835</v>
          </cell>
          <cell r="H206">
            <v>0</v>
          </cell>
          <cell r="I206">
            <v>0</v>
          </cell>
        </row>
        <row r="207">
          <cell r="B207">
            <v>0</v>
          </cell>
          <cell r="C207">
            <v>70.560773480662988</v>
          </cell>
          <cell r="D207">
            <v>0</v>
          </cell>
          <cell r="E207">
            <v>0</v>
          </cell>
          <cell r="F207">
            <v>18.439226519337016</v>
          </cell>
          <cell r="G207">
            <v>0</v>
          </cell>
          <cell r="H207">
            <v>0</v>
          </cell>
          <cell r="I207">
            <v>0</v>
          </cell>
        </row>
        <row r="208">
          <cell r="B208">
            <v>565.7537809187279</v>
          </cell>
          <cell r="C208">
            <v>71.812014134275614</v>
          </cell>
          <cell r="D208">
            <v>13.113498233215548</v>
          </cell>
          <cell r="E208">
            <v>186.08678445229683</v>
          </cell>
          <cell r="F208">
            <v>11402.49893992933</v>
          </cell>
          <cell r="G208">
            <v>0</v>
          </cell>
          <cell r="H208">
            <v>0</v>
          </cell>
          <cell r="I208">
            <v>1014.7349823321555</v>
          </cell>
        </row>
        <row r="209">
          <cell r="B209">
            <v>2.6695168025452376</v>
          </cell>
          <cell r="C209">
            <v>50.097931994432294</v>
          </cell>
          <cell r="D209">
            <v>0</v>
          </cell>
          <cell r="E209">
            <v>468.50019884668916</v>
          </cell>
          <cell r="F209">
            <v>373.73235235633331</v>
          </cell>
          <cell r="G209">
            <v>0</v>
          </cell>
          <cell r="H209">
            <v>0</v>
          </cell>
          <cell r="I209">
            <v>0</v>
          </cell>
        </row>
        <row r="210">
          <cell r="B210">
            <v>21.210436829714883</v>
          </cell>
          <cell r="C210">
            <v>0.26105153021187549</v>
          </cell>
          <cell r="D210">
            <v>0</v>
          </cell>
          <cell r="E210">
            <v>0</v>
          </cell>
          <cell r="F210">
            <v>0</v>
          </cell>
          <cell r="G210">
            <v>960.21279100183096</v>
          </cell>
          <cell r="H210">
            <v>0</v>
          </cell>
          <cell r="I210">
            <v>16.315720638242219</v>
          </cell>
        </row>
        <row r="211">
          <cell r="B211">
            <v>38</v>
          </cell>
          <cell r="C211">
            <v>0</v>
          </cell>
          <cell r="D211">
            <v>0</v>
          </cell>
          <cell r="E211">
            <v>57</v>
          </cell>
          <cell r="F211">
            <v>0</v>
          </cell>
          <cell r="G211">
            <v>0</v>
          </cell>
          <cell r="H211">
            <v>1500</v>
          </cell>
          <cell r="I211">
            <v>313</v>
          </cell>
        </row>
        <row r="212">
          <cell r="B212">
            <v>127.438510683826</v>
          </cell>
          <cell r="C212">
            <v>0</v>
          </cell>
          <cell r="D212">
            <v>196.46770397089841</v>
          </cell>
          <cell r="E212">
            <v>0</v>
          </cell>
          <cell r="F212">
            <v>34735.8932534466</v>
          </cell>
          <cell r="G212">
            <v>708.2129734356372</v>
          </cell>
          <cell r="H212">
            <v>1553.8205912022743</v>
          </cell>
          <cell r="I212">
            <v>3896.1669672607222</v>
          </cell>
        </row>
        <row r="213">
          <cell r="B213">
            <v>72.698228663446059</v>
          </cell>
          <cell r="C213">
            <v>1188.1616747181965</v>
          </cell>
          <cell r="D213">
            <v>552.05217391304348</v>
          </cell>
          <cell r="E213">
            <v>0</v>
          </cell>
          <cell r="F213">
            <v>4770.8212560386473</v>
          </cell>
          <cell r="G213">
            <v>470.26666666666665</v>
          </cell>
          <cell r="H213">
            <v>0</v>
          </cell>
          <cell r="I213">
            <v>0</v>
          </cell>
        </row>
        <row r="214">
          <cell r="B214">
            <v>64.746949770242438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3.356520361273966</v>
          </cell>
          <cell r="H214">
            <v>0</v>
          </cell>
          <cell r="I214">
            <v>0.89652986848360006</v>
          </cell>
        </row>
        <row r="215">
          <cell r="B215">
            <v>1449.094332064891</v>
          </cell>
          <cell r="C215">
            <v>210.94888844382135</v>
          </cell>
          <cell r="D215">
            <v>0</v>
          </cell>
          <cell r="E215">
            <v>1996.2783897456438</v>
          </cell>
          <cell r="F215">
            <v>4905.788103344682</v>
          </cell>
          <cell r="G215">
            <v>236.23256559182855</v>
          </cell>
          <cell r="H215">
            <v>0</v>
          </cell>
          <cell r="I215">
            <v>622.6577208091328</v>
          </cell>
        </row>
        <row r="216">
          <cell r="B216">
            <v>621991.52923685859</v>
          </cell>
          <cell r="C216">
            <v>28238.142358324272</v>
          </cell>
          <cell r="D216">
            <v>3372359.0935583399</v>
          </cell>
          <cell r="E216">
            <v>36913.953519807081</v>
          </cell>
          <cell r="F216">
            <v>60577.835107738218</v>
          </cell>
          <cell r="G216">
            <v>92562.995072674574</v>
          </cell>
          <cell r="H216">
            <v>72221.32203048814</v>
          </cell>
          <cell r="I216">
            <v>116794.12911576986</v>
          </cell>
        </row>
        <row r="217">
          <cell r="B217">
            <v>74548.295001164675</v>
          </cell>
          <cell r="C217">
            <v>34408.027017236418</v>
          </cell>
          <cell r="D217">
            <v>16473.130002213304</v>
          </cell>
          <cell r="E217">
            <v>35415.953648263632</v>
          </cell>
          <cell r="F217">
            <v>24985.097741020159</v>
          </cell>
          <cell r="G217">
            <v>9325.5996521713187</v>
          </cell>
          <cell r="H217">
            <v>10286.137327671031</v>
          </cell>
          <cell r="I217">
            <v>14431.759610259454</v>
          </cell>
        </row>
      </sheetData>
      <sheetData sheetId="10">
        <row r="8">
          <cell r="B8">
            <v>18794.541298648775</v>
          </cell>
          <cell r="C8">
            <v>204357.58415362507</v>
          </cell>
          <cell r="D8">
            <v>42716.751933673724</v>
          </cell>
          <cell r="E8">
            <v>53252.064463012852</v>
          </cell>
          <cell r="F8">
            <v>1542.4485617511752</v>
          </cell>
          <cell r="G8">
            <v>0</v>
          </cell>
          <cell r="H8">
            <v>29920.909747448852</v>
          </cell>
          <cell r="I8">
            <v>8370.6998418395724</v>
          </cell>
        </row>
        <row r="9">
          <cell r="B9">
            <v>1336.5643237350093</v>
          </cell>
          <cell r="C9">
            <v>1055.4944526390047</v>
          </cell>
          <cell r="D9">
            <v>1757.5761559674211</v>
          </cell>
          <cell r="E9">
            <v>907.250849740268</v>
          </cell>
          <cell r="F9">
            <v>8634.8933816456101</v>
          </cell>
          <cell r="G9">
            <v>2024.4146411851473</v>
          </cell>
          <cell r="H9">
            <v>10190</v>
          </cell>
          <cell r="I9">
            <v>1079.2134291028026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226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20.238095238095237</v>
          </cell>
          <cell r="D11">
            <v>0</v>
          </cell>
          <cell r="E11">
            <v>26.984126984126984</v>
          </cell>
          <cell r="F11">
            <v>0</v>
          </cell>
          <cell r="G11">
            <v>269.84126984126982</v>
          </cell>
          <cell r="H11">
            <v>0</v>
          </cell>
          <cell r="I11">
            <v>107.93650793650794</v>
          </cell>
        </row>
        <row r="12">
          <cell r="B12">
            <v>0</v>
          </cell>
          <cell r="C12">
            <v>71.504968383017172</v>
          </cell>
          <cell r="D12">
            <v>439.24480578139111</v>
          </cell>
          <cell r="E12">
            <v>0</v>
          </cell>
          <cell r="F12">
            <v>89.381210478771465</v>
          </cell>
          <cell r="G12">
            <v>0</v>
          </cell>
          <cell r="H12">
            <v>5815</v>
          </cell>
          <cell r="I12">
            <v>239</v>
          </cell>
        </row>
        <row r="13">
          <cell r="B13">
            <v>48</v>
          </cell>
          <cell r="C13">
            <v>0</v>
          </cell>
          <cell r="D13">
            <v>984</v>
          </cell>
          <cell r="E13">
            <v>552</v>
          </cell>
          <cell r="F13">
            <v>160</v>
          </cell>
          <cell r="G13">
            <v>66</v>
          </cell>
          <cell r="H13">
            <v>88</v>
          </cell>
          <cell r="I13">
            <v>0</v>
          </cell>
        </row>
        <row r="14">
          <cell r="B14">
            <v>0</v>
          </cell>
          <cell r="C14">
            <v>5</v>
          </cell>
          <cell r="D14">
            <v>1208</v>
          </cell>
          <cell r="E14">
            <v>25.999999999999996</v>
          </cell>
          <cell r="F14">
            <v>179.99999999999997</v>
          </cell>
          <cell r="G14">
            <v>453</v>
          </cell>
          <cell r="H14">
            <v>635</v>
          </cell>
          <cell r="I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144.21052631578948</v>
          </cell>
          <cell r="G15">
            <v>0</v>
          </cell>
          <cell r="H15">
            <v>540.78947368421052</v>
          </cell>
          <cell r="I15">
            <v>0</v>
          </cell>
        </row>
        <row r="16">
          <cell r="B16">
            <v>16.890573873647117</v>
          </cell>
          <cell r="C16">
            <v>78.822678077019887</v>
          </cell>
          <cell r="D16">
            <v>397.49150515982888</v>
          </cell>
          <cell r="E16">
            <v>211.69519254971053</v>
          </cell>
          <cell r="F16">
            <v>658.73238107223756</v>
          </cell>
          <cell r="G16">
            <v>4267.6849987415053</v>
          </cell>
          <cell r="H16">
            <v>2123</v>
          </cell>
          <cell r="I16">
            <v>131.74647621444751</v>
          </cell>
        </row>
        <row r="17">
          <cell r="B17">
            <v>27</v>
          </cell>
          <cell r="C17">
            <v>0</v>
          </cell>
          <cell r="D17">
            <v>0</v>
          </cell>
          <cell r="E17">
            <v>57.8125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>
            <v>585.505054286784</v>
          </cell>
          <cell r="C18">
            <v>705.94122051666045</v>
          </cell>
          <cell r="D18">
            <v>111.17184575065518</v>
          </cell>
          <cell r="E18">
            <v>1095.0426806439536</v>
          </cell>
          <cell r="F18">
            <v>2306.8157993260952</v>
          </cell>
          <cell r="G18">
            <v>366.86709097716215</v>
          </cell>
          <cell r="H18">
            <v>4306.2280044927002</v>
          </cell>
          <cell r="I18">
            <v>309.42830400599024</v>
          </cell>
        </row>
        <row r="19">
          <cell r="B19">
            <v>0</v>
          </cell>
          <cell r="C19">
            <v>478.28636552009942</v>
          </cell>
          <cell r="D19">
            <v>113.17198508081228</v>
          </cell>
          <cell r="E19">
            <v>255.98425196850394</v>
          </cell>
          <cell r="F19">
            <v>1347.2855366763365</v>
          </cell>
          <cell r="G19">
            <v>569.90178201409037</v>
          </cell>
          <cell r="H19">
            <v>10.778284293410692</v>
          </cell>
          <cell r="I19">
            <v>475.5917944467468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2976.899716177862</v>
          </cell>
          <cell r="F20">
            <v>211.98675496688745</v>
          </cell>
          <cell r="G20">
            <v>12.11352885525071</v>
          </cell>
          <cell r="H20">
            <v>0</v>
          </cell>
          <cell r="I20">
            <v>0</v>
          </cell>
        </row>
        <row r="21">
          <cell r="B21">
            <v>59</v>
          </cell>
          <cell r="C21">
            <v>1227</v>
          </cell>
          <cell r="D21">
            <v>99</v>
          </cell>
          <cell r="E21">
            <v>394</v>
          </cell>
          <cell r="F21">
            <v>1530</v>
          </cell>
          <cell r="G21">
            <v>575</v>
          </cell>
          <cell r="H21">
            <v>32</v>
          </cell>
          <cell r="I21">
            <v>380</v>
          </cell>
        </row>
        <row r="22">
          <cell r="B22">
            <v>5606.5851566317388</v>
          </cell>
          <cell r="C22">
            <v>3890.8467343503989</v>
          </cell>
          <cell r="D22">
            <v>4424.884521418101</v>
          </cell>
          <cell r="E22">
            <v>7157.8238232260201</v>
          </cell>
          <cell r="F22">
            <v>2636.1014170150388</v>
          </cell>
          <cell r="G22">
            <v>758.04147890764978</v>
          </cell>
          <cell r="H22">
            <v>3639.2483848200227</v>
          </cell>
          <cell r="I22">
            <v>1165.4684836310332</v>
          </cell>
        </row>
        <row r="23">
          <cell r="B23">
            <v>0</v>
          </cell>
          <cell r="C23">
            <v>26.727272727272727</v>
          </cell>
          <cell r="D23">
            <v>0</v>
          </cell>
          <cell r="E23">
            <v>5.7272727272727275</v>
          </cell>
          <cell r="F23">
            <v>95.454545454545453</v>
          </cell>
          <cell r="G23">
            <v>0</v>
          </cell>
          <cell r="H23">
            <v>0</v>
          </cell>
          <cell r="I23">
            <v>19.09090909090909</v>
          </cell>
        </row>
        <row r="24">
          <cell r="B24">
            <v>508.77354709418836</v>
          </cell>
          <cell r="C24">
            <v>156.64529058116233</v>
          </cell>
          <cell r="D24">
            <v>141.11022044088176</v>
          </cell>
          <cell r="E24">
            <v>743.09418837675355</v>
          </cell>
          <cell r="F24">
            <v>233.02605210420845</v>
          </cell>
          <cell r="G24">
            <v>388.37675350701403</v>
          </cell>
          <cell r="H24">
            <v>361.19038076152304</v>
          </cell>
          <cell r="I24">
            <v>51.783567134268537</v>
          </cell>
        </row>
        <row r="25">
          <cell r="B25">
            <v>0</v>
          </cell>
          <cell r="C25">
            <v>0</v>
          </cell>
          <cell r="D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>
            <v>439.67970358172084</v>
          </cell>
          <cell r="C26">
            <v>1463.0187319884726</v>
          </cell>
          <cell r="D26">
            <v>558.88863729930017</v>
          </cell>
          <cell r="E26">
            <v>650.23054755043233</v>
          </cell>
          <cell r="F26">
            <v>836.01070399341302</v>
          </cell>
          <cell r="G26">
            <v>376.20481679703585</v>
          </cell>
          <cell r="H26">
            <v>389</v>
          </cell>
          <cell r="I26">
            <v>1808.2601893783449</v>
          </cell>
        </row>
        <row r="27">
          <cell r="B27">
            <v>240.7391304347826</v>
          </cell>
          <cell r="C27">
            <v>3.1956521739130435</v>
          </cell>
          <cell r="D27">
            <v>0</v>
          </cell>
          <cell r="E27">
            <v>394.13043478260869</v>
          </cell>
          <cell r="F27">
            <v>31.956521739130434</v>
          </cell>
          <cell r="G27">
            <v>21.304347826086957</v>
          </cell>
          <cell r="H27">
            <v>287.60869565217394</v>
          </cell>
          <cell r="I27">
            <v>1.0652173913043479</v>
          </cell>
        </row>
        <row r="28">
          <cell r="B28">
            <v>581</v>
          </cell>
          <cell r="C28">
            <v>0</v>
          </cell>
          <cell r="D28">
            <v>632.00000000000011</v>
          </cell>
          <cell r="E28">
            <v>4</v>
          </cell>
          <cell r="F28">
            <v>0</v>
          </cell>
          <cell r="G28">
            <v>2919.9999999999995</v>
          </cell>
          <cell r="H28">
            <v>145</v>
          </cell>
          <cell r="I28">
            <v>0</v>
          </cell>
        </row>
        <row r="29">
          <cell r="B29">
            <v>71.362637362637358</v>
          </cell>
          <cell r="C29">
            <v>0</v>
          </cell>
          <cell r="D29">
            <v>8.395604395604396</v>
          </cell>
          <cell r="E29">
            <v>100.74725274725274</v>
          </cell>
          <cell r="F29">
            <v>199.39560439560441</v>
          </cell>
          <cell r="G29">
            <v>0</v>
          </cell>
          <cell r="H29">
            <v>0</v>
          </cell>
          <cell r="I29">
            <v>2.098901098901099</v>
          </cell>
        </row>
        <row r="30">
          <cell r="B30">
            <v>60.964373464373466</v>
          </cell>
          <cell r="C30">
            <v>7.315724815724816</v>
          </cell>
          <cell r="D30">
            <v>0</v>
          </cell>
          <cell r="E30">
            <v>1911.8427518427518</v>
          </cell>
          <cell r="F30">
            <v>0</v>
          </cell>
          <cell r="G30">
            <v>0</v>
          </cell>
          <cell r="H30">
            <v>0</v>
          </cell>
          <cell r="I30">
            <v>4.8771498771498774</v>
          </cell>
        </row>
        <row r="31">
          <cell r="B31">
            <v>0</v>
          </cell>
          <cell r="C31">
            <v>4</v>
          </cell>
          <cell r="D31">
            <v>0</v>
          </cell>
          <cell r="E31">
            <v>339</v>
          </cell>
          <cell r="F31">
            <v>75</v>
          </cell>
          <cell r="G31">
            <v>5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120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20.761589403973513</v>
          </cell>
          <cell r="C33">
            <v>0</v>
          </cell>
          <cell r="D33">
            <v>0</v>
          </cell>
          <cell r="E33">
            <v>0</v>
          </cell>
          <cell r="F33">
            <v>2425.9337748344401</v>
          </cell>
          <cell r="G33">
            <v>0</v>
          </cell>
          <cell r="H33">
            <v>0</v>
          </cell>
          <cell r="I33">
            <v>8.3046357615894042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1335.5477971737323</v>
          </cell>
          <cell r="F35">
            <v>386.37572734829592</v>
          </cell>
          <cell r="G35">
            <v>7.2901080631753956</v>
          </cell>
          <cell r="H35">
            <v>24.786367414796342</v>
          </cell>
          <cell r="I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290.97716894977168</v>
          </cell>
          <cell r="F36">
            <v>40.867579908675793</v>
          </cell>
          <cell r="G36">
            <v>6.5388127853881279</v>
          </cell>
          <cell r="H36">
            <v>16.347031963470318</v>
          </cell>
          <cell r="I36">
            <v>3.269406392694064</v>
          </cell>
        </row>
        <row r="37">
          <cell r="B37">
            <v>45.739534883720935</v>
          </cell>
          <cell r="C37">
            <v>0</v>
          </cell>
          <cell r="D37">
            <v>0</v>
          </cell>
          <cell r="E37">
            <v>132.26046511627899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584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251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0</v>
          </cell>
          <cell r="C40">
            <v>42.917647058823526</v>
          </cell>
          <cell r="D40">
            <v>21.458823529411763</v>
          </cell>
          <cell r="E40">
            <v>53.647058823529413</v>
          </cell>
          <cell r="F40">
            <v>0</v>
          </cell>
          <cell r="G40">
            <v>0</v>
          </cell>
          <cell r="H40">
            <v>116</v>
          </cell>
          <cell r="I40">
            <v>321.88235294117646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120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B43">
            <v>15</v>
          </cell>
          <cell r="C43">
            <v>0</v>
          </cell>
          <cell r="D43">
            <v>0</v>
          </cell>
          <cell r="E43">
            <v>120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68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192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306.99272727272728</v>
          </cell>
          <cell r="F47">
            <v>11.672727272727272</v>
          </cell>
          <cell r="G47">
            <v>0</v>
          </cell>
          <cell r="H47">
            <v>0</v>
          </cell>
          <cell r="I47">
            <v>2.3345454545454545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120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B49">
            <v>0</v>
          </cell>
          <cell r="C49">
            <v>20.851063829787233</v>
          </cell>
          <cell r="D49">
            <v>0</v>
          </cell>
          <cell r="E49">
            <v>124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B51">
            <v>39.815533980582522</v>
          </cell>
          <cell r="C51">
            <v>14.668880940214613</v>
          </cell>
          <cell r="D51">
            <v>0</v>
          </cell>
          <cell r="E51">
            <v>146.68880940214612</v>
          </cell>
          <cell r="F51">
            <v>764.87736331119061</v>
          </cell>
          <cell r="G51">
            <v>387.67756770567195</v>
          </cell>
          <cell r="H51">
            <v>2747.2718446601943</v>
          </cell>
          <cell r="I51">
            <v>0</v>
          </cell>
        </row>
        <row r="52">
          <cell r="B52">
            <v>62.734693877551024</v>
          </cell>
          <cell r="C52">
            <v>720.36734693877554</v>
          </cell>
          <cell r="D52">
            <v>46.510204081632651</v>
          </cell>
          <cell r="E52">
            <v>120.06122448979592</v>
          </cell>
          <cell r="F52">
            <v>378.57142857142856</v>
          </cell>
          <cell r="G52">
            <v>64.897959183673478</v>
          </cell>
          <cell r="H52">
            <v>88.693877551020407</v>
          </cell>
          <cell r="I52">
            <v>532.16326530612241</v>
          </cell>
        </row>
        <row r="53">
          <cell r="B53">
            <v>501.2388193202147</v>
          </cell>
          <cell r="C53">
            <v>1543.4973166368516</v>
          </cell>
          <cell r="D53">
            <v>1750.3577817531307</v>
          </cell>
          <cell r="E53">
            <v>477.37030411449012</v>
          </cell>
          <cell r="F53">
            <v>1312.7683363148478</v>
          </cell>
          <cell r="G53">
            <v>2719.9275491949902</v>
          </cell>
          <cell r="H53">
            <v>1105.9078711985687</v>
          </cell>
          <cell r="I53">
            <v>556.9320214669051</v>
          </cell>
        </row>
        <row r="54">
          <cell r="B54">
            <v>182</v>
          </cell>
          <cell r="C54">
            <v>0</v>
          </cell>
          <cell r="D54">
            <v>140</v>
          </cell>
          <cell r="E54">
            <v>0</v>
          </cell>
          <cell r="F54">
            <v>0</v>
          </cell>
          <cell r="G54">
            <v>93</v>
          </cell>
          <cell r="H54">
            <v>40</v>
          </cell>
          <cell r="I54">
            <v>150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>
            <v>0</v>
          </cell>
          <cell r="C56">
            <v>1485</v>
          </cell>
          <cell r="D56">
            <v>0</v>
          </cell>
          <cell r="E56">
            <v>0.99999999999999989</v>
          </cell>
          <cell r="F56">
            <v>1850</v>
          </cell>
          <cell r="G56">
            <v>0</v>
          </cell>
          <cell r="H56">
            <v>0</v>
          </cell>
          <cell r="I56">
            <v>0</v>
          </cell>
        </row>
        <row r="57">
          <cell r="B57">
            <v>278.7109375</v>
          </cell>
          <cell r="C57">
            <v>92.903645833333343</v>
          </cell>
          <cell r="D57">
            <v>37.161458333333336</v>
          </cell>
          <cell r="E57">
            <v>594.58333333333337</v>
          </cell>
          <cell r="F57">
            <v>0</v>
          </cell>
          <cell r="G57">
            <v>315.87239583333331</v>
          </cell>
          <cell r="H57">
            <v>200</v>
          </cell>
          <cell r="I57">
            <v>334.453125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48</v>
          </cell>
        </row>
        <row r="60">
          <cell r="B60">
            <v>0</v>
          </cell>
          <cell r="C60">
            <v>55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B61">
            <v>0</v>
          </cell>
          <cell r="C61">
            <v>2</v>
          </cell>
          <cell r="D61">
            <v>0</v>
          </cell>
          <cell r="E61">
            <v>6</v>
          </cell>
          <cell r="F61">
            <v>10</v>
          </cell>
          <cell r="G61">
            <v>0</v>
          </cell>
          <cell r="H61">
            <v>0</v>
          </cell>
          <cell r="I61">
            <v>0</v>
          </cell>
        </row>
        <row r="62">
          <cell r="B62">
            <v>0</v>
          </cell>
          <cell r="C62">
            <v>0</v>
          </cell>
          <cell r="D62">
            <v>125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17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2014</v>
          </cell>
          <cell r="I64">
            <v>0</v>
          </cell>
        </row>
        <row r="65">
          <cell r="B65">
            <v>396</v>
          </cell>
          <cell r="C65">
            <v>0</v>
          </cell>
          <cell r="D65">
            <v>271</v>
          </cell>
          <cell r="E65">
            <v>7</v>
          </cell>
          <cell r="F65">
            <v>180</v>
          </cell>
          <cell r="G65">
            <v>116</v>
          </cell>
          <cell r="H65">
            <v>40</v>
          </cell>
          <cell r="I65">
            <v>15</v>
          </cell>
        </row>
        <row r="66">
          <cell r="B66">
            <v>0</v>
          </cell>
          <cell r="C66">
            <v>5</v>
          </cell>
          <cell r="D66">
            <v>4</v>
          </cell>
          <cell r="E66">
            <v>0</v>
          </cell>
          <cell r="F66">
            <v>0</v>
          </cell>
          <cell r="G66">
            <v>8</v>
          </cell>
          <cell r="H66">
            <v>7</v>
          </cell>
          <cell r="I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4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723.35255047821465</v>
          </cell>
          <cell r="C68">
            <v>181.67149309245482</v>
          </cell>
          <cell r="D68">
            <v>376.67667375132839</v>
          </cell>
          <cell r="E68">
            <v>853.35600425079701</v>
          </cell>
          <cell r="F68">
            <v>9041.9068809776836</v>
          </cell>
          <cell r="G68">
            <v>243.3397980871413</v>
          </cell>
          <cell r="H68">
            <v>1512</v>
          </cell>
          <cell r="I68">
            <v>126.67003188097767</v>
          </cell>
        </row>
        <row r="69">
          <cell r="B69">
            <v>3784.6493142334652</v>
          </cell>
          <cell r="C69">
            <v>3771.1967692776598</v>
          </cell>
          <cell r="D69">
            <v>1119.5506857665346</v>
          </cell>
          <cell r="E69">
            <v>6536.4421213044798</v>
          </cell>
          <cell r="F69">
            <v>1065.7405059433099</v>
          </cell>
          <cell r="G69">
            <v>2257.0380981408107</v>
          </cell>
          <cell r="H69">
            <v>5077.5883572081684</v>
          </cell>
          <cell r="I69">
            <v>908.7941481255715</v>
          </cell>
        </row>
        <row r="82">
          <cell r="B82">
            <v>6314.9719408237534</v>
          </cell>
          <cell r="C82">
            <v>93526.545859883481</v>
          </cell>
          <cell r="D82">
            <v>11565.580658387003</v>
          </cell>
          <cell r="E82">
            <v>23241.095546406545</v>
          </cell>
          <cell r="F82">
            <v>4422.3542374908175</v>
          </cell>
          <cell r="G82">
            <v>0</v>
          </cell>
          <cell r="H82">
            <v>4299.9274817636706</v>
          </cell>
          <cell r="I82">
            <v>2884.524275244717</v>
          </cell>
        </row>
        <row r="83">
          <cell r="B83">
            <v>2871.8675159235668</v>
          </cell>
          <cell r="C83">
            <v>450.06878980891724</v>
          </cell>
          <cell r="D83">
            <v>1162.6777070063695</v>
          </cell>
          <cell r="E83">
            <v>2271.7757961783441</v>
          </cell>
          <cell r="F83">
            <v>2821.8598726114651</v>
          </cell>
          <cell r="G83">
            <v>2530.7439490445859</v>
          </cell>
          <cell r="H83">
            <v>34622</v>
          </cell>
          <cell r="I83">
            <v>1123.3859872611465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175</v>
          </cell>
          <cell r="H84">
            <v>0</v>
          </cell>
          <cell r="I84">
            <v>0</v>
          </cell>
        </row>
        <row r="85">
          <cell r="B85">
            <v>1452.7626681104912</v>
          </cell>
          <cell r="C85">
            <v>338843.58168405382</v>
          </cell>
          <cell r="D85">
            <v>121.69739628150711</v>
          </cell>
          <cell r="E85">
            <v>1353.8835336317668</v>
          </cell>
          <cell r="F85">
            <v>6084.8698140753559</v>
          </cell>
          <cell r="G85">
            <v>12028.266404973461</v>
          </cell>
          <cell r="H85">
            <v>1757.0061588142589</v>
          </cell>
          <cell r="I85">
            <v>110371.93234005936</v>
          </cell>
        </row>
        <row r="86">
          <cell r="B86">
            <v>0</v>
          </cell>
          <cell r="C86">
            <v>25.821320121463959</v>
          </cell>
          <cell r="D86">
            <v>1339.7292632251879</v>
          </cell>
          <cell r="E86">
            <v>0</v>
          </cell>
          <cell r="F86">
            <v>0</v>
          </cell>
          <cell r="G86">
            <v>0</v>
          </cell>
          <cell r="H86">
            <v>3227.6650151829949</v>
          </cell>
          <cell r="I86">
            <v>1620.784401470353</v>
          </cell>
        </row>
        <row r="87">
          <cell r="B87">
            <v>152.5420168067227</v>
          </cell>
          <cell r="C87">
            <v>0</v>
          </cell>
          <cell r="D87">
            <v>424.34415584415581</v>
          </cell>
          <cell r="E87">
            <v>1378.4251336898396</v>
          </cell>
          <cell r="F87">
            <v>221.87929717341484</v>
          </cell>
          <cell r="G87">
            <v>1328.5022918258214</v>
          </cell>
          <cell r="H87">
            <v>11016.307104660047</v>
          </cell>
          <cell r="I87">
            <v>0</v>
          </cell>
        </row>
        <row r="88">
          <cell r="B88">
            <v>41.956371986222734</v>
          </cell>
          <cell r="C88">
            <v>137.05748182166093</v>
          </cell>
          <cell r="D88">
            <v>769.20015308075017</v>
          </cell>
          <cell r="E88">
            <v>358.02770761576733</v>
          </cell>
          <cell r="F88">
            <v>0</v>
          </cell>
          <cell r="G88">
            <v>8922.7217757367016</v>
          </cell>
          <cell r="H88">
            <v>26315.036509758895</v>
          </cell>
          <cell r="I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740.86538461538464</v>
          </cell>
          <cell r="H89">
            <v>800.13461538461547</v>
          </cell>
          <cell r="I89">
            <v>0</v>
          </cell>
        </row>
        <row r="90">
          <cell r="B90">
            <v>58.156566847441638</v>
          </cell>
          <cell r="C90">
            <v>167.86099976420655</v>
          </cell>
          <cell r="D90">
            <v>129.53053525112003</v>
          </cell>
          <cell r="E90">
            <v>346.29592077340249</v>
          </cell>
          <cell r="F90">
            <v>1077.218226833294</v>
          </cell>
          <cell r="G90">
            <v>132.17401556236737</v>
          </cell>
          <cell r="H90">
            <v>9233.6767271869849</v>
          </cell>
          <cell r="I90">
            <v>66.087007781183686</v>
          </cell>
        </row>
        <row r="91">
          <cell r="B91">
            <v>58.767295597484278</v>
          </cell>
          <cell r="C91">
            <v>0</v>
          </cell>
          <cell r="D91">
            <v>0</v>
          </cell>
          <cell r="E91">
            <v>69.232704402515722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B92">
            <v>845.27807921866531</v>
          </cell>
          <cell r="C92">
            <v>550.15463917525767</v>
          </cell>
          <cell r="D92">
            <v>135.86814975583289</v>
          </cell>
          <cell r="E92">
            <v>3472</v>
          </cell>
          <cell r="F92">
            <v>417.62750949538798</v>
          </cell>
          <cell r="G92">
            <v>145.89120998372218</v>
          </cell>
          <cell r="H92">
            <v>3600.5059685295714</v>
          </cell>
          <cell r="I92">
            <v>42.319587628865982</v>
          </cell>
        </row>
        <row r="93">
          <cell r="B93">
            <v>215.94609991235757</v>
          </cell>
          <cell r="C93">
            <v>679.53680981595085</v>
          </cell>
          <cell r="D93">
            <v>0</v>
          </cell>
          <cell r="E93">
            <v>31.698510078878179</v>
          </cell>
          <cell r="F93">
            <v>1584.925503943909</v>
          </cell>
          <cell r="G93">
            <v>582.46012269938649</v>
          </cell>
          <cell r="H93">
            <v>0</v>
          </cell>
          <cell r="I93">
            <v>1426.4329535495178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3390.1663051337673</v>
          </cell>
          <cell r="F94">
            <v>0</v>
          </cell>
          <cell r="G94">
            <v>9.8336948662328272</v>
          </cell>
          <cell r="H94">
            <v>0</v>
          </cell>
          <cell r="I94">
            <v>0</v>
          </cell>
        </row>
        <row r="95">
          <cell r="B95">
            <v>774.43747386030952</v>
          </cell>
          <cell r="C95">
            <v>1244.8264324550398</v>
          </cell>
          <cell r="D95">
            <v>42.266833960685908</v>
          </cell>
          <cell r="E95">
            <v>1071.6687578419071</v>
          </cell>
          <cell r="F95">
            <v>2051.9866164784607</v>
          </cell>
          <cell r="G95">
            <v>1045.7632789627771</v>
          </cell>
          <cell r="H95">
            <v>0</v>
          </cell>
          <cell r="I95">
            <v>289.05060644081971</v>
          </cell>
        </row>
        <row r="96">
          <cell r="B96">
            <v>8915.8797920453108</v>
          </cell>
          <cell r="C96">
            <v>2142.4574157825778</v>
          </cell>
          <cell r="D96">
            <v>3143.7127520182594</v>
          </cell>
          <cell r="E96">
            <v>8909.5185764402559</v>
          </cell>
          <cell r="F96">
            <v>1908.3646815165475</v>
          </cell>
          <cell r="G96">
            <v>554.6980007608098</v>
          </cell>
          <cell r="H96">
            <v>2347.2885582653535</v>
          </cell>
          <cell r="I96">
            <v>2178.0802231708863</v>
          </cell>
        </row>
        <row r="97">
          <cell r="B97">
            <v>0</v>
          </cell>
          <cell r="C97">
            <v>72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B98">
            <v>328.89489776418878</v>
          </cell>
          <cell r="C98">
            <v>790.13395757691569</v>
          </cell>
          <cell r="D98">
            <v>497.92853047964843</v>
          </cell>
          <cell r="E98">
            <v>2504.0563730173899</v>
          </cell>
          <cell r="F98">
            <v>590.96254538505639</v>
          </cell>
          <cell r="G98">
            <v>897.58169310147139</v>
          </cell>
          <cell r="H98">
            <v>1171.442384865278</v>
          </cell>
          <cell r="I98">
            <v>75.999617810051589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98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>
            <v>839.1884057971015</v>
          </cell>
          <cell r="C100">
            <v>2050.2898550724635</v>
          </cell>
          <cell r="D100">
            <v>1447.123188405797</v>
          </cell>
          <cell r="E100">
            <v>1139.5797101449275</v>
          </cell>
          <cell r="F100">
            <v>882.10144927536226</v>
          </cell>
          <cell r="G100">
            <v>994.1521739130435</v>
          </cell>
          <cell r="H100">
            <v>925.01449275362313</v>
          </cell>
          <cell r="I100">
            <v>1263.5507246376812</v>
          </cell>
        </row>
        <row r="101">
          <cell r="B101">
            <v>363.3034647550777</v>
          </cell>
          <cell r="C101">
            <v>324.59080047789723</v>
          </cell>
          <cell r="D101">
            <v>193.56332138590204</v>
          </cell>
          <cell r="E101">
            <v>1852.2520908004781</v>
          </cell>
          <cell r="F101">
            <v>375.21505376344089</v>
          </cell>
          <cell r="G101">
            <v>122.09378733572282</v>
          </cell>
          <cell r="H101">
            <v>1652.7329749103944</v>
          </cell>
          <cell r="I101">
            <v>101.2485065710872</v>
          </cell>
        </row>
        <row r="102">
          <cell r="B102">
            <v>291.79031305375076</v>
          </cell>
          <cell r="C102">
            <v>0</v>
          </cell>
          <cell r="D102">
            <v>0</v>
          </cell>
          <cell r="E102">
            <v>1142.6597755463674</v>
          </cell>
          <cell r="F102">
            <v>4984.9367985823983</v>
          </cell>
          <cell r="G102">
            <v>318.51919669226226</v>
          </cell>
          <cell r="H102">
            <v>804.09391612522143</v>
          </cell>
          <cell r="I102">
            <v>0</v>
          </cell>
        </row>
        <row r="103">
          <cell r="B103">
            <v>81.666666666666671</v>
          </cell>
          <cell r="C103">
            <v>3.8888888888888888</v>
          </cell>
          <cell r="D103">
            <v>31.111111111111111</v>
          </cell>
          <cell r="E103">
            <v>412.22222222222223</v>
          </cell>
          <cell r="F103">
            <v>388.88888888888891</v>
          </cell>
          <cell r="G103">
            <v>0</v>
          </cell>
          <cell r="H103">
            <v>474.44444444444446</v>
          </cell>
          <cell r="I103">
            <v>7.7777777777777777</v>
          </cell>
        </row>
        <row r="104">
          <cell r="B104">
            <v>16.279391424619639</v>
          </cell>
          <cell r="C104">
            <v>6.5117565698478561</v>
          </cell>
          <cell r="D104">
            <v>0</v>
          </cell>
          <cell r="E104">
            <v>2331.2088520055327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B105">
            <v>0</v>
          </cell>
          <cell r="C105">
            <v>10.850253807106599</v>
          </cell>
          <cell r="D105">
            <v>0</v>
          </cell>
          <cell r="E105">
            <v>1081.4086294416243</v>
          </cell>
          <cell r="F105">
            <v>325.50761421319794</v>
          </cell>
          <cell r="G105">
            <v>7.2335025380710656</v>
          </cell>
          <cell r="H105">
            <v>0</v>
          </cell>
          <cell r="I105">
            <v>0</v>
          </cell>
        </row>
        <row r="106">
          <cell r="B106">
            <v>6.9975346687211095</v>
          </cell>
          <cell r="C106">
            <v>4.66502311248074</v>
          </cell>
          <cell r="D106">
            <v>0</v>
          </cell>
          <cell r="E106">
            <v>7172.4730354391368</v>
          </cell>
          <cell r="F106">
            <v>0</v>
          </cell>
          <cell r="G106">
            <v>209.92604006163327</v>
          </cell>
          <cell r="H106">
            <v>174.93836671802774</v>
          </cell>
          <cell r="I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1162.5166889185582</v>
          </cell>
          <cell r="G107">
            <v>0</v>
          </cell>
          <cell r="H107">
            <v>33.138406764574995</v>
          </cell>
          <cell r="I107">
            <v>5.3449043168669332</v>
          </cell>
        </row>
        <row r="108">
          <cell r="C108">
            <v>0</v>
          </cell>
          <cell r="D108">
            <v>0</v>
          </cell>
        </row>
        <row r="109">
          <cell r="B109">
            <v>0</v>
          </cell>
          <cell r="C109">
            <v>0</v>
          </cell>
          <cell r="D109">
            <v>6.7892898719441206</v>
          </cell>
          <cell r="E109">
            <v>1138.9033760186264</v>
          </cell>
          <cell r="F109">
            <v>305.51804423748547</v>
          </cell>
          <cell r="G109">
            <v>6.7892898719441206</v>
          </cell>
          <cell r="H109">
            <v>0</v>
          </cell>
          <cell r="I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254.38353636028054</v>
          </cell>
          <cell r="F110">
            <v>0</v>
          </cell>
          <cell r="G110">
            <v>34.145441122185311</v>
          </cell>
          <cell r="H110">
            <v>81.471022517534152</v>
          </cell>
          <cell r="I110">
            <v>0</v>
          </cell>
        </row>
        <row r="111">
          <cell r="B111">
            <v>195.84</v>
          </cell>
          <cell r="C111">
            <v>0</v>
          </cell>
          <cell r="D111">
            <v>0</v>
          </cell>
          <cell r="E111">
            <v>8.16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754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121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B114">
            <v>78.732612055641425</v>
          </cell>
          <cell r="C114">
            <v>20.995363214837713</v>
          </cell>
          <cell r="D114">
            <v>55.112828438948995</v>
          </cell>
          <cell r="E114">
            <v>154.84080370942812</v>
          </cell>
          <cell r="F114">
            <v>472.39567233384849</v>
          </cell>
          <cell r="G114">
            <v>18.370942812982999</v>
          </cell>
          <cell r="H114">
            <v>758.45749613601242</v>
          </cell>
          <cell r="I114">
            <v>139.09428129829985</v>
          </cell>
        </row>
        <row r="115">
          <cell r="B115">
            <v>390.9064748201439</v>
          </cell>
          <cell r="C115">
            <v>0</v>
          </cell>
          <cell r="D115">
            <v>0</v>
          </cell>
          <cell r="E115">
            <v>246</v>
          </cell>
          <cell r="F115">
            <v>0</v>
          </cell>
          <cell r="G115">
            <v>0</v>
          </cell>
          <cell r="H115">
            <v>0</v>
          </cell>
          <cell r="I115">
            <v>61.079136690647481</v>
          </cell>
        </row>
        <row r="116">
          <cell r="B116">
            <v>105.29093198992443</v>
          </cell>
          <cell r="C116">
            <v>0</v>
          </cell>
          <cell r="D116">
            <v>576.59319899244338</v>
          </cell>
          <cell r="E116">
            <v>855.12594458438002</v>
          </cell>
          <cell r="F116">
            <v>0</v>
          </cell>
          <cell r="G116">
            <v>0</v>
          </cell>
          <cell r="H116">
            <v>116.98992443324937</v>
          </cell>
          <cell r="I116">
            <v>0</v>
          </cell>
        </row>
        <row r="117">
          <cell r="B117">
            <v>117.50954198473282</v>
          </cell>
          <cell r="C117">
            <v>39.169847328244281</v>
          </cell>
          <cell r="D117">
            <v>0</v>
          </cell>
          <cell r="E117">
            <v>101.32061068702296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54.967164179104479</v>
          </cell>
          <cell r="C119">
            <v>0</v>
          </cell>
          <cell r="D119">
            <v>0</v>
          </cell>
          <cell r="E119">
            <v>627.03283582089546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625.81034482758616</v>
          </cell>
          <cell r="F120">
            <v>0</v>
          </cell>
          <cell r="G120">
            <v>0</v>
          </cell>
          <cell r="H120">
            <v>28.189655172413794</v>
          </cell>
          <cell r="I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179.56066945606699</v>
          </cell>
          <cell r="F121">
            <v>0</v>
          </cell>
          <cell r="G121">
            <v>10.175732217573222</v>
          </cell>
          <cell r="H121">
            <v>15.263598326359832</v>
          </cell>
          <cell r="I121">
            <v>0</v>
          </cell>
        </row>
        <row r="122">
          <cell r="B122">
            <v>45.333333333333329</v>
          </cell>
          <cell r="C122">
            <v>0</v>
          </cell>
          <cell r="D122">
            <v>56.666666666666671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0</v>
          </cell>
          <cell r="C123">
            <v>1441.0377358490566</v>
          </cell>
          <cell r="D123">
            <v>0</v>
          </cell>
          <cell r="E123">
            <v>109.9544567338972</v>
          </cell>
          <cell r="F123">
            <v>74.007807417046195</v>
          </cell>
          <cell r="G123">
            <v>0</v>
          </cell>
          <cell r="H123">
            <v>0</v>
          </cell>
          <cell r="I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498</v>
          </cell>
        </row>
        <row r="125">
          <cell r="B125">
            <v>16745.69250325541</v>
          </cell>
          <cell r="C125">
            <v>271.85260742853603</v>
          </cell>
          <cell r="D125">
            <v>0</v>
          </cell>
          <cell r="E125">
            <v>6391.7471321386492</v>
          </cell>
          <cell r="F125">
            <v>6849.8294785142925</v>
          </cell>
          <cell r="G125">
            <v>42.811434240714327</v>
          </cell>
          <cell r="H125">
            <v>2125.5877100514663</v>
          </cell>
          <cell r="I125">
            <v>2093.4791343709308</v>
          </cell>
        </row>
        <row r="126">
          <cell r="B126">
            <v>278.69092945128779</v>
          </cell>
          <cell r="C126">
            <v>6517.9552071668531</v>
          </cell>
          <cell r="D126">
            <v>70.146696528555424</v>
          </cell>
          <cell r="E126">
            <v>3359.4580067189249</v>
          </cell>
          <cell r="F126">
            <v>2426.6965285554311</v>
          </cell>
          <cell r="G126">
            <v>87.209406494960803</v>
          </cell>
          <cell r="H126">
            <v>367.79619260918253</v>
          </cell>
          <cell r="I126">
            <v>436.04703247480404</v>
          </cell>
        </row>
        <row r="127">
          <cell r="B127">
            <v>258.76897689768975</v>
          </cell>
          <cell r="C127">
            <v>3522.4266855256956</v>
          </cell>
          <cell r="D127">
            <v>691.81093823668084</v>
          </cell>
          <cell r="E127">
            <v>2513.7557755775579</v>
          </cell>
          <cell r="F127">
            <v>1288.5638849599245</v>
          </cell>
          <cell r="G127">
            <v>2112.3998114097126</v>
          </cell>
          <cell r="H127">
            <v>575.62894860914662</v>
          </cell>
          <cell r="I127">
            <v>237.64497878359265</v>
          </cell>
        </row>
        <row r="128">
          <cell r="B128">
            <v>160.66889632107024</v>
          </cell>
          <cell r="C128">
            <v>0</v>
          </cell>
          <cell r="D128">
            <v>658.74247491638789</v>
          </cell>
          <cell r="E128">
            <v>0</v>
          </cell>
          <cell r="F128">
            <v>0</v>
          </cell>
          <cell r="G128">
            <v>200.83612040133778</v>
          </cell>
          <cell r="H128">
            <v>180.75250836120404</v>
          </cell>
          <cell r="I128">
            <v>0</v>
          </cell>
        </row>
        <row r="129">
          <cell r="B129">
            <v>0</v>
          </cell>
          <cell r="C129">
            <v>482.00685400959566</v>
          </cell>
          <cell r="D129">
            <v>0</v>
          </cell>
          <cell r="E129">
            <v>37.077450308430436</v>
          </cell>
          <cell r="F129">
            <v>741.54900616860868</v>
          </cell>
          <cell r="G129">
            <v>0</v>
          </cell>
          <cell r="H129">
            <v>18.538725154215218</v>
          </cell>
          <cell r="I129">
            <v>12244.82796435915</v>
          </cell>
        </row>
        <row r="130">
          <cell r="B130">
            <v>99.842509322219783</v>
          </cell>
          <cell r="C130">
            <v>4587.8850625137093</v>
          </cell>
          <cell r="D130">
            <v>0</v>
          </cell>
          <cell r="E130">
            <v>664.80500109673176</v>
          </cell>
          <cell r="F130">
            <v>5722.6804123711336</v>
          </cell>
          <cell r="G130">
            <v>0</v>
          </cell>
          <cell r="H130">
            <v>0</v>
          </cell>
          <cell r="I130">
            <v>26.787014696205308</v>
          </cell>
        </row>
        <row r="131">
          <cell r="B131">
            <v>6473.1514529914539</v>
          </cell>
          <cell r="C131">
            <v>2570.1069325735989</v>
          </cell>
          <cell r="D131">
            <v>11812.719620132953</v>
          </cell>
          <cell r="E131">
            <v>16184.833086419752</v>
          </cell>
          <cell r="F131">
            <v>7329.202279202279</v>
          </cell>
          <cell r="G131">
            <v>2714.7365242165242</v>
          </cell>
          <cell r="H131">
            <v>2247.6220322886988</v>
          </cell>
          <cell r="I131">
            <v>2118.6280721747389</v>
          </cell>
        </row>
        <row r="132">
          <cell r="B132">
            <v>0</v>
          </cell>
          <cell r="C132">
            <v>24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654</v>
          </cell>
          <cell r="G133">
            <v>0</v>
          </cell>
          <cell r="H133">
            <v>0</v>
          </cell>
          <cell r="I133">
            <v>0</v>
          </cell>
        </row>
        <row r="134">
          <cell r="B134">
            <v>215.47993746743094</v>
          </cell>
          <cell r="C134">
            <v>149.00208441896822</v>
          </cell>
          <cell r="D134">
            <v>0</v>
          </cell>
          <cell r="E134">
            <v>272.78843147472645</v>
          </cell>
          <cell r="F134">
            <v>3209.2756644085462</v>
          </cell>
          <cell r="G134">
            <v>0</v>
          </cell>
          <cell r="H134">
            <v>0</v>
          </cell>
          <cell r="I134">
            <v>552.4538822303283</v>
          </cell>
        </row>
        <row r="135">
          <cell r="B135">
            <v>7.7735849056603774</v>
          </cell>
          <cell r="C135">
            <v>44.698113207547173</v>
          </cell>
          <cell r="D135">
            <v>0</v>
          </cell>
          <cell r="E135">
            <v>56.358490566037737</v>
          </cell>
          <cell r="F135">
            <v>97.169811320754718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290</v>
          </cell>
          <cell r="C136">
            <v>7.9999999999999991</v>
          </cell>
          <cell r="D136">
            <v>0</v>
          </cell>
          <cell r="E136">
            <v>0</v>
          </cell>
          <cell r="F136">
            <v>0</v>
          </cell>
          <cell r="G136">
            <v>180</v>
          </cell>
          <cell r="H136">
            <v>0</v>
          </cell>
          <cell r="I136">
            <v>20</v>
          </cell>
        </row>
        <row r="137">
          <cell r="B137">
            <v>2</v>
          </cell>
          <cell r="C137">
            <v>0</v>
          </cell>
          <cell r="D137">
            <v>0</v>
          </cell>
          <cell r="E137">
            <v>93</v>
          </cell>
          <cell r="F137">
            <v>0</v>
          </cell>
          <cell r="G137">
            <v>0</v>
          </cell>
          <cell r="H137">
            <v>0</v>
          </cell>
          <cell r="I137">
            <v>165</v>
          </cell>
        </row>
        <row r="138">
          <cell r="B138">
            <v>256.74784325953647</v>
          </cell>
          <cell r="C138">
            <v>5.7566780999896059</v>
          </cell>
          <cell r="D138">
            <v>284.37989813948656</v>
          </cell>
          <cell r="E138">
            <v>0</v>
          </cell>
          <cell r="F138">
            <v>17932.052281467622</v>
          </cell>
          <cell r="G138">
            <v>331.5846585594013</v>
          </cell>
          <cell r="H138">
            <v>945.24654401829343</v>
          </cell>
          <cell r="I138">
            <v>2398.2320964556698</v>
          </cell>
        </row>
        <row r="139">
          <cell r="B139">
            <v>154.74334898278562</v>
          </cell>
          <cell r="C139">
            <v>327.24413145539904</v>
          </cell>
          <cell r="D139">
            <v>253.67762128325509</v>
          </cell>
          <cell r="E139">
            <v>0</v>
          </cell>
          <cell r="F139">
            <v>253.67762128325509</v>
          </cell>
          <cell r="G139">
            <v>545.40688575899844</v>
          </cell>
          <cell r="H139">
            <v>0</v>
          </cell>
          <cell r="I139">
            <v>86.250391236306726</v>
          </cell>
        </row>
        <row r="140">
          <cell r="B140">
            <v>64.886792452830193</v>
          </cell>
          <cell r="C140">
            <v>10.754716981132075</v>
          </cell>
          <cell r="D140">
            <v>4.6603773584905657</v>
          </cell>
          <cell r="E140">
            <v>0</v>
          </cell>
          <cell r="F140">
            <v>0</v>
          </cell>
          <cell r="G140">
            <v>53.773584905660371</v>
          </cell>
          <cell r="H140">
            <v>0</v>
          </cell>
          <cell r="I140">
            <v>17.924528301886792</v>
          </cell>
        </row>
        <row r="141">
          <cell r="B141">
            <v>769.43111294993787</v>
          </cell>
          <cell r="C141">
            <v>295.93504344228381</v>
          </cell>
          <cell r="D141">
            <v>0</v>
          </cell>
          <cell r="E141">
            <v>2559.3897393462971</v>
          </cell>
          <cell r="F141">
            <v>538.06371534960692</v>
          </cell>
          <cell r="G141">
            <v>17.935457178320231</v>
          </cell>
          <cell r="H141">
            <v>0</v>
          </cell>
          <cell r="I141">
            <v>154.24493173355398</v>
          </cell>
        </row>
        <row r="143">
          <cell r="D143">
            <v>25684.342683065788</v>
          </cell>
          <cell r="E143">
            <v>412141</v>
          </cell>
          <cell r="F143">
            <v>44886.985293186714</v>
          </cell>
          <cell r="G143">
            <v>87816.529492025249</v>
          </cell>
          <cell r="H143">
            <v>33903.655618458455</v>
          </cell>
          <cell r="I143">
            <v>13484.684004624061</v>
          </cell>
        </row>
        <row r="156">
          <cell r="B156">
            <v>25022</v>
          </cell>
          <cell r="C156">
            <v>322406</v>
          </cell>
          <cell r="D156">
            <v>49577</v>
          </cell>
          <cell r="E156">
            <v>90035</v>
          </cell>
          <cell r="F156">
            <v>16680</v>
          </cell>
          <cell r="G156">
            <v>0</v>
          </cell>
          <cell r="H156">
            <v>14989</v>
          </cell>
          <cell r="I156">
            <v>10642</v>
          </cell>
        </row>
        <row r="157">
          <cell r="B157">
            <v>6386.6856073496128</v>
          </cell>
          <cell r="C157">
            <v>821.64290296669708</v>
          </cell>
          <cell r="D157">
            <v>1750.8575076933732</v>
          </cell>
          <cell r="E157">
            <v>4102.313438622652</v>
          </cell>
          <cell r="F157">
            <v>5704.7834674311171</v>
          </cell>
          <cell r="G157">
            <v>4817.163254051633</v>
          </cell>
          <cell r="H157">
            <v>93960.930949236266</v>
          </cell>
          <cell r="I157">
            <v>2577.6228726486406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354</v>
          </cell>
          <cell r="H158">
            <v>0</v>
          </cell>
          <cell r="I158">
            <v>0</v>
          </cell>
        </row>
        <row r="159">
          <cell r="B159">
            <v>479.75475573011136</v>
          </cell>
          <cell r="C159">
            <v>34103.244839526902</v>
          </cell>
          <cell r="D159">
            <v>16.262873075596996</v>
          </cell>
          <cell r="E159">
            <v>105.70867499138046</v>
          </cell>
          <cell r="F159">
            <v>4336.7661534925328</v>
          </cell>
          <cell r="G159">
            <v>771.67332743707743</v>
          </cell>
          <cell r="H159">
            <v>13.552394229664163</v>
          </cell>
          <cell r="I159">
            <v>14417.036981516736</v>
          </cell>
        </row>
        <row r="160">
          <cell r="B160">
            <v>0</v>
          </cell>
          <cell r="C160">
            <v>81.814162348877375</v>
          </cell>
          <cell r="D160">
            <v>3443.6324697754753</v>
          </cell>
          <cell r="E160">
            <v>0</v>
          </cell>
          <cell r="F160">
            <v>0</v>
          </cell>
          <cell r="G160">
            <v>0</v>
          </cell>
          <cell r="H160">
            <v>8453.4300518135005</v>
          </cell>
          <cell r="I160">
            <v>6069.1233160621759</v>
          </cell>
        </row>
        <row r="161">
          <cell r="B161">
            <v>303.15389257694625</v>
          </cell>
          <cell r="C161">
            <v>0</v>
          </cell>
          <cell r="D161">
            <v>491.47676523838265</v>
          </cell>
          <cell r="E161">
            <v>4037.4586602293302</v>
          </cell>
          <cell r="F161">
            <v>734.91852745926371</v>
          </cell>
          <cell r="G161">
            <v>1823.516596258298</v>
          </cell>
          <cell r="H161">
            <v>7831.4755582377793</v>
          </cell>
          <cell r="I161">
            <v>0</v>
          </cell>
        </row>
        <row r="162">
          <cell r="B162">
            <v>63.273740333349338</v>
          </cell>
          <cell r="C162">
            <v>191.68221336279359</v>
          </cell>
          <cell r="D162">
            <v>859.77847158845282</v>
          </cell>
          <cell r="E162">
            <v>696.01114366684271</v>
          </cell>
          <cell r="F162">
            <v>0</v>
          </cell>
          <cell r="G162">
            <v>9401.7334165906141</v>
          </cell>
          <cell r="H162">
            <v>27531.521014457947</v>
          </cell>
          <cell r="I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857.63358778625945</v>
          </cell>
          <cell r="H163">
            <v>640.36641221374043</v>
          </cell>
          <cell r="I163">
            <v>0</v>
          </cell>
        </row>
        <row r="164">
          <cell r="B164">
            <v>233.88483204673483</v>
          </cell>
          <cell r="C164">
            <v>373.86136031712914</v>
          </cell>
          <cell r="D164">
            <v>294.12789484665137</v>
          </cell>
          <cell r="E164">
            <v>219.70999374087211</v>
          </cell>
          <cell r="F164">
            <v>2728.656373878573</v>
          </cell>
          <cell r="G164">
            <v>354.37095764656789</v>
          </cell>
          <cell r="H164">
            <v>12590.800125182557</v>
          </cell>
          <cell r="I164">
            <v>189.58846234091382</v>
          </cell>
        </row>
        <row r="165">
          <cell r="B165">
            <v>5471</v>
          </cell>
          <cell r="C165">
            <v>0</v>
          </cell>
          <cell r="D165">
            <v>0</v>
          </cell>
          <cell r="E165">
            <v>440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B166">
            <v>14730.336406649616</v>
          </cell>
          <cell r="C166">
            <v>6806.2815345268546</v>
          </cell>
          <cell r="D166">
            <v>2051.5931202046036</v>
          </cell>
          <cell r="E166">
            <v>24665.105831202047</v>
          </cell>
          <cell r="F166">
            <v>4445.5442455242965</v>
          </cell>
          <cell r="G166">
            <v>2221.4946675191818</v>
          </cell>
          <cell r="H166">
            <v>44175.679757033249</v>
          </cell>
          <cell r="I166">
            <v>800.96443734015338</v>
          </cell>
        </row>
        <row r="167">
          <cell r="B167">
            <v>3249.8892782060266</v>
          </cell>
          <cell r="C167">
            <v>5174.2817098808691</v>
          </cell>
          <cell r="D167">
            <v>0</v>
          </cell>
          <cell r="E167">
            <v>102.75169352954917</v>
          </cell>
          <cell r="F167">
            <v>12330.203223545901</v>
          </cell>
          <cell r="G167">
            <v>7768.0280308339179</v>
          </cell>
          <cell r="H167">
            <v>0</v>
          </cell>
          <cell r="I167">
            <v>15362.846064003737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119696.5428953925</v>
          </cell>
          <cell r="F168">
            <v>0</v>
          </cell>
          <cell r="G168">
            <v>160.4571046074895</v>
          </cell>
          <cell r="H168">
            <v>0</v>
          </cell>
          <cell r="I168">
            <v>0</v>
          </cell>
        </row>
        <row r="169">
          <cell r="B169">
            <v>7751</v>
          </cell>
          <cell r="C169">
            <v>10582</v>
          </cell>
          <cell r="D169">
            <v>258</v>
          </cell>
          <cell r="E169">
            <v>11574</v>
          </cell>
          <cell r="F169">
            <v>15300</v>
          </cell>
          <cell r="G169">
            <v>12120</v>
          </cell>
          <cell r="H169">
            <v>0</v>
          </cell>
          <cell r="I169">
            <v>3473</v>
          </cell>
        </row>
        <row r="170">
          <cell r="B170">
            <v>108136</v>
          </cell>
          <cell r="C170">
            <v>18136</v>
          </cell>
          <cell r="D170">
            <v>23699</v>
          </cell>
          <cell r="E170">
            <v>83899</v>
          </cell>
          <cell r="F170">
            <v>15580.000000000002</v>
          </cell>
          <cell r="G170">
            <v>7491</v>
          </cell>
          <cell r="H170">
            <v>19361</v>
          </cell>
          <cell r="I170">
            <v>25680</v>
          </cell>
        </row>
        <row r="171">
          <cell r="B171">
            <v>0</v>
          </cell>
          <cell r="C171">
            <v>698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B172">
            <v>9359.7586023749009</v>
          </cell>
          <cell r="C172">
            <v>4615.442922720893</v>
          </cell>
          <cell r="D172">
            <v>8029.0724610190064</v>
          </cell>
          <cell r="E172">
            <v>17682.541067567057</v>
          </cell>
          <cell r="F172">
            <v>13973.703004666339</v>
          </cell>
          <cell r="G172">
            <v>3778.5192628703667</v>
          </cell>
          <cell r="H172">
            <v>20139.365311658257</v>
          </cell>
          <cell r="I172">
            <v>1420.5973671231836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754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</row>
        <row r="174">
          <cell r="B174">
            <v>5415.65368811385</v>
          </cell>
          <cell r="C174">
            <v>7175.8944678292237</v>
          </cell>
          <cell r="D174">
            <v>3705.7055021046299</v>
          </cell>
          <cell r="E174">
            <v>2658.1475746642614</v>
          </cell>
          <cell r="F174">
            <v>3520.4815594307479</v>
          </cell>
          <cell r="G174">
            <v>8709.2052515534178</v>
          </cell>
          <cell r="H174">
            <v>3635.7865303668068</v>
          </cell>
          <cell r="I174">
            <v>14137.125425937062</v>
          </cell>
        </row>
        <row r="175">
          <cell r="B175">
            <v>15983.255080548757</v>
          </cell>
          <cell r="C175">
            <v>947.24039392041891</v>
          </cell>
          <cell r="D175">
            <v>51.35640689929982</v>
          </cell>
          <cell r="E175">
            <v>11603.694825525134</v>
          </cell>
          <cell r="F175">
            <v>5284.0036431946264</v>
          </cell>
          <cell r="G175">
            <v>407.99812147777078</v>
          </cell>
          <cell r="H175">
            <v>14182.927705356635</v>
          </cell>
          <cell r="I175">
            <v>1660.5238230773609</v>
          </cell>
        </row>
        <row r="176">
          <cell r="B176">
            <v>3072.4977063079023</v>
          </cell>
          <cell r="C176">
            <v>0</v>
          </cell>
          <cell r="D176">
            <v>0</v>
          </cell>
          <cell r="E176">
            <v>21422.66689222135</v>
          </cell>
          <cell r="F176">
            <v>71182.710835580583</v>
          </cell>
          <cell r="G176">
            <v>1961.3943259729535</v>
          </cell>
          <cell r="H176">
            <v>8904.7302399172077</v>
          </cell>
          <cell r="I176">
            <v>0</v>
          </cell>
        </row>
        <row r="177">
          <cell r="B177">
            <v>3137.1405061713003</v>
          </cell>
          <cell r="C177">
            <v>39.912729086148858</v>
          </cell>
          <cell r="D177">
            <v>415.09238249594813</v>
          </cell>
          <cell r="E177">
            <v>10832.314673980802</v>
          </cell>
          <cell r="F177">
            <v>14967.273407305822</v>
          </cell>
          <cell r="G177">
            <v>0</v>
          </cell>
          <cell r="H177">
            <v>2542.4408427876824</v>
          </cell>
          <cell r="I177">
            <v>79.825458172297715</v>
          </cell>
        </row>
        <row r="178">
          <cell r="B178">
            <v>58.863829787234046</v>
          </cell>
          <cell r="C178">
            <v>8.1191489361702143</v>
          </cell>
          <cell r="D178">
            <v>0</v>
          </cell>
          <cell r="E178">
            <v>6134.0170212765961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</row>
        <row r="179">
          <cell r="B179">
            <v>0</v>
          </cell>
          <cell r="C179">
            <v>21.717619603267213</v>
          </cell>
          <cell r="D179">
            <v>0</v>
          </cell>
          <cell r="E179">
            <v>2392.5577596266044</v>
          </cell>
          <cell r="F179">
            <v>651.52858809801626</v>
          </cell>
          <cell r="G179">
            <v>36.196032672112018</v>
          </cell>
          <cell r="H179">
            <v>0</v>
          </cell>
          <cell r="I179">
            <v>0</v>
          </cell>
        </row>
        <row r="180">
          <cell r="B180">
            <v>76.06005902944608</v>
          </cell>
          <cell r="C180">
            <v>15.736563937126776</v>
          </cell>
          <cell r="D180">
            <v>0</v>
          </cell>
          <cell r="E180">
            <v>37518.591186766425</v>
          </cell>
          <cell r="F180">
            <v>0</v>
          </cell>
          <cell r="G180">
            <v>403.90514105292056</v>
          </cell>
          <cell r="H180">
            <v>196.70704921408472</v>
          </cell>
          <cell r="I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47878.808832549577</v>
          </cell>
          <cell r="G181">
            <v>0</v>
          </cell>
          <cell r="H181">
            <v>595.87814352893065</v>
          </cell>
          <cell r="I181">
            <v>99.313023921488451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B183">
            <v>0</v>
          </cell>
          <cell r="C183">
            <v>0</v>
          </cell>
          <cell r="D183">
            <v>65.401836296151586</v>
          </cell>
          <cell r="E183">
            <v>77779.133815198278</v>
          </cell>
          <cell r="F183">
            <v>5722.6606759132646</v>
          </cell>
          <cell r="G183">
            <v>130.80367259230317</v>
          </cell>
          <cell r="H183">
            <v>0</v>
          </cell>
          <cell r="I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13243.858201545869</v>
          </cell>
          <cell r="F184">
            <v>0</v>
          </cell>
          <cell r="G184">
            <v>634.89253123422191</v>
          </cell>
          <cell r="H184">
            <v>1110.2492672199085</v>
          </cell>
          <cell r="I184">
            <v>0</v>
          </cell>
        </row>
        <row r="185">
          <cell r="B185">
            <v>180.78091508656223</v>
          </cell>
          <cell r="C185">
            <v>0</v>
          </cell>
          <cell r="D185">
            <v>0</v>
          </cell>
          <cell r="E185">
            <v>2318.2190849134377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6544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4354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B188">
            <v>1335.2150160231954</v>
          </cell>
          <cell r="C188">
            <v>107.11613001678622</v>
          </cell>
          <cell r="D188">
            <v>458.35739356020144</v>
          </cell>
          <cell r="E188">
            <v>1330.2328704410193</v>
          </cell>
          <cell r="F188">
            <v>5355.8065008393105</v>
          </cell>
          <cell r="G188">
            <v>124.55363955440257</v>
          </cell>
          <cell r="H188">
            <v>5181.4314054631468</v>
          </cell>
          <cell r="I188">
            <v>2431.2870441019381</v>
          </cell>
        </row>
        <row r="189">
          <cell r="B189">
            <v>10017.8816830996</v>
          </cell>
          <cell r="C189">
            <v>0</v>
          </cell>
          <cell r="D189">
            <v>0</v>
          </cell>
          <cell r="E189">
            <v>5356.1183169004298</v>
          </cell>
          <cell r="F189">
            <v>0</v>
          </cell>
          <cell r="G189">
            <v>0</v>
          </cell>
          <cell r="H189">
            <v>0</v>
          </cell>
          <cell r="I189">
            <v>500</v>
          </cell>
        </row>
        <row r="190">
          <cell r="B190">
            <v>22569.793375394322</v>
          </cell>
          <cell r="C190">
            <v>0</v>
          </cell>
          <cell r="D190">
            <v>1287.93690851735</v>
          </cell>
          <cell r="E190">
            <v>5699.7712933753937</v>
          </cell>
          <cell r="F190">
            <v>0</v>
          </cell>
          <cell r="G190">
            <v>0</v>
          </cell>
          <cell r="H190">
            <v>341.49842271293375</v>
          </cell>
          <cell r="I190">
            <v>0</v>
          </cell>
        </row>
        <row r="191">
          <cell r="B191">
            <v>15587.695909015623</v>
          </cell>
          <cell r="C191">
            <v>24.210511787114228</v>
          </cell>
          <cell r="D191">
            <v>0</v>
          </cell>
          <cell r="E191">
            <v>1929.0935791972618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B193">
            <v>1888.4101779223263</v>
          </cell>
          <cell r="C193">
            <v>0</v>
          </cell>
          <cell r="D193">
            <v>0</v>
          </cell>
          <cell r="E193">
            <v>1215.5898220776735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4516.1037037037031</v>
          </cell>
          <cell r="F194">
            <v>0</v>
          </cell>
          <cell r="G194">
            <v>0</v>
          </cell>
          <cell r="H194">
            <v>137.8962962962963</v>
          </cell>
          <cell r="I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19964.817920459991</v>
          </cell>
          <cell r="F195">
            <v>0</v>
          </cell>
          <cell r="G195">
            <v>64.350742692860564</v>
          </cell>
          <cell r="H195">
            <v>115.83133684714902</v>
          </cell>
          <cell r="I195">
            <v>0</v>
          </cell>
        </row>
        <row r="196">
          <cell r="B196">
            <v>7901</v>
          </cell>
          <cell r="C196">
            <v>0</v>
          </cell>
          <cell r="D196">
            <v>46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B197">
            <v>0</v>
          </cell>
          <cell r="C197">
            <v>2726</v>
          </cell>
          <cell r="D197">
            <v>0</v>
          </cell>
          <cell r="E197">
            <v>121</v>
          </cell>
          <cell r="F197">
            <v>140</v>
          </cell>
          <cell r="G197">
            <v>0</v>
          </cell>
          <cell r="H197">
            <v>0</v>
          </cell>
          <cell r="I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654</v>
          </cell>
        </row>
        <row r="199">
          <cell r="B199">
            <v>75969.863418795314</v>
          </cell>
          <cell r="C199">
            <v>102.09696222927823</v>
          </cell>
          <cell r="D199">
            <v>0</v>
          </cell>
          <cell r="E199">
            <v>202.57333775650446</v>
          </cell>
          <cell r="F199">
            <v>18717.776408701011</v>
          </cell>
          <cell r="G199">
            <v>25.929387232832571</v>
          </cell>
          <cell r="H199">
            <v>2959.1913179470166</v>
          </cell>
          <cell r="I199">
            <v>4610.5691673380406</v>
          </cell>
        </row>
        <row r="200">
          <cell r="B200">
            <v>2554.5885805368775</v>
          </cell>
          <cell r="C200">
            <v>7047.1409118258698</v>
          </cell>
          <cell r="D200">
            <v>1303.2028965619161</v>
          </cell>
          <cell r="E200">
            <v>2147.8234617292815</v>
          </cell>
          <cell r="F200">
            <v>8187.1195887388767</v>
          </cell>
          <cell r="G200">
            <v>865.34745020214712</v>
          </cell>
          <cell r="H200">
            <v>949.03224853007919</v>
          </cell>
          <cell r="I200">
            <v>1489.7448618749538</v>
          </cell>
        </row>
        <row r="201">
          <cell r="B201">
            <v>534.10108971488285</v>
          </cell>
          <cell r="C201">
            <v>7553.0975966562173</v>
          </cell>
          <cell r="D201">
            <v>1686.6350201522616</v>
          </cell>
          <cell r="E201">
            <v>10176.031288251977</v>
          </cell>
          <cell r="F201">
            <v>13297.387251828632</v>
          </cell>
          <cell r="G201">
            <v>2106.1314226003883</v>
          </cell>
          <cell r="H201">
            <v>471.39286460665767</v>
          </cell>
          <cell r="I201">
            <v>389.22346618898342</v>
          </cell>
        </row>
        <row r="202">
          <cell r="B202">
            <v>233.98924731182797</v>
          </cell>
          <cell r="C202">
            <v>0</v>
          </cell>
          <cell r="D202">
            <v>507.80645161290323</v>
          </cell>
          <cell r="E202">
            <v>0</v>
          </cell>
          <cell r="F202">
            <v>0</v>
          </cell>
          <cell r="G202">
            <v>199.13978494623655</v>
          </cell>
          <cell r="H202">
            <v>448.06451612903226</v>
          </cell>
          <cell r="I202">
            <v>0</v>
          </cell>
        </row>
        <row r="203">
          <cell r="B203">
            <v>0</v>
          </cell>
          <cell r="C203">
            <v>334.00000000000006</v>
          </cell>
          <cell r="D203">
            <v>0</v>
          </cell>
          <cell r="E203">
            <v>5</v>
          </cell>
          <cell r="F203">
            <v>1600</v>
          </cell>
          <cell r="G203">
            <v>0</v>
          </cell>
          <cell r="H203">
            <v>20</v>
          </cell>
          <cell r="I203">
            <v>18513</v>
          </cell>
        </row>
        <row r="204">
          <cell r="B204">
            <v>195.21177838047268</v>
          </cell>
          <cell r="C204">
            <v>10125.47074777218</v>
          </cell>
          <cell r="D204">
            <v>0</v>
          </cell>
          <cell r="E204">
            <v>315.62278186749319</v>
          </cell>
          <cell r="F204">
            <v>12862.084463386283</v>
          </cell>
          <cell r="G204">
            <v>0</v>
          </cell>
          <cell r="H204">
            <v>0</v>
          </cell>
          <cell r="I204">
            <v>45.610228593568387</v>
          </cell>
        </row>
        <row r="205">
          <cell r="B205">
            <v>23942.888772634458</v>
          </cell>
          <cell r="C205">
            <v>1701.6205342828698</v>
          </cell>
          <cell r="D205">
            <v>10543.914136726464</v>
          </cell>
          <cell r="E205">
            <v>18902.044990465263</v>
          </cell>
          <cell r="F205">
            <v>8870.7210962417957</v>
          </cell>
          <cell r="G205">
            <v>3348.6244663077782</v>
          </cell>
          <cell r="H205">
            <v>3776.1560659500146</v>
          </cell>
          <cell r="I205">
            <v>8498.029937391364</v>
          </cell>
        </row>
        <row r="206">
          <cell r="B206">
            <v>0</v>
          </cell>
          <cell r="C206">
            <v>25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425</v>
          </cell>
          <cell r="G207">
            <v>0</v>
          </cell>
          <cell r="H207">
            <v>0</v>
          </cell>
          <cell r="I207">
            <v>0</v>
          </cell>
        </row>
        <row r="208">
          <cell r="B208">
            <v>1082.7391486285997</v>
          </cell>
          <cell r="C208">
            <v>114.70163959371553</v>
          </cell>
          <cell r="D208">
            <v>0</v>
          </cell>
          <cell r="E208">
            <v>371.25651462700193</v>
          </cell>
          <cell r="F208">
            <v>15077.6383383421</v>
          </cell>
          <cell r="G208">
            <v>0</v>
          </cell>
          <cell r="H208">
            <v>0</v>
          </cell>
          <cell r="I208">
            <v>2136.6643588085367</v>
          </cell>
        </row>
        <row r="209">
          <cell r="B209">
            <v>4</v>
          </cell>
          <cell r="C209">
            <v>12.000000000000002</v>
          </cell>
          <cell r="D209">
            <v>0</v>
          </cell>
          <cell r="E209">
            <v>6.0000000000000009</v>
          </cell>
          <cell r="F209">
            <v>600</v>
          </cell>
          <cell r="G209">
            <v>0</v>
          </cell>
          <cell r="H209">
            <v>0</v>
          </cell>
          <cell r="I209">
            <v>0</v>
          </cell>
        </row>
        <row r="210">
          <cell r="B210">
            <v>211</v>
          </cell>
          <cell r="C210">
            <v>1.6</v>
          </cell>
          <cell r="D210">
            <v>0</v>
          </cell>
          <cell r="E210">
            <v>0</v>
          </cell>
          <cell r="F210">
            <v>0</v>
          </cell>
          <cell r="G210">
            <v>4967</v>
          </cell>
          <cell r="H210">
            <v>0</v>
          </cell>
          <cell r="I210">
            <v>30</v>
          </cell>
        </row>
        <row r="211">
          <cell r="B211">
            <v>48.92235294117647</v>
          </cell>
          <cell r="C211">
            <v>0</v>
          </cell>
          <cell r="D211">
            <v>0</v>
          </cell>
          <cell r="E211">
            <v>153.14823529411763</v>
          </cell>
          <cell r="F211">
            <v>0</v>
          </cell>
          <cell r="G211">
            <v>0</v>
          </cell>
          <cell r="H211">
            <v>0</v>
          </cell>
          <cell r="I211">
            <v>701.92941176470595</v>
          </cell>
        </row>
        <row r="212">
          <cell r="B212">
            <v>135.44119803254654</v>
          </cell>
          <cell r="C212">
            <v>0.59508434987937842</v>
          </cell>
          <cell r="D212">
            <v>56.294979498589193</v>
          </cell>
          <cell r="E212">
            <v>0</v>
          </cell>
          <cell r="F212">
            <v>53822.523041710359</v>
          </cell>
          <cell r="G212">
            <v>98.784002079976815</v>
          </cell>
          <cell r="H212">
            <v>414.17870751604738</v>
          </cell>
          <cell r="I212">
            <v>1319.182986812606</v>
          </cell>
        </row>
        <row r="213">
          <cell r="B213">
            <v>37</v>
          </cell>
          <cell r="C213">
            <v>1008</v>
          </cell>
          <cell r="D213">
            <v>28</v>
          </cell>
          <cell r="E213">
            <v>0</v>
          </cell>
          <cell r="F213">
            <v>2000</v>
          </cell>
          <cell r="G213">
            <v>114.5</v>
          </cell>
          <cell r="H213">
            <v>0</v>
          </cell>
          <cell r="I213">
            <v>63</v>
          </cell>
        </row>
        <row r="214">
          <cell r="B214">
            <v>1758.312966864585</v>
          </cell>
          <cell r="C214">
            <v>2.902892166251676</v>
          </cell>
          <cell r="D214">
            <v>1.209538402604865</v>
          </cell>
          <cell r="E214">
            <v>0</v>
          </cell>
          <cell r="F214">
            <v>0</v>
          </cell>
          <cell r="G214">
            <v>48.381536104194602</v>
          </cell>
          <cell r="H214">
            <v>0</v>
          </cell>
          <cell r="I214">
            <v>4.1930664623635314</v>
          </cell>
        </row>
        <row r="215">
          <cell r="B215">
            <v>5154.5389790265135</v>
          </cell>
          <cell r="C215">
            <v>196.8294420261179</v>
          </cell>
          <cell r="D215">
            <v>0</v>
          </cell>
          <cell r="E215">
            <v>1330.3205381875741</v>
          </cell>
          <cell r="F215">
            <v>1087.4554808072814</v>
          </cell>
          <cell r="G215">
            <v>7.2497032053818753</v>
          </cell>
          <cell r="H215">
            <v>0</v>
          </cell>
          <cell r="I215">
            <v>467.60585674713099</v>
          </cell>
        </row>
        <row r="216">
          <cell r="B216">
            <v>551133.17969052133</v>
          </cell>
          <cell r="C216">
            <v>18850.955479507589</v>
          </cell>
          <cell r="D216">
            <v>3382330.2211846653</v>
          </cell>
          <cell r="E216">
            <v>27508.535698709315</v>
          </cell>
          <cell r="F216">
            <v>71582.907316184108</v>
          </cell>
          <cell r="G216">
            <v>69825.517160725503</v>
          </cell>
          <cell r="H216">
            <v>86552.746052951465</v>
          </cell>
          <cell r="I216">
            <v>73625.937416735484</v>
          </cell>
        </row>
        <row r="217">
          <cell r="B217">
            <v>83765.369875596967</v>
          </cell>
          <cell r="C217">
            <v>32809.680553216996</v>
          </cell>
          <cell r="D217">
            <v>24538.275022771591</v>
          </cell>
          <cell r="E217">
            <v>49133.562766320996</v>
          </cell>
          <cell r="F217">
            <v>26533.378173670451</v>
          </cell>
          <cell r="G217">
            <v>11059.327576480562</v>
          </cell>
          <cell r="H217">
            <v>8888.967321910699</v>
          </cell>
          <cell r="I217">
            <v>14515.438710031709</v>
          </cell>
        </row>
      </sheetData>
      <sheetData sheetId="11">
        <row r="8">
          <cell r="B8">
            <v>1750</v>
          </cell>
          <cell r="C8">
            <v>103938</v>
          </cell>
          <cell r="D8">
            <v>15458</v>
          </cell>
          <cell r="E8">
            <v>21267</v>
          </cell>
          <cell r="F8">
            <v>10500</v>
          </cell>
          <cell r="G8">
            <v>0</v>
          </cell>
          <cell r="H8">
            <v>51776</v>
          </cell>
          <cell r="I8">
            <v>630</v>
          </cell>
        </row>
        <row r="9">
          <cell r="B9">
            <v>624.71242134700537</v>
          </cell>
          <cell r="C9">
            <v>1397.8713586576555</v>
          </cell>
          <cell r="D9">
            <v>992.11754835702641</v>
          </cell>
          <cell r="E9">
            <v>1081.1854579352132</v>
          </cell>
          <cell r="F9">
            <v>538.11862036821253</v>
          </cell>
          <cell r="G9">
            <v>1522.8138429270566</v>
          </cell>
          <cell r="H9">
            <v>18998.679934747146</v>
          </cell>
          <cell r="I9">
            <v>1385.5008156606852</v>
          </cell>
        </row>
        <row r="10">
          <cell r="B10">
            <v>0</v>
          </cell>
          <cell r="C10">
            <v>0</v>
          </cell>
          <cell r="D10">
            <v>357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158</v>
          </cell>
          <cell r="D11">
            <v>0</v>
          </cell>
          <cell r="E11">
            <v>5</v>
          </cell>
          <cell r="F11">
            <v>0</v>
          </cell>
          <cell r="G11">
            <v>46</v>
          </cell>
          <cell r="H11">
            <v>0</v>
          </cell>
          <cell r="I11">
            <v>47</v>
          </cell>
        </row>
        <row r="12">
          <cell r="B12">
            <v>0</v>
          </cell>
          <cell r="C12">
            <v>11.636067261496224</v>
          </cell>
          <cell r="D12">
            <v>469.32137954701443</v>
          </cell>
          <cell r="E12">
            <v>5.4301647220315719</v>
          </cell>
          <cell r="F12">
            <v>23.272134522992449</v>
          </cell>
          <cell r="G12">
            <v>0</v>
          </cell>
          <cell r="H12">
            <v>3766.9828414550448</v>
          </cell>
          <cell r="I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373</v>
          </cell>
          <cell r="F13">
            <v>310</v>
          </cell>
          <cell r="G13">
            <v>143</v>
          </cell>
          <cell r="H13">
            <v>4705</v>
          </cell>
          <cell r="I13">
            <v>0</v>
          </cell>
        </row>
        <row r="14">
          <cell r="B14">
            <v>0</v>
          </cell>
          <cell r="C14">
            <v>3.346844698776029</v>
          </cell>
          <cell r="D14">
            <v>0</v>
          </cell>
          <cell r="E14">
            <v>24.766650770942618</v>
          </cell>
          <cell r="F14">
            <v>93.711651565728815</v>
          </cell>
          <cell r="G14">
            <v>632.55364806866953</v>
          </cell>
          <cell r="H14">
            <v>2457</v>
          </cell>
          <cell r="I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125</v>
          </cell>
          <cell r="I15">
            <v>0</v>
          </cell>
        </row>
        <row r="16">
          <cell r="B16">
            <v>0</v>
          </cell>
          <cell r="C16">
            <v>338.76521339008394</v>
          </cell>
          <cell r="D16">
            <v>1169.1220522259289</v>
          </cell>
          <cell r="E16">
            <v>331.12389278730012</v>
          </cell>
          <cell r="F16">
            <v>1018.8427470378465</v>
          </cell>
          <cell r="G16">
            <v>2727.9514551938341</v>
          </cell>
          <cell r="H16">
            <v>5927</v>
          </cell>
          <cell r="I16">
            <v>629.13539629587024</v>
          </cell>
        </row>
        <row r="17">
          <cell r="B17">
            <v>87.948717948717956</v>
          </cell>
          <cell r="C17">
            <v>0</v>
          </cell>
          <cell r="D17">
            <v>0</v>
          </cell>
          <cell r="E17">
            <v>10.051282051282051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>
            <v>720</v>
          </cell>
          <cell r="C18">
            <v>414</v>
          </cell>
          <cell r="D18">
            <v>82</v>
          </cell>
          <cell r="E18">
            <v>1403</v>
          </cell>
          <cell r="F18">
            <v>310</v>
          </cell>
          <cell r="G18">
            <v>70</v>
          </cell>
          <cell r="H18">
            <v>4335</v>
          </cell>
          <cell r="I18">
            <v>104</v>
          </cell>
        </row>
        <row r="19">
          <cell r="B19">
            <v>100</v>
          </cell>
          <cell r="C19">
            <v>398</v>
          </cell>
          <cell r="D19">
            <v>66</v>
          </cell>
          <cell r="E19">
            <v>16</v>
          </cell>
          <cell r="F19">
            <v>1200</v>
          </cell>
          <cell r="G19">
            <v>222</v>
          </cell>
          <cell r="H19">
            <v>0</v>
          </cell>
          <cell r="I19">
            <v>50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1933.5483870967744</v>
          </cell>
          <cell r="F20">
            <v>1306.4516129032256</v>
          </cell>
          <cell r="G20">
            <v>0</v>
          </cell>
          <cell r="H20">
            <v>0</v>
          </cell>
          <cell r="I20">
            <v>0</v>
          </cell>
        </row>
        <row r="21">
          <cell r="B21">
            <v>240</v>
          </cell>
          <cell r="C21">
            <v>1144</v>
          </cell>
          <cell r="D21">
            <v>47</v>
          </cell>
          <cell r="E21">
            <v>630.99999999999989</v>
          </cell>
          <cell r="F21">
            <v>875</v>
          </cell>
          <cell r="G21">
            <v>5947</v>
          </cell>
          <cell r="H21">
            <v>0</v>
          </cell>
          <cell r="I21">
            <v>136</v>
          </cell>
        </row>
        <row r="22">
          <cell r="B22">
            <v>2740</v>
          </cell>
          <cell r="C22">
            <v>2848</v>
          </cell>
          <cell r="D22">
            <v>3693</v>
          </cell>
          <cell r="E22">
            <v>13300</v>
          </cell>
          <cell r="F22">
            <v>1755.0000000000002</v>
          </cell>
          <cell r="G22">
            <v>335</v>
          </cell>
          <cell r="H22">
            <v>2013.0000000000002</v>
          </cell>
          <cell r="I22">
            <v>579</v>
          </cell>
        </row>
        <row r="23">
          <cell r="B23">
            <v>0</v>
          </cell>
          <cell r="C23">
            <v>0</v>
          </cell>
          <cell r="D23">
            <v>9.295774647887324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155.70422535211267</v>
          </cell>
        </row>
        <row r="24">
          <cell r="B24">
            <v>384.84018264840188</v>
          </cell>
          <cell r="C24">
            <v>127.23287671232876</v>
          </cell>
          <cell r="D24">
            <v>172.78538812785388</v>
          </cell>
          <cell r="E24">
            <v>1190.6484018264839</v>
          </cell>
          <cell r="F24">
            <v>251.32420091324201</v>
          </cell>
          <cell r="G24">
            <v>282.73972602739724</v>
          </cell>
          <cell r="H24">
            <v>326.72146118721457</v>
          </cell>
          <cell r="I24">
            <v>15.707762557077626</v>
          </cell>
        </row>
        <row r="25">
          <cell r="B25">
            <v>0</v>
          </cell>
          <cell r="C25">
            <v>0</v>
          </cell>
          <cell r="D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>
            <v>576</v>
          </cell>
          <cell r="C26">
            <v>1768</v>
          </cell>
          <cell r="D26">
            <v>284</v>
          </cell>
          <cell r="E26">
            <v>428</v>
          </cell>
          <cell r="F26">
            <v>525</v>
          </cell>
          <cell r="G26">
            <v>551</v>
          </cell>
          <cell r="H26">
            <v>352</v>
          </cell>
          <cell r="I26">
            <v>634</v>
          </cell>
        </row>
        <row r="27">
          <cell r="B27">
            <v>244.4974874371859</v>
          </cell>
          <cell r="C27">
            <v>7.9296482412060305</v>
          </cell>
          <cell r="D27">
            <v>74.010050251256274</v>
          </cell>
          <cell r="E27">
            <v>132.1608040201005</v>
          </cell>
          <cell r="F27">
            <v>39.64824120603015</v>
          </cell>
          <cell r="G27">
            <v>38.326633165829143</v>
          </cell>
          <cell r="H27">
            <v>252.42713567839198</v>
          </cell>
          <cell r="I27">
            <v>0</v>
          </cell>
        </row>
        <row r="28">
          <cell r="B28">
            <v>376.05991735537191</v>
          </cell>
          <cell r="C28">
            <v>0</v>
          </cell>
          <cell r="D28">
            <v>0</v>
          </cell>
          <cell r="E28">
            <v>137.96280991735537</v>
          </cell>
          <cell r="F28">
            <v>244.77272727272725</v>
          </cell>
          <cell r="G28">
            <v>818.87603305785126</v>
          </cell>
          <cell r="H28">
            <v>576.32851239669424</v>
          </cell>
          <cell r="I28">
            <v>0</v>
          </cell>
        </row>
        <row r="29">
          <cell r="B29">
            <v>122.44444444444446</v>
          </cell>
          <cell r="C29">
            <v>0</v>
          </cell>
          <cell r="D29">
            <v>6.333333333333333</v>
          </cell>
          <cell r="E29">
            <v>135.11111111111111</v>
          </cell>
          <cell r="F29">
            <v>84.444444444444443</v>
          </cell>
          <cell r="G29">
            <v>0</v>
          </cell>
          <cell r="H29">
            <v>31.666666666666664</v>
          </cell>
          <cell r="I29">
            <v>0</v>
          </cell>
        </row>
        <row r="30">
          <cell r="B30">
            <v>37.516027325275878</v>
          </cell>
          <cell r="C30">
            <v>3.6305832895428272</v>
          </cell>
          <cell r="D30">
            <v>0</v>
          </cell>
          <cell r="E30">
            <v>1102.4871255911719</v>
          </cell>
          <cell r="F30">
            <v>6.0509721492380448</v>
          </cell>
          <cell r="G30">
            <v>0</v>
          </cell>
          <cell r="H30">
            <v>0</v>
          </cell>
          <cell r="I30">
            <v>1.8152916447714136</v>
          </cell>
        </row>
        <row r="31">
          <cell r="B31">
            <v>0</v>
          </cell>
          <cell r="C31">
            <v>2.7832898172323759</v>
          </cell>
          <cell r="D31">
            <v>0</v>
          </cell>
          <cell r="E31">
            <v>569</v>
          </cell>
          <cell r="F31">
            <v>389.66057441253264</v>
          </cell>
          <cell r="G31">
            <v>4.1749347258485638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125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14</v>
          </cell>
          <cell r="C33">
            <v>0</v>
          </cell>
          <cell r="D33">
            <v>0</v>
          </cell>
          <cell r="E33">
            <v>5</v>
          </cell>
          <cell r="F33">
            <v>1085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>
            <v>1.4110201042442294</v>
          </cell>
          <cell r="C35">
            <v>5.6440804169769176</v>
          </cell>
          <cell r="D35">
            <v>0</v>
          </cell>
          <cell r="E35">
            <v>1197.9560685033507</v>
          </cell>
          <cell r="F35">
            <v>663.17944899478778</v>
          </cell>
          <cell r="G35">
            <v>5.6440804169769176</v>
          </cell>
          <cell r="H35">
            <v>21.165301563663441</v>
          </cell>
          <cell r="I35">
            <v>0</v>
          </cell>
        </row>
        <row r="36">
          <cell r="B36">
            <v>4.3898305084745761</v>
          </cell>
          <cell r="C36">
            <v>0</v>
          </cell>
          <cell r="D36">
            <v>0</v>
          </cell>
          <cell r="E36">
            <v>443.37288135593224</v>
          </cell>
          <cell r="F36">
            <v>43.898305084745758</v>
          </cell>
          <cell r="G36">
            <v>26.33898305084746</v>
          </cell>
          <cell r="H36">
            <v>0</v>
          </cell>
          <cell r="I36">
            <v>0</v>
          </cell>
        </row>
        <row r="37">
          <cell r="B37">
            <v>17.349397590361445</v>
          </cell>
          <cell r="C37">
            <v>0</v>
          </cell>
          <cell r="D37">
            <v>0</v>
          </cell>
          <cell r="E37">
            <v>78.07228915662651</v>
          </cell>
          <cell r="F37">
            <v>0</v>
          </cell>
          <cell r="G37">
            <v>0</v>
          </cell>
          <cell r="H37">
            <v>0</v>
          </cell>
          <cell r="I37">
            <v>0.57831325301204828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785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82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55</v>
          </cell>
          <cell r="C40">
            <v>8</v>
          </cell>
          <cell r="D40">
            <v>9</v>
          </cell>
          <cell r="E40">
            <v>24</v>
          </cell>
          <cell r="F40">
            <v>0</v>
          </cell>
          <cell r="G40">
            <v>0</v>
          </cell>
          <cell r="H40">
            <v>65</v>
          </cell>
          <cell r="I40">
            <v>65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109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C42">
            <v>0</v>
          </cell>
          <cell r="D42">
            <v>50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B43">
            <v>9.5192307692307683</v>
          </cell>
          <cell r="C43">
            <v>0</v>
          </cell>
          <cell r="D43">
            <v>0</v>
          </cell>
          <cell r="E43">
            <v>170.48076923076923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7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52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120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288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125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B49">
            <v>0</v>
          </cell>
          <cell r="C49">
            <v>3.8888888888888888</v>
          </cell>
          <cell r="D49">
            <v>0</v>
          </cell>
          <cell r="E49">
            <v>71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B51">
            <v>198.5179856115108</v>
          </cell>
          <cell r="C51">
            <v>7.8776978417266186</v>
          </cell>
          <cell r="D51">
            <v>47.266187050359711</v>
          </cell>
          <cell r="E51">
            <v>23.633093525179856</v>
          </cell>
          <cell r="F51">
            <v>976.83453237410072</v>
          </cell>
          <cell r="G51">
            <v>483.69064748201441</v>
          </cell>
          <cell r="H51">
            <v>1547.1798561151079</v>
          </cell>
          <cell r="I51">
            <v>0</v>
          </cell>
        </row>
        <row r="52">
          <cell r="B52">
            <v>26.317567567567568</v>
          </cell>
          <cell r="C52">
            <v>1630.2271021021022</v>
          </cell>
          <cell r="D52">
            <v>76.028528528528525</v>
          </cell>
          <cell r="E52">
            <v>141.82244744744744</v>
          </cell>
          <cell r="F52">
            <v>540.97222222222229</v>
          </cell>
          <cell r="G52">
            <v>58.483483483483482</v>
          </cell>
          <cell r="H52">
            <v>57.021396396396398</v>
          </cell>
          <cell r="I52">
            <v>1364.1272522522522</v>
          </cell>
        </row>
        <row r="53">
          <cell r="B53">
            <v>166.57978075517661</v>
          </cell>
          <cell r="C53">
            <v>337.25578562728379</v>
          </cell>
          <cell r="D53">
            <v>45.058465286236299</v>
          </cell>
          <cell r="E53">
            <v>121.52131546894032</v>
          </cell>
          <cell r="F53">
            <v>20.481120584652864</v>
          </cell>
          <cell r="G53">
            <v>245.77344701583436</v>
          </cell>
          <cell r="H53">
            <v>143.36784409257001</v>
          </cell>
          <cell r="I53">
            <v>40.962241169305727</v>
          </cell>
        </row>
        <row r="54">
          <cell r="B54">
            <v>119.36783733826249</v>
          </cell>
          <cell r="C54">
            <v>0</v>
          </cell>
          <cell r="D54">
            <v>152.38447319778189</v>
          </cell>
          <cell r="E54">
            <v>0</v>
          </cell>
          <cell r="F54">
            <v>0</v>
          </cell>
          <cell r="G54">
            <v>59.260628465804068</v>
          </cell>
          <cell r="H54">
            <v>0</v>
          </cell>
          <cell r="I54">
            <v>126.98706099815158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>
            <v>48.884892086330936</v>
          </cell>
          <cell r="C56">
            <v>1528.4676258992806</v>
          </cell>
          <cell r="D56">
            <v>0</v>
          </cell>
          <cell r="E56">
            <v>9.7769784172661875</v>
          </cell>
          <cell r="F56">
            <v>1955.3956834532373</v>
          </cell>
          <cell r="G56">
            <v>0</v>
          </cell>
          <cell r="H56">
            <v>0</v>
          </cell>
          <cell r="I56">
            <v>81.474820143884884</v>
          </cell>
        </row>
        <row r="57">
          <cell r="B57">
            <v>240</v>
          </cell>
          <cell r="C57">
            <v>25</v>
          </cell>
          <cell r="D57">
            <v>62</v>
          </cell>
          <cell r="E57">
            <v>63</v>
          </cell>
          <cell r="F57">
            <v>0</v>
          </cell>
          <cell r="G57">
            <v>124</v>
          </cell>
          <cell r="H57">
            <v>348</v>
          </cell>
          <cell r="I57">
            <v>160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25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15</v>
          </cell>
          <cell r="G60">
            <v>0</v>
          </cell>
          <cell r="H60">
            <v>0</v>
          </cell>
          <cell r="I60">
            <v>0</v>
          </cell>
        </row>
        <row r="61">
          <cell r="B61">
            <v>0</v>
          </cell>
          <cell r="C61">
            <v>22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78</v>
          </cell>
          <cell r="G62">
            <v>0</v>
          </cell>
          <cell r="H62">
            <v>0</v>
          </cell>
          <cell r="I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542</v>
          </cell>
          <cell r="I64">
            <v>0</v>
          </cell>
        </row>
        <row r="65">
          <cell r="B65">
            <v>261.64748201438852</v>
          </cell>
          <cell r="C65">
            <v>54.913669064748206</v>
          </cell>
          <cell r="D65">
            <v>258.41726618705036</v>
          </cell>
          <cell r="E65">
            <v>0</v>
          </cell>
          <cell r="F65">
            <v>24.226618705035971</v>
          </cell>
          <cell r="G65">
            <v>298.79496402877697</v>
          </cell>
          <cell r="H65">
            <v>0</v>
          </cell>
          <cell r="I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129</v>
          </cell>
          <cell r="H66">
            <v>0</v>
          </cell>
          <cell r="I66">
            <v>0</v>
          </cell>
        </row>
        <row r="67">
          <cell r="B67">
            <v>0</v>
          </cell>
          <cell r="C67">
            <v>32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105.54865424430642</v>
          </cell>
          <cell r="C68">
            <v>340.39440993788821</v>
          </cell>
          <cell r="D68">
            <v>598.98861283643896</v>
          </cell>
          <cell r="E68">
            <v>398.44616977225672</v>
          </cell>
          <cell r="F68">
            <v>281.02329192546586</v>
          </cell>
          <cell r="G68">
            <v>135.89389233954452</v>
          </cell>
          <cell r="H68">
            <v>588.4337474120083</v>
          </cell>
          <cell r="I68">
            <v>100.2712215320911</v>
          </cell>
        </row>
        <row r="69">
          <cell r="B69">
            <v>4274.8000197511356</v>
          </cell>
          <cell r="C69">
            <v>4044.7116334189213</v>
          </cell>
          <cell r="D69">
            <v>617.60566857594313</v>
          </cell>
          <cell r="E69">
            <v>6234.1842780959905</v>
          </cell>
          <cell r="F69">
            <v>911.87660477977488</v>
          </cell>
          <cell r="G69">
            <v>2074.4284515109616</v>
          </cell>
          <cell r="H69">
            <v>4945.6893146355915</v>
          </cell>
          <cell r="I69">
            <v>1421.7040292316808</v>
          </cell>
        </row>
        <row r="82">
          <cell r="B82">
            <v>2134</v>
          </cell>
          <cell r="C82">
            <v>261572</v>
          </cell>
          <cell r="D82">
            <v>105252</v>
          </cell>
          <cell r="E82">
            <v>22907</v>
          </cell>
          <cell r="F82">
            <v>1000</v>
          </cell>
          <cell r="G82">
            <v>0</v>
          </cell>
          <cell r="H82">
            <v>2615</v>
          </cell>
          <cell r="I82">
            <v>2713</v>
          </cell>
        </row>
        <row r="83">
          <cell r="B83">
            <v>1408.3158548707752</v>
          </cell>
          <cell r="C83">
            <v>1248.419731610338</v>
          </cell>
          <cell r="D83">
            <v>2646.4858349900596</v>
          </cell>
          <cell r="E83">
            <v>1894.1540755467197</v>
          </cell>
          <cell r="F83">
            <v>2275.4448310139164</v>
          </cell>
          <cell r="G83">
            <v>4001.5029821073558</v>
          </cell>
          <cell r="H83">
            <v>36274</v>
          </cell>
          <cell r="I83">
            <v>1496.463717693837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200</v>
          </cell>
          <cell r="H84">
            <v>0</v>
          </cell>
          <cell r="I84">
            <v>0</v>
          </cell>
        </row>
        <row r="85">
          <cell r="B85">
            <v>1047.6581214222972</v>
          </cell>
          <cell r="C85">
            <v>351243.75486497232</v>
          </cell>
          <cell r="D85">
            <v>87.30484345185809</v>
          </cell>
          <cell r="E85">
            <v>1325.9423099250948</v>
          </cell>
          <cell r="F85">
            <v>5838.5114058430108</v>
          </cell>
          <cell r="G85">
            <v>14163.573884249252</v>
          </cell>
          <cell r="H85">
            <v>1260.4636773362013</v>
          </cell>
          <cell r="I85">
            <v>90300.490892799979</v>
          </cell>
        </row>
        <row r="86">
          <cell r="B86">
            <v>0</v>
          </cell>
          <cell r="C86">
            <v>24.537768537768539</v>
          </cell>
          <cell r="D86">
            <v>3405.8422730422731</v>
          </cell>
          <cell r="E86">
            <v>0</v>
          </cell>
          <cell r="F86">
            <v>0</v>
          </cell>
          <cell r="G86">
            <v>0</v>
          </cell>
          <cell r="H86">
            <v>4584.8820512820521</v>
          </cell>
          <cell r="I86">
            <v>836.7379071379072</v>
          </cell>
        </row>
        <row r="87">
          <cell r="B87">
            <v>25.694374475230898</v>
          </cell>
          <cell r="C87">
            <v>0</v>
          </cell>
          <cell r="D87">
            <v>4591.5847187237614</v>
          </cell>
          <cell r="E87">
            <v>2258.5355163727959</v>
          </cell>
          <cell r="F87">
            <v>154.16624685138538</v>
          </cell>
          <cell r="G87">
            <v>1497.9820319059613</v>
          </cell>
          <cell r="H87">
            <v>6773.0371116708648</v>
          </cell>
          <cell r="I87">
            <v>0</v>
          </cell>
        </row>
        <row r="88">
          <cell r="B88">
            <v>0</v>
          </cell>
          <cell r="C88">
            <v>12.600764419735928</v>
          </cell>
          <cell r="D88">
            <v>8951.5830437804016</v>
          </cell>
          <cell r="E88">
            <v>103.3262682418346</v>
          </cell>
          <cell r="F88">
            <v>176.41070187630299</v>
          </cell>
          <cell r="G88">
            <v>17068.995482974289</v>
          </cell>
          <cell r="H88">
            <v>2699.0837387074357</v>
          </cell>
          <cell r="I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47.857142857142854</v>
          </cell>
          <cell r="G89">
            <v>957.14285714285711</v>
          </cell>
          <cell r="H89">
            <v>0</v>
          </cell>
          <cell r="I89">
            <v>0</v>
          </cell>
        </row>
        <row r="90">
          <cell r="B90">
            <v>80.440677966101688</v>
          </cell>
          <cell r="C90">
            <v>474.9830508474576</v>
          </cell>
          <cell r="D90">
            <v>850.37288135593212</v>
          </cell>
          <cell r="E90">
            <v>1057.2203389830509</v>
          </cell>
          <cell r="F90">
            <v>3753.898305084746</v>
          </cell>
          <cell r="G90">
            <v>559.25423728813553</v>
          </cell>
          <cell r="H90">
            <v>10970.576271186441</v>
          </cell>
          <cell r="I90">
            <v>107.25423728813558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409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B92">
            <v>892.71585098612127</v>
          </cell>
          <cell r="C92">
            <v>1171.41738495252</v>
          </cell>
          <cell r="D92">
            <v>95.803652300949594</v>
          </cell>
          <cell r="E92">
            <v>2623.7136596055516</v>
          </cell>
          <cell r="F92">
            <v>783.84806428049671</v>
          </cell>
          <cell r="G92">
            <v>232.97706355003655</v>
          </cell>
          <cell r="H92">
            <v>1525.2376917458</v>
          </cell>
          <cell r="I92">
            <v>126.28663257852448</v>
          </cell>
        </row>
        <row r="93">
          <cell r="B93">
            <v>108.17846862406448</v>
          </cell>
          <cell r="C93">
            <v>883.84110535405864</v>
          </cell>
          <cell r="D93">
            <v>0</v>
          </cell>
          <cell r="E93">
            <v>50.636729994242948</v>
          </cell>
          <cell r="F93">
            <v>2301.6695451928613</v>
          </cell>
          <cell r="G93">
            <v>580.02072538860102</v>
          </cell>
          <cell r="H93">
            <v>0</v>
          </cell>
          <cell r="I93">
            <v>73.653425446171568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4084.3541944074568</v>
          </cell>
          <cell r="F94">
            <v>140.6458055925433</v>
          </cell>
          <cell r="G94">
            <v>0</v>
          </cell>
          <cell r="H94">
            <v>0</v>
          </cell>
          <cell r="I94">
            <v>0</v>
          </cell>
        </row>
        <row r="95">
          <cell r="B95">
            <v>363.73237997957102</v>
          </cell>
          <cell r="C95">
            <v>1707.3830439223698</v>
          </cell>
          <cell r="D95">
            <v>19.930541368743615</v>
          </cell>
          <cell r="E95">
            <v>1317.076608784474</v>
          </cell>
          <cell r="F95">
            <v>199.30541368743616</v>
          </cell>
          <cell r="G95">
            <v>993.20531154239029</v>
          </cell>
          <cell r="H95">
            <v>33.217568947906024</v>
          </cell>
          <cell r="I95">
            <v>244.14913176710931</v>
          </cell>
        </row>
        <row r="96">
          <cell r="B96">
            <v>4767.4201353001981</v>
          </cell>
          <cell r="C96">
            <v>2233.2634125716431</v>
          </cell>
          <cell r="D96">
            <v>4194.3620219862823</v>
          </cell>
          <cell r="E96">
            <v>10928.928873437939</v>
          </cell>
          <cell r="F96">
            <v>3500.3417739359202</v>
          </cell>
          <cell r="G96">
            <v>842.19886310250877</v>
          </cell>
          <cell r="H96">
            <v>4061.3036737761913</v>
          </cell>
          <cell r="I96">
            <v>1657.1812458893169</v>
          </cell>
        </row>
        <row r="97">
          <cell r="B97">
            <v>0</v>
          </cell>
          <cell r="C97">
            <v>94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B98">
            <v>543.17391304347825</v>
          </cell>
          <cell r="C98">
            <v>985.99604743083</v>
          </cell>
          <cell r="D98">
            <v>665.82608695652175</v>
          </cell>
          <cell r="E98">
            <v>2785.9565217391305</v>
          </cell>
          <cell r="F98">
            <v>278.75494071146244</v>
          </cell>
          <cell r="G98">
            <v>1406.5177865612648</v>
          </cell>
          <cell r="H98">
            <v>1345.9881422924902</v>
          </cell>
          <cell r="I98">
            <v>47.786561264822133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149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>
            <v>151.34609593460959</v>
          </cell>
          <cell r="C100">
            <v>2774.0146268014623</v>
          </cell>
          <cell r="D100">
            <v>1979.4476231447622</v>
          </cell>
          <cell r="E100">
            <v>1308.3471714347172</v>
          </cell>
          <cell r="F100">
            <v>1935.6369111636911</v>
          </cell>
          <cell r="G100">
            <v>615.34136373413639</v>
          </cell>
          <cell r="H100">
            <v>149.35469993546999</v>
          </cell>
          <cell r="I100">
            <v>344.51150785115078</v>
          </cell>
        </row>
        <row r="101">
          <cell r="B101">
            <v>191.57267865824016</v>
          </cell>
          <cell r="C101">
            <v>16.555663587749152</v>
          </cell>
          <cell r="D101">
            <v>132.44530870199321</v>
          </cell>
          <cell r="E101">
            <v>2334.3485658726299</v>
          </cell>
          <cell r="F101">
            <v>201.03305785123968</v>
          </cell>
          <cell r="G101">
            <v>354.76421973748177</v>
          </cell>
          <cell r="H101">
            <v>1603.5342732134177</v>
          </cell>
          <cell r="I101">
            <v>30.746232377248418</v>
          </cell>
        </row>
        <row r="102">
          <cell r="B102">
            <v>531.83319362950544</v>
          </cell>
          <cell r="C102">
            <v>0</v>
          </cell>
          <cell r="D102">
            <v>524.27158424140816</v>
          </cell>
          <cell r="E102">
            <v>370.51886001676445</v>
          </cell>
          <cell r="F102">
            <v>1115.337384744342</v>
          </cell>
          <cell r="G102">
            <v>499.06621961441749</v>
          </cell>
          <cell r="H102">
            <v>2964.1508801341156</v>
          </cell>
          <cell r="I102">
            <v>8.8218776194467736</v>
          </cell>
        </row>
        <row r="103">
          <cell r="B103">
            <v>77.962264150943398</v>
          </cell>
          <cell r="C103">
            <v>3.2484276729559749</v>
          </cell>
          <cell r="D103">
            <v>12.9937106918239</v>
          </cell>
          <cell r="E103">
            <v>425.54402515723274</v>
          </cell>
          <cell r="F103">
            <v>510.00314465408803</v>
          </cell>
          <cell r="G103">
            <v>0</v>
          </cell>
          <cell r="H103">
            <v>0</v>
          </cell>
          <cell r="I103">
            <v>3.2484276729559749</v>
          </cell>
        </row>
        <row r="104">
          <cell r="B104">
            <v>29.067995310668231</v>
          </cell>
          <cell r="C104">
            <v>9.6893317702227435</v>
          </cell>
          <cell r="D104">
            <v>0</v>
          </cell>
          <cell r="E104">
            <v>1612.3048065650644</v>
          </cell>
          <cell r="F104">
            <v>0</v>
          </cell>
          <cell r="G104">
            <v>0</v>
          </cell>
          <cell r="H104">
            <v>0</v>
          </cell>
          <cell r="I104">
            <v>1.9378663540445484</v>
          </cell>
        </row>
        <row r="105">
          <cell r="B105">
            <v>0</v>
          </cell>
          <cell r="C105">
            <v>4.4691358024691361</v>
          </cell>
          <cell r="D105">
            <v>0</v>
          </cell>
          <cell r="E105">
            <v>958.62962962962968</v>
          </cell>
          <cell r="F105">
            <v>111.72839506172839</v>
          </cell>
          <cell r="G105">
            <v>11.17283950617284</v>
          </cell>
          <cell r="H105">
            <v>0</v>
          </cell>
          <cell r="I105">
            <v>0</v>
          </cell>
        </row>
        <row r="106">
          <cell r="B106">
            <v>69.079422382671481</v>
          </cell>
          <cell r="C106">
            <v>0</v>
          </cell>
          <cell r="D106">
            <v>0</v>
          </cell>
          <cell r="E106">
            <v>1657.9061371841156</v>
          </cell>
          <cell r="F106">
            <v>0</v>
          </cell>
          <cell r="G106">
            <v>2956.5992779783392</v>
          </cell>
          <cell r="H106">
            <v>2970.415162454874</v>
          </cell>
          <cell r="I106">
            <v>0</v>
          </cell>
        </row>
        <row r="107">
          <cell r="B107">
            <v>7.1398305084745761</v>
          </cell>
          <cell r="C107">
            <v>0</v>
          </cell>
          <cell r="D107">
            <v>0</v>
          </cell>
          <cell r="E107">
            <v>71.398305084745758</v>
          </cell>
          <cell r="F107">
            <v>1356.5677966101694</v>
          </cell>
          <cell r="G107">
            <v>0</v>
          </cell>
          <cell r="H107">
            <v>239.18432203389833</v>
          </cell>
          <cell r="I107">
            <v>10.709745762711865</v>
          </cell>
        </row>
        <row r="108">
          <cell r="C108">
            <v>0</v>
          </cell>
          <cell r="D108">
            <v>0</v>
          </cell>
        </row>
        <row r="109">
          <cell r="B109">
            <v>0</v>
          </cell>
          <cell r="C109">
            <v>4.8948979591836732</v>
          </cell>
          <cell r="D109">
            <v>0</v>
          </cell>
          <cell r="E109">
            <v>1122.5632653061225</v>
          </cell>
          <cell r="F109">
            <v>146.84693877551021</v>
          </cell>
          <cell r="G109">
            <v>107.68775510204082</v>
          </cell>
          <cell r="H109">
            <v>212.11224489795919</v>
          </cell>
          <cell r="I109">
            <v>4.8948979591836732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331.40127388535035</v>
          </cell>
          <cell r="F110">
            <v>13.694267515923567</v>
          </cell>
          <cell r="G110">
            <v>13.694267515923567</v>
          </cell>
          <cell r="H110">
            <v>65.732484076433124</v>
          </cell>
          <cell r="I110">
            <v>5.4777070063694273</v>
          </cell>
        </row>
        <row r="111">
          <cell r="B111">
            <v>32.582278481012658</v>
          </cell>
          <cell r="C111">
            <v>0</v>
          </cell>
          <cell r="D111">
            <v>0</v>
          </cell>
          <cell r="E111">
            <v>123.41772151898734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512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123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B114">
            <v>110.1779359430605</v>
          </cell>
          <cell r="C114">
            <v>73.45195729537366</v>
          </cell>
          <cell r="D114">
            <v>39.021352313167256</v>
          </cell>
          <cell r="E114">
            <v>142.3131672597865</v>
          </cell>
          <cell r="F114">
            <v>413.1672597864769</v>
          </cell>
          <cell r="G114">
            <v>22.953736654804274</v>
          </cell>
          <cell r="H114">
            <v>413.1672597864769</v>
          </cell>
          <cell r="I114">
            <v>75.747330960854086</v>
          </cell>
        </row>
        <row r="115">
          <cell r="B115">
            <v>61.844660194174757</v>
          </cell>
          <cell r="C115">
            <v>0</v>
          </cell>
          <cell r="D115">
            <v>0</v>
          </cell>
          <cell r="E115">
            <v>705.15533980582495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B116">
            <v>162.96173212487412</v>
          </cell>
          <cell r="C116">
            <v>0</v>
          </cell>
          <cell r="D116">
            <v>2929.8439073514601</v>
          </cell>
          <cell r="E116">
            <v>2793.1943605236702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33.1869918699187</v>
          </cell>
          <cell r="C117">
            <v>0</v>
          </cell>
          <cell r="D117">
            <v>0</v>
          </cell>
          <cell r="E117">
            <v>345.81300813008102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16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0</v>
          </cell>
          <cell r="C119">
            <v>0</v>
          </cell>
          <cell r="D119">
            <v>27.09433962264151</v>
          </cell>
          <cell r="E119">
            <v>690.90566037735846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1190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252.67164179104478</v>
          </cell>
          <cell r="F121">
            <v>0</v>
          </cell>
          <cell r="G121">
            <v>0</v>
          </cell>
          <cell r="H121">
            <v>44.328358208955223</v>
          </cell>
          <cell r="I121">
            <v>0</v>
          </cell>
        </row>
        <row r="122">
          <cell r="B122">
            <v>10.76923076923077</v>
          </cell>
          <cell r="C122">
            <v>0</v>
          </cell>
          <cell r="D122">
            <v>17.230769230769234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0</v>
          </cell>
          <cell r="C123">
            <v>2446.1904761904761</v>
          </cell>
          <cell r="D123">
            <v>0</v>
          </cell>
          <cell r="E123">
            <v>199.04761904761904</v>
          </cell>
          <cell r="F123">
            <v>104.76190476190477</v>
          </cell>
          <cell r="G123">
            <v>0</v>
          </cell>
          <cell r="H123">
            <v>0</v>
          </cell>
          <cell r="I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1359.4736842105262</v>
          </cell>
          <cell r="G124">
            <v>0</v>
          </cell>
          <cell r="H124">
            <v>0</v>
          </cell>
          <cell r="I124">
            <v>116.52631578947367</v>
          </cell>
        </row>
        <row r="125">
          <cell r="B125">
            <v>20557.085321892337</v>
          </cell>
          <cell r="C125">
            <v>1874.4873316842152</v>
          </cell>
          <cell r="D125">
            <v>15.568831658506767</v>
          </cell>
          <cell r="E125">
            <v>12081.413367001252</v>
          </cell>
          <cell r="F125">
            <v>7161.6625629131131</v>
          </cell>
          <cell r="G125">
            <v>2115.1814691247296</v>
          </cell>
          <cell r="H125">
            <v>5069.2115880098036</v>
          </cell>
          <cell r="I125">
            <v>5629.6895277160475</v>
          </cell>
        </row>
        <row r="126">
          <cell r="B126">
            <v>312.03940886699507</v>
          </cell>
          <cell r="C126">
            <v>6871.1921182266005</v>
          </cell>
          <cell r="D126">
            <v>208.72906403940885</v>
          </cell>
          <cell r="E126">
            <v>3761.3399014778324</v>
          </cell>
          <cell r="F126">
            <v>4543.5467980295562</v>
          </cell>
          <cell r="G126">
            <v>409.02463054187194</v>
          </cell>
          <cell r="H126">
            <v>349.99014778325125</v>
          </cell>
          <cell r="I126">
            <v>664.13793103448279</v>
          </cell>
        </row>
        <row r="127">
          <cell r="B127">
            <v>341.44426389340271</v>
          </cell>
          <cell r="C127">
            <v>3670.5258368540785</v>
          </cell>
          <cell r="D127">
            <v>2385.6171595710107</v>
          </cell>
          <cell r="E127">
            <v>2551.8466038349043</v>
          </cell>
          <cell r="F127">
            <v>157.24406889827753</v>
          </cell>
          <cell r="G127">
            <v>3544.7305817354568</v>
          </cell>
          <cell r="H127">
            <v>826.65453363665904</v>
          </cell>
          <cell r="I127">
            <v>345.93695157621062</v>
          </cell>
        </row>
        <row r="128">
          <cell r="B128">
            <v>0</v>
          </cell>
          <cell r="C128">
            <v>0</v>
          </cell>
          <cell r="D128">
            <v>702.34899328859058</v>
          </cell>
          <cell r="E128">
            <v>0</v>
          </cell>
          <cell r="F128">
            <v>0</v>
          </cell>
          <cell r="G128">
            <v>207.65100671140939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1158.0566037735848</v>
          </cell>
          <cell r="D129">
            <v>0</v>
          </cell>
          <cell r="E129">
            <v>112.98113207547171</v>
          </cell>
          <cell r="F129">
            <v>2259.6226415094338</v>
          </cell>
          <cell r="G129">
            <v>0</v>
          </cell>
          <cell r="H129">
            <v>0</v>
          </cell>
          <cell r="I129">
            <v>3954.3396226415093</v>
          </cell>
        </row>
        <row r="130">
          <cell r="B130">
            <v>144.34667586841499</v>
          </cell>
          <cell r="C130">
            <v>1865.8707154359331</v>
          </cell>
          <cell r="D130">
            <v>16.713825626869106</v>
          </cell>
          <cell r="E130">
            <v>311.48493213710606</v>
          </cell>
          <cell r="F130">
            <v>4254.4283413848625</v>
          </cell>
          <cell r="G130">
            <v>0</v>
          </cell>
          <cell r="H130">
            <v>0</v>
          </cell>
          <cell r="I130">
            <v>12.155509546813894</v>
          </cell>
        </row>
        <row r="131">
          <cell r="B131">
            <v>5654.0654867899848</v>
          </cell>
          <cell r="C131">
            <v>2187.8231275211688</v>
          </cell>
          <cell r="D131">
            <v>5101.1679325507866</v>
          </cell>
          <cell r="E131">
            <v>10383.716284478685</v>
          </cell>
          <cell r="F131">
            <v>4221.7856234327865</v>
          </cell>
          <cell r="G131">
            <v>1995.1846131482355</v>
          </cell>
          <cell r="H131">
            <v>2725.7098884326051</v>
          </cell>
          <cell r="I131">
            <v>2151.5470436457463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300</v>
          </cell>
          <cell r="G133">
            <v>0</v>
          </cell>
          <cell r="H133">
            <v>0</v>
          </cell>
          <cell r="I133">
            <v>0</v>
          </cell>
        </row>
        <row r="134">
          <cell r="B134">
            <v>197.46153846153845</v>
          </cell>
          <cell r="C134">
            <v>1086.0384615384614</v>
          </cell>
          <cell r="D134">
            <v>0</v>
          </cell>
          <cell r="E134">
            <v>673.69230769230774</v>
          </cell>
          <cell r="F134">
            <v>1161.5384615384617</v>
          </cell>
          <cell r="G134">
            <v>0</v>
          </cell>
          <cell r="H134">
            <v>0</v>
          </cell>
          <cell r="I134">
            <v>505.26923076923077</v>
          </cell>
        </row>
        <row r="135">
          <cell r="B135">
            <v>8.3947368421052619</v>
          </cell>
          <cell r="C135">
            <v>50.368421052631575</v>
          </cell>
          <cell r="D135">
            <v>0</v>
          </cell>
          <cell r="E135">
            <v>64.359649122807014</v>
          </cell>
          <cell r="F135">
            <v>195.87719298245614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568.38559322033905</v>
          </cell>
          <cell r="C136">
            <v>24.847457627118644</v>
          </cell>
          <cell r="D136">
            <v>0</v>
          </cell>
          <cell r="E136">
            <v>0</v>
          </cell>
          <cell r="F136">
            <v>0</v>
          </cell>
          <cell r="G136">
            <v>77.648305084745758</v>
          </cell>
          <cell r="H136">
            <v>0</v>
          </cell>
          <cell r="I136">
            <v>62.118644067796609</v>
          </cell>
        </row>
        <row r="137">
          <cell r="B137">
            <v>3.7532133676092543</v>
          </cell>
          <cell r="C137">
            <v>0</v>
          </cell>
          <cell r="D137">
            <v>0</v>
          </cell>
          <cell r="E137">
            <v>87.26221079691517</v>
          </cell>
          <cell r="F137">
            <v>0</v>
          </cell>
          <cell r="G137">
            <v>0</v>
          </cell>
          <cell r="H137">
            <v>0</v>
          </cell>
          <cell r="I137">
            <v>273.9845758354756</v>
          </cell>
        </row>
        <row r="138">
          <cell r="B138">
            <v>468.52211084905656</v>
          </cell>
          <cell r="C138">
            <v>55.727299528301884</v>
          </cell>
          <cell r="D138">
            <v>0</v>
          </cell>
          <cell r="E138">
            <v>134.15831367924528</v>
          </cell>
          <cell r="F138">
            <v>928.78832547169816</v>
          </cell>
          <cell r="G138">
            <v>152.73408018867923</v>
          </cell>
          <cell r="H138">
            <v>359.13148584905662</v>
          </cell>
          <cell r="I138">
            <v>4901.9383844339618</v>
          </cell>
        </row>
        <row r="139">
          <cell r="B139">
            <v>213.22492080253431</v>
          </cell>
          <cell r="C139">
            <v>134.95248152059133</v>
          </cell>
          <cell r="D139">
            <v>580.29567053854282</v>
          </cell>
          <cell r="E139">
            <v>9.446673706441393</v>
          </cell>
          <cell r="F139">
            <v>134.95248152059133</v>
          </cell>
          <cell r="G139">
            <v>97.165786694825769</v>
          </cell>
          <cell r="H139">
            <v>10.796198521647307</v>
          </cell>
          <cell r="I139">
            <v>97.165786694825769</v>
          </cell>
        </row>
        <row r="140">
          <cell r="B140">
            <v>5.116591928251121</v>
          </cell>
          <cell r="C140">
            <v>21.928251121076233</v>
          </cell>
          <cell r="D140">
            <v>0</v>
          </cell>
          <cell r="E140">
            <v>0</v>
          </cell>
          <cell r="F140">
            <v>0</v>
          </cell>
          <cell r="G140">
            <v>99.408071748878925</v>
          </cell>
          <cell r="H140">
            <v>0</v>
          </cell>
          <cell r="I140">
            <v>36.54708520179372</v>
          </cell>
        </row>
        <row r="141">
          <cell r="B141">
            <v>3380.033860548006</v>
          </cell>
          <cell r="C141">
            <v>477.16083760302962</v>
          </cell>
          <cell r="D141">
            <v>0</v>
          </cell>
          <cell r="E141">
            <v>2573.1982624192469</v>
          </cell>
          <cell r="F141">
            <v>1127.8347070617065</v>
          </cell>
          <cell r="G141">
            <v>0</v>
          </cell>
          <cell r="H141">
            <v>0</v>
          </cell>
          <cell r="I141">
            <v>230.77233236801069</v>
          </cell>
        </row>
        <row r="143">
          <cell r="D143">
            <v>20468.713002909088</v>
          </cell>
          <cell r="E143">
            <v>410144</v>
          </cell>
          <cell r="F143">
            <v>24410.357686335436</v>
          </cell>
          <cell r="G143">
            <v>71661.544775502436</v>
          </cell>
          <cell r="H143">
            <v>32259.696625251639</v>
          </cell>
          <cell r="I143">
            <v>21096.79591973413</v>
          </cell>
        </row>
        <row r="156">
          <cell r="B156">
            <v>10414</v>
          </cell>
          <cell r="C156">
            <v>1076504</v>
          </cell>
          <cell r="D156">
            <v>550024</v>
          </cell>
          <cell r="E156">
            <v>93187</v>
          </cell>
          <cell r="F156">
            <v>1400</v>
          </cell>
          <cell r="G156">
            <v>0</v>
          </cell>
          <cell r="H156">
            <v>11190</v>
          </cell>
          <cell r="I156">
            <v>10983</v>
          </cell>
        </row>
        <row r="157">
          <cell r="B157">
            <v>3042.74232081116</v>
          </cell>
          <cell r="C157">
            <v>2631.8099703642952</v>
          </cell>
          <cell r="D157">
            <v>6028.6740095803498</v>
          </cell>
          <cell r="E157">
            <v>4343.8099400762303</v>
          </cell>
          <cell r="F157">
            <v>4739.3168410948401</v>
          </cell>
          <cell r="G157">
            <v>8171.4091171728696</v>
          </cell>
          <cell r="H157">
            <v>54631.527140434104</v>
          </cell>
          <cell r="I157">
            <v>3398.7106604661599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268</v>
          </cell>
          <cell r="H158">
            <v>0</v>
          </cell>
          <cell r="I158">
            <v>0</v>
          </cell>
        </row>
        <row r="159">
          <cell r="B159">
            <v>114</v>
          </cell>
          <cell r="C159">
            <v>40615.999999999978</v>
          </cell>
          <cell r="D159">
            <v>10</v>
          </cell>
          <cell r="E159">
            <v>145</v>
          </cell>
          <cell r="F159">
            <v>657</v>
          </cell>
          <cell r="G159">
            <v>1512</v>
          </cell>
          <cell r="H159">
            <v>140</v>
          </cell>
          <cell r="I159">
            <v>10045</v>
          </cell>
        </row>
        <row r="160">
          <cell r="B160">
            <v>0</v>
          </cell>
          <cell r="C160">
            <v>44.817903662907597</v>
          </cell>
          <cell r="D160">
            <v>6172.1820963370928</v>
          </cell>
          <cell r="E160">
            <v>0</v>
          </cell>
          <cell r="F160">
            <v>0</v>
          </cell>
          <cell r="G160">
            <v>0</v>
          </cell>
          <cell r="H160">
            <v>8294</v>
          </cell>
          <cell r="I160">
            <v>1510</v>
          </cell>
        </row>
        <row r="161">
          <cell r="B161">
            <v>36.040611182176207</v>
          </cell>
          <cell r="C161">
            <v>0</v>
          </cell>
          <cell r="D161">
            <v>6158.9399997985565</v>
          </cell>
          <cell r="E161">
            <v>3006.99414804146</v>
          </cell>
          <cell r="F161">
            <v>200.54148242901601</v>
          </cell>
          <cell r="G161">
            <v>2038.3559823937601</v>
          </cell>
          <cell r="H161">
            <v>8438.12777615503</v>
          </cell>
          <cell r="I161">
            <v>0</v>
          </cell>
        </row>
        <row r="162">
          <cell r="B162">
            <v>0</v>
          </cell>
          <cell r="C162">
            <v>22.6961338899075</v>
          </cell>
          <cell r="D162">
            <v>10680.0624195373</v>
          </cell>
          <cell r="E162">
            <v>157.209586600606</v>
          </cell>
          <cell r="F162">
            <v>270.55618408561901</v>
          </cell>
          <cell r="G162">
            <v>18315.613857137301</v>
          </cell>
          <cell r="H162">
            <v>4077.8618187492684</v>
          </cell>
          <cell r="I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416.47058823529414</v>
          </cell>
          <cell r="G163">
            <v>999.52941176470597</v>
          </cell>
          <cell r="H163">
            <v>0</v>
          </cell>
          <cell r="I163">
            <v>0</v>
          </cell>
        </row>
        <row r="164">
          <cell r="B164">
            <v>131.39046001889301</v>
          </cell>
          <cell r="C164">
            <v>711.16577182009996</v>
          </cell>
          <cell r="D164">
            <v>1282.8441292883799</v>
          </cell>
          <cell r="E164">
            <v>1510.0843029165001</v>
          </cell>
          <cell r="F164">
            <v>5204.1295275449302</v>
          </cell>
          <cell r="G164">
            <v>820.57589056166103</v>
          </cell>
          <cell r="H164">
            <v>14256.573953388301</v>
          </cell>
          <cell r="I164">
            <v>161.23596446123901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3545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B166">
            <v>10776.008926094168</v>
          </cell>
          <cell r="C166">
            <v>14053.804646367469</v>
          </cell>
          <cell r="D166">
            <v>1162.004275984063</v>
          </cell>
          <cell r="E166">
            <v>31826.459390956843</v>
          </cell>
          <cell r="F166">
            <v>9351.503342471442</v>
          </cell>
          <cell r="G166">
            <v>2844.4568708558277</v>
          </cell>
          <cell r="H166">
            <v>18367.823944803651</v>
          </cell>
          <cell r="I166">
            <v>1512.9386024665262</v>
          </cell>
        </row>
        <row r="167">
          <cell r="B167">
            <v>901</v>
          </cell>
          <cell r="C167">
            <v>7503.2915160090097</v>
          </cell>
          <cell r="D167">
            <v>0</v>
          </cell>
          <cell r="E167">
            <v>422</v>
          </cell>
          <cell r="F167">
            <v>19208.708483990995</v>
          </cell>
          <cell r="G167">
            <v>4797</v>
          </cell>
          <cell r="H167">
            <v>0</v>
          </cell>
          <cell r="I167">
            <v>620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158238.06403099009</v>
          </cell>
          <cell r="F168">
            <v>1915.9359690099122</v>
          </cell>
          <cell r="G168">
            <v>0</v>
          </cell>
          <cell r="H168">
            <v>0</v>
          </cell>
          <cell r="I168">
            <v>0</v>
          </cell>
        </row>
        <row r="169">
          <cell r="B169">
            <v>3804.83380661308</v>
          </cell>
          <cell r="C169">
            <v>18085.559801703799</v>
          </cell>
          <cell r="D169">
            <v>213.987101121432</v>
          </cell>
          <cell r="E169">
            <v>13633.6789719401</v>
          </cell>
          <cell r="F169">
            <v>2103.7936179429198</v>
          </cell>
          <cell r="G169">
            <v>10539.286711267299</v>
          </cell>
          <cell r="H169">
            <v>355.81335130192002</v>
          </cell>
          <cell r="I169">
            <v>2504.0466381094502</v>
          </cell>
        </row>
        <row r="170">
          <cell r="B170">
            <v>50490.870583965399</v>
          </cell>
          <cell r="C170">
            <v>22975.880579247299</v>
          </cell>
          <cell r="D170">
            <v>44450.947620948697</v>
          </cell>
          <cell r="E170">
            <v>111477.813835154</v>
          </cell>
          <cell r="F170">
            <v>35516.412949588099</v>
          </cell>
          <cell r="G170">
            <v>8676.0999383007293</v>
          </cell>
          <cell r="H170">
            <v>42405.115675244102</v>
          </cell>
          <cell r="I170">
            <v>17515.858817551602</v>
          </cell>
        </row>
        <row r="171">
          <cell r="B171">
            <v>0</v>
          </cell>
          <cell r="C171">
            <v>906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B172">
            <v>5230.0876845946996</v>
          </cell>
          <cell r="C172">
            <v>9649.6640746677604</v>
          </cell>
          <cell r="D172">
            <v>6561.61405363619</v>
          </cell>
          <cell r="E172">
            <v>27498.169366665501</v>
          </cell>
          <cell r="F172">
            <v>2718.7145731728101</v>
          </cell>
          <cell r="G172">
            <v>13790.6734138217</v>
          </cell>
          <cell r="H172">
            <v>13063.379113945601</v>
          </cell>
          <cell r="I172">
            <v>469.19771949569702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2235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</row>
        <row r="174">
          <cell r="B174">
            <v>1301.0936114190699</v>
          </cell>
          <cell r="C174">
            <v>24653.494664634101</v>
          </cell>
          <cell r="D174">
            <v>17294.047325388001</v>
          </cell>
          <cell r="E174">
            <v>11241.3486003325</v>
          </cell>
          <cell r="F174">
            <v>16425.139412417073</v>
          </cell>
          <cell r="G174">
            <v>5412.1059451218998</v>
          </cell>
          <cell r="H174">
            <v>1290.5145509977799</v>
          </cell>
          <cell r="I174">
            <v>2976.2558896895998</v>
          </cell>
        </row>
        <row r="175">
          <cell r="B175">
            <v>1966.9938385180401</v>
          </cell>
          <cell r="C175">
            <v>173.2241378369782</v>
          </cell>
          <cell r="D175">
            <v>1360.6522140701743</v>
          </cell>
          <cell r="E175">
            <v>23039.511370680899</v>
          </cell>
          <cell r="F175">
            <v>2082.4530547952281</v>
          </cell>
          <cell r="G175">
            <v>3637.8187402785675</v>
          </cell>
          <cell r="H175">
            <v>16214.882431557844</v>
          </cell>
          <cell r="I175">
            <v>312.46421226223055</v>
          </cell>
        </row>
        <row r="176">
          <cell r="B176">
            <v>12460.381040104599</v>
          </cell>
          <cell r="C176">
            <v>0</v>
          </cell>
          <cell r="D176">
            <v>12234.4822504283</v>
          </cell>
          <cell r="E176">
            <v>9080.5950297514992</v>
          </cell>
          <cell r="F176">
            <v>25522.051286774898</v>
          </cell>
          <cell r="G176">
            <v>11723.227529797499</v>
          </cell>
          <cell r="H176">
            <v>74044.671738850098</v>
          </cell>
          <cell r="I176">
            <v>198.59112429305699</v>
          </cell>
        </row>
        <row r="177">
          <cell r="B177">
            <v>2129.5106484805438</v>
          </cell>
          <cell r="C177">
            <v>88.964584828905998</v>
          </cell>
          <cell r="D177">
            <v>361.43000717874997</v>
          </cell>
          <cell r="E177">
            <v>11815.526681024099</v>
          </cell>
          <cell r="F177">
            <v>13962.5680784877</v>
          </cell>
          <cell r="G177">
            <v>0</v>
          </cell>
          <cell r="H177">
            <v>0</v>
          </cell>
          <cell r="I177">
            <v>0</v>
          </cell>
        </row>
        <row r="178">
          <cell r="B178">
            <v>125.400681044268</v>
          </cell>
          <cell r="C178">
            <v>43.931895573212302</v>
          </cell>
          <cell r="D178">
            <v>0</v>
          </cell>
          <cell r="E178">
            <v>6845.6878547105598</v>
          </cell>
          <cell r="F178">
            <v>0</v>
          </cell>
          <cell r="G178">
            <v>0</v>
          </cell>
          <cell r="H178">
            <v>0</v>
          </cell>
          <cell r="I178">
            <v>8.9795686719636798</v>
          </cell>
        </row>
        <row r="179">
          <cell r="B179">
            <v>0</v>
          </cell>
          <cell r="C179">
            <v>3.4234875444839861</v>
          </cell>
          <cell r="D179">
            <v>0</v>
          </cell>
          <cell r="E179">
            <v>2221.8434163701068</v>
          </cell>
          <cell r="F179">
            <v>171.1743772241993</v>
          </cell>
          <cell r="G179">
            <v>8.5587188612099645</v>
          </cell>
          <cell r="H179">
            <v>0</v>
          </cell>
          <cell r="I179">
            <v>0</v>
          </cell>
        </row>
        <row r="180">
          <cell r="B180">
            <v>180.88597210828547</v>
          </cell>
          <cell r="C180">
            <v>0</v>
          </cell>
          <cell r="D180">
            <v>0</v>
          </cell>
          <cell r="E180">
            <v>4060.6234618540002</v>
          </cell>
          <cell r="F180">
            <v>0</v>
          </cell>
          <cell r="G180">
            <v>6724.8712059064801</v>
          </cell>
          <cell r="H180">
            <v>7555.6193601312598</v>
          </cell>
          <cell r="I180">
            <v>0</v>
          </cell>
        </row>
        <row r="181">
          <cell r="B181">
            <v>234.77581790943799</v>
          </cell>
          <cell r="C181">
            <v>0</v>
          </cell>
          <cell r="D181">
            <v>0</v>
          </cell>
          <cell r="E181">
            <v>2328.4656647175302</v>
          </cell>
          <cell r="F181">
            <v>44680.297685207603</v>
          </cell>
          <cell r="G181">
            <v>0</v>
          </cell>
          <cell r="H181">
            <v>7809.7862078963899</v>
          </cell>
          <cell r="I181">
            <v>360.67462426907701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B183">
            <v>0</v>
          </cell>
          <cell r="C183">
            <v>266.42655759836998</v>
          </cell>
          <cell r="D183">
            <v>0</v>
          </cell>
          <cell r="E183">
            <v>61622.423023468204</v>
          </cell>
          <cell r="F183">
            <v>7937.9672795139604</v>
          </cell>
          <cell r="G183">
            <v>5878.2010086169003</v>
          </cell>
          <cell r="H183">
            <v>11553.7165548187</v>
          </cell>
          <cell r="I183">
            <v>265.26557598378997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10861.389889726001</v>
          </cell>
          <cell r="F184">
            <v>453.499290315537</v>
          </cell>
          <cell r="G184">
            <v>454.899006441751</v>
          </cell>
          <cell r="H184">
            <v>2115.5321541653002</v>
          </cell>
          <cell r="I184">
            <v>173.67965935141152</v>
          </cell>
        </row>
        <row r="185">
          <cell r="B185">
            <v>702.03431372549005</v>
          </cell>
          <cell r="C185">
            <v>0</v>
          </cell>
          <cell r="D185">
            <v>0</v>
          </cell>
          <cell r="E185">
            <v>2511.9656862745101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5256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1460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B188">
            <v>1337.7378917378901</v>
          </cell>
          <cell r="C188">
            <v>845.29780459192</v>
          </cell>
          <cell r="D188">
            <v>472.16356628121298</v>
          </cell>
          <cell r="E188">
            <v>1641.8954248365999</v>
          </cell>
          <cell r="F188">
            <v>5008.1280375398001</v>
          </cell>
          <cell r="G188">
            <v>278.92073068543698</v>
          </cell>
          <cell r="H188">
            <v>4986.9317915200299</v>
          </cell>
          <cell r="I188">
            <v>910.92475280711005</v>
          </cell>
        </row>
        <row r="189">
          <cell r="B189">
            <v>790.03580562659999</v>
          </cell>
          <cell r="C189">
            <v>0</v>
          </cell>
          <cell r="D189">
            <v>0</v>
          </cell>
          <cell r="E189">
            <v>10564.9641943734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</row>
        <row r="190">
          <cell r="B190">
            <v>1209.2965231229</v>
          </cell>
          <cell r="C190">
            <v>0</v>
          </cell>
          <cell r="D190">
            <v>21699.239909340798</v>
          </cell>
          <cell r="E190">
            <v>27828.463567536302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B191">
            <v>316.30186546071002</v>
          </cell>
          <cell r="C191">
            <v>0</v>
          </cell>
          <cell r="D191">
            <v>0</v>
          </cell>
          <cell r="E191">
            <v>8590.6981345392905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B193">
            <v>0</v>
          </cell>
          <cell r="C193">
            <v>0</v>
          </cell>
          <cell r="D193">
            <v>166.26582278481001</v>
          </cell>
          <cell r="E193">
            <v>3366.7341772151904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8228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15098.646563814871</v>
          </cell>
          <cell r="F195">
            <v>0</v>
          </cell>
          <cell r="G195">
            <v>0</v>
          </cell>
          <cell r="H195">
            <v>2596.3534361851298</v>
          </cell>
          <cell r="I195">
            <v>0</v>
          </cell>
        </row>
        <row r="196">
          <cell r="B196">
            <v>226.349310094408</v>
          </cell>
          <cell r="C196">
            <v>0</v>
          </cell>
          <cell r="D196">
            <v>357.650689905592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B197">
            <v>0</v>
          </cell>
          <cell r="C197">
            <v>5794.1408262994219</v>
          </cell>
          <cell r="D197">
            <v>0</v>
          </cell>
          <cell r="E197">
            <v>620.48422923145267</v>
          </cell>
          <cell r="F197">
            <v>236.37494446912484</v>
          </cell>
          <cell r="G197">
            <v>0</v>
          </cell>
          <cell r="H197">
            <v>0</v>
          </cell>
          <cell r="I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1345.4233983286899</v>
          </cell>
          <cell r="G198">
            <v>0</v>
          </cell>
          <cell r="H198">
            <v>0</v>
          </cell>
          <cell r="I198">
            <v>113.57660167130901</v>
          </cell>
        </row>
        <row r="199">
          <cell r="B199">
            <v>45309.818351796777</v>
          </cell>
          <cell r="C199">
            <v>4165.1255033556836</v>
          </cell>
          <cell r="D199">
            <v>34.893294349762449</v>
          </cell>
          <cell r="E199">
            <v>26428.694466605928</v>
          </cell>
          <cell r="F199">
            <v>15391.510462883134</v>
          </cell>
          <cell r="G199">
            <v>4641.9421606219357</v>
          </cell>
          <cell r="H199">
            <v>11014.483236546264</v>
          </cell>
          <cell r="I199">
            <v>12457.532523840526</v>
          </cell>
        </row>
        <row r="200">
          <cell r="B200">
            <v>367.99552312795595</v>
          </cell>
          <cell r="C200">
            <v>8373.5092149956781</v>
          </cell>
          <cell r="D200">
            <v>248.19062703098137</v>
          </cell>
          <cell r="E200">
            <v>4617.6931968650242</v>
          </cell>
          <cell r="F200">
            <v>5635.4199796608536</v>
          </cell>
          <cell r="G200">
            <v>519.17572622488456</v>
          </cell>
          <cell r="H200">
            <v>452.48240705651557</v>
          </cell>
          <cell r="I200">
            <v>775.0333250381093</v>
          </cell>
        </row>
        <row r="201">
          <cell r="B201">
            <v>897.39713134740896</v>
          </cell>
          <cell r="C201">
            <v>9595.8209709540806</v>
          </cell>
          <cell r="D201">
            <v>6361.9459853183498</v>
          </cell>
          <cell r="E201">
            <v>7554.2198698767597</v>
          </cell>
          <cell r="F201">
            <v>445.95307354404434</v>
          </cell>
          <cell r="G201">
            <v>9759.6073322384436</v>
          </cell>
          <cell r="H201">
            <v>2452.2436529160941</v>
          </cell>
          <cell r="I201">
            <v>917.81198380482329</v>
          </cell>
        </row>
        <row r="202">
          <cell r="B202">
            <v>0</v>
          </cell>
          <cell r="C202">
            <v>0</v>
          </cell>
          <cell r="D202">
            <v>1137.045454545455</v>
          </cell>
          <cell r="E202">
            <v>0</v>
          </cell>
          <cell r="F202">
            <v>0</v>
          </cell>
          <cell r="G202">
            <v>383.95454545454498</v>
          </cell>
          <cell r="H202">
            <v>0</v>
          </cell>
          <cell r="I202">
            <v>0</v>
          </cell>
        </row>
        <row r="203">
          <cell r="B203">
            <v>0</v>
          </cell>
          <cell r="C203">
            <v>1618.75479662317</v>
          </cell>
          <cell r="D203">
            <v>0</v>
          </cell>
          <cell r="E203">
            <v>143.977359938603</v>
          </cell>
          <cell r="F203">
            <v>3141.8879508825798</v>
          </cell>
          <cell r="G203">
            <v>0</v>
          </cell>
          <cell r="H203">
            <v>0</v>
          </cell>
          <cell r="I203">
            <v>5460.3798925556403</v>
          </cell>
        </row>
        <row r="204">
          <cell r="B204">
            <v>302.99756603263302</v>
          </cell>
          <cell r="C204">
            <v>4099.2227530875298</v>
          </cell>
          <cell r="D204">
            <v>36.289281528892097</v>
          </cell>
          <cell r="E204">
            <v>598.77310015324997</v>
          </cell>
          <cell r="F204">
            <v>8825.6873704137743</v>
          </cell>
          <cell r="G204">
            <v>0</v>
          </cell>
          <cell r="H204">
            <v>0</v>
          </cell>
          <cell r="I204">
            <v>24.0299287839178</v>
          </cell>
        </row>
        <row r="205">
          <cell r="B205">
            <v>14126.1281500195</v>
          </cell>
          <cell r="C205">
            <v>5931.2883537787702</v>
          </cell>
          <cell r="D205">
            <v>13488.863264268801</v>
          </cell>
          <cell r="E205">
            <v>69325.663463831996</v>
          </cell>
          <cell r="F205">
            <v>9475.7765854218997</v>
          </cell>
          <cell r="G205">
            <v>4828.48205867257</v>
          </cell>
          <cell r="H205">
            <v>6043.82479403658</v>
          </cell>
          <cell r="I205">
            <v>5103.9733299698</v>
          </cell>
        </row>
        <row r="206"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160</v>
          </cell>
          <cell r="G207">
            <v>0</v>
          </cell>
          <cell r="H207">
            <v>0</v>
          </cell>
          <cell r="I207">
            <v>0</v>
          </cell>
        </row>
        <row r="208">
          <cell r="B208">
            <v>555.29773132806997</v>
          </cell>
          <cell r="C208">
            <v>2910.5802956920702</v>
          </cell>
          <cell r="D208">
            <v>0</v>
          </cell>
          <cell r="E208">
            <v>1404.6421106296202</v>
          </cell>
          <cell r="F208">
            <v>2772.4190670405301</v>
          </cell>
          <cell r="G208">
            <v>0</v>
          </cell>
          <cell r="H208">
            <v>0</v>
          </cell>
          <cell r="I208">
            <v>1048.5607953097101</v>
          </cell>
        </row>
        <row r="209">
          <cell r="B209">
            <v>22.9299883313885</v>
          </cell>
          <cell r="C209">
            <v>130.743290548424</v>
          </cell>
          <cell r="D209">
            <v>0</v>
          </cell>
          <cell r="E209">
            <v>162.92998833138958</v>
          </cell>
          <cell r="F209">
            <v>520.39673278879798</v>
          </cell>
          <cell r="G209">
            <v>0</v>
          </cell>
          <cell r="H209">
            <v>0</v>
          </cell>
          <cell r="I209">
            <v>0</v>
          </cell>
        </row>
        <row r="210">
          <cell r="B210">
            <v>682.20143884892104</v>
          </cell>
          <cell r="C210">
            <v>32.1755395683453</v>
          </cell>
          <cell r="D210">
            <v>0</v>
          </cell>
          <cell r="E210">
            <v>0</v>
          </cell>
          <cell r="F210">
            <v>0</v>
          </cell>
          <cell r="G210">
            <v>110.15251798561199</v>
          </cell>
          <cell r="H210">
            <v>0</v>
          </cell>
          <cell r="I210">
            <v>44.870503597122301</v>
          </cell>
        </row>
        <row r="211">
          <cell r="B211">
            <v>15.774566473988401</v>
          </cell>
          <cell r="C211">
            <v>0</v>
          </cell>
          <cell r="D211">
            <v>0</v>
          </cell>
          <cell r="E211">
            <v>414.46242774566502</v>
          </cell>
          <cell r="F211">
            <v>0</v>
          </cell>
          <cell r="G211">
            <v>0</v>
          </cell>
          <cell r="H211">
            <v>0</v>
          </cell>
          <cell r="I211">
            <v>1131.7630057803465</v>
          </cell>
        </row>
        <row r="212">
          <cell r="B212">
            <v>856.32548783531797</v>
          </cell>
          <cell r="C212">
            <v>126.408396591637</v>
          </cell>
          <cell r="D212">
            <v>4.36900759099652</v>
          </cell>
          <cell r="E212">
            <v>378.64732455303175</v>
          </cell>
          <cell r="F212">
            <v>2010.7022772989601</v>
          </cell>
          <cell r="G212">
            <v>322.332212547903</v>
          </cell>
          <cell r="H212">
            <v>725.63646419115003</v>
          </cell>
          <cell r="I212">
            <v>10453.578829391008</v>
          </cell>
        </row>
        <row r="213">
          <cell r="B213">
            <v>630.54634454446227</v>
          </cell>
          <cell r="C213">
            <v>452.77751460603201</v>
          </cell>
          <cell r="D213">
            <v>1817.7214590241499</v>
          </cell>
          <cell r="E213">
            <v>33.165956102952997</v>
          </cell>
          <cell r="F213">
            <v>360.12948049897</v>
          </cell>
          <cell r="G213">
            <v>262.11826938259901</v>
          </cell>
          <cell r="H213">
            <v>31.411653244907999</v>
          </cell>
          <cell r="I213">
            <v>307.129322595926</v>
          </cell>
        </row>
        <row r="214">
          <cell r="B214">
            <v>16.182805036908</v>
          </cell>
          <cell r="C214">
            <v>69.233608336951804</v>
          </cell>
          <cell r="D214">
            <v>0</v>
          </cell>
          <cell r="E214">
            <v>0</v>
          </cell>
          <cell r="F214">
            <v>0</v>
          </cell>
          <cell r="G214">
            <v>382.84750325662202</v>
          </cell>
          <cell r="H214">
            <v>0</v>
          </cell>
          <cell r="I214">
            <v>122.33608336951799</v>
          </cell>
        </row>
        <row r="215">
          <cell r="B215">
            <v>13936.667110042499</v>
          </cell>
          <cell r="C215">
            <v>2024.53241929707</v>
          </cell>
          <cell r="D215">
            <v>0</v>
          </cell>
          <cell r="E215">
            <v>11265.891031871901</v>
          </cell>
          <cell r="F215">
            <v>4770.0925973295098</v>
          </cell>
          <cell r="G215">
            <v>0</v>
          </cell>
          <cell r="H215">
            <v>0</v>
          </cell>
          <cell r="I215">
            <v>940.41684145904696</v>
          </cell>
        </row>
        <row r="216">
          <cell r="B216">
            <v>55671.502548270997</v>
          </cell>
          <cell r="C216">
            <v>40688.514468759902</v>
          </cell>
          <cell r="D216">
            <v>3551447.4615985202</v>
          </cell>
          <cell r="E216">
            <v>109234.867721088</v>
          </cell>
          <cell r="F216">
            <v>118706.83478425568</v>
          </cell>
          <cell r="G216">
            <v>135181.65972384799</v>
          </cell>
          <cell r="H216">
            <v>181582.07823016599</v>
          </cell>
          <cell r="I216">
            <v>16361.080925091001</v>
          </cell>
        </row>
        <row r="217">
          <cell r="B217">
            <v>12577.590852581325</v>
          </cell>
          <cell r="C217">
            <v>41538.263074470706</v>
          </cell>
          <cell r="D217">
            <v>6663.035336463895</v>
          </cell>
          <cell r="E217">
            <v>398544</v>
          </cell>
          <cell r="F217">
            <v>7974.7097095091403</v>
          </cell>
          <cell r="G217">
            <v>23077.231279126067</v>
          </cell>
          <cell r="H217">
            <v>10846.217784326862</v>
          </cell>
          <cell r="I217">
            <v>6793.9680856372725</v>
          </cell>
        </row>
      </sheetData>
      <sheetData sheetId="12">
        <row r="8">
          <cell r="B8">
            <v>25.885829674028013</v>
          </cell>
          <cell r="C8">
            <v>37325.209237475559</v>
          </cell>
          <cell r="D8">
            <v>9955.2586621366063</v>
          </cell>
          <cell r="E8">
            <v>5926.1292733741466</v>
          </cell>
          <cell r="F8">
            <v>4424.3197217859552</v>
          </cell>
          <cell r="G8">
            <v>0</v>
          </cell>
          <cell r="H8">
            <v>8903.4311163819366</v>
          </cell>
          <cell r="I8">
            <v>740.76615917176832</v>
          </cell>
        </row>
        <row r="9">
          <cell r="B9">
            <v>757.12493072599159</v>
          </cell>
          <cell r="C9">
            <v>1088.2258332673582</v>
          </cell>
          <cell r="D9">
            <v>1474.6985591006253</v>
          </cell>
          <cell r="E9">
            <v>2297.3656480088671</v>
          </cell>
          <cell r="F9">
            <v>587.61934922017258</v>
          </cell>
          <cell r="G9">
            <v>2253.2941968173541</v>
          </cell>
          <cell r="H9">
            <v>19024.176431003089</v>
          </cell>
          <cell r="I9">
            <v>1064.4950518565433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321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37</v>
          </cell>
          <cell r="D11">
            <v>6</v>
          </cell>
          <cell r="E11">
            <v>16</v>
          </cell>
          <cell r="F11">
            <v>0</v>
          </cell>
          <cell r="G11">
            <v>3</v>
          </cell>
          <cell r="H11">
            <v>4</v>
          </cell>
          <cell r="I11">
            <v>2</v>
          </cell>
        </row>
        <row r="12">
          <cell r="B12">
            <v>7.7167056074766354</v>
          </cell>
          <cell r="C12">
            <v>0</v>
          </cell>
          <cell r="D12">
            <v>3732.3132788161997</v>
          </cell>
          <cell r="E12">
            <v>10.288940809968846</v>
          </cell>
          <cell r="F12">
            <v>0</v>
          </cell>
          <cell r="G12">
            <v>0</v>
          </cell>
          <cell r="H12">
            <v>3435</v>
          </cell>
          <cell r="I12">
            <v>25.722352024922113</v>
          </cell>
        </row>
        <row r="13">
          <cell r="B13">
            <v>15.776511313745356</v>
          </cell>
          <cell r="C13">
            <v>2.868456602499156</v>
          </cell>
          <cell r="D13">
            <v>1069.9343127321852</v>
          </cell>
          <cell r="E13">
            <v>747.23294495103016</v>
          </cell>
          <cell r="F13">
            <v>430.26849037487329</v>
          </cell>
          <cell r="G13">
            <v>621.02085444106717</v>
          </cell>
          <cell r="H13">
            <v>67457</v>
          </cell>
          <cell r="I13">
            <v>0</v>
          </cell>
        </row>
        <row r="14">
          <cell r="B14">
            <v>0</v>
          </cell>
          <cell r="C14">
            <v>19.563535713001908</v>
          </cell>
          <cell r="D14">
            <v>1352.1855566339555</v>
          </cell>
          <cell r="E14">
            <v>50.635033610122576</v>
          </cell>
          <cell r="F14">
            <v>425.79460081239444</v>
          </cell>
          <cell r="G14">
            <v>4001.3184514180957</v>
          </cell>
          <cell r="H14">
            <v>23171</v>
          </cell>
          <cell r="I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50</v>
          </cell>
          <cell r="G15">
            <v>27</v>
          </cell>
          <cell r="H15">
            <v>410</v>
          </cell>
          <cell r="I15">
            <v>0</v>
          </cell>
        </row>
        <row r="16">
          <cell r="B16">
            <v>0</v>
          </cell>
          <cell r="C16">
            <v>285</v>
          </cell>
          <cell r="D16">
            <v>213</v>
          </cell>
          <cell r="E16">
            <v>124</v>
          </cell>
          <cell r="F16">
            <v>670</v>
          </cell>
          <cell r="G16">
            <v>1445.0000000000002</v>
          </cell>
          <cell r="H16">
            <v>4093</v>
          </cell>
          <cell r="I16">
            <v>135</v>
          </cell>
        </row>
        <row r="17">
          <cell r="B17">
            <v>31</v>
          </cell>
          <cell r="C17">
            <v>0</v>
          </cell>
          <cell r="D17">
            <v>0</v>
          </cell>
          <cell r="E17">
            <v>250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>
            <v>1284</v>
          </cell>
          <cell r="C18">
            <v>1181</v>
          </cell>
          <cell r="D18">
            <v>319</v>
          </cell>
          <cell r="E18">
            <v>3150</v>
          </cell>
          <cell r="F18">
            <v>430</v>
          </cell>
          <cell r="G18">
            <v>66</v>
          </cell>
          <cell r="H18">
            <v>2670.0000000000005</v>
          </cell>
          <cell r="I18">
            <v>261</v>
          </cell>
        </row>
        <row r="19">
          <cell r="B19">
            <v>0</v>
          </cell>
          <cell r="C19">
            <v>501</v>
          </cell>
          <cell r="D19">
            <v>0</v>
          </cell>
          <cell r="E19">
            <v>308</v>
          </cell>
          <cell r="F19">
            <v>1200</v>
          </cell>
          <cell r="G19">
            <v>20</v>
          </cell>
          <cell r="H19">
            <v>30</v>
          </cell>
          <cell r="I19">
            <v>125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1994</v>
          </cell>
          <cell r="F20">
            <v>415</v>
          </cell>
          <cell r="G20">
            <v>0</v>
          </cell>
          <cell r="H20">
            <v>17</v>
          </cell>
          <cell r="I20">
            <v>0</v>
          </cell>
        </row>
        <row r="21">
          <cell r="B21">
            <v>601</v>
          </cell>
          <cell r="C21">
            <v>1626</v>
          </cell>
          <cell r="D21">
            <v>107</v>
          </cell>
          <cell r="E21">
            <v>781.99999999999989</v>
          </cell>
          <cell r="F21">
            <v>1060</v>
          </cell>
          <cell r="G21">
            <v>548</v>
          </cell>
          <cell r="H21">
            <v>117</v>
          </cell>
          <cell r="I21">
            <v>156</v>
          </cell>
        </row>
        <row r="22">
          <cell r="B22">
            <v>3944.5262457791878</v>
          </cell>
          <cell r="C22">
            <v>7097.7309935536687</v>
          </cell>
          <cell r="D22">
            <v>4722.5583751151134</v>
          </cell>
          <cell r="E22">
            <v>14408.091885807837</v>
          </cell>
          <cell r="F22">
            <v>1377.2618438555203</v>
          </cell>
          <cell r="G22">
            <v>504.99600941369079</v>
          </cell>
          <cell r="H22">
            <v>2172.2077151335311</v>
          </cell>
          <cell r="I22">
            <v>1193.6269313414509</v>
          </cell>
        </row>
        <row r="23">
          <cell r="B23">
            <v>0</v>
          </cell>
          <cell r="C23">
            <v>14.999999999999998</v>
          </cell>
          <cell r="D23">
            <v>0</v>
          </cell>
          <cell r="E23">
            <v>0</v>
          </cell>
          <cell r="F23">
            <v>100</v>
          </cell>
          <cell r="G23">
            <v>150</v>
          </cell>
          <cell r="H23">
            <v>6.0000000000000009</v>
          </cell>
          <cell r="I23">
            <v>40</v>
          </cell>
        </row>
        <row r="24">
          <cell r="B24">
            <v>677.73953013278845</v>
          </cell>
          <cell r="C24">
            <v>124.14668028600612</v>
          </cell>
          <cell r="D24">
            <v>516.85556690500493</v>
          </cell>
          <cell r="E24">
            <v>1080.5828396322779</v>
          </cell>
          <cell r="F24">
            <v>348.37078651685385</v>
          </cell>
          <cell r="G24">
            <v>183.68641470888659</v>
          </cell>
          <cell r="H24">
            <v>3243.0153217568941</v>
          </cell>
          <cell r="I24">
            <v>26.602860061287025</v>
          </cell>
        </row>
        <row r="25">
          <cell r="B25">
            <v>0</v>
          </cell>
          <cell r="C25">
            <v>0</v>
          </cell>
          <cell r="D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>
            <v>329.69706974824601</v>
          </cell>
          <cell r="C26">
            <v>1556.6025588113912</v>
          </cell>
          <cell r="D26">
            <v>305.37515476681807</v>
          </cell>
          <cell r="E26">
            <v>664.79900949236492</v>
          </cell>
          <cell r="F26">
            <v>1384.9979364424269</v>
          </cell>
          <cell r="G26">
            <v>117.55592241023527</v>
          </cell>
          <cell r="H26">
            <v>243</v>
          </cell>
          <cell r="I26">
            <v>945.85224927775505</v>
          </cell>
        </row>
        <row r="27">
          <cell r="B27">
            <v>190.88201160541587</v>
          </cell>
          <cell r="C27">
            <v>17.52998065764023</v>
          </cell>
          <cell r="D27">
            <v>118.81431334622823</v>
          </cell>
          <cell r="E27">
            <v>742.10251450676981</v>
          </cell>
          <cell r="F27">
            <v>38.955512572533848</v>
          </cell>
          <cell r="G27">
            <v>5.843326885880078</v>
          </cell>
          <cell r="H27">
            <v>860.91682785299804</v>
          </cell>
          <cell r="I27">
            <v>38.955512572533848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332.83555555555557</v>
          </cell>
          <cell r="F28">
            <v>533.62222222222226</v>
          </cell>
          <cell r="G28">
            <v>1904.76</v>
          </cell>
          <cell r="H28">
            <v>2926.7822222222226</v>
          </cell>
          <cell r="I28">
            <v>0</v>
          </cell>
        </row>
        <row r="29">
          <cell r="B29">
            <v>88.137931034482762</v>
          </cell>
          <cell r="C29">
            <v>9.7931034482758612</v>
          </cell>
          <cell r="D29">
            <v>0</v>
          </cell>
          <cell r="E29">
            <v>430.89655172413796</v>
          </cell>
          <cell r="F29">
            <v>244.82758620689654</v>
          </cell>
          <cell r="G29">
            <v>0</v>
          </cell>
          <cell r="H29">
            <v>73.448275862068968</v>
          </cell>
          <cell r="I29">
            <v>4.8965517241379306</v>
          </cell>
        </row>
        <row r="30">
          <cell r="B30">
            <v>43.491712707182316</v>
          </cell>
          <cell r="C30">
            <v>7.7663772691397002</v>
          </cell>
          <cell r="D30">
            <v>0</v>
          </cell>
          <cell r="E30">
            <v>1912.0820836621942</v>
          </cell>
          <cell r="F30">
            <v>0</v>
          </cell>
          <cell r="G30">
            <v>0</v>
          </cell>
          <cell r="H30">
            <v>0</v>
          </cell>
          <cell r="I30">
            <v>4.6598263614838205</v>
          </cell>
        </row>
        <row r="31">
          <cell r="B31">
            <v>0</v>
          </cell>
          <cell r="C31">
            <v>1.7934508816120907</v>
          </cell>
          <cell r="D31">
            <v>0</v>
          </cell>
          <cell r="E31">
            <v>851</v>
          </cell>
          <cell r="F31">
            <v>466.29722921914356</v>
          </cell>
          <cell r="G31">
            <v>3.5869017632241813</v>
          </cell>
          <cell r="H31">
            <v>0</v>
          </cell>
          <cell r="I31">
            <v>1.7934508816120907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457</v>
          </cell>
          <cell r="F32">
            <v>0</v>
          </cell>
          <cell r="G32">
            <v>0</v>
          </cell>
          <cell r="H32">
            <v>207.6</v>
          </cell>
          <cell r="I32">
            <v>0</v>
          </cell>
        </row>
        <row r="33">
          <cell r="B33">
            <v>12.961214165261381</v>
          </cell>
          <cell r="C33">
            <v>2.8802698145025292</v>
          </cell>
          <cell r="D33">
            <v>0</v>
          </cell>
          <cell r="E33">
            <v>36.003372681281618</v>
          </cell>
          <cell r="F33">
            <v>799.274873524452</v>
          </cell>
          <cell r="G33">
            <v>0</v>
          </cell>
          <cell r="H33">
            <v>0</v>
          </cell>
          <cell r="I33">
            <v>2.8802698145025292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>
            <v>0</v>
          </cell>
          <cell r="C35">
            <v>2.3226837060701602</v>
          </cell>
          <cell r="D35">
            <v>0</v>
          </cell>
          <cell r="E35">
            <v>1190</v>
          </cell>
          <cell r="F35">
            <v>473.33865814696486</v>
          </cell>
          <cell r="G35">
            <v>100.37060702875399</v>
          </cell>
          <cell r="H35">
            <v>15.968051118210864</v>
          </cell>
          <cell r="I35">
            <v>3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402.64938271604939</v>
          </cell>
          <cell r="F36">
            <v>25.728395061728392</v>
          </cell>
          <cell r="G36">
            <v>27.014814814814812</v>
          </cell>
          <cell r="H36">
            <v>64.320987654320987</v>
          </cell>
          <cell r="I36">
            <v>1.2864197530864196</v>
          </cell>
        </row>
        <row r="37">
          <cell r="B37">
            <v>20.119617224880383</v>
          </cell>
          <cell r="C37">
            <v>0</v>
          </cell>
          <cell r="D37">
            <v>0</v>
          </cell>
          <cell r="E37">
            <v>124.88038277511963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566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119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86</v>
          </cell>
          <cell r="C40">
            <v>43</v>
          </cell>
          <cell r="D40">
            <v>106</v>
          </cell>
          <cell r="E40">
            <v>15.000000000000002</v>
          </cell>
          <cell r="F40">
            <v>20</v>
          </cell>
          <cell r="G40">
            <v>0</v>
          </cell>
          <cell r="H40">
            <v>271</v>
          </cell>
          <cell r="I40">
            <v>8</v>
          </cell>
        </row>
        <row r="41">
          <cell r="B41">
            <v>61.666666666666664</v>
          </cell>
          <cell r="C41">
            <v>0</v>
          </cell>
          <cell r="D41">
            <v>0</v>
          </cell>
          <cell r="E41">
            <v>123.33333333333333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C42">
            <v>0</v>
          </cell>
          <cell r="D42">
            <v>0</v>
          </cell>
          <cell r="E42">
            <v>91.5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B43">
            <v>38</v>
          </cell>
          <cell r="C43">
            <v>0</v>
          </cell>
          <cell r="D43">
            <v>0</v>
          </cell>
          <cell r="E43">
            <v>741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26.060606060606059</v>
          </cell>
          <cell r="C45">
            <v>0</v>
          </cell>
          <cell r="D45">
            <v>0</v>
          </cell>
          <cell r="E45">
            <v>231.93939393939394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B46">
            <v>0</v>
          </cell>
          <cell r="C46">
            <v>0</v>
          </cell>
          <cell r="D46">
            <v>200.74766355140184</v>
          </cell>
          <cell r="E46">
            <v>157.25233644859813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461.64970059880238</v>
          </cell>
          <cell r="F47">
            <v>0</v>
          </cell>
          <cell r="G47">
            <v>0</v>
          </cell>
          <cell r="H47">
            <v>37.350299401197603</v>
          </cell>
          <cell r="I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B49">
            <v>0</v>
          </cell>
          <cell r="C49">
            <v>39.918367346938773</v>
          </cell>
          <cell r="D49">
            <v>99.795918367346943</v>
          </cell>
          <cell r="E49">
            <v>249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B51">
            <v>33.861545046008992</v>
          </cell>
          <cell r="C51">
            <v>0</v>
          </cell>
          <cell r="D51">
            <v>40.150117697410657</v>
          </cell>
          <cell r="E51">
            <v>338.13171410228978</v>
          </cell>
          <cell r="F51">
            <v>99.165953349026324</v>
          </cell>
          <cell r="G51">
            <v>0</v>
          </cell>
          <cell r="H51">
            <v>4005.8207789428634</v>
          </cell>
          <cell r="I51">
            <v>3.8698908624010273</v>
          </cell>
        </row>
        <row r="52">
          <cell r="B52">
            <v>31.283256880733955</v>
          </cell>
          <cell r="C52">
            <v>974.21330275229002</v>
          </cell>
          <cell r="D52">
            <v>89.380733944954144</v>
          </cell>
          <cell r="E52">
            <v>204.08600917431198</v>
          </cell>
          <cell r="F52">
            <v>74.483944954128447</v>
          </cell>
          <cell r="G52">
            <v>7.4483944954128454</v>
          </cell>
          <cell r="H52">
            <v>487.12500000000011</v>
          </cell>
          <cell r="I52">
            <v>1301.9793577981654</v>
          </cell>
        </row>
        <row r="53">
          <cell r="B53">
            <v>220.04230317273797</v>
          </cell>
          <cell r="C53">
            <v>546.3971797884841</v>
          </cell>
          <cell r="D53">
            <v>759.0223266745005</v>
          </cell>
          <cell r="E53">
            <v>182.95652173913044</v>
          </cell>
          <cell r="F53">
            <v>19.779083431257344</v>
          </cell>
          <cell r="G53">
            <v>210.15276145710928</v>
          </cell>
          <cell r="H53">
            <v>22.251468860164515</v>
          </cell>
          <cell r="I53">
            <v>143.39835487661574</v>
          </cell>
        </row>
        <row r="54">
          <cell r="B54">
            <v>133.94402035623409</v>
          </cell>
          <cell r="C54">
            <v>0</v>
          </cell>
          <cell r="D54">
            <v>334.86005089058523</v>
          </cell>
          <cell r="E54">
            <v>0</v>
          </cell>
          <cell r="F54">
            <v>0</v>
          </cell>
          <cell r="G54">
            <v>21.765903307888038</v>
          </cell>
          <cell r="H54">
            <v>0</v>
          </cell>
          <cell r="I54">
            <v>167.43002544529261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8</v>
          </cell>
        </row>
        <row r="56">
          <cell r="B56">
            <v>0</v>
          </cell>
          <cell r="C56">
            <v>2185.4179357021999</v>
          </cell>
          <cell r="D56">
            <v>0</v>
          </cell>
          <cell r="E56">
            <v>61.950930626057527</v>
          </cell>
          <cell r="F56">
            <v>1647.6311336717429</v>
          </cell>
          <cell r="G56">
            <v>0</v>
          </cell>
          <cell r="H56">
            <v>0</v>
          </cell>
          <cell r="I56">
            <v>0</v>
          </cell>
        </row>
        <row r="57">
          <cell r="B57">
            <v>822.48913043478262</v>
          </cell>
          <cell r="C57">
            <v>355.73221343873519</v>
          </cell>
          <cell r="D57">
            <v>480.3517786561265</v>
          </cell>
          <cell r="E57">
            <v>856.47628458498025</v>
          </cell>
          <cell r="F57">
            <v>90.632411067193672</v>
          </cell>
          <cell r="G57">
            <v>299.08695652173913</v>
          </cell>
          <cell r="H57">
            <v>466</v>
          </cell>
          <cell r="I57">
            <v>215.25197628458497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25</v>
          </cell>
          <cell r="H58">
            <v>0</v>
          </cell>
          <cell r="I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132</v>
          </cell>
          <cell r="G59">
            <v>0</v>
          </cell>
          <cell r="H59">
            <v>0</v>
          </cell>
          <cell r="I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54</v>
          </cell>
          <cell r="I60">
            <v>0</v>
          </cell>
        </row>
        <row r="61">
          <cell r="B61">
            <v>0</v>
          </cell>
          <cell r="C61">
            <v>18.620689655172416</v>
          </cell>
          <cell r="D61">
            <v>0</v>
          </cell>
          <cell r="E61">
            <v>35.379310344827587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51</v>
          </cell>
          <cell r="H62">
            <v>0</v>
          </cell>
          <cell r="I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35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0</v>
          </cell>
          <cell r="C64">
            <v>5</v>
          </cell>
          <cell r="D64">
            <v>5</v>
          </cell>
          <cell r="E64">
            <v>0</v>
          </cell>
          <cell r="F64">
            <v>0</v>
          </cell>
          <cell r="G64">
            <v>50</v>
          </cell>
          <cell r="H64">
            <v>1619</v>
          </cell>
          <cell r="I64">
            <v>0</v>
          </cell>
        </row>
        <row r="65">
          <cell r="B65">
            <v>239.63510848126236</v>
          </cell>
          <cell r="C65">
            <v>67.301775147929007</v>
          </cell>
          <cell r="D65">
            <v>582.26232741617366</v>
          </cell>
          <cell r="E65">
            <v>41.80867850098619</v>
          </cell>
          <cell r="F65">
            <v>400.75147928994079</v>
          </cell>
          <cell r="G65">
            <v>198.84615384615387</v>
          </cell>
          <cell r="H65">
            <v>0</v>
          </cell>
          <cell r="I65">
            <v>20.394477317554244</v>
          </cell>
        </row>
        <row r="66">
          <cell r="B66">
            <v>0</v>
          </cell>
          <cell r="C66">
            <v>0</v>
          </cell>
          <cell r="D66">
            <v>4</v>
          </cell>
          <cell r="E66">
            <v>0</v>
          </cell>
          <cell r="F66">
            <v>0</v>
          </cell>
          <cell r="G66">
            <v>0</v>
          </cell>
          <cell r="H66">
            <v>55</v>
          </cell>
          <cell r="I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1089.645330535152</v>
          </cell>
          <cell r="C68">
            <v>366.34627492130113</v>
          </cell>
          <cell r="D68">
            <v>5592.6516264428119</v>
          </cell>
          <cell r="E68">
            <v>255.97271773347319</v>
          </cell>
          <cell r="F68">
            <v>886.511017838405</v>
          </cell>
          <cell r="G68">
            <v>314.68205666316885</v>
          </cell>
          <cell r="H68">
            <v>277.10807974816362</v>
          </cell>
          <cell r="I68">
            <v>169.0828961175236</v>
          </cell>
        </row>
        <row r="69">
          <cell r="B69">
            <v>3761</v>
          </cell>
          <cell r="C69">
            <v>7869</v>
          </cell>
          <cell r="D69">
            <v>1272</v>
          </cell>
          <cell r="E69">
            <v>8238</v>
          </cell>
          <cell r="F69">
            <v>375</v>
          </cell>
          <cell r="G69">
            <v>1275</v>
          </cell>
          <cell r="H69">
            <v>4317</v>
          </cell>
          <cell r="I69">
            <v>837</v>
          </cell>
        </row>
        <row r="82">
          <cell r="B82">
            <v>2740.5465904324597</v>
          </cell>
          <cell r="C82">
            <v>239216.04229673947</v>
          </cell>
          <cell r="D82">
            <v>114046.16260844607</v>
          </cell>
          <cell r="E82">
            <v>91310.485882690569</v>
          </cell>
          <cell r="F82">
            <v>1204.6358639263558</v>
          </cell>
          <cell r="G82">
            <v>0</v>
          </cell>
          <cell r="H82">
            <v>4365.892403805824</v>
          </cell>
          <cell r="I82">
            <v>1856.2343539592482</v>
          </cell>
        </row>
        <row r="83">
          <cell r="B83">
            <v>1197.0132657983597</v>
          </cell>
          <cell r="C83">
            <v>1663.3034249879404</v>
          </cell>
          <cell r="D83">
            <v>3126.7682103232032</v>
          </cell>
          <cell r="E83">
            <v>2022.6092619392186</v>
          </cell>
          <cell r="F83">
            <v>7458.6239749155802</v>
          </cell>
          <cell r="G83">
            <v>3740.4141341051618</v>
          </cell>
          <cell r="H83">
            <v>39350</v>
          </cell>
          <cell r="I83">
            <v>1655.229136517125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210</v>
          </cell>
          <cell r="H84">
            <v>0</v>
          </cell>
          <cell r="I84">
            <v>0</v>
          </cell>
        </row>
        <row r="85">
          <cell r="B85">
            <v>1097.4890292549042</v>
          </cell>
          <cell r="C85">
            <v>348569.71234072972</v>
          </cell>
          <cell r="D85">
            <v>95.9553249621774</v>
          </cell>
          <cell r="E85">
            <v>1325.3829260400751</v>
          </cell>
          <cell r="F85">
            <v>8096.2305436837178</v>
          </cell>
          <cell r="G85">
            <v>15123.158934820174</v>
          </cell>
          <cell r="H85">
            <v>659.69285911496968</v>
          </cell>
          <cell r="I85">
            <v>105077.07804139439</v>
          </cell>
        </row>
        <row r="86">
          <cell r="B86">
            <v>0</v>
          </cell>
          <cell r="C86">
            <v>0</v>
          </cell>
          <cell r="D86">
            <v>3297.8117854001757</v>
          </cell>
          <cell r="E86">
            <v>0</v>
          </cell>
          <cell r="F86">
            <v>43.029903254177661</v>
          </cell>
          <cell r="G86">
            <v>0</v>
          </cell>
          <cell r="H86">
            <v>5299.562884784521</v>
          </cell>
          <cell r="I86">
            <v>1144.5954265611258</v>
          </cell>
        </row>
        <row r="87">
          <cell r="B87">
            <v>0</v>
          </cell>
          <cell r="C87">
            <v>0</v>
          </cell>
          <cell r="D87">
            <v>3164.4603174603176</v>
          </cell>
          <cell r="E87">
            <v>503.47159565580614</v>
          </cell>
          <cell r="F87">
            <v>443.88011695906431</v>
          </cell>
          <cell r="G87">
            <v>114.59899749373433</v>
          </cell>
          <cell r="H87">
            <v>1260.5889724310775</v>
          </cell>
          <cell r="I87">
            <v>0</v>
          </cell>
        </row>
        <row r="88">
          <cell r="B88">
            <v>0</v>
          </cell>
          <cell r="C88">
            <v>4</v>
          </cell>
          <cell r="D88">
            <v>5289</v>
          </cell>
          <cell r="E88">
            <v>11</v>
          </cell>
          <cell r="F88">
            <v>375</v>
          </cell>
          <cell r="G88">
            <v>468</v>
          </cell>
          <cell r="H88">
            <v>2375</v>
          </cell>
          <cell r="I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397</v>
          </cell>
          <cell r="G89">
            <v>0</v>
          </cell>
          <cell r="H89">
            <v>0</v>
          </cell>
          <cell r="I89">
            <v>0</v>
          </cell>
        </row>
        <row r="90">
          <cell r="B90">
            <v>106.71978513876452</v>
          </cell>
          <cell r="C90">
            <v>457.77170993733205</v>
          </cell>
          <cell r="D90">
            <v>752.65532676812882</v>
          </cell>
          <cell r="E90">
            <v>117.95344673231868</v>
          </cell>
          <cell r="F90">
            <v>2134.3957027752913</v>
          </cell>
          <cell r="G90">
            <v>0</v>
          </cell>
          <cell r="H90">
            <v>8809.9991047448511</v>
          </cell>
          <cell r="I90">
            <v>168.5049239033124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270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B92">
            <v>564.38550922761431</v>
          </cell>
          <cell r="C92">
            <v>1368.3007518796992</v>
          </cell>
          <cell r="D92">
            <v>7.1961722488038271</v>
          </cell>
          <cell r="E92">
            <v>4104</v>
          </cell>
          <cell r="F92">
            <v>205.60492139439503</v>
          </cell>
          <cell r="G92">
            <v>239.52973342447018</v>
          </cell>
          <cell r="H92">
            <v>1941.9384825700615</v>
          </cell>
          <cell r="I92">
            <v>89.438140806561847</v>
          </cell>
        </row>
        <row r="93">
          <cell r="B93">
            <v>0</v>
          </cell>
          <cell r="C93">
            <v>582</v>
          </cell>
          <cell r="D93">
            <v>0</v>
          </cell>
          <cell r="E93">
            <v>70.503597122302153</v>
          </cell>
          <cell r="F93">
            <v>2820.1438848920861</v>
          </cell>
          <cell r="G93">
            <v>0</v>
          </cell>
          <cell r="H93">
            <v>0</v>
          </cell>
          <cell r="I93">
            <v>123.38129496402877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2845</v>
          </cell>
          <cell r="F94">
            <v>488.73151750972772</v>
          </cell>
          <cell r="G94">
            <v>90.505836575875506</v>
          </cell>
          <cell r="H94">
            <v>228.07470817120625</v>
          </cell>
          <cell r="I94">
            <v>0</v>
          </cell>
        </row>
        <row r="95">
          <cell r="B95">
            <v>277</v>
          </cell>
          <cell r="C95">
            <v>1255</v>
          </cell>
          <cell r="D95">
            <v>122</v>
          </cell>
          <cell r="E95">
            <v>652.00000000000011</v>
          </cell>
          <cell r="F95">
            <v>1575</v>
          </cell>
          <cell r="G95">
            <v>532</v>
          </cell>
          <cell r="H95">
            <v>18</v>
          </cell>
          <cell r="I95">
            <v>58</v>
          </cell>
        </row>
        <row r="96">
          <cell r="B96">
            <v>4068.391953887779</v>
          </cell>
          <cell r="C96">
            <v>4228.3848958946019</v>
          </cell>
          <cell r="D96">
            <v>2998.7248558993065</v>
          </cell>
          <cell r="E96">
            <v>11484.064815904012</v>
          </cell>
          <cell r="F96">
            <v>1291.3716033407836</v>
          </cell>
          <cell r="G96">
            <v>588.5454652393837</v>
          </cell>
          <cell r="H96">
            <v>3487.8461357487358</v>
          </cell>
          <cell r="I96">
            <v>997.67027408540196</v>
          </cell>
        </row>
        <row r="97">
          <cell r="B97">
            <v>0</v>
          </cell>
          <cell r="C97">
            <v>32.222222222222221</v>
          </cell>
          <cell r="D97">
            <v>0</v>
          </cell>
          <cell r="E97">
            <v>0</v>
          </cell>
          <cell r="F97">
            <v>112.77777777777779</v>
          </cell>
          <cell r="G97">
            <v>0</v>
          </cell>
          <cell r="H97">
            <v>0</v>
          </cell>
          <cell r="I97">
            <v>0</v>
          </cell>
        </row>
        <row r="98">
          <cell r="B98">
            <v>575.2198852772467</v>
          </cell>
          <cell r="C98">
            <v>1139.2549394518803</v>
          </cell>
          <cell r="D98">
            <v>615.16571064372215</v>
          </cell>
          <cell r="E98">
            <v>3003.9260675589549</v>
          </cell>
          <cell r="F98">
            <v>407.44741873804969</v>
          </cell>
          <cell r="G98">
            <v>490.53473550031867</v>
          </cell>
          <cell r="H98">
            <v>1219.1465901848312</v>
          </cell>
          <cell r="I98">
            <v>70.304652644996807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>
            <v>187.65868263473058</v>
          </cell>
          <cell r="C100">
            <v>2431</v>
          </cell>
          <cell r="D100">
            <v>382.92514970059887</v>
          </cell>
          <cell r="E100">
            <v>2158.0748502994015</v>
          </cell>
          <cell r="F100">
            <v>2193.5778443113777</v>
          </cell>
          <cell r="G100">
            <v>1328.8263473053894</v>
          </cell>
          <cell r="H100">
            <v>649.19760479041929</v>
          </cell>
          <cell r="I100">
            <v>679.6287425149701</v>
          </cell>
        </row>
        <row r="101">
          <cell r="B101">
            <v>197.67281740567336</v>
          </cell>
          <cell r="C101">
            <v>30.309832002203251</v>
          </cell>
          <cell r="D101">
            <v>187.13026714403748</v>
          </cell>
          <cell r="E101">
            <v>3081.0603139630953</v>
          </cell>
          <cell r="F101">
            <v>158.1382539245387</v>
          </cell>
          <cell r="G101">
            <v>342.63288350316719</v>
          </cell>
          <cell r="H101">
            <v>761.69925640319468</v>
          </cell>
          <cell r="I101">
            <v>26.356375654089781</v>
          </cell>
        </row>
        <row r="102">
          <cell r="B102">
            <v>1326.7238180395664</v>
          </cell>
          <cell r="C102">
            <v>0</v>
          </cell>
          <cell r="D102">
            <v>72.963116128311171</v>
          </cell>
          <cell r="E102">
            <v>1167.4098580529787</v>
          </cell>
          <cell r="F102">
            <v>548.89683692857943</v>
          </cell>
          <cell r="G102">
            <v>481.95819827875266</v>
          </cell>
          <cell r="H102">
            <v>2391.0481725718118</v>
          </cell>
          <cell r="I102">
            <v>0</v>
          </cell>
        </row>
        <row r="103">
          <cell r="B103">
            <v>110.31984585741813</v>
          </cell>
          <cell r="C103">
            <v>1.6223506743737959</v>
          </cell>
          <cell r="D103">
            <v>0</v>
          </cell>
          <cell r="E103">
            <v>447.76878612716757</v>
          </cell>
          <cell r="F103">
            <v>275.79961464354534</v>
          </cell>
          <cell r="G103">
            <v>0</v>
          </cell>
          <cell r="H103">
            <v>0</v>
          </cell>
          <cell r="I103">
            <v>6.4894026974951835</v>
          </cell>
        </row>
        <row r="104">
          <cell r="B104">
            <v>27.279077890324835</v>
          </cell>
          <cell r="C104">
            <v>2.1823262312259866</v>
          </cell>
          <cell r="D104">
            <v>0</v>
          </cell>
          <cell r="E104">
            <v>1529.8106880894165</v>
          </cell>
          <cell r="F104">
            <v>0</v>
          </cell>
          <cell r="G104">
            <v>0</v>
          </cell>
          <cell r="H104">
            <v>0</v>
          </cell>
          <cell r="I104">
            <v>2.7279077890324834</v>
          </cell>
        </row>
        <row r="105">
          <cell r="B105">
            <v>0</v>
          </cell>
          <cell r="C105">
            <v>2.3051948051948052</v>
          </cell>
          <cell r="D105">
            <v>0</v>
          </cell>
          <cell r="E105">
            <v>1325.487012987013</v>
          </cell>
          <cell r="F105">
            <v>86.444805194805198</v>
          </cell>
          <cell r="G105">
            <v>5.7629870129870122</v>
          </cell>
          <cell r="H105">
            <v>0</v>
          </cell>
          <cell r="I105">
            <v>0</v>
          </cell>
        </row>
        <row r="106">
          <cell r="B106">
            <v>7.2096480582524274</v>
          </cell>
          <cell r="C106">
            <v>0</v>
          </cell>
          <cell r="D106">
            <v>0</v>
          </cell>
          <cell r="E106">
            <v>7498.0339805825242</v>
          </cell>
          <cell r="F106">
            <v>0</v>
          </cell>
          <cell r="G106">
            <v>211.48300970873785</v>
          </cell>
          <cell r="H106">
            <v>204.27336165048544</v>
          </cell>
          <cell r="I106">
            <v>0</v>
          </cell>
        </row>
        <row r="107">
          <cell r="B107">
            <v>15.790067720090292</v>
          </cell>
          <cell r="C107">
            <v>3.1580135440180577</v>
          </cell>
          <cell r="D107">
            <v>15.790067720090292</v>
          </cell>
          <cell r="E107">
            <v>110.53047404063204</v>
          </cell>
          <cell r="F107">
            <v>1136.884875846501</v>
          </cell>
          <cell r="G107">
            <v>0</v>
          </cell>
          <cell r="H107">
            <v>110.53047404063204</v>
          </cell>
          <cell r="I107">
            <v>6.3160270880361153</v>
          </cell>
        </row>
        <row r="108">
          <cell r="C108">
            <v>0</v>
          </cell>
          <cell r="D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1513.7500000000005</v>
          </cell>
          <cell r="F109">
            <v>87.5</v>
          </cell>
          <cell r="G109">
            <v>10.500000000000002</v>
          </cell>
          <cell r="H109">
            <v>12.250000000000002</v>
          </cell>
          <cell r="I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476.31569343065695</v>
          </cell>
          <cell r="F110">
            <v>14.260948905109494</v>
          </cell>
          <cell r="G110">
            <v>24.718978102189787</v>
          </cell>
          <cell r="H110">
            <v>5.7043795620437967</v>
          </cell>
          <cell r="I110">
            <v>0</v>
          </cell>
        </row>
        <row r="111">
          <cell r="B111">
            <v>35.573122529644266</v>
          </cell>
          <cell r="C111">
            <v>0</v>
          </cell>
          <cell r="D111">
            <v>0</v>
          </cell>
          <cell r="E111">
            <v>251.24110671936802</v>
          </cell>
          <cell r="F111">
            <v>0</v>
          </cell>
          <cell r="G111">
            <v>0</v>
          </cell>
          <cell r="H111">
            <v>0</v>
          </cell>
          <cell r="I111">
            <v>1.1857707509881421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235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410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B114">
            <v>169.34973637961338</v>
          </cell>
          <cell r="C114">
            <v>280.19683655536028</v>
          </cell>
          <cell r="D114">
            <v>27.711775043936736</v>
          </cell>
          <cell r="E114">
            <v>274.03866432337441</v>
          </cell>
          <cell r="F114">
            <v>292.51318101933219</v>
          </cell>
          <cell r="G114">
            <v>0</v>
          </cell>
          <cell r="H114">
            <v>585.02636203866439</v>
          </cell>
          <cell r="I114">
            <v>123.16344463971885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1524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B116">
            <v>85.984095427435392</v>
          </cell>
          <cell r="C116">
            <v>0</v>
          </cell>
          <cell r="D116">
            <v>1887.3508946322067</v>
          </cell>
          <cell r="E116">
            <v>1483.6650099403601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92.446247464503045</v>
          </cell>
          <cell r="C117">
            <v>0</v>
          </cell>
          <cell r="D117">
            <v>0</v>
          </cell>
          <cell r="E117">
            <v>118.55375253550005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32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0</v>
          </cell>
          <cell r="C119">
            <v>0</v>
          </cell>
          <cell r="D119">
            <v>36.407766990291265</v>
          </cell>
          <cell r="E119">
            <v>588.59223300970871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601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419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B122">
            <v>26.5</v>
          </cell>
          <cell r="C122">
            <v>0</v>
          </cell>
          <cell r="D122">
            <v>132.5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0</v>
          </cell>
          <cell r="C123">
            <v>2888.1469816272966</v>
          </cell>
          <cell r="D123">
            <v>0</v>
          </cell>
          <cell r="E123">
            <v>123.8530183727034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1564</v>
          </cell>
        </row>
        <row r="125">
          <cell r="B125">
            <v>23223.251913265303</v>
          </cell>
          <cell r="C125">
            <v>4460.4158163265311</v>
          </cell>
          <cell r="D125">
            <v>0</v>
          </cell>
          <cell r="E125">
            <v>14451.598067111461</v>
          </cell>
          <cell r="F125">
            <v>11430.747890502354</v>
          </cell>
          <cell r="G125">
            <v>7872.8576824960746</v>
          </cell>
          <cell r="H125">
            <v>9558.566669937205</v>
          </cell>
          <cell r="I125">
            <v>5023.5619603610676</v>
          </cell>
        </row>
        <row r="126">
          <cell r="B126">
            <v>271.26404494382024</v>
          </cell>
          <cell r="C126">
            <v>10100.308988764044</v>
          </cell>
          <cell r="D126">
            <v>36.657303370786515</v>
          </cell>
          <cell r="E126">
            <v>3394.4662921348313</v>
          </cell>
          <cell r="F126">
            <v>4765.4494382022476</v>
          </cell>
          <cell r="G126">
            <v>410.56179775280896</v>
          </cell>
          <cell r="H126">
            <v>610.95505617977528</v>
          </cell>
          <cell r="I126">
            <v>420.33707865168537</v>
          </cell>
        </row>
        <row r="127">
          <cell r="B127">
            <v>286.28971962616828</v>
          </cell>
          <cell r="C127">
            <v>2656.1323987538944</v>
          </cell>
          <cell r="D127">
            <v>1174.3180166147458</v>
          </cell>
          <cell r="E127">
            <v>1640.8642263759091</v>
          </cell>
          <cell r="F127">
            <v>1206.1279854620977</v>
          </cell>
          <cell r="G127">
            <v>2990.1370716510905</v>
          </cell>
          <cell r="H127">
            <v>164.35150571131885</v>
          </cell>
          <cell r="I127">
            <v>92.779075804776753</v>
          </cell>
        </row>
        <row r="128">
          <cell r="B128">
            <v>98.227146814404421</v>
          </cell>
          <cell r="C128">
            <v>0</v>
          </cell>
          <cell r="D128">
            <v>463.8504155124653</v>
          </cell>
          <cell r="E128">
            <v>0</v>
          </cell>
          <cell r="F128">
            <v>0</v>
          </cell>
          <cell r="G128">
            <v>81.855955678670341</v>
          </cell>
          <cell r="H128">
            <v>0</v>
          </cell>
          <cell r="I128">
            <v>341.06648199445988</v>
          </cell>
        </row>
        <row r="129">
          <cell r="B129">
            <v>0</v>
          </cell>
          <cell r="C129">
            <v>336.74664651426411</v>
          </cell>
          <cell r="D129">
            <v>0</v>
          </cell>
          <cell r="E129">
            <v>619.61382958624608</v>
          </cell>
          <cell r="F129">
            <v>2062.5732098998678</v>
          </cell>
          <cell r="G129">
            <v>0</v>
          </cell>
          <cell r="H129">
            <v>0</v>
          </cell>
          <cell r="I129">
            <v>5893.0663139996213</v>
          </cell>
        </row>
        <row r="130">
          <cell r="B130">
            <v>126.12138429752066</v>
          </cell>
          <cell r="C130">
            <v>3017.3946280991736</v>
          </cell>
          <cell r="D130">
            <v>0</v>
          </cell>
          <cell r="E130">
            <v>47.59297520661157</v>
          </cell>
          <cell r="F130">
            <v>5949.121900826447</v>
          </cell>
          <cell r="G130">
            <v>0</v>
          </cell>
          <cell r="H130">
            <v>0</v>
          </cell>
          <cell r="I130">
            <v>73.769111570247929</v>
          </cell>
        </row>
        <row r="131">
          <cell r="B131">
            <v>4641.0065420183337</v>
          </cell>
          <cell r="C131">
            <v>2838.2764608488474</v>
          </cell>
          <cell r="D131">
            <v>7994.7819327222069</v>
          </cell>
          <cell r="E131">
            <v>11932.28405282074</v>
          </cell>
          <cell r="F131">
            <v>3608.4925089851795</v>
          </cell>
          <cell r="G131">
            <v>4104.2811856398657</v>
          </cell>
          <cell r="H131">
            <v>1984.6708799418489</v>
          </cell>
          <cell r="I131">
            <v>441.20643702297787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265</v>
          </cell>
          <cell r="H132">
            <v>0</v>
          </cell>
          <cell r="I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265</v>
          </cell>
          <cell r="G133">
            <v>0</v>
          </cell>
          <cell r="H133">
            <v>0</v>
          </cell>
          <cell r="I133">
            <v>0</v>
          </cell>
        </row>
        <row r="134">
          <cell r="B134">
            <v>254.60538532961931</v>
          </cell>
          <cell r="C134">
            <v>712.89507892293409</v>
          </cell>
          <cell r="D134">
            <v>164.74466109563602</v>
          </cell>
          <cell r="E134">
            <v>344.46610956360263</v>
          </cell>
          <cell r="F134">
            <v>2096.7502321262768</v>
          </cell>
          <cell r="G134">
            <v>0</v>
          </cell>
          <cell r="H134">
            <v>0</v>
          </cell>
          <cell r="I134">
            <v>2878.5385329619312</v>
          </cell>
        </row>
        <row r="135">
          <cell r="B135">
            <v>0</v>
          </cell>
          <cell r="C135">
            <v>112.82608695652173</v>
          </cell>
          <cell r="D135">
            <v>0</v>
          </cell>
          <cell r="E135">
            <v>125.36231884057972</v>
          </cell>
          <cell r="F135">
            <v>626.8115942028985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38</v>
          </cell>
          <cell r="C136">
            <v>2</v>
          </cell>
          <cell r="D136">
            <v>0</v>
          </cell>
          <cell r="E136">
            <v>0</v>
          </cell>
          <cell r="F136">
            <v>0</v>
          </cell>
          <cell r="G136">
            <v>10</v>
          </cell>
          <cell r="H136">
            <v>0</v>
          </cell>
          <cell r="I136">
            <v>0</v>
          </cell>
        </row>
        <row r="137">
          <cell r="B137">
            <v>5</v>
          </cell>
          <cell r="C137">
            <v>0</v>
          </cell>
          <cell r="D137">
            <v>0</v>
          </cell>
          <cell r="E137">
            <v>93</v>
          </cell>
          <cell r="F137">
            <v>0</v>
          </cell>
          <cell r="G137">
            <v>0</v>
          </cell>
          <cell r="H137">
            <v>35</v>
          </cell>
          <cell r="I137">
            <v>264</v>
          </cell>
        </row>
        <row r="138">
          <cell r="B138">
            <v>91.935440484196363</v>
          </cell>
          <cell r="C138">
            <v>0</v>
          </cell>
          <cell r="D138">
            <v>1477.2353732347008</v>
          </cell>
          <cell r="E138">
            <v>0</v>
          </cell>
          <cell r="F138">
            <v>1078.1519838601209</v>
          </cell>
          <cell r="G138">
            <v>0</v>
          </cell>
          <cell r="H138">
            <v>1136.6563550773369</v>
          </cell>
          <cell r="I138">
            <v>2430.0208473436451</v>
          </cell>
        </row>
        <row r="139">
          <cell r="B139">
            <v>256.42351046698872</v>
          </cell>
          <cell r="C139">
            <v>125.99355877616746</v>
          </cell>
          <cell r="D139">
            <v>332.72946859903385</v>
          </cell>
          <cell r="E139">
            <v>6.210950080515298</v>
          </cell>
          <cell r="F139">
            <v>204.07407407407408</v>
          </cell>
          <cell r="G139">
            <v>176.56843800322059</v>
          </cell>
          <cell r="H139">
            <v>0</v>
          </cell>
          <cell r="I139">
            <v>0</v>
          </cell>
        </row>
        <row r="140">
          <cell r="B140">
            <v>6.9426751592356686</v>
          </cell>
          <cell r="C140">
            <v>10.414012738853504</v>
          </cell>
          <cell r="D140">
            <v>17.703821656050955</v>
          </cell>
          <cell r="E140">
            <v>0</v>
          </cell>
          <cell r="F140">
            <v>0</v>
          </cell>
          <cell r="G140">
            <v>53.111464968152866</v>
          </cell>
          <cell r="H140">
            <v>5.2070063694267521</v>
          </cell>
          <cell r="I140">
            <v>15.621019108280255</v>
          </cell>
        </row>
        <row r="141">
          <cell r="B141">
            <v>730.40468583599579</v>
          </cell>
          <cell r="C141">
            <v>205.5324813631523</v>
          </cell>
          <cell r="D141">
            <v>84.9307774227902</v>
          </cell>
          <cell r="E141">
            <v>2434.1160809371672</v>
          </cell>
          <cell r="F141">
            <v>1027.6624068157614</v>
          </cell>
          <cell r="G141">
            <v>25.47923322683706</v>
          </cell>
          <cell r="H141">
            <v>0</v>
          </cell>
          <cell r="I141">
            <v>276.87433439829607</v>
          </cell>
        </row>
        <row r="143">
          <cell r="D143">
            <v>24131.251276192437</v>
          </cell>
          <cell r="E143">
            <v>402144</v>
          </cell>
          <cell r="F143">
            <v>33799.53954884698</v>
          </cell>
          <cell r="G143">
            <v>56975.974425517765</v>
          </cell>
          <cell r="H143">
            <v>35477.847310766789</v>
          </cell>
          <cell r="I143">
            <v>14356.567214949931</v>
          </cell>
        </row>
        <row r="156">
          <cell r="B156">
            <v>15117.401521761263</v>
          </cell>
          <cell r="C156">
            <v>945523.26558946783</v>
          </cell>
          <cell r="D156">
            <v>594657.80663928739</v>
          </cell>
          <cell r="E156">
            <v>335628.97740118625</v>
          </cell>
          <cell r="F156">
            <v>5781.1432575913359</v>
          </cell>
          <cell r="G156">
            <v>0</v>
          </cell>
          <cell r="H156">
            <v>17572.946922037183</v>
          </cell>
          <cell r="I156">
            <v>9694.4586686685288</v>
          </cell>
        </row>
        <row r="157">
          <cell r="B157">
            <v>2998.8627180962999</v>
          </cell>
          <cell r="C157">
            <v>4571.9215616669399</v>
          </cell>
          <cell r="D157">
            <v>8119.4184033093998</v>
          </cell>
          <cell r="E157">
            <v>4921.7287558830303</v>
          </cell>
          <cell r="F157">
            <v>18007.141258353899</v>
          </cell>
          <cell r="G157">
            <v>10102.9601019316</v>
          </cell>
          <cell r="H157">
            <v>74380.942366381772</v>
          </cell>
          <cell r="I157">
            <v>3882.02483437707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452</v>
          </cell>
          <cell r="H158">
            <v>0</v>
          </cell>
          <cell r="I158">
            <v>0</v>
          </cell>
        </row>
        <row r="159">
          <cell r="B159">
            <v>126.797980858168</v>
          </cell>
          <cell r="C159">
            <v>37053.968979619814</v>
          </cell>
          <cell r="D159">
            <v>11.466595819584844</v>
          </cell>
          <cell r="E159">
            <v>174.53287282730099</v>
          </cell>
          <cell r="F159">
            <v>1159.9681188131799</v>
          </cell>
          <cell r="G159">
            <v>1593.83242858985</v>
          </cell>
          <cell r="H159">
            <v>82.044184671811095</v>
          </cell>
          <cell r="I159">
            <v>12236.768838800295</v>
          </cell>
        </row>
        <row r="160">
          <cell r="B160">
            <v>0</v>
          </cell>
          <cell r="C160">
            <v>0</v>
          </cell>
          <cell r="D160">
            <v>5695.1304347826099</v>
          </cell>
          <cell r="E160">
            <v>0</v>
          </cell>
          <cell r="F160">
            <v>81.214099909752093</v>
          </cell>
          <cell r="G160">
            <v>0</v>
          </cell>
          <cell r="H160">
            <v>10080.131868131901</v>
          </cell>
          <cell r="I160">
            <v>2141.5235971757402</v>
          </cell>
        </row>
        <row r="161">
          <cell r="B161">
            <v>0</v>
          </cell>
          <cell r="C161">
            <v>0</v>
          </cell>
          <cell r="D161">
            <v>3252</v>
          </cell>
          <cell r="E161">
            <v>606</v>
          </cell>
          <cell r="F161">
            <v>502</v>
          </cell>
          <cell r="G161">
            <v>145</v>
          </cell>
          <cell r="H161">
            <v>1590</v>
          </cell>
          <cell r="I161">
            <v>0</v>
          </cell>
        </row>
        <row r="162">
          <cell r="B162">
            <v>0</v>
          </cell>
          <cell r="C162">
            <v>6.0131241514557301</v>
          </cell>
          <cell r="D162">
            <v>5908.1028812792274</v>
          </cell>
          <cell r="E162">
            <v>14.034997737215299</v>
          </cell>
          <cell r="F162">
            <v>448.73585759541402</v>
          </cell>
          <cell r="G162">
            <v>584.47774928344836</v>
          </cell>
          <cell r="H162">
            <v>2996.6353899532401</v>
          </cell>
          <cell r="I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399</v>
          </cell>
          <cell r="G163">
            <v>0</v>
          </cell>
          <cell r="H163">
            <v>0</v>
          </cell>
          <cell r="I163">
            <v>0</v>
          </cell>
        </row>
        <row r="164">
          <cell r="B164">
            <v>137.96864681730699</v>
          </cell>
          <cell r="C164">
            <v>675.36593068994</v>
          </cell>
          <cell r="D164">
            <v>977.85942748858702</v>
          </cell>
          <cell r="E164">
            <v>143.88699072611902</v>
          </cell>
          <cell r="F164">
            <v>3521.4447730339657</v>
          </cell>
          <cell r="G164">
            <v>0</v>
          </cell>
          <cell r="H164">
            <v>11824.55425076804</v>
          </cell>
          <cell r="I164">
            <v>302.91998047604005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16256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B166">
            <v>6025.5746527519304</v>
          </cell>
          <cell r="C166">
            <v>14357.0121778744</v>
          </cell>
          <cell r="D166">
            <v>77.798722663053994</v>
          </cell>
          <cell r="E166">
            <v>31632.972220154501</v>
          </cell>
          <cell r="F166">
            <v>2062.2094356195398</v>
          </cell>
          <cell r="G166">
            <v>2450.9307588096099</v>
          </cell>
          <cell r="H166">
            <v>19474.043039406901</v>
          </cell>
          <cell r="I166">
            <v>904.45899272007</v>
          </cell>
        </row>
        <row r="167">
          <cell r="B167">
            <v>0</v>
          </cell>
          <cell r="C167">
            <v>12288.594864479313</v>
          </cell>
          <cell r="D167">
            <v>0</v>
          </cell>
          <cell r="E167">
            <v>620.83808844507803</v>
          </cell>
          <cell r="F167">
            <v>24744.907275320969</v>
          </cell>
          <cell r="G167">
            <v>0</v>
          </cell>
          <cell r="H167">
            <v>0</v>
          </cell>
          <cell r="I167">
            <v>1090.6597717546399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158598.24791800138</v>
          </cell>
          <cell r="F168">
            <v>19860.834401024898</v>
          </cell>
          <cell r="G168">
            <v>3640.8952594490702</v>
          </cell>
          <cell r="H168">
            <v>9154.0224215246599</v>
          </cell>
          <cell r="I168">
            <v>0</v>
          </cell>
        </row>
        <row r="169">
          <cell r="B169">
            <v>2732.3655872523254</v>
          </cell>
          <cell r="C169">
            <v>12421.466411778796</v>
          </cell>
          <cell r="D169">
            <v>1204.4481940549099</v>
          </cell>
          <cell r="E169">
            <v>6350.9764449577324</v>
          </cell>
          <cell r="F169">
            <v>15291.783095506316</v>
          </cell>
          <cell r="G169">
            <v>5258.523700009835</v>
          </cell>
          <cell r="H169">
            <v>172.833015112748</v>
          </cell>
          <cell r="I169">
            <v>565.60355132733775</v>
          </cell>
        </row>
        <row r="170">
          <cell r="B170">
            <v>47616.760348638163</v>
          </cell>
          <cell r="C170">
            <v>49315.138419099021</v>
          </cell>
          <cell r="D170">
            <v>34888.647157980959</v>
          </cell>
          <cell r="E170">
            <v>133830.30335133409</v>
          </cell>
          <cell r="F170">
            <v>15066.499577627441</v>
          </cell>
          <cell r="G170">
            <v>6817.52136997459</v>
          </cell>
          <cell r="H170">
            <v>40580.977027661</v>
          </cell>
          <cell r="I170">
            <v>11738.15274768479</v>
          </cell>
        </row>
        <row r="171">
          <cell r="B171">
            <v>0</v>
          </cell>
          <cell r="C171">
            <v>242.99657924743443</v>
          </cell>
          <cell r="D171">
            <v>0</v>
          </cell>
          <cell r="E171">
            <v>0</v>
          </cell>
          <cell r="F171">
            <v>961.00342075256549</v>
          </cell>
          <cell r="G171">
            <v>0</v>
          </cell>
          <cell r="H171">
            <v>0</v>
          </cell>
          <cell r="I171">
            <v>0</v>
          </cell>
        </row>
        <row r="172">
          <cell r="B172">
            <v>5514.7557339610003</v>
          </cell>
          <cell r="C172">
            <v>10658.2277862794</v>
          </cell>
          <cell r="D172">
            <v>5762.5990157727501</v>
          </cell>
          <cell r="E172">
            <v>28661.301473084899</v>
          </cell>
          <cell r="F172">
            <v>3733.6379197268702</v>
          </cell>
          <cell r="G172">
            <v>4620.9255433948401</v>
          </cell>
          <cell r="H172">
            <v>11358.1801912638</v>
          </cell>
          <cell r="I172">
            <v>701.37233651640997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</row>
        <row r="174">
          <cell r="B174">
            <v>1178.952882249376</v>
          </cell>
          <cell r="C174">
            <v>21583.269811779646</v>
          </cell>
          <cell r="D174">
            <v>2375.5124903148603</v>
          </cell>
          <cell r="E174">
            <v>13426.038364770211</v>
          </cell>
          <cell r="F174">
            <v>13598.09066628971</v>
          </cell>
          <cell r="G174">
            <v>8165.0967378795958</v>
          </cell>
          <cell r="H174">
            <v>4037.5094314240532</v>
          </cell>
          <cell r="I174">
            <v>4184.529615292543</v>
          </cell>
        </row>
        <row r="175">
          <cell r="B175">
            <v>1818.54561539312</v>
          </cell>
          <cell r="C175">
            <v>282.37509675992499</v>
          </cell>
          <cell r="D175">
            <v>1738.67234324892</v>
          </cell>
          <cell r="E175">
            <v>27985.450403627143</v>
          </cell>
          <cell r="F175">
            <v>1460.1293818423101</v>
          </cell>
          <cell r="G175">
            <v>3119.83390467765</v>
          </cell>
          <cell r="H175">
            <v>6986.0183567399999</v>
          </cell>
          <cell r="I175">
            <v>252.974897710937</v>
          </cell>
        </row>
        <row r="176">
          <cell r="B176">
            <v>27580.237378532027</v>
          </cell>
          <cell r="C176">
            <v>0</v>
          </cell>
          <cell r="D176">
            <v>1522.8708502131442</v>
          </cell>
          <cell r="E176">
            <v>24870.9330888654</v>
          </cell>
          <cell r="F176">
            <v>11104.607354968</v>
          </cell>
          <cell r="G176">
            <v>10138.910074873615</v>
          </cell>
          <cell r="H176">
            <v>50196.441252547833</v>
          </cell>
          <cell r="I176">
            <v>0</v>
          </cell>
        </row>
        <row r="177">
          <cell r="B177">
            <v>3503.0473884887701</v>
          </cell>
          <cell r="C177">
            <v>50.673364401137803</v>
          </cell>
          <cell r="D177">
            <v>0</v>
          </cell>
          <cell r="E177">
            <v>14105.321793863101</v>
          </cell>
          <cell r="F177">
            <v>8683.6906736064939</v>
          </cell>
          <cell r="G177">
            <v>0</v>
          </cell>
          <cell r="H177">
            <v>0</v>
          </cell>
          <cell r="I177">
            <v>204.266779640501</v>
          </cell>
        </row>
        <row r="178">
          <cell r="B178">
            <v>135.537872719181</v>
          </cell>
          <cell r="C178">
            <v>9.8092567868268805</v>
          </cell>
          <cell r="D178">
            <v>0</v>
          </cell>
          <cell r="E178">
            <v>6596.6355140186915</v>
          </cell>
          <cell r="F178">
            <v>0</v>
          </cell>
          <cell r="G178">
            <v>0</v>
          </cell>
          <cell r="H178">
            <v>0</v>
          </cell>
          <cell r="I178">
            <v>12.017356475300399</v>
          </cell>
        </row>
        <row r="179">
          <cell r="B179">
            <v>0</v>
          </cell>
          <cell r="C179">
            <v>2.5629984051036678</v>
          </cell>
          <cell r="D179">
            <v>0</v>
          </cell>
          <cell r="E179">
            <v>3005.1156299840509</v>
          </cell>
          <cell r="F179">
            <v>192.2248803827751</v>
          </cell>
          <cell r="G179">
            <v>14.096491228070171</v>
          </cell>
          <cell r="H179">
            <v>0</v>
          </cell>
          <cell r="I179">
            <v>0</v>
          </cell>
        </row>
        <row r="180">
          <cell r="B180">
            <v>26.255392200018001</v>
          </cell>
          <cell r="C180">
            <v>0</v>
          </cell>
          <cell r="D180">
            <v>0</v>
          </cell>
          <cell r="E180">
            <v>27209.794436129938</v>
          </cell>
          <cell r="F180">
            <v>0</v>
          </cell>
          <cell r="G180">
            <v>781.88823840126804</v>
          </cell>
          <cell r="H180">
            <v>736.06193326877406</v>
          </cell>
          <cell r="I180">
            <v>0</v>
          </cell>
        </row>
        <row r="181">
          <cell r="B181">
            <v>709.62268276452005</v>
          </cell>
          <cell r="C181">
            <v>130.70016161231999</v>
          </cell>
          <cell r="D181">
            <v>724.56012928985604</v>
          </cell>
          <cell r="E181">
            <v>4939.8375796178298</v>
          </cell>
          <cell r="F181">
            <v>52786.319992394703</v>
          </cell>
          <cell r="G181">
            <v>0</v>
          </cell>
          <cell r="H181">
            <v>5011.7584846468299</v>
          </cell>
          <cell r="I181">
            <v>284.200969673923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90812.448723674694</v>
          </cell>
          <cell r="F183">
            <v>5274.0131239907896</v>
          </cell>
          <cell r="G183">
            <v>627.357233655134</v>
          </cell>
          <cell r="H183">
            <v>737.18091867935505</v>
          </cell>
          <cell r="I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22215.995274660378</v>
          </cell>
          <cell r="F184">
            <v>622.23778584085005</v>
          </cell>
          <cell r="G184">
            <v>1056.87182516243</v>
          </cell>
          <cell r="H184">
            <v>248.895114336342</v>
          </cell>
          <cell r="I184">
            <v>0</v>
          </cell>
        </row>
        <row r="185">
          <cell r="B185">
            <v>428</v>
          </cell>
          <cell r="C185">
            <v>0</v>
          </cell>
          <cell r="D185">
            <v>0</v>
          </cell>
          <cell r="E185">
            <v>5631</v>
          </cell>
          <cell r="F185">
            <v>0</v>
          </cell>
          <cell r="G185">
            <v>0</v>
          </cell>
          <cell r="H185">
            <v>0</v>
          </cell>
          <cell r="I185">
            <v>8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9725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4625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B188">
            <v>1285.8307320224467</v>
          </cell>
          <cell r="C188">
            <v>2152.4458690539409</v>
          </cell>
          <cell r="D188">
            <v>218.69361546578688</v>
          </cell>
          <cell r="E188">
            <v>2121.4218790591603</v>
          </cell>
          <cell r="F188">
            <v>2223.6479620574137</v>
          </cell>
          <cell r="G188">
            <v>0</v>
          </cell>
          <cell r="H188">
            <v>4487.5181356084204</v>
          </cell>
          <cell r="I188">
            <v>962.44180673283995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20145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</row>
        <row r="190">
          <cell r="B190">
            <v>1018.0628614707</v>
          </cell>
          <cell r="C190">
            <v>0</v>
          </cell>
          <cell r="D190">
            <v>21839.739741118101</v>
          </cell>
          <cell r="E190">
            <v>26137.197397411201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B191">
            <v>1504.3626789534001</v>
          </cell>
          <cell r="C191">
            <v>0</v>
          </cell>
          <cell r="D191">
            <v>0</v>
          </cell>
          <cell r="E191">
            <v>57337.637321046597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1493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B193">
            <v>0</v>
          </cell>
          <cell r="C193">
            <v>0</v>
          </cell>
          <cell r="D193">
            <v>312.66011094301501</v>
          </cell>
          <cell r="E193">
            <v>4708.3398890569852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9600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28754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B196">
            <v>580</v>
          </cell>
          <cell r="C196">
            <v>0</v>
          </cell>
          <cell r="D196">
            <v>2800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B197">
            <v>0</v>
          </cell>
          <cell r="C197">
            <v>4260.9939914163087</v>
          </cell>
          <cell r="D197">
            <v>0</v>
          </cell>
          <cell r="E197">
            <v>260.00600858369097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1632</v>
          </cell>
        </row>
        <row r="199">
          <cell r="B199">
            <v>44778.914803323198</v>
          </cell>
          <cell r="C199">
            <v>8638.8402189794924</v>
          </cell>
          <cell r="D199">
            <v>0</v>
          </cell>
          <cell r="E199">
            <v>27448.445998769592</v>
          </cell>
          <cell r="F199">
            <v>21347.892902695119</v>
          </cell>
          <cell r="G199">
            <v>15587.7307958081</v>
          </cell>
          <cell r="H199">
            <v>18908.60805125413</v>
          </cell>
          <cell r="I199">
            <v>9276.5672291702995</v>
          </cell>
        </row>
        <row r="200">
          <cell r="B200">
            <v>474.40461706581976</v>
          </cell>
          <cell r="C200">
            <v>17171.874673949682</v>
          </cell>
          <cell r="D200">
            <v>61.103327623976753</v>
          </cell>
          <cell r="E200">
            <v>5562.1615135542388</v>
          </cell>
          <cell r="F200">
            <v>8467.1698510813039</v>
          </cell>
          <cell r="G200">
            <v>705.23239487002979</v>
          </cell>
          <cell r="H200">
            <v>1036.775570331368</v>
          </cell>
          <cell r="I200">
            <v>732.27805152357837</v>
          </cell>
        </row>
        <row r="201">
          <cell r="B201">
            <v>1099.63893204442</v>
          </cell>
          <cell r="C201">
            <v>9772.4108118994209</v>
          </cell>
          <cell r="D201">
            <v>4304.4329363024299</v>
          </cell>
          <cell r="E201">
            <v>5832.1433914495001</v>
          </cell>
          <cell r="F201">
            <v>4620.0349559814003</v>
          </cell>
          <cell r="G201">
            <v>11291.292076644142</v>
          </cell>
          <cell r="H201">
            <v>622.41153115829502</v>
          </cell>
          <cell r="I201">
            <v>352.63536452039801</v>
          </cell>
        </row>
        <row r="202">
          <cell r="B202">
            <v>101.6655164392</v>
          </cell>
          <cell r="C202">
            <v>0</v>
          </cell>
          <cell r="D202">
            <v>486.79912375930502</v>
          </cell>
          <cell r="E202">
            <v>0</v>
          </cell>
          <cell r="F202">
            <v>0</v>
          </cell>
          <cell r="G202">
            <v>82.852124689826297</v>
          </cell>
          <cell r="H202">
            <v>0</v>
          </cell>
          <cell r="I202">
            <v>327.68323511166881</v>
          </cell>
        </row>
        <row r="203">
          <cell r="B203">
            <v>0</v>
          </cell>
          <cell r="C203">
            <v>529.09962046227645</v>
          </cell>
          <cell r="D203">
            <v>0</v>
          </cell>
          <cell r="E203">
            <v>982.96600336293102</v>
          </cell>
          <cell r="F203">
            <v>3757.3775818844097</v>
          </cell>
          <cell r="G203">
            <v>0</v>
          </cell>
          <cell r="H203">
            <v>0</v>
          </cell>
          <cell r="I203">
            <v>9328.5567942903817</v>
          </cell>
        </row>
        <row r="204">
          <cell r="B204">
            <v>227.87432863193749</v>
          </cell>
          <cell r="C204">
            <v>5861.0848871228327</v>
          </cell>
          <cell r="D204">
            <v>0</v>
          </cell>
          <cell r="E204">
            <v>64.143923846120302</v>
          </cell>
          <cell r="F204">
            <v>11736.6032051002</v>
          </cell>
          <cell r="G204">
            <v>0</v>
          </cell>
          <cell r="H204">
            <v>0</v>
          </cell>
          <cell r="I204">
            <v>105.29365529889525</v>
          </cell>
        </row>
        <row r="205">
          <cell r="B205">
            <v>8571</v>
          </cell>
          <cell r="C205">
            <v>5355.8</v>
          </cell>
          <cell r="D205">
            <v>14593</v>
          </cell>
          <cell r="E205">
            <v>20413</v>
          </cell>
          <cell r="F205">
            <v>6620</v>
          </cell>
          <cell r="G205">
            <v>7483.1</v>
          </cell>
          <cell r="H205">
            <v>3479.5</v>
          </cell>
          <cell r="I205">
            <v>707</v>
          </cell>
        </row>
        <row r="206"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321</v>
          </cell>
          <cell r="H206">
            <v>0</v>
          </cell>
          <cell r="I206">
            <v>0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521</v>
          </cell>
          <cell r="G207">
            <v>0</v>
          </cell>
          <cell r="H207">
            <v>0</v>
          </cell>
          <cell r="I207">
            <v>0</v>
          </cell>
        </row>
        <row r="208">
          <cell r="B208">
            <v>1012.8361654341243</v>
          </cell>
          <cell r="C208">
            <v>2828.8256381565648</v>
          </cell>
          <cell r="D208">
            <v>669.07947175875836</v>
          </cell>
          <cell r="E208">
            <v>1362.1301803745805</v>
          </cell>
          <cell r="F208">
            <v>8069.84220942313</v>
          </cell>
          <cell r="G208">
            <v>0</v>
          </cell>
          <cell r="H208">
            <v>0</v>
          </cell>
          <cell r="I208">
            <v>0</v>
          </cell>
        </row>
        <row r="209">
          <cell r="B209">
            <v>0</v>
          </cell>
          <cell r="C209">
            <v>528.52227722772204</v>
          </cell>
          <cell r="D209">
            <v>0</v>
          </cell>
          <cell r="E209">
            <v>509.50742574257811</v>
          </cell>
          <cell r="F209">
            <v>2802.9702970296999</v>
          </cell>
          <cell r="G209">
            <v>0</v>
          </cell>
          <cell r="H209">
            <v>0</v>
          </cell>
          <cell r="I209">
            <v>0</v>
          </cell>
        </row>
        <row r="210">
          <cell r="B210">
            <v>42</v>
          </cell>
          <cell r="C210">
            <v>2</v>
          </cell>
          <cell r="D210">
            <v>0</v>
          </cell>
          <cell r="E210">
            <v>0</v>
          </cell>
          <cell r="F210">
            <v>0</v>
          </cell>
          <cell r="G210">
            <v>12.6</v>
          </cell>
          <cell r="H210">
            <v>0</v>
          </cell>
          <cell r="I210">
            <v>0</v>
          </cell>
        </row>
        <row r="211">
          <cell r="B211">
            <v>12</v>
          </cell>
          <cell r="C211">
            <v>0</v>
          </cell>
          <cell r="D211">
            <v>0</v>
          </cell>
          <cell r="E211">
            <v>164</v>
          </cell>
          <cell r="F211">
            <v>0</v>
          </cell>
          <cell r="G211">
            <v>0</v>
          </cell>
          <cell r="H211">
            <v>80</v>
          </cell>
          <cell r="I211">
            <v>560</v>
          </cell>
        </row>
        <row r="212">
          <cell r="B212">
            <v>194.81518583042975</v>
          </cell>
          <cell r="C212">
            <v>0</v>
          </cell>
          <cell r="D212">
            <v>3100.6566492450638</v>
          </cell>
          <cell r="E212">
            <v>0</v>
          </cell>
          <cell r="F212">
            <v>1878.965156794425</v>
          </cell>
          <cell r="G212">
            <v>0</v>
          </cell>
          <cell r="H212">
            <v>1789.7507259001161</v>
          </cell>
          <cell r="I212">
            <v>5576.8122822299647</v>
          </cell>
        </row>
        <row r="213">
          <cell r="B213">
            <v>1724.1835164339861</v>
          </cell>
          <cell r="C213">
            <v>818.35030063450552</v>
          </cell>
          <cell r="D213">
            <v>2236.3146166586575</v>
          </cell>
          <cell r="E213">
            <v>40.235612211963712</v>
          </cell>
          <cell r="F213">
            <v>1379.3012708485853</v>
          </cell>
          <cell r="G213">
            <v>1212.6146832123015</v>
          </cell>
          <cell r="H213">
            <v>0</v>
          </cell>
          <cell r="I213">
            <v>0</v>
          </cell>
        </row>
        <row r="214">
          <cell r="B214">
            <v>44.19275968757168</v>
          </cell>
          <cell r="C214">
            <v>66.918102195662172</v>
          </cell>
          <cell r="D214">
            <v>113.4661400489142</v>
          </cell>
          <cell r="E214">
            <v>0</v>
          </cell>
          <cell r="F214">
            <v>0</v>
          </cell>
          <cell r="G214">
            <v>340.27338712678289</v>
          </cell>
          <cell r="H214">
            <v>33.674652448581867</v>
          </cell>
          <cell r="I214">
            <v>100.47495849248718</v>
          </cell>
        </row>
        <row r="215">
          <cell r="B215">
            <v>2148.3148355329008</v>
          </cell>
          <cell r="C215">
            <v>596.52652498342172</v>
          </cell>
          <cell r="D215">
            <v>248.52711001797877</v>
          </cell>
          <cell r="E215">
            <v>7027.1379394838132</v>
          </cell>
          <cell r="F215">
            <v>3187.0659639977107</v>
          </cell>
          <cell r="G215">
            <v>79.841324336588002</v>
          </cell>
          <cell r="H215">
            <v>0</v>
          </cell>
          <cell r="I215">
            <v>813.58630164758608</v>
          </cell>
        </row>
        <row r="216">
          <cell r="B216">
            <v>45419.287280996003</v>
          </cell>
          <cell r="C216">
            <v>39773.721562382001</v>
          </cell>
          <cell r="D216">
            <v>3022451.7575013875</v>
          </cell>
          <cell r="E216">
            <v>108045.11025275</v>
          </cell>
          <cell r="F216">
            <v>59062.305333099997</v>
          </cell>
          <cell r="G216">
            <v>125110.291393066</v>
          </cell>
          <cell r="H216">
            <v>189331.611441313</v>
          </cell>
          <cell r="I216">
            <v>10019.915235005699</v>
          </cell>
        </row>
        <row r="217">
          <cell r="B217">
            <v>8787.6709935758008</v>
          </cell>
          <cell r="C217">
            <v>36427.325580137003</v>
          </cell>
          <cell r="D217">
            <v>6865.59641872867</v>
          </cell>
          <cell r="E217">
            <v>114436.14001677654</v>
          </cell>
          <cell r="F217">
            <v>9507.0946607533006</v>
          </cell>
          <cell r="G217">
            <v>15242.607289576499</v>
          </cell>
          <cell r="H217">
            <v>9514.8825843511004</v>
          </cell>
          <cell r="I217">
            <v>3947.6824561010999</v>
          </cell>
        </row>
      </sheetData>
      <sheetData sheetId="13">
        <row r="8">
          <cell r="B8">
            <v>2965</v>
          </cell>
          <cell r="C8">
            <v>21053</v>
          </cell>
          <cell r="D8">
            <v>10569</v>
          </cell>
          <cell r="E8">
            <v>0</v>
          </cell>
          <cell r="F8">
            <v>660</v>
          </cell>
          <cell r="G8">
            <v>0</v>
          </cell>
          <cell r="H8">
            <v>5241</v>
          </cell>
          <cell r="I8">
            <v>110</v>
          </cell>
        </row>
        <row r="9">
          <cell r="B9">
            <v>984</v>
          </cell>
          <cell r="C9">
            <v>1414</v>
          </cell>
          <cell r="D9">
            <v>4433</v>
          </cell>
          <cell r="E9">
            <v>746</v>
          </cell>
          <cell r="F9">
            <v>1045</v>
          </cell>
          <cell r="G9">
            <v>2404</v>
          </cell>
          <cell r="H9">
            <v>16430</v>
          </cell>
          <cell r="I9">
            <v>831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240</v>
          </cell>
          <cell r="I10">
            <v>0</v>
          </cell>
        </row>
        <row r="11">
          <cell r="B11">
            <v>3</v>
          </cell>
          <cell r="C11">
            <v>549</v>
          </cell>
          <cell r="D11">
            <v>60</v>
          </cell>
          <cell r="E11">
            <v>7</v>
          </cell>
          <cell r="F11">
            <v>0</v>
          </cell>
          <cell r="G11">
            <v>0</v>
          </cell>
          <cell r="H11">
            <v>94</v>
          </cell>
          <cell r="I11">
            <v>338</v>
          </cell>
        </row>
        <row r="12">
          <cell r="B12">
            <v>0</v>
          </cell>
          <cell r="C12">
            <v>35</v>
          </cell>
          <cell r="D12">
            <v>3750</v>
          </cell>
          <cell r="E12">
            <v>0</v>
          </cell>
          <cell r="F12">
            <v>0</v>
          </cell>
          <cell r="G12">
            <v>0</v>
          </cell>
          <cell r="H12">
            <v>6673</v>
          </cell>
        </row>
        <row r="13">
          <cell r="B13">
            <v>58</v>
          </cell>
          <cell r="C13">
            <v>175</v>
          </cell>
          <cell r="D13">
            <v>405</v>
          </cell>
          <cell r="E13">
            <v>627</v>
          </cell>
          <cell r="F13">
            <v>185</v>
          </cell>
          <cell r="G13">
            <v>697</v>
          </cell>
          <cell r="H13">
            <v>4156</v>
          </cell>
        </row>
        <row r="14">
          <cell r="B14">
            <v>10</v>
          </cell>
          <cell r="C14">
            <v>66</v>
          </cell>
          <cell r="D14">
            <v>1324</v>
          </cell>
          <cell r="E14">
            <v>32</v>
          </cell>
          <cell r="F14">
            <v>285</v>
          </cell>
          <cell r="G14">
            <v>10148</v>
          </cell>
          <cell r="H14">
            <v>7810</v>
          </cell>
          <cell r="I14">
            <v>500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25</v>
          </cell>
          <cell r="G15">
            <v>100</v>
          </cell>
          <cell r="H15">
            <v>120</v>
          </cell>
          <cell r="I15">
            <v>0</v>
          </cell>
        </row>
        <row r="16">
          <cell r="B16">
            <v>201</v>
          </cell>
          <cell r="C16">
            <v>82</v>
          </cell>
          <cell r="D16">
            <v>632</v>
          </cell>
          <cell r="E16">
            <v>117</v>
          </cell>
          <cell r="F16">
            <v>305</v>
          </cell>
          <cell r="G16">
            <v>1150</v>
          </cell>
          <cell r="H16">
            <v>4784</v>
          </cell>
          <cell r="I16">
            <v>23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18</v>
          </cell>
          <cell r="H17">
            <v>0</v>
          </cell>
          <cell r="I17">
            <v>0</v>
          </cell>
        </row>
        <row r="18">
          <cell r="B18">
            <v>1204</v>
          </cell>
          <cell r="C18">
            <v>1483</v>
          </cell>
          <cell r="D18">
            <v>0</v>
          </cell>
          <cell r="E18">
            <v>1976</v>
          </cell>
          <cell r="F18">
            <v>270</v>
          </cell>
          <cell r="G18">
            <v>959</v>
          </cell>
          <cell r="H18">
            <v>1422</v>
          </cell>
          <cell r="I18">
            <v>464</v>
          </cell>
        </row>
        <row r="19">
          <cell r="B19">
            <v>0</v>
          </cell>
          <cell r="C19">
            <v>949</v>
          </cell>
          <cell r="D19">
            <v>15</v>
          </cell>
          <cell r="E19">
            <v>24</v>
          </cell>
          <cell r="F19">
            <v>1300</v>
          </cell>
          <cell r="G19">
            <v>400</v>
          </cell>
          <cell r="I19">
            <v>196</v>
          </cell>
        </row>
        <row r="20">
          <cell r="B20">
            <v>0</v>
          </cell>
          <cell r="C20">
            <v>0</v>
          </cell>
          <cell r="D20">
            <v>10</v>
          </cell>
          <cell r="E20">
            <v>4209</v>
          </cell>
          <cell r="G20">
            <v>80</v>
          </cell>
          <cell r="H20">
            <v>17</v>
          </cell>
        </row>
        <row r="21">
          <cell r="B21">
            <v>301</v>
          </cell>
          <cell r="C21">
            <v>1314</v>
          </cell>
          <cell r="D21">
            <v>152</v>
          </cell>
          <cell r="E21">
            <v>773</v>
          </cell>
          <cell r="F21">
            <v>1210</v>
          </cell>
          <cell r="G21">
            <v>1086</v>
          </cell>
          <cell r="H21">
            <v>30</v>
          </cell>
          <cell r="I21">
            <v>38</v>
          </cell>
        </row>
        <row r="22">
          <cell r="B22">
            <v>2387</v>
          </cell>
          <cell r="C22">
            <v>2688</v>
          </cell>
          <cell r="D22">
            <v>3990</v>
          </cell>
          <cell r="E22">
            <v>7807</v>
          </cell>
          <cell r="F22">
            <v>1350</v>
          </cell>
          <cell r="G22">
            <v>797</v>
          </cell>
          <cell r="H22">
            <v>2806</v>
          </cell>
          <cell r="I22">
            <v>836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38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467</v>
          </cell>
          <cell r="C24">
            <v>166</v>
          </cell>
          <cell r="D24">
            <v>1020</v>
          </cell>
          <cell r="E24">
            <v>1141</v>
          </cell>
          <cell r="F24">
            <v>580</v>
          </cell>
          <cell r="G24">
            <v>93</v>
          </cell>
          <cell r="H24">
            <v>1259</v>
          </cell>
          <cell r="I24">
            <v>64</v>
          </cell>
        </row>
        <row r="25">
          <cell r="B25">
            <v>0</v>
          </cell>
          <cell r="C25">
            <v>0</v>
          </cell>
          <cell r="D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>
            <v>72</v>
          </cell>
          <cell r="C26">
            <v>893</v>
          </cell>
          <cell r="D26">
            <v>1306</v>
          </cell>
          <cell r="E26">
            <v>711</v>
          </cell>
          <cell r="F26">
            <v>2120</v>
          </cell>
          <cell r="G26">
            <v>674</v>
          </cell>
          <cell r="H26">
            <v>953</v>
          </cell>
          <cell r="I26">
            <v>497</v>
          </cell>
        </row>
        <row r="27">
          <cell r="B27">
            <v>29</v>
          </cell>
          <cell r="C27">
            <v>30</v>
          </cell>
          <cell r="D27">
            <v>135</v>
          </cell>
          <cell r="E27">
            <v>346</v>
          </cell>
          <cell r="F27">
            <v>25</v>
          </cell>
          <cell r="G27">
            <v>52</v>
          </cell>
          <cell r="H27">
            <v>270</v>
          </cell>
          <cell r="I27">
            <v>0</v>
          </cell>
        </row>
        <row r="28">
          <cell r="B28">
            <v>132</v>
          </cell>
          <cell r="C28">
            <v>0</v>
          </cell>
          <cell r="D28">
            <v>765</v>
          </cell>
          <cell r="E28">
            <v>44</v>
          </cell>
          <cell r="F28">
            <v>875</v>
          </cell>
          <cell r="G28">
            <v>2290</v>
          </cell>
          <cell r="H28">
            <v>2357</v>
          </cell>
          <cell r="I28">
            <v>0</v>
          </cell>
        </row>
        <row r="29">
          <cell r="B29">
            <v>0</v>
          </cell>
          <cell r="C29">
            <v>1</v>
          </cell>
          <cell r="D29">
            <v>0</v>
          </cell>
          <cell r="E29">
            <v>141</v>
          </cell>
          <cell r="F29">
            <v>150</v>
          </cell>
          <cell r="G29">
            <v>0</v>
          </cell>
          <cell r="H29">
            <v>0</v>
          </cell>
          <cell r="I29">
            <v>11</v>
          </cell>
        </row>
        <row r="30">
          <cell r="B30">
            <v>14</v>
          </cell>
          <cell r="C30">
            <v>7</v>
          </cell>
          <cell r="D30">
            <v>0</v>
          </cell>
          <cell r="E30">
            <v>1505</v>
          </cell>
          <cell r="G30">
            <v>0</v>
          </cell>
          <cell r="H30">
            <v>0.6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1156</v>
          </cell>
          <cell r="F31">
            <v>60</v>
          </cell>
          <cell r="G31">
            <v>12</v>
          </cell>
          <cell r="H31">
            <v>0.3</v>
          </cell>
          <cell r="I31">
            <v>11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250</v>
          </cell>
          <cell r="F32">
            <v>0</v>
          </cell>
          <cell r="G32">
            <v>0</v>
          </cell>
          <cell r="H32">
            <v>120</v>
          </cell>
          <cell r="I32">
            <v>0</v>
          </cell>
        </row>
        <row r="33">
          <cell r="B33">
            <v>9</v>
          </cell>
          <cell r="C33">
            <v>1</v>
          </cell>
          <cell r="D33">
            <v>0</v>
          </cell>
          <cell r="E33">
            <v>20</v>
          </cell>
          <cell r="F33">
            <v>215</v>
          </cell>
          <cell r="G33">
            <v>0</v>
          </cell>
          <cell r="H33">
            <v>40</v>
          </cell>
          <cell r="I33">
            <v>9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C35">
            <v>1</v>
          </cell>
          <cell r="E35">
            <v>1164</v>
          </cell>
          <cell r="F35">
            <v>50</v>
          </cell>
          <cell r="G35">
            <v>230</v>
          </cell>
          <cell r="H35">
            <v>77</v>
          </cell>
          <cell r="I35">
            <v>3</v>
          </cell>
        </row>
        <row r="36">
          <cell r="B36">
            <v>3</v>
          </cell>
          <cell r="C36">
            <v>0</v>
          </cell>
          <cell r="E36">
            <v>275</v>
          </cell>
          <cell r="F36">
            <v>30</v>
          </cell>
          <cell r="G36">
            <v>7</v>
          </cell>
          <cell r="H36">
            <v>259</v>
          </cell>
          <cell r="I36">
            <v>26</v>
          </cell>
        </row>
        <row r="37">
          <cell r="B37">
            <v>19</v>
          </cell>
          <cell r="C37">
            <v>0</v>
          </cell>
          <cell r="D37">
            <v>0</v>
          </cell>
          <cell r="E37">
            <v>280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484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93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15</v>
          </cell>
          <cell r="C40">
            <v>32</v>
          </cell>
          <cell r="D40">
            <v>54</v>
          </cell>
          <cell r="E40">
            <v>24</v>
          </cell>
          <cell r="F40">
            <v>50</v>
          </cell>
          <cell r="G40">
            <v>0</v>
          </cell>
          <cell r="H40">
            <v>224</v>
          </cell>
          <cell r="I40">
            <v>29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15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C42">
            <v>0</v>
          </cell>
          <cell r="D42">
            <v>25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70</v>
          </cell>
          <cell r="G43">
            <v>0</v>
          </cell>
          <cell r="H43">
            <v>0</v>
          </cell>
          <cell r="I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13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44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24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346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B49">
            <v>7</v>
          </cell>
          <cell r="C49">
            <v>6</v>
          </cell>
          <cell r="D49">
            <v>0</v>
          </cell>
          <cell r="E49">
            <v>55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B51">
            <v>83</v>
          </cell>
          <cell r="C51">
            <v>23</v>
          </cell>
          <cell r="D51">
            <v>0</v>
          </cell>
          <cell r="E51">
            <v>48</v>
          </cell>
          <cell r="F51">
            <v>75</v>
          </cell>
          <cell r="G51">
            <v>1445</v>
          </cell>
          <cell r="H51">
            <v>1320</v>
          </cell>
        </row>
        <row r="52">
          <cell r="B52">
            <v>116</v>
          </cell>
          <cell r="C52">
            <v>161</v>
          </cell>
          <cell r="D52">
            <v>17</v>
          </cell>
          <cell r="E52">
            <v>188</v>
          </cell>
          <cell r="F52">
            <v>550</v>
          </cell>
          <cell r="H52">
            <v>252</v>
          </cell>
          <cell r="I52">
            <v>908</v>
          </cell>
        </row>
        <row r="53">
          <cell r="B53">
            <v>265</v>
          </cell>
          <cell r="C53">
            <v>196</v>
          </cell>
          <cell r="D53">
            <v>174</v>
          </cell>
          <cell r="E53">
            <v>259</v>
          </cell>
          <cell r="F53">
            <v>180</v>
          </cell>
          <cell r="G53">
            <v>497</v>
          </cell>
          <cell r="H53">
            <v>132</v>
          </cell>
          <cell r="I53">
            <v>25</v>
          </cell>
        </row>
        <row r="54">
          <cell r="B54">
            <v>175</v>
          </cell>
          <cell r="C54">
            <v>0</v>
          </cell>
          <cell r="D54">
            <v>234</v>
          </cell>
          <cell r="E54">
            <v>0</v>
          </cell>
          <cell r="F54">
            <v>0</v>
          </cell>
          <cell r="G54">
            <v>280</v>
          </cell>
          <cell r="H54">
            <v>0</v>
          </cell>
          <cell r="I54">
            <v>107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20</v>
          </cell>
          <cell r="F55">
            <v>0</v>
          </cell>
          <cell r="G55">
            <v>0</v>
          </cell>
          <cell r="H55">
            <v>25</v>
          </cell>
          <cell r="I55">
            <v>0</v>
          </cell>
        </row>
        <row r="56">
          <cell r="B56">
            <v>150</v>
          </cell>
          <cell r="C56">
            <v>226</v>
          </cell>
          <cell r="D56">
            <v>0</v>
          </cell>
          <cell r="E56">
            <v>42</v>
          </cell>
          <cell r="F56">
            <v>2650</v>
          </cell>
          <cell r="G56">
            <v>0</v>
          </cell>
          <cell r="I56">
            <v>14</v>
          </cell>
        </row>
        <row r="57">
          <cell r="B57">
            <v>400</v>
          </cell>
          <cell r="C57">
            <v>17</v>
          </cell>
          <cell r="D57">
            <v>235</v>
          </cell>
          <cell r="E57">
            <v>171</v>
          </cell>
          <cell r="G57">
            <v>129</v>
          </cell>
          <cell r="H57">
            <v>760</v>
          </cell>
          <cell r="I57">
            <v>156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>
            <v>0</v>
          </cell>
          <cell r="C60">
            <v>200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13</v>
          </cell>
          <cell r="G61">
            <v>0</v>
          </cell>
          <cell r="H61">
            <v>0</v>
          </cell>
          <cell r="I61">
            <v>0</v>
          </cell>
        </row>
        <row r="62">
          <cell r="B62">
            <v>0</v>
          </cell>
          <cell r="C62">
            <v>0</v>
          </cell>
          <cell r="D62">
            <v>7</v>
          </cell>
          <cell r="E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C63">
            <v>0</v>
          </cell>
          <cell r="E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0</v>
          </cell>
          <cell r="C64">
            <v>0</v>
          </cell>
          <cell r="E64">
            <v>0</v>
          </cell>
          <cell r="F64">
            <v>145</v>
          </cell>
          <cell r="G64">
            <v>0</v>
          </cell>
          <cell r="H64">
            <v>0</v>
          </cell>
          <cell r="I64">
            <v>80</v>
          </cell>
        </row>
        <row r="65">
          <cell r="B65">
            <v>0</v>
          </cell>
          <cell r="C65">
            <v>147</v>
          </cell>
          <cell r="D65">
            <v>829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162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25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91</v>
          </cell>
          <cell r="C68">
            <v>267</v>
          </cell>
          <cell r="D68">
            <v>738</v>
          </cell>
          <cell r="E68">
            <v>491</v>
          </cell>
          <cell r="F68">
            <v>230</v>
          </cell>
          <cell r="G68">
            <v>427</v>
          </cell>
          <cell r="H68">
            <v>501</v>
          </cell>
          <cell r="I68">
            <v>662</v>
          </cell>
        </row>
        <row r="69">
          <cell r="B69">
            <v>4386</v>
          </cell>
          <cell r="C69">
            <v>5821</v>
          </cell>
          <cell r="D69">
            <v>1996</v>
          </cell>
          <cell r="E69">
            <v>6820</v>
          </cell>
          <cell r="F69">
            <v>995</v>
          </cell>
          <cell r="G69">
            <v>3130</v>
          </cell>
          <cell r="H69">
            <v>5085</v>
          </cell>
          <cell r="I69">
            <v>860</v>
          </cell>
        </row>
        <row r="82">
          <cell r="B82">
            <v>1372</v>
          </cell>
          <cell r="C82">
            <v>149066</v>
          </cell>
          <cell r="D82">
            <v>49846</v>
          </cell>
          <cell r="E82">
            <v>38301</v>
          </cell>
          <cell r="F82">
            <v>1482</v>
          </cell>
          <cell r="G82">
            <v>0</v>
          </cell>
          <cell r="H82">
            <v>2652</v>
          </cell>
          <cell r="I82">
            <v>3395</v>
          </cell>
        </row>
        <row r="83">
          <cell r="B83">
            <v>968</v>
          </cell>
          <cell r="C83">
            <v>919</v>
          </cell>
          <cell r="D83">
            <v>2120</v>
          </cell>
          <cell r="E83">
            <v>824</v>
          </cell>
          <cell r="F83">
            <v>970</v>
          </cell>
          <cell r="G83">
            <v>3471</v>
          </cell>
          <cell r="H83">
            <v>6808</v>
          </cell>
          <cell r="I83">
            <v>4065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54</v>
          </cell>
          <cell r="I84">
            <v>0</v>
          </cell>
        </row>
        <row r="85">
          <cell r="B85">
            <v>181</v>
          </cell>
          <cell r="C85">
            <v>178815</v>
          </cell>
          <cell r="D85">
            <v>0</v>
          </cell>
          <cell r="E85">
            <v>247</v>
          </cell>
          <cell r="F85">
            <v>100350</v>
          </cell>
          <cell r="G85">
            <v>10</v>
          </cell>
          <cell r="H85">
            <v>215</v>
          </cell>
          <cell r="I85">
            <v>205659</v>
          </cell>
        </row>
        <row r="86">
          <cell r="B86">
            <v>0</v>
          </cell>
          <cell r="C86">
            <v>40</v>
          </cell>
          <cell r="D86">
            <v>195</v>
          </cell>
          <cell r="E86">
            <v>0</v>
          </cell>
          <cell r="F86">
            <v>0</v>
          </cell>
          <cell r="G86">
            <v>0</v>
          </cell>
          <cell r="H86">
            <v>1050</v>
          </cell>
          <cell r="I86">
            <v>1437</v>
          </cell>
        </row>
        <row r="87">
          <cell r="B87">
            <v>0</v>
          </cell>
          <cell r="D87">
            <v>70</v>
          </cell>
          <cell r="E87">
            <v>565</v>
          </cell>
          <cell r="F87">
            <v>160</v>
          </cell>
          <cell r="G87">
            <v>100</v>
          </cell>
          <cell r="H87">
            <v>2426</v>
          </cell>
          <cell r="I87">
            <v>0</v>
          </cell>
        </row>
        <row r="88">
          <cell r="B88">
            <v>0</v>
          </cell>
          <cell r="C88">
            <v>36</v>
          </cell>
          <cell r="D88">
            <v>214</v>
          </cell>
          <cell r="E88">
            <v>22</v>
          </cell>
          <cell r="F88">
            <v>210</v>
          </cell>
          <cell r="G88">
            <v>297</v>
          </cell>
          <cell r="H88">
            <v>3176</v>
          </cell>
          <cell r="I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2590</v>
          </cell>
          <cell r="G89">
            <v>0</v>
          </cell>
          <cell r="H89">
            <v>0</v>
          </cell>
          <cell r="I89">
            <v>0</v>
          </cell>
        </row>
        <row r="90">
          <cell r="B90">
            <v>0</v>
          </cell>
          <cell r="C90">
            <v>109</v>
          </cell>
          <cell r="D90">
            <v>363</v>
          </cell>
          <cell r="E90">
            <v>19</v>
          </cell>
          <cell r="F90">
            <v>350</v>
          </cell>
          <cell r="G90">
            <v>219</v>
          </cell>
          <cell r="H90">
            <v>5513</v>
          </cell>
          <cell r="I90">
            <v>322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310</v>
          </cell>
          <cell r="G91">
            <v>0</v>
          </cell>
          <cell r="H91">
            <v>0</v>
          </cell>
          <cell r="I91">
            <v>0</v>
          </cell>
        </row>
        <row r="92">
          <cell r="B92">
            <v>1132</v>
          </cell>
          <cell r="C92">
            <v>256</v>
          </cell>
          <cell r="D92">
            <v>13</v>
          </cell>
          <cell r="E92">
            <v>2013</v>
          </cell>
          <cell r="F92">
            <v>300</v>
          </cell>
          <cell r="G92">
            <v>185</v>
          </cell>
          <cell r="H92">
            <v>2541</v>
          </cell>
          <cell r="I92">
            <v>205</v>
          </cell>
        </row>
        <row r="93">
          <cell r="B93">
            <v>0</v>
          </cell>
          <cell r="C93">
            <v>571</v>
          </cell>
          <cell r="E93">
            <v>10</v>
          </cell>
          <cell r="F93">
            <v>243</v>
          </cell>
          <cell r="G93">
            <v>110</v>
          </cell>
          <cell r="I93">
            <v>432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2585</v>
          </cell>
          <cell r="F94">
            <v>140</v>
          </cell>
          <cell r="G94">
            <v>200</v>
          </cell>
          <cell r="H94">
            <v>41</v>
          </cell>
          <cell r="I94">
            <v>0</v>
          </cell>
        </row>
        <row r="95">
          <cell r="B95">
            <v>250</v>
          </cell>
          <cell r="C95">
            <v>1181</v>
          </cell>
          <cell r="D95">
            <v>70</v>
          </cell>
          <cell r="E95">
            <v>663</v>
          </cell>
          <cell r="F95">
            <v>3125</v>
          </cell>
          <cell r="G95">
            <v>443</v>
          </cell>
          <cell r="H95">
            <v>0</v>
          </cell>
          <cell r="I95">
            <v>56</v>
          </cell>
        </row>
        <row r="96">
          <cell r="B96">
            <v>4128</v>
          </cell>
          <cell r="C96">
            <v>3191</v>
          </cell>
          <cell r="D96">
            <v>2946</v>
          </cell>
          <cell r="E96">
            <v>8087</v>
          </cell>
          <cell r="F96">
            <v>810</v>
          </cell>
          <cell r="G96">
            <v>447</v>
          </cell>
          <cell r="H96">
            <v>2454</v>
          </cell>
          <cell r="I96">
            <v>1433</v>
          </cell>
        </row>
        <row r="97">
          <cell r="B97">
            <v>0</v>
          </cell>
          <cell r="C97">
            <v>53</v>
          </cell>
          <cell r="D97">
            <v>0</v>
          </cell>
          <cell r="E97">
            <v>0</v>
          </cell>
          <cell r="F97">
            <v>30</v>
          </cell>
          <cell r="G97">
            <v>0</v>
          </cell>
          <cell r="H97">
            <v>0</v>
          </cell>
          <cell r="I97">
            <v>0</v>
          </cell>
        </row>
        <row r="98">
          <cell r="B98">
            <v>477</v>
          </cell>
          <cell r="C98">
            <v>528</v>
          </cell>
          <cell r="D98">
            <v>1020</v>
          </cell>
          <cell r="E98">
            <v>1621</v>
          </cell>
          <cell r="F98">
            <v>335</v>
          </cell>
          <cell r="G98">
            <v>459</v>
          </cell>
          <cell r="H98">
            <v>532</v>
          </cell>
          <cell r="I98">
            <v>83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>
            <v>89</v>
          </cell>
          <cell r="C100">
            <v>38</v>
          </cell>
          <cell r="D100">
            <v>1306</v>
          </cell>
          <cell r="E100">
            <v>1048</v>
          </cell>
          <cell r="F100">
            <v>1270</v>
          </cell>
          <cell r="G100">
            <v>192</v>
          </cell>
          <cell r="H100">
            <v>203</v>
          </cell>
          <cell r="I100">
            <v>608</v>
          </cell>
        </row>
        <row r="101">
          <cell r="B101">
            <v>98</v>
          </cell>
          <cell r="C101">
            <v>16</v>
          </cell>
          <cell r="D101">
            <v>135</v>
          </cell>
          <cell r="E101">
            <v>607</v>
          </cell>
          <cell r="F101">
            <v>70</v>
          </cell>
          <cell r="G101">
            <v>84</v>
          </cell>
          <cell r="H101">
            <v>796</v>
          </cell>
          <cell r="I101">
            <v>19</v>
          </cell>
        </row>
        <row r="102">
          <cell r="B102">
            <v>691</v>
          </cell>
          <cell r="C102">
            <v>0</v>
          </cell>
          <cell r="D102">
            <v>765</v>
          </cell>
          <cell r="E102">
            <v>21</v>
          </cell>
          <cell r="F102">
            <v>230</v>
          </cell>
          <cell r="G102">
            <v>1363</v>
          </cell>
          <cell r="H102">
            <v>1051</v>
          </cell>
          <cell r="I102">
            <v>0</v>
          </cell>
        </row>
        <row r="103">
          <cell r="B103">
            <v>58</v>
          </cell>
          <cell r="C103">
            <v>2</v>
          </cell>
          <cell r="D103">
            <v>0</v>
          </cell>
          <cell r="E103">
            <v>96</v>
          </cell>
          <cell r="F103">
            <v>85</v>
          </cell>
          <cell r="G103">
            <v>0</v>
          </cell>
          <cell r="H103">
            <v>40</v>
          </cell>
          <cell r="I103">
            <v>0</v>
          </cell>
        </row>
        <row r="104">
          <cell r="B104">
            <v>31</v>
          </cell>
          <cell r="C104">
            <v>7</v>
          </cell>
          <cell r="D104">
            <v>0</v>
          </cell>
          <cell r="E104">
            <v>1558</v>
          </cell>
          <cell r="F104">
            <v>5</v>
          </cell>
          <cell r="G104">
            <v>0</v>
          </cell>
          <cell r="H104">
            <v>496</v>
          </cell>
          <cell r="I104">
            <v>3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645</v>
          </cell>
          <cell r="F105">
            <v>75</v>
          </cell>
          <cell r="G105">
            <v>1</v>
          </cell>
          <cell r="H105">
            <v>0</v>
          </cell>
          <cell r="I105">
            <v>0</v>
          </cell>
        </row>
        <row r="106">
          <cell r="B106">
            <v>1</v>
          </cell>
          <cell r="C106">
            <v>0</v>
          </cell>
          <cell r="D106">
            <v>1020</v>
          </cell>
          <cell r="E106">
            <v>3120</v>
          </cell>
          <cell r="F106">
            <v>0</v>
          </cell>
          <cell r="G106">
            <v>1240</v>
          </cell>
          <cell r="H106">
            <v>304</v>
          </cell>
          <cell r="I106">
            <v>0</v>
          </cell>
        </row>
        <row r="107">
          <cell r="B107">
            <v>5</v>
          </cell>
          <cell r="C107">
            <v>1</v>
          </cell>
          <cell r="D107">
            <v>0</v>
          </cell>
          <cell r="E107">
            <v>32</v>
          </cell>
          <cell r="F107">
            <v>490</v>
          </cell>
          <cell r="G107">
            <v>0</v>
          </cell>
          <cell r="H107">
            <v>30</v>
          </cell>
          <cell r="I107">
            <v>7</v>
          </cell>
        </row>
        <row r="108">
          <cell r="C108">
            <v>0</v>
          </cell>
          <cell r="D108">
            <v>0</v>
          </cell>
        </row>
        <row r="109">
          <cell r="B109">
            <v>1</v>
          </cell>
          <cell r="C109">
            <v>0</v>
          </cell>
          <cell r="D109">
            <v>0</v>
          </cell>
          <cell r="E109">
            <v>867</v>
          </cell>
          <cell r="F109">
            <v>175</v>
          </cell>
          <cell r="G109">
            <v>1</v>
          </cell>
          <cell r="H109">
            <v>86</v>
          </cell>
          <cell r="I109">
            <v>0</v>
          </cell>
        </row>
        <row r="110">
          <cell r="B110">
            <v>1</v>
          </cell>
          <cell r="C110">
            <v>0</v>
          </cell>
          <cell r="D110">
            <v>0</v>
          </cell>
          <cell r="E110">
            <v>259</v>
          </cell>
          <cell r="F110">
            <v>20</v>
          </cell>
          <cell r="G110">
            <v>1</v>
          </cell>
          <cell r="H110">
            <v>36</v>
          </cell>
          <cell r="I110">
            <v>2</v>
          </cell>
        </row>
        <row r="111">
          <cell r="B111">
            <v>29</v>
          </cell>
          <cell r="C111">
            <v>0</v>
          </cell>
          <cell r="D111">
            <v>0</v>
          </cell>
          <cell r="E111">
            <v>331</v>
          </cell>
          <cell r="F111">
            <v>0</v>
          </cell>
          <cell r="G111">
            <v>0</v>
          </cell>
          <cell r="H111">
            <v>99</v>
          </cell>
          <cell r="I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380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185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B114">
            <v>45</v>
          </cell>
          <cell r="C114">
            <v>91</v>
          </cell>
          <cell r="D114">
            <v>54</v>
          </cell>
          <cell r="E114">
            <v>105</v>
          </cell>
          <cell r="F114">
            <v>90</v>
          </cell>
          <cell r="G114">
            <v>0</v>
          </cell>
          <cell r="H114">
            <v>312</v>
          </cell>
          <cell r="I114">
            <v>204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41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B116">
            <v>33</v>
          </cell>
          <cell r="C116">
            <v>0</v>
          </cell>
          <cell r="D116">
            <v>25</v>
          </cell>
          <cell r="E116">
            <v>970</v>
          </cell>
          <cell r="F116">
            <v>0</v>
          </cell>
          <cell r="G116">
            <v>0</v>
          </cell>
          <cell r="H116">
            <v>957</v>
          </cell>
          <cell r="I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0</v>
          </cell>
          <cell r="C119">
            <v>0</v>
          </cell>
          <cell r="D119">
            <v>213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60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127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B122">
            <v>0</v>
          </cell>
          <cell r="C122">
            <v>0</v>
          </cell>
          <cell r="D122">
            <v>15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0</v>
          </cell>
          <cell r="C123">
            <v>311</v>
          </cell>
          <cell r="D123">
            <v>0</v>
          </cell>
          <cell r="E123">
            <v>524</v>
          </cell>
          <cell r="F123">
            <v>0</v>
          </cell>
          <cell r="G123">
            <v>537</v>
          </cell>
          <cell r="H123">
            <v>0</v>
          </cell>
          <cell r="I123">
            <v>13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B125">
            <v>3273</v>
          </cell>
          <cell r="C125">
            <v>1323</v>
          </cell>
          <cell r="D125">
            <v>0</v>
          </cell>
          <cell r="E125">
            <v>3836</v>
          </cell>
          <cell r="F125">
            <v>2773</v>
          </cell>
          <cell r="G125">
            <v>4516</v>
          </cell>
          <cell r="H125">
            <v>3987</v>
          </cell>
          <cell r="I125">
            <v>2979</v>
          </cell>
        </row>
        <row r="126">
          <cell r="B126">
            <v>100</v>
          </cell>
          <cell r="C126">
            <v>3380</v>
          </cell>
          <cell r="D126">
            <v>7408</v>
          </cell>
          <cell r="E126">
            <v>1491</v>
          </cell>
          <cell r="F126">
            <v>2150</v>
          </cell>
          <cell r="G126">
            <v>208</v>
          </cell>
          <cell r="H126">
            <v>130</v>
          </cell>
          <cell r="I126">
            <v>1131</v>
          </cell>
        </row>
        <row r="127">
          <cell r="B127">
            <v>20</v>
          </cell>
          <cell r="C127">
            <v>1977</v>
          </cell>
          <cell r="D127">
            <v>174</v>
          </cell>
          <cell r="E127">
            <v>905</v>
          </cell>
          <cell r="F127">
            <v>430</v>
          </cell>
          <cell r="G127">
            <v>1698</v>
          </cell>
          <cell r="H127">
            <v>109</v>
          </cell>
          <cell r="I127">
            <v>576</v>
          </cell>
        </row>
        <row r="128">
          <cell r="B128">
            <v>186</v>
          </cell>
          <cell r="C128">
            <v>0</v>
          </cell>
          <cell r="D128">
            <v>234</v>
          </cell>
          <cell r="E128">
            <v>0</v>
          </cell>
          <cell r="F128">
            <v>0</v>
          </cell>
          <cell r="G128">
            <v>242</v>
          </cell>
          <cell r="H128">
            <v>137</v>
          </cell>
          <cell r="I128">
            <v>178</v>
          </cell>
        </row>
        <row r="129">
          <cell r="B129">
            <v>0</v>
          </cell>
          <cell r="C129">
            <v>628</v>
          </cell>
          <cell r="D129">
            <v>17</v>
          </cell>
          <cell r="E129">
            <v>368</v>
          </cell>
          <cell r="F129">
            <v>690</v>
          </cell>
          <cell r="G129">
            <v>25</v>
          </cell>
          <cell r="H129">
            <v>0</v>
          </cell>
          <cell r="I129">
            <v>6926</v>
          </cell>
        </row>
        <row r="130">
          <cell r="B130">
            <v>11</v>
          </cell>
          <cell r="C130">
            <v>1391</v>
          </cell>
          <cell r="D130">
            <v>0</v>
          </cell>
          <cell r="E130">
            <v>0</v>
          </cell>
          <cell r="F130">
            <v>1170</v>
          </cell>
          <cell r="G130">
            <v>0</v>
          </cell>
          <cell r="H130">
            <v>0</v>
          </cell>
          <cell r="I130">
            <v>52</v>
          </cell>
        </row>
        <row r="131">
          <cell r="B131">
            <v>1953</v>
          </cell>
          <cell r="C131">
            <v>1930</v>
          </cell>
          <cell r="D131">
            <v>235</v>
          </cell>
          <cell r="E131">
            <v>9650</v>
          </cell>
          <cell r="F131">
            <v>5160</v>
          </cell>
          <cell r="G131">
            <v>2950</v>
          </cell>
          <cell r="H131">
            <v>5061</v>
          </cell>
          <cell r="I131">
            <v>515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93</v>
          </cell>
          <cell r="H132">
            <v>0</v>
          </cell>
          <cell r="I132">
            <v>0</v>
          </cell>
        </row>
        <row r="133">
          <cell r="B133">
            <v>0</v>
          </cell>
          <cell r="C133">
            <v>0</v>
          </cell>
          <cell r="D133">
            <v>23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210</v>
          </cell>
        </row>
        <row r="134">
          <cell r="B134">
            <v>0</v>
          </cell>
          <cell r="C134">
            <v>233</v>
          </cell>
          <cell r="E134">
            <v>0</v>
          </cell>
          <cell r="F134">
            <v>397</v>
          </cell>
          <cell r="G134">
            <v>0</v>
          </cell>
          <cell r="H134">
            <v>0</v>
          </cell>
          <cell r="I134">
            <v>245</v>
          </cell>
        </row>
        <row r="135">
          <cell r="B135">
            <v>0</v>
          </cell>
          <cell r="C135">
            <v>86</v>
          </cell>
          <cell r="E135">
            <v>0</v>
          </cell>
          <cell r="G135">
            <v>0</v>
          </cell>
          <cell r="H135">
            <v>0</v>
          </cell>
        </row>
        <row r="136">
          <cell r="B136">
            <v>0</v>
          </cell>
          <cell r="C136">
            <v>10</v>
          </cell>
          <cell r="D136">
            <v>8</v>
          </cell>
          <cell r="E136">
            <v>0</v>
          </cell>
          <cell r="F136">
            <v>190</v>
          </cell>
          <cell r="G136">
            <v>0</v>
          </cell>
          <cell r="H136">
            <v>0</v>
          </cell>
          <cell r="I136">
            <v>9</v>
          </cell>
        </row>
        <row r="137">
          <cell r="B137">
            <v>0</v>
          </cell>
          <cell r="E137">
            <v>0</v>
          </cell>
          <cell r="G137">
            <v>0</v>
          </cell>
          <cell r="H137">
            <v>0</v>
          </cell>
          <cell r="I137">
            <v>425</v>
          </cell>
        </row>
        <row r="138">
          <cell r="B138">
            <v>0</v>
          </cell>
          <cell r="E138">
            <v>0</v>
          </cell>
          <cell r="F138">
            <v>1474</v>
          </cell>
          <cell r="G138">
            <v>0</v>
          </cell>
          <cell r="H138">
            <v>0</v>
          </cell>
          <cell r="I138">
            <v>1424</v>
          </cell>
        </row>
        <row r="139">
          <cell r="B139">
            <v>0</v>
          </cell>
          <cell r="C139">
            <v>53</v>
          </cell>
          <cell r="D139">
            <v>829</v>
          </cell>
          <cell r="E139">
            <v>0</v>
          </cell>
          <cell r="F139">
            <v>60</v>
          </cell>
          <cell r="G139">
            <v>0</v>
          </cell>
          <cell r="H139">
            <v>0</v>
          </cell>
          <cell r="I139">
            <v>143</v>
          </cell>
        </row>
        <row r="140">
          <cell r="B140">
            <v>0</v>
          </cell>
          <cell r="C140">
            <v>20</v>
          </cell>
          <cell r="E140">
            <v>0</v>
          </cell>
          <cell r="G140">
            <v>0</v>
          </cell>
          <cell r="H140">
            <v>0</v>
          </cell>
          <cell r="I140">
            <v>420</v>
          </cell>
        </row>
        <row r="141">
          <cell r="B141">
            <v>0</v>
          </cell>
          <cell r="C141">
            <v>50</v>
          </cell>
          <cell r="E141">
            <v>0</v>
          </cell>
          <cell r="F141">
            <v>1920</v>
          </cell>
          <cell r="G141">
            <v>0</v>
          </cell>
          <cell r="H141">
            <v>0</v>
          </cell>
          <cell r="I141">
            <v>1430</v>
          </cell>
        </row>
        <row r="143">
          <cell r="D143">
            <v>7794</v>
          </cell>
          <cell r="E143">
            <v>442514</v>
          </cell>
          <cell r="F143">
            <v>21451</v>
          </cell>
          <cell r="G143">
            <v>20007</v>
          </cell>
          <cell r="H143">
            <v>17854</v>
          </cell>
          <cell r="I143">
            <v>16852</v>
          </cell>
        </row>
        <row r="156">
          <cell r="B156">
            <v>6739</v>
          </cell>
          <cell r="C156">
            <v>450794</v>
          </cell>
          <cell r="D156">
            <v>210591</v>
          </cell>
          <cell r="E156">
            <v>118778</v>
          </cell>
          <cell r="F156">
            <v>4758</v>
          </cell>
          <cell r="G156">
            <v>0</v>
          </cell>
          <cell r="H156">
            <v>10362</v>
          </cell>
          <cell r="I156">
            <v>15158</v>
          </cell>
        </row>
        <row r="157">
          <cell r="B157">
            <v>2590</v>
          </cell>
          <cell r="C157">
            <v>1584.5</v>
          </cell>
          <cell r="D157">
            <v>2884</v>
          </cell>
          <cell r="E157">
            <v>1141</v>
          </cell>
          <cell r="F157">
            <v>1760</v>
          </cell>
          <cell r="G157">
            <v>5265</v>
          </cell>
          <cell r="H157">
            <v>25409</v>
          </cell>
          <cell r="I157">
            <v>10136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214</v>
          </cell>
          <cell r="I158">
            <v>0</v>
          </cell>
        </row>
        <row r="159">
          <cell r="B159">
            <v>170</v>
          </cell>
          <cell r="C159">
            <v>38624.400000000001</v>
          </cell>
          <cell r="D159">
            <v>0</v>
          </cell>
          <cell r="E159">
            <v>46</v>
          </cell>
          <cell r="F159">
            <v>700</v>
          </cell>
          <cell r="G159">
            <v>30</v>
          </cell>
          <cell r="H159">
            <v>22</v>
          </cell>
          <cell r="I159">
            <v>13649</v>
          </cell>
        </row>
        <row r="160">
          <cell r="B160">
            <v>0</v>
          </cell>
          <cell r="C160">
            <v>64</v>
          </cell>
          <cell r="D160">
            <v>258</v>
          </cell>
          <cell r="E160">
            <v>0</v>
          </cell>
          <cell r="F160">
            <v>60</v>
          </cell>
          <cell r="G160">
            <v>0</v>
          </cell>
          <cell r="H160">
            <v>2388</v>
          </cell>
          <cell r="I160">
            <v>2584</v>
          </cell>
        </row>
        <row r="161">
          <cell r="B161">
            <v>0</v>
          </cell>
          <cell r="C161">
            <v>0</v>
          </cell>
          <cell r="D161">
            <v>48</v>
          </cell>
          <cell r="E161">
            <v>963</v>
          </cell>
          <cell r="F161">
            <v>320</v>
          </cell>
          <cell r="G161">
            <v>82</v>
          </cell>
          <cell r="H161">
            <v>2683</v>
          </cell>
          <cell r="I161">
            <v>0</v>
          </cell>
        </row>
        <row r="162">
          <cell r="B162">
            <v>0</v>
          </cell>
          <cell r="C162">
            <v>88.5</v>
          </cell>
          <cell r="D162">
            <v>169</v>
          </cell>
          <cell r="E162">
            <v>32</v>
          </cell>
          <cell r="F162">
            <v>300</v>
          </cell>
          <cell r="G162">
            <v>327</v>
          </cell>
          <cell r="H162">
            <v>4039</v>
          </cell>
          <cell r="I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1110</v>
          </cell>
          <cell r="G163">
            <v>0</v>
          </cell>
          <cell r="H163">
            <v>0</v>
          </cell>
          <cell r="I163">
            <v>2104</v>
          </cell>
        </row>
        <row r="164">
          <cell r="B164">
            <v>0</v>
          </cell>
          <cell r="C164">
            <v>211</v>
          </cell>
          <cell r="D164">
            <v>369</v>
          </cell>
          <cell r="E164">
            <v>19</v>
          </cell>
          <cell r="F164">
            <v>5608</v>
          </cell>
          <cell r="G164">
            <v>424</v>
          </cell>
          <cell r="H164">
            <v>7085</v>
          </cell>
          <cell r="I164">
            <v>484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13241</v>
          </cell>
          <cell r="G165">
            <v>0</v>
          </cell>
          <cell r="H165">
            <v>0</v>
          </cell>
          <cell r="I165">
            <v>0</v>
          </cell>
        </row>
        <row r="166">
          <cell r="B166">
            <v>24848</v>
          </cell>
          <cell r="C166">
            <v>2385</v>
          </cell>
          <cell r="D166">
            <v>144</v>
          </cell>
          <cell r="E166">
            <v>9680</v>
          </cell>
          <cell r="F166">
            <v>3000</v>
          </cell>
          <cell r="G166">
            <v>1413</v>
          </cell>
          <cell r="H166">
            <v>30007</v>
          </cell>
          <cell r="I166">
            <v>2644</v>
          </cell>
        </row>
        <row r="167">
          <cell r="B167">
            <v>0</v>
          </cell>
          <cell r="C167">
            <v>6362</v>
          </cell>
          <cell r="D167">
            <v>0</v>
          </cell>
          <cell r="E167">
            <v>46</v>
          </cell>
          <cell r="F167">
            <v>6000</v>
          </cell>
          <cell r="G167">
            <v>3167</v>
          </cell>
          <cell r="H167">
            <v>0</v>
          </cell>
          <cell r="I167">
            <v>4343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140100</v>
          </cell>
          <cell r="F168">
            <v>1680</v>
          </cell>
          <cell r="G168">
            <v>6000</v>
          </cell>
          <cell r="H168">
            <v>328</v>
          </cell>
        </row>
        <row r="169">
          <cell r="B169">
            <v>4376</v>
          </cell>
          <cell r="C169">
            <v>26645</v>
          </cell>
          <cell r="D169">
            <v>423</v>
          </cell>
          <cell r="E169">
            <v>8797</v>
          </cell>
          <cell r="F169">
            <v>13230</v>
          </cell>
          <cell r="G169">
            <v>6597</v>
          </cell>
          <cell r="H169">
            <v>0</v>
          </cell>
          <cell r="I169">
            <v>542</v>
          </cell>
        </row>
        <row r="170">
          <cell r="B170">
            <v>70477</v>
          </cell>
          <cell r="C170">
            <v>29635</v>
          </cell>
          <cell r="D170">
            <v>28087</v>
          </cell>
          <cell r="E170">
            <v>93534</v>
          </cell>
          <cell r="F170">
            <v>7690</v>
          </cell>
          <cell r="G170">
            <v>5163</v>
          </cell>
          <cell r="H170">
            <v>24553</v>
          </cell>
          <cell r="I170">
            <v>15675</v>
          </cell>
        </row>
        <row r="171">
          <cell r="B171">
            <v>0</v>
          </cell>
          <cell r="C171">
            <v>1152</v>
          </cell>
          <cell r="D171">
            <v>0</v>
          </cell>
          <cell r="E171">
            <v>0</v>
          </cell>
          <cell r="F171">
            <v>300</v>
          </cell>
          <cell r="G171">
            <v>0</v>
          </cell>
          <cell r="H171">
            <v>0</v>
          </cell>
          <cell r="I171">
            <v>0</v>
          </cell>
        </row>
        <row r="172">
          <cell r="B172">
            <v>11655</v>
          </cell>
          <cell r="C172">
            <v>2661</v>
          </cell>
          <cell r="D172">
            <v>3583</v>
          </cell>
          <cell r="E172">
            <v>14418</v>
          </cell>
          <cell r="F172">
            <v>6825</v>
          </cell>
          <cell r="G172">
            <v>2039</v>
          </cell>
          <cell r="H172">
            <v>6209</v>
          </cell>
          <cell r="I172">
            <v>645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</row>
        <row r="174">
          <cell r="B174">
            <v>1102</v>
          </cell>
          <cell r="C174">
            <v>20649</v>
          </cell>
          <cell r="D174">
            <v>2546</v>
          </cell>
          <cell r="E174">
            <v>4880</v>
          </cell>
          <cell r="F174">
            <v>12680</v>
          </cell>
          <cell r="G174">
            <v>1953</v>
          </cell>
          <cell r="H174">
            <v>1193</v>
          </cell>
          <cell r="I174">
            <v>4037</v>
          </cell>
        </row>
        <row r="175">
          <cell r="B175">
            <v>4346</v>
          </cell>
          <cell r="C175">
            <v>80</v>
          </cell>
          <cell r="D175">
            <v>230</v>
          </cell>
          <cell r="E175">
            <v>5388</v>
          </cell>
          <cell r="G175">
            <v>686</v>
          </cell>
          <cell r="H175">
            <v>2508</v>
          </cell>
          <cell r="I175">
            <v>212</v>
          </cell>
        </row>
        <row r="176">
          <cell r="B176">
            <v>14284</v>
          </cell>
          <cell r="C176">
            <v>0</v>
          </cell>
          <cell r="D176">
            <v>1290</v>
          </cell>
          <cell r="E176">
            <v>727</v>
          </cell>
          <cell r="F176">
            <v>6900</v>
          </cell>
          <cell r="G176">
            <v>14292</v>
          </cell>
          <cell r="H176">
            <v>29388</v>
          </cell>
          <cell r="I176">
            <v>0</v>
          </cell>
        </row>
        <row r="177">
          <cell r="B177">
            <v>2360</v>
          </cell>
          <cell r="C177">
            <v>15</v>
          </cell>
          <cell r="D177">
            <v>0</v>
          </cell>
          <cell r="E177">
            <v>2456</v>
          </cell>
          <cell r="F177">
            <v>3825</v>
          </cell>
          <cell r="G177">
            <v>0</v>
          </cell>
          <cell r="H177">
            <v>0</v>
          </cell>
          <cell r="I177">
            <v>0</v>
          </cell>
        </row>
        <row r="178">
          <cell r="B178">
            <v>181</v>
          </cell>
          <cell r="C178">
            <v>14</v>
          </cell>
          <cell r="D178">
            <v>0</v>
          </cell>
          <cell r="E178">
            <v>6470</v>
          </cell>
          <cell r="F178">
            <v>15</v>
          </cell>
          <cell r="G178">
            <v>0</v>
          </cell>
          <cell r="H178">
            <v>0</v>
          </cell>
          <cell r="I178">
            <v>14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1325</v>
          </cell>
          <cell r="F179">
            <v>150</v>
          </cell>
          <cell r="G179">
            <v>1</v>
          </cell>
          <cell r="H179">
            <v>0</v>
          </cell>
          <cell r="I179">
            <v>0</v>
          </cell>
        </row>
        <row r="180">
          <cell r="B180">
            <v>12</v>
          </cell>
          <cell r="C180">
            <v>0</v>
          </cell>
          <cell r="D180">
            <v>24</v>
          </cell>
          <cell r="E180">
            <v>11505</v>
          </cell>
          <cell r="F180">
            <v>1540</v>
          </cell>
          <cell r="G180">
            <v>0</v>
          </cell>
          <cell r="H180">
            <v>608</v>
          </cell>
          <cell r="I180">
            <v>0</v>
          </cell>
        </row>
        <row r="181">
          <cell r="B181">
            <v>181</v>
          </cell>
          <cell r="C181">
            <v>10</v>
          </cell>
          <cell r="D181">
            <v>0</v>
          </cell>
          <cell r="E181">
            <v>524</v>
          </cell>
          <cell r="F181">
            <v>28600</v>
          </cell>
          <cell r="G181">
            <v>0</v>
          </cell>
          <cell r="H181">
            <v>150</v>
          </cell>
          <cell r="I181">
            <v>175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B183">
            <v>9</v>
          </cell>
          <cell r="C183">
            <v>0</v>
          </cell>
          <cell r="D183">
            <v>0</v>
          </cell>
          <cell r="E183">
            <v>60690</v>
          </cell>
          <cell r="F183">
            <v>3500</v>
          </cell>
          <cell r="G183">
            <v>17</v>
          </cell>
          <cell r="H183">
            <v>688</v>
          </cell>
        </row>
        <row r="184">
          <cell r="B184">
            <v>12</v>
          </cell>
          <cell r="C184">
            <v>0</v>
          </cell>
          <cell r="D184">
            <v>20</v>
          </cell>
          <cell r="E184">
            <v>18130</v>
          </cell>
          <cell r="F184">
            <v>240</v>
          </cell>
          <cell r="G184">
            <v>19</v>
          </cell>
          <cell r="H184">
            <v>64</v>
          </cell>
          <cell r="I184">
            <v>102</v>
          </cell>
        </row>
        <row r="185">
          <cell r="B185">
            <v>464</v>
          </cell>
          <cell r="C185">
            <v>0</v>
          </cell>
          <cell r="D185">
            <v>0</v>
          </cell>
          <cell r="E185">
            <v>8785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4856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1850</v>
          </cell>
          <cell r="F187">
            <v>0</v>
          </cell>
          <cell r="G187">
            <v>0</v>
          </cell>
          <cell r="H187">
            <v>0</v>
          </cell>
        </row>
        <row r="188">
          <cell r="B188">
            <v>801</v>
          </cell>
          <cell r="C188">
            <v>169</v>
          </cell>
          <cell r="D188">
            <v>1146</v>
          </cell>
          <cell r="E188">
            <v>533</v>
          </cell>
          <cell r="F188">
            <v>900</v>
          </cell>
          <cell r="G188">
            <v>0</v>
          </cell>
          <cell r="H188">
            <v>280</v>
          </cell>
          <cell r="I188">
            <v>1264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98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</row>
        <row r="190">
          <cell r="B190">
            <v>9905</v>
          </cell>
          <cell r="C190">
            <v>0</v>
          </cell>
          <cell r="D190">
            <v>5909</v>
          </cell>
          <cell r="E190">
            <v>6243</v>
          </cell>
          <cell r="F190">
            <v>0</v>
          </cell>
          <cell r="G190">
            <v>0</v>
          </cell>
          <cell r="H190">
            <v>75</v>
          </cell>
          <cell r="I190">
            <v>0</v>
          </cell>
        </row>
        <row r="191">
          <cell r="B191">
            <v>0</v>
          </cell>
          <cell r="C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B192">
            <v>0</v>
          </cell>
          <cell r="C192">
            <v>0</v>
          </cell>
          <cell r="E192">
            <v>115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B193">
            <v>0</v>
          </cell>
          <cell r="C193">
            <v>0</v>
          </cell>
          <cell r="D193">
            <v>1699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232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6754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B196">
            <v>0</v>
          </cell>
          <cell r="C196">
            <v>0</v>
          </cell>
          <cell r="D196">
            <v>3258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B197">
            <v>0</v>
          </cell>
          <cell r="C197">
            <v>652</v>
          </cell>
          <cell r="D197">
            <v>3</v>
          </cell>
          <cell r="E197">
            <v>1404</v>
          </cell>
          <cell r="F197">
            <v>0</v>
          </cell>
          <cell r="G197">
            <v>0</v>
          </cell>
          <cell r="H197">
            <v>0</v>
          </cell>
          <cell r="I197">
            <v>38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B199">
            <v>19628</v>
          </cell>
          <cell r="C199">
            <v>1087</v>
          </cell>
          <cell r="D199">
            <v>217</v>
          </cell>
          <cell r="E199">
            <v>857</v>
          </cell>
          <cell r="F199">
            <v>7833</v>
          </cell>
          <cell r="G199">
            <v>5085</v>
          </cell>
          <cell r="H199">
            <v>15566</v>
          </cell>
          <cell r="I199">
            <v>5909</v>
          </cell>
        </row>
        <row r="200">
          <cell r="B200">
            <v>664</v>
          </cell>
          <cell r="C200">
            <v>3480</v>
          </cell>
          <cell r="D200">
            <v>85</v>
          </cell>
          <cell r="E200">
            <v>595</v>
          </cell>
          <cell r="F200">
            <v>12367</v>
          </cell>
          <cell r="G200">
            <v>1898</v>
          </cell>
          <cell r="H200">
            <v>260</v>
          </cell>
          <cell r="I200">
            <v>16525</v>
          </cell>
        </row>
        <row r="201">
          <cell r="B201">
            <v>205</v>
          </cell>
          <cell r="C201">
            <v>8658</v>
          </cell>
          <cell r="D201">
            <v>2500</v>
          </cell>
          <cell r="E201">
            <v>12448</v>
          </cell>
          <cell r="F201">
            <v>4347</v>
          </cell>
          <cell r="G201">
            <v>3200</v>
          </cell>
          <cell r="H201">
            <v>600</v>
          </cell>
          <cell r="I201">
            <v>3667</v>
          </cell>
        </row>
        <row r="202">
          <cell r="B202">
            <v>610</v>
          </cell>
          <cell r="C202">
            <v>0</v>
          </cell>
          <cell r="D202">
            <v>131</v>
          </cell>
          <cell r="E202">
            <v>0</v>
          </cell>
          <cell r="F202">
            <v>0</v>
          </cell>
          <cell r="G202">
            <v>156</v>
          </cell>
          <cell r="H202">
            <v>40</v>
          </cell>
          <cell r="I202">
            <v>587</v>
          </cell>
        </row>
        <row r="203">
          <cell r="B203">
            <v>0</v>
          </cell>
          <cell r="C203">
            <v>184</v>
          </cell>
          <cell r="D203">
            <v>0</v>
          </cell>
          <cell r="E203">
            <v>17</v>
          </cell>
          <cell r="F203">
            <v>1380</v>
          </cell>
          <cell r="G203">
            <v>8</v>
          </cell>
          <cell r="H203">
            <v>0</v>
          </cell>
          <cell r="I203">
            <v>16247</v>
          </cell>
        </row>
        <row r="204">
          <cell r="B204">
            <v>30</v>
          </cell>
          <cell r="C204">
            <v>4011</v>
          </cell>
          <cell r="D204">
            <v>14</v>
          </cell>
          <cell r="E204">
            <v>0</v>
          </cell>
          <cell r="F204">
            <v>3440</v>
          </cell>
          <cell r="G204">
            <v>0</v>
          </cell>
          <cell r="H204">
            <v>0</v>
          </cell>
          <cell r="I204">
            <v>130</v>
          </cell>
        </row>
        <row r="205">
          <cell r="B205">
            <v>12448</v>
          </cell>
          <cell r="C205">
            <v>2327</v>
          </cell>
          <cell r="D205">
            <v>4457</v>
          </cell>
          <cell r="E205">
            <v>23867</v>
          </cell>
          <cell r="F205">
            <v>6540</v>
          </cell>
          <cell r="G205">
            <v>3922</v>
          </cell>
          <cell r="H205">
            <v>13460</v>
          </cell>
          <cell r="I205">
            <v>960</v>
          </cell>
        </row>
        <row r="206"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98</v>
          </cell>
          <cell r="H206">
            <v>0</v>
          </cell>
          <cell r="I206">
            <v>0</v>
          </cell>
        </row>
        <row r="207">
          <cell r="B207">
            <v>0</v>
          </cell>
          <cell r="C207">
            <v>1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425</v>
          </cell>
        </row>
        <row r="208">
          <cell r="B208">
            <v>0</v>
          </cell>
          <cell r="C208">
            <v>179.5</v>
          </cell>
          <cell r="D208">
            <v>152</v>
          </cell>
          <cell r="E208">
            <v>0</v>
          </cell>
          <cell r="F208">
            <v>5700</v>
          </cell>
          <cell r="G208">
            <v>0</v>
          </cell>
          <cell r="H208">
            <v>0</v>
          </cell>
          <cell r="I208">
            <v>1333</v>
          </cell>
        </row>
        <row r="209">
          <cell r="B209">
            <v>0</v>
          </cell>
          <cell r="C209">
            <v>858</v>
          </cell>
          <cell r="D209">
            <v>0</v>
          </cell>
          <cell r="E209">
            <v>0</v>
          </cell>
          <cell r="G209">
            <v>0</v>
          </cell>
          <cell r="H209">
            <v>0</v>
          </cell>
        </row>
        <row r="210">
          <cell r="B210">
            <v>0</v>
          </cell>
          <cell r="C210">
            <v>709</v>
          </cell>
          <cell r="D210">
            <v>0</v>
          </cell>
          <cell r="E210">
            <v>0</v>
          </cell>
          <cell r="F210">
            <v>1080</v>
          </cell>
          <cell r="G210">
            <v>0</v>
          </cell>
          <cell r="H210">
            <v>0</v>
          </cell>
          <cell r="I210">
            <v>49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905</v>
          </cell>
        </row>
        <row r="212">
          <cell r="B212">
            <v>0</v>
          </cell>
          <cell r="C212">
            <v>0</v>
          </cell>
          <cell r="D212">
            <v>10</v>
          </cell>
          <cell r="E212">
            <v>0</v>
          </cell>
          <cell r="F212">
            <v>4100</v>
          </cell>
          <cell r="G212">
            <v>0</v>
          </cell>
          <cell r="H212">
            <v>0</v>
          </cell>
          <cell r="I212">
            <v>2144</v>
          </cell>
        </row>
        <row r="213">
          <cell r="B213">
            <v>0</v>
          </cell>
          <cell r="C213">
            <v>848</v>
          </cell>
          <cell r="D213">
            <v>72</v>
          </cell>
          <cell r="E213">
            <v>0</v>
          </cell>
          <cell r="F213">
            <v>1270</v>
          </cell>
          <cell r="G213">
            <v>0</v>
          </cell>
          <cell r="H213">
            <v>0</v>
          </cell>
          <cell r="I213">
            <v>850</v>
          </cell>
        </row>
        <row r="214">
          <cell r="B214">
            <v>0</v>
          </cell>
          <cell r="C214">
            <v>2419</v>
          </cell>
          <cell r="D214">
            <v>25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103</v>
          </cell>
        </row>
        <row r="215">
          <cell r="B215">
            <v>0</v>
          </cell>
          <cell r="C215">
            <v>0</v>
          </cell>
          <cell r="D215">
            <v>25</v>
          </cell>
          <cell r="E215">
            <v>0</v>
          </cell>
          <cell r="F215">
            <v>4874</v>
          </cell>
          <cell r="G215">
            <v>0</v>
          </cell>
          <cell r="H215">
            <v>0</v>
          </cell>
          <cell r="I215">
            <v>425</v>
          </cell>
        </row>
        <row r="216">
          <cell r="B216">
            <v>367928</v>
          </cell>
          <cell r="C216">
            <v>15461</v>
          </cell>
          <cell r="D216">
            <v>2803124</v>
          </cell>
          <cell r="E216">
            <v>26073</v>
          </cell>
          <cell r="F216">
            <v>47720</v>
          </cell>
          <cell r="G216">
            <v>97568</v>
          </cell>
          <cell r="H216">
            <v>80478</v>
          </cell>
          <cell r="I216">
            <v>14093</v>
          </cell>
        </row>
        <row r="217">
          <cell r="B217">
            <v>21640</v>
          </cell>
          <cell r="C217">
            <v>11354</v>
          </cell>
          <cell r="D217">
            <v>40032</v>
          </cell>
          <cell r="E217">
            <v>16669</v>
          </cell>
          <cell r="F217">
            <v>37801</v>
          </cell>
          <cell r="G217">
            <v>4995</v>
          </cell>
          <cell r="H217">
            <v>4376.8999999999996</v>
          </cell>
          <cell r="I217">
            <v>3349</v>
          </cell>
        </row>
      </sheetData>
      <sheetData sheetId="14">
        <row r="8">
          <cell r="B8">
            <v>0</v>
          </cell>
          <cell r="D8">
            <v>27620</v>
          </cell>
          <cell r="E8">
            <v>419</v>
          </cell>
          <cell r="F8">
            <v>500</v>
          </cell>
          <cell r="G8">
            <v>0</v>
          </cell>
          <cell r="H8">
            <v>118</v>
          </cell>
          <cell r="I8">
            <v>0</v>
          </cell>
        </row>
        <row r="9">
          <cell r="B9">
            <v>2656</v>
          </cell>
          <cell r="C9">
            <v>1670</v>
          </cell>
          <cell r="D9">
            <v>1666</v>
          </cell>
          <cell r="E9">
            <v>1686</v>
          </cell>
          <cell r="F9">
            <v>1678</v>
          </cell>
          <cell r="G9">
            <v>2593</v>
          </cell>
          <cell r="H9">
            <v>22056</v>
          </cell>
          <cell r="I9">
            <v>1475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6</v>
          </cell>
          <cell r="D11">
            <v>38</v>
          </cell>
          <cell r="E11">
            <v>662</v>
          </cell>
          <cell r="F11">
            <v>4</v>
          </cell>
          <cell r="G11">
            <v>295</v>
          </cell>
          <cell r="H11">
            <v>2</v>
          </cell>
          <cell r="I11">
            <v>370</v>
          </cell>
        </row>
        <row r="12">
          <cell r="C12">
            <v>325</v>
          </cell>
          <cell r="D12">
            <v>447</v>
          </cell>
          <cell r="E12">
            <v>0</v>
          </cell>
          <cell r="F12">
            <v>0</v>
          </cell>
          <cell r="G12">
            <v>0</v>
          </cell>
          <cell r="H12">
            <v>1761</v>
          </cell>
          <cell r="I12">
            <v>0</v>
          </cell>
        </row>
        <row r="13">
          <cell r="B13">
            <v>794</v>
          </cell>
          <cell r="C13">
            <v>407</v>
          </cell>
          <cell r="D13">
            <v>456</v>
          </cell>
          <cell r="E13">
            <v>827</v>
          </cell>
          <cell r="F13">
            <v>445</v>
          </cell>
          <cell r="G13">
            <v>204</v>
          </cell>
          <cell r="H13">
            <v>30553</v>
          </cell>
          <cell r="I13">
            <v>1400</v>
          </cell>
        </row>
        <row r="14">
          <cell r="B14">
            <v>49</v>
          </cell>
          <cell r="C14">
            <v>162</v>
          </cell>
          <cell r="D14">
            <v>325</v>
          </cell>
          <cell r="E14">
            <v>23</v>
          </cell>
          <cell r="F14">
            <v>243</v>
          </cell>
          <cell r="G14">
            <v>4850</v>
          </cell>
          <cell r="H14">
            <v>20267</v>
          </cell>
          <cell r="I14">
            <v>8566</v>
          </cell>
        </row>
        <row r="15">
          <cell r="B15">
            <v>0</v>
          </cell>
          <cell r="C15">
            <v>0</v>
          </cell>
          <cell r="D15">
            <v>54</v>
          </cell>
          <cell r="E15">
            <v>8</v>
          </cell>
          <cell r="F15">
            <v>15</v>
          </cell>
          <cell r="G15">
            <v>0</v>
          </cell>
          <cell r="H15">
            <v>382</v>
          </cell>
          <cell r="I15">
            <v>0</v>
          </cell>
        </row>
        <row r="16">
          <cell r="B16">
            <v>242</v>
          </cell>
          <cell r="C16">
            <v>118</v>
          </cell>
          <cell r="D16">
            <v>266</v>
          </cell>
          <cell r="E16">
            <v>93</v>
          </cell>
          <cell r="F16">
            <v>586</v>
          </cell>
          <cell r="G16">
            <v>4261</v>
          </cell>
          <cell r="H16">
            <v>65532</v>
          </cell>
          <cell r="I16">
            <v>68</v>
          </cell>
        </row>
        <row r="17">
          <cell r="B17">
            <v>131</v>
          </cell>
          <cell r="C17">
            <v>0</v>
          </cell>
          <cell r="D17">
            <v>45</v>
          </cell>
          <cell r="E17">
            <v>92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>
            <v>1105</v>
          </cell>
          <cell r="C18">
            <v>2046</v>
          </cell>
          <cell r="D18">
            <v>241</v>
          </cell>
          <cell r="E18">
            <v>3642</v>
          </cell>
          <cell r="F18">
            <v>25</v>
          </cell>
          <cell r="G18">
            <v>283</v>
          </cell>
          <cell r="H18">
            <v>4813</v>
          </cell>
          <cell r="I18">
            <v>311</v>
          </cell>
        </row>
        <row r="19">
          <cell r="B19">
            <v>0</v>
          </cell>
          <cell r="C19">
            <v>1071</v>
          </cell>
          <cell r="D19">
            <v>0</v>
          </cell>
          <cell r="E19">
            <v>147</v>
          </cell>
          <cell r="F19">
            <v>823</v>
          </cell>
          <cell r="G19">
            <v>1829</v>
          </cell>
          <cell r="H19">
            <v>130</v>
          </cell>
          <cell r="I19">
            <v>120</v>
          </cell>
        </row>
        <row r="20">
          <cell r="B20">
            <v>0</v>
          </cell>
          <cell r="C20">
            <v>0</v>
          </cell>
          <cell r="D20">
            <v>30</v>
          </cell>
          <cell r="E20">
            <v>2596</v>
          </cell>
          <cell r="F20">
            <v>150</v>
          </cell>
          <cell r="G20">
            <v>10</v>
          </cell>
          <cell r="H20">
            <v>0</v>
          </cell>
          <cell r="I20">
            <v>0</v>
          </cell>
        </row>
        <row r="21">
          <cell r="B21">
            <v>427</v>
          </cell>
          <cell r="C21">
            <v>1474</v>
          </cell>
          <cell r="D21">
            <v>229</v>
          </cell>
          <cell r="E21">
            <v>759</v>
          </cell>
          <cell r="F21">
            <v>1372</v>
          </cell>
          <cell r="G21">
            <v>441</v>
          </cell>
          <cell r="H21">
            <v>63</v>
          </cell>
          <cell r="I21">
            <v>60</v>
          </cell>
        </row>
        <row r="22">
          <cell r="B22">
            <v>9546</v>
          </cell>
          <cell r="C22">
            <v>2424</v>
          </cell>
          <cell r="D22">
            <v>4630</v>
          </cell>
          <cell r="E22">
            <v>6843</v>
          </cell>
          <cell r="F22">
            <v>1605</v>
          </cell>
          <cell r="G22">
            <v>954</v>
          </cell>
          <cell r="H22">
            <v>8131</v>
          </cell>
          <cell r="I22">
            <v>699</v>
          </cell>
        </row>
        <row r="23">
          <cell r="B23">
            <v>0</v>
          </cell>
          <cell r="C23">
            <v>22</v>
          </cell>
          <cell r="D23">
            <v>0</v>
          </cell>
          <cell r="E23">
            <v>0</v>
          </cell>
          <cell r="F23">
            <v>150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1473</v>
          </cell>
          <cell r="C24">
            <v>508</v>
          </cell>
          <cell r="D24">
            <v>1318</v>
          </cell>
          <cell r="E24">
            <v>868</v>
          </cell>
          <cell r="F24">
            <v>452</v>
          </cell>
          <cell r="G24">
            <v>171</v>
          </cell>
          <cell r="H24">
            <v>0</v>
          </cell>
          <cell r="I24">
            <v>72</v>
          </cell>
        </row>
        <row r="25">
          <cell r="B25">
            <v>0</v>
          </cell>
          <cell r="C25">
            <v>0</v>
          </cell>
          <cell r="D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>
            <v>259</v>
          </cell>
          <cell r="C26">
            <v>824</v>
          </cell>
          <cell r="D26">
            <v>429</v>
          </cell>
          <cell r="E26">
            <v>1035</v>
          </cell>
          <cell r="F26">
            <v>2139</v>
          </cell>
          <cell r="G26">
            <v>1065</v>
          </cell>
          <cell r="H26">
            <v>876</v>
          </cell>
          <cell r="I26">
            <v>585</v>
          </cell>
        </row>
        <row r="27">
          <cell r="B27">
            <v>140</v>
          </cell>
          <cell r="C27">
            <v>18</v>
          </cell>
          <cell r="D27">
            <v>129</v>
          </cell>
          <cell r="E27">
            <v>174</v>
          </cell>
          <cell r="F27">
            <v>120</v>
          </cell>
          <cell r="G27">
            <v>72</v>
          </cell>
          <cell r="H27">
            <v>0</v>
          </cell>
          <cell r="I27">
            <v>38.5</v>
          </cell>
        </row>
        <row r="28">
          <cell r="B28">
            <v>730</v>
          </cell>
          <cell r="C28">
            <v>0</v>
          </cell>
          <cell r="D28">
            <v>115</v>
          </cell>
          <cell r="E28">
            <v>188</v>
          </cell>
          <cell r="F28">
            <v>3507</v>
          </cell>
          <cell r="G28">
            <v>2780</v>
          </cell>
          <cell r="H28">
            <v>0</v>
          </cell>
          <cell r="I28">
            <v>15</v>
          </cell>
        </row>
        <row r="29">
          <cell r="B29">
            <v>42</v>
          </cell>
          <cell r="C29">
            <v>2</v>
          </cell>
          <cell r="D29">
            <v>71</v>
          </cell>
          <cell r="E29">
            <v>188</v>
          </cell>
          <cell r="F29">
            <v>90</v>
          </cell>
          <cell r="G29">
            <v>200</v>
          </cell>
          <cell r="H29">
            <v>0</v>
          </cell>
          <cell r="I29">
            <v>15</v>
          </cell>
        </row>
        <row r="30">
          <cell r="B30">
            <v>11</v>
          </cell>
          <cell r="C30">
            <v>2</v>
          </cell>
          <cell r="D30">
            <v>1</v>
          </cell>
          <cell r="E30">
            <v>939</v>
          </cell>
          <cell r="F30">
            <v>34</v>
          </cell>
          <cell r="G30">
            <v>0</v>
          </cell>
          <cell r="H30">
            <v>0</v>
          </cell>
          <cell r="I30">
            <v>8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590</v>
          </cell>
          <cell r="F31">
            <v>85</v>
          </cell>
          <cell r="G31">
            <v>7</v>
          </cell>
          <cell r="H31">
            <v>0</v>
          </cell>
          <cell r="I31">
            <v>30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56</v>
          </cell>
          <cell r="F32">
            <v>0</v>
          </cell>
          <cell r="G32">
            <v>0</v>
          </cell>
          <cell r="H32">
            <v>790</v>
          </cell>
          <cell r="I32">
            <v>5</v>
          </cell>
        </row>
        <row r="33">
          <cell r="B33">
            <v>2</v>
          </cell>
          <cell r="C33">
            <v>1</v>
          </cell>
          <cell r="D33">
            <v>1303</v>
          </cell>
          <cell r="E33">
            <v>3</v>
          </cell>
          <cell r="F33">
            <v>360</v>
          </cell>
          <cell r="G33">
            <v>15</v>
          </cell>
          <cell r="H33">
            <v>0</v>
          </cell>
          <cell r="I33">
            <v>3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>
            <v>0</v>
          </cell>
          <cell r="C35">
            <v>1</v>
          </cell>
          <cell r="D35">
            <v>0</v>
          </cell>
          <cell r="E35">
            <v>626</v>
          </cell>
          <cell r="F35">
            <v>175</v>
          </cell>
          <cell r="G35">
            <v>53</v>
          </cell>
          <cell r="H35">
            <v>0</v>
          </cell>
          <cell r="I35">
            <v>2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64</v>
          </cell>
          <cell r="F36">
            <v>20</v>
          </cell>
          <cell r="G36">
            <v>8</v>
          </cell>
          <cell r="H36">
            <v>0</v>
          </cell>
          <cell r="I36">
            <v>2</v>
          </cell>
        </row>
        <row r="37">
          <cell r="B37">
            <v>15</v>
          </cell>
          <cell r="C37">
            <v>0</v>
          </cell>
          <cell r="D37">
            <v>0</v>
          </cell>
          <cell r="E37">
            <v>215</v>
          </cell>
          <cell r="F37">
            <v>5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475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97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99</v>
          </cell>
          <cell r="C40">
            <v>32</v>
          </cell>
          <cell r="D40">
            <v>29</v>
          </cell>
          <cell r="E40">
            <v>67</v>
          </cell>
          <cell r="F40">
            <v>40</v>
          </cell>
          <cell r="G40">
            <v>0</v>
          </cell>
          <cell r="H40">
            <v>0</v>
          </cell>
          <cell r="I40">
            <v>27</v>
          </cell>
        </row>
        <row r="41">
          <cell r="B41">
            <v>0</v>
          </cell>
          <cell r="C41">
            <v>0</v>
          </cell>
          <cell r="D41">
            <v>25</v>
          </cell>
          <cell r="E41">
            <v>14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C42">
            <v>0</v>
          </cell>
          <cell r="D42">
            <v>93</v>
          </cell>
          <cell r="E42">
            <v>45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127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26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73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13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165</v>
          </cell>
          <cell r="F47">
            <v>0</v>
          </cell>
          <cell r="G47">
            <v>5</v>
          </cell>
          <cell r="H47">
            <v>0</v>
          </cell>
          <cell r="I47">
            <v>3</v>
          </cell>
        </row>
        <row r="48">
          <cell r="B48">
            <v>108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B49">
            <v>0</v>
          </cell>
          <cell r="C49">
            <v>175</v>
          </cell>
          <cell r="D49">
            <v>11</v>
          </cell>
          <cell r="E49">
            <v>105</v>
          </cell>
          <cell r="F49">
            <v>520</v>
          </cell>
          <cell r="G49">
            <v>0</v>
          </cell>
          <cell r="H49">
            <v>0</v>
          </cell>
          <cell r="I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B51">
            <v>96</v>
          </cell>
          <cell r="C51">
            <v>15</v>
          </cell>
          <cell r="D51">
            <v>60</v>
          </cell>
          <cell r="E51">
            <v>683</v>
          </cell>
          <cell r="F51">
            <v>519</v>
          </cell>
          <cell r="G51">
            <v>79</v>
          </cell>
          <cell r="H51">
            <v>698</v>
          </cell>
          <cell r="I51">
            <v>65</v>
          </cell>
        </row>
        <row r="52">
          <cell r="B52">
            <v>10</v>
          </cell>
          <cell r="C52">
            <v>849</v>
          </cell>
          <cell r="D52">
            <v>40</v>
          </cell>
          <cell r="E52">
            <v>127</v>
          </cell>
          <cell r="F52">
            <v>370</v>
          </cell>
          <cell r="G52">
            <v>25</v>
          </cell>
          <cell r="H52">
            <v>21</v>
          </cell>
          <cell r="I52">
            <v>997</v>
          </cell>
        </row>
        <row r="53">
          <cell r="B53">
            <v>345</v>
          </cell>
          <cell r="C53">
            <v>143</v>
          </cell>
          <cell r="D53">
            <v>310</v>
          </cell>
          <cell r="E53">
            <v>723</v>
          </cell>
          <cell r="F53">
            <v>500</v>
          </cell>
          <cell r="G53">
            <v>278</v>
          </cell>
          <cell r="H53">
            <v>0</v>
          </cell>
          <cell r="I53">
            <v>33</v>
          </cell>
        </row>
        <row r="54">
          <cell r="B54">
            <v>65</v>
          </cell>
          <cell r="C54">
            <v>0</v>
          </cell>
          <cell r="D54">
            <v>309</v>
          </cell>
          <cell r="E54">
            <v>0</v>
          </cell>
          <cell r="F54">
            <v>0</v>
          </cell>
          <cell r="G54">
            <v>55</v>
          </cell>
          <cell r="H54">
            <v>0</v>
          </cell>
          <cell r="I54">
            <v>90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684</v>
          </cell>
          <cell r="I55">
            <v>17</v>
          </cell>
        </row>
        <row r="56">
          <cell r="B56">
            <v>529</v>
          </cell>
          <cell r="C56">
            <v>1683</v>
          </cell>
          <cell r="D56">
            <v>3</v>
          </cell>
          <cell r="E56">
            <v>146</v>
          </cell>
          <cell r="F56">
            <v>1084</v>
          </cell>
          <cell r="G56">
            <v>0</v>
          </cell>
          <cell r="H56">
            <v>0</v>
          </cell>
          <cell r="I56">
            <v>10</v>
          </cell>
        </row>
        <row r="57">
          <cell r="B57">
            <v>640</v>
          </cell>
          <cell r="C57">
            <v>261</v>
          </cell>
          <cell r="D57">
            <v>735</v>
          </cell>
          <cell r="E57">
            <v>510</v>
          </cell>
          <cell r="F57">
            <v>638</v>
          </cell>
          <cell r="G57">
            <v>195</v>
          </cell>
          <cell r="H57">
            <v>1420</v>
          </cell>
          <cell r="I57">
            <v>135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31</v>
          </cell>
          <cell r="I59">
            <v>40</v>
          </cell>
        </row>
        <row r="60">
          <cell r="B60">
            <v>23</v>
          </cell>
          <cell r="C60">
            <v>0</v>
          </cell>
          <cell r="D60">
            <v>10</v>
          </cell>
          <cell r="E60">
            <v>0</v>
          </cell>
          <cell r="F60">
            <v>15</v>
          </cell>
          <cell r="G60">
            <v>0</v>
          </cell>
          <cell r="H60">
            <v>0</v>
          </cell>
          <cell r="I60">
            <v>0</v>
          </cell>
        </row>
        <row r="61">
          <cell r="B61">
            <v>8</v>
          </cell>
          <cell r="C61">
            <v>0</v>
          </cell>
          <cell r="D61">
            <v>0</v>
          </cell>
          <cell r="E61">
            <v>10</v>
          </cell>
          <cell r="F61">
            <v>14</v>
          </cell>
          <cell r="G61">
            <v>0</v>
          </cell>
          <cell r="H61">
            <v>0</v>
          </cell>
          <cell r="I61">
            <v>2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4</v>
          </cell>
          <cell r="F62">
            <v>21</v>
          </cell>
          <cell r="G62">
            <v>30</v>
          </cell>
          <cell r="H62">
            <v>0</v>
          </cell>
          <cell r="I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20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47</v>
          </cell>
          <cell r="G64">
            <v>65</v>
          </cell>
          <cell r="H64">
            <v>244</v>
          </cell>
          <cell r="I64">
            <v>0</v>
          </cell>
        </row>
        <row r="65">
          <cell r="B65">
            <v>173</v>
          </cell>
          <cell r="C65">
            <v>153</v>
          </cell>
          <cell r="D65">
            <v>955</v>
          </cell>
          <cell r="E65">
            <v>5</v>
          </cell>
          <cell r="F65">
            <v>220</v>
          </cell>
          <cell r="G65">
            <v>260</v>
          </cell>
          <cell r="H65">
            <v>0</v>
          </cell>
          <cell r="I65">
            <v>35</v>
          </cell>
        </row>
        <row r="66">
          <cell r="B66">
            <v>31</v>
          </cell>
          <cell r="C66">
            <v>0</v>
          </cell>
          <cell r="D66">
            <v>51</v>
          </cell>
          <cell r="E66">
            <v>18</v>
          </cell>
          <cell r="F66">
            <v>0</v>
          </cell>
          <cell r="G66">
            <v>0</v>
          </cell>
          <cell r="H66">
            <v>3</v>
          </cell>
          <cell r="I66">
            <v>30</v>
          </cell>
        </row>
        <row r="67">
          <cell r="B67">
            <v>0</v>
          </cell>
          <cell r="C67">
            <v>64</v>
          </cell>
          <cell r="D67">
            <v>0</v>
          </cell>
          <cell r="E67">
            <v>10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662</v>
          </cell>
          <cell r="C68">
            <v>333</v>
          </cell>
          <cell r="D68">
            <v>1541</v>
          </cell>
          <cell r="E68">
            <v>569</v>
          </cell>
          <cell r="F68">
            <v>1057</v>
          </cell>
          <cell r="G68">
            <v>432</v>
          </cell>
          <cell r="H68">
            <v>13227</v>
          </cell>
          <cell r="I68">
            <v>119</v>
          </cell>
        </row>
        <row r="69">
          <cell r="B69">
            <v>6874</v>
          </cell>
          <cell r="C69">
            <v>6131</v>
          </cell>
          <cell r="D69">
            <v>4566</v>
          </cell>
          <cell r="E69">
            <v>19520</v>
          </cell>
          <cell r="F69">
            <v>1394</v>
          </cell>
          <cell r="G69">
            <v>4833</v>
          </cell>
          <cell r="H69">
            <v>6475</v>
          </cell>
          <cell r="I69">
            <v>1657</v>
          </cell>
        </row>
        <row r="82">
          <cell r="B82">
            <v>2155</v>
          </cell>
          <cell r="C82">
            <v>141031</v>
          </cell>
          <cell r="D82">
            <v>32420</v>
          </cell>
          <cell r="E82">
            <v>29642</v>
          </cell>
          <cell r="F82">
            <v>9160</v>
          </cell>
          <cell r="G82">
            <v>0</v>
          </cell>
          <cell r="H82">
            <v>11793</v>
          </cell>
          <cell r="I82">
            <v>2929</v>
          </cell>
        </row>
        <row r="83">
          <cell r="B83">
            <v>1301</v>
          </cell>
          <cell r="C83">
            <v>1233</v>
          </cell>
          <cell r="D83">
            <v>1019</v>
          </cell>
          <cell r="E83">
            <v>1204</v>
          </cell>
          <cell r="F83">
            <v>982</v>
          </cell>
          <cell r="G83">
            <v>435</v>
          </cell>
          <cell r="H83">
            <v>3890</v>
          </cell>
          <cell r="I83">
            <v>910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88</v>
          </cell>
        </row>
        <row r="85">
          <cell r="B85">
            <v>137</v>
          </cell>
          <cell r="C85">
            <v>43891</v>
          </cell>
          <cell r="D85">
            <v>0</v>
          </cell>
          <cell r="E85">
            <v>181</v>
          </cell>
          <cell r="F85">
            <v>1743</v>
          </cell>
          <cell r="G85">
            <v>2184</v>
          </cell>
          <cell r="H85">
            <v>0</v>
          </cell>
          <cell r="I85">
            <v>17439</v>
          </cell>
        </row>
        <row r="86">
          <cell r="B86">
            <v>0</v>
          </cell>
          <cell r="C86">
            <v>60</v>
          </cell>
          <cell r="D86">
            <v>1669</v>
          </cell>
          <cell r="E86">
            <v>0</v>
          </cell>
          <cell r="F86">
            <v>30</v>
          </cell>
          <cell r="G86">
            <v>0</v>
          </cell>
          <cell r="H86">
            <v>1000</v>
          </cell>
          <cell r="I86">
            <v>315</v>
          </cell>
        </row>
        <row r="87">
          <cell r="B87">
            <v>57</v>
          </cell>
          <cell r="C87">
            <v>50</v>
          </cell>
          <cell r="D87">
            <v>2</v>
          </cell>
          <cell r="E87">
            <v>329</v>
          </cell>
          <cell r="F87">
            <v>350</v>
          </cell>
          <cell r="G87">
            <v>68</v>
          </cell>
          <cell r="H87">
            <v>898</v>
          </cell>
          <cell r="I87">
            <v>20</v>
          </cell>
        </row>
        <row r="88">
          <cell r="B88">
            <v>0</v>
          </cell>
          <cell r="C88">
            <v>20</v>
          </cell>
          <cell r="D88">
            <v>38</v>
          </cell>
          <cell r="E88">
            <v>0</v>
          </cell>
          <cell r="F88">
            <v>165</v>
          </cell>
          <cell r="G88">
            <v>518</v>
          </cell>
          <cell r="H88">
            <v>1640</v>
          </cell>
          <cell r="I88">
            <v>11793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988</v>
          </cell>
        </row>
        <row r="90">
          <cell r="B90">
            <v>27</v>
          </cell>
          <cell r="C90">
            <v>116</v>
          </cell>
          <cell r="D90">
            <v>896</v>
          </cell>
          <cell r="E90">
            <v>14</v>
          </cell>
          <cell r="F90">
            <v>979</v>
          </cell>
          <cell r="G90">
            <v>338</v>
          </cell>
          <cell r="H90">
            <v>647</v>
          </cell>
          <cell r="I90">
            <v>573</v>
          </cell>
        </row>
        <row r="91">
          <cell r="B91">
            <v>95</v>
          </cell>
          <cell r="C91">
            <v>0</v>
          </cell>
          <cell r="D91">
            <v>0</v>
          </cell>
          <cell r="E91">
            <v>140</v>
          </cell>
          <cell r="F91">
            <v>0</v>
          </cell>
          <cell r="G91">
            <v>0</v>
          </cell>
          <cell r="H91">
            <v>0</v>
          </cell>
          <cell r="I91">
            <v>148</v>
          </cell>
        </row>
        <row r="92">
          <cell r="B92">
            <v>665</v>
          </cell>
          <cell r="C92">
            <v>567</v>
          </cell>
          <cell r="D92">
            <v>40</v>
          </cell>
          <cell r="E92">
            <v>924</v>
          </cell>
          <cell r="F92">
            <v>55</v>
          </cell>
          <cell r="G92">
            <v>96</v>
          </cell>
          <cell r="H92">
            <v>2341</v>
          </cell>
          <cell r="I92">
            <v>132</v>
          </cell>
        </row>
        <row r="93">
          <cell r="B93">
            <v>288</v>
          </cell>
          <cell r="C93">
            <v>1036</v>
          </cell>
          <cell r="D93">
            <v>0</v>
          </cell>
          <cell r="E93">
            <v>25</v>
          </cell>
          <cell r="F93">
            <v>1100</v>
          </cell>
          <cell r="G93">
            <v>371</v>
          </cell>
          <cell r="H93">
            <v>0</v>
          </cell>
          <cell r="I93">
            <v>950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2518</v>
          </cell>
          <cell r="F94">
            <v>500</v>
          </cell>
          <cell r="G94">
            <v>0</v>
          </cell>
          <cell r="H94">
            <v>0</v>
          </cell>
          <cell r="I94">
            <v>4620</v>
          </cell>
        </row>
        <row r="95">
          <cell r="B95">
            <v>1199</v>
          </cell>
          <cell r="C95">
            <v>3567</v>
          </cell>
          <cell r="D95">
            <v>9</v>
          </cell>
          <cell r="E95">
            <v>662</v>
          </cell>
          <cell r="F95">
            <v>1566</v>
          </cell>
          <cell r="G95">
            <v>615</v>
          </cell>
          <cell r="H95">
            <v>63</v>
          </cell>
          <cell r="I95">
            <v>80</v>
          </cell>
        </row>
        <row r="96">
          <cell r="B96">
            <v>5572</v>
          </cell>
          <cell r="C96">
            <v>2572</v>
          </cell>
          <cell r="D96">
            <v>2589</v>
          </cell>
          <cell r="E96">
            <v>8414</v>
          </cell>
          <cell r="F96">
            <v>1211</v>
          </cell>
          <cell r="G96">
            <v>563</v>
          </cell>
          <cell r="H96">
            <v>2704</v>
          </cell>
          <cell r="I96">
            <v>132</v>
          </cell>
        </row>
        <row r="97">
          <cell r="B97">
            <v>0</v>
          </cell>
          <cell r="C97">
            <v>20</v>
          </cell>
          <cell r="D97">
            <v>0</v>
          </cell>
          <cell r="E97">
            <v>0</v>
          </cell>
          <cell r="F97">
            <v>100</v>
          </cell>
          <cell r="G97">
            <v>0</v>
          </cell>
          <cell r="H97">
            <v>0</v>
          </cell>
          <cell r="I97">
            <v>301</v>
          </cell>
        </row>
        <row r="98">
          <cell r="B98">
            <v>388</v>
          </cell>
          <cell r="C98">
            <v>591</v>
          </cell>
          <cell r="D98">
            <v>635</v>
          </cell>
          <cell r="E98">
            <v>3297</v>
          </cell>
          <cell r="F98">
            <v>410</v>
          </cell>
          <cell r="G98">
            <v>419</v>
          </cell>
          <cell r="H98">
            <v>0</v>
          </cell>
          <cell r="I98">
            <v>39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>
            <v>384</v>
          </cell>
          <cell r="C100">
            <v>1745</v>
          </cell>
          <cell r="D100">
            <v>990</v>
          </cell>
          <cell r="E100">
            <v>1195</v>
          </cell>
          <cell r="F100">
            <v>1201</v>
          </cell>
          <cell r="G100">
            <v>577</v>
          </cell>
          <cell r="H100">
            <v>2499</v>
          </cell>
          <cell r="I100">
            <v>1297</v>
          </cell>
        </row>
        <row r="101">
          <cell r="B101">
            <v>150</v>
          </cell>
          <cell r="C101">
            <v>8</v>
          </cell>
          <cell r="D101">
            <v>97</v>
          </cell>
          <cell r="E101">
            <v>575</v>
          </cell>
          <cell r="F101">
            <v>115</v>
          </cell>
          <cell r="G101">
            <v>114</v>
          </cell>
          <cell r="H101">
            <v>0</v>
          </cell>
          <cell r="I101">
            <v>16</v>
          </cell>
        </row>
        <row r="102">
          <cell r="B102">
            <v>169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1436</v>
          </cell>
          <cell r="H102">
            <v>0</v>
          </cell>
          <cell r="I102">
            <v>1824</v>
          </cell>
        </row>
        <row r="103">
          <cell r="B103">
            <v>18</v>
          </cell>
          <cell r="C103">
            <v>34</v>
          </cell>
          <cell r="D103">
            <v>0</v>
          </cell>
          <cell r="E103">
            <v>194</v>
          </cell>
          <cell r="F103">
            <v>74</v>
          </cell>
          <cell r="G103">
            <v>0</v>
          </cell>
          <cell r="H103">
            <v>0</v>
          </cell>
          <cell r="I103">
            <v>1</v>
          </cell>
        </row>
        <row r="104">
          <cell r="B104">
            <v>28</v>
          </cell>
          <cell r="C104">
            <v>0</v>
          </cell>
          <cell r="D104">
            <v>0</v>
          </cell>
          <cell r="E104">
            <v>840</v>
          </cell>
          <cell r="F104">
            <v>7</v>
          </cell>
          <cell r="G104">
            <v>0</v>
          </cell>
          <cell r="H104">
            <v>0</v>
          </cell>
          <cell r="I104">
            <v>5.5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463</v>
          </cell>
          <cell r="F105">
            <v>120</v>
          </cell>
          <cell r="G105">
            <v>2</v>
          </cell>
          <cell r="H105">
            <v>0</v>
          </cell>
          <cell r="I105">
            <v>925</v>
          </cell>
        </row>
        <row r="106">
          <cell r="B106">
            <v>1</v>
          </cell>
          <cell r="C106">
            <v>0</v>
          </cell>
          <cell r="D106">
            <v>0</v>
          </cell>
          <cell r="E106">
            <v>3120</v>
          </cell>
          <cell r="F106">
            <v>0</v>
          </cell>
          <cell r="G106">
            <v>0</v>
          </cell>
          <cell r="H106">
            <v>0</v>
          </cell>
          <cell r="I106">
            <v>7756</v>
          </cell>
        </row>
        <row r="107">
          <cell r="B107">
            <v>14</v>
          </cell>
          <cell r="C107">
            <v>1</v>
          </cell>
          <cell r="D107">
            <v>0</v>
          </cell>
          <cell r="E107">
            <v>30</v>
          </cell>
          <cell r="F107">
            <v>295</v>
          </cell>
          <cell r="G107">
            <v>0</v>
          </cell>
          <cell r="H107">
            <v>0</v>
          </cell>
          <cell r="I107">
            <v>1380</v>
          </cell>
        </row>
        <row r="108">
          <cell r="C108">
            <v>0</v>
          </cell>
          <cell r="D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1323</v>
          </cell>
          <cell r="F109">
            <v>220</v>
          </cell>
          <cell r="G109">
            <v>2</v>
          </cell>
          <cell r="H109">
            <v>0</v>
          </cell>
          <cell r="I109">
            <v>2780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176</v>
          </cell>
          <cell r="F110">
            <v>20</v>
          </cell>
          <cell r="G110">
            <v>2</v>
          </cell>
          <cell r="H110">
            <v>0</v>
          </cell>
          <cell r="I110">
            <v>323</v>
          </cell>
        </row>
        <row r="111">
          <cell r="B111">
            <v>19</v>
          </cell>
          <cell r="C111">
            <v>0</v>
          </cell>
          <cell r="D111">
            <v>0</v>
          </cell>
          <cell r="E111">
            <v>265</v>
          </cell>
          <cell r="F111">
            <v>0</v>
          </cell>
          <cell r="G111">
            <v>0</v>
          </cell>
          <cell r="H111">
            <v>0</v>
          </cell>
          <cell r="I111">
            <v>1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548</v>
          </cell>
          <cell r="F112">
            <v>0</v>
          </cell>
          <cell r="G112">
            <v>0</v>
          </cell>
          <cell r="H112">
            <v>0</v>
          </cell>
          <cell r="I112">
            <v>548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107</v>
          </cell>
          <cell r="F113">
            <v>0</v>
          </cell>
          <cell r="G113">
            <v>0</v>
          </cell>
          <cell r="H113">
            <v>0</v>
          </cell>
          <cell r="I113">
            <v>107</v>
          </cell>
        </row>
        <row r="114">
          <cell r="B114">
            <v>99</v>
          </cell>
          <cell r="C114">
            <v>41</v>
          </cell>
          <cell r="D114">
            <v>26</v>
          </cell>
          <cell r="E114">
            <v>110</v>
          </cell>
          <cell r="F114">
            <v>75</v>
          </cell>
          <cell r="G114">
            <v>0</v>
          </cell>
          <cell r="H114">
            <v>0</v>
          </cell>
          <cell r="I114">
            <v>18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73</v>
          </cell>
          <cell r="F115">
            <v>0</v>
          </cell>
          <cell r="G115">
            <v>0</v>
          </cell>
          <cell r="H115">
            <v>0</v>
          </cell>
          <cell r="I115">
            <v>1624</v>
          </cell>
        </row>
        <row r="116">
          <cell r="B116">
            <v>21</v>
          </cell>
          <cell r="C116">
            <v>0</v>
          </cell>
          <cell r="D116">
            <v>1220</v>
          </cell>
          <cell r="E116">
            <v>993</v>
          </cell>
          <cell r="F116">
            <v>0</v>
          </cell>
          <cell r="G116">
            <v>0</v>
          </cell>
          <cell r="H116">
            <v>0</v>
          </cell>
          <cell r="I116">
            <v>5522</v>
          </cell>
        </row>
        <row r="117">
          <cell r="B117">
            <v>12</v>
          </cell>
          <cell r="C117">
            <v>42</v>
          </cell>
          <cell r="D117">
            <v>0</v>
          </cell>
          <cell r="E117">
            <v>3279</v>
          </cell>
          <cell r="F117">
            <v>0</v>
          </cell>
          <cell r="G117">
            <v>0</v>
          </cell>
          <cell r="H117">
            <v>0</v>
          </cell>
          <cell r="I117">
            <v>3291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30</v>
          </cell>
          <cell r="F118">
            <v>0</v>
          </cell>
          <cell r="G118">
            <v>0</v>
          </cell>
          <cell r="H118">
            <v>0</v>
          </cell>
          <cell r="I118">
            <v>30</v>
          </cell>
        </row>
        <row r="119">
          <cell r="B119">
            <v>0</v>
          </cell>
          <cell r="C119">
            <v>0</v>
          </cell>
          <cell r="D119">
            <v>12</v>
          </cell>
          <cell r="E119">
            <v>367</v>
          </cell>
          <cell r="F119">
            <v>0</v>
          </cell>
          <cell r="G119">
            <v>0</v>
          </cell>
          <cell r="H119">
            <v>0</v>
          </cell>
          <cell r="I119">
            <v>589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95</v>
          </cell>
          <cell r="F120">
            <v>0</v>
          </cell>
          <cell r="G120">
            <v>0</v>
          </cell>
          <cell r="H120">
            <v>0</v>
          </cell>
          <cell r="I120">
            <v>995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557</v>
          </cell>
          <cell r="F121">
            <v>10</v>
          </cell>
          <cell r="G121">
            <v>0</v>
          </cell>
          <cell r="H121">
            <v>0</v>
          </cell>
          <cell r="I121">
            <v>328</v>
          </cell>
        </row>
        <row r="122">
          <cell r="B122">
            <v>9</v>
          </cell>
          <cell r="C122">
            <v>0</v>
          </cell>
          <cell r="D122">
            <v>70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189</v>
          </cell>
        </row>
        <row r="123">
          <cell r="B123">
            <v>0</v>
          </cell>
          <cell r="C123">
            <v>313</v>
          </cell>
          <cell r="D123">
            <v>0</v>
          </cell>
          <cell r="E123">
            <v>2903</v>
          </cell>
          <cell r="F123">
            <v>560</v>
          </cell>
          <cell r="G123">
            <v>0</v>
          </cell>
          <cell r="H123">
            <v>0</v>
          </cell>
          <cell r="I123">
            <v>1503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325</v>
          </cell>
        </row>
        <row r="125">
          <cell r="B125">
            <v>2821</v>
          </cell>
          <cell r="C125">
            <v>303</v>
          </cell>
          <cell r="D125">
            <v>6</v>
          </cell>
          <cell r="E125">
            <v>3613</v>
          </cell>
          <cell r="F125">
            <v>6665</v>
          </cell>
          <cell r="G125">
            <v>8701</v>
          </cell>
          <cell r="H125">
            <v>970</v>
          </cell>
          <cell r="I125">
            <v>648</v>
          </cell>
        </row>
        <row r="126">
          <cell r="B126">
            <v>86</v>
          </cell>
          <cell r="C126">
            <v>5785</v>
          </cell>
          <cell r="D126">
            <v>22</v>
          </cell>
          <cell r="E126">
            <v>1575</v>
          </cell>
          <cell r="F126">
            <v>1982</v>
          </cell>
          <cell r="G126">
            <v>226</v>
          </cell>
          <cell r="H126">
            <v>0</v>
          </cell>
          <cell r="I126">
            <v>975</v>
          </cell>
        </row>
        <row r="127">
          <cell r="B127">
            <v>9</v>
          </cell>
          <cell r="C127">
            <v>1356</v>
          </cell>
          <cell r="D127">
            <v>503</v>
          </cell>
          <cell r="E127">
            <v>947</v>
          </cell>
          <cell r="F127">
            <v>680</v>
          </cell>
          <cell r="G127">
            <v>493</v>
          </cell>
          <cell r="H127">
            <v>0</v>
          </cell>
          <cell r="I127">
            <v>164</v>
          </cell>
        </row>
        <row r="128">
          <cell r="B128">
            <v>121</v>
          </cell>
          <cell r="C128">
            <v>0</v>
          </cell>
          <cell r="D128">
            <v>260</v>
          </cell>
          <cell r="E128">
            <v>0</v>
          </cell>
          <cell r="F128">
            <v>0</v>
          </cell>
          <cell r="G128">
            <v>112</v>
          </cell>
          <cell r="H128">
            <v>0</v>
          </cell>
          <cell r="I128">
            <v>150</v>
          </cell>
        </row>
        <row r="129">
          <cell r="B129">
            <v>295</v>
          </cell>
          <cell r="C129">
            <v>823</v>
          </cell>
          <cell r="D129">
            <v>0</v>
          </cell>
          <cell r="E129">
            <v>401</v>
          </cell>
          <cell r="F129">
            <v>450</v>
          </cell>
          <cell r="G129">
            <v>230</v>
          </cell>
          <cell r="H129">
            <v>0</v>
          </cell>
          <cell r="I129">
            <v>2956</v>
          </cell>
        </row>
        <row r="130">
          <cell r="B130">
            <v>113</v>
          </cell>
          <cell r="C130">
            <v>3149</v>
          </cell>
          <cell r="D130">
            <v>0</v>
          </cell>
          <cell r="E130">
            <v>2</v>
          </cell>
          <cell r="F130">
            <v>2462</v>
          </cell>
          <cell r="G130">
            <v>0</v>
          </cell>
          <cell r="H130">
            <v>0</v>
          </cell>
          <cell r="I130">
            <v>6</v>
          </cell>
        </row>
        <row r="131">
          <cell r="B131">
            <v>1537</v>
          </cell>
          <cell r="C131">
            <v>2454</v>
          </cell>
          <cell r="D131">
            <v>2394</v>
          </cell>
          <cell r="E131">
            <v>7857</v>
          </cell>
          <cell r="F131">
            <v>5071</v>
          </cell>
          <cell r="G131">
            <v>1468</v>
          </cell>
          <cell r="H131">
            <v>1328</v>
          </cell>
          <cell r="I131">
            <v>295</v>
          </cell>
        </row>
        <row r="132">
          <cell r="B132">
            <v>6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116</v>
          </cell>
          <cell r="H132">
            <v>0</v>
          </cell>
          <cell r="I132">
            <v>5</v>
          </cell>
        </row>
        <row r="133">
          <cell r="B133">
            <v>542</v>
          </cell>
          <cell r="C133">
            <v>0</v>
          </cell>
          <cell r="D133">
            <v>0</v>
          </cell>
          <cell r="E133">
            <v>0</v>
          </cell>
          <cell r="F133">
            <v>540</v>
          </cell>
          <cell r="G133">
            <v>0</v>
          </cell>
          <cell r="H133">
            <v>0</v>
          </cell>
          <cell r="I133">
            <v>405</v>
          </cell>
        </row>
        <row r="134">
          <cell r="B134">
            <v>108</v>
          </cell>
          <cell r="C134">
            <v>305</v>
          </cell>
          <cell r="D134">
            <v>55</v>
          </cell>
          <cell r="E134">
            <v>107</v>
          </cell>
          <cell r="F134">
            <v>2230</v>
          </cell>
          <cell r="G134">
            <v>0</v>
          </cell>
          <cell r="H134">
            <v>0</v>
          </cell>
          <cell r="I134">
            <v>110</v>
          </cell>
        </row>
        <row r="135">
          <cell r="B135">
            <v>11</v>
          </cell>
          <cell r="C135">
            <v>3</v>
          </cell>
          <cell r="D135">
            <v>0</v>
          </cell>
          <cell r="E135">
            <v>28</v>
          </cell>
          <cell r="F135">
            <v>40</v>
          </cell>
          <cell r="G135">
            <v>0</v>
          </cell>
          <cell r="H135">
            <v>0</v>
          </cell>
          <cell r="I135">
            <v>290</v>
          </cell>
        </row>
        <row r="136">
          <cell r="B136">
            <v>19</v>
          </cell>
          <cell r="C136">
            <v>10</v>
          </cell>
          <cell r="D136">
            <v>0</v>
          </cell>
          <cell r="E136">
            <v>0</v>
          </cell>
          <cell r="F136">
            <v>70</v>
          </cell>
          <cell r="G136">
            <v>103</v>
          </cell>
          <cell r="H136">
            <v>0</v>
          </cell>
          <cell r="I136">
            <v>242</v>
          </cell>
        </row>
        <row r="137">
          <cell r="B137">
            <v>34</v>
          </cell>
          <cell r="C137">
            <v>0</v>
          </cell>
          <cell r="D137">
            <v>0</v>
          </cell>
          <cell r="E137">
            <v>78</v>
          </cell>
          <cell r="F137">
            <v>87</v>
          </cell>
          <cell r="G137">
            <v>0</v>
          </cell>
          <cell r="H137">
            <v>0</v>
          </cell>
          <cell r="I137">
            <v>150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210</v>
          </cell>
          <cell r="G138">
            <v>0</v>
          </cell>
          <cell r="H138">
            <v>0</v>
          </cell>
          <cell r="I138">
            <v>802</v>
          </cell>
        </row>
        <row r="139">
          <cell r="B139">
            <v>203</v>
          </cell>
          <cell r="C139">
            <v>85</v>
          </cell>
          <cell r="D139">
            <v>465</v>
          </cell>
          <cell r="E139">
            <v>33</v>
          </cell>
          <cell r="F139">
            <v>325</v>
          </cell>
          <cell r="G139">
            <v>245</v>
          </cell>
          <cell r="H139">
            <v>0</v>
          </cell>
          <cell r="I139">
            <v>86</v>
          </cell>
        </row>
        <row r="140">
          <cell r="B140">
            <v>5</v>
          </cell>
          <cell r="C140">
            <v>30</v>
          </cell>
          <cell r="D140">
            <v>6</v>
          </cell>
          <cell r="E140">
            <v>15</v>
          </cell>
          <cell r="F140">
            <v>0</v>
          </cell>
          <cell r="G140">
            <v>96</v>
          </cell>
          <cell r="H140">
            <v>0</v>
          </cell>
          <cell r="I140">
            <v>45</v>
          </cell>
        </row>
        <row r="141">
          <cell r="B141">
            <v>12</v>
          </cell>
          <cell r="C141">
            <v>320</v>
          </cell>
          <cell r="D141">
            <v>0</v>
          </cell>
          <cell r="E141">
            <v>1417</v>
          </cell>
          <cell r="F141">
            <v>420</v>
          </cell>
          <cell r="G141">
            <v>0</v>
          </cell>
          <cell r="H141">
            <v>0</v>
          </cell>
          <cell r="I141">
            <v>1859</v>
          </cell>
        </row>
        <row r="143">
          <cell r="D143">
            <v>9854</v>
          </cell>
          <cell r="E143">
            <v>598741</v>
          </cell>
          <cell r="F143">
            <v>8951</v>
          </cell>
          <cell r="G143">
            <v>19946</v>
          </cell>
          <cell r="H143">
            <v>4661</v>
          </cell>
          <cell r="I143">
            <v>4235</v>
          </cell>
        </row>
        <row r="156">
          <cell r="B156">
            <v>10557</v>
          </cell>
          <cell r="C156">
            <v>436682</v>
          </cell>
          <cell r="D156">
            <v>147443</v>
          </cell>
          <cell r="E156">
            <v>102734</v>
          </cell>
          <cell r="F156">
            <v>33204</v>
          </cell>
          <cell r="G156">
            <v>0</v>
          </cell>
          <cell r="H156">
            <v>46067</v>
          </cell>
          <cell r="I156">
            <v>8773</v>
          </cell>
        </row>
        <row r="157">
          <cell r="B157">
            <v>3355</v>
          </cell>
          <cell r="C157">
            <v>1815</v>
          </cell>
          <cell r="D157">
            <v>4528</v>
          </cell>
          <cell r="E157">
            <v>2182</v>
          </cell>
          <cell r="F157">
            <v>1889</v>
          </cell>
          <cell r="G157">
            <v>365</v>
          </cell>
          <cell r="H157">
            <v>20538</v>
          </cell>
          <cell r="I157">
            <v>1820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>
            <v>128</v>
          </cell>
          <cell r="C159">
            <v>9982</v>
          </cell>
          <cell r="D159">
            <v>0</v>
          </cell>
          <cell r="E159">
            <v>34</v>
          </cell>
          <cell r="F159">
            <v>3486</v>
          </cell>
          <cell r="G159">
            <v>4364</v>
          </cell>
          <cell r="H159">
            <v>22</v>
          </cell>
          <cell r="I159">
            <v>6704</v>
          </cell>
        </row>
        <row r="160">
          <cell r="B160">
            <v>0</v>
          </cell>
          <cell r="C160">
            <v>102</v>
          </cell>
          <cell r="D160">
            <v>2566</v>
          </cell>
          <cell r="E160">
            <v>0</v>
          </cell>
          <cell r="F160">
            <v>45</v>
          </cell>
          <cell r="G160">
            <v>0</v>
          </cell>
          <cell r="H160">
            <v>6599</v>
          </cell>
          <cell r="I160">
            <v>630</v>
          </cell>
        </row>
        <row r="161">
          <cell r="B161">
            <v>61</v>
          </cell>
          <cell r="C161">
            <v>75</v>
          </cell>
          <cell r="D161">
            <v>2</v>
          </cell>
          <cell r="E161">
            <v>597</v>
          </cell>
          <cell r="F161">
            <v>545</v>
          </cell>
          <cell r="G161">
            <v>43</v>
          </cell>
          <cell r="H161">
            <v>4495</v>
          </cell>
          <cell r="I161">
            <v>0</v>
          </cell>
        </row>
        <row r="162">
          <cell r="B162">
            <v>0</v>
          </cell>
          <cell r="C162">
            <v>31</v>
          </cell>
          <cell r="D162">
            <v>76</v>
          </cell>
          <cell r="E162">
            <v>0</v>
          </cell>
          <cell r="F162">
            <v>235</v>
          </cell>
          <cell r="G162">
            <v>945</v>
          </cell>
          <cell r="H162">
            <v>9337</v>
          </cell>
          <cell r="I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240</v>
          </cell>
          <cell r="I163">
            <v>0</v>
          </cell>
        </row>
        <row r="164">
          <cell r="B164">
            <v>97</v>
          </cell>
          <cell r="C164">
            <v>249</v>
          </cell>
          <cell r="D164">
            <v>1372</v>
          </cell>
          <cell r="E164">
            <v>5</v>
          </cell>
          <cell r="F164">
            <v>2133</v>
          </cell>
          <cell r="G164">
            <v>612.5</v>
          </cell>
          <cell r="H164">
            <v>3803</v>
          </cell>
          <cell r="I164">
            <v>908</v>
          </cell>
        </row>
        <row r="165">
          <cell r="B165">
            <v>7149</v>
          </cell>
          <cell r="C165">
            <v>0</v>
          </cell>
          <cell r="D165">
            <v>0</v>
          </cell>
          <cell r="E165">
            <v>785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B166">
            <v>8950</v>
          </cell>
          <cell r="C166">
            <v>4898</v>
          </cell>
          <cell r="D166">
            <v>370</v>
          </cell>
          <cell r="E166">
            <v>8384</v>
          </cell>
          <cell r="F166">
            <v>470</v>
          </cell>
          <cell r="G166">
            <v>1335.6</v>
          </cell>
          <cell r="H166">
            <v>28596</v>
          </cell>
          <cell r="I166">
            <v>2178</v>
          </cell>
        </row>
        <row r="167">
          <cell r="B167">
            <v>5153</v>
          </cell>
          <cell r="C167">
            <v>11242</v>
          </cell>
          <cell r="D167">
            <v>0</v>
          </cell>
          <cell r="E167">
            <v>121</v>
          </cell>
          <cell r="F167">
            <v>10800</v>
          </cell>
          <cell r="G167">
            <v>7958</v>
          </cell>
          <cell r="H167">
            <v>0</v>
          </cell>
          <cell r="I167">
            <v>13950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99020</v>
          </cell>
          <cell r="F168">
            <v>6000</v>
          </cell>
          <cell r="G168">
            <v>0</v>
          </cell>
          <cell r="H168">
            <v>0</v>
          </cell>
          <cell r="I168">
            <v>0</v>
          </cell>
        </row>
        <row r="169">
          <cell r="B169">
            <v>13479</v>
          </cell>
          <cell r="C169">
            <v>76641</v>
          </cell>
          <cell r="D169">
            <v>36</v>
          </cell>
          <cell r="E169">
            <v>9242</v>
          </cell>
          <cell r="F169">
            <v>15758</v>
          </cell>
          <cell r="G169">
            <v>10563</v>
          </cell>
          <cell r="H169">
            <v>0</v>
          </cell>
          <cell r="I169">
            <v>1825</v>
          </cell>
        </row>
        <row r="170">
          <cell r="B170">
            <v>84761</v>
          </cell>
          <cell r="C170">
            <v>32127</v>
          </cell>
          <cell r="D170">
            <v>24787</v>
          </cell>
          <cell r="E170">
            <v>88314</v>
          </cell>
          <cell r="F170">
            <v>11398</v>
          </cell>
          <cell r="G170">
            <v>6165</v>
          </cell>
          <cell r="H170">
            <v>25788</v>
          </cell>
          <cell r="I170">
            <v>9705</v>
          </cell>
        </row>
        <row r="171">
          <cell r="B171">
            <v>0</v>
          </cell>
          <cell r="C171">
            <v>90</v>
          </cell>
          <cell r="D171">
            <v>0</v>
          </cell>
          <cell r="E171">
            <v>0</v>
          </cell>
          <cell r="F171">
            <v>1000</v>
          </cell>
          <cell r="G171">
            <v>0</v>
          </cell>
          <cell r="H171">
            <v>0</v>
          </cell>
          <cell r="I171">
            <v>0</v>
          </cell>
        </row>
        <row r="172">
          <cell r="B172">
            <v>9617</v>
          </cell>
          <cell r="C172">
            <v>3145</v>
          </cell>
          <cell r="D172">
            <v>7293</v>
          </cell>
          <cell r="E172">
            <v>18817</v>
          </cell>
          <cell r="F172">
            <v>7375</v>
          </cell>
          <cell r="G172">
            <v>1965</v>
          </cell>
          <cell r="H172">
            <v>10843</v>
          </cell>
          <cell r="I172">
            <v>688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</row>
        <row r="174">
          <cell r="B174">
            <v>5157</v>
          </cell>
          <cell r="C174">
            <v>5977</v>
          </cell>
          <cell r="D174">
            <v>2760</v>
          </cell>
          <cell r="E174">
            <v>9302</v>
          </cell>
          <cell r="F174">
            <v>11472</v>
          </cell>
          <cell r="G174">
            <v>7120</v>
          </cell>
          <cell r="H174">
            <v>30250</v>
          </cell>
          <cell r="I174">
            <v>17861</v>
          </cell>
        </row>
        <row r="175">
          <cell r="B175">
            <v>6368</v>
          </cell>
          <cell r="C175">
            <v>55</v>
          </cell>
          <cell r="D175">
            <v>1125</v>
          </cell>
          <cell r="E175">
            <v>4160</v>
          </cell>
          <cell r="F175">
            <v>2245</v>
          </cell>
          <cell r="G175">
            <v>1225.5</v>
          </cell>
          <cell r="H175">
            <v>1202</v>
          </cell>
          <cell r="I175">
            <v>288</v>
          </cell>
        </row>
        <row r="176">
          <cell r="B176">
            <v>4194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25140</v>
          </cell>
          <cell r="H176">
            <v>900</v>
          </cell>
          <cell r="I176">
            <v>0</v>
          </cell>
        </row>
        <row r="177">
          <cell r="B177">
            <v>691</v>
          </cell>
          <cell r="C177">
            <v>65</v>
          </cell>
          <cell r="D177">
            <v>0</v>
          </cell>
          <cell r="E177">
            <v>3648</v>
          </cell>
          <cell r="F177">
            <v>3560</v>
          </cell>
          <cell r="G177">
            <v>0</v>
          </cell>
          <cell r="H177">
            <v>0</v>
          </cell>
          <cell r="I177">
            <v>10</v>
          </cell>
        </row>
        <row r="178">
          <cell r="B178">
            <v>163</v>
          </cell>
          <cell r="C178">
            <v>0</v>
          </cell>
          <cell r="D178">
            <v>0</v>
          </cell>
          <cell r="E178">
            <v>3489</v>
          </cell>
          <cell r="F178">
            <v>0</v>
          </cell>
          <cell r="G178">
            <v>0</v>
          </cell>
          <cell r="H178">
            <v>1</v>
          </cell>
          <cell r="I178">
            <v>17.5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962</v>
          </cell>
          <cell r="F179">
            <v>240</v>
          </cell>
          <cell r="G179">
            <v>2</v>
          </cell>
          <cell r="H179">
            <v>0</v>
          </cell>
          <cell r="I179">
            <v>0</v>
          </cell>
        </row>
        <row r="180">
          <cell r="B180">
            <v>11</v>
          </cell>
          <cell r="C180">
            <v>0</v>
          </cell>
          <cell r="D180">
            <v>0</v>
          </cell>
          <cell r="E180">
            <v>9410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</row>
        <row r="181">
          <cell r="B181">
            <v>481</v>
          </cell>
          <cell r="C181">
            <v>10</v>
          </cell>
          <cell r="D181">
            <v>0</v>
          </cell>
          <cell r="E181">
            <v>360</v>
          </cell>
          <cell r="F181">
            <v>16225</v>
          </cell>
          <cell r="G181">
            <v>0</v>
          </cell>
          <cell r="H181">
            <v>0</v>
          </cell>
          <cell r="I181">
            <v>0</v>
          </cell>
        </row>
        <row r="182">
          <cell r="B182">
            <v>728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90610</v>
          </cell>
          <cell r="F183">
            <v>4400</v>
          </cell>
          <cell r="G183">
            <v>37</v>
          </cell>
          <cell r="H183">
            <v>248</v>
          </cell>
          <cell r="I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12320</v>
          </cell>
          <cell r="F184">
            <v>240</v>
          </cell>
          <cell r="G184">
            <v>42</v>
          </cell>
          <cell r="H184">
            <v>0</v>
          </cell>
          <cell r="I184">
            <v>0</v>
          </cell>
        </row>
        <row r="185">
          <cell r="B185">
            <v>275</v>
          </cell>
          <cell r="C185">
            <v>0</v>
          </cell>
          <cell r="D185">
            <v>0</v>
          </cell>
          <cell r="E185">
            <v>9261</v>
          </cell>
          <cell r="F185">
            <v>0</v>
          </cell>
          <cell r="G185">
            <v>0</v>
          </cell>
          <cell r="H185">
            <v>0</v>
          </cell>
          <cell r="I185">
            <v>8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5524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1070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B188">
            <v>379</v>
          </cell>
          <cell r="C188">
            <v>144</v>
          </cell>
          <cell r="D188">
            <v>258</v>
          </cell>
          <cell r="E188">
            <v>516</v>
          </cell>
          <cell r="F188">
            <v>750</v>
          </cell>
          <cell r="G188">
            <v>0</v>
          </cell>
          <cell r="H188">
            <v>5228</v>
          </cell>
          <cell r="I188">
            <v>344</v>
          </cell>
        </row>
        <row r="189">
          <cell r="B189">
            <v>0</v>
          </cell>
          <cell r="C189">
            <v>8</v>
          </cell>
          <cell r="D189">
            <v>0</v>
          </cell>
          <cell r="E189">
            <v>619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</row>
        <row r="190">
          <cell r="B190">
            <v>4504</v>
          </cell>
          <cell r="C190">
            <v>0</v>
          </cell>
          <cell r="D190">
            <v>2697</v>
          </cell>
          <cell r="E190">
            <v>2324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B191">
            <v>2620</v>
          </cell>
          <cell r="C191">
            <v>67</v>
          </cell>
          <cell r="D191">
            <v>0</v>
          </cell>
          <cell r="E191">
            <v>3680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157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B193">
            <v>0</v>
          </cell>
          <cell r="C193">
            <v>0</v>
          </cell>
          <cell r="D193">
            <v>4</v>
          </cell>
          <cell r="E193">
            <v>1914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270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14134</v>
          </cell>
          <cell r="F195">
            <v>80</v>
          </cell>
          <cell r="G195">
            <v>0</v>
          </cell>
          <cell r="H195">
            <v>0</v>
          </cell>
          <cell r="I195">
            <v>0</v>
          </cell>
        </row>
        <row r="196">
          <cell r="B196">
            <v>1955</v>
          </cell>
          <cell r="C196">
            <v>0</v>
          </cell>
          <cell r="D196">
            <v>51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B197">
            <v>0</v>
          </cell>
          <cell r="C197">
            <v>657</v>
          </cell>
          <cell r="D197">
            <v>0</v>
          </cell>
          <cell r="E197">
            <v>7357</v>
          </cell>
          <cell r="F197">
            <v>1120</v>
          </cell>
          <cell r="G197">
            <v>0</v>
          </cell>
          <cell r="H197">
            <v>0</v>
          </cell>
          <cell r="I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B199">
            <v>16916</v>
          </cell>
          <cell r="C199">
            <v>202</v>
          </cell>
          <cell r="D199">
            <v>65</v>
          </cell>
          <cell r="E199">
            <v>395</v>
          </cell>
          <cell r="F199">
            <v>10170</v>
          </cell>
          <cell r="G199">
            <v>16274.599999999999</v>
          </cell>
          <cell r="H199">
            <v>10335</v>
          </cell>
          <cell r="I199">
            <v>1871</v>
          </cell>
        </row>
        <row r="200">
          <cell r="B200">
            <v>582</v>
          </cell>
          <cell r="C200">
            <v>1951.78</v>
          </cell>
          <cell r="D200">
            <v>20</v>
          </cell>
          <cell r="E200">
            <v>952</v>
          </cell>
          <cell r="F200">
            <v>4914</v>
          </cell>
          <cell r="G200">
            <v>1394</v>
          </cell>
          <cell r="H200">
            <v>777</v>
          </cell>
          <cell r="I200">
            <v>2947</v>
          </cell>
        </row>
        <row r="201">
          <cell r="B201">
            <v>24</v>
          </cell>
          <cell r="C201">
            <v>5407.66</v>
          </cell>
          <cell r="D201">
            <v>1680</v>
          </cell>
          <cell r="E201">
            <v>6854</v>
          </cell>
          <cell r="F201">
            <v>9905</v>
          </cell>
          <cell r="G201">
            <v>277.2</v>
          </cell>
          <cell r="H201">
            <v>396</v>
          </cell>
          <cell r="I201">
            <v>518</v>
          </cell>
        </row>
        <row r="202">
          <cell r="B202">
            <v>141</v>
          </cell>
          <cell r="C202">
            <v>0</v>
          </cell>
          <cell r="D202">
            <v>190</v>
          </cell>
          <cell r="E202">
            <v>0</v>
          </cell>
          <cell r="F202">
            <v>0</v>
          </cell>
          <cell r="G202">
            <v>66</v>
          </cell>
          <cell r="H202">
            <v>53</v>
          </cell>
          <cell r="I202">
            <v>180</v>
          </cell>
        </row>
        <row r="203">
          <cell r="B203">
            <v>1678</v>
          </cell>
          <cell r="C203">
            <v>690</v>
          </cell>
          <cell r="D203">
            <v>10</v>
          </cell>
          <cell r="E203">
            <v>42</v>
          </cell>
          <cell r="F203">
            <v>580</v>
          </cell>
          <cell r="G203">
            <v>116.5</v>
          </cell>
          <cell r="H203">
            <v>0</v>
          </cell>
          <cell r="I203">
            <v>6128</v>
          </cell>
        </row>
        <row r="204">
          <cell r="B204">
            <v>297</v>
          </cell>
          <cell r="C204">
            <v>8627</v>
          </cell>
          <cell r="D204">
            <v>0</v>
          </cell>
          <cell r="E204">
            <v>7</v>
          </cell>
          <cell r="F204">
            <v>7398</v>
          </cell>
          <cell r="G204">
            <v>0</v>
          </cell>
          <cell r="H204">
            <v>0</v>
          </cell>
          <cell r="I204">
            <v>12</v>
          </cell>
        </row>
        <row r="205">
          <cell r="B205">
            <v>9786</v>
          </cell>
          <cell r="C205">
            <v>2890.2</v>
          </cell>
          <cell r="D205">
            <v>5093</v>
          </cell>
          <cell r="E205">
            <v>21795</v>
          </cell>
          <cell r="F205">
            <v>11611.5</v>
          </cell>
          <cell r="G205">
            <v>6124</v>
          </cell>
          <cell r="H205">
            <v>3460</v>
          </cell>
          <cell r="I205">
            <v>1488</v>
          </cell>
        </row>
        <row r="206">
          <cell r="B206">
            <v>19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105</v>
          </cell>
          <cell r="H206">
            <v>0</v>
          </cell>
          <cell r="I206">
            <v>10</v>
          </cell>
        </row>
        <row r="207">
          <cell r="B207">
            <v>3405</v>
          </cell>
          <cell r="C207">
            <v>0</v>
          </cell>
          <cell r="D207">
            <v>0</v>
          </cell>
          <cell r="E207">
            <v>0</v>
          </cell>
          <cell r="F207">
            <v>1155</v>
          </cell>
          <cell r="G207">
            <v>0</v>
          </cell>
          <cell r="H207">
            <v>0</v>
          </cell>
          <cell r="I207">
            <v>1215</v>
          </cell>
        </row>
        <row r="208">
          <cell r="B208">
            <v>1121</v>
          </cell>
          <cell r="C208">
            <v>476.5</v>
          </cell>
          <cell r="D208">
            <v>111</v>
          </cell>
          <cell r="E208">
            <v>265</v>
          </cell>
          <cell r="F208">
            <v>12070</v>
          </cell>
          <cell r="G208">
            <v>0</v>
          </cell>
          <cell r="H208">
            <v>0</v>
          </cell>
          <cell r="I208">
            <v>880</v>
          </cell>
        </row>
        <row r="209">
          <cell r="B209">
            <v>11</v>
          </cell>
          <cell r="C209">
            <v>1</v>
          </cell>
          <cell r="D209">
            <v>0</v>
          </cell>
          <cell r="E209">
            <v>12</v>
          </cell>
          <cell r="F209">
            <v>480</v>
          </cell>
          <cell r="G209">
            <v>0</v>
          </cell>
          <cell r="H209">
            <v>0</v>
          </cell>
          <cell r="I209">
            <v>0</v>
          </cell>
        </row>
        <row r="210">
          <cell r="B210">
            <v>13</v>
          </cell>
          <cell r="C210">
            <v>5</v>
          </cell>
          <cell r="D210">
            <v>0</v>
          </cell>
          <cell r="E210">
            <v>0</v>
          </cell>
          <cell r="F210">
            <v>180</v>
          </cell>
          <cell r="G210">
            <v>1684</v>
          </cell>
          <cell r="H210">
            <v>0</v>
          </cell>
          <cell r="I210">
            <v>0</v>
          </cell>
        </row>
        <row r="211">
          <cell r="B211">
            <v>336</v>
          </cell>
          <cell r="C211">
            <v>0</v>
          </cell>
          <cell r="D211">
            <v>0</v>
          </cell>
          <cell r="E211">
            <v>40</v>
          </cell>
          <cell r="F211">
            <v>348</v>
          </cell>
          <cell r="G211">
            <v>0</v>
          </cell>
          <cell r="H211">
            <v>0</v>
          </cell>
          <cell r="I211">
            <v>350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450</v>
          </cell>
          <cell r="G212">
            <v>0</v>
          </cell>
          <cell r="H212">
            <v>0</v>
          </cell>
          <cell r="I212">
            <v>2406</v>
          </cell>
        </row>
        <row r="213">
          <cell r="B213">
            <v>116</v>
          </cell>
          <cell r="C213">
            <v>909.79</v>
          </cell>
          <cell r="D213">
            <v>147</v>
          </cell>
          <cell r="E213">
            <v>707</v>
          </cell>
          <cell r="F213">
            <v>1246</v>
          </cell>
          <cell r="G213">
            <v>77</v>
          </cell>
          <cell r="H213">
            <v>0</v>
          </cell>
          <cell r="I213">
            <v>172</v>
          </cell>
        </row>
        <row r="214">
          <cell r="B214">
            <v>75</v>
          </cell>
          <cell r="C214">
            <v>39</v>
          </cell>
          <cell r="D214">
            <v>47</v>
          </cell>
          <cell r="E214">
            <v>39</v>
          </cell>
          <cell r="F214">
            <v>0</v>
          </cell>
          <cell r="G214">
            <v>70.5</v>
          </cell>
          <cell r="H214">
            <v>0</v>
          </cell>
          <cell r="I214">
            <v>90</v>
          </cell>
        </row>
        <row r="215">
          <cell r="B215">
            <v>74</v>
          </cell>
          <cell r="C215">
            <v>160</v>
          </cell>
          <cell r="D215">
            <v>0</v>
          </cell>
          <cell r="E215">
            <v>183</v>
          </cell>
          <cell r="F215">
            <v>1180</v>
          </cell>
          <cell r="G215">
            <v>0</v>
          </cell>
          <cell r="H215">
            <v>0</v>
          </cell>
          <cell r="I215">
            <v>9674</v>
          </cell>
        </row>
        <row r="216">
          <cell r="B216">
            <v>349028</v>
          </cell>
          <cell r="C216">
            <v>16653</v>
          </cell>
          <cell r="D216">
            <v>2106740</v>
          </cell>
          <cell r="E216">
            <v>64334</v>
          </cell>
          <cell r="F216">
            <v>34610</v>
          </cell>
          <cell r="G216">
            <v>124444</v>
          </cell>
          <cell r="H216">
            <v>19012</v>
          </cell>
          <cell r="I216">
            <v>34440</v>
          </cell>
        </row>
        <row r="217">
          <cell r="B217">
            <v>19935</v>
          </cell>
          <cell r="C217">
            <v>15293</v>
          </cell>
          <cell r="D217">
            <v>11218</v>
          </cell>
          <cell r="E217">
            <v>24694</v>
          </cell>
          <cell r="F217">
            <v>6169.55</v>
          </cell>
          <cell r="G217">
            <v>4734.3999999999996</v>
          </cell>
          <cell r="H217">
            <v>13019</v>
          </cell>
          <cell r="I217">
            <v>11126</v>
          </cell>
        </row>
      </sheetData>
      <sheetData sheetId="15">
        <row r="8">
          <cell r="B8">
            <v>830</v>
          </cell>
          <cell r="C8">
            <v>275656</v>
          </cell>
          <cell r="D8">
            <v>96143</v>
          </cell>
          <cell r="E8">
            <v>67317</v>
          </cell>
          <cell r="F8">
            <v>3770</v>
          </cell>
          <cell r="G8">
            <v>0</v>
          </cell>
          <cell r="H8">
            <v>1910</v>
          </cell>
          <cell r="I8">
            <v>10671</v>
          </cell>
        </row>
        <row r="9">
          <cell r="B9">
            <v>10967</v>
          </cell>
          <cell r="C9">
            <v>1762</v>
          </cell>
          <cell r="D9">
            <v>2358</v>
          </cell>
          <cell r="E9">
            <v>1562</v>
          </cell>
          <cell r="F9">
            <v>1055</v>
          </cell>
          <cell r="G9">
            <v>412</v>
          </cell>
          <cell r="H9">
            <v>5245</v>
          </cell>
          <cell r="I9">
            <v>853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52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126</v>
          </cell>
          <cell r="D11">
            <v>69</v>
          </cell>
          <cell r="E11">
            <v>9</v>
          </cell>
          <cell r="F11">
            <v>50</v>
          </cell>
          <cell r="H11">
            <v>0</v>
          </cell>
          <cell r="I11">
            <v>100</v>
          </cell>
        </row>
        <row r="12">
          <cell r="B12">
            <v>2</v>
          </cell>
          <cell r="C12">
            <v>0</v>
          </cell>
          <cell r="D12">
            <v>204</v>
          </cell>
          <cell r="E12">
            <v>7</v>
          </cell>
          <cell r="F12">
            <v>25</v>
          </cell>
          <cell r="H12">
            <v>823</v>
          </cell>
          <cell r="I12">
            <v>140</v>
          </cell>
        </row>
        <row r="13">
          <cell r="B13">
            <v>1376</v>
          </cell>
          <cell r="C13">
            <v>870</v>
          </cell>
          <cell r="D13">
            <v>1114</v>
          </cell>
          <cell r="E13">
            <v>2531</v>
          </cell>
          <cell r="F13">
            <v>2290</v>
          </cell>
          <cell r="H13">
            <v>78394</v>
          </cell>
          <cell r="I13">
            <v>3412</v>
          </cell>
        </row>
        <row r="14">
          <cell r="B14">
            <v>53</v>
          </cell>
          <cell r="C14">
            <v>173</v>
          </cell>
          <cell r="D14">
            <v>258</v>
          </cell>
          <cell r="E14">
            <v>20</v>
          </cell>
          <cell r="F14">
            <v>1350</v>
          </cell>
          <cell r="H14">
            <v>24294</v>
          </cell>
          <cell r="I14">
            <v>58267</v>
          </cell>
        </row>
        <row r="15">
          <cell r="B15">
            <v>73</v>
          </cell>
          <cell r="C15">
            <v>0</v>
          </cell>
          <cell r="D15">
            <v>189</v>
          </cell>
          <cell r="E15">
            <v>0</v>
          </cell>
          <cell r="F15">
            <v>23</v>
          </cell>
          <cell r="G15">
            <v>204</v>
          </cell>
          <cell r="H15">
            <v>0</v>
          </cell>
          <cell r="I15">
            <v>0</v>
          </cell>
        </row>
        <row r="16">
          <cell r="B16">
            <v>169</v>
          </cell>
          <cell r="C16">
            <v>181</v>
          </cell>
          <cell r="D16">
            <v>257</v>
          </cell>
          <cell r="E16">
            <v>0</v>
          </cell>
          <cell r="F16">
            <v>0</v>
          </cell>
          <cell r="G16">
            <v>0</v>
          </cell>
          <cell r="H16">
            <v>4666</v>
          </cell>
          <cell r="I16">
            <v>48</v>
          </cell>
        </row>
        <row r="17">
          <cell r="B17">
            <v>60</v>
          </cell>
          <cell r="C17">
            <v>0</v>
          </cell>
          <cell r="D17">
            <v>0</v>
          </cell>
          <cell r="E17">
            <v>36</v>
          </cell>
          <cell r="F17">
            <v>0</v>
          </cell>
          <cell r="H17">
            <v>0</v>
          </cell>
          <cell r="I17">
            <v>0</v>
          </cell>
        </row>
        <row r="18">
          <cell r="B18">
            <v>1387</v>
          </cell>
          <cell r="C18">
            <v>0</v>
          </cell>
          <cell r="D18">
            <v>994</v>
          </cell>
          <cell r="E18">
            <v>2822</v>
          </cell>
          <cell r="F18">
            <v>574</v>
          </cell>
          <cell r="G18">
            <v>0</v>
          </cell>
          <cell r="H18">
            <v>1292</v>
          </cell>
          <cell r="I18">
            <v>333</v>
          </cell>
        </row>
        <row r="19">
          <cell r="B19">
            <v>20</v>
          </cell>
          <cell r="C19">
            <v>612</v>
          </cell>
          <cell r="D19">
            <v>0</v>
          </cell>
          <cell r="E19">
            <v>1082</v>
          </cell>
          <cell r="F19">
            <v>1669</v>
          </cell>
          <cell r="G19">
            <v>283</v>
          </cell>
          <cell r="H19">
            <v>0</v>
          </cell>
          <cell r="I19">
            <v>1332</v>
          </cell>
        </row>
        <row r="20">
          <cell r="B20">
            <v>0</v>
          </cell>
          <cell r="C20">
            <v>0</v>
          </cell>
          <cell r="D20">
            <v>170</v>
          </cell>
          <cell r="E20">
            <v>0</v>
          </cell>
          <cell r="F20">
            <v>80</v>
          </cell>
          <cell r="G20">
            <v>1310</v>
          </cell>
          <cell r="H20">
            <v>150</v>
          </cell>
          <cell r="I20">
            <v>0</v>
          </cell>
        </row>
        <row r="21">
          <cell r="B21">
            <v>582</v>
          </cell>
          <cell r="C21">
            <v>1391</v>
          </cell>
          <cell r="D21">
            <v>107</v>
          </cell>
          <cell r="E21">
            <v>0</v>
          </cell>
          <cell r="F21">
            <v>1560</v>
          </cell>
          <cell r="G21">
            <v>0</v>
          </cell>
          <cell r="H21">
            <v>0</v>
          </cell>
          <cell r="I21">
            <v>485</v>
          </cell>
        </row>
        <row r="22">
          <cell r="B22">
            <v>74</v>
          </cell>
          <cell r="C22">
            <v>2812</v>
          </cell>
          <cell r="D22">
            <v>2180</v>
          </cell>
          <cell r="E22">
            <v>7586</v>
          </cell>
          <cell r="F22">
            <v>780</v>
          </cell>
          <cell r="G22">
            <v>954</v>
          </cell>
          <cell r="H22">
            <v>422</v>
          </cell>
          <cell r="I22">
            <v>1477</v>
          </cell>
        </row>
        <row r="23">
          <cell r="B23">
            <v>0</v>
          </cell>
          <cell r="C23">
            <v>250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474</v>
          </cell>
          <cell r="C24">
            <v>74</v>
          </cell>
          <cell r="D24">
            <v>736</v>
          </cell>
          <cell r="E24">
            <v>799</v>
          </cell>
          <cell r="F24">
            <v>951</v>
          </cell>
          <cell r="G24">
            <v>171</v>
          </cell>
          <cell r="H24">
            <v>967</v>
          </cell>
          <cell r="I24">
            <v>39</v>
          </cell>
        </row>
        <row r="25">
          <cell r="B25">
            <v>0</v>
          </cell>
          <cell r="C25">
            <v>9</v>
          </cell>
          <cell r="D25">
            <v>0</v>
          </cell>
          <cell r="I25">
            <v>0</v>
          </cell>
        </row>
        <row r="26">
          <cell r="B26">
            <v>637</v>
          </cell>
          <cell r="C26">
            <v>0</v>
          </cell>
          <cell r="D26">
            <v>1299</v>
          </cell>
          <cell r="E26">
            <v>590</v>
          </cell>
          <cell r="F26">
            <v>1695</v>
          </cell>
          <cell r="G26">
            <v>1065</v>
          </cell>
          <cell r="H26">
            <v>55</v>
          </cell>
          <cell r="I26">
            <v>413</v>
          </cell>
        </row>
        <row r="27">
          <cell r="B27">
            <v>80</v>
          </cell>
          <cell r="C27">
            <v>21</v>
          </cell>
          <cell r="D27">
            <v>113</v>
          </cell>
          <cell r="E27">
            <v>74</v>
          </cell>
          <cell r="F27">
            <v>55</v>
          </cell>
          <cell r="G27">
            <v>72</v>
          </cell>
          <cell r="H27">
            <v>474</v>
          </cell>
          <cell r="I27">
            <v>1363</v>
          </cell>
        </row>
        <row r="28">
          <cell r="B28">
            <v>137</v>
          </cell>
          <cell r="C28">
            <v>2</v>
          </cell>
          <cell r="D28">
            <v>587</v>
          </cell>
          <cell r="E28">
            <v>653</v>
          </cell>
          <cell r="F28">
            <v>2644</v>
          </cell>
          <cell r="G28">
            <v>2780</v>
          </cell>
          <cell r="H28">
            <v>2321</v>
          </cell>
          <cell r="I28">
            <v>0</v>
          </cell>
        </row>
        <row r="29">
          <cell r="B29">
            <v>23</v>
          </cell>
          <cell r="C29">
            <v>0</v>
          </cell>
          <cell r="D29">
            <v>16</v>
          </cell>
          <cell r="E29">
            <v>105</v>
          </cell>
          <cell r="F29">
            <v>145</v>
          </cell>
          <cell r="G29">
            <v>200</v>
          </cell>
          <cell r="H29">
            <v>10</v>
          </cell>
          <cell r="I29">
            <v>0</v>
          </cell>
        </row>
        <row r="30">
          <cell r="B30">
            <v>45</v>
          </cell>
          <cell r="C30">
            <v>2</v>
          </cell>
          <cell r="D30">
            <v>1</v>
          </cell>
          <cell r="E30">
            <v>533</v>
          </cell>
          <cell r="F30">
            <v>0</v>
          </cell>
          <cell r="H30">
            <v>0.5</v>
          </cell>
          <cell r="I30">
            <v>7</v>
          </cell>
        </row>
        <row r="31">
          <cell r="B31">
            <v>0</v>
          </cell>
          <cell r="C31">
            <v>2</v>
          </cell>
          <cell r="D31">
            <v>0</v>
          </cell>
          <cell r="E31">
            <v>452</v>
          </cell>
          <cell r="F31">
            <v>10</v>
          </cell>
          <cell r="G31">
            <v>7</v>
          </cell>
          <cell r="H31">
            <v>0.5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349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5</v>
          </cell>
          <cell r="D33">
            <v>0</v>
          </cell>
          <cell r="E33">
            <v>41</v>
          </cell>
          <cell r="F33">
            <v>345</v>
          </cell>
          <cell r="G33">
            <v>0</v>
          </cell>
          <cell r="H33">
            <v>21</v>
          </cell>
          <cell r="I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513</v>
          </cell>
          <cell r="F35">
            <v>40</v>
          </cell>
          <cell r="G35">
            <v>53</v>
          </cell>
          <cell r="H35">
            <v>59</v>
          </cell>
          <cell r="I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110</v>
          </cell>
          <cell r="F36">
            <v>92</v>
          </cell>
          <cell r="G36">
            <v>108</v>
          </cell>
          <cell r="H36">
            <v>115</v>
          </cell>
          <cell r="I36">
            <v>0</v>
          </cell>
        </row>
        <row r="37">
          <cell r="B37">
            <v>52</v>
          </cell>
          <cell r="C37">
            <v>0</v>
          </cell>
          <cell r="D37">
            <v>0</v>
          </cell>
          <cell r="E37">
            <v>156</v>
          </cell>
          <cell r="F37">
            <v>5</v>
          </cell>
          <cell r="G37">
            <v>0</v>
          </cell>
          <cell r="H37">
            <v>0</v>
          </cell>
          <cell r="I37">
            <v>9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294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78</v>
          </cell>
          <cell r="F39">
            <v>0</v>
          </cell>
          <cell r="G39">
            <v>0</v>
          </cell>
          <cell r="I39">
            <v>0</v>
          </cell>
        </row>
        <row r="40">
          <cell r="B40">
            <v>90</v>
          </cell>
          <cell r="C40">
            <v>9</v>
          </cell>
          <cell r="D40">
            <v>67</v>
          </cell>
          <cell r="E40">
            <v>109</v>
          </cell>
          <cell r="F40">
            <v>601</v>
          </cell>
          <cell r="G40">
            <v>0</v>
          </cell>
          <cell r="H40">
            <v>150</v>
          </cell>
          <cell r="I40">
            <v>65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6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C42">
            <v>0</v>
          </cell>
          <cell r="D42">
            <v>167</v>
          </cell>
          <cell r="E42">
            <v>26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B43">
            <v>10</v>
          </cell>
          <cell r="C43">
            <v>0</v>
          </cell>
          <cell r="D43">
            <v>0</v>
          </cell>
          <cell r="E43">
            <v>170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58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54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126</v>
          </cell>
          <cell r="F47">
            <v>60</v>
          </cell>
          <cell r="G47">
            <v>0</v>
          </cell>
          <cell r="H47">
            <v>0</v>
          </cell>
          <cell r="I47">
            <v>0</v>
          </cell>
        </row>
        <row r="48">
          <cell r="B48">
            <v>0</v>
          </cell>
          <cell r="C48">
            <v>0</v>
          </cell>
          <cell r="D48">
            <v>50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B49">
            <v>0</v>
          </cell>
          <cell r="C49">
            <v>0</v>
          </cell>
          <cell r="D49">
            <v>1</v>
          </cell>
          <cell r="E49">
            <v>78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105</v>
          </cell>
          <cell r="G50">
            <v>0</v>
          </cell>
          <cell r="H50">
            <v>0</v>
          </cell>
          <cell r="I50">
            <v>0</v>
          </cell>
        </row>
        <row r="51">
          <cell r="B51">
            <v>75</v>
          </cell>
          <cell r="C51">
            <v>138</v>
          </cell>
          <cell r="D51">
            <v>20</v>
          </cell>
          <cell r="E51">
            <v>1226</v>
          </cell>
          <cell r="F51">
            <v>130</v>
          </cell>
          <cell r="G51">
            <v>79</v>
          </cell>
          <cell r="H51">
            <v>573</v>
          </cell>
          <cell r="I51">
            <v>0</v>
          </cell>
        </row>
        <row r="52">
          <cell r="B52">
            <v>16</v>
          </cell>
          <cell r="C52">
            <v>911</v>
          </cell>
          <cell r="D52">
            <v>13</v>
          </cell>
          <cell r="E52">
            <v>105</v>
          </cell>
          <cell r="F52">
            <v>0</v>
          </cell>
          <cell r="G52">
            <v>25</v>
          </cell>
          <cell r="H52">
            <v>14</v>
          </cell>
          <cell r="I52">
            <v>638</v>
          </cell>
        </row>
        <row r="53">
          <cell r="B53">
            <v>81</v>
          </cell>
          <cell r="C53">
            <v>290</v>
          </cell>
          <cell r="D53">
            <v>667</v>
          </cell>
          <cell r="E53">
            <v>658</v>
          </cell>
          <cell r="F53">
            <v>330</v>
          </cell>
          <cell r="G53">
            <v>278</v>
          </cell>
          <cell r="H53">
            <v>271</v>
          </cell>
          <cell r="I53">
            <v>37</v>
          </cell>
        </row>
        <row r="54">
          <cell r="B54">
            <v>40</v>
          </cell>
          <cell r="C54">
            <v>0</v>
          </cell>
          <cell r="D54">
            <v>45</v>
          </cell>
          <cell r="E54">
            <v>0</v>
          </cell>
          <cell r="F54">
            <v>0</v>
          </cell>
          <cell r="G54">
            <v>170</v>
          </cell>
          <cell r="H54">
            <v>25</v>
          </cell>
          <cell r="I54">
            <v>90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9</v>
          </cell>
        </row>
        <row r="56">
          <cell r="B56">
            <v>1020</v>
          </cell>
          <cell r="C56">
            <v>6989</v>
          </cell>
          <cell r="D56">
            <v>0</v>
          </cell>
          <cell r="E56">
            <v>1500</v>
          </cell>
          <cell r="F56">
            <v>1080</v>
          </cell>
          <cell r="G56">
            <v>0</v>
          </cell>
          <cell r="H56">
            <v>0</v>
          </cell>
          <cell r="I56">
            <v>1000</v>
          </cell>
        </row>
        <row r="57">
          <cell r="B57">
            <v>1736</v>
          </cell>
          <cell r="C57">
            <v>25</v>
          </cell>
          <cell r="D57">
            <v>555</v>
          </cell>
          <cell r="E57">
            <v>805</v>
          </cell>
          <cell r="F57">
            <v>0</v>
          </cell>
          <cell r="G57">
            <v>195</v>
          </cell>
          <cell r="H57">
            <v>416</v>
          </cell>
          <cell r="I57">
            <v>53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58</v>
          </cell>
          <cell r="G59">
            <v>0</v>
          </cell>
          <cell r="H59">
            <v>0</v>
          </cell>
          <cell r="I59">
            <v>0</v>
          </cell>
        </row>
        <row r="60">
          <cell r="B60">
            <v>12</v>
          </cell>
          <cell r="C60">
            <v>0</v>
          </cell>
          <cell r="D60">
            <v>0</v>
          </cell>
          <cell r="E60">
            <v>0</v>
          </cell>
          <cell r="F60">
            <v>509</v>
          </cell>
          <cell r="G60">
            <v>0</v>
          </cell>
          <cell r="H60">
            <v>0</v>
          </cell>
          <cell r="I60">
            <v>0</v>
          </cell>
        </row>
        <row r="61">
          <cell r="B61">
            <v>45</v>
          </cell>
          <cell r="C61">
            <v>0</v>
          </cell>
          <cell r="D61">
            <v>0</v>
          </cell>
          <cell r="E61">
            <v>16</v>
          </cell>
          <cell r="F61">
            <v>20</v>
          </cell>
          <cell r="G61">
            <v>0</v>
          </cell>
          <cell r="H61">
            <v>0</v>
          </cell>
          <cell r="I61">
            <v>0</v>
          </cell>
        </row>
        <row r="62">
          <cell r="B62">
            <v>53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C63">
            <v>0</v>
          </cell>
          <cell r="D63">
            <v>0</v>
          </cell>
          <cell r="E63">
            <v>4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4</v>
          </cell>
          <cell r="F64">
            <v>200</v>
          </cell>
          <cell r="G64">
            <v>0</v>
          </cell>
          <cell r="H64">
            <v>0</v>
          </cell>
          <cell r="I64">
            <v>0</v>
          </cell>
        </row>
        <row r="65">
          <cell r="B65">
            <v>148</v>
          </cell>
          <cell r="C65">
            <v>0</v>
          </cell>
          <cell r="D65">
            <v>2097</v>
          </cell>
          <cell r="E65">
            <v>5</v>
          </cell>
          <cell r="F65">
            <v>30</v>
          </cell>
          <cell r="G65">
            <v>0</v>
          </cell>
          <cell r="H65">
            <v>0</v>
          </cell>
          <cell r="I65">
            <v>0</v>
          </cell>
        </row>
        <row r="66">
          <cell r="B66">
            <v>16</v>
          </cell>
          <cell r="C66">
            <v>3</v>
          </cell>
          <cell r="D66">
            <v>3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354</v>
          </cell>
          <cell r="C68">
            <v>24</v>
          </cell>
          <cell r="D68">
            <v>264</v>
          </cell>
          <cell r="E68">
            <v>185</v>
          </cell>
          <cell r="F68">
            <v>95</v>
          </cell>
          <cell r="G68">
            <v>432</v>
          </cell>
          <cell r="H68">
            <v>301</v>
          </cell>
          <cell r="I68">
            <v>199</v>
          </cell>
        </row>
        <row r="69">
          <cell r="B69">
            <v>1448</v>
          </cell>
          <cell r="C69">
            <v>2861</v>
          </cell>
          <cell r="D69">
            <v>4969</v>
          </cell>
          <cell r="E69">
            <v>228</v>
          </cell>
          <cell r="F69">
            <v>1120</v>
          </cell>
          <cell r="G69">
            <v>4833</v>
          </cell>
          <cell r="H69">
            <v>1770</v>
          </cell>
          <cell r="I69">
            <v>1985</v>
          </cell>
        </row>
        <row r="82">
          <cell r="B82">
            <v>6308</v>
          </cell>
          <cell r="C82">
            <v>57376</v>
          </cell>
          <cell r="D82">
            <v>40204</v>
          </cell>
          <cell r="E82">
            <v>21391</v>
          </cell>
          <cell r="F82">
            <v>6240</v>
          </cell>
          <cell r="G82">
            <v>0</v>
          </cell>
          <cell r="H82">
            <v>49991</v>
          </cell>
          <cell r="I82">
            <v>910</v>
          </cell>
        </row>
        <row r="83">
          <cell r="B83">
            <v>875</v>
          </cell>
          <cell r="C83">
            <v>1023</v>
          </cell>
          <cell r="D83">
            <v>1307</v>
          </cell>
          <cell r="E83">
            <v>1270</v>
          </cell>
          <cell r="F83">
            <v>905</v>
          </cell>
          <cell r="G83">
            <v>435</v>
          </cell>
          <cell r="H83">
            <v>21970</v>
          </cell>
          <cell r="I83">
            <v>1200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265</v>
          </cell>
          <cell r="G84">
            <v>0</v>
          </cell>
          <cell r="H84">
            <v>0</v>
          </cell>
          <cell r="I84">
            <v>0</v>
          </cell>
        </row>
        <row r="85">
          <cell r="B85">
            <v>26000</v>
          </cell>
          <cell r="C85">
            <v>54431</v>
          </cell>
          <cell r="D85">
            <v>0</v>
          </cell>
          <cell r="E85">
            <v>19400</v>
          </cell>
          <cell r="F85">
            <v>100000</v>
          </cell>
          <cell r="G85">
            <v>200184</v>
          </cell>
          <cell r="H85">
            <v>19000</v>
          </cell>
          <cell r="I85">
            <v>32009</v>
          </cell>
        </row>
        <row r="86">
          <cell r="B86">
            <v>6</v>
          </cell>
          <cell r="C86">
            <v>8</v>
          </cell>
          <cell r="D86">
            <v>3067</v>
          </cell>
          <cell r="E86">
            <v>11</v>
          </cell>
          <cell r="F86">
            <v>0</v>
          </cell>
          <cell r="G86">
            <v>0</v>
          </cell>
          <cell r="H86">
            <v>6504</v>
          </cell>
          <cell r="I86">
            <v>159</v>
          </cell>
        </row>
        <row r="87">
          <cell r="B87">
            <v>0</v>
          </cell>
          <cell r="C87">
            <v>5</v>
          </cell>
          <cell r="D87">
            <v>2</v>
          </cell>
          <cell r="E87">
            <v>353</v>
          </cell>
          <cell r="F87">
            <v>445</v>
          </cell>
          <cell r="G87">
            <v>68</v>
          </cell>
          <cell r="H87">
            <v>10128</v>
          </cell>
          <cell r="I87">
            <v>0</v>
          </cell>
        </row>
        <row r="88">
          <cell r="B88">
            <v>10</v>
          </cell>
          <cell r="C88">
            <v>20</v>
          </cell>
          <cell r="D88">
            <v>353</v>
          </cell>
          <cell r="E88">
            <v>2</v>
          </cell>
          <cell r="F88">
            <v>445</v>
          </cell>
          <cell r="G88">
            <v>518</v>
          </cell>
          <cell r="H88">
            <v>21111</v>
          </cell>
          <cell r="I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638</v>
          </cell>
          <cell r="G89">
            <v>0</v>
          </cell>
          <cell r="H89">
            <v>463</v>
          </cell>
          <cell r="I89">
            <v>0</v>
          </cell>
        </row>
        <row r="90">
          <cell r="B90">
            <v>36</v>
          </cell>
          <cell r="C90">
            <v>364</v>
          </cell>
          <cell r="D90">
            <v>2184</v>
          </cell>
          <cell r="E90">
            <v>299</v>
          </cell>
          <cell r="F90">
            <v>1890</v>
          </cell>
          <cell r="G90">
            <v>338</v>
          </cell>
          <cell r="H90">
            <v>36266</v>
          </cell>
          <cell r="I90">
            <v>400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140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B92">
            <v>193</v>
          </cell>
          <cell r="C92">
            <v>1690</v>
          </cell>
          <cell r="D92">
            <v>65</v>
          </cell>
          <cell r="E92">
            <v>1927</v>
          </cell>
          <cell r="F92">
            <v>340</v>
          </cell>
          <cell r="G92">
            <v>96</v>
          </cell>
          <cell r="H92">
            <v>4943</v>
          </cell>
          <cell r="I92">
            <v>167</v>
          </cell>
        </row>
        <row r="93">
          <cell r="B93">
            <v>200</v>
          </cell>
          <cell r="C93">
            <v>895</v>
          </cell>
          <cell r="D93">
            <v>13</v>
          </cell>
          <cell r="E93">
            <v>46</v>
          </cell>
          <cell r="F93">
            <v>664</v>
          </cell>
          <cell r="G93">
            <v>371</v>
          </cell>
          <cell r="H93">
            <v>0</v>
          </cell>
          <cell r="I93">
            <v>710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2339</v>
          </cell>
          <cell r="F94">
            <v>415</v>
          </cell>
          <cell r="G94">
            <v>0</v>
          </cell>
          <cell r="H94">
            <v>0</v>
          </cell>
          <cell r="I94">
            <v>0</v>
          </cell>
        </row>
        <row r="95">
          <cell r="B95">
            <v>456</v>
          </cell>
          <cell r="C95">
            <v>4221</v>
          </cell>
          <cell r="D95">
            <v>80</v>
          </cell>
          <cell r="E95">
            <v>510</v>
          </cell>
          <cell r="F95">
            <v>1900</v>
          </cell>
          <cell r="G95">
            <v>615</v>
          </cell>
          <cell r="H95">
            <v>0</v>
          </cell>
          <cell r="I95">
            <v>117</v>
          </cell>
        </row>
        <row r="96">
          <cell r="B96">
            <v>3319</v>
          </cell>
          <cell r="C96">
            <v>1833</v>
          </cell>
          <cell r="D96">
            <v>3105</v>
          </cell>
          <cell r="E96">
            <v>8156</v>
          </cell>
          <cell r="F96">
            <v>795</v>
          </cell>
          <cell r="G96">
            <v>563</v>
          </cell>
          <cell r="H96">
            <v>1140</v>
          </cell>
          <cell r="I96">
            <v>774</v>
          </cell>
        </row>
        <row r="97">
          <cell r="B97">
            <v>0</v>
          </cell>
          <cell r="C97">
            <v>15</v>
          </cell>
          <cell r="D97">
            <v>0</v>
          </cell>
          <cell r="E97">
            <v>64</v>
          </cell>
          <cell r="F97">
            <v>50</v>
          </cell>
          <cell r="G97">
            <v>0</v>
          </cell>
          <cell r="H97">
            <v>0</v>
          </cell>
          <cell r="I97">
            <v>0</v>
          </cell>
        </row>
        <row r="98">
          <cell r="B98">
            <v>367</v>
          </cell>
          <cell r="C98">
            <v>591</v>
          </cell>
          <cell r="D98">
            <v>1727</v>
          </cell>
          <cell r="E98">
            <v>2321</v>
          </cell>
          <cell r="F98">
            <v>385</v>
          </cell>
          <cell r="G98">
            <v>419</v>
          </cell>
          <cell r="H98">
            <v>809</v>
          </cell>
          <cell r="I98">
            <v>35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>
            <v>466</v>
          </cell>
          <cell r="C100">
            <v>990</v>
          </cell>
          <cell r="D100">
            <v>524</v>
          </cell>
          <cell r="E100">
            <v>1377</v>
          </cell>
          <cell r="F100">
            <v>1425</v>
          </cell>
          <cell r="G100">
            <v>577</v>
          </cell>
          <cell r="H100">
            <v>3261</v>
          </cell>
          <cell r="I100">
            <v>634</v>
          </cell>
        </row>
        <row r="101">
          <cell r="B101">
            <v>171</v>
          </cell>
          <cell r="C101">
            <v>117</v>
          </cell>
          <cell r="D101">
            <v>161</v>
          </cell>
          <cell r="E101">
            <v>1676</v>
          </cell>
          <cell r="F101">
            <v>55</v>
          </cell>
          <cell r="G101">
            <v>114</v>
          </cell>
          <cell r="H101">
            <v>585</v>
          </cell>
          <cell r="I101">
            <v>0</v>
          </cell>
        </row>
        <row r="102">
          <cell r="B102">
            <v>80</v>
          </cell>
          <cell r="C102">
            <v>0</v>
          </cell>
          <cell r="D102">
            <v>0</v>
          </cell>
          <cell r="E102">
            <v>29</v>
          </cell>
          <cell r="F102">
            <v>170</v>
          </cell>
          <cell r="G102">
            <v>304</v>
          </cell>
          <cell r="H102">
            <v>366</v>
          </cell>
          <cell r="I102">
            <v>0</v>
          </cell>
        </row>
        <row r="103">
          <cell r="B103">
            <v>0</v>
          </cell>
          <cell r="C103">
            <v>0</v>
          </cell>
          <cell r="D103">
            <v>55</v>
          </cell>
          <cell r="E103">
            <v>340</v>
          </cell>
          <cell r="F103">
            <v>60</v>
          </cell>
          <cell r="G103">
            <v>0</v>
          </cell>
          <cell r="H103">
            <v>0</v>
          </cell>
          <cell r="I103">
            <v>7</v>
          </cell>
        </row>
        <row r="104">
          <cell r="B104">
            <v>14</v>
          </cell>
          <cell r="C104">
            <v>0</v>
          </cell>
          <cell r="D104">
            <v>0</v>
          </cell>
          <cell r="E104">
            <v>1212</v>
          </cell>
          <cell r="F104">
            <v>0</v>
          </cell>
          <cell r="G104">
            <v>0</v>
          </cell>
          <cell r="H104">
            <v>0</v>
          </cell>
          <cell r="I104">
            <v>7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748</v>
          </cell>
          <cell r="F105">
            <v>130</v>
          </cell>
          <cell r="G105">
            <v>2</v>
          </cell>
          <cell r="H105">
            <v>0</v>
          </cell>
          <cell r="I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3288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B107">
            <v>9</v>
          </cell>
          <cell r="C107">
            <v>2</v>
          </cell>
          <cell r="D107">
            <v>0</v>
          </cell>
          <cell r="E107">
            <v>0</v>
          </cell>
          <cell r="F107">
            <v>302</v>
          </cell>
          <cell r="G107">
            <v>0</v>
          </cell>
          <cell r="H107">
            <v>0</v>
          </cell>
          <cell r="I107">
            <v>2</v>
          </cell>
        </row>
        <row r="108">
          <cell r="C108">
            <v>0</v>
          </cell>
          <cell r="D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1366</v>
          </cell>
          <cell r="F109">
            <v>354</v>
          </cell>
          <cell r="G109">
            <v>2</v>
          </cell>
          <cell r="H109">
            <v>0</v>
          </cell>
          <cell r="I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278</v>
          </cell>
          <cell r="F110">
            <v>10</v>
          </cell>
          <cell r="G110">
            <v>2</v>
          </cell>
          <cell r="H110">
            <v>0</v>
          </cell>
          <cell r="I110">
            <v>0</v>
          </cell>
        </row>
        <row r="111">
          <cell r="B111">
            <v>15</v>
          </cell>
          <cell r="C111">
            <v>0</v>
          </cell>
          <cell r="D111">
            <v>0</v>
          </cell>
          <cell r="E111">
            <v>121</v>
          </cell>
          <cell r="F111">
            <v>0</v>
          </cell>
          <cell r="G111">
            <v>0</v>
          </cell>
          <cell r="H111">
            <v>0</v>
          </cell>
          <cell r="I111">
            <v>1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290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80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B114">
            <v>56</v>
          </cell>
          <cell r="C114">
            <v>60</v>
          </cell>
          <cell r="D114">
            <v>48</v>
          </cell>
          <cell r="E114">
            <v>106</v>
          </cell>
          <cell r="F114">
            <v>40</v>
          </cell>
          <cell r="G114">
            <v>0</v>
          </cell>
          <cell r="H114">
            <v>792</v>
          </cell>
          <cell r="I114">
            <v>0</v>
          </cell>
        </row>
        <row r="115">
          <cell r="B115">
            <v>0</v>
          </cell>
          <cell r="C115">
            <v>11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B116">
            <v>18</v>
          </cell>
          <cell r="C116">
            <v>0</v>
          </cell>
          <cell r="D116">
            <v>863</v>
          </cell>
          <cell r="E116">
            <v>1707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488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0</v>
          </cell>
          <cell r="C119">
            <v>20</v>
          </cell>
          <cell r="D119">
            <v>12</v>
          </cell>
          <cell r="E119">
            <v>175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97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361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B122">
            <v>10</v>
          </cell>
          <cell r="C122">
            <v>0</v>
          </cell>
          <cell r="D122">
            <v>40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0</v>
          </cell>
          <cell r="C123">
            <v>1419</v>
          </cell>
          <cell r="D123">
            <v>0</v>
          </cell>
          <cell r="E123">
            <v>92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49</v>
          </cell>
          <cell r="G124">
            <v>0</v>
          </cell>
          <cell r="H124">
            <v>0</v>
          </cell>
          <cell r="I124">
            <v>0</v>
          </cell>
        </row>
        <row r="125">
          <cell r="B125">
            <v>3777</v>
          </cell>
          <cell r="C125">
            <v>399</v>
          </cell>
          <cell r="D125">
            <v>78</v>
          </cell>
          <cell r="E125">
            <v>3531</v>
          </cell>
          <cell r="F125">
            <v>29098</v>
          </cell>
          <cell r="G125">
            <v>8701</v>
          </cell>
          <cell r="H125">
            <v>6235</v>
          </cell>
          <cell r="I125">
            <v>1305</v>
          </cell>
        </row>
        <row r="126">
          <cell r="B126">
            <v>95</v>
          </cell>
          <cell r="C126">
            <v>20649</v>
          </cell>
          <cell r="D126">
            <v>56</v>
          </cell>
          <cell r="E126">
            <v>1474</v>
          </cell>
          <cell r="F126">
            <v>150</v>
          </cell>
          <cell r="G126">
            <v>226</v>
          </cell>
          <cell r="H126">
            <v>32</v>
          </cell>
          <cell r="I126">
            <v>216</v>
          </cell>
        </row>
        <row r="127">
          <cell r="B127">
            <v>9</v>
          </cell>
          <cell r="C127">
            <v>4788</v>
          </cell>
          <cell r="D127">
            <v>613</v>
          </cell>
          <cell r="E127">
            <v>1125</v>
          </cell>
          <cell r="F127">
            <v>525</v>
          </cell>
          <cell r="G127">
            <v>493</v>
          </cell>
          <cell r="H127">
            <v>264</v>
          </cell>
          <cell r="I127">
            <v>195</v>
          </cell>
        </row>
        <row r="128">
          <cell r="B128">
            <v>60</v>
          </cell>
          <cell r="C128">
            <v>0</v>
          </cell>
          <cell r="D128">
            <v>32</v>
          </cell>
          <cell r="E128">
            <v>0</v>
          </cell>
          <cell r="F128">
            <v>0</v>
          </cell>
          <cell r="G128">
            <v>112</v>
          </cell>
          <cell r="H128">
            <v>0</v>
          </cell>
          <cell r="I128">
            <v>150</v>
          </cell>
        </row>
        <row r="129">
          <cell r="B129">
            <v>509</v>
          </cell>
          <cell r="C129">
            <v>6481</v>
          </cell>
          <cell r="D129">
            <v>0</v>
          </cell>
          <cell r="E129">
            <v>396</v>
          </cell>
          <cell r="F129">
            <v>545</v>
          </cell>
          <cell r="G129">
            <v>230</v>
          </cell>
          <cell r="H129">
            <v>0</v>
          </cell>
          <cell r="I129">
            <v>837</v>
          </cell>
        </row>
        <row r="130">
          <cell r="B130">
            <v>50</v>
          </cell>
          <cell r="C130">
            <v>0</v>
          </cell>
          <cell r="D130">
            <v>0</v>
          </cell>
          <cell r="E130">
            <v>50</v>
          </cell>
          <cell r="F130">
            <v>3210</v>
          </cell>
          <cell r="G130">
            <v>0</v>
          </cell>
          <cell r="H130">
            <v>0</v>
          </cell>
          <cell r="I130">
            <v>15</v>
          </cell>
        </row>
        <row r="131">
          <cell r="B131">
            <v>1229</v>
          </cell>
          <cell r="C131">
            <v>5214</v>
          </cell>
          <cell r="D131">
            <v>4665</v>
          </cell>
          <cell r="E131">
            <v>8083</v>
          </cell>
          <cell r="F131">
            <v>2023</v>
          </cell>
          <cell r="G131">
            <v>1468</v>
          </cell>
          <cell r="H131">
            <v>6016</v>
          </cell>
          <cell r="I131">
            <v>200</v>
          </cell>
        </row>
        <row r="132">
          <cell r="B132">
            <v>15</v>
          </cell>
          <cell r="C132">
            <v>0</v>
          </cell>
          <cell r="D132">
            <v>0</v>
          </cell>
          <cell r="E132">
            <v>0</v>
          </cell>
          <cell r="F132">
            <v>95</v>
          </cell>
          <cell r="G132">
            <v>300</v>
          </cell>
          <cell r="H132">
            <v>0</v>
          </cell>
          <cell r="I132">
            <v>15</v>
          </cell>
        </row>
        <row r="133">
          <cell r="B133">
            <v>1339</v>
          </cell>
          <cell r="C133">
            <v>0</v>
          </cell>
          <cell r="D133">
            <v>0</v>
          </cell>
          <cell r="E133">
            <v>0</v>
          </cell>
          <cell r="F133">
            <v>300</v>
          </cell>
          <cell r="G133">
            <v>0</v>
          </cell>
          <cell r="H133">
            <v>0</v>
          </cell>
          <cell r="I133">
            <v>448</v>
          </cell>
        </row>
        <row r="134">
          <cell r="B134">
            <v>110</v>
          </cell>
          <cell r="C134">
            <v>190</v>
          </cell>
          <cell r="D134">
            <v>35</v>
          </cell>
          <cell r="E134">
            <v>126</v>
          </cell>
          <cell r="F134">
            <v>396</v>
          </cell>
          <cell r="G134">
            <v>0</v>
          </cell>
          <cell r="H134">
            <v>0</v>
          </cell>
          <cell r="I134">
            <v>0</v>
          </cell>
        </row>
        <row r="135">
          <cell r="B135">
            <v>8</v>
          </cell>
          <cell r="C135">
            <v>2</v>
          </cell>
          <cell r="D135">
            <v>0</v>
          </cell>
          <cell r="E135">
            <v>37</v>
          </cell>
          <cell r="F135">
            <v>60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28</v>
          </cell>
          <cell r="C136">
            <v>6</v>
          </cell>
          <cell r="D136">
            <v>0</v>
          </cell>
          <cell r="E136">
            <v>301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B137">
            <v>0</v>
          </cell>
          <cell r="C137">
            <v>5</v>
          </cell>
          <cell r="D137">
            <v>0</v>
          </cell>
          <cell r="E137">
            <v>413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70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B139">
            <v>227</v>
          </cell>
          <cell r="C139">
            <v>140</v>
          </cell>
          <cell r="D139">
            <v>711</v>
          </cell>
          <cell r="E139">
            <v>0</v>
          </cell>
          <cell r="F139">
            <v>310</v>
          </cell>
          <cell r="G139">
            <v>0</v>
          </cell>
          <cell r="H139">
            <v>0</v>
          </cell>
          <cell r="I139">
            <v>0</v>
          </cell>
        </row>
        <row r="140">
          <cell r="B140">
            <v>0</v>
          </cell>
          <cell r="C140">
            <v>89</v>
          </cell>
          <cell r="D140">
            <v>21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B141">
            <v>0</v>
          </cell>
          <cell r="C141">
            <v>601</v>
          </cell>
          <cell r="D141">
            <v>0</v>
          </cell>
          <cell r="E141">
            <v>1862</v>
          </cell>
          <cell r="F141">
            <v>535</v>
          </cell>
          <cell r="G141">
            <v>0</v>
          </cell>
          <cell r="H141">
            <v>0</v>
          </cell>
          <cell r="I141">
            <v>0</v>
          </cell>
        </row>
        <row r="143">
          <cell r="D143">
            <v>15424</v>
          </cell>
          <cell r="E143">
            <v>524144</v>
          </cell>
          <cell r="F143">
            <v>12542</v>
          </cell>
          <cell r="G143">
            <v>19946</v>
          </cell>
          <cell r="H143">
            <v>2946</v>
          </cell>
          <cell r="I143">
            <v>3843</v>
          </cell>
        </row>
        <row r="156">
          <cell r="B156">
            <v>25232</v>
          </cell>
          <cell r="C156">
            <v>134875</v>
          </cell>
          <cell r="D156">
            <v>148448</v>
          </cell>
          <cell r="E156">
            <v>76378</v>
          </cell>
          <cell r="F156">
            <v>18643</v>
          </cell>
          <cell r="G156">
            <v>0</v>
          </cell>
          <cell r="H156">
            <v>195396</v>
          </cell>
          <cell r="I156">
            <v>2528</v>
          </cell>
        </row>
        <row r="157">
          <cell r="B157">
            <v>2483</v>
          </cell>
          <cell r="C157">
            <v>1638</v>
          </cell>
          <cell r="D157">
            <v>1785</v>
          </cell>
          <cell r="E157">
            <v>2352</v>
          </cell>
          <cell r="F157">
            <v>1823</v>
          </cell>
          <cell r="G157">
            <v>365</v>
          </cell>
          <cell r="H157">
            <v>57368</v>
          </cell>
          <cell r="I157">
            <v>2400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246</v>
          </cell>
          <cell r="G158">
            <v>0</v>
          </cell>
          <cell r="H158">
            <v>0</v>
          </cell>
          <cell r="I158">
            <v>0</v>
          </cell>
        </row>
        <row r="159">
          <cell r="B159">
            <v>1192</v>
          </cell>
          <cell r="C159">
            <v>22447</v>
          </cell>
          <cell r="D159">
            <v>0</v>
          </cell>
          <cell r="E159">
            <v>1058</v>
          </cell>
          <cell r="F159">
            <v>2000</v>
          </cell>
          <cell r="G159">
            <v>4364</v>
          </cell>
          <cell r="H159">
            <v>2200</v>
          </cell>
          <cell r="I159">
            <v>17205</v>
          </cell>
        </row>
        <row r="160">
          <cell r="B160">
            <v>11</v>
          </cell>
          <cell r="C160">
            <v>9</v>
          </cell>
          <cell r="D160">
            <v>3507</v>
          </cell>
          <cell r="E160">
            <v>4</v>
          </cell>
          <cell r="F160">
            <v>0</v>
          </cell>
          <cell r="G160">
            <v>0</v>
          </cell>
          <cell r="H160">
            <v>14328</v>
          </cell>
          <cell r="I160">
            <v>40</v>
          </cell>
        </row>
        <row r="161">
          <cell r="B161">
            <v>0</v>
          </cell>
          <cell r="C161">
            <v>5</v>
          </cell>
          <cell r="D161">
            <v>2</v>
          </cell>
          <cell r="E161">
            <v>696</v>
          </cell>
          <cell r="F161">
            <v>775</v>
          </cell>
          <cell r="G161">
            <v>43</v>
          </cell>
          <cell r="H161">
            <v>12024</v>
          </cell>
          <cell r="I161">
            <v>0</v>
          </cell>
        </row>
        <row r="162">
          <cell r="B162">
            <v>13</v>
          </cell>
          <cell r="C162">
            <v>30</v>
          </cell>
          <cell r="D162">
            <v>278</v>
          </cell>
          <cell r="E162">
            <v>4</v>
          </cell>
          <cell r="F162">
            <v>600</v>
          </cell>
          <cell r="G162">
            <v>954</v>
          </cell>
          <cell r="H162">
            <v>20119</v>
          </cell>
          <cell r="I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80</v>
          </cell>
          <cell r="G163">
            <v>0</v>
          </cell>
          <cell r="H163">
            <v>1009</v>
          </cell>
          <cell r="I163">
            <v>0</v>
          </cell>
        </row>
        <row r="164">
          <cell r="B164">
            <v>111</v>
          </cell>
          <cell r="C164">
            <v>711</v>
          </cell>
          <cell r="D164">
            <v>4795</v>
          </cell>
          <cell r="E164">
            <v>330</v>
          </cell>
          <cell r="F164">
            <v>3220</v>
          </cell>
          <cell r="G164">
            <v>613</v>
          </cell>
          <cell r="H164">
            <v>46923</v>
          </cell>
          <cell r="I164">
            <v>838</v>
          </cell>
        </row>
        <row r="165">
          <cell r="B165">
            <v>8605</v>
          </cell>
          <cell r="C165">
            <v>0</v>
          </cell>
          <cell r="D165">
            <v>0</v>
          </cell>
          <cell r="E165">
            <v>640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B166">
            <v>3143</v>
          </cell>
          <cell r="C166">
            <v>14877</v>
          </cell>
          <cell r="D166">
            <v>943</v>
          </cell>
          <cell r="E166">
            <v>18784</v>
          </cell>
          <cell r="F166">
            <v>3320</v>
          </cell>
          <cell r="G166">
            <v>1336</v>
          </cell>
          <cell r="H166">
            <v>64793</v>
          </cell>
          <cell r="I166">
            <v>3045</v>
          </cell>
        </row>
        <row r="167">
          <cell r="B167">
            <v>3386</v>
          </cell>
          <cell r="C167">
            <v>8258</v>
          </cell>
          <cell r="D167">
            <v>52</v>
          </cell>
          <cell r="E167">
            <v>310</v>
          </cell>
          <cell r="F167">
            <v>3480</v>
          </cell>
          <cell r="G167">
            <v>7958</v>
          </cell>
          <cell r="H167">
            <v>0</v>
          </cell>
          <cell r="I167">
            <v>10430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139762</v>
          </cell>
          <cell r="F168">
            <v>6225</v>
          </cell>
          <cell r="G168">
            <v>0</v>
          </cell>
          <cell r="H168">
            <v>0</v>
          </cell>
          <cell r="I168">
            <v>0</v>
          </cell>
        </row>
        <row r="169">
          <cell r="B169">
            <v>7596</v>
          </cell>
          <cell r="C169">
            <v>52750</v>
          </cell>
          <cell r="D169">
            <v>1325</v>
          </cell>
          <cell r="E169">
            <v>6966</v>
          </cell>
          <cell r="F169">
            <v>19000</v>
          </cell>
          <cell r="G169">
            <v>10563</v>
          </cell>
          <cell r="H169">
            <v>0</v>
          </cell>
          <cell r="I169">
            <v>1699</v>
          </cell>
        </row>
        <row r="170">
          <cell r="B170">
            <v>50664</v>
          </cell>
          <cell r="C170">
            <v>17926</v>
          </cell>
          <cell r="D170">
            <v>29796</v>
          </cell>
          <cell r="E170">
            <v>84311</v>
          </cell>
          <cell r="F170">
            <v>8380</v>
          </cell>
          <cell r="G170">
            <v>6165</v>
          </cell>
          <cell r="H170">
            <v>12266</v>
          </cell>
          <cell r="I170">
            <v>11610</v>
          </cell>
        </row>
        <row r="171">
          <cell r="B171">
            <v>0</v>
          </cell>
          <cell r="C171">
            <v>1386</v>
          </cell>
          <cell r="D171">
            <v>0</v>
          </cell>
          <cell r="E171">
            <v>12</v>
          </cell>
          <cell r="F171">
            <v>500</v>
          </cell>
          <cell r="G171">
            <v>0</v>
          </cell>
          <cell r="H171">
            <v>0</v>
          </cell>
          <cell r="I171">
            <v>0</v>
          </cell>
        </row>
        <row r="172">
          <cell r="B172">
            <v>9132</v>
          </cell>
          <cell r="C172">
            <v>1842</v>
          </cell>
          <cell r="D172">
            <v>4221</v>
          </cell>
          <cell r="E172">
            <v>15295</v>
          </cell>
          <cell r="F172">
            <v>6080</v>
          </cell>
          <cell r="G172">
            <v>1965</v>
          </cell>
          <cell r="H172">
            <v>10033</v>
          </cell>
          <cell r="I172">
            <v>553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</row>
        <row r="174">
          <cell r="B174">
            <v>6250</v>
          </cell>
          <cell r="C174">
            <v>5469</v>
          </cell>
          <cell r="D174">
            <v>5282</v>
          </cell>
          <cell r="E174">
            <v>8586</v>
          </cell>
          <cell r="F174">
            <v>1112</v>
          </cell>
          <cell r="G174">
            <v>7120</v>
          </cell>
          <cell r="H174">
            <v>38388</v>
          </cell>
          <cell r="I174">
            <v>13250</v>
          </cell>
        </row>
        <row r="175">
          <cell r="B175">
            <v>7530</v>
          </cell>
          <cell r="C175">
            <v>293</v>
          </cell>
          <cell r="D175">
            <v>1571</v>
          </cell>
          <cell r="E175">
            <v>3213</v>
          </cell>
          <cell r="F175">
            <v>1265</v>
          </cell>
          <cell r="G175">
            <v>1226</v>
          </cell>
          <cell r="H175">
            <v>22686</v>
          </cell>
          <cell r="I175">
            <v>0</v>
          </cell>
        </row>
        <row r="176">
          <cell r="B176">
            <v>1766</v>
          </cell>
          <cell r="C176">
            <v>0</v>
          </cell>
          <cell r="D176">
            <v>0</v>
          </cell>
          <cell r="E176">
            <v>1032</v>
          </cell>
          <cell r="F176">
            <v>2600</v>
          </cell>
          <cell r="G176">
            <v>23017</v>
          </cell>
          <cell r="H176">
            <v>3729</v>
          </cell>
          <cell r="I176">
            <v>0</v>
          </cell>
        </row>
        <row r="177">
          <cell r="B177">
            <v>0</v>
          </cell>
          <cell r="C177">
            <v>0</v>
          </cell>
          <cell r="D177">
            <v>350</v>
          </cell>
          <cell r="E177">
            <v>3823</v>
          </cell>
          <cell r="F177">
            <v>0</v>
          </cell>
          <cell r="G177">
            <v>0</v>
          </cell>
          <cell r="H177">
            <v>0</v>
          </cell>
          <cell r="I177">
            <v>41</v>
          </cell>
        </row>
        <row r="178">
          <cell r="B178">
            <v>83</v>
          </cell>
          <cell r="C178">
            <v>17</v>
          </cell>
          <cell r="D178">
            <v>0</v>
          </cell>
          <cell r="E178">
            <v>4877</v>
          </cell>
          <cell r="F178">
            <v>0</v>
          </cell>
          <cell r="G178">
            <v>0</v>
          </cell>
          <cell r="H178">
            <v>0</v>
          </cell>
          <cell r="I178">
            <v>21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1496</v>
          </cell>
          <cell r="F179">
            <v>260</v>
          </cell>
          <cell r="G179">
            <v>2</v>
          </cell>
          <cell r="H179">
            <v>0</v>
          </cell>
          <cell r="I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8021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</row>
        <row r="181">
          <cell r="B181">
            <v>312</v>
          </cell>
          <cell r="C181">
            <v>20</v>
          </cell>
          <cell r="D181">
            <v>0</v>
          </cell>
          <cell r="E181">
            <v>122</v>
          </cell>
          <cell r="F181">
            <v>19500</v>
          </cell>
          <cell r="G181">
            <v>0</v>
          </cell>
          <cell r="H181">
            <v>0</v>
          </cell>
          <cell r="I181">
            <v>50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98518</v>
          </cell>
          <cell r="F183">
            <v>4900</v>
          </cell>
          <cell r="G183">
            <v>37</v>
          </cell>
          <cell r="H183">
            <v>0</v>
          </cell>
          <cell r="I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19626</v>
          </cell>
          <cell r="F184">
            <v>120</v>
          </cell>
          <cell r="G184">
            <v>42</v>
          </cell>
          <cell r="H184">
            <v>0</v>
          </cell>
          <cell r="I184">
            <v>0</v>
          </cell>
        </row>
        <row r="185">
          <cell r="B185">
            <v>214</v>
          </cell>
          <cell r="C185">
            <v>0</v>
          </cell>
          <cell r="D185">
            <v>0</v>
          </cell>
          <cell r="E185">
            <v>2665</v>
          </cell>
          <cell r="F185">
            <v>0</v>
          </cell>
          <cell r="G185">
            <v>0</v>
          </cell>
          <cell r="H185">
            <v>0</v>
          </cell>
          <cell r="I185">
            <v>8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3547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799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B188">
            <v>3229</v>
          </cell>
          <cell r="C188">
            <v>123</v>
          </cell>
          <cell r="D188">
            <v>478</v>
          </cell>
          <cell r="E188">
            <v>588</v>
          </cell>
          <cell r="F188">
            <v>400</v>
          </cell>
          <cell r="G188">
            <v>0</v>
          </cell>
          <cell r="H188">
            <v>326</v>
          </cell>
          <cell r="I188">
            <v>0</v>
          </cell>
        </row>
        <row r="189">
          <cell r="B189">
            <v>0</v>
          </cell>
          <cell r="C189">
            <v>73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</row>
        <row r="190">
          <cell r="B190">
            <v>3689</v>
          </cell>
          <cell r="C190">
            <v>0</v>
          </cell>
          <cell r="D190">
            <v>7271</v>
          </cell>
          <cell r="E190">
            <v>2465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18254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B193">
            <v>0</v>
          </cell>
          <cell r="C193">
            <v>28</v>
          </cell>
          <cell r="D193">
            <v>6</v>
          </cell>
          <cell r="E193">
            <v>854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320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17889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B196">
            <v>1898</v>
          </cell>
          <cell r="C196">
            <v>0</v>
          </cell>
          <cell r="D196">
            <v>60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B197">
            <v>0</v>
          </cell>
          <cell r="C197">
            <v>2537</v>
          </cell>
          <cell r="D197">
            <v>0</v>
          </cell>
          <cell r="E197">
            <v>450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98</v>
          </cell>
          <cell r="G198">
            <v>0</v>
          </cell>
          <cell r="H198">
            <v>0</v>
          </cell>
          <cell r="I198">
            <v>0</v>
          </cell>
        </row>
        <row r="199">
          <cell r="B199">
            <v>56897</v>
          </cell>
          <cell r="C199">
            <v>108</v>
          </cell>
          <cell r="D199">
            <v>98</v>
          </cell>
          <cell r="E199">
            <v>265</v>
          </cell>
          <cell r="F199">
            <v>17790</v>
          </cell>
          <cell r="G199">
            <v>16274</v>
          </cell>
          <cell r="H199">
            <v>3769</v>
          </cell>
          <cell r="I199">
            <v>3813</v>
          </cell>
        </row>
        <row r="200">
          <cell r="B200">
            <v>646</v>
          </cell>
          <cell r="C200">
            <v>1878</v>
          </cell>
          <cell r="D200">
            <v>666</v>
          </cell>
          <cell r="E200">
            <v>996</v>
          </cell>
          <cell r="F200">
            <v>300</v>
          </cell>
          <cell r="G200">
            <v>32252</v>
          </cell>
          <cell r="H200">
            <v>33</v>
          </cell>
          <cell r="I200">
            <v>683</v>
          </cell>
        </row>
        <row r="201">
          <cell r="B201">
            <v>23</v>
          </cell>
          <cell r="C201">
            <v>3810</v>
          </cell>
          <cell r="D201">
            <v>1470</v>
          </cell>
          <cell r="E201">
            <v>11330</v>
          </cell>
          <cell r="F201">
            <v>6785</v>
          </cell>
          <cell r="G201">
            <v>277</v>
          </cell>
          <cell r="H201">
            <v>218</v>
          </cell>
          <cell r="I201">
            <v>338</v>
          </cell>
        </row>
        <row r="202">
          <cell r="B202">
            <v>68</v>
          </cell>
          <cell r="C202">
            <v>0</v>
          </cell>
          <cell r="D202">
            <v>254</v>
          </cell>
          <cell r="E202">
            <v>0</v>
          </cell>
          <cell r="F202">
            <v>0</v>
          </cell>
          <cell r="G202">
            <v>66</v>
          </cell>
          <cell r="H202">
            <v>20</v>
          </cell>
          <cell r="I202">
            <v>658</v>
          </cell>
        </row>
        <row r="203">
          <cell r="B203">
            <v>2900</v>
          </cell>
          <cell r="C203">
            <v>15069</v>
          </cell>
          <cell r="D203">
            <v>0</v>
          </cell>
          <cell r="E203">
            <v>52</v>
          </cell>
          <cell r="F203">
            <v>1090</v>
          </cell>
          <cell r="G203">
            <v>117</v>
          </cell>
          <cell r="H203">
            <v>0</v>
          </cell>
          <cell r="I203">
            <v>2093</v>
          </cell>
        </row>
        <row r="204">
          <cell r="B204">
            <v>133</v>
          </cell>
          <cell r="C204">
            <v>5293</v>
          </cell>
          <cell r="D204">
            <v>0</v>
          </cell>
          <cell r="E204">
            <v>40</v>
          </cell>
          <cell r="F204">
            <v>3718</v>
          </cell>
          <cell r="G204">
            <v>0</v>
          </cell>
          <cell r="H204">
            <v>0</v>
          </cell>
          <cell r="I204">
            <v>30</v>
          </cell>
        </row>
        <row r="205">
          <cell r="B205">
            <v>7881</v>
          </cell>
          <cell r="C205">
            <v>3353</v>
          </cell>
          <cell r="D205">
            <v>9407</v>
          </cell>
          <cell r="E205">
            <v>25954</v>
          </cell>
          <cell r="F205">
            <v>7176</v>
          </cell>
          <cell r="G205">
            <v>6124</v>
          </cell>
          <cell r="H205">
            <v>1533</v>
          </cell>
          <cell r="I205">
            <v>1000</v>
          </cell>
        </row>
        <row r="206">
          <cell r="B206">
            <v>47</v>
          </cell>
          <cell r="C206">
            <v>0</v>
          </cell>
          <cell r="D206">
            <v>0</v>
          </cell>
          <cell r="E206">
            <v>0</v>
          </cell>
          <cell r="F206">
            <v>295</v>
          </cell>
          <cell r="G206">
            <v>105</v>
          </cell>
          <cell r="H206">
            <v>0</v>
          </cell>
          <cell r="I206">
            <v>30</v>
          </cell>
        </row>
        <row r="207">
          <cell r="B207">
            <v>7372</v>
          </cell>
          <cell r="C207">
            <v>0</v>
          </cell>
          <cell r="D207">
            <v>0</v>
          </cell>
          <cell r="E207">
            <v>0</v>
          </cell>
          <cell r="F207">
            <v>450</v>
          </cell>
          <cell r="G207">
            <v>0</v>
          </cell>
          <cell r="H207">
            <v>0</v>
          </cell>
          <cell r="I207">
            <v>1590</v>
          </cell>
        </row>
        <row r="208">
          <cell r="B208">
            <v>1144</v>
          </cell>
          <cell r="C208">
            <v>165</v>
          </cell>
          <cell r="D208">
            <v>350</v>
          </cell>
          <cell r="E208">
            <v>249</v>
          </cell>
          <cell r="F208">
            <v>6216</v>
          </cell>
          <cell r="G208">
            <v>0</v>
          </cell>
          <cell r="H208">
            <v>0</v>
          </cell>
          <cell r="I208">
            <v>0</v>
          </cell>
        </row>
        <row r="209">
          <cell r="B209">
            <v>8</v>
          </cell>
          <cell r="C209">
            <v>2</v>
          </cell>
          <cell r="D209">
            <v>0</v>
          </cell>
          <cell r="E209">
            <v>291</v>
          </cell>
          <cell r="F209">
            <v>720</v>
          </cell>
          <cell r="G209">
            <v>0</v>
          </cell>
          <cell r="H209">
            <v>0</v>
          </cell>
          <cell r="I209">
            <v>0</v>
          </cell>
        </row>
        <row r="210">
          <cell r="B210">
            <v>20</v>
          </cell>
          <cell r="C210">
            <v>6</v>
          </cell>
          <cell r="D210">
            <v>0</v>
          </cell>
          <cell r="E210">
            <v>1462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</row>
        <row r="211">
          <cell r="B211">
            <v>0</v>
          </cell>
          <cell r="C211">
            <v>10</v>
          </cell>
          <cell r="D211">
            <v>0</v>
          </cell>
          <cell r="E211">
            <v>855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142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</row>
        <row r="213">
          <cell r="B213">
            <v>121</v>
          </cell>
          <cell r="C213">
            <v>280</v>
          </cell>
          <cell r="D213">
            <v>233</v>
          </cell>
          <cell r="E213">
            <v>0</v>
          </cell>
          <cell r="F213">
            <v>5378</v>
          </cell>
          <cell r="G213">
            <v>0</v>
          </cell>
          <cell r="H213">
            <v>0</v>
          </cell>
          <cell r="I213">
            <v>0</v>
          </cell>
        </row>
        <row r="214">
          <cell r="B214">
            <v>0</v>
          </cell>
          <cell r="C214">
            <v>20</v>
          </cell>
          <cell r="D214">
            <v>0</v>
          </cell>
          <cell r="E214">
            <v>0</v>
          </cell>
          <cell r="F214">
            <v>505</v>
          </cell>
          <cell r="G214">
            <v>0</v>
          </cell>
          <cell r="H214">
            <v>0</v>
          </cell>
          <cell r="I214">
            <v>0</v>
          </cell>
        </row>
        <row r="215">
          <cell r="B215">
            <v>0</v>
          </cell>
          <cell r="C215">
            <v>323</v>
          </cell>
          <cell r="D215">
            <v>0</v>
          </cell>
          <cell r="E215">
            <v>136</v>
          </cell>
          <cell r="F215">
            <v>2495</v>
          </cell>
          <cell r="G215">
            <v>0</v>
          </cell>
          <cell r="H215">
            <v>0</v>
          </cell>
          <cell r="I215">
            <v>0</v>
          </cell>
        </row>
        <row r="216">
          <cell r="B216">
            <v>341766</v>
          </cell>
          <cell r="C216">
            <v>19678</v>
          </cell>
          <cell r="D216">
            <v>3268765</v>
          </cell>
          <cell r="E216">
            <v>39651</v>
          </cell>
          <cell r="F216">
            <v>30150</v>
          </cell>
          <cell r="G216">
            <v>120334</v>
          </cell>
          <cell r="H216">
            <v>26735</v>
          </cell>
          <cell r="I216">
            <v>27480</v>
          </cell>
        </row>
        <row r="217">
          <cell r="B217">
            <v>17153</v>
          </cell>
          <cell r="C217">
            <v>103925</v>
          </cell>
          <cell r="D217">
            <v>19986</v>
          </cell>
          <cell r="E217">
            <v>16911</v>
          </cell>
          <cell r="F217">
            <v>7424</v>
          </cell>
          <cell r="G217">
            <v>4734</v>
          </cell>
          <cell r="H217">
            <v>873</v>
          </cell>
          <cell r="I217">
            <v>7992</v>
          </cell>
        </row>
      </sheetData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 MILLAR (QQS)"/>
      <sheetName val="Consolidado Reg. MILLAR (QQS)"/>
      <sheetName val="Consolidado Reg. MILLAR"/>
      <sheetName val="Consolidado Nac. MILLAR"/>
      <sheetName val="Hoja1"/>
      <sheetName val="Hoja2"/>
      <sheetName val="Hoja3"/>
      <sheetName val="Hoja4"/>
      <sheetName val="Hoja5"/>
      <sheetName val="Hoja6"/>
      <sheetName val="Hoja7"/>
      <sheetName val="Hoja8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JULI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B8">
            <v>6244.8607867586461</v>
          </cell>
        </row>
      </sheetData>
      <sheetData sheetId="13">
        <row r="8">
          <cell r="B8">
            <v>7108.2921321914591</v>
          </cell>
        </row>
      </sheetData>
      <sheetData sheetId="14">
        <row r="8">
          <cell r="B8">
            <v>2145</v>
          </cell>
        </row>
      </sheetData>
      <sheetData sheetId="15">
        <row r="8">
          <cell r="B8">
            <v>99</v>
          </cell>
        </row>
      </sheetData>
      <sheetData sheetId="16">
        <row r="8">
          <cell r="B8">
            <v>1781.4030187929793</v>
          </cell>
        </row>
      </sheetData>
      <sheetData sheetId="17">
        <row r="8">
          <cell r="B8">
            <v>15531.002747533001</v>
          </cell>
        </row>
      </sheetData>
      <sheetData sheetId="18">
        <row r="8">
          <cell r="B8">
            <v>5959</v>
          </cell>
        </row>
      </sheetData>
      <sheetData sheetId="19">
        <row r="8">
          <cell r="B8">
            <v>0</v>
          </cell>
        </row>
      </sheetData>
      <sheetData sheetId="20">
        <row r="8">
          <cell r="B8">
            <v>2145</v>
          </cell>
        </row>
      </sheetData>
      <sheetData sheetId="21">
        <row r="8">
          <cell r="B8">
            <v>1364</v>
          </cell>
        </row>
        <row r="218">
          <cell r="F218">
            <v>267007</v>
          </cell>
          <cell r="G218">
            <v>245322</v>
          </cell>
        </row>
      </sheetData>
      <sheetData sheetId="22">
        <row r="7">
          <cell r="B7">
            <v>0</v>
          </cell>
        </row>
        <row r="217">
          <cell r="F217">
            <v>434958</v>
          </cell>
          <cell r="G217">
            <v>384447</v>
          </cell>
        </row>
      </sheetData>
      <sheetData sheetId="23">
        <row r="8">
          <cell r="B8">
            <v>1780</v>
          </cell>
        </row>
        <row r="218">
          <cell r="F218">
            <v>295136</v>
          </cell>
          <cell r="G218">
            <v>251364</v>
          </cell>
        </row>
      </sheetData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"/>
      <sheetName val="consolidado Reg."/>
      <sheetName val="enero"/>
      <sheetName val="feb."/>
      <sheetName val="marzo"/>
      <sheetName val="abril"/>
      <sheetName val="mayo"/>
      <sheetName val="junio"/>
      <sheetName val="julio"/>
      <sheetName val="agosto"/>
      <sheetName val="sept."/>
      <sheetName val="oct."/>
      <sheetName val="nov."/>
      <sheetName val="dic."/>
    </sheetNames>
    <sheetDataSet>
      <sheetData sheetId="0"/>
      <sheetData sheetId="1"/>
      <sheetData sheetId="2">
        <row r="8">
          <cell r="B8">
            <v>810</v>
          </cell>
          <cell r="C8">
            <v>173592</v>
          </cell>
          <cell r="D8">
            <v>121531</v>
          </cell>
          <cell r="E8">
            <v>84056</v>
          </cell>
          <cell r="F8">
            <v>2449</v>
          </cell>
          <cell r="G8">
            <v>0</v>
          </cell>
          <cell r="H8">
            <v>3578</v>
          </cell>
          <cell r="I8">
            <v>8171</v>
          </cell>
        </row>
        <row r="9">
          <cell r="B9">
            <v>5661</v>
          </cell>
          <cell r="C9">
            <v>1843</v>
          </cell>
          <cell r="D9">
            <v>966</v>
          </cell>
          <cell r="E9">
            <v>1671</v>
          </cell>
          <cell r="F9">
            <v>4379</v>
          </cell>
          <cell r="G9">
            <v>3113</v>
          </cell>
          <cell r="H9">
            <v>6636</v>
          </cell>
          <cell r="I9">
            <v>1384</v>
          </cell>
        </row>
        <row r="10">
          <cell r="B10">
            <v>0</v>
          </cell>
          <cell r="C10">
            <v>0</v>
          </cell>
          <cell r="D10">
            <v>500</v>
          </cell>
          <cell r="E10">
            <v>0</v>
          </cell>
          <cell r="F10">
            <v>7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40</v>
          </cell>
          <cell r="D12">
            <v>343</v>
          </cell>
          <cell r="E12">
            <v>0</v>
          </cell>
          <cell r="F12">
            <v>0</v>
          </cell>
          <cell r="G12">
            <v>2</v>
          </cell>
          <cell r="H12">
            <v>620</v>
          </cell>
          <cell r="I12">
            <v>0</v>
          </cell>
        </row>
        <row r="13">
          <cell r="B13">
            <v>4155</v>
          </cell>
          <cell r="C13">
            <v>1013</v>
          </cell>
          <cell r="D13">
            <v>2921</v>
          </cell>
          <cell r="E13">
            <v>6857</v>
          </cell>
          <cell r="F13">
            <v>10566</v>
          </cell>
          <cell r="G13">
            <v>4884</v>
          </cell>
          <cell r="H13">
            <v>3635</v>
          </cell>
          <cell r="I13">
            <v>6789</v>
          </cell>
        </row>
        <row r="14">
          <cell r="B14">
            <v>624</v>
          </cell>
          <cell r="C14">
            <v>335</v>
          </cell>
          <cell r="D14">
            <v>501</v>
          </cell>
          <cell r="E14">
            <v>482</v>
          </cell>
          <cell r="F14">
            <v>1535</v>
          </cell>
          <cell r="G14">
            <v>5297</v>
          </cell>
          <cell r="H14">
            <v>714</v>
          </cell>
          <cell r="I14">
            <v>3137</v>
          </cell>
        </row>
        <row r="15">
          <cell r="B15">
            <v>86</v>
          </cell>
          <cell r="C15">
            <v>0</v>
          </cell>
          <cell r="D15">
            <v>0</v>
          </cell>
          <cell r="E15">
            <v>11</v>
          </cell>
          <cell r="F15">
            <v>105</v>
          </cell>
          <cell r="G15">
            <v>421</v>
          </cell>
          <cell r="H15">
            <v>80</v>
          </cell>
          <cell r="I15">
            <v>0</v>
          </cell>
        </row>
        <row r="16">
          <cell r="B16">
            <v>373</v>
          </cell>
          <cell r="C16">
            <v>172</v>
          </cell>
          <cell r="D16">
            <v>540</v>
          </cell>
          <cell r="E16">
            <v>280</v>
          </cell>
          <cell r="F16">
            <v>1102</v>
          </cell>
          <cell r="G16">
            <v>839</v>
          </cell>
          <cell r="H16">
            <v>2713</v>
          </cell>
          <cell r="I16">
            <v>684</v>
          </cell>
        </row>
        <row r="17">
          <cell r="B17">
            <v>673</v>
          </cell>
          <cell r="C17">
            <v>287</v>
          </cell>
          <cell r="D17">
            <v>223</v>
          </cell>
          <cell r="E17">
            <v>1621</v>
          </cell>
          <cell r="F17">
            <v>842</v>
          </cell>
          <cell r="G17">
            <v>462</v>
          </cell>
          <cell r="H17">
            <v>4541</v>
          </cell>
          <cell r="I17">
            <v>207</v>
          </cell>
        </row>
        <row r="18">
          <cell r="B18">
            <v>44</v>
          </cell>
          <cell r="C18">
            <v>344</v>
          </cell>
          <cell r="D18">
            <v>0</v>
          </cell>
          <cell r="E18">
            <v>18</v>
          </cell>
          <cell r="F18">
            <v>1164</v>
          </cell>
          <cell r="G18">
            <v>520</v>
          </cell>
          <cell r="H18">
            <v>0</v>
          </cell>
          <cell r="I18">
            <v>70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13140</v>
          </cell>
          <cell r="F19">
            <v>1690</v>
          </cell>
          <cell r="G19">
            <v>1330</v>
          </cell>
          <cell r="H19">
            <v>80</v>
          </cell>
          <cell r="I19">
            <v>1063</v>
          </cell>
        </row>
        <row r="20">
          <cell r="B20">
            <v>410</v>
          </cell>
          <cell r="C20">
            <v>2252</v>
          </cell>
          <cell r="D20">
            <v>447</v>
          </cell>
          <cell r="E20">
            <v>643</v>
          </cell>
          <cell r="F20">
            <v>761</v>
          </cell>
          <cell r="G20">
            <v>584</v>
          </cell>
          <cell r="H20">
            <v>0</v>
          </cell>
          <cell r="I20">
            <v>480</v>
          </cell>
        </row>
        <row r="21">
          <cell r="B21">
            <v>4036</v>
          </cell>
          <cell r="C21">
            <v>775</v>
          </cell>
          <cell r="D21">
            <v>3124</v>
          </cell>
          <cell r="E21">
            <v>3841</v>
          </cell>
          <cell r="F21">
            <v>2592</v>
          </cell>
          <cell r="G21">
            <v>729</v>
          </cell>
          <cell r="H21">
            <v>1109</v>
          </cell>
          <cell r="I21">
            <v>1320</v>
          </cell>
        </row>
        <row r="22">
          <cell r="B22">
            <v>374</v>
          </cell>
          <cell r="C22">
            <v>139</v>
          </cell>
          <cell r="D22">
            <v>983</v>
          </cell>
          <cell r="E22">
            <v>524</v>
          </cell>
          <cell r="F22">
            <v>1218</v>
          </cell>
          <cell r="G22">
            <v>585</v>
          </cell>
          <cell r="H22">
            <v>643</v>
          </cell>
          <cell r="I22">
            <v>24</v>
          </cell>
        </row>
        <row r="23">
          <cell r="B23">
            <v>10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493</v>
          </cell>
          <cell r="C24">
            <v>786</v>
          </cell>
          <cell r="D24">
            <v>202</v>
          </cell>
          <cell r="E24">
            <v>654</v>
          </cell>
          <cell r="F24">
            <v>1498</v>
          </cell>
          <cell r="G24">
            <v>188</v>
          </cell>
          <cell r="H24">
            <v>231</v>
          </cell>
          <cell r="I24">
            <v>716</v>
          </cell>
        </row>
        <row r="25">
          <cell r="B25">
            <v>200</v>
          </cell>
          <cell r="C25">
            <v>19</v>
          </cell>
          <cell r="D25">
            <v>147</v>
          </cell>
          <cell r="E25">
            <v>418</v>
          </cell>
          <cell r="F25">
            <v>193</v>
          </cell>
          <cell r="G25">
            <v>121</v>
          </cell>
          <cell r="H25">
            <v>588</v>
          </cell>
          <cell r="I25">
            <v>16</v>
          </cell>
        </row>
        <row r="26">
          <cell r="B26">
            <v>24</v>
          </cell>
          <cell r="C26">
            <v>0</v>
          </cell>
          <cell r="D26">
            <v>10</v>
          </cell>
          <cell r="E26">
            <v>599</v>
          </cell>
          <cell r="F26">
            <v>1832</v>
          </cell>
          <cell r="G26">
            <v>268</v>
          </cell>
          <cell r="H26">
            <v>3896</v>
          </cell>
          <cell r="I26">
            <v>0</v>
          </cell>
        </row>
        <row r="27">
          <cell r="B27">
            <v>112</v>
          </cell>
          <cell r="C27">
            <v>89</v>
          </cell>
          <cell r="D27">
            <v>297</v>
          </cell>
          <cell r="E27">
            <v>262</v>
          </cell>
          <cell r="F27">
            <v>440</v>
          </cell>
          <cell r="G27">
            <v>36</v>
          </cell>
          <cell r="H27">
            <v>216</v>
          </cell>
          <cell r="I27">
            <v>21</v>
          </cell>
        </row>
        <row r="28">
          <cell r="B28">
            <v>31</v>
          </cell>
          <cell r="C28">
            <v>27</v>
          </cell>
          <cell r="D28">
            <v>0</v>
          </cell>
          <cell r="E28">
            <v>491</v>
          </cell>
          <cell r="F28">
            <v>165</v>
          </cell>
          <cell r="G28">
            <v>43</v>
          </cell>
          <cell r="H28">
            <v>6</v>
          </cell>
          <cell r="I28">
            <v>3</v>
          </cell>
        </row>
        <row r="29">
          <cell r="B29">
            <v>2</v>
          </cell>
          <cell r="C29">
            <v>0</v>
          </cell>
          <cell r="D29">
            <v>0</v>
          </cell>
          <cell r="E29">
            <v>124</v>
          </cell>
          <cell r="F29">
            <v>213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169</v>
          </cell>
          <cell r="C30">
            <v>37</v>
          </cell>
          <cell r="D30">
            <v>200</v>
          </cell>
          <cell r="E30">
            <v>233</v>
          </cell>
          <cell r="F30">
            <v>597</v>
          </cell>
          <cell r="G30">
            <v>44</v>
          </cell>
          <cell r="H30">
            <v>9</v>
          </cell>
          <cell r="I30">
            <v>44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5</v>
          </cell>
          <cell r="C32">
            <v>1</v>
          </cell>
          <cell r="D32">
            <v>5</v>
          </cell>
          <cell r="E32">
            <v>687</v>
          </cell>
          <cell r="F32">
            <v>365</v>
          </cell>
          <cell r="G32">
            <v>49</v>
          </cell>
          <cell r="H32">
            <v>13</v>
          </cell>
          <cell r="I32">
            <v>2</v>
          </cell>
        </row>
        <row r="33">
          <cell r="B33">
            <v>99</v>
          </cell>
          <cell r="C33">
            <v>0</v>
          </cell>
          <cell r="D33">
            <v>18</v>
          </cell>
          <cell r="E33">
            <v>24</v>
          </cell>
          <cell r="F33">
            <v>310</v>
          </cell>
          <cell r="G33">
            <v>316</v>
          </cell>
          <cell r="H33">
            <v>3300</v>
          </cell>
          <cell r="I33">
            <v>0</v>
          </cell>
        </row>
        <row r="34">
          <cell r="B34">
            <v>0</v>
          </cell>
          <cell r="C34">
            <v>75</v>
          </cell>
          <cell r="D34">
            <v>80</v>
          </cell>
          <cell r="E34">
            <v>64</v>
          </cell>
          <cell r="F34">
            <v>162</v>
          </cell>
          <cell r="G34">
            <v>0</v>
          </cell>
          <cell r="H34">
            <v>0</v>
          </cell>
          <cell r="I34">
            <v>79</v>
          </cell>
        </row>
        <row r="35">
          <cell r="B35">
            <v>78</v>
          </cell>
          <cell r="C35">
            <v>30</v>
          </cell>
          <cell r="D35">
            <v>410</v>
          </cell>
          <cell r="E35">
            <v>149</v>
          </cell>
          <cell r="F35">
            <v>250</v>
          </cell>
          <cell r="G35">
            <v>317</v>
          </cell>
          <cell r="H35">
            <v>70</v>
          </cell>
          <cell r="I35">
            <v>5</v>
          </cell>
        </row>
        <row r="36">
          <cell r="B36">
            <v>35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271</v>
          </cell>
          <cell r="H36">
            <v>530</v>
          </cell>
          <cell r="I36">
            <v>350</v>
          </cell>
        </row>
        <row r="37">
          <cell r="B37">
            <v>0</v>
          </cell>
          <cell r="C37">
            <v>10</v>
          </cell>
          <cell r="D37">
            <v>91</v>
          </cell>
          <cell r="E37">
            <v>969</v>
          </cell>
          <cell r="F37">
            <v>105</v>
          </cell>
          <cell r="G37">
            <v>3</v>
          </cell>
          <cell r="H37">
            <v>0</v>
          </cell>
          <cell r="I37">
            <v>20</v>
          </cell>
        </row>
        <row r="38">
          <cell r="B38">
            <v>205</v>
          </cell>
          <cell r="C38">
            <v>438</v>
          </cell>
          <cell r="D38">
            <v>2</v>
          </cell>
          <cell r="E38">
            <v>30</v>
          </cell>
          <cell r="F38">
            <v>300</v>
          </cell>
          <cell r="G38">
            <v>0</v>
          </cell>
          <cell r="H38">
            <v>0</v>
          </cell>
          <cell r="I38">
            <v>4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30</v>
          </cell>
          <cell r="C40">
            <v>46</v>
          </cell>
          <cell r="D40">
            <v>530</v>
          </cell>
          <cell r="E40">
            <v>254</v>
          </cell>
          <cell r="F40">
            <v>352</v>
          </cell>
          <cell r="G40">
            <v>6886</v>
          </cell>
          <cell r="H40">
            <v>459</v>
          </cell>
          <cell r="I40">
            <v>168</v>
          </cell>
        </row>
        <row r="41">
          <cell r="B41">
            <v>1372</v>
          </cell>
          <cell r="C41">
            <v>1405</v>
          </cell>
          <cell r="D41">
            <v>2029</v>
          </cell>
          <cell r="E41">
            <v>3859</v>
          </cell>
          <cell r="F41">
            <v>833</v>
          </cell>
          <cell r="G41">
            <v>1445</v>
          </cell>
          <cell r="H41">
            <v>1363</v>
          </cell>
          <cell r="I41">
            <v>321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57">
          <cell r="B57">
            <v>310</v>
          </cell>
          <cell r="C57">
            <v>7504</v>
          </cell>
          <cell r="D57">
            <v>30770</v>
          </cell>
          <cell r="E57">
            <v>0</v>
          </cell>
          <cell r="F57">
            <v>2263</v>
          </cell>
          <cell r="G57">
            <v>1219</v>
          </cell>
          <cell r="H57">
            <v>10308</v>
          </cell>
          <cell r="I57">
            <v>6371</v>
          </cell>
        </row>
        <row r="58">
          <cell r="B58">
            <v>2805</v>
          </cell>
          <cell r="C58">
            <v>1774</v>
          </cell>
          <cell r="D58">
            <v>2593</v>
          </cell>
          <cell r="E58">
            <v>2319</v>
          </cell>
          <cell r="F58">
            <v>5033</v>
          </cell>
          <cell r="G58">
            <v>1553</v>
          </cell>
          <cell r="H58">
            <v>12640</v>
          </cell>
          <cell r="I58">
            <v>1999</v>
          </cell>
        </row>
        <row r="59">
          <cell r="B59">
            <v>470</v>
          </cell>
          <cell r="C59">
            <v>0</v>
          </cell>
          <cell r="D59">
            <v>450</v>
          </cell>
          <cell r="E59">
            <v>0</v>
          </cell>
          <cell r="F59">
            <v>19</v>
          </cell>
          <cell r="G59">
            <v>21586</v>
          </cell>
          <cell r="H59">
            <v>0</v>
          </cell>
          <cell r="I59">
            <v>0</v>
          </cell>
        </row>
        <row r="60">
          <cell r="B60">
            <v>1535</v>
          </cell>
          <cell r="C60">
            <v>84999</v>
          </cell>
          <cell r="D60">
            <v>460</v>
          </cell>
          <cell r="E60">
            <v>1365</v>
          </cell>
          <cell r="F60">
            <v>8200</v>
          </cell>
          <cell r="G60">
            <v>13458</v>
          </cell>
          <cell r="H60">
            <v>755</v>
          </cell>
          <cell r="I60">
            <v>35980</v>
          </cell>
        </row>
        <row r="61">
          <cell r="B61">
            <v>0</v>
          </cell>
          <cell r="C61">
            <v>0</v>
          </cell>
          <cell r="D61">
            <v>76</v>
          </cell>
          <cell r="E61">
            <v>0</v>
          </cell>
          <cell r="F61">
            <v>0</v>
          </cell>
          <cell r="G61">
            <v>11</v>
          </cell>
          <cell r="H61">
            <v>859</v>
          </cell>
          <cell r="I61">
            <v>0</v>
          </cell>
        </row>
        <row r="62">
          <cell r="B62">
            <v>3492</v>
          </cell>
          <cell r="C62">
            <v>68</v>
          </cell>
          <cell r="D62">
            <v>1223</v>
          </cell>
          <cell r="E62">
            <v>860</v>
          </cell>
          <cell r="F62">
            <v>1982</v>
          </cell>
          <cell r="G62">
            <v>3572</v>
          </cell>
          <cell r="H62">
            <v>5267</v>
          </cell>
          <cell r="I62">
            <v>819</v>
          </cell>
        </row>
        <row r="63">
          <cell r="B63">
            <v>13</v>
          </cell>
          <cell r="C63">
            <v>110</v>
          </cell>
          <cell r="D63">
            <v>28</v>
          </cell>
          <cell r="E63">
            <v>42</v>
          </cell>
          <cell r="F63">
            <v>21</v>
          </cell>
          <cell r="G63">
            <v>2772</v>
          </cell>
          <cell r="H63">
            <v>1009</v>
          </cell>
          <cell r="I63">
            <v>25</v>
          </cell>
        </row>
        <row r="64">
          <cell r="B64">
            <v>14</v>
          </cell>
          <cell r="C64">
            <v>0</v>
          </cell>
          <cell r="D64">
            <v>0</v>
          </cell>
          <cell r="E64">
            <v>9</v>
          </cell>
          <cell r="F64">
            <v>20</v>
          </cell>
          <cell r="G64">
            <v>465</v>
          </cell>
          <cell r="H64">
            <v>15</v>
          </cell>
          <cell r="I64">
            <v>0</v>
          </cell>
        </row>
        <row r="65">
          <cell r="B65">
            <v>1047</v>
          </cell>
          <cell r="C65">
            <v>640</v>
          </cell>
          <cell r="D65">
            <v>1614</v>
          </cell>
          <cell r="E65">
            <v>820</v>
          </cell>
          <cell r="F65">
            <v>4585</v>
          </cell>
          <cell r="G65">
            <v>29768</v>
          </cell>
          <cell r="H65">
            <v>46548</v>
          </cell>
          <cell r="I65">
            <v>983</v>
          </cell>
        </row>
        <row r="66">
          <cell r="B66">
            <v>924</v>
          </cell>
          <cell r="C66">
            <v>130</v>
          </cell>
          <cell r="D66">
            <v>149</v>
          </cell>
          <cell r="E66">
            <v>749</v>
          </cell>
          <cell r="F66">
            <v>842</v>
          </cell>
          <cell r="G66">
            <v>333</v>
          </cell>
          <cell r="H66">
            <v>1795</v>
          </cell>
          <cell r="I66">
            <v>305</v>
          </cell>
        </row>
        <row r="67">
          <cell r="B67">
            <v>0</v>
          </cell>
          <cell r="C67">
            <v>104</v>
          </cell>
          <cell r="D67">
            <v>0</v>
          </cell>
          <cell r="E67">
            <v>13</v>
          </cell>
          <cell r="F67">
            <v>1708</v>
          </cell>
          <cell r="G67">
            <v>210</v>
          </cell>
          <cell r="H67">
            <v>10</v>
          </cell>
          <cell r="I67">
            <v>1225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1286</v>
          </cell>
          <cell r="F68">
            <v>805</v>
          </cell>
          <cell r="G68">
            <v>125</v>
          </cell>
          <cell r="H68">
            <v>0</v>
          </cell>
          <cell r="I68">
            <v>0</v>
          </cell>
        </row>
        <row r="69">
          <cell r="B69">
            <v>776</v>
          </cell>
          <cell r="C69">
            <v>3476</v>
          </cell>
          <cell r="D69">
            <v>42</v>
          </cell>
          <cell r="E69">
            <v>618</v>
          </cell>
          <cell r="F69">
            <v>1931</v>
          </cell>
          <cell r="G69">
            <v>443</v>
          </cell>
          <cell r="H69">
            <v>2</v>
          </cell>
          <cell r="I69">
            <v>725</v>
          </cell>
        </row>
        <row r="70">
          <cell r="B70">
            <v>9068</v>
          </cell>
          <cell r="C70">
            <v>855</v>
          </cell>
          <cell r="D70">
            <v>2789</v>
          </cell>
          <cell r="E70">
            <v>5912</v>
          </cell>
          <cell r="F70">
            <v>3079</v>
          </cell>
          <cell r="G70">
            <v>1083</v>
          </cell>
          <cell r="H70">
            <v>2345</v>
          </cell>
          <cell r="I70">
            <v>1365</v>
          </cell>
        </row>
        <row r="71">
          <cell r="B71">
            <v>462</v>
          </cell>
          <cell r="C71">
            <v>248</v>
          </cell>
          <cell r="D71">
            <v>3314</v>
          </cell>
          <cell r="E71">
            <v>1067</v>
          </cell>
          <cell r="F71">
            <v>1106</v>
          </cell>
          <cell r="G71">
            <v>718</v>
          </cell>
          <cell r="H71">
            <v>1909</v>
          </cell>
          <cell r="I71">
            <v>154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1450</v>
          </cell>
          <cell r="C73">
            <v>2206</v>
          </cell>
          <cell r="D73">
            <v>245</v>
          </cell>
          <cell r="E73">
            <v>2260</v>
          </cell>
          <cell r="F73">
            <v>1279</v>
          </cell>
          <cell r="G73">
            <v>1246</v>
          </cell>
          <cell r="H73">
            <v>965</v>
          </cell>
          <cell r="I73">
            <v>632</v>
          </cell>
        </row>
        <row r="74">
          <cell r="B74">
            <v>866</v>
          </cell>
          <cell r="C74">
            <v>48</v>
          </cell>
          <cell r="D74">
            <v>407</v>
          </cell>
          <cell r="E74">
            <v>1136</v>
          </cell>
          <cell r="F74">
            <v>322</v>
          </cell>
          <cell r="G74">
            <v>326</v>
          </cell>
          <cell r="H74">
            <v>1181</v>
          </cell>
          <cell r="I74">
            <v>14</v>
          </cell>
        </row>
        <row r="75">
          <cell r="B75">
            <v>83</v>
          </cell>
          <cell r="C75">
            <v>0</v>
          </cell>
          <cell r="D75">
            <v>1408</v>
          </cell>
          <cell r="E75">
            <v>5</v>
          </cell>
          <cell r="F75">
            <v>1195</v>
          </cell>
          <cell r="G75">
            <v>524</v>
          </cell>
          <cell r="H75">
            <v>540</v>
          </cell>
          <cell r="I75">
            <v>5</v>
          </cell>
        </row>
        <row r="76">
          <cell r="B76">
            <v>175</v>
          </cell>
          <cell r="C76">
            <v>151</v>
          </cell>
          <cell r="D76">
            <v>328</v>
          </cell>
          <cell r="E76">
            <v>332</v>
          </cell>
          <cell r="F76">
            <v>772</v>
          </cell>
          <cell r="G76">
            <v>243</v>
          </cell>
          <cell r="H76">
            <v>720</v>
          </cell>
          <cell r="I76">
            <v>10</v>
          </cell>
        </row>
        <row r="77">
          <cell r="B77">
            <v>56</v>
          </cell>
          <cell r="C77">
            <v>1</v>
          </cell>
          <cell r="D77">
            <v>0</v>
          </cell>
          <cell r="E77">
            <v>793</v>
          </cell>
          <cell r="F77">
            <v>390</v>
          </cell>
          <cell r="G77">
            <v>115</v>
          </cell>
          <cell r="H77">
            <v>7</v>
          </cell>
          <cell r="I77">
            <v>31</v>
          </cell>
        </row>
        <row r="78">
          <cell r="B78">
            <v>117</v>
          </cell>
          <cell r="C78">
            <v>20</v>
          </cell>
          <cell r="D78">
            <v>3</v>
          </cell>
          <cell r="E78">
            <v>2881</v>
          </cell>
          <cell r="F78">
            <v>605</v>
          </cell>
          <cell r="G78">
            <v>1013</v>
          </cell>
          <cell r="H78">
            <v>2</v>
          </cell>
          <cell r="I78">
            <v>0</v>
          </cell>
        </row>
        <row r="79">
          <cell r="B79">
            <v>308</v>
          </cell>
          <cell r="C79">
            <v>11</v>
          </cell>
          <cell r="D79">
            <v>31</v>
          </cell>
          <cell r="E79">
            <v>377</v>
          </cell>
          <cell r="F79">
            <v>1019</v>
          </cell>
          <cell r="G79">
            <v>125</v>
          </cell>
          <cell r="H79">
            <v>52</v>
          </cell>
          <cell r="I79">
            <v>18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705</v>
          </cell>
          <cell r="F81">
            <v>500</v>
          </cell>
          <cell r="G81">
            <v>180</v>
          </cell>
          <cell r="H81">
            <v>0</v>
          </cell>
          <cell r="I81">
            <v>0</v>
          </cell>
        </row>
        <row r="82">
          <cell r="B82">
            <v>0</v>
          </cell>
          <cell r="C82">
            <v>0</v>
          </cell>
          <cell r="D82">
            <v>107</v>
          </cell>
          <cell r="E82">
            <v>0</v>
          </cell>
          <cell r="F82">
            <v>662</v>
          </cell>
          <cell r="G82">
            <v>881</v>
          </cell>
          <cell r="H82">
            <v>635</v>
          </cell>
          <cell r="I82">
            <v>103</v>
          </cell>
        </row>
        <row r="83">
          <cell r="B83">
            <v>57</v>
          </cell>
          <cell r="C83">
            <v>3913</v>
          </cell>
          <cell r="D83">
            <v>2</v>
          </cell>
          <cell r="E83">
            <v>300</v>
          </cell>
          <cell r="F83">
            <v>2960</v>
          </cell>
          <cell r="G83">
            <v>75</v>
          </cell>
          <cell r="H83">
            <v>0</v>
          </cell>
          <cell r="I83">
            <v>890</v>
          </cell>
        </row>
        <row r="84">
          <cell r="B84">
            <v>813</v>
          </cell>
          <cell r="C84">
            <v>1473</v>
          </cell>
          <cell r="D84">
            <v>935</v>
          </cell>
          <cell r="E84">
            <v>981</v>
          </cell>
          <cell r="F84">
            <v>434</v>
          </cell>
          <cell r="G84">
            <v>1146</v>
          </cell>
          <cell r="H84">
            <v>48</v>
          </cell>
          <cell r="I84">
            <v>70</v>
          </cell>
        </row>
        <row r="85">
          <cell r="B85">
            <v>0</v>
          </cell>
          <cell r="C85">
            <v>0</v>
          </cell>
          <cell r="D85">
            <v>3133</v>
          </cell>
          <cell r="E85">
            <v>0</v>
          </cell>
          <cell r="F85">
            <v>0</v>
          </cell>
          <cell r="G85">
            <v>467</v>
          </cell>
          <cell r="H85">
            <v>1019</v>
          </cell>
          <cell r="I85">
            <v>180</v>
          </cell>
        </row>
        <row r="86">
          <cell r="B86">
            <v>1044</v>
          </cell>
          <cell r="C86">
            <v>9431</v>
          </cell>
          <cell r="D86">
            <v>84</v>
          </cell>
          <cell r="E86">
            <v>3152</v>
          </cell>
          <cell r="F86">
            <v>12367</v>
          </cell>
          <cell r="G86">
            <v>2639</v>
          </cell>
          <cell r="H86">
            <v>8</v>
          </cell>
          <cell r="I86">
            <v>6740</v>
          </cell>
        </row>
        <row r="87">
          <cell r="B87">
            <v>196</v>
          </cell>
          <cell r="C87">
            <v>10841</v>
          </cell>
          <cell r="D87">
            <v>8</v>
          </cell>
          <cell r="E87">
            <v>23</v>
          </cell>
          <cell r="F87">
            <v>405</v>
          </cell>
          <cell r="G87">
            <v>0</v>
          </cell>
          <cell r="H87">
            <v>0</v>
          </cell>
          <cell r="I87">
            <v>0</v>
          </cell>
        </row>
        <row r="88">
          <cell r="B88">
            <v>2110</v>
          </cell>
          <cell r="C88">
            <v>200</v>
          </cell>
          <cell r="D88">
            <v>0</v>
          </cell>
          <cell r="E88">
            <v>0</v>
          </cell>
          <cell r="F88">
            <v>4487</v>
          </cell>
          <cell r="G88">
            <v>549</v>
          </cell>
          <cell r="H88">
            <v>0</v>
          </cell>
          <cell r="I88">
            <v>2434</v>
          </cell>
        </row>
        <row r="89">
          <cell r="B89">
            <v>38574</v>
          </cell>
          <cell r="C89">
            <v>8224</v>
          </cell>
          <cell r="D89">
            <v>78538</v>
          </cell>
          <cell r="E89">
            <v>26017</v>
          </cell>
          <cell r="F89">
            <v>23047</v>
          </cell>
          <cell r="G89">
            <v>71155</v>
          </cell>
          <cell r="H89">
            <v>16202</v>
          </cell>
          <cell r="I89">
            <v>303</v>
          </cell>
        </row>
        <row r="90">
          <cell r="B90">
            <v>118953</v>
          </cell>
          <cell r="C90">
            <v>115207</v>
          </cell>
          <cell r="D90">
            <v>12541</v>
          </cell>
          <cell r="E90">
            <v>180113</v>
          </cell>
          <cell r="F90">
            <v>44854</v>
          </cell>
          <cell r="G90">
            <v>122080</v>
          </cell>
          <cell r="H90">
            <v>20556</v>
          </cell>
          <cell r="I90">
            <v>1417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105">
          <cell r="B105">
            <v>1500</v>
          </cell>
          <cell r="C105">
            <v>15570</v>
          </cell>
          <cell r="D105">
            <v>92738</v>
          </cell>
          <cell r="E105">
            <v>0</v>
          </cell>
          <cell r="F105">
            <v>4860</v>
          </cell>
          <cell r="G105">
            <v>3328</v>
          </cell>
          <cell r="H105">
            <v>42004</v>
          </cell>
          <cell r="I105">
            <v>15343</v>
          </cell>
        </row>
        <row r="106">
          <cell r="B106">
            <v>5654</v>
          </cell>
          <cell r="C106">
            <v>2895</v>
          </cell>
          <cell r="D106">
            <v>3530</v>
          </cell>
          <cell r="E106">
            <v>3380</v>
          </cell>
          <cell r="F106">
            <v>9599</v>
          </cell>
          <cell r="G106">
            <v>2357</v>
          </cell>
          <cell r="H106">
            <v>18085</v>
          </cell>
          <cell r="I106">
            <v>3338</v>
          </cell>
        </row>
        <row r="107">
          <cell r="B107">
            <v>2731</v>
          </cell>
          <cell r="C107">
            <v>0</v>
          </cell>
          <cell r="D107">
            <v>2250</v>
          </cell>
          <cell r="E107">
            <v>0</v>
          </cell>
          <cell r="F107">
            <v>95</v>
          </cell>
          <cell r="G107">
            <v>92503</v>
          </cell>
          <cell r="H107">
            <v>0</v>
          </cell>
          <cell r="I107">
            <v>0</v>
          </cell>
        </row>
        <row r="108">
          <cell r="B108">
            <v>311</v>
          </cell>
          <cell r="C108">
            <v>11758</v>
          </cell>
          <cell r="D108">
            <v>91</v>
          </cell>
          <cell r="E108">
            <v>190</v>
          </cell>
          <cell r="F108">
            <v>1555</v>
          </cell>
          <cell r="G108">
            <v>2709</v>
          </cell>
          <cell r="H108">
            <v>125</v>
          </cell>
          <cell r="I108">
            <v>4608</v>
          </cell>
        </row>
        <row r="109">
          <cell r="B109">
            <v>0</v>
          </cell>
          <cell r="C109">
            <v>0</v>
          </cell>
          <cell r="D109">
            <v>83</v>
          </cell>
          <cell r="E109">
            <v>0</v>
          </cell>
          <cell r="F109">
            <v>0</v>
          </cell>
          <cell r="G109">
            <v>15</v>
          </cell>
          <cell r="H109">
            <v>1395</v>
          </cell>
          <cell r="I109">
            <v>0</v>
          </cell>
        </row>
        <row r="110">
          <cell r="B110">
            <v>3134</v>
          </cell>
          <cell r="C110">
            <v>77</v>
          </cell>
          <cell r="D110">
            <v>1488</v>
          </cell>
          <cell r="E110">
            <v>914</v>
          </cell>
          <cell r="F110">
            <v>2340</v>
          </cell>
          <cell r="G110">
            <v>2874</v>
          </cell>
          <cell r="H110">
            <v>6892</v>
          </cell>
          <cell r="I110">
            <v>1207</v>
          </cell>
        </row>
        <row r="111">
          <cell r="B111">
            <v>20</v>
          </cell>
          <cell r="C111">
            <v>185</v>
          </cell>
          <cell r="D111">
            <v>36</v>
          </cell>
          <cell r="E111">
            <v>52</v>
          </cell>
          <cell r="F111">
            <v>32</v>
          </cell>
          <cell r="G111">
            <v>2767</v>
          </cell>
          <cell r="H111">
            <v>776</v>
          </cell>
          <cell r="I111">
            <v>38</v>
          </cell>
        </row>
        <row r="112">
          <cell r="B112">
            <v>11</v>
          </cell>
          <cell r="C112">
            <v>0</v>
          </cell>
          <cell r="D112">
            <v>0</v>
          </cell>
          <cell r="E112">
            <v>23</v>
          </cell>
          <cell r="F112">
            <v>30</v>
          </cell>
          <cell r="G112">
            <v>1106</v>
          </cell>
          <cell r="H112">
            <v>15</v>
          </cell>
          <cell r="I112">
            <v>0</v>
          </cell>
        </row>
        <row r="113">
          <cell r="B113">
            <v>2673</v>
          </cell>
          <cell r="C113">
            <v>364</v>
          </cell>
          <cell r="D113">
            <v>2206</v>
          </cell>
          <cell r="E113">
            <v>627</v>
          </cell>
          <cell r="F113">
            <v>5817</v>
          </cell>
          <cell r="G113">
            <v>46869</v>
          </cell>
          <cell r="H113">
            <v>57213</v>
          </cell>
          <cell r="I113">
            <v>1617</v>
          </cell>
        </row>
        <row r="114">
          <cell r="B114">
            <v>7849</v>
          </cell>
          <cell r="C114">
            <v>928</v>
          </cell>
          <cell r="D114">
            <v>976</v>
          </cell>
          <cell r="E114">
            <v>6647</v>
          </cell>
          <cell r="F114">
            <v>6702</v>
          </cell>
          <cell r="G114">
            <v>2641</v>
          </cell>
          <cell r="H114">
            <v>15973</v>
          </cell>
          <cell r="I114">
            <v>1679</v>
          </cell>
        </row>
        <row r="115">
          <cell r="B115">
            <v>0</v>
          </cell>
          <cell r="C115">
            <v>1040</v>
          </cell>
          <cell r="D115">
            <v>0</v>
          </cell>
          <cell r="E115">
            <v>230</v>
          </cell>
          <cell r="F115">
            <v>15124</v>
          </cell>
          <cell r="G115">
            <v>1682</v>
          </cell>
          <cell r="H115">
            <v>80</v>
          </cell>
          <cell r="I115">
            <v>11009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26068</v>
          </cell>
          <cell r="F116">
            <v>7000</v>
          </cell>
          <cell r="G116">
            <v>2500</v>
          </cell>
          <cell r="H116">
            <v>0</v>
          </cell>
          <cell r="I116">
            <v>0</v>
          </cell>
        </row>
        <row r="117">
          <cell r="B117">
            <v>9017</v>
          </cell>
          <cell r="C117">
            <v>45793</v>
          </cell>
          <cell r="D117">
            <v>185</v>
          </cell>
          <cell r="E117">
            <v>7370</v>
          </cell>
          <cell r="F117">
            <v>17238</v>
          </cell>
          <cell r="G117">
            <v>1924</v>
          </cell>
          <cell r="H117">
            <v>13</v>
          </cell>
          <cell r="I117">
            <v>4882</v>
          </cell>
        </row>
        <row r="118">
          <cell r="B118">
            <v>90232</v>
          </cell>
          <cell r="C118">
            <v>6625</v>
          </cell>
          <cell r="D118">
            <v>31485</v>
          </cell>
          <cell r="E118">
            <v>64354</v>
          </cell>
          <cell r="F118">
            <v>25644</v>
          </cell>
          <cell r="G118">
            <v>10079</v>
          </cell>
          <cell r="H118">
            <v>16847</v>
          </cell>
          <cell r="I118">
            <v>8914</v>
          </cell>
        </row>
        <row r="119">
          <cell r="B119">
            <v>7094</v>
          </cell>
          <cell r="C119">
            <v>309</v>
          </cell>
          <cell r="D119">
            <v>26289</v>
          </cell>
          <cell r="E119">
            <v>8932</v>
          </cell>
          <cell r="F119">
            <v>8590</v>
          </cell>
          <cell r="G119">
            <v>8560</v>
          </cell>
          <cell r="H119">
            <v>5478</v>
          </cell>
          <cell r="I119">
            <v>448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12720</v>
          </cell>
          <cell r="C121">
            <v>8128</v>
          </cell>
          <cell r="D121">
            <v>2226</v>
          </cell>
          <cell r="E121">
            <v>14569</v>
          </cell>
          <cell r="F121">
            <v>6104</v>
          </cell>
          <cell r="G121">
            <v>4559</v>
          </cell>
          <cell r="H121">
            <v>5809</v>
          </cell>
          <cell r="I121">
            <v>8475</v>
          </cell>
        </row>
        <row r="122">
          <cell r="B122">
            <v>13546</v>
          </cell>
          <cell r="C122">
            <v>71</v>
          </cell>
          <cell r="D122">
            <v>2570</v>
          </cell>
          <cell r="E122">
            <v>11856</v>
          </cell>
          <cell r="F122">
            <v>3990</v>
          </cell>
          <cell r="G122">
            <v>3639</v>
          </cell>
          <cell r="H122">
            <v>8542</v>
          </cell>
          <cell r="I122">
            <v>53</v>
          </cell>
        </row>
        <row r="123">
          <cell r="B123">
            <v>1446</v>
          </cell>
          <cell r="C123">
            <v>0</v>
          </cell>
          <cell r="D123">
            <v>16391</v>
          </cell>
          <cell r="E123">
            <v>200</v>
          </cell>
          <cell r="F123">
            <v>17835</v>
          </cell>
          <cell r="G123">
            <v>3833</v>
          </cell>
          <cell r="H123">
            <v>7549</v>
          </cell>
          <cell r="I123">
            <v>30</v>
          </cell>
        </row>
        <row r="124">
          <cell r="B124">
            <v>2583</v>
          </cell>
          <cell r="C124">
            <v>365</v>
          </cell>
          <cell r="D124">
            <v>3701</v>
          </cell>
          <cell r="E124">
            <v>5286</v>
          </cell>
          <cell r="F124">
            <v>13690</v>
          </cell>
          <cell r="G124">
            <v>4875</v>
          </cell>
          <cell r="H124">
            <v>5713</v>
          </cell>
          <cell r="I124">
            <v>26</v>
          </cell>
        </row>
        <row r="125">
          <cell r="B125">
            <v>95</v>
          </cell>
          <cell r="C125">
            <v>2</v>
          </cell>
          <cell r="D125">
            <v>0</v>
          </cell>
          <cell r="E125">
            <v>1457</v>
          </cell>
          <cell r="F125">
            <v>775</v>
          </cell>
          <cell r="G125">
            <v>209</v>
          </cell>
          <cell r="H125">
            <v>8</v>
          </cell>
          <cell r="I125">
            <v>32</v>
          </cell>
        </row>
        <row r="126">
          <cell r="B126">
            <v>44</v>
          </cell>
          <cell r="C126">
            <v>0</v>
          </cell>
          <cell r="D126">
            <v>6</v>
          </cell>
          <cell r="E126">
            <v>4126</v>
          </cell>
          <cell r="F126">
            <v>585</v>
          </cell>
          <cell r="G126">
            <v>597</v>
          </cell>
          <cell r="H126">
            <v>20</v>
          </cell>
          <cell r="I126">
            <v>0</v>
          </cell>
        </row>
        <row r="127">
          <cell r="B127">
            <v>4890</v>
          </cell>
          <cell r="C127">
            <v>22</v>
          </cell>
          <cell r="D127">
            <v>265</v>
          </cell>
          <cell r="E127">
            <v>3347</v>
          </cell>
          <cell r="F127">
            <v>19910</v>
          </cell>
          <cell r="G127">
            <v>3795</v>
          </cell>
          <cell r="H127">
            <v>418</v>
          </cell>
          <cell r="I127">
            <v>144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42300</v>
          </cell>
          <cell r="F129">
            <v>6720</v>
          </cell>
          <cell r="G129">
            <v>440</v>
          </cell>
          <cell r="H129">
            <v>0</v>
          </cell>
          <cell r="I129">
            <v>0</v>
          </cell>
        </row>
        <row r="130">
          <cell r="B130">
            <v>0</v>
          </cell>
          <cell r="C130">
            <v>0</v>
          </cell>
          <cell r="D130">
            <v>100</v>
          </cell>
          <cell r="E130">
            <v>0</v>
          </cell>
          <cell r="F130">
            <v>331</v>
          </cell>
          <cell r="G130">
            <v>449</v>
          </cell>
          <cell r="H130">
            <v>0</v>
          </cell>
          <cell r="I130">
            <v>309</v>
          </cell>
        </row>
        <row r="131">
          <cell r="B131">
            <v>102</v>
          </cell>
          <cell r="C131">
            <v>1877</v>
          </cell>
          <cell r="D131">
            <v>6</v>
          </cell>
          <cell r="E131">
            <v>296</v>
          </cell>
          <cell r="F131">
            <v>7851</v>
          </cell>
          <cell r="G131">
            <v>42</v>
          </cell>
          <cell r="H131">
            <v>0</v>
          </cell>
          <cell r="I131">
            <v>4005</v>
          </cell>
        </row>
        <row r="132">
          <cell r="B132">
            <v>1782</v>
          </cell>
          <cell r="C132">
            <v>177</v>
          </cell>
          <cell r="D132">
            <v>2702</v>
          </cell>
          <cell r="E132">
            <v>468</v>
          </cell>
          <cell r="F132">
            <v>641</v>
          </cell>
          <cell r="G132">
            <v>1098</v>
          </cell>
          <cell r="H132">
            <v>477</v>
          </cell>
          <cell r="I132">
            <v>56</v>
          </cell>
        </row>
        <row r="133">
          <cell r="B133">
            <v>0</v>
          </cell>
          <cell r="C133">
            <v>0</v>
          </cell>
          <cell r="D133">
            <v>4550</v>
          </cell>
          <cell r="E133">
            <v>0</v>
          </cell>
          <cell r="F133">
            <v>0</v>
          </cell>
          <cell r="G133">
            <v>285</v>
          </cell>
          <cell r="H133">
            <v>2007</v>
          </cell>
          <cell r="I133">
            <v>180</v>
          </cell>
        </row>
        <row r="134">
          <cell r="B134">
            <v>3356</v>
          </cell>
          <cell r="C134">
            <v>17152</v>
          </cell>
          <cell r="D134">
            <v>195</v>
          </cell>
          <cell r="E134">
            <v>3005</v>
          </cell>
          <cell r="F134">
            <v>6184</v>
          </cell>
          <cell r="G134">
            <v>2114</v>
          </cell>
          <cell r="H134">
            <v>10</v>
          </cell>
          <cell r="I134">
            <v>13141</v>
          </cell>
        </row>
        <row r="135">
          <cell r="B135">
            <v>411</v>
          </cell>
          <cell r="C135">
            <v>1518</v>
          </cell>
          <cell r="D135">
            <v>20</v>
          </cell>
          <cell r="E135">
            <v>76</v>
          </cell>
          <cell r="F135">
            <v>1105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2117</v>
          </cell>
          <cell r="C136">
            <v>167</v>
          </cell>
          <cell r="D136">
            <v>0</v>
          </cell>
          <cell r="E136">
            <v>0</v>
          </cell>
          <cell r="F136">
            <v>1644</v>
          </cell>
          <cell r="G136">
            <v>441</v>
          </cell>
          <cell r="H136">
            <v>0</v>
          </cell>
          <cell r="I136">
            <v>4085</v>
          </cell>
        </row>
        <row r="137">
          <cell r="B137">
            <v>299150</v>
          </cell>
          <cell r="C137">
            <v>41113</v>
          </cell>
          <cell r="D137">
            <v>414829</v>
          </cell>
          <cell r="E137">
            <v>29067</v>
          </cell>
          <cell r="F137">
            <v>111205</v>
          </cell>
          <cell r="G137">
            <v>307511</v>
          </cell>
          <cell r="H137">
            <v>286614</v>
          </cell>
          <cell r="I137">
            <v>6920</v>
          </cell>
        </row>
        <row r="138">
          <cell r="B138">
            <v>15300</v>
          </cell>
          <cell r="C138">
            <v>12477</v>
          </cell>
          <cell r="D138">
            <v>2174</v>
          </cell>
          <cell r="E138">
            <v>5991</v>
          </cell>
          <cell r="F138">
            <v>5502</v>
          </cell>
          <cell r="G138">
            <v>25830</v>
          </cell>
          <cell r="H138">
            <v>7359</v>
          </cell>
          <cell r="I138">
            <v>1552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</sheetData>
      <sheetData sheetId="3">
        <row r="8">
          <cell r="B8">
            <v>3790</v>
          </cell>
          <cell r="C8">
            <v>231317</v>
          </cell>
          <cell r="D8">
            <v>94675</v>
          </cell>
          <cell r="E8">
            <v>115857</v>
          </cell>
          <cell r="F8">
            <v>978</v>
          </cell>
          <cell r="G8">
            <v>82</v>
          </cell>
          <cell r="H8">
            <v>7459</v>
          </cell>
          <cell r="I8">
            <v>2219</v>
          </cell>
        </row>
        <row r="9">
          <cell r="B9">
            <v>4187</v>
          </cell>
          <cell r="C9">
            <v>1233</v>
          </cell>
          <cell r="D9">
            <v>1630</v>
          </cell>
          <cell r="E9">
            <v>1996</v>
          </cell>
          <cell r="F9">
            <v>3677</v>
          </cell>
          <cell r="G9">
            <v>2139</v>
          </cell>
          <cell r="H9">
            <v>4570</v>
          </cell>
          <cell r="I9">
            <v>2460</v>
          </cell>
        </row>
        <row r="10">
          <cell r="D10">
            <v>2644</v>
          </cell>
        </row>
        <row r="11">
          <cell r="F11">
            <v>5</v>
          </cell>
          <cell r="G11">
            <v>15</v>
          </cell>
        </row>
        <row r="12">
          <cell r="D12">
            <v>298</v>
          </cell>
          <cell r="F12">
            <v>20</v>
          </cell>
          <cell r="H12">
            <v>1022</v>
          </cell>
          <cell r="I12">
            <v>20</v>
          </cell>
        </row>
        <row r="13">
          <cell r="B13">
            <v>839</v>
          </cell>
          <cell r="C13">
            <v>345</v>
          </cell>
          <cell r="D13">
            <v>503</v>
          </cell>
          <cell r="E13">
            <v>6961</v>
          </cell>
          <cell r="F13">
            <v>7034</v>
          </cell>
          <cell r="G13">
            <v>1118</v>
          </cell>
          <cell r="H13">
            <v>164</v>
          </cell>
          <cell r="I13">
            <v>5</v>
          </cell>
        </row>
        <row r="14">
          <cell r="B14">
            <v>164</v>
          </cell>
          <cell r="C14">
            <v>276</v>
          </cell>
          <cell r="D14">
            <v>993</v>
          </cell>
          <cell r="E14">
            <v>122</v>
          </cell>
          <cell r="F14">
            <v>346</v>
          </cell>
          <cell r="G14">
            <v>546</v>
          </cell>
          <cell r="H14">
            <v>437</v>
          </cell>
          <cell r="I14">
            <v>90</v>
          </cell>
        </row>
        <row r="15">
          <cell r="B15">
            <v>3</v>
          </cell>
          <cell r="E15">
            <v>26</v>
          </cell>
          <cell r="F15">
            <v>7</v>
          </cell>
          <cell r="G15">
            <v>20</v>
          </cell>
        </row>
        <row r="16">
          <cell r="B16">
            <v>248</v>
          </cell>
          <cell r="C16">
            <v>217</v>
          </cell>
          <cell r="D16">
            <v>519</v>
          </cell>
          <cell r="E16">
            <v>89</v>
          </cell>
          <cell r="F16">
            <v>1585</v>
          </cell>
          <cell r="G16">
            <v>291</v>
          </cell>
          <cell r="H16">
            <v>2266</v>
          </cell>
          <cell r="I16">
            <v>444</v>
          </cell>
        </row>
        <row r="17">
          <cell r="B17">
            <v>819</v>
          </cell>
          <cell r="C17">
            <v>225</v>
          </cell>
          <cell r="D17">
            <v>75</v>
          </cell>
          <cell r="E17">
            <v>1033</v>
          </cell>
          <cell r="F17">
            <v>745</v>
          </cell>
          <cell r="G17">
            <v>251</v>
          </cell>
          <cell r="H17">
            <v>2934</v>
          </cell>
          <cell r="I17">
            <v>113</v>
          </cell>
        </row>
        <row r="18">
          <cell r="C18">
            <v>327</v>
          </cell>
          <cell r="D18">
            <v>2</v>
          </cell>
          <cell r="E18">
            <v>9</v>
          </cell>
          <cell r="F18">
            <v>1447</v>
          </cell>
          <cell r="G18">
            <v>521</v>
          </cell>
          <cell r="I18">
            <v>496</v>
          </cell>
        </row>
        <row r="19">
          <cell r="E19">
            <v>1559</v>
          </cell>
          <cell r="F19">
            <v>2475</v>
          </cell>
        </row>
        <row r="20">
          <cell r="B20">
            <v>182</v>
          </cell>
          <cell r="C20">
            <v>1560</v>
          </cell>
          <cell r="D20">
            <v>26</v>
          </cell>
          <cell r="E20">
            <v>1229</v>
          </cell>
          <cell r="F20">
            <v>1802</v>
          </cell>
          <cell r="G20">
            <v>764</v>
          </cell>
          <cell r="H20">
            <v>1</v>
          </cell>
          <cell r="I20">
            <v>505</v>
          </cell>
        </row>
        <row r="21">
          <cell r="B21">
            <v>7327</v>
          </cell>
          <cell r="C21">
            <v>1467</v>
          </cell>
          <cell r="D21">
            <v>4289</v>
          </cell>
          <cell r="E21">
            <v>5538</v>
          </cell>
          <cell r="F21">
            <v>3233</v>
          </cell>
          <cell r="G21">
            <v>827</v>
          </cell>
          <cell r="H21">
            <v>963</v>
          </cell>
          <cell r="I21">
            <v>2006</v>
          </cell>
        </row>
        <row r="22">
          <cell r="B22">
            <v>285</v>
          </cell>
          <cell r="C22">
            <v>137</v>
          </cell>
          <cell r="D22">
            <v>766</v>
          </cell>
          <cell r="E22">
            <v>59</v>
          </cell>
          <cell r="F22">
            <v>736</v>
          </cell>
          <cell r="G22">
            <v>394</v>
          </cell>
          <cell r="H22">
            <v>687</v>
          </cell>
          <cell r="I22">
            <v>27</v>
          </cell>
        </row>
        <row r="23">
          <cell r="B23">
            <v>4</v>
          </cell>
          <cell r="E23">
            <v>1</v>
          </cell>
        </row>
        <row r="24">
          <cell r="B24">
            <v>237</v>
          </cell>
          <cell r="C24">
            <v>652</v>
          </cell>
          <cell r="D24">
            <v>488</v>
          </cell>
          <cell r="E24">
            <v>450</v>
          </cell>
          <cell r="F24">
            <v>1058</v>
          </cell>
          <cell r="G24">
            <v>68</v>
          </cell>
          <cell r="H24">
            <v>33</v>
          </cell>
          <cell r="I24">
            <v>1177</v>
          </cell>
        </row>
        <row r="25">
          <cell r="B25">
            <v>62</v>
          </cell>
          <cell r="C25">
            <v>26</v>
          </cell>
          <cell r="D25">
            <v>192</v>
          </cell>
          <cell r="E25">
            <v>324</v>
          </cell>
          <cell r="F25">
            <v>286</v>
          </cell>
          <cell r="G25">
            <v>128</v>
          </cell>
          <cell r="H25">
            <v>144</v>
          </cell>
          <cell r="I25">
            <v>4</v>
          </cell>
        </row>
        <row r="26">
          <cell r="B26">
            <v>34</v>
          </cell>
          <cell r="C26">
            <v>2</v>
          </cell>
          <cell r="D26">
            <v>80</v>
          </cell>
          <cell r="E26">
            <v>32</v>
          </cell>
          <cell r="F26">
            <v>1552</v>
          </cell>
          <cell r="G26">
            <v>441</v>
          </cell>
          <cell r="H26">
            <v>1662</v>
          </cell>
          <cell r="I26">
            <v>2</v>
          </cell>
        </row>
        <row r="27">
          <cell r="B27">
            <v>70</v>
          </cell>
          <cell r="C27">
            <v>5</v>
          </cell>
          <cell r="D27">
            <v>943</v>
          </cell>
          <cell r="E27">
            <v>122</v>
          </cell>
          <cell r="F27">
            <v>659</v>
          </cell>
          <cell r="G27">
            <v>96</v>
          </cell>
          <cell r="H27">
            <v>126</v>
          </cell>
          <cell r="I27">
            <v>14</v>
          </cell>
        </row>
        <row r="28">
          <cell r="B28">
            <v>22</v>
          </cell>
          <cell r="C28">
            <v>2</v>
          </cell>
          <cell r="E28">
            <v>327</v>
          </cell>
          <cell r="F28">
            <v>85</v>
          </cell>
          <cell r="G28">
            <v>30</v>
          </cell>
          <cell r="H28">
            <v>6</v>
          </cell>
          <cell r="I28">
            <v>1</v>
          </cell>
        </row>
        <row r="29">
          <cell r="B29">
            <v>7</v>
          </cell>
          <cell r="E29">
            <v>148</v>
          </cell>
          <cell r="F29">
            <v>53</v>
          </cell>
          <cell r="G29">
            <v>2</v>
          </cell>
        </row>
        <row r="30">
          <cell r="B30">
            <v>250</v>
          </cell>
          <cell r="C30">
            <v>13</v>
          </cell>
          <cell r="D30">
            <v>13</v>
          </cell>
          <cell r="E30">
            <v>134</v>
          </cell>
          <cell r="F30">
            <v>693</v>
          </cell>
          <cell r="G30">
            <v>27</v>
          </cell>
          <cell r="H30">
            <v>18</v>
          </cell>
          <cell r="I30">
            <v>21</v>
          </cell>
        </row>
        <row r="32">
          <cell r="B32">
            <v>3</v>
          </cell>
          <cell r="C32">
            <v>4</v>
          </cell>
          <cell r="E32">
            <v>263</v>
          </cell>
          <cell r="F32">
            <v>625</v>
          </cell>
          <cell r="G32">
            <v>137</v>
          </cell>
          <cell r="H32">
            <v>21</v>
          </cell>
          <cell r="I32">
            <v>13</v>
          </cell>
        </row>
        <row r="33">
          <cell r="B33">
            <v>803</v>
          </cell>
          <cell r="D33">
            <v>280</v>
          </cell>
          <cell r="E33">
            <v>70</v>
          </cell>
          <cell r="F33">
            <v>1501</v>
          </cell>
          <cell r="G33">
            <v>30</v>
          </cell>
        </row>
        <row r="34">
          <cell r="B34">
            <v>10</v>
          </cell>
          <cell r="C34">
            <v>275</v>
          </cell>
          <cell r="E34">
            <v>30</v>
          </cell>
          <cell r="F34">
            <v>205</v>
          </cell>
          <cell r="G34">
            <v>10</v>
          </cell>
        </row>
        <row r="35">
          <cell r="B35">
            <v>273</v>
          </cell>
          <cell r="C35">
            <v>77</v>
          </cell>
          <cell r="D35">
            <v>308</v>
          </cell>
          <cell r="E35">
            <v>294</v>
          </cell>
          <cell r="F35">
            <v>324</v>
          </cell>
          <cell r="G35">
            <v>345</v>
          </cell>
          <cell r="H35">
            <v>297</v>
          </cell>
          <cell r="I35">
            <v>2</v>
          </cell>
        </row>
        <row r="36">
          <cell r="B36">
            <v>50</v>
          </cell>
          <cell r="C36">
            <v>0</v>
          </cell>
          <cell r="D36">
            <v>1970</v>
          </cell>
          <cell r="G36">
            <v>237</v>
          </cell>
          <cell r="H36">
            <v>730</v>
          </cell>
          <cell r="I36">
            <v>550</v>
          </cell>
        </row>
        <row r="37">
          <cell r="B37">
            <v>20</v>
          </cell>
          <cell r="C37">
            <v>10</v>
          </cell>
          <cell r="D37">
            <v>5</v>
          </cell>
          <cell r="E37">
            <v>70</v>
          </cell>
          <cell r="F37">
            <v>369</v>
          </cell>
          <cell r="G37">
            <v>90</v>
          </cell>
        </row>
        <row r="38">
          <cell r="B38">
            <v>110</v>
          </cell>
          <cell r="C38">
            <v>652</v>
          </cell>
          <cell r="D38">
            <v>3</v>
          </cell>
          <cell r="E38">
            <v>10</v>
          </cell>
          <cell r="F38">
            <v>480</v>
          </cell>
        </row>
        <row r="40">
          <cell r="B40">
            <v>420</v>
          </cell>
          <cell r="C40">
            <v>187</v>
          </cell>
          <cell r="D40">
            <v>622</v>
          </cell>
          <cell r="E40">
            <v>221</v>
          </cell>
          <cell r="F40">
            <v>552</v>
          </cell>
          <cell r="G40">
            <v>158</v>
          </cell>
          <cell r="H40">
            <v>508</v>
          </cell>
          <cell r="I40">
            <v>344</v>
          </cell>
        </row>
        <row r="41">
          <cell r="B41">
            <v>2050</v>
          </cell>
          <cell r="C41">
            <v>1562</v>
          </cell>
          <cell r="D41">
            <v>2375</v>
          </cell>
          <cell r="E41">
            <v>2944</v>
          </cell>
          <cell r="F41">
            <v>1155</v>
          </cell>
          <cell r="G41">
            <v>1386</v>
          </cell>
          <cell r="H41">
            <v>2099</v>
          </cell>
          <cell r="I41">
            <v>365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57">
          <cell r="B57">
            <v>283</v>
          </cell>
          <cell r="C57">
            <v>631</v>
          </cell>
          <cell r="D57">
            <v>6112</v>
          </cell>
          <cell r="E57">
            <v>0</v>
          </cell>
          <cell r="F57">
            <v>5228</v>
          </cell>
          <cell r="G57">
            <v>20</v>
          </cell>
          <cell r="H57">
            <v>2467</v>
          </cell>
          <cell r="I57">
            <v>1580</v>
          </cell>
        </row>
        <row r="58">
          <cell r="B58">
            <v>4209</v>
          </cell>
          <cell r="C58">
            <v>3527</v>
          </cell>
          <cell r="D58">
            <v>2562</v>
          </cell>
          <cell r="E58">
            <v>1749</v>
          </cell>
          <cell r="F58">
            <v>3575</v>
          </cell>
          <cell r="G58">
            <v>3105</v>
          </cell>
          <cell r="H58">
            <v>8785</v>
          </cell>
          <cell r="I58">
            <v>1564</v>
          </cell>
        </row>
        <row r="59">
          <cell r="B59">
            <v>250</v>
          </cell>
          <cell r="D59">
            <v>3553</v>
          </cell>
          <cell r="F59">
            <v>10</v>
          </cell>
          <cell r="G59">
            <v>17080</v>
          </cell>
        </row>
        <row r="60">
          <cell r="B60">
            <v>1501</v>
          </cell>
          <cell r="C60">
            <v>85500</v>
          </cell>
          <cell r="D60">
            <v>447</v>
          </cell>
          <cell r="E60">
            <v>1356</v>
          </cell>
          <cell r="F60">
            <v>8249</v>
          </cell>
          <cell r="G60">
            <v>13525</v>
          </cell>
          <cell r="H60">
            <v>705</v>
          </cell>
          <cell r="I60">
            <v>36000</v>
          </cell>
        </row>
        <row r="61">
          <cell r="D61">
            <v>111</v>
          </cell>
          <cell r="H61">
            <v>1093</v>
          </cell>
          <cell r="I61">
            <v>177</v>
          </cell>
        </row>
        <row r="62">
          <cell r="B62">
            <v>6483</v>
          </cell>
          <cell r="C62">
            <v>1296</v>
          </cell>
          <cell r="D62">
            <v>8337</v>
          </cell>
          <cell r="E62">
            <v>3781</v>
          </cell>
          <cell r="F62">
            <v>3129</v>
          </cell>
          <cell r="G62">
            <v>3431</v>
          </cell>
          <cell r="H62">
            <v>141600</v>
          </cell>
          <cell r="I62">
            <v>20125</v>
          </cell>
        </row>
        <row r="63">
          <cell r="B63">
            <v>109</v>
          </cell>
          <cell r="C63">
            <v>299</v>
          </cell>
          <cell r="D63">
            <v>579</v>
          </cell>
          <cell r="E63">
            <v>116</v>
          </cell>
          <cell r="F63">
            <v>378</v>
          </cell>
          <cell r="G63">
            <v>1879</v>
          </cell>
          <cell r="H63">
            <v>4856</v>
          </cell>
          <cell r="I63">
            <v>1448</v>
          </cell>
        </row>
        <row r="64">
          <cell r="B64">
            <v>47</v>
          </cell>
          <cell r="E64">
            <v>5</v>
          </cell>
          <cell r="F64">
            <v>5</v>
          </cell>
          <cell r="G64">
            <v>157</v>
          </cell>
          <cell r="H64">
            <v>965</v>
          </cell>
        </row>
        <row r="65">
          <cell r="B65">
            <v>607</v>
          </cell>
          <cell r="C65">
            <v>697</v>
          </cell>
          <cell r="D65">
            <v>1463</v>
          </cell>
          <cell r="E65">
            <v>539</v>
          </cell>
          <cell r="F65">
            <v>6740</v>
          </cell>
          <cell r="G65">
            <v>35700</v>
          </cell>
          <cell r="H65">
            <v>50469</v>
          </cell>
          <cell r="I65">
            <v>857</v>
          </cell>
        </row>
        <row r="66">
          <cell r="B66">
            <v>769</v>
          </cell>
          <cell r="C66">
            <v>383</v>
          </cell>
          <cell r="D66">
            <v>328</v>
          </cell>
          <cell r="E66">
            <v>3297</v>
          </cell>
          <cell r="F66">
            <v>1289</v>
          </cell>
          <cell r="G66">
            <v>182</v>
          </cell>
          <cell r="H66">
            <v>1766</v>
          </cell>
          <cell r="I66">
            <v>340</v>
          </cell>
        </row>
        <row r="67">
          <cell r="B67">
            <v>8</v>
          </cell>
          <cell r="C67">
            <v>2024</v>
          </cell>
          <cell r="D67">
            <v>23</v>
          </cell>
          <cell r="E67">
            <v>62</v>
          </cell>
          <cell r="F67">
            <v>1917</v>
          </cell>
          <cell r="G67">
            <v>316</v>
          </cell>
          <cell r="H67">
            <v>25</v>
          </cell>
          <cell r="I67">
            <v>924</v>
          </cell>
        </row>
        <row r="68">
          <cell r="E68">
            <v>1386</v>
          </cell>
          <cell r="F68">
            <v>655</v>
          </cell>
          <cell r="G68">
            <v>115</v>
          </cell>
        </row>
        <row r="69">
          <cell r="B69">
            <v>656</v>
          </cell>
          <cell r="C69">
            <v>2756</v>
          </cell>
          <cell r="D69">
            <v>51</v>
          </cell>
          <cell r="E69">
            <v>675</v>
          </cell>
          <cell r="F69">
            <v>2551</v>
          </cell>
          <cell r="G69">
            <v>701</v>
          </cell>
          <cell r="H69">
            <v>35</v>
          </cell>
          <cell r="I69">
            <v>545</v>
          </cell>
        </row>
        <row r="70">
          <cell r="B70">
            <v>7599</v>
          </cell>
          <cell r="C70">
            <v>1075</v>
          </cell>
          <cell r="D70">
            <v>7804</v>
          </cell>
          <cell r="E70">
            <v>6898</v>
          </cell>
          <cell r="F70">
            <v>4644</v>
          </cell>
          <cell r="G70">
            <v>552</v>
          </cell>
          <cell r="H70">
            <v>2407</v>
          </cell>
          <cell r="I70">
            <v>1272</v>
          </cell>
        </row>
        <row r="71">
          <cell r="B71">
            <v>1348</v>
          </cell>
          <cell r="C71">
            <v>292</v>
          </cell>
          <cell r="D71">
            <v>3011</v>
          </cell>
          <cell r="E71">
            <v>539</v>
          </cell>
          <cell r="F71">
            <v>1587</v>
          </cell>
          <cell r="G71">
            <v>614</v>
          </cell>
          <cell r="H71">
            <v>2418</v>
          </cell>
          <cell r="I71">
            <v>112</v>
          </cell>
        </row>
        <row r="72">
          <cell r="E72">
            <v>120</v>
          </cell>
        </row>
        <row r="73">
          <cell r="B73">
            <v>1542</v>
          </cell>
          <cell r="C73">
            <v>3532</v>
          </cell>
          <cell r="D73">
            <v>422</v>
          </cell>
          <cell r="E73">
            <v>1580</v>
          </cell>
          <cell r="F73">
            <v>1665</v>
          </cell>
          <cell r="G73">
            <v>1221</v>
          </cell>
          <cell r="H73">
            <v>5646</v>
          </cell>
          <cell r="I73">
            <v>958</v>
          </cell>
        </row>
        <row r="74">
          <cell r="B74">
            <v>885</v>
          </cell>
          <cell r="C74">
            <v>60</v>
          </cell>
          <cell r="D74">
            <v>1122</v>
          </cell>
          <cell r="E74">
            <v>1279</v>
          </cell>
          <cell r="F74">
            <v>288</v>
          </cell>
          <cell r="G74">
            <v>292</v>
          </cell>
          <cell r="H74">
            <v>1099</v>
          </cell>
          <cell r="I74">
            <v>6</v>
          </cell>
        </row>
        <row r="75">
          <cell r="B75">
            <v>15</v>
          </cell>
          <cell r="C75">
            <v>2</v>
          </cell>
          <cell r="D75">
            <v>1487</v>
          </cell>
          <cell r="E75">
            <v>10</v>
          </cell>
          <cell r="F75">
            <v>4602</v>
          </cell>
          <cell r="G75">
            <v>373</v>
          </cell>
          <cell r="H75">
            <v>559</v>
          </cell>
        </row>
        <row r="76">
          <cell r="B76">
            <v>227</v>
          </cell>
          <cell r="C76">
            <v>212</v>
          </cell>
          <cell r="D76">
            <v>271</v>
          </cell>
          <cell r="E76">
            <v>211</v>
          </cell>
          <cell r="F76">
            <v>395</v>
          </cell>
          <cell r="G76">
            <v>17</v>
          </cell>
          <cell r="H76">
            <v>555</v>
          </cell>
          <cell r="I76">
            <v>5</v>
          </cell>
        </row>
        <row r="77">
          <cell r="B77">
            <v>56</v>
          </cell>
          <cell r="C77">
            <v>5</v>
          </cell>
          <cell r="E77">
            <v>275</v>
          </cell>
          <cell r="F77">
            <v>335</v>
          </cell>
          <cell r="G77">
            <v>48</v>
          </cell>
          <cell r="I77">
            <v>51</v>
          </cell>
        </row>
        <row r="78">
          <cell r="B78">
            <v>113</v>
          </cell>
          <cell r="D78">
            <v>101</v>
          </cell>
          <cell r="E78">
            <v>3115</v>
          </cell>
          <cell r="F78">
            <v>548</v>
          </cell>
          <cell r="G78">
            <v>347</v>
          </cell>
          <cell r="I78">
            <v>44</v>
          </cell>
        </row>
        <row r="79">
          <cell r="B79">
            <v>263</v>
          </cell>
          <cell r="C79">
            <v>82</v>
          </cell>
          <cell r="D79">
            <v>77</v>
          </cell>
          <cell r="E79">
            <v>329</v>
          </cell>
          <cell r="F79">
            <v>885</v>
          </cell>
          <cell r="G79">
            <v>21</v>
          </cell>
          <cell r="H79">
            <v>47</v>
          </cell>
          <cell r="I79">
            <v>23</v>
          </cell>
        </row>
        <row r="81">
          <cell r="B81">
            <v>4</v>
          </cell>
          <cell r="C81">
            <v>5</v>
          </cell>
          <cell r="D81">
            <v>20</v>
          </cell>
          <cell r="E81">
            <v>483</v>
          </cell>
          <cell r="F81">
            <v>580</v>
          </cell>
          <cell r="G81">
            <v>105</v>
          </cell>
          <cell r="I81">
            <v>5</v>
          </cell>
        </row>
        <row r="82">
          <cell r="B82">
            <v>3540</v>
          </cell>
          <cell r="D82">
            <v>221</v>
          </cell>
          <cell r="E82">
            <v>620</v>
          </cell>
          <cell r="F82">
            <v>531</v>
          </cell>
          <cell r="H82">
            <v>0</v>
          </cell>
          <cell r="I82">
            <v>25</v>
          </cell>
        </row>
        <row r="83">
          <cell r="B83">
            <v>61</v>
          </cell>
          <cell r="C83">
            <v>3048</v>
          </cell>
          <cell r="D83">
            <v>13</v>
          </cell>
          <cell r="E83">
            <v>203</v>
          </cell>
          <cell r="F83">
            <v>2401</v>
          </cell>
          <cell r="G83">
            <v>138</v>
          </cell>
          <cell r="I83">
            <v>500</v>
          </cell>
        </row>
        <row r="84">
          <cell r="B84">
            <v>408</v>
          </cell>
          <cell r="C84">
            <v>1860</v>
          </cell>
          <cell r="D84">
            <v>965</v>
          </cell>
          <cell r="E84">
            <v>988</v>
          </cell>
          <cell r="F84">
            <v>757</v>
          </cell>
          <cell r="G84">
            <v>922</v>
          </cell>
          <cell r="H84">
            <v>547</v>
          </cell>
        </row>
        <row r="85">
          <cell r="B85">
            <v>8</v>
          </cell>
          <cell r="D85">
            <v>624</v>
          </cell>
          <cell r="G85">
            <v>148</v>
          </cell>
          <cell r="H85">
            <v>1117</v>
          </cell>
          <cell r="I85">
            <v>300</v>
          </cell>
        </row>
        <row r="86">
          <cell r="B86">
            <v>2576</v>
          </cell>
          <cell r="C86">
            <v>9584</v>
          </cell>
          <cell r="D86">
            <v>196</v>
          </cell>
          <cell r="E86">
            <v>2514</v>
          </cell>
          <cell r="F86">
            <v>5822</v>
          </cell>
          <cell r="G86">
            <v>4117</v>
          </cell>
          <cell r="I86">
            <v>4755</v>
          </cell>
        </row>
        <row r="87">
          <cell r="B87">
            <v>242</v>
          </cell>
          <cell r="C87">
            <v>11047</v>
          </cell>
          <cell r="E87">
            <v>35</v>
          </cell>
          <cell r="F87">
            <v>645</v>
          </cell>
        </row>
        <row r="88">
          <cell r="B88">
            <v>5</v>
          </cell>
          <cell r="C88">
            <v>126</v>
          </cell>
          <cell r="F88">
            <v>2108</v>
          </cell>
          <cell r="G88">
            <v>2329</v>
          </cell>
          <cell r="I88">
            <v>1520</v>
          </cell>
        </row>
        <row r="89">
          <cell r="B89">
            <v>40369</v>
          </cell>
          <cell r="C89">
            <v>8239</v>
          </cell>
          <cell r="D89">
            <v>72308</v>
          </cell>
          <cell r="E89">
            <v>9720</v>
          </cell>
          <cell r="F89">
            <v>22800</v>
          </cell>
          <cell r="G89">
            <v>75131</v>
          </cell>
          <cell r="H89">
            <v>7730</v>
          </cell>
          <cell r="I89">
            <v>387</v>
          </cell>
        </row>
        <row r="90">
          <cell r="B90">
            <v>128068</v>
          </cell>
          <cell r="C90">
            <v>115966</v>
          </cell>
          <cell r="D90">
            <v>12536</v>
          </cell>
          <cell r="E90">
            <v>195326</v>
          </cell>
          <cell r="F90">
            <v>44355</v>
          </cell>
          <cell r="G90">
            <v>123812</v>
          </cell>
          <cell r="H90">
            <v>21830</v>
          </cell>
          <cell r="I90">
            <v>1440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105">
          <cell r="B105">
            <v>1491</v>
          </cell>
          <cell r="C105">
            <v>2299</v>
          </cell>
          <cell r="D105">
            <v>21382</v>
          </cell>
          <cell r="E105">
            <v>0</v>
          </cell>
          <cell r="F105">
            <v>14952</v>
          </cell>
          <cell r="G105">
            <v>69</v>
          </cell>
          <cell r="H105">
            <v>9107</v>
          </cell>
          <cell r="I105">
            <v>4326</v>
          </cell>
        </row>
        <row r="106">
          <cell r="B106">
            <v>10007</v>
          </cell>
          <cell r="C106">
            <v>5826</v>
          </cell>
          <cell r="D106">
            <v>2739</v>
          </cell>
          <cell r="E106">
            <v>2889</v>
          </cell>
          <cell r="F106">
            <v>6443</v>
          </cell>
          <cell r="G106">
            <v>3687</v>
          </cell>
          <cell r="H106">
            <v>14107</v>
          </cell>
          <cell r="I106">
            <v>2611</v>
          </cell>
        </row>
        <row r="107">
          <cell r="B107">
            <v>1408</v>
          </cell>
          <cell r="C107">
            <v>15988</v>
          </cell>
          <cell r="F107">
            <v>40</v>
          </cell>
          <cell r="G107">
            <v>61873</v>
          </cell>
        </row>
        <row r="108">
          <cell r="B108">
            <v>305</v>
          </cell>
          <cell r="C108">
            <v>11800</v>
          </cell>
          <cell r="D108">
            <v>87</v>
          </cell>
          <cell r="E108">
            <v>181</v>
          </cell>
          <cell r="F108">
            <v>1239</v>
          </cell>
          <cell r="G108">
            <v>2711</v>
          </cell>
          <cell r="H108">
            <v>115</v>
          </cell>
          <cell r="I108">
            <v>4656</v>
          </cell>
        </row>
        <row r="109">
          <cell r="D109">
            <v>109</v>
          </cell>
          <cell r="H109">
            <v>2030</v>
          </cell>
          <cell r="I109">
            <v>531</v>
          </cell>
        </row>
        <row r="110">
          <cell r="B110">
            <v>6440</v>
          </cell>
          <cell r="C110">
            <v>1981</v>
          </cell>
          <cell r="D110">
            <v>8998</v>
          </cell>
          <cell r="E110">
            <v>4305</v>
          </cell>
          <cell r="F110">
            <v>3112</v>
          </cell>
          <cell r="G110">
            <v>2396</v>
          </cell>
          <cell r="H110">
            <v>202911</v>
          </cell>
          <cell r="I110">
            <v>29451</v>
          </cell>
        </row>
        <row r="111">
          <cell r="B111">
            <v>164</v>
          </cell>
          <cell r="C111">
            <v>477</v>
          </cell>
          <cell r="D111">
            <v>618</v>
          </cell>
          <cell r="E111">
            <v>124</v>
          </cell>
          <cell r="F111">
            <v>550</v>
          </cell>
          <cell r="G111">
            <v>1713</v>
          </cell>
          <cell r="H111">
            <v>5934</v>
          </cell>
          <cell r="I111">
            <v>2086</v>
          </cell>
        </row>
        <row r="112">
          <cell r="B112">
            <v>71</v>
          </cell>
          <cell r="E112">
            <v>4</v>
          </cell>
          <cell r="F112">
            <v>5</v>
          </cell>
          <cell r="G112">
            <v>100</v>
          </cell>
          <cell r="H112">
            <v>1237</v>
          </cell>
        </row>
        <row r="113">
          <cell r="B113">
            <v>1836</v>
          </cell>
          <cell r="C113">
            <v>381</v>
          </cell>
          <cell r="D113">
            <v>1957</v>
          </cell>
          <cell r="E113">
            <v>514</v>
          </cell>
          <cell r="F113">
            <v>8678</v>
          </cell>
          <cell r="G113">
            <v>58475</v>
          </cell>
          <cell r="H113">
            <v>28264</v>
          </cell>
          <cell r="I113">
            <v>1234</v>
          </cell>
        </row>
        <row r="114">
          <cell r="B114">
            <v>6591</v>
          </cell>
          <cell r="C114">
            <v>2978</v>
          </cell>
          <cell r="D114">
            <v>2318</v>
          </cell>
          <cell r="E114">
            <v>26588</v>
          </cell>
          <cell r="F114">
            <v>10293</v>
          </cell>
          <cell r="G114">
            <v>1425</v>
          </cell>
          <cell r="H114">
            <v>15520</v>
          </cell>
          <cell r="I114">
            <v>2076</v>
          </cell>
        </row>
        <row r="115">
          <cell r="B115">
            <v>64</v>
          </cell>
          <cell r="C115">
            <v>19718</v>
          </cell>
          <cell r="D115">
            <v>151</v>
          </cell>
          <cell r="E115">
            <v>252</v>
          </cell>
          <cell r="F115">
            <v>16986</v>
          </cell>
          <cell r="G115">
            <v>2361</v>
          </cell>
          <cell r="H115">
            <v>250</v>
          </cell>
          <cell r="I115">
            <v>8785</v>
          </cell>
        </row>
        <row r="116">
          <cell r="E116">
            <v>41311</v>
          </cell>
          <cell r="F116">
            <v>6140</v>
          </cell>
          <cell r="G116">
            <v>2225</v>
          </cell>
        </row>
        <row r="117">
          <cell r="B117">
            <v>6411</v>
          </cell>
          <cell r="C117">
            <v>43098</v>
          </cell>
          <cell r="D117">
            <v>323</v>
          </cell>
          <cell r="E117">
            <v>3770</v>
          </cell>
          <cell r="F117">
            <v>22541</v>
          </cell>
          <cell r="G117">
            <v>3100</v>
          </cell>
          <cell r="H117">
            <v>210</v>
          </cell>
          <cell r="I117">
            <v>4406</v>
          </cell>
        </row>
        <row r="118">
          <cell r="B118">
            <v>76257</v>
          </cell>
          <cell r="C118">
            <v>8461</v>
          </cell>
          <cell r="D118">
            <v>92900</v>
          </cell>
          <cell r="E118">
            <v>92058</v>
          </cell>
          <cell r="F118">
            <v>38624</v>
          </cell>
          <cell r="G118">
            <v>4010</v>
          </cell>
          <cell r="H118">
            <v>17614</v>
          </cell>
          <cell r="I118">
            <v>9543</v>
          </cell>
        </row>
        <row r="119">
          <cell r="B119">
            <v>19203</v>
          </cell>
          <cell r="C119">
            <v>316</v>
          </cell>
          <cell r="D119">
            <v>15554</v>
          </cell>
          <cell r="E119">
            <v>4030</v>
          </cell>
          <cell r="F119">
            <v>12400</v>
          </cell>
          <cell r="G119">
            <v>5669</v>
          </cell>
          <cell r="H119">
            <v>7081</v>
          </cell>
          <cell r="I119">
            <v>401</v>
          </cell>
        </row>
        <row r="120">
          <cell r="E120">
            <v>1200</v>
          </cell>
        </row>
        <row r="121">
          <cell r="B121">
            <v>13386</v>
          </cell>
          <cell r="C121">
            <v>10357</v>
          </cell>
          <cell r="D121">
            <v>3598</v>
          </cell>
          <cell r="E121">
            <v>7338</v>
          </cell>
          <cell r="F121">
            <v>8174</v>
          </cell>
          <cell r="G121">
            <v>5384</v>
          </cell>
          <cell r="H121">
            <v>9294</v>
          </cell>
          <cell r="I121">
            <v>7764</v>
          </cell>
        </row>
        <row r="122">
          <cell r="B122">
            <v>13791</v>
          </cell>
          <cell r="C122">
            <v>131</v>
          </cell>
          <cell r="D122">
            <v>5888</v>
          </cell>
          <cell r="E122">
            <v>10165</v>
          </cell>
          <cell r="F122">
            <v>3626</v>
          </cell>
          <cell r="G122">
            <v>3160</v>
          </cell>
          <cell r="H122">
            <v>8042</v>
          </cell>
          <cell r="I122">
            <v>18</v>
          </cell>
        </row>
        <row r="123">
          <cell r="B123">
            <v>186</v>
          </cell>
          <cell r="C123">
            <v>4</v>
          </cell>
          <cell r="D123">
            <v>30084</v>
          </cell>
          <cell r="E123">
            <v>200</v>
          </cell>
          <cell r="F123">
            <v>90655</v>
          </cell>
          <cell r="G123">
            <v>2999</v>
          </cell>
          <cell r="H123">
            <v>5515</v>
          </cell>
        </row>
        <row r="124">
          <cell r="B124">
            <v>2865</v>
          </cell>
          <cell r="C124">
            <v>331</v>
          </cell>
          <cell r="D124">
            <v>3301</v>
          </cell>
          <cell r="E124">
            <v>4933</v>
          </cell>
          <cell r="F124">
            <v>5785</v>
          </cell>
          <cell r="G124">
            <v>340</v>
          </cell>
          <cell r="H124">
            <v>2226</v>
          </cell>
          <cell r="I124">
            <v>35</v>
          </cell>
        </row>
        <row r="125">
          <cell r="B125">
            <v>100</v>
          </cell>
          <cell r="C125">
            <v>5</v>
          </cell>
          <cell r="E125">
            <v>529</v>
          </cell>
          <cell r="F125">
            <v>670</v>
          </cell>
          <cell r="G125">
            <v>79</v>
          </cell>
          <cell r="I125">
            <v>47</v>
          </cell>
        </row>
        <row r="126">
          <cell r="B126">
            <v>42</v>
          </cell>
          <cell r="D126">
            <v>51</v>
          </cell>
          <cell r="E126">
            <v>3775</v>
          </cell>
          <cell r="F126">
            <v>528</v>
          </cell>
          <cell r="G126">
            <v>243</v>
          </cell>
          <cell r="H126">
            <v>134</v>
          </cell>
          <cell r="I126">
            <v>22</v>
          </cell>
        </row>
        <row r="127">
          <cell r="B127">
            <v>3895</v>
          </cell>
          <cell r="C127">
            <v>221</v>
          </cell>
          <cell r="D127">
            <v>786</v>
          </cell>
          <cell r="E127">
            <v>2979</v>
          </cell>
          <cell r="F127">
            <v>12330</v>
          </cell>
          <cell r="G127">
            <v>550</v>
          </cell>
          <cell r="H127">
            <v>2273</v>
          </cell>
          <cell r="I127">
            <v>177</v>
          </cell>
        </row>
        <row r="129">
          <cell r="B129">
            <v>46</v>
          </cell>
          <cell r="C129">
            <v>50</v>
          </cell>
          <cell r="D129">
            <v>400</v>
          </cell>
          <cell r="E129">
            <v>28920</v>
          </cell>
          <cell r="F129">
            <v>7575</v>
          </cell>
          <cell r="G129">
            <v>758</v>
          </cell>
          <cell r="I129">
            <v>30</v>
          </cell>
        </row>
        <row r="130">
          <cell r="B130">
            <v>12506</v>
          </cell>
          <cell r="C130">
            <v>581</v>
          </cell>
          <cell r="F130">
            <v>310</v>
          </cell>
          <cell r="G130">
            <v>210</v>
          </cell>
          <cell r="I130">
            <v>75</v>
          </cell>
        </row>
        <row r="131">
          <cell r="B131">
            <v>141</v>
          </cell>
          <cell r="C131">
            <v>1371</v>
          </cell>
          <cell r="D131">
            <v>33</v>
          </cell>
          <cell r="E131">
            <v>106</v>
          </cell>
          <cell r="F131">
            <v>6453</v>
          </cell>
          <cell r="G131">
            <v>58</v>
          </cell>
          <cell r="I131">
            <v>2000</v>
          </cell>
        </row>
        <row r="132">
          <cell r="B132">
            <v>880</v>
          </cell>
          <cell r="C132">
            <v>224</v>
          </cell>
          <cell r="D132">
            <v>2921</v>
          </cell>
          <cell r="E132">
            <v>391</v>
          </cell>
          <cell r="F132">
            <v>454</v>
          </cell>
          <cell r="G132">
            <v>645</v>
          </cell>
          <cell r="H132">
            <v>253</v>
          </cell>
          <cell r="I132">
            <v>0</v>
          </cell>
        </row>
        <row r="133">
          <cell r="B133">
            <v>12</v>
          </cell>
          <cell r="D133">
            <v>900</v>
          </cell>
          <cell r="E133">
            <v>0</v>
          </cell>
          <cell r="F133">
            <v>0</v>
          </cell>
          <cell r="G133">
            <v>101</v>
          </cell>
          <cell r="H133">
            <v>608</v>
          </cell>
          <cell r="I133">
            <v>300</v>
          </cell>
        </row>
        <row r="134">
          <cell r="B134">
            <v>8689</v>
          </cell>
          <cell r="C134">
            <v>8886</v>
          </cell>
          <cell r="D134">
            <v>375</v>
          </cell>
          <cell r="E134">
            <v>2060</v>
          </cell>
          <cell r="F134">
            <v>2911</v>
          </cell>
          <cell r="G134">
            <v>3854</v>
          </cell>
          <cell r="I134">
            <v>9410</v>
          </cell>
        </row>
        <row r="135">
          <cell r="B135">
            <v>509</v>
          </cell>
          <cell r="C135">
            <v>1546</v>
          </cell>
          <cell r="E135">
            <v>63</v>
          </cell>
          <cell r="F135">
            <v>1895</v>
          </cell>
        </row>
        <row r="136">
          <cell r="B136">
            <v>8</v>
          </cell>
          <cell r="C136">
            <v>125</v>
          </cell>
          <cell r="F136">
            <v>934</v>
          </cell>
          <cell r="G136">
            <v>1839</v>
          </cell>
          <cell r="I136">
            <v>3040</v>
          </cell>
        </row>
        <row r="137">
          <cell r="B137">
            <v>257671</v>
          </cell>
          <cell r="C137">
            <v>41196</v>
          </cell>
          <cell r="D137">
            <v>256033</v>
          </cell>
          <cell r="E137">
            <v>19808</v>
          </cell>
          <cell r="F137">
            <v>123252</v>
          </cell>
          <cell r="G137">
            <v>316876</v>
          </cell>
          <cell r="H137">
            <v>76746</v>
          </cell>
          <cell r="I137">
            <v>10810</v>
          </cell>
        </row>
        <row r="138">
          <cell r="B138">
            <v>17461</v>
          </cell>
          <cell r="C138">
            <v>12771</v>
          </cell>
          <cell r="D138">
            <v>1359</v>
          </cell>
          <cell r="E138">
            <v>9935</v>
          </cell>
          <cell r="F138">
            <v>5425</v>
          </cell>
          <cell r="G138">
            <v>18382</v>
          </cell>
          <cell r="H138">
            <v>4833</v>
          </cell>
          <cell r="I138">
            <v>1432</v>
          </cell>
        </row>
      </sheetData>
      <sheetData sheetId="4">
        <row r="8">
          <cell r="B8">
            <v>5290</v>
          </cell>
          <cell r="C8">
            <v>104223</v>
          </cell>
          <cell r="D8">
            <v>46846</v>
          </cell>
          <cell r="E8">
            <v>18552</v>
          </cell>
          <cell r="F8">
            <v>3719</v>
          </cell>
          <cell r="G8">
            <v>315</v>
          </cell>
          <cell r="H8">
            <v>7605</v>
          </cell>
          <cell r="I8">
            <v>2572</v>
          </cell>
        </row>
        <row r="9">
          <cell r="B9">
            <v>2461</v>
          </cell>
          <cell r="C9">
            <v>1857</v>
          </cell>
          <cell r="D9">
            <v>1551</v>
          </cell>
          <cell r="E9">
            <v>1815</v>
          </cell>
          <cell r="F9">
            <v>2718</v>
          </cell>
          <cell r="G9">
            <v>1867</v>
          </cell>
          <cell r="H9">
            <v>11277</v>
          </cell>
          <cell r="I9">
            <v>727</v>
          </cell>
        </row>
        <row r="10">
          <cell r="B10">
            <v>270</v>
          </cell>
          <cell r="C10">
            <v>0</v>
          </cell>
          <cell r="D10">
            <v>865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</v>
          </cell>
          <cell r="G11">
            <v>106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50</v>
          </cell>
          <cell r="D12">
            <v>9</v>
          </cell>
          <cell r="E12">
            <v>6</v>
          </cell>
          <cell r="F12">
            <v>39</v>
          </cell>
          <cell r="G12">
            <v>12</v>
          </cell>
          <cell r="H12">
            <v>1850</v>
          </cell>
          <cell r="I12">
            <v>3</v>
          </cell>
        </row>
        <row r="13">
          <cell r="B13">
            <v>278</v>
          </cell>
          <cell r="C13">
            <v>125</v>
          </cell>
          <cell r="D13">
            <v>41</v>
          </cell>
          <cell r="E13">
            <v>2323</v>
          </cell>
          <cell r="F13">
            <v>1550</v>
          </cell>
          <cell r="G13">
            <v>460</v>
          </cell>
          <cell r="H13">
            <v>183</v>
          </cell>
          <cell r="I13">
            <v>0</v>
          </cell>
        </row>
        <row r="14">
          <cell r="B14">
            <v>32</v>
          </cell>
          <cell r="C14">
            <v>184</v>
          </cell>
          <cell r="D14">
            <v>2122</v>
          </cell>
          <cell r="E14">
            <v>36</v>
          </cell>
          <cell r="F14">
            <v>304</v>
          </cell>
          <cell r="G14">
            <v>299</v>
          </cell>
          <cell r="H14">
            <v>24</v>
          </cell>
          <cell r="I14">
            <v>0</v>
          </cell>
        </row>
        <row r="15">
          <cell r="B15">
            <v>1</v>
          </cell>
          <cell r="C15">
            <v>0</v>
          </cell>
          <cell r="D15">
            <v>0</v>
          </cell>
          <cell r="E15">
            <v>12</v>
          </cell>
          <cell r="F15">
            <v>0</v>
          </cell>
          <cell r="G15">
            <v>10</v>
          </cell>
          <cell r="H15">
            <v>0</v>
          </cell>
          <cell r="I15">
            <v>0</v>
          </cell>
        </row>
        <row r="16">
          <cell r="B16">
            <v>92</v>
          </cell>
          <cell r="C16">
            <v>188</v>
          </cell>
          <cell r="D16">
            <v>725</v>
          </cell>
          <cell r="E16">
            <v>80</v>
          </cell>
          <cell r="F16">
            <v>1398</v>
          </cell>
          <cell r="G16">
            <v>345</v>
          </cell>
          <cell r="H16">
            <v>3340</v>
          </cell>
          <cell r="I16">
            <v>240</v>
          </cell>
        </row>
        <row r="17">
          <cell r="B17">
            <v>1058</v>
          </cell>
          <cell r="C17">
            <v>180</v>
          </cell>
          <cell r="D17">
            <v>25</v>
          </cell>
          <cell r="E17">
            <v>822</v>
          </cell>
          <cell r="F17">
            <v>699</v>
          </cell>
          <cell r="G17">
            <v>493</v>
          </cell>
          <cell r="H17">
            <v>2114</v>
          </cell>
          <cell r="I17">
            <v>104</v>
          </cell>
        </row>
        <row r="18">
          <cell r="B18">
            <v>5</v>
          </cell>
          <cell r="C18">
            <v>498</v>
          </cell>
          <cell r="D18">
            <v>0</v>
          </cell>
          <cell r="E18">
            <v>46</v>
          </cell>
          <cell r="F18">
            <v>1975</v>
          </cell>
          <cell r="G18">
            <v>392</v>
          </cell>
          <cell r="H18">
            <v>0</v>
          </cell>
          <cell r="I18">
            <v>597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1898</v>
          </cell>
          <cell r="F19">
            <v>805</v>
          </cell>
          <cell r="G19">
            <v>15</v>
          </cell>
          <cell r="H19">
            <v>0</v>
          </cell>
          <cell r="I19">
            <v>0</v>
          </cell>
        </row>
        <row r="20">
          <cell r="B20">
            <v>28</v>
          </cell>
          <cell r="C20">
            <v>1957</v>
          </cell>
          <cell r="D20">
            <v>91</v>
          </cell>
          <cell r="E20">
            <v>1059</v>
          </cell>
          <cell r="F20">
            <v>3117</v>
          </cell>
          <cell r="G20">
            <v>892</v>
          </cell>
          <cell r="H20">
            <v>0</v>
          </cell>
          <cell r="I20">
            <v>190</v>
          </cell>
        </row>
        <row r="21">
          <cell r="B21">
            <v>9620</v>
          </cell>
          <cell r="C21">
            <v>2113</v>
          </cell>
          <cell r="D21">
            <v>2916</v>
          </cell>
          <cell r="E21">
            <v>4700</v>
          </cell>
          <cell r="F21">
            <v>2579</v>
          </cell>
          <cell r="G21">
            <v>712</v>
          </cell>
          <cell r="H21">
            <v>1758</v>
          </cell>
          <cell r="I21">
            <v>1082</v>
          </cell>
        </row>
        <row r="22">
          <cell r="B22">
            <v>261</v>
          </cell>
          <cell r="C22">
            <v>131</v>
          </cell>
          <cell r="D22">
            <v>642</v>
          </cell>
          <cell r="E22">
            <v>84</v>
          </cell>
          <cell r="F22">
            <v>533</v>
          </cell>
          <cell r="G22">
            <v>564</v>
          </cell>
          <cell r="H22">
            <v>506</v>
          </cell>
          <cell r="I22">
            <v>19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2</v>
          </cell>
          <cell r="F23">
            <v>0</v>
          </cell>
          <cell r="G23">
            <v>0</v>
          </cell>
          <cell r="H23">
            <v>0</v>
          </cell>
          <cell r="I23">
            <v>60</v>
          </cell>
        </row>
        <row r="24">
          <cell r="B24">
            <v>183</v>
          </cell>
          <cell r="C24">
            <v>524</v>
          </cell>
          <cell r="D24">
            <v>130</v>
          </cell>
          <cell r="E24">
            <v>320</v>
          </cell>
          <cell r="F24">
            <v>818</v>
          </cell>
          <cell r="G24">
            <v>78</v>
          </cell>
          <cell r="H24">
            <v>22</v>
          </cell>
          <cell r="I24">
            <v>235</v>
          </cell>
        </row>
        <row r="25">
          <cell r="B25">
            <v>239</v>
          </cell>
          <cell r="C25">
            <v>15</v>
          </cell>
          <cell r="D25">
            <v>132</v>
          </cell>
          <cell r="E25">
            <v>89</v>
          </cell>
          <cell r="F25">
            <v>127</v>
          </cell>
          <cell r="G25">
            <v>56</v>
          </cell>
          <cell r="H25">
            <v>365</v>
          </cell>
          <cell r="I25">
            <v>3</v>
          </cell>
        </row>
        <row r="26">
          <cell r="B26">
            <v>44</v>
          </cell>
          <cell r="C26">
            <v>0</v>
          </cell>
          <cell r="D26">
            <v>230</v>
          </cell>
          <cell r="E26">
            <v>17</v>
          </cell>
          <cell r="F26">
            <v>1675</v>
          </cell>
          <cell r="G26">
            <v>177</v>
          </cell>
          <cell r="H26">
            <v>340</v>
          </cell>
          <cell r="I26">
            <v>0</v>
          </cell>
        </row>
        <row r="27">
          <cell r="B27">
            <v>103</v>
          </cell>
          <cell r="C27">
            <v>68</v>
          </cell>
          <cell r="D27">
            <v>293</v>
          </cell>
          <cell r="E27">
            <v>85</v>
          </cell>
          <cell r="F27">
            <v>605</v>
          </cell>
          <cell r="G27">
            <v>44</v>
          </cell>
          <cell r="H27">
            <v>157</v>
          </cell>
          <cell r="I27">
            <v>0</v>
          </cell>
        </row>
        <row r="28">
          <cell r="B28">
            <v>36</v>
          </cell>
          <cell r="C28">
            <v>3</v>
          </cell>
          <cell r="D28">
            <v>1</v>
          </cell>
          <cell r="E28">
            <v>792</v>
          </cell>
          <cell r="F28">
            <v>305</v>
          </cell>
          <cell r="G28">
            <v>53</v>
          </cell>
          <cell r="H28">
            <v>8</v>
          </cell>
          <cell r="I28">
            <v>1</v>
          </cell>
        </row>
        <row r="29">
          <cell r="B29">
            <v>17</v>
          </cell>
          <cell r="C29">
            <v>0</v>
          </cell>
          <cell r="D29">
            <v>0</v>
          </cell>
          <cell r="E29">
            <v>102</v>
          </cell>
          <cell r="F29">
            <v>30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83</v>
          </cell>
          <cell r="C30">
            <v>5</v>
          </cell>
          <cell r="D30">
            <v>54</v>
          </cell>
          <cell r="E30">
            <v>135</v>
          </cell>
          <cell r="F30">
            <v>505</v>
          </cell>
          <cell r="G30">
            <v>38</v>
          </cell>
          <cell r="H30">
            <v>28</v>
          </cell>
          <cell r="I30">
            <v>15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5</v>
          </cell>
          <cell r="D32">
            <v>25</v>
          </cell>
          <cell r="E32">
            <v>957</v>
          </cell>
          <cell r="F32">
            <v>423</v>
          </cell>
          <cell r="G32">
            <v>72</v>
          </cell>
          <cell r="H32">
            <v>0</v>
          </cell>
          <cell r="I32">
            <v>0</v>
          </cell>
        </row>
        <row r="33">
          <cell r="B33">
            <v>188</v>
          </cell>
          <cell r="C33">
            <v>0</v>
          </cell>
          <cell r="D33">
            <v>65</v>
          </cell>
          <cell r="E33">
            <v>20</v>
          </cell>
          <cell r="F33">
            <v>121</v>
          </cell>
          <cell r="G33">
            <v>146</v>
          </cell>
          <cell r="H33">
            <v>66</v>
          </cell>
          <cell r="I33">
            <v>0</v>
          </cell>
        </row>
        <row r="34">
          <cell r="B34">
            <v>4</v>
          </cell>
          <cell r="C34">
            <v>48</v>
          </cell>
          <cell r="D34">
            <v>0</v>
          </cell>
          <cell r="E34">
            <v>45</v>
          </cell>
          <cell r="F34">
            <v>78</v>
          </cell>
          <cell r="G34">
            <v>6</v>
          </cell>
          <cell r="H34">
            <v>0</v>
          </cell>
          <cell r="I34">
            <v>0</v>
          </cell>
        </row>
        <row r="35">
          <cell r="B35">
            <v>75</v>
          </cell>
          <cell r="C35">
            <v>96</v>
          </cell>
          <cell r="D35">
            <v>348</v>
          </cell>
          <cell r="E35">
            <v>193</v>
          </cell>
          <cell r="F35">
            <v>327</v>
          </cell>
          <cell r="G35">
            <v>325</v>
          </cell>
          <cell r="H35">
            <v>197</v>
          </cell>
          <cell r="I35">
            <v>2</v>
          </cell>
        </row>
        <row r="36">
          <cell r="B36">
            <v>9</v>
          </cell>
          <cell r="C36">
            <v>15</v>
          </cell>
          <cell r="D36">
            <v>3716</v>
          </cell>
          <cell r="E36">
            <v>0</v>
          </cell>
          <cell r="F36">
            <v>0</v>
          </cell>
          <cell r="G36">
            <v>363</v>
          </cell>
          <cell r="H36">
            <v>210</v>
          </cell>
          <cell r="I36">
            <v>400</v>
          </cell>
        </row>
        <row r="37">
          <cell r="B37">
            <v>10</v>
          </cell>
          <cell r="C37">
            <v>0</v>
          </cell>
          <cell r="D37">
            <v>0</v>
          </cell>
          <cell r="E37">
            <v>22</v>
          </cell>
          <cell r="F37">
            <v>100</v>
          </cell>
          <cell r="G37">
            <v>2</v>
          </cell>
          <cell r="H37">
            <v>0</v>
          </cell>
          <cell r="I37">
            <v>0</v>
          </cell>
        </row>
        <row r="38">
          <cell r="B38">
            <v>380</v>
          </cell>
          <cell r="C38">
            <v>282</v>
          </cell>
          <cell r="D38">
            <v>0</v>
          </cell>
          <cell r="E38">
            <v>2</v>
          </cell>
          <cell r="F38">
            <v>330</v>
          </cell>
          <cell r="G38">
            <v>0</v>
          </cell>
          <cell r="H38">
            <v>4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10</v>
          </cell>
          <cell r="C40">
            <v>31</v>
          </cell>
          <cell r="D40">
            <v>669</v>
          </cell>
          <cell r="E40">
            <v>240</v>
          </cell>
          <cell r="F40">
            <v>658</v>
          </cell>
          <cell r="G40">
            <v>156</v>
          </cell>
          <cell r="H40">
            <v>204</v>
          </cell>
          <cell r="I40">
            <v>50</v>
          </cell>
        </row>
        <row r="41">
          <cell r="B41">
            <v>1113</v>
          </cell>
          <cell r="C41">
            <v>1247</v>
          </cell>
          <cell r="D41">
            <v>1656</v>
          </cell>
          <cell r="E41">
            <v>2740</v>
          </cell>
          <cell r="F41">
            <v>946</v>
          </cell>
          <cell r="G41">
            <v>878</v>
          </cell>
          <cell r="H41">
            <v>1734</v>
          </cell>
          <cell r="I41">
            <v>202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57">
          <cell r="B57">
            <v>0</v>
          </cell>
          <cell r="C57">
            <v>1178</v>
          </cell>
          <cell r="D57">
            <v>250</v>
          </cell>
          <cell r="E57">
            <v>0</v>
          </cell>
          <cell r="F57">
            <v>990</v>
          </cell>
          <cell r="G57">
            <v>193</v>
          </cell>
          <cell r="H57">
            <v>775</v>
          </cell>
          <cell r="I57">
            <v>2374</v>
          </cell>
        </row>
        <row r="58">
          <cell r="B58">
            <v>9820</v>
          </cell>
          <cell r="C58">
            <v>3279</v>
          </cell>
          <cell r="D58">
            <v>1737</v>
          </cell>
          <cell r="E58">
            <v>1883</v>
          </cell>
          <cell r="F58">
            <v>2210</v>
          </cell>
          <cell r="G58">
            <v>2487</v>
          </cell>
          <cell r="H58">
            <v>5500</v>
          </cell>
          <cell r="I58">
            <v>1911</v>
          </cell>
        </row>
        <row r="59">
          <cell r="B59">
            <v>30</v>
          </cell>
          <cell r="C59">
            <v>0</v>
          </cell>
          <cell r="D59">
            <v>2400</v>
          </cell>
          <cell r="E59">
            <v>0</v>
          </cell>
          <cell r="F59">
            <v>37</v>
          </cell>
          <cell r="G59">
            <v>1315</v>
          </cell>
          <cell r="H59">
            <v>0</v>
          </cell>
          <cell r="I59">
            <v>0</v>
          </cell>
        </row>
        <row r="60">
          <cell r="B60">
            <v>1500</v>
          </cell>
          <cell r="C60">
            <v>85500</v>
          </cell>
          <cell r="D60">
            <v>456</v>
          </cell>
          <cell r="E60">
            <v>1355</v>
          </cell>
          <cell r="F60">
            <v>8300</v>
          </cell>
          <cell r="G60">
            <v>13430</v>
          </cell>
          <cell r="H60">
            <v>731</v>
          </cell>
          <cell r="I60">
            <v>36000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62</v>
          </cell>
          <cell r="I61">
            <v>0</v>
          </cell>
        </row>
        <row r="62">
          <cell r="B62">
            <v>7538</v>
          </cell>
          <cell r="C62">
            <v>1569</v>
          </cell>
          <cell r="D62">
            <v>8389</v>
          </cell>
          <cell r="E62">
            <v>6610</v>
          </cell>
          <cell r="F62">
            <v>4424</v>
          </cell>
          <cell r="G62">
            <v>6315</v>
          </cell>
          <cell r="H62">
            <v>56497</v>
          </cell>
          <cell r="I62">
            <v>18692</v>
          </cell>
        </row>
        <row r="63">
          <cell r="B63">
            <v>539</v>
          </cell>
          <cell r="C63">
            <v>1128</v>
          </cell>
          <cell r="D63">
            <v>1201</v>
          </cell>
          <cell r="E63">
            <v>505</v>
          </cell>
          <cell r="F63">
            <v>715</v>
          </cell>
          <cell r="G63">
            <v>7039</v>
          </cell>
          <cell r="H63">
            <v>6001</v>
          </cell>
          <cell r="I63">
            <v>6537</v>
          </cell>
        </row>
        <row r="64">
          <cell r="B64">
            <v>0</v>
          </cell>
          <cell r="C64">
            <v>0</v>
          </cell>
          <cell r="D64">
            <v>8</v>
          </cell>
          <cell r="E64">
            <v>3</v>
          </cell>
          <cell r="F64">
            <v>57</v>
          </cell>
          <cell r="G64">
            <v>474</v>
          </cell>
          <cell r="H64">
            <v>477</v>
          </cell>
          <cell r="I64">
            <v>0</v>
          </cell>
        </row>
        <row r="65">
          <cell r="B65">
            <v>1634</v>
          </cell>
          <cell r="C65">
            <v>858</v>
          </cell>
          <cell r="D65">
            <v>1485</v>
          </cell>
          <cell r="E65">
            <v>489</v>
          </cell>
          <cell r="F65">
            <v>6832</v>
          </cell>
          <cell r="G65">
            <v>20454</v>
          </cell>
          <cell r="H65">
            <v>33315</v>
          </cell>
          <cell r="I65">
            <v>1004</v>
          </cell>
        </row>
        <row r="66">
          <cell r="B66">
            <v>863</v>
          </cell>
          <cell r="C66">
            <v>1552</v>
          </cell>
          <cell r="D66">
            <v>628</v>
          </cell>
          <cell r="E66">
            <v>3371</v>
          </cell>
          <cell r="F66">
            <v>979</v>
          </cell>
          <cell r="G66">
            <v>303</v>
          </cell>
          <cell r="H66">
            <v>1190</v>
          </cell>
          <cell r="I66">
            <v>440</v>
          </cell>
        </row>
        <row r="67">
          <cell r="B67">
            <v>32</v>
          </cell>
          <cell r="C67">
            <v>1879</v>
          </cell>
          <cell r="D67">
            <v>6</v>
          </cell>
          <cell r="E67">
            <v>37</v>
          </cell>
          <cell r="F67">
            <v>1769</v>
          </cell>
          <cell r="G67">
            <v>118</v>
          </cell>
          <cell r="H67">
            <v>326</v>
          </cell>
          <cell r="I67">
            <v>266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4266</v>
          </cell>
          <cell r="F68">
            <v>435</v>
          </cell>
          <cell r="G68">
            <v>150</v>
          </cell>
          <cell r="H68">
            <v>0</v>
          </cell>
          <cell r="I68">
            <v>55</v>
          </cell>
        </row>
        <row r="69">
          <cell r="B69">
            <v>64</v>
          </cell>
          <cell r="C69">
            <v>1425</v>
          </cell>
          <cell r="D69">
            <v>66</v>
          </cell>
          <cell r="E69">
            <v>1795</v>
          </cell>
          <cell r="F69">
            <v>1992</v>
          </cell>
          <cell r="G69">
            <v>892</v>
          </cell>
          <cell r="H69">
            <v>118</v>
          </cell>
          <cell r="I69">
            <v>479</v>
          </cell>
        </row>
        <row r="70">
          <cell r="B70">
            <v>5812</v>
          </cell>
          <cell r="C70">
            <v>1014</v>
          </cell>
          <cell r="D70">
            <v>3507</v>
          </cell>
          <cell r="E70">
            <v>5464</v>
          </cell>
          <cell r="F70">
            <v>3787</v>
          </cell>
          <cell r="G70">
            <v>573</v>
          </cell>
          <cell r="H70">
            <v>4947</v>
          </cell>
          <cell r="I70">
            <v>878</v>
          </cell>
        </row>
        <row r="71">
          <cell r="B71">
            <v>703</v>
          </cell>
          <cell r="C71">
            <v>240</v>
          </cell>
          <cell r="D71">
            <v>2188</v>
          </cell>
          <cell r="E71">
            <v>459</v>
          </cell>
          <cell r="F71">
            <v>1261</v>
          </cell>
          <cell r="G71">
            <v>1370</v>
          </cell>
          <cell r="H71">
            <v>1888</v>
          </cell>
          <cell r="I71">
            <v>174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140</v>
          </cell>
          <cell r="F72">
            <v>10</v>
          </cell>
          <cell r="G72">
            <v>0</v>
          </cell>
          <cell r="H72">
            <v>0</v>
          </cell>
          <cell r="I72">
            <v>70</v>
          </cell>
        </row>
        <row r="73">
          <cell r="B73">
            <v>3758</v>
          </cell>
          <cell r="C73">
            <v>3180</v>
          </cell>
          <cell r="D73">
            <v>476</v>
          </cell>
          <cell r="E73">
            <v>598</v>
          </cell>
          <cell r="F73">
            <v>1722</v>
          </cell>
          <cell r="G73">
            <v>958</v>
          </cell>
          <cell r="H73">
            <v>1446</v>
          </cell>
          <cell r="I73">
            <v>1212</v>
          </cell>
        </row>
        <row r="74">
          <cell r="B74">
            <v>924</v>
          </cell>
          <cell r="C74">
            <v>97</v>
          </cell>
          <cell r="D74">
            <v>802</v>
          </cell>
          <cell r="E74">
            <v>924</v>
          </cell>
          <cell r="F74">
            <v>407</v>
          </cell>
          <cell r="G74">
            <v>755</v>
          </cell>
          <cell r="H74">
            <v>1963</v>
          </cell>
          <cell r="I74">
            <v>13</v>
          </cell>
        </row>
        <row r="75">
          <cell r="B75">
            <v>35</v>
          </cell>
          <cell r="C75">
            <v>0</v>
          </cell>
          <cell r="D75">
            <v>87</v>
          </cell>
          <cell r="E75">
            <v>110</v>
          </cell>
          <cell r="F75">
            <v>3866</v>
          </cell>
          <cell r="G75">
            <v>461</v>
          </cell>
          <cell r="H75">
            <v>453</v>
          </cell>
          <cell r="I75">
            <v>1</v>
          </cell>
        </row>
        <row r="76">
          <cell r="B76">
            <v>42</v>
          </cell>
          <cell r="C76">
            <v>161</v>
          </cell>
          <cell r="D76">
            <v>1874</v>
          </cell>
          <cell r="E76">
            <v>179</v>
          </cell>
          <cell r="F76">
            <v>527</v>
          </cell>
          <cell r="G76">
            <v>20</v>
          </cell>
          <cell r="H76">
            <v>294</v>
          </cell>
          <cell r="I76">
            <v>3</v>
          </cell>
        </row>
        <row r="77">
          <cell r="B77">
            <v>64</v>
          </cell>
          <cell r="C77">
            <v>23</v>
          </cell>
          <cell r="D77">
            <v>0</v>
          </cell>
          <cell r="E77">
            <v>513</v>
          </cell>
          <cell r="F77">
            <v>135</v>
          </cell>
          <cell r="G77">
            <v>184</v>
          </cell>
          <cell r="H77">
            <v>0</v>
          </cell>
          <cell r="I77">
            <v>3</v>
          </cell>
        </row>
        <row r="78">
          <cell r="B78">
            <v>110</v>
          </cell>
          <cell r="C78">
            <v>0</v>
          </cell>
          <cell r="D78">
            <v>96</v>
          </cell>
          <cell r="E78">
            <v>2941</v>
          </cell>
          <cell r="F78">
            <v>628</v>
          </cell>
          <cell r="G78">
            <v>131</v>
          </cell>
          <cell r="H78">
            <v>211</v>
          </cell>
          <cell r="I78">
            <v>0</v>
          </cell>
        </row>
        <row r="79">
          <cell r="B79">
            <v>268</v>
          </cell>
          <cell r="C79">
            <v>140</v>
          </cell>
          <cell r="D79">
            <v>48</v>
          </cell>
          <cell r="E79">
            <v>127</v>
          </cell>
          <cell r="F79">
            <v>1285</v>
          </cell>
          <cell r="G79">
            <v>23</v>
          </cell>
          <cell r="H79">
            <v>20</v>
          </cell>
          <cell r="I79">
            <v>31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8</v>
          </cell>
          <cell r="D81">
            <v>0</v>
          </cell>
          <cell r="E81">
            <v>838</v>
          </cell>
          <cell r="F81">
            <v>930</v>
          </cell>
          <cell r="G81">
            <v>726</v>
          </cell>
          <cell r="H81">
            <v>0</v>
          </cell>
          <cell r="I81">
            <v>15</v>
          </cell>
        </row>
        <row r="82">
          <cell r="B82">
            <v>0</v>
          </cell>
          <cell r="C82">
            <v>2</v>
          </cell>
          <cell r="D82">
            <v>27</v>
          </cell>
          <cell r="E82">
            <v>0</v>
          </cell>
          <cell r="F82">
            <v>180</v>
          </cell>
          <cell r="G82">
            <v>335</v>
          </cell>
          <cell r="H82">
            <v>41</v>
          </cell>
          <cell r="I82">
            <v>75</v>
          </cell>
        </row>
        <row r="83">
          <cell r="B83">
            <v>17</v>
          </cell>
          <cell r="C83">
            <v>1080</v>
          </cell>
          <cell r="D83">
            <v>0</v>
          </cell>
          <cell r="E83">
            <v>79</v>
          </cell>
          <cell r="F83">
            <v>2814</v>
          </cell>
          <cell r="G83">
            <v>66</v>
          </cell>
          <cell r="H83">
            <v>0</v>
          </cell>
          <cell r="I83">
            <v>161</v>
          </cell>
        </row>
        <row r="84">
          <cell r="B84">
            <v>974</v>
          </cell>
          <cell r="C84">
            <v>1855</v>
          </cell>
          <cell r="D84">
            <v>1833</v>
          </cell>
          <cell r="E84">
            <v>1016</v>
          </cell>
          <cell r="F84">
            <v>782</v>
          </cell>
          <cell r="G84">
            <v>1665</v>
          </cell>
          <cell r="H84">
            <v>549</v>
          </cell>
          <cell r="I84">
            <v>94</v>
          </cell>
        </row>
        <row r="85">
          <cell r="B85">
            <v>0</v>
          </cell>
          <cell r="C85">
            <v>0</v>
          </cell>
          <cell r="D85">
            <v>1364</v>
          </cell>
          <cell r="E85">
            <v>0</v>
          </cell>
          <cell r="F85">
            <v>0</v>
          </cell>
          <cell r="G85">
            <v>165</v>
          </cell>
          <cell r="H85">
            <v>55</v>
          </cell>
          <cell r="I85">
            <v>400</v>
          </cell>
        </row>
        <row r="86">
          <cell r="B86">
            <v>561</v>
          </cell>
          <cell r="C86">
            <v>7519</v>
          </cell>
          <cell r="D86">
            <v>74</v>
          </cell>
          <cell r="E86">
            <v>2462</v>
          </cell>
          <cell r="F86">
            <v>5165</v>
          </cell>
          <cell r="G86">
            <v>2689</v>
          </cell>
          <cell r="H86">
            <v>0</v>
          </cell>
          <cell r="I86">
            <v>7136</v>
          </cell>
        </row>
        <row r="87">
          <cell r="B87">
            <v>785</v>
          </cell>
          <cell r="C87">
            <v>10680</v>
          </cell>
          <cell r="D87">
            <v>10</v>
          </cell>
          <cell r="E87">
            <v>50</v>
          </cell>
          <cell r="F87">
            <v>650</v>
          </cell>
          <cell r="G87">
            <v>0</v>
          </cell>
          <cell r="H87">
            <v>0</v>
          </cell>
          <cell r="I87">
            <v>0</v>
          </cell>
        </row>
        <row r="88">
          <cell r="B88">
            <v>4</v>
          </cell>
          <cell r="C88">
            <v>43</v>
          </cell>
          <cell r="D88">
            <v>0</v>
          </cell>
          <cell r="E88">
            <v>0</v>
          </cell>
          <cell r="F88">
            <v>2856</v>
          </cell>
          <cell r="G88">
            <v>2542</v>
          </cell>
          <cell r="H88">
            <v>0</v>
          </cell>
          <cell r="I88">
            <v>958</v>
          </cell>
        </row>
        <row r="89">
          <cell r="B89">
            <v>41648</v>
          </cell>
          <cell r="C89">
            <v>8286</v>
          </cell>
          <cell r="D89">
            <v>68502</v>
          </cell>
          <cell r="E89">
            <v>8829</v>
          </cell>
          <cell r="F89">
            <v>22514</v>
          </cell>
          <cell r="G89">
            <v>75618</v>
          </cell>
          <cell r="H89">
            <v>10107</v>
          </cell>
          <cell r="I89">
            <v>241</v>
          </cell>
        </row>
        <row r="90">
          <cell r="B90">
            <v>132462</v>
          </cell>
          <cell r="C90">
            <v>116168</v>
          </cell>
          <cell r="D90">
            <v>12003</v>
          </cell>
          <cell r="E90">
            <v>182604</v>
          </cell>
          <cell r="F90">
            <v>43680</v>
          </cell>
          <cell r="G90">
            <v>125514</v>
          </cell>
          <cell r="H90">
            <v>28338</v>
          </cell>
          <cell r="I90">
            <v>3321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105">
          <cell r="B105">
            <v>0</v>
          </cell>
          <cell r="C105">
            <v>4888</v>
          </cell>
          <cell r="D105">
            <v>1197</v>
          </cell>
          <cell r="E105">
            <v>0</v>
          </cell>
          <cell r="F105">
            <v>3510</v>
          </cell>
          <cell r="G105">
            <v>618</v>
          </cell>
          <cell r="H105">
            <v>2844</v>
          </cell>
          <cell r="I105">
            <v>9492</v>
          </cell>
        </row>
        <row r="106">
          <cell r="B106">
            <v>21698</v>
          </cell>
          <cell r="C106">
            <v>5320</v>
          </cell>
          <cell r="D106">
            <v>2381</v>
          </cell>
          <cell r="E106">
            <v>3017</v>
          </cell>
          <cell r="F106">
            <v>3360</v>
          </cell>
          <cell r="G106">
            <v>3425</v>
          </cell>
          <cell r="H106">
            <v>7022</v>
          </cell>
          <cell r="I106">
            <v>2338</v>
          </cell>
        </row>
        <row r="107">
          <cell r="B107">
            <v>168</v>
          </cell>
          <cell r="C107">
            <v>0</v>
          </cell>
          <cell r="D107">
            <v>6900</v>
          </cell>
          <cell r="E107">
            <v>0</v>
          </cell>
          <cell r="F107">
            <v>108</v>
          </cell>
          <cell r="G107">
            <v>2367</v>
          </cell>
          <cell r="H107">
            <v>0</v>
          </cell>
          <cell r="I107">
            <v>0</v>
          </cell>
        </row>
        <row r="108">
          <cell r="B108">
            <v>306</v>
          </cell>
          <cell r="C108">
            <v>11550</v>
          </cell>
          <cell r="D108">
            <v>90</v>
          </cell>
          <cell r="E108">
            <v>270</v>
          </cell>
          <cell r="F108">
            <v>1300</v>
          </cell>
          <cell r="G108">
            <v>2750</v>
          </cell>
          <cell r="H108">
            <v>115</v>
          </cell>
          <cell r="I108">
            <v>4701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132</v>
          </cell>
          <cell r="I109">
            <v>0</v>
          </cell>
        </row>
        <row r="110">
          <cell r="B110">
            <v>7575</v>
          </cell>
          <cell r="C110">
            <v>2005</v>
          </cell>
          <cell r="D110">
            <v>7919</v>
          </cell>
          <cell r="E110">
            <v>7581</v>
          </cell>
          <cell r="F110">
            <v>4615</v>
          </cell>
          <cell r="G110">
            <v>3994</v>
          </cell>
          <cell r="H110">
            <v>63505</v>
          </cell>
          <cell r="I110">
            <v>19729</v>
          </cell>
        </row>
        <row r="111">
          <cell r="B111">
            <v>860</v>
          </cell>
          <cell r="C111">
            <v>1644</v>
          </cell>
          <cell r="D111">
            <v>1187</v>
          </cell>
          <cell r="E111">
            <v>636</v>
          </cell>
          <cell r="F111">
            <v>874</v>
          </cell>
          <cell r="G111">
            <v>3821</v>
          </cell>
          <cell r="H111">
            <v>5367</v>
          </cell>
          <cell r="I111">
            <v>7836</v>
          </cell>
        </row>
        <row r="112">
          <cell r="B112">
            <v>0</v>
          </cell>
          <cell r="C112">
            <v>0</v>
          </cell>
          <cell r="D112">
            <v>7</v>
          </cell>
          <cell r="E112">
            <v>3</v>
          </cell>
          <cell r="F112">
            <v>114</v>
          </cell>
          <cell r="G112">
            <v>265</v>
          </cell>
          <cell r="H112">
            <v>405</v>
          </cell>
          <cell r="I112">
            <v>0</v>
          </cell>
        </row>
        <row r="113">
          <cell r="B113">
            <v>4207</v>
          </cell>
          <cell r="C113">
            <v>377</v>
          </cell>
          <cell r="D113">
            <v>2406</v>
          </cell>
          <cell r="E113">
            <v>459</v>
          </cell>
          <cell r="F113">
            <v>7910</v>
          </cell>
          <cell r="G113">
            <v>18292</v>
          </cell>
          <cell r="H113">
            <v>15040</v>
          </cell>
          <cell r="I113">
            <v>1120</v>
          </cell>
        </row>
        <row r="114">
          <cell r="B114">
            <v>7702</v>
          </cell>
          <cell r="C114">
            <v>11421</v>
          </cell>
          <cell r="D114">
            <v>6167</v>
          </cell>
          <cell r="E114">
            <v>28260</v>
          </cell>
          <cell r="F114">
            <v>7324</v>
          </cell>
          <cell r="G114">
            <v>1747</v>
          </cell>
          <cell r="H114">
            <v>10818</v>
          </cell>
          <cell r="I114">
            <v>2868</v>
          </cell>
        </row>
        <row r="115">
          <cell r="B115">
            <v>239</v>
          </cell>
          <cell r="C115">
            <v>18151</v>
          </cell>
          <cell r="D115">
            <v>41</v>
          </cell>
          <cell r="E115">
            <v>276</v>
          </cell>
          <cell r="F115">
            <v>15590</v>
          </cell>
          <cell r="G115">
            <v>990</v>
          </cell>
          <cell r="H115">
            <v>2312</v>
          </cell>
          <cell r="I115">
            <v>2036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125826</v>
          </cell>
          <cell r="F116">
            <v>4310</v>
          </cell>
          <cell r="G116">
            <v>3000</v>
          </cell>
          <cell r="H116">
            <v>0</v>
          </cell>
          <cell r="I116">
            <v>275</v>
          </cell>
        </row>
        <row r="117">
          <cell r="B117">
            <v>679</v>
          </cell>
          <cell r="C117">
            <v>18694</v>
          </cell>
          <cell r="D117">
            <v>387</v>
          </cell>
          <cell r="E117">
            <v>14585</v>
          </cell>
          <cell r="F117">
            <v>16046</v>
          </cell>
          <cell r="G117">
            <v>3483</v>
          </cell>
          <cell r="H117">
            <v>590</v>
          </cell>
          <cell r="I117">
            <v>3299</v>
          </cell>
        </row>
        <row r="118">
          <cell r="B118">
            <v>71205</v>
          </cell>
          <cell r="C118">
            <v>8472</v>
          </cell>
          <cell r="D118">
            <v>36814</v>
          </cell>
          <cell r="E118">
            <v>70030</v>
          </cell>
          <cell r="F118">
            <v>35636</v>
          </cell>
          <cell r="G118">
            <v>4914</v>
          </cell>
          <cell r="H118">
            <v>31389</v>
          </cell>
          <cell r="I118">
            <v>5460</v>
          </cell>
        </row>
        <row r="119">
          <cell r="B119">
            <v>10123</v>
          </cell>
          <cell r="C119">
            <v>382</v>
          </cell>
          <cell r="D119">
            <v>10402</v>
          </cell>
          <cell r="E119">
            <v>3230</v>
          </cell>
          <cell r="F119">
            <v>11425</v>
          </cell>
          <cell r="G119">
            <v>10682</v>
          </cell>
          <cell r="H119">
            <v>5497</v>
          </cell>
          <cell r="I119">
            <v>397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882</v>
          </cell>
          <cell r="F120">
            <v>30</v>
          </cell>
          <cell r="G120">
            <v>0</v>
          </cell>
          <cell r="H120">
            <v>0</v>
          </cell>
          <cell r="I120">
            <v>455</v>
          </cell>
        </row>
        <row r="121">
          <cell r="B121">
            <v>29962</v>
          </cell>
          <cell r="C121">
            <v>10792</v>
          </cell>
          <cell r="D121">
            <v>4098</v>
          </cell>
          <cell r="E121">
            <v>4509</v>
          </cell>
          <cell r="F121">
            <v>7562</v>
          </cell>
          <cell r="G121">
            <v>15265</v>
          </cell>
          <cell r="H121">
            <v>1851</v>
          </cell>
          <cell r="I121">
            <v>9271</v>
          </cell>
        </row>
        <row r="122">
          <cell r="B122">
            <v>13064</v>
          </cell>
          <cell r="C122">
            <v>197</v>
          </cell>
          <cell r="D122">
            <v>5975</v>
          </cell>
          <cell r="E122">
            <v>7502</v>
          </cell>
          <cell r="F122">
            <v>4860</v>
          </cell>
          <cell r="G122">
            <v>3352</v>
          </cell>
          <cell r="H122">
            <v>9435</v>
          </cell>
          <cell r="I122">
            <v>47</v>
          </cell>
        </row>
        <row r="123">
          <cell r="B123">
            <v>505</v>
          </cell>
          <cell r="C123">
            <v>0</v>
          </cell>
          <cell r="D123">
            <v>1750</v>
          </cell>
          <cell r="E123">
            <v>4400</v>
          </cell>
          <cell r="F123">
            <v>88133</v>
          </cell>
          <cell r="G123">
            <v>2976</v>
          </cell>
          <cell r="H123">
            <v>9295</v>
          </cell>
          <cell r="I123">
            <v>2</v>
          </cell>
        </row>
        <row r="124">
          <cell r="B124">
            <v>515</v>
          </cell>
          <cell r="C124">
            <v>380</v>
          </cell>
          <cell r="D124">
            <v>35907</v>
          </cell>
          <cell r="E124">
            <v>1619</v>
          </cell>
          <cell r="F124">
            <v>9340</v>
          </cell>
          <cell r="G124">
            <v>259</v>
          </cell>
          <cell r="H124">
            <v>1285</v>
          </cell>
          <cell r="I124">
            <v>15</v>
          </cell>
        </row>
        <row r="125">
          <cell r="B125">
            <v>100</v>
          </cell>
          <cell r="C125">
            <v>35</v>
          </cell>
          <cell r="D125">
            <v>0</v>
          </cell>
          <cell r="E125">
            <v>989</v>
          </cell>
          <cell r="F125">
            <v>265</v>
          </cell>
          <cell r="G125">
            <v>260</v>
          </cell>
          <cell r="H125">
            <v>0</v>
          </cell>
          <cell r="I125">
            <v>6</v>
          </cell>
        </row>
        <row r="126">
          <cell r="B126">
            <v>39</v>
          </cell>
          <cell r="C126">
            <v>0</v>
          </cell>
          <cell r="D126">
            <v>288</v>
          </cell>
          <cell r="E126">
            <v>3064</v>
          </cell>
          <cell r="F126">
            <v>688</v>
          </cell>
          <cell r="G126">
            <v>207</v>
          </cell>
          <cell r="H126">
            <v>640</v>
          </cell>
          <cell r="I126">
            <v>0</v>
          </cell>
        </row>
        <row r="127">
          <cell r="B127">
            <v>3449</v>
          </cell>
          <cell r="C127">
            <v>366</v>
          </cell>
          <cell r="D127">
            <v>484</v>
          </cell>
          <cell r="E127">
            <v>1582</v>
          </cell>
          <cell r="F127">
            <v>21790</v>
          </cell>
          <cell r="G127">
            <v>182</v>
          </cell>
          <cell r="H127">
            <v>1339</v>
          </cell>
          <cell r="I127">
            <v>155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51</v>
          </cell>
          <cell r="D129">
            <v>0</v>
          </cell>
          <cell r="E129">
            <v>30974</v>
          </cell>
          <cell r="F129">
            <v>11755</v>
          </cell>
          <cell r="G129">
            <v>7614</v>
          </cell>
          <cell r="H129">
            <v>0</v>
          </cell>
          <cell r="I129">
            <v>162</v>
          </cell>
        </row>
        <row r="130">
          <cell r="B130">
            <v>0</v>
          </cell>
          <cell r="C130">
            <v>2</v>
          </cell>
          <cell r="D130">
            <v>97</v>
          </cell>
          <cell r="E130">
            <v>0</v>
          </cell>
          <cell r="F130">
            <v>90</v>
          </cell>
          <cell r="G130">
            <v>105</v>
          </cell>
          <cell r="H130">
            <v>11</v>
          </cell>
          <cell r="I130">
            <v>225</v>
          </cell>
        </row>
        <row r="131">
          <cell r="B131">
            <v>43</v>
          </cell>
          <cell r="C131">
            <v>603</v>
          </cell>
          <cell r="D131">
            <v>0</v>
          </cell>
          <cell r="E131">
            <v>54</v>
          </cell>
          <cell r="F131">
            <v>8037</v>
          </cell>
          <cell r="G131">
            <v>123</v>
          </cell>
          <cell r="H131">
            <v>0</v>
          </cell>
          <cell r="I131">
            <v>731</v>
          </cell>
        </row>
        <row r="132">
          <cell r="B132">
            <v>1874</v>
          </cell>
          <cell r="C132">
            <v>223</v>
          </cell>
          <cell r="D132">
            <v>6633</v>
          </cell>
          <cell r="E132">
            <v>912</v>
          </cell>
          <cell r="F132">
            <v>492</v>
          </cell>
          <cell r="G132">
            <v>2128</v>
          </cell>
          <cell r="H132">
            <v>458</v>
          </cell>
          <cell r="I132">
            <v>139</v>
          </cell>
        </row>
        <row r="133">
          <cell r="B133">
            <v>0</v>
          </cell>
          <cell r="C133">
            <v>0</v>
          </cell>
          <cell r="D133">
            <v>2179</v>
          </cell>
          <cell r="E133">
            <v>0</v>
          </cell>
          <cell r="F133">
            <v>0</v>
          </cell>
          <cell r="G133">
            <v>130</v>
          </cell>
          <cell r="H133">
            <v>8</v>
          </cell>
          <cell r="I133">
            <v>400</v>
          </cell>
        </row>
        <row r="134">
          <cell r="B134">
            <v>2135</v>
          </cell>
          <cell r="C134">
            <v>9122</v>
          </cell>
          <cell r="D134">
            <v>60</v>
          </cell>
          <cell r="E134">
            <v>972</v>
          </cell>
          <cell r="F134">
            <v>2583</v>
          </cell>
          <cell r="G134">
            <v>3835</v>
          </cell>
          <cell r="H134">
            <v>0</v>
          </cell>
          <cell r="I134">
            <v>13880</v>
          </cell>
        </row>
        <row r="135">
          <cell r="B135">
            <v>1593</v>
          </cell>
          <cell r="C135">
            <v>1495</v>
          </cell>
          <cell r="D135">
            <v>10</v>
          </cell>
          <cell r="E135">
            <v>104</v>
          </cell>
          <cell r="F135">
            <v>1950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7</v>
          </cell>
          <cell r="C136">
            <v>26</v>
          </cell>
          <cell r="D136">
            <v>0</v>
          </cell>
          <cell r="E136">
            <v>0</v>
          </cell>
          <cell r="F136">
            <v>1268</v>
          </cell>
          <cell r="G136">
            <v>2149</v>
          </cell>
          <cell r="H136">
            <v>0</v>
          </cell>
          <cell r="I136">
            <v>2206</v>
          </cell>
        </row>
        <row r="137">
          <cell r="B137">
            <v>244438</v>
          </cell>
          <cell r="C137">
            <v>41427</v>
          </cell>
          <cell r="D137">
            <v>451872</v>
          </cell>
          <cell r="E137">
            <v>23532</v>
          </cell>
          <cell r="F137">
            <v>126444</v>
          </cell>
          <cell r="G137">
            <v>281256</v>
          </cell>
          <cell r="H137">
            <v>85579</v>
          </cell>
          <cell r="I137">
            <v>6895</v>
          </cell>
        </row>
        <row r="138">
          <cell r="B138">
            <v>19546</v>
          </cell>
          <cell r="C138">
            <v>13347</v>
          </cell>
          <cell r="D138">
            <v>3622</v>
          </cell>
          <cell r="E138">
            <v>7968</v>
          </cell>
          <cell r="F138">
            <v>5351</v>
          </cell>
          <cell r="G138">
            <v>23922</v>
          </cell>
          <cell r="H138">
            <v>7125</v>
          </cell>
          <cell r="I138">
            <v>3044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</sheetData>
      <sheetData sheetId="5">
        <row r="8">
          <cell r="B8">
            <v>4670</v>
          </cell>
          <cell r="C8">
            <v>34349</v>
          </cell>
          <cell r="D8">
            <v>18980</v>
          </cell>
          <cell r="E8">
            <v>5373</v>
          </cell>
          <cell r="F8">
            <v>2229</v>
          </cell>
          <cell r="G8">
            <v>0</v>
          </cell>
          <cell r="H8">
            <v>10464</v>
          </cell>
          <cell r="I8">
            <v>3219</v>
          </cell>
        </row>
        <row r="9">
          <cell r="B9">
            <v>5612</v>
          </cell>
          <cell r="C9">
            <v>2248</v>
          </cell>
          <cell r="D9">
            <v>3699</v>
          </cell>
          <cell r="E9">
            <v>1811</v>
          </cell>
          <cell r="F9">
            <v>3492</v>
          </cell>
          <cell r="G9">
            <v>4542</v>
          </cell>
          <cell r="H9">
            <v>21713</v>
          </cell>
          <cell r="I9">
            <v>2733</v>
          </cell>
        </row>
        <row r="10">
          <cell r="B10">
            <v>1798</v>
          </cell>
          <cell r="I10">
            <v>3098</v>
          </cell>
        </row>
        <row r="12">
          <cell r="B12">
            <v>250</v>
          </cell>
          <cell r="C12">
            <v>17</v>
          </cell>
          <cell r="D12">
            <v>1493</v>
          </cell>
          <cell r="F12">
            <v>107</v>
          </cell>
          <cell r="G12">
            <v>33</v>
          </cell>
          <cell r="H12">
            <v>3689</v>
          </cell>
          <cell r="I12">
            <v>20</v>
          </cell>
        </row>
        <row r="13">
          <cell r="B13">
            <v>4744</v>
          </cell>
          <cell r="C13">
            <v>58</v>
          </cell>
          <cell r="D13">
            <v>567</v>
          </cell>
          <cell r="E13">
            <v>1033</v>
          </cell>
          <cell r="F13">
            <v>1219</v>
          </cell>
          <cell r="G13">
            <v>23402</v>
          </cell>
          <cell r="H13">
            <v>10465</v>
          </cell>
          <cell r="I13">
            <v>235</v>
          </cell>
        </row>
        <row r="14">
          <cell r="B14">
            <v>480</v>
          </cell>
          <cell r="C14">
            <v>896</v>
          </cell>
          <cell r="D14">
            <v>301</v>
          </cell>
          <cell r="E14">
            <v>844</v>
          </cell>
          <cell r="F14">
            <v>95</v>
          </cell>
          <cell r="G14">
            <v>12086</v>
          </cell>
          <cell r="H14">
            <v>1990</v>
          </cell>
          <cell r="I14">
            <v>235</v>
          </cell>
        </row>
        <row r="15">
          <cell r="B15">
            <v>49</v>
          </cell>
          <cell r="E15">
            <v>10</v>
          </cell>
          <cell r="G15">
            <v>270</v>
          </cell>
          <cell r="H15">
            <v>643</v>
          </cell>
        </row>
        <row r="16">
          <cell r="B16">
            <v>394</v>
          </cell>
          <cell r="C16">
            <v>258</v>
          </cell>
          <cell r="D16">
            <v>1105</v>
          </cell>
          <cell r="E16">
            <v>266</v>
          </cell>
          <cell r="F16">
            <v>2039</v>
          </cell>
          <cell r="G16">
            <v>5904</v>
          </cell>
          <cell r="H16">
            <v>13297</v>
          </cell>
          <cell r="I16">
            <v>471</v>
          </cell>
        </row>
        <row r="17">
          <cell r="B17">
            <v>381</v>
          </cell>
          <cell r="C17">
            <v>250</v>
          </cell>
          <cell r="D17">
            <v>107</v>
          </cell>
          <cell r="E17">
            <v>702</v>
          </cell>
          <cell r="F17">
            <v>370</v>
          </cell>
          <cell r="G17">
            <v>395</v>
          </cell>
          <cell r="H17">
            <v>1249</v>
          </cell>
          <cell r="I17">
            <v>379</v>
          </cell>
        </row>
        <row r="18">
          <cell r="C18">
            <v>1301</v>
          </cell>
          <cell r="E18">
            <v>27</v>
          </cell>
          <cell r="F18">
            <v>2581</v>
          </cell>
          <cell r="G18">
            <v>18</v>
          </cell>
          <cell r="H18">
            <v>19</v>
          </cell>
          <cell r="I18">
            <v>1997</v>
          </cell>
        </row>
        <row r="19">
          <cell r="E19">
            <v>2441</v>
          </cell>
          <cell r="F19">
            <v>630</v>
          </cell>
          <cell r="G19">
            <v>27</v>
          </cell>
        </row>
        <row r="20">
          <cell r="B20">
            <v>224</v>
          </cell>
          <cell r="C20">
            <v>3273</v>
          </cell>
          <cell r="D20">
            <v>52</v>
          </cell>
          <cell r="E20">
            <v>578</v>
          </cell>
          <cell r="F20">
            <v>2965</v>
          </cell>
          <cell r="G20">
            <v>979</v>
          </cell>
          <cell r="I20">
            <v>559</v>
          </cell>
        </row>
        <row r="21">
          <cell r="B21">
            <v>7281</v>
          </cell>
          <cell r="C21">
            <v>2091</v>
          </cell>
          <cell r="D21">
            <v>5278</v>
          </cell>
          <cell r="E21">
            <v>7167</v>
          </cell>
          <cell r="F21">
            <v>2701</v>
          </cell>
          <cell r="G21">
            <v>1053</v>
          </cell>
          <cell r="H21">
            <v>2777</v>
          </cell>
          <cell r="I21">
            <v>1920</v>
          </cell>
        </row>
        <row r="22">
          <cell r="B22">
            <v>278</v>
          </cell>
          <cell r="C22">
            <v>157</v>
          </cell>
          <cell r="D22">
            <v>1078</v>
          </cell>
          <cell r="E22">
            <v>100</v>
          </cell>
          <cell r="F22">
            <v>463</v>
          </cell>
          <cell r="G22">
            <v>489</v>
          </cell>
          <cell r="H22">
            <v>680</v>
          </cell>
          <cell r="I22">
            <v>34</v>
          </cell>
        </row>
        <row r="23">
          <cell r="I23">
            <v>60</v>
          </cell>
        </row>
        <row r="24">
          <cell r="B24">
            <v>136</v>
          </cell>
          <cell r="C24">
            <v>736</v>
          </cell>
          <cell r="D24">
            <v>128</v>
          </cell>
          <cell r="E24">
            <v>414</v>
          </cell>
          <cell r="F24">
            <v>696</v>
          </cell>
          <cell r="G24">
            <v>72</v>
          </cell>
          <cell r="H24">
            <v>971</v>
          </cell>
          <cell r="I24">
            <v>971</v>
          </cell>
        </row>
        <row r="25">
          <cell r="B25">
            <v>166</v>
          </cell>
          <cell r="C25">
            <v>31</v>
          </cell>
          <cell r="D25">
            <v>147</v>
          </cell>
          <cell r="E25">
            <v>52</v>
          </cell>
          <cell r="F25">
            <v>166</v>
          </cell>
          <cell r="G25">
            <v>121</v>
          </cell>
          <cell r="H25">
            <v>356</v>
          </cell>
          <cell r="I25">
            <v>11</v>
          </cell>
        </row>
        <row r="26">
          <cell r="B26">
            <v>145</v>
          </cell>
          <cell r="D26">
            <v>889</v>
          </cell>
          <cell r="E26">
            <v>182</v>
          </cell>
          <cell r="F26">
            <v>626</v>
          </cell>
          <cell r="G26">
            <v>312</v>
          </cell>
          <cell r="H26">
            <v>5313</v>
          </cell>
        </row>
        <row r="27">
          <cell r="B27">
            <v>171</v>
          </cell>
          <cell r="C27">
            <v>4</v>
          </cell>
          <cell r="D27">
            <v>211</v>
          </cell>
          <cell r="E27">
            <v>161</v>
          </cell>
          <cell r="F27">
            <v>439</v>
          </cell>
          <cell r="G27">
            <v>86</v>
          </cell>
          <cell r="H27">
            <v>207</v>
          </cell>
        </row>
        <row r="28">
          <cell r="B28">
            <v>12</v>
          </cell>
          <cell r="C28">
            <v>2</v>
          </cell>
          <cell r="D28">
            <v>9</v>
          </cell>
          <cell r="E28">
            <v>771</v>
          </cell>
          <cell r="F28">
            <v>170</v>
          </cell>
          <cell r="G28">
            <v>20</v>
          </cell>
          <cell r="I28">
            <v>2</v>
          </cell>
        </row>
        <row r="29">
          <cell r="B29">
            <v>20</v>
          </cell>
          <cell r="D29">
            <v>15</v>
          </cell>
          <cell r="E29">
            <v>6</v>
          </cell>
          <cell r="F29">
            <v>22</v>
          </cell>
        </row>
        <row r="30">
          <cell r="B30">
            <v>75</v>
          </cell>
          <cell r="C30">
            <v>2</v>
          </cell>
          <cell r="D30">
            <v>52</v>
          </cell>
          <cell r="E30">
            <v>43</v>
          </cell>
          <cell r="F30">
            <v>506</v>
          </cell>
          <cell r="G30">
            <v>55</v>
          </cell>
          <cell r="H30">
            <v>10</v>
          </cell>
          <cell r="I30">
            <v>5</v>
          </cell>
        </row>
        <row r="32">
          <cell r="B32">
            <v>7</v>
          </cell>
          <cell r="E32">
            <v>950</v>
          </cell>
          <cell r="F32">
            <v>360</v>
          </cell>
          <cell r="G32">
            <v>129</v>
          </cell>
          <cell r="H32">
            <v>6</v>
          </cell>
        </row>
        <row r="33">
          <cell r="B33">
            <v>666</v>
          </cell>
          <cell r="D33">
            <v>158</v>
          </cell>
          <cell r="F33">
            <v>83</v>
          </cell>
          <cell r="G33">
            <v>20</v>
          </cell>
          <cell r="H33">
            <v>67</v>
          </cell>
        </row>
        <row r="34">
          <cell r="B34">
            <v>10</v>
          </cell>
          <cell r="C34">
            <v>57</v>
          </cell>
          <cell r="D34">
            <v>8</v>
          </cell>
          <cell r="E34">
            <v>30</v>
          </cell>
          <cell r="F34">
            <v>415</v>
          </cell>
          <cell r="H34">
            <v>40</v>
          </cell>
          <cell r="I34">
            <v>7</v>
          </cell>
        </row>
        <row r="35">
          <cell r="B35">
            <v>255</v>
          </cell>
          <cell r="C35">
            <v>51</v>
          </cell>
          <cell r="D35">
            <v>240</v>
          </cell>
          <cell r="E35">
            <v>57</v>
          </cell>
          <cell r="F35">
            <v>245</v>
          </cell>
          <cell r="G35">
            <v>615</v>
          </cell>
          <cell r="H35">
            <v>160</v>
          </cell>
          <cell r="I35">
            <v>5</v>
          </cell>
        </row>
        <row r="36">
          <cell r="B36">
            <v>12</v>
          </cell>
          <cell r="D36">
            <v>1036</v>
          </cell>
          <cell r="F36">
            <v>19</v>
          </cell>
          <cell r="G36">
            <v>378</v>
          </cell>
          <cell r="H36">
            <v>764</v>
          </cell>
          <cell r="I36">
            <v>200</v>
          </cell>
        </row>
        <row r="37">
          <cell r="E37">
            <v>37</v>
          </cell>
          <cell r="F37">
            <v>210</v>
          </cell>
          <cell r="I37">
            <v>10</v>
          </cell>
        </row>
        <row r="38">
          <cell r="B38">
            <v>388</v>
          </cell>
          <cell r="C38">
            <v>1029</v>
          </cell>
          <cell r="D38">
            <v>2</v>
          </cell>
          <cell r="E38">
            <v>40</v>
          </cell>
          <cell r="F38">
            <v>475</v>
          </cell>
        </row>
        <row r="40">
          <cell r="B40">
            <v>126</v>
          </cell>
          <cell r="C40">
            <v>66</v>
          </cell>
          <cell r="D40">
            <v>1128</v>
          </cell>
          <cell r="E40">
            <v>184</v>
          </cell>
          <cell r="F40">
            <v>6350</v>
          </cell>
          <cell r="G40">
            <v>326</v>
          </cell>
          <cell r="H40">
            <v>209</v>
          </cell>
          <cell r="I40">
            <v>59</v>
          </cell>
        </row>
        <row r="41">
          <cell r="B41">
            <v>1905</v>
          </cell>
          <cell r="C41">
            <v>1296</v>
          </cell>
          <cell r="D41">
            <v>941</v>
          </cell>
          <cell r="E41">
            <v>1186</v>
          </cell>
          <cell r="F41">
            <v>33424</v>
          </cell>
          <cell r="G41">
            <v>1279</v>
          </cell>
          <cell r="H41">
            <v>1887</v>
          </cell>
          <cell r="I41">
            <v>443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56">
          <cell r="B56">
            <v>0</v>
          </cell>
          <cell r="C56">
            <v>13275</v>
          </cell>
          <cell r="D56">
            <v>4860</v>
          </cell>
          <cell r="E56">
            <v>2046</v>
          </cell>
          <cell r="F56">
            <v>861</v>
          </cell>
          <cell r="G56">
            <v>347</v>
          </cell>
          <cell r="H56">
            <v>1430</v>
          </cell>
          <cell r="I56">
            <v>2894</v>
          </cell>
        </row>
        <row r="57">
          <cell r="B57">
            <v>36814</v>
          </cell>
          <cell r="C57">
            <v>5174</v>
          </cell>
          <cell r="D57">
            <v>1722</v>
          </cell>
          <cell r="E57">
            <v>2009</v>
          </cell>
          <cell r="F57">
            <v>3403</v>
          </cell>
          <cell r="G57">
            <v>2570</v>
          </cell>
          <cell r="H57">
            <v>1031</v>
          </cell>
          <cell r="I57">
            <v>1491</v>
          </cell>
        </row>
        <row r="58">
          <cell r="D58">
            <v>4120</v>
          </cell>
          <cell r="G58">
            <v>780</v>
          </cell>
        </row>
        <row r="59">
          <cell r="B59">
            <v>1525</v>
          </cell>
          <cell r="C59">
            <v>85000</v>
          </cell>
          <cell r="D59">
            <v>451</v>
          </cell>
          <cell r="E59">
            <v>1356</v>
          </cell>
          <cell r="F59">
            <v>8300</v>
          </cell>
          <cell r="G59">
            <v>13430</v>
          </cell>
          <cell r="H59">
            <v>740</v>
          </cell>
          <cell r="I59">
            <v>36150</v>
          </cell>
        </row>
        <row r="60">
          <cell r="C60">
            <v>40</v>
          </cell>
          <cell r="D60">
            <v>18</v>
          </cell>
          <cell r="H60">
            <v>542</v>
          </cell>
          <cell r="I60">
            <v>45</v>
          </cell>
        </row>
        <row r="61">
          <cell r="B61">
            <v>6110</v>
          </cell>
          <cell r="C61">
            <v>1013</v>
          </cell>
          <cell r="D61">
            <v>6006</v>
          </cell>
          <cell r="E61">
            <v>3321</v>
          </cell>
          <cell r="F61">
            <v>9590</v>
          </cell>
          <cell r="G61">
            <v>1974</v>
          </cell>
          <cell r="H61">
            <v>378</v>
          </cell>
          <cell r="I61">
            <v>3399</v>
          </cell>
        </row>
        <row r="62">
          <cell r="B62">
            <v>773</v>
          </cell>
          <cell r="C62">
            <v>335</v>
          </cell>
          <cell r="D62">
            <v>597</v>
          </cell>
          <cell r="E62">
            <v>113</v>
          </cell>
          <cell r="F62">
            <v>416</v>
          </cell>
          <cell r="G62">
            <v>1720</v>
          </cell>
          <cell r="H62">
            <v>55</v>
          </cell>
          <cell r="I62">
            <v>1961</v>
          </cell>
        </row>
        <row r="63">
          <cell r="E63">
            <v>2</v>
          </cell>
          <cell r="G63">
            <v>56</v>
          </cell>
        </row>
        <row r="64">
          <cell r="B64">
            <v>3558</v>
          </cell>
          <cell r="C64">
            <v>1262</v>
          </cell>
          <cell r="D64">
            <v>1062</v>
          </cell>
          <cell r="E64">
            <v>285</v>
          </cell>
          <cell r="F64">
            <v>8517</v>
          </cell>
          <cell r="G64">
            <v>5680</v>
          </cell>
          <cell r="H64">
            <v>4558</v>
          </cell>
          <cell r="I64">
            <v>1238</v>
          </cell>
        </row>
        <row r="65">
          <cell r="B65">
            <v>1344</v>
          </cell>
          <cell r="C65">
            <v>1917</v>
          </cell>
          <cell r="D65">
            <v>494</v>
          </cell>
          <cell r="E65">
            <v>2166</v>
          </cell>
          <cell r="F65">
            <v>848</v>
          </cell>
          <cell r="G65">
            <v>653</v>
          </cell>
          <cell r="H65">
            <v>1935</v>
          </cell>
          <cell r="I65">
            <v>388</v>
          </cell>
        </row>
        <row r="66">
          <cell r="B66">
            <v>22</v>
          </cell>
          <cell r="C66">
            <v>1052</v>
          </cell>
          <cell r="E66">
            <v>313</v>
          </cell>
          <cell r="F66">
            <v>2061</v>
          </cell>
          <cell r="G66">
            <v>57</v>
          </cell>
          <cell r="H66">
            <v>10</v>
          </cell>
          <cell r="I66">
            <v>478</v>
          </cell>
        </row>
        <row r="67">
          <cell r="E67">
            <v>7080</v>
          </cell>
          <cell r="F67">
            <v>475</v>
          </cell>
          <cell r="G67">
            <v>1120</v>
          </cell>
          <cell r="H67">
            <v>314</v>
          </cell>
          <cell r="I67">
            <v>1008</v>
          </cell>
        </row>
        <row r="68">
          <cell r="B68">
            <v>217</v>
          </cell>
          <cell r="C68">
            <v>1569</v>
          </cell>
          <cell r="D68">
            <v>22</v>
          </cell>
          <cell r="E68">
            <v>494</v>
          </cell>
          <cell r="F68">
            <v>3885</v>
          </cell>
          <cell r="G68">
            <v>946</v>
          </cell>
          <cell r="H68">
            <v>239</v>
          </cell>
          <cell r="I68">
            <v>503</v>
          </cell>
        </row>
        <row r="69">
          <cell r="B69">
            <v>5752</v>
          </cell>
          <cell r="C69">
            <v>1665</v>
          </cell>
          <cell r="D69">
            <v>2450</v>
          </cell>
          <cell r="E69">
            <v>6289</v>
          </cell>
          <cell r="F69">
            <v>4766</v>
          </cell>
          <cell r="G69">
            <v>931</v>
          </cell>
          <cell r="H69">
            <v>4422</v>
          </cell>
          <cell r="I69">
            <v>908</v>
          </cell>
        </row>
        <row r="70">
          <cell r="B70">
            <v>827</v>
          </cell>
          <cell r="C70">
            <v>267</v>
          </cell>
          <cell r="D70">
            <v>3676</v>
          </cell>
          <cell r="E70">
            <v>408</v>
          </cell>
          <cell r="F70">
            <v>1289</v>
          </cell>
          <cell r="G70">
            <v>1469</v>
          </cell>
          <cell r="H70">
            <v>1726</v>
          </cell>
          <cell r="I70">
            <v>121</v>
          </cell>
        </row>
        <row r="71">
          <cell r="B71">
            <v>6</v>
          </cell>
          <cell r="E71">
            <v>8180</v>
          </cell>
          <cell r="I71">
            <v>50</v>
          </cell>
        </row>
        <row r="72">
          <cell r="B72">
            <v>7461</v>
          </cell>
          <cell r="C72">
            <v>2979</v>
          </cell>
          <cell r="D72">
            <v>389</v>
          </cell>
          <cell r="E72">
            <v>1074</v>
          </cell>
          <cell r="F72">
            <v>1890</v>
          </cell>
          <cell r="G72">
            <v>156</v>
          </cell>
          <cell r="H72">
            <v>215</v>
          </cell>
          <cell r="I72">
            <v>980</v>
          </cell>
        </row>
        <row r="73">
          <cell r="B73">
            <v>934</v>
          </cell>
          <cell r="C73">
            <v>83</v>
          </cell>
          <cell r="D73">
            <v>402</v>
          </cell>
          <cell r="E73">
            <v>836</v>
          </cell>
          <cell r="F73">
            <v>318</v>
          </cell>
          <cell r="G73">
            <v>314</v>
          </cell>
          <cell r="H73">
            <v>1327</v>
          </cell>
          <cell r="I73">
            <v>15</v>
          </cell>
        </row>
        <row r="74">
          <cell r="B74">
            <v>200</v>
          </cell>
          <cell r="C74">
            <v>0</v>
          </cell>
          <cell r="D74">
            <v>5</v>
          </cell>
          <cell r="E74">
            <v>201</v>
          </cell>
          <cell r="F74">
            <v>2242</v>
          </cell>
          <cell r="G74">
            <v>379</v>
          </cell>
          <cell r="H74">
            <v>663</v>
          </cell>
          <cell r="I74">
            <v>1</v>
          </cell>
        </row>
        <row r="75">
          <cell r="B75">
            <v>50</v>
          </cell>
          <cell r="C75">
            <v>101</v>
          </cell>
          <cell r="D75">
            <v>1148</v>
          </cell>
          <cell r="E75">
            <v>204</v>
          </cell>
          <cell r="F75">
            <v>524</v>
          </cell>
          <cell r="G75">
            <v>130</v>
          </cell>
          <cell r="H75">
            <v>120</v>
          </cell>
          <cell r="I75">
            <v>2</v>
          </cell>
        </row>
        <row r="76">
          <cell r="B76">
            <v>6</v>
          </cell>
          <cell r="C76">
            <v>32</v>
          </cell>
          <cell r="E76">
            <v>503</v>
          </cell>
          <cell r="F76">
            <v>175</v>
          </cell>
          <cell r="G76">
            <v>48</v>
          </cell>
          <cell r="H76">
            <v>7</v>
          </cell>
          <cell r="I76">
            <v>29</v>
          </cell>
        </row>
        <row r="77">
          <cell r="B77">
            <v>82</v>
          </cell>
          <cell r="C77">
            <v>20</v>
          </cell>
          <cell r="D77">
            <v>96</v>
          </cell>
          <cell r="E77">
            <v>2347</v>
          </cell>
          <cell r="F77">
            <v>490</v>
          </cell>
          <cell r="G77">
            <v>73</v>
          </cell>
        </row>
        <row r="78">
          <cell r="B78">
            <v>286</v>
          </cell>
          <cell r="C78">
            <v>134</v>
          </cell>
          <cell r="D78">
            <v>33</v>
          </cell>
          <cell r="E78">
            <v>89</v>
          </cell>
          <cell r="F78">
            <v>820</v>
          </cell>
          <cell r="G78">
            <v>50</v>
          </cell>
          <cell r="H78">
            <v>43</v>
          </cell>
          <cell r="I78">
            <v>39</v>
          </cell>
        </row>
        <row r="79">
          <cell r="F79">
            <v>0</v>
          </cell>
        </row>
        <row r="80">
          <cell r="B80">
            <v>2</v>
          </cell>
          <cell r="C80">
            <v>1</v>
          </cell>
          <cell r="D80">
            <v>1</v>
          </cell>
          <cell r="E80">
            <v>659</v>
          </cell>
          <cell r="F80">
            <v>290</v>
          </cell>
          <cell r="G80">
            <v>611</v>
          </cell>
          <cell r="I80">
            <v>2</v>
          </cell>
        </row>
        <row r="81">
          <cell r="B81">
            <v>54</v>
          </cell>
          <cell r="D81">
            <v>65</v>
          </cell>
          <cell r="G81">
            <v>172</v>
          </cell>
        </row>
        <row r="82">
          <cell r="B82">
            <v>2</v>
          </cell>
          <cell r="C82">
            <v>550</v>
          </cell>
          <cell r="D82">
            <v>6</v>
          </cell>
          <cell r="E82">
            <v>1140</v>
          </cell>
          <cell r="H82">
            <v>10</v>
          </cell>
          <cell r="I82">
            <v>943</v>
          </cell>
        </row>
        <row r="83">
          <cell r="B83">
            <v>820</v>
          </cell>
          <cell r="C83">
            <v>800</v>
          </cell>
          <cell r="D83">
            <v>1281</v>
          </cell>
          <cell r="E83">
            <v>774</v>
          </cell>
          <cell r="F83">
            <v>739</v>
          </cell>
          <cell r="G83">
            <v>994</v>
          </cell>
          <cell r="H83">
            <v>329</v>
          </cell>
          <cell r="I83">
            <v>54</v>
          </cell>
        </row>
        <row r="84">
          <cell r="D84">
            <v>5065</v>
          </cell>
          <cell r="G84">
            <v>85</v>
          </cell>
          <cell r="H84">
            <v>817</v>
          </cell>
          <cell r="I84">
            <v>200</v>
          </cell>
        </row>
        <row r="85">
          <cell r="B85">
            <v>435</v>
          </cell>
          <cell r="C85">
            <v>6721</v>
          </cell>
          <cell r="D85">
            <v>5</v>
          </cell>
          <cell r="E85">
            <v>461</v>
          </cell>
          <cell r="F85">
            <v>6828</v>
          </cell>
          <cell r="G85">
            <v>1805</v>
          </cell>
          <cell r="I85">
            <v>9795</v>
          </cell>
        </row>
        <row r="86">
          <cell r="B86">
            <v>3815</v>
          </cell>
          <cell r="C86">
            <v>9634</v>
          </cell>
          <cell r="D86">
            <v>432</v>
          </cell>
          <cell r="E86">
            <v>35</v>
          </cell>
          <cell r="F86">
            <v>1100</v>
          </cell>
        </row>
        <row r="87">
          <cell r="C87">
            <v>68</v>
          </cell>
          <cell r="F87">
            <v>1927</v>
          </cell>
          <cell r="G87">
            <v>810</v>
          </cell>
          <cell r="I87">
            <v>724</v>
          </cell>
        </row>
        <row r="88">
          <cell r="B88">
            <v>39909</v>
          </cell>
          <cell r="C88">
            <v>8292</v>
          </cell>
          <cell r="D88">
            <v>73039</v>
          </cell>
          <cell r="E88">
            <v>11313</v>
          </cell>
          <cell r="F88">
            <v>20875</v>
          </cell>
          <cell r="G88">
            <v>75623</v>
          </cell>
          <cell r="H88">
            <v>12323</v>
          </cell>
          <cell r="I88">
            <v>460</v>
          </cell>
        </row>
        <row r="89">
          <cell r="B89">
            <v>134358</v>
          </cell>
          <cell r="C89">
            <v>117428</v>
          </cell>
          <cell r="D89">
            <v>10172</v>
          </cell>
          <cell r="E89">
            <v>197591</v>
          </cell>
          <cell r="F89">
            <v>41888</v>
          </cell>
          <cell r="G89">
            <v>126596</v>
          </cell>
          <cell r="H89">
            <v>33164</v>
          </cell>
          <cell r="I89">
            <v>2530</v>
          </cell>
        </row>
        <row r="104">
          <cell r="B104">
            <v>0</v>
          </cell>
          <cell r="C104">
            <v>62996</v>
          </cell>
          <cell r="D104">
            <v>26082</v>
          </cell>
          <cell r="E104">
            <v>10639</v>
          </cell>
          <cell r="F104">
            <v>3461</v>
          </cell>
          <cell r="G104">
            <v>1041</v>
          </cell>
          <cell r="H104">
            <v>4668</v>
          </cell>
          <cell r="I104">
            <v>11749</v>
          </cell>
        </row>
        <row r="105">
          <cell r="B105">
            <v>98147</v>
          </cell>
          <cell r="C105">
            <v>8026</v>
          </cell>
          <cell r="D105">
            <v>1864</v>
          </cell>
          <cell r="E105">
            <v>3410</v>
          </cell>
          <cell r="F105">
            <v>6684</v>
          </cell>
          <cell r="G105">
            <v>4020</v>
          </cell>
          <cell r="H105">
            <v>2039</v>
          </cell>
          <cell r="I105">
            <v>2647</v>
          </cell>
        </row>
        <row r="106">
          <cell r="D106">
            <v>16480</v>
          </cell>
          <cell r="G106">
            <v>1964</v>
          </cell>
        </row>
        <row r="107">
          <cell r="B107">
            <v>307</v>
          </cell>
          <cell r="C107">
            <v>11511</v>
          </cell>
          <cell r="D107">
            <v>90</v>
          </cell>
          <cell r="E107">
            <v>190</v>
          </cell>
          <cell r="F107">
            <v>1365</v>
          </cell>
          <cell r="G107">
            <v>2735</v>
          </cell>
          <cell r="H107">
            <v>106</v>
          </cell>
          <cell r="I107">
            <v>4725</v>
          </cell>
        </row>
        <row r="108">
          <cell r="C108">
            <v>80</v>
          </cell>
          <cell r="D108">
            <v>163</v>
          </cell>
          <cell r="H108">
            <v>929</v>
          </cell>
          <cell r="I108">
            <v>45</v>
          </cell>
        </row>
        <row r="109">
          <cell r="B109">
            <v>8240</v>
          </cell>
          <cell r="C109">
            <v>1129</v>
          </cell>
          <cell r="D109">
            <v>3372</v>
          </cell>
          <cell r="E109">
            <v>4074</v>
          </cell>
          <cell r="F109">
            <v>9356</v>
          </cell>
          <cell r="G109">
            <v>1519</v>
          </cell>
          <cell r="H109">
            <v>251</v>
          </cell>
          <cell r="I109">
            <v>2691</v>
          </cell>
        </row>
        <row r="110">
          <cell r="B110">
            <v>1207</v>
          </cell>
          <cell r="C110">
            <v>492</v>
          </cell>
          <cell r="D110">
            <v>528</v>
          </cell>
          <cell r="E110">
            <v>59</v>
          </cell>
          <cell r="F110">
            <v>654</v>
          </cell>
          <cell r="G110">
            <v>1380</v>
          </cell>
          <cell r="H110">
            <v>27</v>
          </cell>
          <cell r="I110">
            <v>1683</v>
          </cell>
        </row>
        <row r="111">
          <cell r="E111">
            <v>2</v>
          </cell>
          <cell r="G111">
            <v>47</v>
          </cell>
        </row>
        <row r="112">
          <cell r="B112">
            <v>10615</v>
          </cell>
          <cell r="C112">
            <v>633</v>
          </cell>
          <cell r="D112">
            <v>2071</v>
          </cell>
          <cell r="E112">
            <v>280</v>
          </cell>
          <cell r="F112">
            <v>9908</v>
          </cell>
          <cell r="G112">
            <v>7718</v>
          </cell>
          <cell r="H112">
            <v>3942</v>
          </cell>
          <cell r="I112">
            <v>1390</v>
          </cell>
        </row>
        <row r="113">
          <cell r="B113">
            <v>12272</v>
          </cell>
          <cell r="C113">
            <v>9812</v>
          </cell>
          <cell r="D113">
            <v>3580</v>
          </cell>
          <cell r="E113">
            <v>22558</v>
          </cell>
          <cell r="F113">
            <v>6843</v>
          </cell>
          <cell r="G113">
            <v>4081</v>
          </cell>
          <cell r="H113">
            <v>16463</v>
          </cell>
          <cell r="I113">
            <v>2262</v>
          </cell>
        </row>
        <row r="114">
          <cell r="B114">
            <v>170</v>
          </cell>
          <cell r="C114">
            <v>10198</v>
          </cell>
          <cell r="E114">
            <v>956</v>
          </cell>
          <cell r="F114">
            <v>18408</v>
          </cell>
          <cell r="G114">
            <v>415</v>
          </cell>
          <cell r="H114">
            <v>70</v>
          </cell>
          <cell r="I114">
            <v>3564</v>
          </cell>
        </row>
        <row r="115">
          <cell r="E115">
            <v>210093</v>
          </cell>
          <cell r="F115">
            <v>3800</v>
          </cell>
          <cell r="G115">
            <v>8960</v>
          </cell>
          <cell r="H115">
            <v>2282</v>
          </cell>
          <cell r="I115">
            <v>3024</v>
          </cell>
        </row>
        <row r="116">
          <cell r="B116">
            <v>2147</v>
          </cell>
          <cell r="C116">
            <v>21772</v>
          </cell>
          <cell r="D116">
            <v>105</v>
          </cell>
          <cell r="E116">
            <v>11937</v>
          </cell>
          <cell r="F116">
            <v>24705</v>
          </cell>
          <cell r="G116">
            <v>3355</v>
          </cell>
          <cell r="H116">
            <v>1457</v>
          </cell>
          <cell r="I116">
            <v>3236</v>
          </cell>
        </row>
        <row r="117">
          <cell r="B117">
            <v>64873</v>
          </cell>
          <cell r="C117">
            <v>11777</v>
          </cell>
          <cell r="D117">
            <v>31951</v>
          </cell>
          <cell r="E117">
            <v>74534</v>
          </cell>
          <cell r="F117">
            <v>40384</v>
          </cell>
          <cell r="G117">
            <v>5793</v>
          </cell>
          <cell r="H117">
            <v>26825</v>
          </cell>
          <cell r="I117">
            <v>8149</v>
          </cell>
        </row>
        <row r="118">
          <cell r="B118">
            <v>12201</v>
          </cell>
          <cell r="C118">
            <v>576</v>
          </cell>
          <cell r="D118">
            <v>21626</v>
          </cell>
          <cell r="E118">
            <v>3019</v>
          </cell>
          <cell r="F118">
            <v>10142</v>
          </cell>
          <cell r="G118">
            <v>10274</v>
          </cell>
          <cell r="H118">
            <v>5880</v>
          </cell>
          <cell r="I118">
            <v>414</v>
          </cell>
        </row>
        <row r="119">
          <cell r="B119">
            <v>48</v>
          </cell>
          <cell r="E119">
            <v>61320</v>
          </cell>
          <cell r="I119">
            <v>325</v>
          </cell>
        </row>
        <row r="120">
          <cell r="B120">
            <v>56620</v>
          </cell>
          <cell r="C120">
            <v>7488</v>
          </cell>
          <cell r="D120">
            <v>4453</v>
          </cell>
          <cell r="E120">
            <v>7145</v>
          </cell>
          <cell r="F120">
            <v>8650</v>
          </cell>
          <cell r="G120">
            <v>653</v>
          </cell>
          <cell r="H120">
            <v>466</v>
          </cell>
          <cell r="I120">
            <v>6512</v>
          </cell>
        </row>
        <row r="121">
          <cell r="B121">
            <v>14556</v>
          </cell>
          <cell r="C121">
            <v>293</v>
          </cell>
          <cell r="D121">
            <v>3177</v>
          </cell>
          <cell r="E121">
            <v>7079</v>
          </cell>
          <cell r="F121">
            <v>4640</v>
          </cell>
          <cell r="G121">
            <v>2795</v>
          </cell>
          <cell r="H121">
            <v>5789</v>
          </cell>
          <cell r="I121">
            <v>59</v>
          </cell>
        </row>
        <row r="122">
          <cell r="B122">
            <v>3000</v>
          </cell>
          <cell r="D122">
            <v>60</v>
          </cell>
          <cell r="E122">
            <v>7820</v>
          </cell>
          <cell r="F122">
            <v>53305</v>
          </cell>
          <cell r="G122">
            <v>3784</v>
          </cell>
          <cell r="H122">
            <v>8023</v>
          </cell>
          <cell r="I122">
            <v>3</v>
          </cell>
        </row>
        <row r="123">
          <cell r="B123">
            <v>824</v>
          </cell>
          <cell r="C123">
            <v>203</v>
          </cell>
          <cell r="D123">
            <v>5356</v>
          </cell>
          <cell r="E123">
            <v>829</v>
          </cell>
          <cell r="F123">
            <v>8985</v>
          </cell>
          <cell r="G123">
            <v>3286</v>
          </cell>
          <cell r="H123">
            <v>744</v>
          </cell>
          <cell r="I123">
            <v>10</v>
          </cell>
        </row>
        <row r="124">
          <cell r="B124">
            <v>10</v>
          </cell>
          <cell r="C124">
            <v>43</v>
          </cell>
          <cell r="E124">
            <v>962</v>
          </cell>
          <cell r="F124">
            <v>275</v>
          </cell>
          <cell r="G124">
            <v>111</v>
          </cell>
          <cell r="H124">
            <v>8</v>
          </cell>
          <cell r="I124">
            <v>9</v>
          </cell>
        </row>
        <row r="125">
          <cell r="B125">
            <v>16</v>
          </cell>
          <cell r="C125">
            <v>4</v>
          </cell>
          <cell r="D125">
            <v>2</v>
          </cell>
          <cell r="E125">
            <v>2425</v>
          </cell>
          <cell r="F125">
            <v>310</v>
          </cell>
          <cell r="G125">
            <v>103</v>
          </cell>
        </row>
        <row r="126">
          <cell r="B126">
            <v>4263</v>
          </cell>
          <cell r="C126">
            <v>342</v>
          </cell>
          <cell r="D126">
            <v>409</v>
          </cell>
          <cell r="E126">
            <v>187</v>
          </cell>
          <cell r="F126">
            <v>15360</v>
          </cell>
          <cell r="G126">
            <v>533</v>
          </cell>
          <cell r="H126">
            <v>1723</v>
          </cell>
          <cell r="I126">
            <v>156</v>
          </cell>
        </row>
        <row r="128">
          <cell r="B128">
            <v>28</v>
          </cell>
          <cell r="C128">
            <v>8</v>
          </cell>
          <cell r="D128">
            <v>7</v>
          </cell>
          <cell r="E128">
            <v>25766</v>
          </cell>
          <cell r="F128">
            <v>3780</v>
          </cell>
          <cell r="G128">
            <v>6779</v>
          </cell>
        </row>
        <row r="129">
          <cell r="B129">
            <v>154</v>
          </cell>
          <cell r="D129">
            <v>192</v>
          </cell>
          <cell r="G129">
            <v>171</v>
          </cell>
        </row>
        <row r="130">
          <cell r="B130">
            <v>6</v>
          </cell>
          <cell r="C130">
            <v>128</v>
          </cell>
          <cell r="D130">
            <v>9</v>
          </cell>
          <cell r="F130">
            <v>409</v>
          </cell>
          <cell r="I130">
            <v>3748</v>
          </cell>
        </row>
        <row r="131">
          <cell r="B131">
            <v>1936</v>
          </cell>
          <cell r="C131">
            <v>54</v>
          </cell>
          <cell r="D131">
            <v>4267</v>
          </cell>
          <cell r="E131">
            <v>1181</v>
          </cell>
          <cell r="F131">
            <v>443</v>
          </cell>
          <cell r="G131">
            <v>791</v>
          </cell>
          <cell r="H131">
            <v>2093</v>
          </cell>
          <cell r="I131">
            <v>32</v>
          </cell>
        </row>
        <row r="132">
          <cell r="D132">
            <v>6078</v>
          </cell>
          <cell r="G132">
            <v>52</v>
          </cell>
          <cell r="H132">
            <v>670</v>
          </cell>
          <cell r="I132">
            <v>200</v>
          </cell>
        </row>
        <row r="133">
          <cell r="B133">
            <v>1520</v>
          </cell>
          <cell r="C133">
            <v>10408</v>
          </cell>
          <cell r="D133">
            <v>6</v>
          </cell>
          <cell r="E133">
            <v>114</v>
          </cell>
          <cell r="F133">
            <v>3414</v>
          </cell>
          <cell r="G133">
            <v>3592</v>
          </cell>
          <cell r="I133">
            <v>19760</v>
          </cell>
        </row>
        <row r="134">
          <cell r="B134">
            <v>5723</v>
          </cell>
          <cell r="C134">
            <v>1361</v>
          </cell>
          <cell r="D134">
            <v>132</v>
          </cell>
          <cell r="E134">
            <v>87</v>
          </cell>
          <cell r="F134">
            <v>3100</v>
          </cell>
        </row>
        <row r="135">
          <cell r="C135">
            <v>158</v>
          </cell>
          <cell r="F135">
            <v>864</v>
          </cell>
          <cell r="G135">
            <v>1909</v>
          </cell>
          <cell r="I135">
            <v>2087</v>
          </cell>
        </row>
        <row r="136">
          <cell r="B136">
            <v>304951</v>
          </cell>
          <cell r="C136">
            <v>41461</v>
          </cell>
          <cell r="D136">
            <v>471929</v>
          </cell>
          <cell r="E136">
            <v>12036</v>
          </cell>
          <cell r="F136">
            <v>119985</v>
          </cell>
          <cell r="G136">
            <v>265354</v>
          </cell>
          <cell r="H136">
            <v>209042</v>
          </cell>
          <cell r="I136">
            <v>12285</v>
          </cell>
        </row>
        <row r="137">
          <cell r="B137">
            <v>22802</v>
          </cell>
          <cell r="C137">
            <v>14674</v>
          </cell>
          <cell r="D137">
            <v>2803</v>
          </cell>
          <cell r="E137">
            <v>24309</v>
          </cell>
          <cell r="F137">
            <v>5140</v>
          </cell>
          <cell r="G137">
            <v>23533</v>
          </cell>
          <cell r="H137">
            <v>13347</v>
          </cell>
          <cell r="I137">
            <v>2330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</sheetData>
      <sheetData sheetId="6">
        <row r="8">
          <cell r="B8">
            <v>365</v>
          </cell>
          <cell r="C8">
            <v>50103</v>
          </cell>
          <cell r="D8">
            <v>12362</v>
          </cell>
          <cell r="E8">
            <v>27435</v>
          </cell>
          <cell r="F8">
            <v>2572</v>
          </cell>
          <cell r="G8">
            <v>127</v>
          </cell>
          <cell r="H8">
            <v>12655</v>
          </cell>
          <cell r="I8">
            <v>2908</v>
          </cell>
        </row>
        <row r="9">
          <cell r="B9">
            <v>4553</v>
          </cell>
          <cell r="C9">
            <v>2585</v>
          </cell>
          <cell r="D9">
            <v>11445</v>
          </cell>
          <cell r="E9">
            <v>2281</v>
          </cell>
          <cell r="F9">
            <v>8400</v>
          </cell>
          <cell r="G9">
            <v>9888</v>
          </cell>
          <cell r="H9">
            <v>42665</v>
          </cell>
          <cell r="I9">
            <v>4404</v>
          </cell>
        </row>
        <row r="10">
          <cell r="B10">
            <v>526</v>
          </cell>
          <cell r="C10">
            <v>0</v>
          </cell>
          <cell r="D10">
            <v>6321</v>
          </cell>
          <cell r="E10">
            <v>0</v>
          </cell>
          <cell r="F10">
            <v>7</v>
          </cell>
          <cell r="G10">
            <v>3103</v>
          </cell>
          <cell r="H10">
            <v>40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2</v>
          </cell>
          <cell r="F11">
            <v>55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19</v>
          </cell>
          <cell r="C12">
            <v>34</v>
          </cell>
          <cell r="D12">
            <v>1252</v>
          </cell>
          <cell r="E12">
            <v>0</v>
          </cell>
          <cell r="F12">
            <v>70</v>
          </cell>
          <cell r="G12">
            <v>5</v>
          </cell>
          <cell r="H12">
            <v>5214</v>
          </cell>
          <cell r="I12">
            <v>326</v>
          </cell>
        </row>
        <row r="13">
          <cell r="B13">
            <v>982</v>
          </cell>
          <cell r="C13">
            <v>148</v>
          </cell>
          <cell r="D13">
            <v>9002</v>
          </cell>
          <cell r="E13">
            <v>1115</v>
          </cell>
          <cell r="F13">
            <v>2843</v>
          </cell>
          <cell r="G13">
            <v>11378</v>
          </cell>
          <cell r="H13">
            <v>27921</v>
          </cell>
          <cell r="I13">
            <v>18</v>
          </cell>
        </row>
        <row r="14">
          <cell r="B14">
            <v>379</v>
          </cell>
          <cell r="C14">
            <v>609</v>
          </cell>
          <cell r="D14">
            <v>3381</v>
          </cell>
          <cell r="E14">
            <v>880</v>
          </cell>
          <cell r="F14">
            <v>620</v>
          </cell>
          <cell r="G14">
            <v>5842</v>
          </cell>
          <cell r="H14">
            <v>7901</v>
          </cell>
          <cell r="I14">
            <v>418</v>
          </cell>
        </row>
        <row r="15">
          <cell r="B15">
            <v>25</v>
          </cell>
          <cell r="C15">
            <v>0</v>
          </cell>
          <cell r="D15">
            <v>72</v>
          </cell>
          <cell r="E15">
            <v>16</v>
          </cell>
          <cell r="F15">
            <v>30</v>
          </cell>
          <cell r="G15">
            <v>885</v>
          </cell>
          <cell r="H15">
            <v>2155</v>
          </cell>
          <cell r="I15">
            <v>0</v>
          </cell>
        </row>
        <row r="16">
          <cell r="B16">
            <v>1296</v>
          </cell>
          <cell r="C16">
            <v>305</v>
          </cell>
          <cell r="D16">
            <v>2429</v>
          </cell>
          <cell r="E16">
            <v>252</v>
          </cell>
          <cell r="F16">
            <v>6028</v>
          </cell>
          <cell r="G16">
            <v>22797</v>
          </cell>
          <cell r="H16">
            <v>52877</v>
          </cell>
          <cell r="I16">
            <v>264</v>
          </cell>
        </row>
        <row r="17">
          <cell r="B17">
            <v>795</v>
          </cell>
          <cell r="C17">
            <v>308</v>
          </cell>
          <cell r="D17">
            <v>191</v>
          </cell>
          <cell r="E17">
            <v>620</v>
          </cell>
          <cell r="F17">
            <v>1275</v>
          </cell>
          <cell r="G17">
            <v>292</v>
          </cell>
          <cell r="H17">
            <v>2263</v>
          </cell>
          <cell r="I17">
            <v>282</v>
          </cell>
        </row>
        <row r="18">
          <cell r="B18">
            <v>32</v>
          </cell>
          <cell r="C18">
            <v>4995</v>
          </cell>
          <cell r="D18">
            <v>57</v>
          </cell>
          <cell r="E18">
            <v>545</v>
          </cell>
          <cell r="F18">
            <v>2621</v>
          </cell>
          <cell r="G18">
            <v>71</v>
          </cell>
          <cell r="H18">
            <v>28</v>
          </cell>
          <cell r="I18">
            <v>678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4013</v>
          </cell>
          <cell r="F19">
            <v>870</v>
          </cell>
          <cell r="G19">
            <v>0</v>
          </cell>
          <cell r="H19">
            <v>30</v>
          </cell>
          <cell r="I19">
            <v>0</v>
          </cell>
        </row>
        <row r="20">
          <cell r="B20">
            <v>320</v>
          </cell>
          <cell r="C20">
            <v>3904</v>
          </cell>
          <cell r="D20">
            <v>294</v>
          </cell>
          <cell r="E20">
            <v>609</v>
          </cell>
          <cell r="F20">
            <v>2195</v>
          </cell>
          <cell r="G20">
            <v>547</v>
          </cell>
          <cell r="H20">
            <v>56</v>
          </cell>
          <cell r="I20">
            <v>578</v>
          </cell>
        </row>
        <row r="21">
          <cell r="B21">
            <v>6379</v>
          </cell>
          <cell r="C21">
            <v>3206</v>
          </cell>
          <cell r="D21">
            <v>6125</v>
          </cell>
          <cell r="E21">
            <v>9089</v>
          </cell>
          <cell r="F21">
            <v>6733</v>
          </cell>
          <cell r="G21">
            <v>949</v>
          </cell>
          <cell r="H21">
            <v>4385</v>
          </cell>
          <cell r="I21">
            <v>1758</v>
          </cell>
        </row>
        <row r="22">
          <cell r="B22">
            <v>123</v>
          </cell>
          <cell r="C22">
            <v>94</v>
          </cell>
          <cell r="D22">
            <v>219</v>
          </cell>
          <cell r="E22">
            <v>150</v>
          </cell>
          <cell r="F22">
            <v>914</v>
          </cell>
          <cell r="G22">
            <v>329</v>
          </cell>
          <cell r="H22">
            <v>574</v>
          </cell>
          <cell r="I22">
            <v>181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8</v>
          </cell>
          <cell r="H23">
            <v>0</v>
          </cell>
          <cell r="I23">
            <v>0</v>
          </cell>
        </row>
        <row r="24">
          <cell r="B24">
            <v>349</v>
          </cell>
          <cell r="C24">
            <v>425</v>
          </cell>
          <cell r="D24">
            <v>835</v>
          </cell>
          <cell r="E24">
            <v>390</v>
          </cell>
          <cell r="F24">
            <v>1302</v>
          </cell>
          <cell r="G24">
            <v>467</v>
          </cell>
          <cell r="H24">
            <v>1597</v>
          </cell>
          <cell r="I24">
            <v>767</v>
          </cell>
        </row>
        <row r="25">
          <cell r="B25">
            <v>55</v>
          </cell>
          <cell r="C25">
            <v>90</v>
          </cell>
          <cell r="D25">
            <v>26</v>
          </cell>
          <cell r="E25">
            <v>148</v>
          </cell>
          <cell r="F25">
            <v>266</v>
          </cell>
          <cell r="G25">
            <v>41</v>
          </cell>
          <cell r="H25">
            <v>380</v>
          </cell>
          <cell r="I25">
            <v>8</v>
          </cell>
        </row>
        <row r="26">
          <cell r="B26">
            <v>0</v>
          </cell>
          <cell r="C26">
            <v>0</v>
          </cell>
          <cell r="D26">
            <v>596</v>
          </cell>
          <cell r="E26">
            <v>76</v>
          </cell>
          <cell r="F26">
            <v>1571</v>
          </cell>
          <cell r="G26">
            <v>706</v>
          </cell>
          <cell r="H26">
            <v>108</v>
          </cell>
          <cell r="I26">
            <v>15</v>
          </cell>
        </row>
        <row r="27">
          <cell r="B27">
            <v>99</v>
          </cell>
          <cell r="C27">
            <v>58</v>
          </cell>
          <cell r="D27">
            <v>217</v>
          </cell>
          <cell r="E27">
            <v>109</v>
          </cell>
          <cell r="F27">
            <v>555</v>
          </cell>
          <cell r="G27">
            <v>119</v>
          </cell>
          <cell r="H27">
            <v>230</v>
          </cell>
          <cell r="I27">
            <v>16</v>
          </cell>
        </row>
        <row r="28">
          <cell r="B28">
            <v>10</v>
          </cell>
          <cell r="C28">
            <v>0</v>
          </cell>
          <cell r="D28">
            <v>1</v>
          </cell>
          <cell r="E28">
            <v>527</v>
          </cell>
          <cell r="F28">
            <v>210</v>
          </cell>
          <cell r="G28">
            <v>18</v>
          </cell>
          <cell r="H28">
            <v>0</v>
          </cell>
          <cell r="I28">
            <v>0</v>
          </cell>
        </row>
        <row r="29">
          <cell r="B29">
            <v>9</v>
          </cell>
          <cell r="C29">
            <v>0</v>
          </cell>
          <cell r="D29">
            <v>20</v>
          </cell>
          <cell r="E29">
            <v>15</v>
          </cell>
          <cell r="F29">
            <v>16</v>
          </cell>
          <cell r="G29">
            <v>3</v>
          </cell>
          <cell r="H29">
            <v>0</v>
          </cell>
          <cell r="I29">
            <v>0</v>
          </cell>
        </row>
        <row r="30">
          <cell r="B30">
            <v>70</v>
          </cell>
          <cell r="C30">
            <v>6</v>
          </cell>
          <cell r="D30">
            <v>1</v>
          </cell>
          <cell r="E30">
            <v>150</v>
          </cell>
          <cell r="F30">
            <v>310</v>
          </cell>
          <cell r="G30">
            <v>0</v>
          </cell>
          <cell r="H30">
            <v>7</v>
          </cell>
          <cell r="I30">
            <v>13</v>
          </cell>
        </row>
        <row r="32">
          <cell r="B32">
            <v>1</v>
          </cell>
          <cell r="C32">
            <v>0</v>
          </cell>
          <cell r="D32">
            <v>0</v>
          </cell>
          <cell r="E32">
            <v>472</v>
          </cell>
          <cell r="F32">
            <v>690</v>
          </cell>
          <cell r="G32">
            <v>158</v>
          </cell>
          <cell r="H32">
            <v>8</v>
          </cell>
          <cell r="I32">
            <v>102</v>
          </cell>
        </row>
        <row r="33">
          <cell r="B33">
            <v>855</v>
          </cell>
          <cell r="C33">
            <v>233</v>
          </cell>
          <cell r="D33">
            <v>207</v>
          </cell>
          <cell r="E33">
            <v>156</v>
          </cell>
          <cell r="F33">
            <v>725</v>
          </cell>
          <cell r="G33">
            <v>394</v>
          </cell>
          <cell r="H33">
            <v>200</v>
          </cell>
          <cell r="I33">
            <v>10</v>
          </cell>
        </row>
        <row r="34">
          <cell r="B34">
            <v>0</v>
          </cell>
          <cell r="C34">
            <v>18</v>
          </cell>
          <cell r="D34">
            <v>0</v>
          </cell>
          <cell r="E34">
            <v>50</v>
          </cell>
          <cell r="F34">
            <v>430</v>
          </cell>
          <cell r="G34">
            <v>0</v>
          </cell>
          <cell r="H34">
            <v>65</v>
          </cell>
          <cell r="I34">
            <v>30</v>
          </cell>
        </row>
        <row r="35">
          <cell r="B35">
            <v>80</v>
          </cell>
          <cell r="C35">
            <v>285</v>
          </cell>
          <cell r="D35">
            <v>271</v>
          </cell>
          <cell r="E35">
            <v>96</v>
          </cell>
          <cell r="F35">
            <v>192</v>
          </cell>
          <cell r="G35">
            <v>715</v>
          </cell>
          <cell r="H35">
            <v>520</v>
          </cell>
          <cell r="I35">
            <v>79</v>
          </cell>
        </row>
        <row r="36">
          <cell r="B36">
            <v>85</v>
          </cell>
          <cell r="C36">
            <v>0</v>
          </cell>
          <cell r="D36">
            <v>208</v>
          </cell>
          <cell r="E36">
            <v>0</v>
          </cell>
          <cell r="F36">
            <v>0</v>
          </cell>
          <cell r="G36">
            <v>243</v>
          </cell>
          <cell r="H36">
            <v>467</v>
          </cell>
          <cell r="I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425</v>
          </cell>
          <cell r="G37">
            <v>9</v>
          </cell>
          <cell r="H37">
            <v>0</v>
          </cell>
          <cell r="I37">
            <v>70</v>
          </cell>
        </row>
        <row r="38">
          <cell r="B38">
            <v>420</v>
          </cell>
          <cell r="C38">
            <v>821</v>
          </cell>
          <cell r="D38">
            <v>0</v>
          </cell>
          <cell r="E38">
            <v>0</v>
          </cell>
          <cell r="F38">
            <v>150</v>
          </cell>
          <cell r="G38">
            <v>0</v>
          </cell>
          <cell r="H38">
            <v>2</v>
          </cell>
          <cell r="I38">
            <v>0</v>
          </cell>
        </row>
        <row r="39">
          <cell r="B39">
            <v>0</v>
          </cell>
        </row>
        <row r="40">
          <cell r="B40">
            <v>532</v>
          </cell>
          <cell r="C40">
            <v>72</v>
          </cell>
          <cell r="D40">
            <v>1294</v>
          </cell>
          <cell r="E40">
            <v>189</v>
          </cell>
          <cell r="F40">
            <v>385</v>
          </cell>
          <cell r="G40">
            <v>61</v>
          </cell>
          <cell r="H40">
            <v>226</v>
          </cell>
          <cell r="I40">
            <v>96</v>
          </cell>
        </row>
        <row r="41">
          <cell r="B41">
            <v>2375</v>
          </cell>
          <cell r="C41">
            <v>982</v>
          </cell>
          <cell r="D41">
            <v>559</v>
          </cell>
          <cell r="E41">
            <v>3120</v>
          </cell>
          <cell r="F41">
            <v>842</v>
          </cell>
          <cell r="G41">
            <v>855</v>
          </cell>
          <cell r="H41">
            <v>1795</v>
          </cell>
          <cell r="I41">
            <v>468</v>
          </cell>
        </row>
        <row r="84">
          <cell r="B84">
            <v>100</v>
          </cell>
          <cell r="C84">
            <v>61746</v>
          </cell>
          <cell r="D84">
            <v>14192</v>
          </cell>
          <cell r="E84">
            <v>40291</v>
          </cell>
          <cell r="F84">
            <v>870</v>
          </cell>
          <cell r="G84">
            <v>190</v>
          </cell>
          <cell r="H84">
            <v>745</v>
          </cell>
          <cell r="I84">
            <v>3859</v>
          </cell>
        </row>
        <row r="85">
          <cell r="B85">
            <v>7056</v>
          </cell>
          <cell r="C85">
            <v>1985</v>
          </cell>
          <cell r="D85">
            <v>842</v>
          </cell>
          <cell r="E85">
            <v>1532</v>
          </cell>
          <cell r="F85">
            <v>4911</v>
          </cell>
          <cell r="G85">
            <v>2522</v>
          </cell>
          <cell r="H85">
            <v>2822</v>
          </cell>
          <cell r="I85">
            <v>1312</v>
          </cell>
        </row>
        <row r="86">
          <cell r="B86">
            <v>0</v>
          </cell>
          <cell r="C86">
            <v>0</v>
          </cell>
          <cell r="D86">
            <v>1021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1510</v>
          </cell>
          <cell r="C87">
            <v>85000</v>
          </cell>
          <cell r="D87">
            <v>455</v>
          </cell>
          <cell r="E87">
            <v>1352</v>
          </cell>
          <cell r="F87">
            <v>8300</v>
          </cell>
          <cell r="G87">
            <v>13420</v>
          </cell>
          <cell r="H87">
            <v>740</v>
          </cell>
          <cell r="I87">
            <v>36100</v>
          </cell>
        </row>
        <row r="88">
          <cell r="B88">
            <v>0</v>
          </cell>
          <cell r="C88">
            <v>0</v>
          </cell>
          <cell r="D88">
            <v>214</v>
          </cell>
          <cell r="E88">
            <v>0</v>
          </cell>
          <cell r="F88">
            <v>20</v>
          </cell>
          <cell r="G88">
            <v>20</v>
          </cell>
          <cell r="H88">
            <v>810</v>
          </cell>
          <cell r="I88">
            <v>448</v>
          </cell>
        </row>
        <row r="89">
          <cell r="B89">
            <v>214</v>
          </cell>
          <cell r="C89">
            <v>345</v>
          </cell>
          <cell r="D89">
            <v>66</v>
          </cell>
          <cell r="E89">
            <v>4661</v>
          </cell>
          <cell r="F89">
            <v>6831</v>
          </cell>
          <cell r="G89">
            <v>474</v>
          </cell>
          <cell r="H89">
            <v>62</v>
          </cell>
          <cell r="I89">
            <v>147</v>
          </cell>
        </row>
        <row r="90">
          <cell r="B90">
            <v>57</v>
          </cell>
          <cell r="C90">
            <v>276</v>
          </cell>
          <cell r="D90">
            <v>834</v>
          </cell>
          <cell r="E90">
            <v>172</v>
          </cell>
          <cell r="F90">
            <v>753</v>
          </cell>
          <cell r="G90">
            <v>193</v>
          </cell>
          <cell r="H90">
            <v>0</v>
          </cell>
          <cell r="I90">
            <v>237</v>
          </cell>
        </row>
        <row r="91">
          <cell r="B91">
            <v>28</v>
          </cell>
          <cell r="C91">
            <v>0</v>
          </cell>
          <cell r="D91">
            <v>0</v>
          </cell>
          <cell r="E91">
            <v>25</v>
          </cell>
          <cell r="F91">
            <v>97</v>
          </cell>
          <cell r="G91">
            <v>15</v>
          </cell>
          <cell r="H91">
            <v>0</v>
          </cell>
          <cell r="I91">
            <v>0</v>
          </cell>
        </row>
        <row r="92">
          <cell r="B92">
            <v>932</v>
          </cell>
          <cell r="C92">
            <v>1359</v>
          </cell>
          <cell r="D92">
            <v>1550</v>
          </cell>
          <cell r="E92">
            <v>137</v>
          </cell>
          <cell r="F92">
            <v>5382</v>
          </cell>
          <cell r="G92">
            <v>1516</v>
          </cell>
          <cell r="H92">
            <v>2679</v>
          </cell>
          <cell r="I92">
            <v>149</v>
          </cell>
        </row>
        <row r="93">
          <cell r="B93">
            <v>4083</v>
          </cell>
          <cell r="C93">
            <v>685</v>
          </cell>
          <cell r="D93">
            <v>516</v>
          </cell>
          <cell r="E93">
            <v>1031</v>
          </cell>
          <cell r="F93">
            <v>798</v>
          </cell>
          <cell r="G93">
            <v>417</v>
          </cell>
          <cell r="H93">
            <v>2273</v>
          </cell>
          <cell r="I93">
            <v>197</v>
          </cell>
        </row>
        <row r="94">
          <cell r="B94">
            <v>0</v>
          </cell>
          <cell r="C94">
            <v>737</v>
          </cell>
          <cell r="D94">
            <v>10</v>
          </cell>
          <cell r="E94">
            <v>53</v>
          </cell>
          <cell r="F94">
            <v>1886</v>
          </cell>
          <cell r="G94">
            <v>60</v>
          </cell>
          <cell r="H94">
            <v>0</v>
          </cell>
          <cell r="I94">
            <v>403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3793</v>
          </cell>
          <cell r="F95">
            <v>1680</v>
          </cell>
          <cell r="G95">
            <v>160</v>
          </cell>
          <cell r="H95">
            <v>12</v>
          </cell>
          <cell r="I95">
            <v>0</v>
          </cell>
        </row>
        <row r="96">
          <cell r="B96">
            <v>291</v>
          </cell>
          <cell r="C96">
            <v>4165</v>
          </cell>
          <cell r="D96">
            <v>111</v>
          </cell>
          <cell r="E96">
            <v>463</v>
          </cell>
          <cell r="F96">
            <v>1797</v>
          </cell>
          <cell r="G96">
            <v>452</v>
          </cell>
          <cell r="H96">
            <v>1</v>
          </cell>
          <cell r="I96">
            <v>562</v>
          </cell>
        </row>
        <row r="97">
          <cell r="B97">
            <v>3726</v>
          </cell>
          <cell r="C97">
            <v>1844</v>
          </cell>
          <cell r="D97">
            <v>3650</v>
          </cell>
          <cell r="E97">
            <v>4603</v>
          </cell>
          <cell r="F97">
            <v>3327</v>
          </cell>
          <cell r="G97">
            <v>274</v>
          </cell>
          <cell r="H97">
            <v>4888</v>
          </cell>
          <cell r="I97">
            <v>952</v>
          </cell>
        </row>
        <row r="98">
          <cell r="B98">
            <v>369</v>
          </cell>
          <cell r="C98">
            <v>321</v>
          </cell>
          <cell r="D98">
            <v>3358</v>
          </cell>
          <cell r="E98">
            <v>376</v>
          </cell>
          <cell r="F98">
            <v>1073</v>
          </cell>
          <cell r="G98">
            <v>1913</v>
          </cell>
          <cell r="H98">
            <v>1613</v>
          </cell>
          <cell r="I98">
            <v>179</v>
          </cell>
        </row>
        <row r="99">
          <cell r="B99">
            <v>3</v>
          </cell>
          <cell r="C99">
            <v>0</v>
          </cell>
          <cell r="D99">
            <v>0</v>
          </cell>
          <cell r="E99">
            <v>3567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>
            <v>7923</v>
          </cell>
          <cell r="C100">
            <v>1917</v>
          </cell>
          <cell r="D100">
            <v>623</v>
          </cell>
          <cell r="E100">
            <v>899</v>
          </cell>
          <cell r="F100">
            <v>2789</v>
          </cell>
          <cell r="G100">
            <v>138</v>
          </cell>
          <cell r="H100">
            <v>8</v>
          </cell>
          <cell r="I100">
            <v>905</v>
          </cell>
        </row>
        <row r="101">
          <cell r="B101">
            <v>477</v>
          </cell>
          <cell r="C101">
            <v>97</v>
          </cell>
          <cell r="D101">
            <v>585</v>
          </cell>
          <cell r="E101">
            <v>942</v>
          </cell>
          <cell r="F101">
            <v>163</v>
          </cell>
          <cell r="G101">
            <v>543</v>
          </cell>
          <cell r="H101">
            <v>1011</v>
          </cell>
          <cell r="I101">
            <v>10</v>
          </cell>
        </row>
        <row r="102">
          <cell r="B102">
            <v>0</v>
          </cell>
          <cell r="C102">
            <v>0</v>
          </cell>
          <cell r="D102">
            <v>170</v>
          </cell>
          <cell r="E102">
            <v>188</v>
          </cell>
          <cell r="F102">
            <v>738</v>
          </cell>
          <cell r="G102">
            <v>407</v>
          </cell>
          <cell r="H102">
            <v>6561</v>
          </cell>
          <cell r="I102">
            <v>3</v>
          </cell>
        </row>
        <row r="103">
          <cell r="B103">
            <v>168</v>
          </cell>
          <cell r="C103">
            <v>29</v>
          </cell>
          <cell r="D103">
            <v>231</v>
          </cell>
          <cell r="E103">
            <v>83</v>
          </cell>
          <cell r="F103">
            <v>735</v>
          </cell>
          <cell r="G103">
            <v>184</v>
          </cell>
          <cell r="H103">
            <v>123</v>
          </cell>
          <cell r="I103">
            <v>0</v>
          </cell>
        </row>
        <row r="104">
          <cell r="B104">
            <v>5</v>
          </cell>
          <cell r="C104">
            <v>2</v>
          </cell>
          <cell r="D104">
            <v>0</v>
          </cell>
          <cell r="E104">
            <v>315</v>
          </cell>
          <cell r="F104">
            <v>175</v>
          </cell>
          <cell r="G104">
            <v>81</v>
          </cell>
          <cell r="H104">
            <v>0</v>
          </cell>
          <cell r="I104">
            <v>0</v>
          </cell>
        </row>
        <row r="105">
          <cell r="B105">
            <v>72</v>
          </cell>
          <cell r="C105">
            <v>0</v>
          </cell>
          <cell r="D105">
            <v>16</v>
          </cell>
          <cell r="E105">
            <v>183</v>
          </cell>
          <cell r="F105">
            <v>568</v>
          </cell>
          <cell r="G105">
            <v>8</v>
          </cell>
          <cell r="H105">
            <v>12</v>
          </cell>
          <cell r="I105">
            <v>0</v>
          </cell>
        </row>
        <row r="106">
          <cell r="B106">
            <v>359</v>
          </cell>
          <cell r="C106">
            <v>121</v>
          </cell>
          <cell r="D106">
            <v>22</v>
          </cell>
          <cell r="E106">
            <v>125</v>
          </cell>
          <cell r="F106">
            <v>206</v>
          </cell>
          <cell r="G106">
            <v>56</v>
          </cell>
          <cell r="H106">
            <v>170</v>
          </cell>
          <cell r="I106">
            <v>5</v>
          </cell>
        </row>
        <row r="108">
          <cell r="B108">
            <v>0</v>
          </cell>
          <cell r="C108">
            <v>4</v>
          </cell>
          <cell r="D108">
            <v>0</v>
          </cell>
          <cell r="E108">
            <v>335</v>
          </cell>
          <cell r="F108">
            <v>400</v>
          </cell>
          <cell r="G108">
            <v>182</v>
          </cell>
          <cell r="H108">
            <v>8</v>
          </cell>
          <cell r="I108">
            <v>0</v>
          </cell>
        </row>
        <row r="109">
          <cell r="B109">
            <v>40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2</v>
          </cell>
        </row>
        <row r="110">
          <cell r="B110">
            <v>8</v>
          </cell>
          <cell r="C110">
            <v>2176</v>
          </cell>
          <cell r="D110">
            <v>0</v>
          </cell>
          <cell r="E110">
            <v>60</v>
          </cell>
          <cell r="F110">
            <v>1855</v>
          </cell>
          <cell r="G110">
            <v>0</v>
          </cell>
          <cell r="H110">
            <v>0</v>
          </cell>
          <cell r="I110">
            <v>342</v>
          </cell>
        </row>
        <row r="111">
          <cell r="B111">
            <v>462</v>
          </cell>
          <cell r="C111">
            <v>1837</v>
          </cell>
          <cell r="D111">
            <v>1019</v>
          </cell>
          <cell r="E111">
            <v>863</v>
          </cell>
          <cell r="F111">
            <v>325</v>
          </cell>
          <cell r="G111">
            <v>1292</v>
          </cell>
          <cell r="H111">
            <v>755</v>
          </cell>
          <cell r="I111">
            <v>71</v>
          </cell>
        </row>
        <row r="112">
          <cell r="B112">
            <v>0</v>
          </cell>
          <cell r="C112">
            <v>0</v>
          </cell>
          <cell r="D112">
            <v>3847</v>
          </cell>
          <cell r="E112">
            <v>0</v>
          </cell>
          <cell r="F112">
            <v>0</v>
          </cell>
          <cell r="G112">
            <v>338</v>
          </cell>
          <cell r="H112">
            <v>217</v>
          </cell>
          <cell r="I112">
            <v>500</v>
          </cell>
        </row>
        <row r="113">
          <cell r="B113">
            <v>97</v>
          </cell>
          <cell r="C113">
            <v>2573</v>
          </cell>
          <cell r="D113">
            <v>0</v>
          </cell>
          <cell r="E113">
            <v>0</v>
          </cell>
          <cell r="F113">
            <v>2496</v>
          </cell>
          <cell r="G113">
            <v>943</v>
          </cell>
          <cell r="H113">
            <v>60</v>
          </cell>
          <cell r="I113">
            <v>5260</v>
          </cell>
        </row>
        <row r="114">
          <cell r="B114">
            <v>2610</v>
          </cell>
          <cell r="C114">
            <v>9452</v>
          </cell>
          <cell r="D114">
            <v>415</v>
          </cell>
          <cell r="E114">
            <v>29</v>
          </cell>
          <cell r="F114">
            <v>554</v>
          </cell>
          <cell r="G114">
            <v>0</v>
          </cell>
          <cell r="H114">
            <v>0</v>
          </cell>
          <cell r="I114">
            <v>25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2472</v>
          </cell>
          <cell r="G115">
            <v>1577</v>
          </cell>
          <cell r="H115">
            <v>40</v>
          </cell>
          <cell r="I115">
            <v>245</v>
          </cell>
        </row>
        <row r="116">
          <cell r="B116">
            <v>16264</v>
          </cell>
          <cell r="C116">
            <v>8223</v>
          </cell>
          <cell r="D116">
            <v>73573</v>
          </cell>
          <cell r="E116">
            <v>6195</v>
          </cell>
          <cell r="F116">
            <v>22003</v>
          </cell>
          <cell r="G116">
            <v>75763</v>
          </cell>
          <cell r="H116">
            <v>13432</v>
          </cell>
          <cell r="I116">
            <v>251</v>
          </cell>
        </row>
        <row r="117">
          <cell r="B117">
            <v>135160</v>
          </cell>
          <cell r="C117">
            <v>117631</v>
          </cell>
          <cell r="D117">
            <v>15738</v>
          </cell>
          <cell r="E117">
            <v>200648</v>
          </cell>
          <cell r="F117">
            <v>40033</v>
          </cell>
          <cell r="G117">
            <v>126489</v>
          </cell>
          <cell r="H117">
            <v>40953</v>
          </cell>
          <cell r="I117">
            <v>2798</v>
          </cell>
        </row>
        <row r="159">
          <cell r="B159">
            <v>717</v>
          </cell>
          <cell r="C159">
            <v>263790</v>
          </cell>
          <cell r="D159">
            <v>95395</v>
          </cell>
          <cell r="E159">
            <v>200955</v>
          </cell>
          <cell r="F159">
            <v>3276</v>
          </cell>
          <cell r="G159">
            <v>505</v>
          </cell>
          <cell r="H159">
            <v>3032</v>
          </cell>
          <cell r="I159">
            <v>13857</v>
          </cell>
        </row>
        <row r="160">
          <cell r="B160">
            <v>16629</v>
          </cell>
          <cell r="C160">
            <v>3264</v>
          </cell>
          <cell r="D160">
            <v>1238</v>
          </cell>
          <cell r="E160">
            <v>1949</v>
          </cell>
          <cell r="F160">
            <v>9624</v>
          </cell>
          <cell r="G160">
            <v>4385</v>
          </cell>
          <cell r="H160">
            <v>5233</v>
          </cell>
          <cell r="I160">
            <v>2332</v>
          </cell>
        </row>
        <row r="161">
          <cell r="B161">
            <v>0</v>
          </cell>
          <cell r="C161">
            <v>0</v>
          </cell>
          <cell r="D161">
            <v>5105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B162">
            <v>305</v>
          </cell>
          <cell r="C162">
            <v>11450</v>
          </cell>
          <cell r="D162">
            <v>88</v>
          </cell>
          <cell r="E162">
            <v>186</v>
          </cell>
          <cell r="F162">
            <v>1325</v>
          </cell>
          <cell r="G162">
            <v>2750</v>
          </cell>
          <cell r="H162">
            <v>120</v>
          </cell>
          <cell r="I162">
            <v>4720</v>
          </cell>
        </row>
        <row r="163">
          <cell r="B163">
            <v>0</v>
          </cell>
          <cell r="C163">
            <v>0</v>
          </cell>
          <cell r="D163">
            <v>248</v>
          </cell>
          <cell r="E163">
            <v>0</v>
          </cell>
          <cell r="F163">
            <v>30</v>
          </cell>
          <cell r="G163">
            <v>18</v>
          </cell>
          <cell r="H163">
            <v>1652</v>
          </cell>
          <cell r="I163">
            <v>538</v>
          </cell>
        </row>
        <row r="164">
          <cell r="B164">
            <v>222</v>
          </cell>
          <cell r="C164">
            <v>331</v>
          </cell>
          <cell r="D164">
            <v>31</v>
          </cell>
          <cell r="E164">
            <v>5870</v>
          </cell>
          <cell r="F164">
            <v>7421</v>
          </cell>
          <cell r="G164">
            <v>397</v>
          </cell>
          <cell r="H164">
            <v>31</v>
          </cell>
          <cell r="I164">
            <v>141</v>
          </cell>
        </row>
        <row r="165">
          <cell r="B165">
            <v>86</v>
          </cell>
          <cell r="C165">
            <v>404</v>
          </cell>
          <cell r="D165">
            <v>331</v>
          </cell>
          <cell r="E165">
            <v>188</v>
          </cell>
          <cell r="F165">
            <v>1138</v>
          </cell>
          <cell r="G165">
            <v>204</v>
          </cell>
          <cell r="H165">
            <v>0</v>
          </cell>
          <cell r="I165">
            <v>248</v>
          </cell>
        </row>
        <row r="166">
          <cell r="B166">
            <v>42</v>
          </cell>
          <cell r="C166">
            <v>0</v>
          </cell>
          <cell r="D166">
            <v>0</v>
          </cell>
          <cell r="E166">
            <v>24</v>
          </cell>
          <cell r="F166">
            <v>134</v>
          </cell>
          <cell r="G166">
            <v>22</v>
          </cell>
          <cell r="H166">
            <v>0</v>
          </cell>
          <cell r="I166">
            <v>0</v>
          </cell>
        </row>
        <row r="167">
          <cell r="B167">
            <v>2783</v>
          </cell>
          <cell r="C167">
            <v>527</v>
          </cell>
          <cell r="D167">
            <v>2353</v>
          </cell>
          <cell r="E167">
            <v>102</v>
          </cell>
          <cell r="F167">
            <v>6477</v>
          </cell>
          <cell r="G167">
            <v>1417</v>
          </cell>
          <cell r="H167">
            <v>4399</v>
          </cell>
          <cell r="I167">
            <v>150</v>
          </cell>
        </row>
        <row r="168">
          <cell r="B168">
            <v>33872</v>
          </cell>
          <cell r="C168">
            <v>5121</v>
          </cell>
          <cell r="D168">
            <v>4422</v>
          </cell>
          <cell r="E168">
            <v>10958</v>
          </cell>
          <cell r="F168">
            <v>6664</v>
          </cell>
          <cell r="G168">
            <v>3676</v>
          </cell>
          <cell r="H168">
            <v>20427</v>
          </cell>
          <cell r="I168">
            <v>1215</v>
          </cell>
        </row>
        <row r="169">
          <cell r="C169">
            <v>7370</v>
          </cell>
          <cell r="D169">
            <v>67</v>
          </cell>
          <cell r="E169">
            <v>298</v>
          </cell>
          <cell r="F169">
            <v>16908</v>
          </cell>
          <cell r="G169">
            <v>540</v>
          </cell>
          <cell r="I169">
            <v>3160</v>
          </cell>
        </row>
        <row r="170">
          <cell r="E170">
            <v>132725</v>
          </cell>
          <cell r="F170">
            <v>13490</v>
          </cell>
          <cell r="G170">
            <v>1280</v>
          </cell>
          <cell r="H170">
            <v>117</v>
          </cell>
        </row>
        <row r="171">
          <cell r="B171">
            <v>2638</v>
          </cell>
          <cell r="C171">
            <v>99234</v>
          </cell>
          <cell r="D171">
            <v>608</v>
          </cell>
          <cell r="E171">
            <v>3693</v>
          </cell>
          <cell r="F171">
            <v>15839</v>
          </cell>
          <cell r="G171">
            <v>2010</v>
          </cell>
          <cell r="H171">
            <v>12</v>
          </cell>
          <cell r="I171">
            <v>4187</v>
          </cell>
        </row>
        <row r="172">
          <cell r="B172">
            <v>37998</v>
          </cell>
          <cell r="C172">
            <v>12991</v>
          </cell>
          <cell r="D172">
            <v>34125</v>
          </cell>
          <cell r="E172">
            <v>67006</v>
          </cell>
          <cell r="F172">
            <v>27138</v>
          </cell>
          <cell r="G172">
            <v>1733</v>
          </cell>
          <cell r="H172">
            <v>28141</v>
          </cell>
          <cell r="I172">
            <v>4688</v>
          </cell>
        </row>
        <row r="173">
          <cell r="B173">
            <v>5373</v>
          </cell>
          <cell r="C173">
            <v>447</v>
          </cell>
          <cell r="D173">
            <v>14736</v>
          </cell>
          <cell r="E173">
            <v>3807</v>
          </cell>
          <cell r="F173">
            <v>9519</v>
          </cell>
          <cell r="G173">
            <v>7253</v>
          </cell>
          <cell r="H173">
            <v>6491</v>
          </cell>
          <cell r="I173">
            <v>826</v>
          </cell>
        </row>
        <row r="174">
          <cell r="B174">
            <v>24</v>
          </cell>
          <cell r="E174">
            <v>24952</v>
          </cell>
        </row>
        <row r="175">
          <cell r="B175">
            <v>74458</v>
          </cell>
          <cell r="C175">
            <v>7971</v>
          </cell>
          <cell r="D175">
            <v>6141</v>
          </cell>
          <cell r="E175">
            <v>4024</v>
          </cell>
          <cell r="F175">
            <v>18334</v>
          </cell>
          <cell r="G175">
            <v>533</v>
          </cell>
          <cell r="H175">
            <v>80</v>
          </cell>
          <cell r="I175">
            <v>6844</v>
          </cell>
        </row>
        <row r="176">
          <cell r="B176">
            <v>7180</v>
          </cell>
          <cell r="C176">
            <v>157</v>
          </cell>
          <cell r="D176">
            <v>5074</v>
          </cell>
          <cell r="E176">
            <v>6327</v>
          </cell>
          <cell r="F176">
            <v>1880</v>
          </cell>
          <cell r="G176">
            <v>2222</v>
          </cell>
          <cell r="H176">
            <v>5768</v>
          </cell>
          <cell r="I176">
            <v>47</v>
          </cell>
        </row>
        <row r="177">
          <cell r="D177">
            <v>2143</v>
          </cell>
          <cell r="E177">
            <v>7411</v>
          </cell>
          <cell r="F177">
            <v>15980</v>
          </cell>
          <cell r="G177">
            <v>4731</v>
          </cell>
          <cell r="H177">
            <v>92492</v>
          </cell>
          <cell r="I177">
            <v>12</v>
          </cell>
        </row>
        <row r="178">
          <cell r="B178">
            <v>2281</v>
          </cell>
          <cell r="C178">
            <v>58</v>
          </cell>
          <cell r="D178">
            <v>2384</v>
          </cell>
          <cell r="E178">
            <v>447</v>
          </cell>
          <cell r="F178">
            <v>11537</v>
          </cell>
          <cell r="G178">
            <v>1632</v>
          </cell>
          <cell r="H178">
            <v>1281</v>
          </cell>
        </row>
        <row r="179">
          <cell r="B179">
            <v>9</v>
          </cell>
          <cell r="C179">
            <v>4</v>
          </cell>
          <cell r="E179">
            <v>595</v>
          </cell>
          <cell r="F179">
            <v>265</v>
          </cell>
          <cell r="G179">
            <v>288</v>
          </cell>
        </row>
        <row r="180">
          <cell r="B180">
            <v>30</v>
          </cell>
          <cell r="D180">
            <v>10</v>
          </cell>
          <cell r="E180">
            <v>165</v>
          </cell>
          <cell r="F180">
            <v>298</v>
          </cell>
          <cell r="G180">
            <v>3</v>
          </cell>
          <cell r="H180">
            <v>2</v>
          </cell>
        </row>
        <row r="181">
          <cell r="B181">
            <v>4787</v>
          </cell>
          <cell r="C181">
            <v>196</v>
          </cell>
          <cell r="D181">
            <v>316</v>
          </cell>
          <cell r="E181">
            <v>895</v>
          </cell>
          <cell r="F181">
            <v>3100</v>
          </cell>
          <cell r="G181">
            <v>740</v>
          </cell>
          <cell r="H181">
            <v>1666</v>
          </cell>
          <cell r="I181">
            <v>40</v>
          </cell>
        </row>
        <row r="183">
          <cell r="C183">
            <v>16</v>
          </cell>
          <cell r="E183">
            <v>20100</v>
          </cell>
          <cell r="F183">
            <v>5220</v>
          </cell>
          <cell r="G183">
            <v>1142</v>
          </cell>
          <cell r="H183">
            <v>64</v>
          </cell>
        </row>
        <row r="184">
          <cell r="B184">
            <v>110</v>
          </cell>
          <cell r="G184">
            <v>4</v>
          </cell>
        </row>
        <row r="185">
          <cell r="B185">
            <v>12</v>
          </cell>
          <cell r="C185">
            <v>1057</v>
          </cell>
          <cell r="E185">
            <v>2017</v>
          </cell>
          <cell r="F185">
            <v>5541</v>
          </cell>
          <cell r="I185">
            <v>1006</v>
          </cell>
        </row>
        <row r="186">
          <cell r="B186">
            <v>1018</v>
          </cell>
          <cell r="C186">
            <v>264</v>
          </cell>
          <cell r="D186">
            <v>5639</v>
          </cell>
          <cell r="E186">
            <v>925</v>
          </cell>
          <cell r="F186">
            <v>195</v>
          </cell>
          <cell r="G186">
            <v>589</v>
          </cell>
          <cell r="H186">
            <v>1904</v>
          </cell>
          <cell r="I186">
            <v>56</v>
          </cell>
        </row>
        <row r="187">
          <cell r="D187">
            <v>17423</v>
          </cell>
          <cell r="G187">
            <v>150</v>
          </cell>
          <cell r="H187">
            <v>98</v>
          </cell>
          <cell r="I187">
            <v>500</v>
          </cell>
        </row>
        <row r="188">
          <cell r="B188">
            <v>255</v>
          </cell>
          <cell r="C188">
            <v>6394</v>
          </cell>
          <cell r="F188">
            <v>1248</v>
          </cell>
          <cell r="G188">
            <v>1349</v>
          </cell>
          <cell r="H188">
            <v>8</v>
          </cell>
          <cell r="I188">
            <v>15635</v>
          </cell>
        </row>
        <row r="189">
          <cell r="B189">
            <v>4176</v>
          </cell>
          <cell r="C189">
            <v>1323</v>
          </cell>
          <cell r="D189">
            <v>208</v>
          </cell>
          <cell r="E189">
            <v>15</v>
          </cell>
          <cell r="F189">
            <v>1634</v>
          </cell>
          <cell r="H189">
            <v>36</v>
          </cell>
          <cell r="I189">
            <v>25</v>
          </cell>
        </row>
        <row r="190">
          <cell r="F190">
            <v>1156</v>
          </cell>
          <cell r="G190">
            <v>1099</v>
          </cell>
          <cell r="H190">
            <v>6</v>
          </cell>
          <cell r="I190">
            <v>490</v>
          </cell>
        </row>
        <row r="191">
          <cell r="B191">
            <v>303410</v>
          </cell>
          <cell r="C191">
            <v>41116</v>
          </cell>
          <cell r="D191">
            <v>581052</v>
          </cell>
          <cell r="E191">
            <v>13543</v>
          </cell>
          <cell r="F191">
            <v>116973</v>
          </cell>
          <cell r="G191">
            <v>266364</v>
          </cell>
          <cell r="H191">
            <v>260510</v>
          </cell>
          <cell r="I191">
            <v>7350</v>
          </cell>
        </row>
        <row r="192">
          <cell r="B192">
            <v>32445</v>
          </cell>
          <cell r="C192">
            <v>17096</v>
          </cell>
          <cell r="D192">
            <v>6176</v>
          </cell>
          <cell r="E192">
            <v>27537</v>
          </cell>
          <cell r="F192">
            <v>4742</v>
          </cell>
          <cell r="G192">
            <v>23841</v>
          </cell>
          <cell r="H192">
            <v>16335</v>
          </cell>
          <cell r="I192">
            <v>3411</v>
          </cell>
        </row>
      </sheetData>
      <sheetData sheetId="7">
        <row r="8">
          <cell r="B8">
            <v>330</v>
          </cell>
          <cell r="C8">
            <v>263695</v>
          </cell>
          <cell r="D8">
            <v>67177</v>
          </cell>
          <cell r="E8">
            <v>99136</v>
          </cell>
          <cell r="F8">
            <v>3664</v>
          </cell>
          <cell r="G8">
            <v>53</v>
          </cell>
          <cell r="H8">
            <v>18157</v>
          </cell>
          <cell r="I8">
            <v>8169</v>
          </cell>
        </row>
        <row r="9">
          <cell r="B9">
            <v>2690</v>
          </cell>
          <cell r="C9">
            <v>3198</v>
          </cell>
          <cell r="D9">
            <v>5457</v>
          </cell>
          <cell r="E9">
            <v>999</v>
          </cell>
          <cell r="F9">
            <v>7240</v>
          </cell>
          <cell r="G9">
            <v>6627</v>
          </cell>
          <cell r="H9">
            <v>30519</v>
          </cell>
          <cell r="I9">
            <v>2257</v>
          </cell>
        </row>
        <row r="10">
          <cell r="B10">
            <v>70</v>
          </cell>
          <cell r="C10">
            <v>0</v>
          </cell>
          <cell r="D10">
            <v>10</v>
          </cell>
          <cell r="E10">
            <v>0</v>
          </cell>
          <cell r="F10">
            <v>30</v>
          </cell>
          <cell r="G10">
            <v>170</v>
          </cell>
          <cell r="H10">
            <v>297</v>
          </cell>
          <cell r="I10">
            <v>0</v>
          </cell>
        </row>
        <row r="11">
          <cell r="B11">
            <v>16</v>
          </cell>
          <cell r="C11">
            <v>20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3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226</v>
          </cell>
          <cell r="E12">
            <v>0</v>
          </cell>
          <cell r="F12">
            <v>33</v>
          </cell>
          <cell r="G12">
            <v>0</v>
          </cell>
          <cell r="H12">
            <v>1962</v>
          </cell>
          <cell r="I12">
            <v>120</v>
          </cell>
        </row>
        <row r="13">
          <cell r="B13">
            <v>192</v>
          </cell>
          <cell r="C13">
            <v>62</v>
          </cell>
          <cell r="D13">
            <v>969</v>
          </cell>
          <cell r="E13">
            <v>1932</v>
          </cell>
          <cell r="F13">
            <v>1095</v>
          </cell>
          <cell r="G13">
            <v>4057</v>
          </cell>
          <cell r="H13">
            <v>2317</v>
          </cell>
          <cell r="I13">
            <v>10</v>
          </cell>
        </row>
        <row r="14">
          <cell r="B14">
            <v>60</v>
          </cell>
          <cell r="C14">
            <v>245</v>
          </cell>
          <cell r="D14">
            <v>379</v>
          </cell>
          <cell r="E14">
            <v>472</v>
          </cell>
          <cell r="F14">
            <v>515</v>
          </cell>
          <cell r="G14">
            <v>1133</v>
          </cell>
          <cell r="H14">
            <v>187</v>
          </cell>
          <cell r="I14">
            <v>155</v>
          </cell>
        </row>
        <row r="15">
          <cell r="B15">
            <v>9</v>
          </cell>
          <cell r="C15">
            <v>0</v>
          </cell>
          <cell r="D15">
            <v>0</v>
          </cell>
          <cell r="E15">
            <v>10</v>
          </cell>
          <cell r="F15">
            <v>30</v>
          </cell>
          <cell r="G15">
            <v>176</v>
          </cell>
          <cell r="H15">
            <v>99</v>
          </cell>
          <cell r="I15">
            <v>0</v>
          </cell>
        </row>
        <row r="16">
          <cell r="B16">
            <v>445</v>
          </cell>
          <cell r="C16">
            <v>74</v>
          </cell>
          <cell r="D16">
            <v>2231</v>
          </cell>
          <cell r="E16">
            <v>174</v>
          </cell>
          <cell r="F16">
            <v>8734</v>
          </cell>
          <cell r="G16">
            <v>21651</v>
          </cell>
          <cell r="H16">
            <v>30529</v>
          </cell>
          <cell r="I16">
            <v>224</v>
          </cell>
        </row>
        <row r="17">
          <cell r="B17">
            <v>270</v>
          </cell>
          <cell r="C17">
            <v>397</v>
          </cell>
          <cell r="D17">
            <v>197</v>
          </cell>
          <cell r="E17">
            <v>375</v>
          </cell>
          <cell r="F17">
            <v>1928</v>
          </cell>
          <cell r="G17">
            <v>457</v>
          </cell>
          <cell r="H17">
            <v>3644</v>
          </cell>
          <cell r="I17">
            <v>185</v>
          </cell>
        </row>
        <row r="18">
          <cell r="B18">
            <v>14</v>
          </cell>
          <cell r="C18">
            <v>4904</v>
          </cell>
          <cell r="D18">
            <v>8</v>
          </cell>
          <cell r="E18">
            <v>63</v>
          </cell>
          <cell r="F18">
            <v>2459</v>
          </cell>
          <cell r="G18">
            <v>129</v>
          </cell>
          <cell r="H18">
            <v>35</v>
          </cell>
          <cell r="I18">
            <v>1347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3225</v>
          </cell>
          <cell r="F19">
            <v>390</v>
          </cell>
          <cell r="G19">
            <v>0</v>
          </cell>
          <cell r="H19">
            <v>100</v>
          </cell>
          <cell r="I19">
            <v>0</v>
          </cell>
        </row>
        <row r="20">
          <cell r="B20">
            <v>856</v>
          </cell>
          <cell r="C20">
            <v>2747</v>
          </cell>
          <cell r="D20">
            <v>294</v>
          </cell>
          <cell r="E20">
            <v>434</v>
          </cell>
          <cell r="F20">
            <v>4431</v>
          </cell>
          <cell r="G20">
            <v>726</v>
          </cell>
          <cell r="H20">
            <v>7</v>
          </cell>
          <cell r="I20">
            <v>2891</v>
          </cell>
        </row>
        <row r="21">
          <cell r="B21">
            <v>5072</v>
          </cell>
          <cell r="C21">
            <v>2500</v>
          </cell>
          <cell r="D21">
            <v>5039</v>
          </cell>
          <cell r="E21">
            <v>4419</v>
          </cell>
          <cell r="F21">
            <v>6309</v>
          </cell>
          <cell r="G21">
            <v>900</v>
          </cell>
          <cell r="H21">
            <v>3448</v>
          </cell>
          <cell r="I21">
            <v>1250</v>
          </cell>
        </row>
        <row r="22">
          <cell r="B22">
            <v>173</v>
          </cell>
          <cell r="C22">
            <v>105</v>
          </cell>
          <cell r="D22">
            <v>92</v>
          </cell>
          <cell r="E22">
            <v>203</v>
          </cell>
          <cell r="F22">
            <v>1064</v>
          </cell>
          <cell r="G22">
            <v>164</v>
          </cell>
          <cell r="H22">
            <v>255</v>
          </cell>
          <cell r="I22">
            <v>181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</row>
        <row r="24">
          <cell r="B24">
            <v>411</v>
          </cell>
          <cell r="C24">
            <v>942</v>
          </cell>
          <cell r="D24">
            <v>777</v>
          </cell>
          <cell r="E24">
            <v>359</v>
          </cell>
          <cell r="F24">
            <v>1492</v>
          </cell>
          <cell r="G24">
            <v>763</v>
          </cell>
          <cell r="H24">
            <v>90</v>
          </cell>
          <cell r="I24">
            <v>137</v>
          </cell>
        </row>
        <row r="25">
          <cell r="B25">
            <v>32</v>
          </cell>
          <cell r="C25">
            <v>3</v>
          </cell>
          <cell r="D25">
            <v>21</v>
          </cell>
          <cell r="E25">
            <v>9</v>
          </cell>
          <cell r="F25">
            <v>310</v>
          </cell>
          <cell r="G25">
            <v>21</v>
          </cell>
          <cell r="H25">
            <v>343</v>
          </cell>
          <cell r="I25">
            <v>7</v>
          </cell>
        </row>
        <row r="26">
          <cell r="B26">
            <v>89</v>
          </cell>
          <cell r="C26">
            <v>0</v>
          </cell>
          <cell r="D26">
            <v>164</v>
          </cell>
          <cell r="E26">
            <v>1293</v>
          </cell>
          <cell r="F26">
            <v>592</v>
          </cell>
          <cell r="G26">
            <v>70</v>
          </cell>
          <cell r="H26">
            <v>195</v>
          </cell>
          <cell r="I26">
            <v>1</v>
          </cell>
        </row>
        <row r="27">
          <cell r="B27">
            <v>66</v>
          </cell>
          <cell r="C27">
            <v>18</v>
          </cell>
          <cell r="D27">
            <v>88</v>
          </cell>
          <cell r="E27">
            <v>266</v>
          </cell>
          <cell r="F27">
            <v>274</v>
          </cell>
          <cell r="G27">
            <v>12</v>
          </cell>
          <cell r="H27">
            <v>91</v>
          </cell>
          <cell r="I27">
            <v>0</v>
          </cell>
        </row>
        <row r="28">
          <cell r="B28">
            <v>7</v>
          </cell>
          <cell r="C28">
            <v>0</v>
          </cell>
          <cell r="D28">
            <v>0</v>
          </cell>
          <cell r="E28">
            <v>976</v>
          </cell>
          <cell r="F28">
            <v>175</v>
          </cell>
          <cell r="G28">
            <v>55</v>
          </cell>
          <cell r="H28">
            <v>7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4</v>
          </cell>
          <cell r="E29">
            <v>0</v>
          </cell>
          <cell r="F29">
            <v>25</v>
          </cell>
          <cell r="G29">
            <v>35</v>
          </cell>
          <cell r="H29">
            <v>60</v>
          </cell>
          <cell r="I29">
            <v>0</v>
          </cell>
        </row>
        <row r="30">
          <cell r="B30">
            <v>101</v>
          </cell>
          <cell r="C30">
            <v>5</v>
          </cell>
          <cell r="D30">
            <v>0</v>
          </cell>
          <cell r="E30">
            <v>140</v>
          </cell>
          <cell r="F30">
            <v>1015</v>
          </cell>
          <cell r="G30">
            <v>35</v>
          </cell>
          <cell r="H30">
            <v>30</v>
          </cell>
          <cell r="I30">
            <v>18</v>
          </cell>
        </row>
        <row r="31">
          <cell r="B31">
            <v>0</v>
          </cell>
          <cell r="C31">
            <v>0</v>
          </cell>
          <cell r="D31">
            <v>0</v>
          </cell>
          <cell r="F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1281</v>
          </cell>
          <cell r="F32">
            <v>528</v>
          </cell>
          <cell r="G32">
            <v>252</v>
          </cell>
          <cell r="H32">
            <v>5</v>
          </cell>
          <cell r="I32">
            <v>0</v>
          </cell>
        </row>
        <row r="33">
          <cell r="B33">
            <v>1180</v>
          </cell>
          <cell r="C33">
            <v>59</v>
          </cell>
          <cell r="D33">
            <v>144</v>
          </cell>
          <cell r="E33">
            <v>199</v>
          </cell>
          <cell r="F33">
            <v>343</v>
          </cell>
          <cell r="G33">
            <v>425</v>
          </cell>
          <cell r="H33">
            <v>45</v>
          </cell>
          <cell r="I33">
            <v>5</v>
          </cell>
        </row>
        <row r="34">
          <cell r="B34">
            <v>0</v>
          </cell>
          <cell r="C34">
            <v>143</v>
          </cell>
          <cell r="D34">
            <v>0</v>
          </cell>
          <cell r="E34">
            <v>60</v>
          </cell>
          <cell r="F34">
            <v>448</v>
          </cell>
          <cell r="G34">
            <v>30</v>
          </cell>
          <cell r="H34">
            <v>10</v>
          </cell>
          <cell r="I34">
            <v>15</v>
          </cell>
        </row>
        <row r="35">
          <cell r="B35">
            <v>205</v>
          </cell>
          <cell r="C35">
            <v>214</v>
          </cell>
          <cell r="D35">
            <v>304</v>
          </cell>
          <cell r="E35">
            <v>64</v>
          </cell>
          <cell r="F35">
            <v>60</v>
          </cell>
          <cell r="G35">
            <v>552</v>
          </cell>
          <cell r="H35">
            <v>131</v>
          </cell>
          <cell r="I35">
            <v>17</v>
          </cell>
        </row>
        <row r="36">
          <cell r="B36">
            <v>25</v>
          </cell>
          <cell r="C36">
            <v>12</v>
          </cell>
          <cell r="D36">
            <v>30</v>
          </cell>
          <cell r="E36">
            <v>0</v>
          </cell>
          <cell r="F36">
            <v>0</v>
          </cell>
          <cell r="G36">
            <v>205</v>
          </cell>
          <cell r="H36">
            <v>257</v>
          </cell>
          <cell r="I36">
            <v>15</v>
          </cell>
        </row>
        <row r="37">
          <cell r="B37">
            <v>55</v>
          </cell>
          <cell r="C37">
            <v>0</v>
          </cell>
          <cell r="D37">
            <v>0</v>
          </cell>
          <cell r="E37">
            <v>9</v>
          </cell>
          <cell r="F37">
            <v>200</v>
          </cell>
          <cell r="G37">
            <v>0</v>
          </cell>
          <cell r="H37">
            <v>0</v>
          </cell>
          <cell r="I37">
            <v>33</v>
          </cell>
        </row>
        <row r="38">
          <cell r="B38">
            <v>339</v>
          </cell>
          <cell r="C38">
            <v>438</v>
          </cell>
          <cell r="D38">
            <v>0</v>
          </cell>
          <cell r="E38">
            <v>6</v>
          </cell>
          <cell r="F38">
            <v>235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390</v>
          </cell>
          <cell r="C40">
            <v>57</v>
          </cell>
          <cell r="D40">
            <v>399</v>
          </cell>
          <cell r="E40">
            <v>145</v>
          </cell>
          <cell r="F40">
            <v>362</v>
          </cell>
          <cell r="G40">
            <v>346</v>
          </cell>
          <cell r="H40">
            <v>365</v>
          </cell>
          <cell r="I40">
            <v>78</v>
          </cell>
        </row>
        <row r="41">
          <cell r="B41">
            <v>2783</v>
          </cell>
          <cell r="C41">
            <v>1281</v>
          </cell>
          <cell r="D41">
            <v>1008</v>
          </cell>
          <cell r="E41">
            <v>308</v>
          </cell>
          <cell r="F41">
            <v>743</v>
          </cell>
          <cell r="G41">
            <v>1037</v>
          </cell>
          <cell r="H41">
            <v>1714</v>
          </cell>
          <cell r="I41">
            <v>305</v>
          </cell>
        </row>
        <row r="42"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84">
          <cell r="B84">
            <v>1525</v>
          </cell>
          <cell r="C84">
            <v>282022</v>
          </cell>
          <cell r="D84">
            <v>73097</v>
          </cell>
          <cell r="E84">
            <v>106753</v>
          </cell>
          <cell r="F84">
            <v>1173</v>
          </cell>
          <cell r="G84">
            <v>117</v>
          </cell>
          <cell r="H84">
            <v>2965</v>
          </cell>
          <cell r="I84">
            <v>3231</v>
          </cell>
        </row>
        <row r="85">
          <cell r="B85">
            <v>5915</v>
          </cell>
          <cell r="C85">
            <v>1502</v>
          </cell>
          <cell r="D85">
            <v>1106</v>
          </cell>
          <cell r="E85">
            <v>1115</v>
          </cell>
          <cell r="F85">
            <v>3396</v>
          </cell>
          <cell r="G85">
            <v>2160</v>
          </cell>
          <cell r="H85">
            <v>7824</v>
          </cell>
          <cell r="I85">
            <v>1662</v>
          </cell>
        </row>
        <row r="86">
          <cell r="B86">
            <v>900</v>
          </cell>
          <cell r="C86">
            <v>0</v>
          </cell>
          <cell r="D86">
            <v>54</v>
          </cell>
          <cell r="E86">
            <v>0</v>
          </cell>
          <cell r="F86">
            <v>0</v>
          </cell>
          <cell r="G86">
            <v>3220</v>
          </cell>
          <cell r="H86">
            <v>0</v>
          </cell>
          <cell r="I86">
            <v>0</v>
          </cell>
        </row>
        <row r="87">
          <cell r="B87">
            <v>1500</v>
          </cell>
          <cell r="C87">
            <v>85050</v>
          </cell>
          <cell r="D87">
            <v>450</v>
          </cell>
          <cell r="E87">
            <v>1350</v>
          </cell>
          <cell r="F87">
            <v>8300</v>
          </cell>
          <cell r="G87">
            <v>13500</v>
          </cell>
          <cell r="H87">
            <v>745</v>
          </cell>
          <cell r="I87">
            <v>36150</v>
          </cell>
        </row>
        <row r="88">
          <cell r="B88">
            <v>250</v>
          </cell>
          <cell r="C88">
            <v>50</v>
          </cell>
          <cell r="D88">
            <v>386</v>
          </cell>
          <cell r="E88">
            <v>0</v>
          </cell>
          <cell r="F88">
            <v>39</v>
          </cell>
          <cell r="G88">
            <v>12</v>
          </cell>
          <cell r="H88">
            <v>1532</v>
          </cell>
          <cell r="I88">
            <v>0</v>
          </cell>
        </row>
        <row r="89">
          <cell r="B89">
            <v>8863</v>
          </cell>
          <cell r="C89">
            <v>187</v>
          </cell>
          <cell r="D89">
            <v>87</v>
          </cell>
          <cell r="E89">
            <v>2976</v>
          </cell>
          <cell r="F89">
            <v>1420</v>
          </cell>
          <cell r="G89">
            <v>1403</v>
          </cell>
          <cell r="H89">
            <v>401</v>
          </cell>
          <cell r="I89">
            <v>1284</v>
          </cell>
        </row>
        <row r="90">
          <cell r="B90">
            <v>595</v>
          </cell>
          <cell r="C90">
            <v>244</v>
          </cell>
          <cell r="D90">
            <v>0</v>
          </cell>
          <cell r="E90">
            <v>11</v>
          </cell>
          <cell r="F90">
            <v>342</v>
          </cell>
          <cell r="G90">
            <v>1536</v>
          </cell>
          <cell r="H90">
            <v>74</v>
          </cell>
          <cell r="I90">
            <v>1266</v>
          </cell>
        </row>
        <row r="91">
          <cell r="B91">
            <v>87</v>
          </cell>
          <cell r="C91">
            <v>0</v>
          </cell>
          <cell r="D91">
            <v>0</v>
          </cell>
          <cell r="E91">
            <v>12</v>
          </cell>
          <cell r="F91">
            <v>0</v>
          </cell>
          <cell r="G91">
            <v>59</v>
          </cell>
          <cell r="H91">
            <v>0</v>
          </cell>
          <cell r="I91">
            <v>0</v>
          </cell>
        </row>
        <row r="92">
          <cell r="B92">
            <v>1324</v>
          </cell>
          <cell r="C92">
            <v>828</v>
          </cell>
          <cell r="D92">
            <v>1101</v>
          </cell>
          <cell r="E92">
            <v>116</v>
          </cell>
          <cell r="F92">
            <v>1043</v>
          </cell>
          <cell r="G92">
            <v>4183</v>
          </cell>
          <cell r="H92">
            <v>2560</v>
          </cell>
          <cell r="I92">
            <v>201</v>
          </cell>
        </row>
        <row r="93">
          <cell r="B93">
            <v>1256</v>
          </cell>
          <cell r="C93">
            <v>586</v>
          </cell>
          <cell r="D93">
            <v>112</v>
          </cell>
          <cell r="E93">
            <v>1075</v>
          </cell>
          <cell r="F93">
            <v>625</v>
          </cell>
          <cell r="G93">
            <v>301</v>
          </cell>
          <cell r="H93">
            <v>1888</v>
          </cell>
          <cell r="I93">
            <v>198</v>
          </cell>
        </row>
        <row r="94">
          <cell r="B94">
            <v>0</v>
          </cell>
          <cell r="C94">
            <v>737</v>
          </cell>
          <cell r="D94">
            <v>0</v>
          </cell>
          <cell r="E94">
            <v>0</v>
          </cell>
          <cell r="F94">
            <v>1404</v>
          </cell>
          <cell r="G94">
            <v>365</v>
          </cell>
          <cell r="H94">
            <v>0</v>
          </cell>
          <cell r="I94">
            <v>359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2860</v>
          </cell>
          <cell r="F95">
            <v>2475</v>
          </cell>
          <cell r="G95">
            <v>50</v>
          </cell>
          <cell r="H95">
            <v>0</v>
          </cell>
          <cell r="I95">
            <v>0</v>
          </cell>
        </row>
        <row r="96">
          <cell r="B96">
            <v>203</v>
          </cell>
          <cell r="C96">
            <v>1803</v>
          </cell>
          <cell r="D96">
            <v>30</v>
          </cell>
          <cell r="E96">
            <v>441</v>
          </cell>
          <cell r="F96">
            <v>2507</v>
          </cell>
          <cell r="G96">
            <v>520</v>
          </cell>
          <cell r="H96">
            <v>0</v>
          </cell>
          <cell r="I96">
            <v>481</v>
          </cell>
        </row>
        <row r="97">
          <cell r="B97">
            <v>5828</v>
          </cell>
          <cell r="C97">
            <v>778</v>
          </cell>
          <cell r="D97">
            <v>2291</v>
          </cell>
          <cell r="E97">
            <v>3914</v>
          </cell>
          <cell r="F97">
            <v>3372</v>
          </cell>
          <cell r="G97">
            <v>253</v>
          </cell>
          <cell r="H97">
            <v>1817</v>
          </cell>
          <cell r="I97">
            <v>2092</v>
          </cell>
        </row>
        <row r="98">
          <cell r="B98">
            <v>504</v>
          </cell>
          <cell r="C98">
            <v>336</v>
          </cell>
          <cell r="D98">
            <v>1739</v>
          </cell>
          <cell r="E98">
            <v>132</v>
          </cell>
          <cell r="F98">
            <v>1383</v>
          </cell>
          <cell r="G98">
            <v>1913</v>
          </cell>
          <cell r="H98">
            <v>1524</v>
          </cell>
          <cell r="I98">
            <v>303</v>
          </cell>
        </row>
        <row r="99">
          <cell r="B99">
            <v>4</v>
          </cell>
          <cell r="C99">
            <v>0</v>
          </cell>
          <cell r="D99">
            <v>0</v>
          </cell>
          <cell r="E99">
            <v>106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>
            <v>4274</v>
          </cell>
          <cell r="C100">
            <v>1595</v>
          </cell>
          <cell r="D100">
            <v>150</v>
          </cell>
          <cell r="E100">
            <v>347</v>
          </cell>
          <cell r="F100">
            <v>1451</v>
          </cell>
          <cell r="G100">
            <v>47</v>
          </cell>
          <cell r="H100">
            <v>96</v>
          </cell>
          <cell r="I100">
            <v>513</v>
          </cell>
        </row>
        <row r="101">
          <cell r="B101">
            <v>833</v>
          </cell>
          <cell r="C101">
            <v>93</v>
          </cell>
          <cell r="D101">
            <v>203</v>
          </cell>
          <cell r="E101">
            <v>1014</v>
          </cell>
          <cell r="F101">
            <v>295</v>
          </cell>
          <cell r="G101">
            <v>663</v>
          </cell>
          <cell r="H101">
            <v>852</v>
          </cell>
          <cell r="I101">
            <v>6</v>
          </cell>
        </row>
        <row r="102">
          <cell r="B102">
            <v>195</v>
          </cell>
          <cell r="C102">
            <v>0</v>
          </cell>
          <cell r="D102">
            <v>75</v>
          </cell>
          <cell r="E102">
            <v>57</v>
          </cell>
          <cell r="F102">
            <v>1440</v>
          </cell>
          <cell r="G102">
            <v>1</v>
          </cell>
          <cell r="H102">
            <v>518</v>
          </cell>
          <cell r="I102">
            <v>5</v>
          </cell>
        </row>
        <row r="103">
          <cell r="B103">
            <v>231</v>
          </cell>
          <cell r="C103">
            <v>37</v>
          </cell>
          <cell r="D103">
            <v>235</v>
          </cell>
          <cell r="E103">
            <v>20</v>
          </cell>
          <cell r="F103">
            <v>486</v>
          </cell>
          <cell r="G103">
            <v>172</v>
          </cell>
          <cell r="H103">
            <v>431</v>
          </cell>
          <cell r="I103">
            <v>9</v>
          </cell>
        </row>
        <row r="104">
          <cell r="B104">
            <v>73</v>
          </cell>
          <cell r="C104">
            <v>1</v>
          </cell>
          <cell r="D104">
            <v>0</v>
          </cell>
          <cell r="E104">
            <v>590</v>
          </cell>
          <cell r="F104">
            <v>305</v>
          </cell>
          <cell r="G104">
            <v>50</v>
          </cell>
          <cell r="H104">
            <v>8</v>
          </cell>
          <cell r="I104">
            <v>0</v>
          </cell>
        </row>
        <row r="105">
          <cell r="B105">
            <v>115</v>
          </cell>
          <cell r="C105">
            <v>0</v>
          </cell>
          <cell r="D105">
            <v>0</v>
          </cell>
          <cell r="E105">
            <v>257</v>
          </cell>
          <cell r="F105">
            <v>740</v>
          </cell>
          <cell r="G105">
            <v>81</v>
          </cell>
          <cell r="H105">
            <v>86</v>
          </cell>
          <cell r="I105">
            <v>0</v>
          </cell>
        </row>
        <row r="106">
          <cell r="B106">
            <v>493</v>
          </cell>
          <cell r="C106">
            <v>61</v>
          </cell>
          <cell r="D106">
            <v>43</v>
          </cell>
          <cell r="E106">
            <v>205</v>
          </cell>
          <cell r="F106">
            <v>1000</v>
          </cell>
          <cell r="G106">
            <v>113</v>
          </cell>
          <cell r="H106">
            <v>86</v>
          </cell>
          <cell r="I106">
            <v>19</v>
          </cell>
        </row>
        <row r="107"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6</v>
          </cell>
          <cell r="C108">
            <v>4</v>
          </cell>
          <cell r="D108">
            <v>20</v>
          </cell>
          <cell r="E108">
            <v>695</v>
          </cell>
          <cell r="F108">
            <v>620</v>
          </cell>
          <cell r="G108">
            <v>184</v>
          </cell>
          <cell r="H108">
            <v>1</v>
          </cell>
          <cell r="I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1450</v>
          </cell>
          <cell r="G109">
            <v>15</v>
          </cell>
          <cell r="H109">
            <v>182</v>
          </cell>
          <cell r="I109">
            <v>35</v>
          </cell>
        </row>
        <row r="110">
          <cell r="B110">
            <v>26</v>
          </cell>
          <cell r="C110">
            <v>7230</v>
          </cell>
          <cell r="D110">
            <v>0</v>
          </cell>
          <cell r="E110">
            <v>140</v>
          </cell>
          <cell r="F110">
            <v>1785</v>
          </cell>
          <cell r="G110">
            <v>32</v>
          </cell>
          <cell r="H110">
            <v>40</v>
          </cell>
          <cell r="I110">
            <v>342</v>
          </cell>
        </row>
        <row r="111">
          <cell r="B111">
            <v>811</v>
          </cell>
          <cell r="C111">
            <v>1024</v>
          </cell>
          <cell r="D111">
            <v>910</v>
          </cell>
          <cell r="E111">
            <v>1129</v>
          </cell>
          <cell r="F111">
            <v>958</v>
          </cell>
          <cell r="G111">
            <v>1346</v>
          </cell>
          <cell r="H111">
            <v>691</v>
          </cell>
          <cell r="I111">
            <v>138</v>
          </cell>
        </row>
        <row r="112">
          <cell r="B112">
            <v>0</v>
          </cell>
          <cell r="C112">
            <v>0</v>
          </cell>
          <cell r="D112">
            <v>1054</v>
          </cell>
          <cell r="E112">
            <v>0</v>
          </cell>
          <cell r="F112">
            <v>0</v>
          </cell>
          <cell r="G112">
            <v>622</v>
          </cell>
          <cell r="H112">
            <v>992</v>
          </cell>
          <cell r="I112">
            <v>200</v>
          </cell>
        </row>
        <row r="113">
          <cell r="B113">
            <v>160</v>
          </cell>
          <cell r="C113">
            <v>75</v>
          </cell>
          <cell r="D113">
            <v>0</v>
          </cell>
          <cell r="E113">
            <v>251</v>
          </cell>
          <cell r="F113">
            <v>4124</v>
          </cell>
          <cell r="G113">
            <v>584</v>
          </cell>
          <cell r="H113">
            <v>90</v>
          </cell>
          <cell r="I113">
            <v>3272</v>
          </cell>
        </row>
        <row r="114">
          <cell r="B114">
            <v>853</v>
          </cell>
          <cell r="C114">
            <v>1050</v>
          </cell>
          <cell r="D114">
            <v>488</v>
          </cell>
          <cell r="E114">
            <v>48</v>
          </cell>
          <cell r="F114">
            <v>470</v>
          </cell>
          <cell r="G114">
            <v>0</v>
          </cell>
          <cell r="H114">
            <v>0</v>
          </cell>
          <cell r="I114">
            <v>55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2313</v>
          </cell>
          <cell r="G115">
            <v>173</v>
          </cell>
          <cell r="H115">
            <v>20</v>
          </cell>
          <cell r="I115">
            <v>258</v>
          </cell>
        </row>
        <row r="116">
          <cell r="B116">
            <v>42019</v>
          </cell>
          <cell r="C116">
            <v>8683</v>
          </cell>
          <cell r="D116">
            <v>85852</v>
          </cell>
          <cell r="E116">
            <v>57707</v>
          </cell>
          <cell r="F116">
            <v>76186</v>
          </cell>
          <cell r="G116">
            <v>75768</v>
          </cell>
          <cell r="H116">
            <v>13429</v>
          </cell>
          <cell r="I116">
            <v>350</v>
          </cell>
        </row>
        <row r="117">
          <cell r="B117">
            <v>41860</v>
          </cell>
          <cell r="C117">
            <v>120670</v>
          </cell>
          <cell r="D117">
            <v>14114</v>
          </cell>
          <cell r="E117">
            <v>200955</v>
          </cell>
          <cell r="F117">
            <v>28652</v>
          </cell>
          <cell r="G117">
            <v>126331</v>
          </cell>
          <cell r="H117">
            <v>26895</v>
          </cell>
          <cell r="I117">
            <v>4335</v>
          </cell>
        </row>
        <row r="118">
          <cell r="C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59">
          <cell r="B159">
            <v>8216</v>
          </cell>
          <cell r="C159">
            <v>1304992</v>
          </cell>
          <cell r="D159">
            <v>552061</v>
          </cell>
          <cell r="E159">
            <v>527468</v>
          </cell>
          <cell r="F159">
            <v>5233</v>
          </cell>
          <cell r="G159">
            <v>417</v>
          </cell>
          <cell r="H159">
            <v>13847</v>
          </cell>
          <cell r="I159">
            <v>11955</v>
          </cell>
        </row>
        <row r="160">
          <cell r="B160">
            <v>13091</v>
          </cell>
          <cell r="C160">
            <v>2933</v>
          </cell>
          <cell r="D160">
            <v>2096</v>
          </cell>
          <cell r="E160">
            <v>1448</v>
          </cell>
          <cell r="F160">
            <v>5355</v>
          </cell>
          <cell r="G160">
            <v>3343</v>
          </cell>
          <cell r="H160">
            <v>46761</v>
          </cell>
          <cell r="I160">
            <v>2590</v>
          </cell>
        </row>
        <row r="161">
          <cell r="B161">
            <v>3750</v>
          </cell>
          <cell r="C161">
            <v>0</v>
          </cell>
          <cell r="D161">
            <v>404</v>
          </cell>
          <cell r="E161">
            <v>0</v>
          </cell>
          <cell r="F161">
            <v>0</v>
          </cell>
          <cell r="G161">
            <v>5796</v>
          </cell>
          <cell r="H161">
            <v>0</v>
          </cell>
          <cell r="I161">
            <v>0</v>
          </cell>
        </row>
        <row r="162">
          <cell r="B162">
            <v>305</v>
          </cell>
          <cell r="C162">
            <v>11000</v>
          </cell>
          <cell r="D162">
            <v>90</v>
          </cell>
          <cell r="E162">
            <v>187</v>
          </cell>
          <cell r="F162">
            <v>1365</v>
          </cell>
          <cell r="G162">
            <v>2740</v>
          </cell>
          <cell r="H162">
            <v>108</v>
          </cell>
          <cell r="I162">
            <v>4750</v>
          </cell>
        </row>
        <row r="163">
          <cell r="B163">
            <v>500</v>
          </cell>
          <cell r="C163">
            <v>100</v>
          </cell>
          <cell r="D163">
            <v>671</v>
          </cell>
          <cell r="E163">
            <v>0</v>
          </cell>
          <cell r="F163">
            <v>117</v>
          </cell>
          <cell r="G163">
            <v>0</v>
          </cell>
          <cell r="H163">
            <v>3926</v>
          </cell>
          <cell r="I163">
            <v>0</v>
          </cell>
        </row>
        <row r="164">
          <cell r="B164">
            <v>10906</v>
          </cell>
          <cell r="C164">
            <v>182</v>
          </cell>
          <cell r="D164">
            <v>72</v>
          </cell>
          <cell r="E164">
            <v>3002</v>
          </cell>
          <cell r="F164">
            <v>1666</v>
          </cell>
          <cell r="G164">
            <v>499</v>
          </cell>
          <cell r="H164">
            <v>265</v>
          </cell>
          <cell r="I164">
            <v>1284</v>
          </cell>
        </row>
        <row r="165">
          <cell r="B165">
            <v>888</v>
          </cell>
          <cell r="C165">
            <v>372</v>
          </cell>
          <cell r="D165">
            <v>0</v>
          </cell>
          <cell r="E165">
            <v>14</v>
          </cell>
          <cell r="F165">
            <v>439</v>
          </cell>
          <cell r="G165">
            <v>314</v>
          </cell>
          <cell r="H165">
            <v>60</v>
          </cell>
          <cell r="I165">
            <v>1140</v>
          </cell>
        </row>
        <row r="166">
          <cell r="B166">
            <v>131</v>
          </cell>
          <cell r="C166">
            <v>0</v>
          </cell>
          <cell r="D166">
            <v>0</v>
          </cell>
          <cell r="E166">
            <v>26</v>
          </cell>
          <cell r="F166">
            <v>0</v>
          </cell>
          <cell r="G166">
            <v>67</v>
          </cell>
          <cell r="H166">
            <v>0</v>
          </cell>
          <cell r="I166">
            <v>0</v>
          </cell>
        </row>
        <row r="167">
          <cell r="B167">
            <v>4012</v>
          </cell>
          <cell r="C167">
            <v>331</v>
          </cell>
          <cell r="D167">
            <v>1208</v>
          </cell>
          <cell r="E167">
            <v>106</v>
          </cell>
          <cell r="F167">
            <v>1289</v>
          </cell>
          <cell r="G167">
            <v>1356</v>
          </cell>
          <cell r="H167">
            <v>3685</v>
          </cell>
          <cell r="I167">
            <v>240</v>
          </cell>
        </row>
        <row r="168">
          <cell r="B168">
            <v>12610</v>
          </cell>
          <cell r="C168">
            <v>7897</v>
          </cell>
          <cell r="D168">
            <v>769</v>
          </cell>
          <cell r="E168">
            <v>10785</v>
          </cell>
          <cell r="F168">
            <v>5000</v>
          </cell>
          <cell r="G168">
            <v>1981</v>
          </cell>
          <cell r="H168">
            <v>19093</v>
          </cell>
          <cell r="I168">
            <v>987</v>
          </cell>
        </row>
        <row r="169">
          <cell r="B169">
            <v>0</v>
          </cell>
          <cell r="C169">
            <v>7240</v>
          </cell>
          <cell r="D169">
            <v>0</v>
          </cell>
          <cell r="E169">
            <v>0</v>
          </cell>
          <cell r="F169">
            <v>12537</v>
          </cell>
          <cell r="G169">
            <v>2910</v>
          </cell>
          <cell r="H169">
            <v>0</v>
          </cell>
          <cell r="I169">
            <v>2690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98403</v>
          </cell>
          <cell r="F170">
            <v>28050</v>
          </cell>
          <cell r="G170">
            <v>360</v>
          </cell>
          <cell r="H170">
            <v>0</v>
          </cell>
          <cell r="I170">
            <v>0</v>
          </cell>
        </row>
        <row r="171">
          <cell r="B171">
            <v>1965</v>
          </cell>
          <cell r="C171">
            <v>30532</v>
          </cell>
          <cell r="D171">
            <v>70</v>
          </cell>
          <cell r="E171">
            <v>2563</v>
          </cell>
          <cell r="F171">
            <v>22273</v>
          </cell>
          <cell r="G171">
            <v>2355</v>
          </cell>
          <cell r="H171">
            <v>0</v>
          </cell>
          <cell r="I171">
            <v>3517</v>
          </cell>
        </row>
        <row r="172">
          <cell r="B172">
            <v>58746</v>
          </cell>
          <cell r="C172">
            <v>5922</v>
          </cell>
          <cell r="D172">
            <v>21343</v>
          </cell>
          <cell r="E172">
            <v>29663</v>
          </cell>
          <cell r="F172">
            <v>27441</v>
          </cell>
          <cell r="G172">
            <v>2101</v>
          </cell>
          <cell r="H172">
            <v>12599</v>
          </cell>
          <cell r="I172">
            <v>10929</v>
          </cell>
        </row>
        <row r="173">
          <cell r="B173">
            <v>7673</v>
          </cell>
          <cell r="C173">
            <v>564</v>
          </cell>
          <cell r="D173">
            <v>9513</v>
          </cell>
          <cell r="E173">
            <v>851</v>
          </cell>
          <cell r="F173">
            <v>12330</v>
          </cell>
          <cell r="G173">
            <v>8925</v>
          </cell>
          <cell r="H173">
            <v>6366</v>
          </cell>
          <cell r="I173">
            <v>909</v>
          </cell>
        </row>
        <row r="174">
          <cell r="B174">
            <v>28</v>
          </cell>
          <cell r="C174">
            <v>0</v>
          </cell>
          <cell r="D174">
            <v>0</v>
          </cell>
          <cell r="E174">
            <v>424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5">
          <cell r="B175">
            <v>45338</v>
          </cell>
          <cell r="C175">
            <v>4734</v>
          </cell>
          <cell r="D175">
            <v>1279</v>
          </cell>
          <cell r="E175">
            <v>2797</v>
          </cell>
          <cell r="F175">
            <v>8676</v>
          </cell>
          <cell r="G175">
            <v>232</v>
          </cell>
          <cell r="H175">
            <v>299</v>
          </cell>
          <cell r="I175">
            <v>3322</v>
          </cell>
        </row>
        <row r="176">
          <cell r="B176">
            <v>12619</v>
          </cell>
          <cell r="C176">
            <v>176</v>
          </cell>
          <cell r="D176">
            <v>1195</v>
          </cell>
          <cell r="E176">
            <v>4435</v>
          </cell>
          <cell r="F176">
            <v>4110</v>
          </cell>
          <cell r="G176">
            <v>3586</v>
          </cell>
          <cell r="H176">
            <v>4436</v>
          </cell>
          <cell r="I176">
            <v>30</v>
          </cell>
        </row>
        <row r="177">
          <cell r="B177">
            <v>3090</v>
          </cell>
          <cell r="C177">
            <v>0</v>
          </cell>
          <cell r="D177">
            <v>1150</v>
          </cell>
          <cell r="E177">
            <v>2210</v>
          </cell>
          <cell r="F177">
            <v>31680</v>
          </cell>
          <cell r="G177">
            <v>3</v>
          </cell>
          <cell r="H177">
            <v>6692</v>
          </cell>
          <cell r="I177">
            <v>20</v>
          </cell>
        </row>
        <row r="178">
          <cell r="B178">
            <v>3377</v>
          </cell>
          <cell r="C178">
            <v>92</v>
          </cell>
          <cell r="D178">
            <v>2420</v>
          </cell>
          <cell r="E178">
            <v>182</v>
          </cell>
          <cell r="F178">
            <v>8003</v>
          </cell>
          <cell r="G178">
            <v>889</v>
          </cell>
          <cell r="H178">
            <v>3511</v>
          </cell>
          <cell r="I178">
            <v>38</v>
          </cell>
        </row>
        <row r="179">
          <cell r="B179">
            <v>107</v>
          </cell>
          <cell r="C179">
            <v>1</v>
          </cell>
          <cell r="D179">
            <v>0</v>
          </cell>
          <cell r="E179">
            <v>1271</v>
          </cell>
          <cell r="F179">
            <v>605</v>
          </cell>
          <cell r="G179">
            <v>106</v>
          </cell>
          <cell r="H179">
            <v>14</v>
          </cell>
          <cell r="I179">
            <v>0</v>
          </cell>
        </row>
        <row r="180">
          <cell r="B180">
            <v>41</v>
          </cell>
          <cell r="C180">
            <v>0</v>
          </cell>
          <cell r="D180">
            <v>0</v>
          </cell>
          <cell r="E180">
            <v>147</v>
          </cell>
          <cell r="F180">
            <v>295</v>
          </cell>
          <cell r="G180">
            <v>131</v>
          </cell>
          <cell r="H180">
            <v>6</v>
          </cell>
          <cell r="I180">
            <v>0</v>
          </cell>
        </row>
        <row r="181">
          <cell r="B181">
            <v>7321</v>
          </cell>
          <cell r="C181">
            <v>81</v>
          </cell>
          <cell r="D181">
            <v>300</v>
          </cell>
          <cell r="E181">
            <v>1327</v>
          </cell>
          <cell r="F181">
            <v>12240</v>
          </cell>
          <cell r="G181">
            <v>900</v>
          </cell>
          <cell r="H181">
            <v>778</v>
          </cell>
          <cell r="I181">
            <v>160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B183">
            <v>90</v>
          </cell>
          <cell r="C183">
            <v>16</v>
          </cell>
          <cell r="D183">
            <v>200</v>
          </cell>
          <cell r="E183">
            <v>40400</v>
          </cell>
          <cell r="F183">
            <v>9200</v>
          </cell>
          <cell r="G183">
            <v>1479</v>
          </cell>
          <cell r="H183">
            <v>1</v>
          </cell>
          <cell r="I183">
            <v>14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245</v>
          </cell>
          <cell r="F184">
            <v>4350</v>
          </cell>
          <cell r="G184">
            <v>3</v>
          </cell>
          <cell r="H184">
            <v>38</v>
          </cell>
          <cell r="I184">
            <v>105</v>
          </cell>
        </row>
        <row r="185">
          <cell r="B185">
            <v>69</v>
          </cell>
          <cell r="C185">
            <v>2267</v>
          </cell>
          <cell r="D185">
            <v>0</v>
          </cell>
          <cell r="E185">
            <v>59</v>
          </cell>
          <cell r="F185">
            <v>4985</v>
          </cell>
          <cell r="G185">
            <v>57</v>
          </cell>
          <cell r="H185">
            <v>106</v>
          </cell>
          <cell r="I185">
            <v>2642</v>
          </cell>
        </row>
        <row r="186">
          <cell r="B186">
            <v>1634</v>
          </cell>
          <cell r="C186">
            <v>793</v>
          </cell>
          <cell r="D186">
            <v>6050</v>
          </cell>
          <cell r="E186">
            <v>443</v>
          </cell>
          <cell r="F186">
            <v>574</v>
          </cell>
          <cell r="G186">
            <v>1130</v>
          </cell>
          <cell r="H186">
            <v>2733</v>
          </cell>
          <cell r="I186">
            <v>18</v>
          </cell>
        </row>
        <row r="187">
          <cell r="B187">
            <v>0</v>
          </cell>
          <cell r="C187">
            <v>0</v>
          </cell>
          <cell r="D187">
            <v>821</v>
          </cell>
          <cell r="E187">
            <v>0</v>
          </cell>
          <cell r="F187">
            <v>0</v>
          </cell>
          <cell r="G187">
            <v>180</v>
          </cell>
          <cell r="H187">
            <v>233</v>
          </cell>
          <cell r="I187">
            <v>200</v>
          </cell>
        </row>
        <row r="188">
          <cell r="B188">
            <v>451</v>
          </cell>
          <cell r="C188">
            <v>14</v>
          </cell>
          <cell r="D188">
            <v>0</v>
          </cell>
          <cell r="E188">
            <v>64</v>
          </cell>
          <cell r="F188">
            <v>2032</v>
          </cell>
          <cell r="G188">
            <v>334</v>
          </cell>
          <cell r="H188">
            <v>24</v>
          </cell>
          <cell r="I188">
            <v>6544</v>
          </cell>
        </row>
        <row r="189">
          <cell r="B189">
            <v>1466</v>
          </cell>
          <cell r="C189">
            <v>725</v>
          </cell>
          <cell r="D189">
            <v>308</v>
          </cell>
          <cell r="E189">
            <v>55</v>
          </cell>
          <cell r="F189">
            <v>1370</v>
          </cell>
          <cell r="G189">
            <v>0</v>
          </cell>
          <cell r="H189">
            <v>0</v>
          </cell>
          <cell r="I189">
            <v>14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997</v>
          </cell>
          <cell r="G190">
            <v>24</v>
          </cell>
          <cell r="H190">
            <v>3</v>
          </cell>
          <cell r="I190">
            <v>492</v>
          </cell>
        </row>
        <row r="191">
          <cell r="B191">
            <v>307528</v>
          </cell>
          <cell r="C191">
            <v>41924</v>
          </cell>
          <cell r="D191">
            <v>769734</v>
          </cell>
          <cell r="E191">
            <v>18812</v>
          </cell>
          <cell r="F191">
            <v>61357</v>
          </cell>
          <cell r="G191">
            <v>254798</v>
          </cell>
          <cell r="H191">
            <v>215410</v>
          </cell>
          <cell r="I191">
            <v>9540</v>
          </cell>
        </row>
        <row r="192">
          <cell r="B192">
            <v>41689</v>
          </cell>
          <cell r="C192">
            <v>19510</v>
          </cell>
          <cell r="D192">
            <v>4925</v>
          </cell>
          <cell r="E192">
            <v>18134</v>
          </cell>
          <cell r="F192">
            <v>4732</v>
          </cell>
          <cell r="G192">
            <v>23841</v>
          </cell>
          <cell r="H192">
            <v>10813</v>
          </cell>
          <cell r="I192">
            <v>5299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</sheetData>
      <sheetData sheetId="8">
        <row r="8">
          <cell r="B8">
            <v>2438</v>
          </cell>
          <cell r="C8">
            <v>156950</v>
          </cell>
          <cell r="D8">
            <v>137225</v>
          </cell>
          <cell r="E8">
            <v>74922</v>
          </cell>
          <cell r="F8">
            <v>7362</v>
          </cell>
          <cell r="G8">
            <v>665</v>
          </cell>
          <cell r="H8">
            <v>22276</v>
          </cell>
          <cell r="I8">
            <v>7970</v>
          </cell>
        </row>
        <row r="9">
          <cell r="B9">
            <v>680</v>
          </cell>
          <cell r="C9">
            <v>1483</v>
          </cell>
          <cell r="D9">
            <v>1235</v>
          </cell>
          <cell r="E9">
            <v>1217</v>
          </cell>
          <cell r="F9">
            <v>6081</v>
          </cell>
          <cell r="G9">
            <v>2557</v>
          </cell>
          <cell r="H9">
            <v>15546</v>
          </cell>
          <cell r="I9">
            <v>1342</v>
          </cell>
        </row>
        <row r="10">
          <cell r="B10">
            <v>0</v>
          </cell>
          <cell r="C10">
            <v>0</v>
          </cell>
          <cell r="D10">
            <v>100</v>
          </cell>
          <cell r="E10">
            <v>0</v>
          </cell>
          <cell r="F10">
            <v>0</v>
          </cell>
          <cell r="G10">
            <v>130</v>
          </cell>
          <cell r="H10">
            <v>45</v>
          </cell>
          <cell r="I10">
            <v>0</v>
          </cell>
        </row>
        <row r="11">
          <cell r="B11">
            <v>0</v>
          </cell>
          <cell r="C11">
            <v>6</v>
          </cell>
          <cell r="D11">
            <v>0</v>
          </cell>
          <cell r="E11">
            <v>0</v>
          </cell>
          <cell r="F11">
            <v>94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15</v>
          </cell>
          <cell r="D12">
            <v>55</v>
          </cell>
          <cell r="E12">
            <v>0</v>
          </cell>
          <cell r="F12">
            <v>87</v>
          </cell>
          <cell r="G12">
            <v>0</v>
          </cell>
          <cell r="H12">
            <v>555</v>
          </cell>
          <cell r="I12">
            <v>0</v>
          </cell>
        </row>
        <row r="13">
          <cell r="B13">
            <v>46</v>
          </cell>
          <cell r="C13">
            <v>15</v>
          </cell>
          <cell r="D13">
            <v>0</v>
          </cell>
          <cell r="E13">
            <v>2800</v>
          </cell>
          <cell r="F13">
            <v>820</v>
          </cell>
          <cell r="G13">
            <v>231</v>
          </cell>
          <cell r="H13">
            <v>0</v>
          </cell>
          <cell r="I13">
            <v>40</v>
          </cell>
        </row>
        <row r="14">
          <cell r="B14">
            <v>0</v>
          </cell>
          <cell r="C14">
            <v>45</v>
          </cell>
          <cell r="D14">
            <v>0</v>
          </cell>
          <cell r="E14">
            <v>730</v>
          </cell>
          <cell r="F14">
            <v>25</v>
          </cell>
          <cell r="G14">
            <v>48</v>
          </cell>
          <cell r="H14">
            <v>0</v>
          </cell>
          <cell r="I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40</v>
          </cell>
          <cell r="H15">
            <v>0</v>
          </cell>
          <cell r="I15">
            <v>0</v>
          </cell>
        </row>
        <row r="16">
          <cell r="B16">
            <v>22</v>
          </cell>
          <cell r="C16">
            <v>123</v>
          </cell>
          <cell r="D16">
            <v>1479</v>
          </cell>
          <cell r="E16">
            <v>172</v>
          </cell>
          <cell r="F16">
            <v>6277</v>
          </cell>
          <cell r="G16">
            <v>4642</v>
          </cell>
          <cell r="H16">
            <v>16056</v>
          </cell>
          <cell r="I16">
            <v>164</v>
          </cell>
        </row>
        <row r="17">
          <cell r="B17">
            <v>63</v>
          </cell>
          <cell r="C17">
            <v>296</v>
          </cell>
          <cell r="D17">
            <v>196</v>
          </cell>
          <cell r="E17">
            <v>545</v>
          </cell>
          <cell r="F17">
            <v>736</v>
          </cell>
          <cell r="G17">
            <v>319</v>
          </cell>
          <cell r="H17">
            <v>6181</v>
          </cell>
          <cell r="I17">
            <v>80</v>
          </cell>
        </row>
        <row r="18">
          <cell r="B18">
            <v>0</v>
          </cell>
          <cell r="C18">
            <v>431</v>
          </cell>
          <cell r="D18">
            <v>3</v>
          </cell>
          <cell r="E18">
            <v>152</v>
          </cell>
          <cell r="F18">
            <v>1161</v>
          </cell>
          <cell r="G18">
            <v>24</v>
          </cell>
          <cell r="H18">
            <v>15</v>
          </cell>
          <cell r="I18">
            <v>162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2982</v>
          </cell>
          <cell r="F19">
            <v>465</v>
          </cell>
          <cell r="G19">
            <v>245</v>
          </cell>
          <cell r="H19">
            <v>55</v>
          </cell>
          <cell r="I19">
            <v>0</v>
          </cell>
        </row>
        <row r="20">
          <cell r="B20">
            <v>177</v>
          </cell>
          <cell r="C20">
            <v>3731</v>
          </cell>
          <cell r="D20">
            <v>243</v>
          </cell>
          <cell r="E20">
            <v>445</v>
          </cell>
          <cell r="F20">
            <v>2000</v>
          </cell>
          <cell r="G20">
            <v>273</v>
          </cell>
          <cell r="H20">
            <v>30</v>
          </cell>
          <cell r="I20">
            <v>316</v>
          </cell>
        </row>
        <row r="21">
          <cell r="B21">
            <v>1027</v>
          </cell>
          <cell r="C21">
            <v>1674</v>
          </cell>
          <cell r="D21">
            <v>3877</v>
          </cell>
          <cell r="E21">
            <v>2680</v>
          </cell>
          <cell r="F21">
            <v>3908</v>
          </cell>
          <cell r="G21">
            <v>720</v>
          </cell>
          <cell r="H21">
            <v>3478</v>
          </cell>
          <cell r="I21">
            <v>886</v>
          </cell>
        </row>
        <row r="22">
          <cell r="B22">
            <v>224</v>
          </cell>
          <cell r="C22">
            <v>178</v>
          </cell>
          <cell r="D22">
            <v>225</v>
          </cell>
          <cell r="E22">
            <v>189</v>
          </cell>
          <cell r="F22">
            <v>620</v>
          </cell>
          <cell r="G22">
            <v>572</v>
          </cell>
          <cell r="H22">
            <v>93</v>
          </cell>
          <cell r="I22">
            <v>6</v>
          </cell>
        </row>
        <row r="24">
          <cell r="B24">
            <v>37</v>
          </cell>
          <cell r="C24">
            <v>938</v>
          </cell>
          <cell r="D24">
            <v>177</v>
          </cell>
          <cell r="E24">
            <v>818</v>
          </cell>
          <cell r="F24">
            <v>1453</v>
          </cell>
          <cell r="G24">
            <v>19</v>
          </cell>
          <cell r="H24">
            <v>19</v>
          </cell>
          <cell r="I24">
            <v>242</v>
          </cell>
        </row>
        <row r="25">
          <cell r="B25">
            <v>23</v>
          </cell>
          <cell r="C25">
            <v>3</v>
          </cell>
          <cell r="D25">
            <v>11</v>
          </cell>
          <cell r="E25">
            <v>81</v>
          </cell>
          <cell r="F25">
            <v>335</v>
          </cell>
          <cell r="G25">
            <v>366</v>
          </cell>
          <cell r="H25">
            <v>22</v>
          </cell>
          <cell r="I25">
            <v>6</v>
          </cell>
        </row>
        <row r="26">
          <cell r="B26">
            <v>79</v>
          </cell>
          <cell r="C26">
            <v>1</v>
          </cell>
          <cell r="D26">
            <v>491</v>
          </cell>
          <cell r="E26">
            <v>1174</v>
          </cell>
          <cell r="F26">
            <v>567</v>
          </cell>
          <cell r="G26">
            <v>13</v>
          </cell>
          <cell r="H26">
            <v>110</v>
          </cell>
          <cell r="I26">
            <v>0</v>
          </cell>
        </row>
        <row r="27">
          <cell r="B27">
            <v>17</v>
          </cell>
          <cell r="C27">
            <v>28</v>
          </cell>
          <cell r="D27">
            <v>16</v>
          </cell>
          <cell r="E27">
            <v>209</v>
          </cell>
          <cell r="F27">
            <v>340</v>
          </cell>
          <cell r="G27">
            <v>0</v>
          </cell>
          <cell r="H27">
            <v>20</v>
          </cell>
          <cell r="I27">
            <v>12</v>
          </cell>
        </row>
        <row r="28">
          <cell r="B28">
            <v>3</v>
          </cell>
          <cell r="C28">
            <v>0</v>
          </cell>
          <cell r="D28">
            <v>0</v>
          </cell>
          <cell r="E28">
            <v>398</v>
          </cell>
          <cell r="F28">
            <v>255</v>
          </cell>
          <cell r="G28">
            <v>15</v>
          </cell>
          <cell r="H28">
            <v>3</v>
          </cell>
          <cell r="I28">
            <v>0</v>
          </cell>
        </row>
        <row r="29">
          <cell r="B29">
            <v>8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22</v>
          </cell>
          <cell r="H29">
            <v>5</v>
          </cell>
          <cell r="I29">
            <v>0</v>
          </cell>
        </row>
        <row r="30">
          <cell r="B30">
            <v>47</v>
          </cell>
          <cell r="C30">
            <v>3</v>
          </cell>
          <cell r="D30">
            <v>0</v>
          </cell>
          <cell r="E30">
            <v>77</v>
          </cell>
          <cell r="F30">
            <v>915</v>
          </cell>
          <cell r="G30">
            <v>22</v>
          </cell>
          <cell r="H30">
            <v>0</v>
          </cell>
          <cell r="I30">
            <v>6</v>
          </cell>
        </row>
        <row r="32">
          <cell r="B32">
            <v>0</v>
          </cell>
          <cell r="C32">
            <v>1</v>
          </cell>
          <cell r="D32">
            <v>0</v>
          </cell>
          <cell r="E32">
            <v>710</v>
          </cell>
          <cell r="F32">
            <v>510</v>
          </cell>
          <cell r="G32">
            <v>227</v>
          </cell>
          <cell r="H32">
            <v>0</v>
          </cell>
          <cell r="I32">
            <v>2</v>
          </cell>
        </row>
        <row r="33">
          <cell r="B33">
            <v>229</v>
          </cell>
          <cell r="C33">
            <v>0</v>
          </cell>
          <cell r="D33">
            <v>35</v>
          </cell>
          <cell r="E33">
            <v>0</v>
          </cell>
          <cell r="F33">
            <v>347</v>
          </cell>
          <cell r="G33">
            <v>348</v>
          </cell>
          <cell r="H33">
            <v>0</v>
          </cell>
          <cell r="I33">
            <v>30</v>
          </cell>
        </row>
        <row r="34">
          <cell r="B34">
            <v>6</v>
          </cell>
          <cell r="C34">
            <v>398</v>
          </cell>
          <cell r="D34">
            <v>20</v>
          </cell>
          <cell r="E34">
            <v>200</v>
          </cell>
          <cell r="F34">
            <v>470</v>
          </cell>
          <cell r="G34">
            <v>0</v>
          </cell>
          <cell r="H34">
            <v>0</v>
          </cell>
          <cell r="I34">
            <v>20</v>
          </cell>
        </row>
        <row r="35">
          <cell r="B35">
            <v>109</v>
          </cell>
          <cell r="C35">
            <v>74</v>
          </cell>
          <cell r="D35">
            <v>166</v>
          </cell>
          <cell r="E35">
            <v>284</v>
          </cell>
          <cell r="F35">
            <v>275</v>
          </cell>
          <cell r="G35">
            <v>530</v>
          </cell>
          <cell r="H35">
            <v>27</v>
          </cell>
          <cell r="I35">
            <v>0</v>
          </cell>
        </row>
        <row r="36">
          <cell r="B36">
            <v>30</v>
          </cell>
          <cell r="C36">
            <v>35</v>
          </cell>
          <cell r="D36">
            <v>0</v>
          </cell>
          <cell r="E36">
            <v>0</v>
          </cell>
          <cell r="F36">
            <v>0</v>
          </cell>
          <cell r="G36">
            <v>210</v>
          </cell>
          <cell r="H36">
            <v>0</v>
          </cell>
          <cell r="I36">
            <v>13</v>
          </cell>
        </row>
        <row r="37">
          <cell r="B37">
            <v>10</v>
          </cell>
          <cell r="C37">
            <v>0</v>
          </cell>
          <cell r="D37">
            <v>0</v>
          </cell>
          <cell r="E37">
            <v>3</v>
          </cell>
          <cell r="F37">
            <v>105</v>
          </cell>
          <cell r="G37">
            <v>40</v>
          </cell>
          <cell r="H37">
            <v>100</v>
          </cell>
          <cell r="I37">
            <v>110</v>
          </cell>
        </row>
        <row r="38">
          <cell r="B38">
            <v>340</v>
          </cell>
          <cell r="C38">
            <v>636</v>
          </cell>
          <cell r="D38">
            <v>0</v>
          </cell>
          <cell r="E38">
            <v>6</v>
          </cell>
          <cell r="F38">
            <v>110</v>
          </cell>
          <cell r="G38">
            <v>0</v>
          </cell>
          <cell r="H38">
            <v>0</v>
          </cell>
          <cell r="I38">
            <v>25</v>
          </cell>
        </row>
        <row r="40">
          <cell r="B40">
            <v>252</v>
          </cell>
          <cell r="C40">
            <v>42</v>
          </cell>
          <cell r="D40">
            <v>839</v>
          </cell>
          <cell r="E40">
            <v>134</v>
          </cell>
          <cell r="F40">
            <v>229</v>
          </cell>
          <cell r="G40">
            <v>57</v>
          </cell>
          <cell r="H40">
            <v>489</v>
          </cell>
          <cell r="I40">
            <v>105</v>
          </cell>
        </row>
        <row r="41">
          <cell r="B41">
            <v>609</v>
          </cell>
          <cell r="C41">
            <v>889</v>
          </cell>
          <cell r="D41">
            <v>653</v>
          </cell>
          <cell r="E41">
            <v>981</v>
          </cell>
          <cell r="F41">
            <v>602</v>
          </cell>
          <cell r="G41">
            <v>538</v>
          </cell>
          <cell r="H41">
            <v>782</v>
          </cell>
          <cell r="I41">
            <v>543</v>
          </cell>
        </row>
        <row r="84">
          <cell r="B84">
            <v>6022</v>
          </cell>
          <cell r="C84">
            <v>146192</v>
          </cell>
          <cell r="D84">
            <v>135536</v>
          </cell>
          <cell r="E84">
            <v>76404</v>
          </cell>
          <cell r="F84">
            <v>1558</v>
          </cell>
          <cell r="G84">
            <v>68</v>
          </cell>
          <cell r="H84">
            <v>5872</v>
          </cell>
          <cell r="I84">
            <v>2871</v>
          </cell>
        </row>
        <row r="85">
          <cell r="B85">
            <v>4551</v>
          </cell>
          <cell r="C85">
            <v>1857</v>
          </cell>
          <cell r="D85">
            <v>5923</v>
          </cell>
          <cell r="E85">
            <v>1663</v>
          </cell>
          <cell r="F85">
            <v>4403</v>
          </cell>
          <cell r="G85">
            <v>2171</v>
          </cell>
          <cell r="H85">
            <v>11816</v>
          </cell>
          <cell r="I85">
            <v>1839</v>
          </cell>
        </row>
        <row r="86">
          <cell r="B86">
            <v>400</v>
          </cell>
          <cell r="C86">
            <v>0</v>
          </cell>
          <cell r="D86">
            <v>1546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1505</v>
          </cell>
          <cell r="C87">
            <v>86000</v>
          </cell>
          <cell r="D87">
            <v>440</v>
          </cell>
          <cell r="E87">
            <v>1350</v>
          </cell>
          <cell r="F87">
            <v>8255</v>
          </cell>
          <cell r="G87">
            <v>13510</v>
          </cell>
          <cell r="H87">
            <v>706</v>
          </cell>
          <cell r="I87">
            <v>36005</v>
          </cell>
        </row>
        <row r="88">
          <cell r="B88">
            <v>0</v>
          </cell>
          <cell r="C88">
            <v>17</v>
          </cell>
          <cell r="D88">
            <v>1245</v>
          </cell>
          <cell r="E88">
            <v>0</v>
          </cell>
          <cell r="F88">
            <v>37</v>
          </cell>
          <cell r="G88">
            <v>3</v>
          </cell>
          <cell r="H88">
            <v>3100</v>
          </cell>
          <cell r="I88">
            <v>0</v>
          </cell>
        </row>
        <row r="89">
          <cell r="B89">
            <v>1996</v>
          </cell>
          <cell r="C89">
            <v>58</v>
          </cell>
          <cell r="D89">
            <v>3591</v>
          </cell>
          <cell r="E89">
            <v>1652</v>
          </cell>
          <cell r="F89">
            <v>1301</v>
          </cell>
          <cell r="G89">
            <v>14164</v>
          </cell>
          <cell r="H89">
            <v>13550</v>
          </cell>
          <cell r="I89">
            <v>10</v>
          </cell>
        </row>
        <row r="90">
          <cell r="B90">
            <v>432</v>
          </cell>
          <cell r="C90">
            <v>896</v>
          </cell>
          <cell r="D90">
            <v>675</v>
          </cell>
          <cell r="E90">
            <v>513</v>
          </cell>
          <cell r="F90">
            <v>326</v>
          </cell>
          <cell r="G90">
            <v>8373</v>
          </cell>
          <cell r="H90">
            <v>4090</v>
          </cell>
          <cell r="I90">
            <v>745</v>
          </cell>
        </row>
        <row r="91">
          <cell r="B91">
            <v>20</v>
          </cell>
          <cell r="C91">
            <v>0</v>
          </cell>
          <cell r="D91">
            <v>0</v>
          </cell>
          <cell r="E91">
            <v>22</v>
          </cell>
          <cell r="F91">
            <v>0</v>
          </cell>
          <cell r="G91">
            <v>568</v>
          </cell>
          <cell r="H91">
            <v>660</v>
          </cell>
          <cell r="I91">
            <v>0</v>
          </cell>
        </row>
        <row r="92">
          <cell r="B92">
            <v>316</v>
          </cell>
          <cell r="C92">
            <v>1376</v>
          </cell>
          <cell r="D92">
            <v>686</v>
          </cell>
          <cell r="E92">
            <v>89</v>
          </cell>
          <cell r="F92">
            <v>2275</v>
          </cell>
          <cell r="G92">
            <v>166</v>
          </cell>
          <cell r="H92">
            <v>3972</v>
          </cell>
          <cell r="I92">
            <v>238</v>
          </cell>
        </row>
        <row r="93">
          <cell r="B93">
            <v>857</v>
          </cell>
          <cell r="C93">
            <v>225</v>
          </cell>
          <cell r="D93">
            <v>402</v>
          </cell>
          <cell r="E93">
            <v>740</v>
          </cell>
          <cell r="F93">
            <v>620</v>
          </cell>
          <cell r="G93">
            <v>268</v>
          </cell>
          <cell r="H93">
            <v>2360</v>
          </cell>
          <cell r="I93">
            <v>186</v>
          </cell>
        </row>
        <row r="94">
          <cell r="B94">
            <v>7</v>
          </cell>
          <cell r="C94">
            <v>682</v>
          </cell>
          <cell r="D94">
            <v>0</v>
          </cell>
          <cell r="E94">
            <v>444</v>
          </cell>
          <cell r="F94">
            <v>1380</v>
          </cell>
          <cell r="G94">
            <v>2230</v>
          </cell>
          <cell r="H94">
            <v>0</v>
          </cell>
          <cell r="I94">
            <v>288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3860</v>
          </cell>
          <cell r="F95">
            <v>1135</v>
          </cell>
          <cell r="G95">
            <v>25</v>
          </cell>
          <cell r="H95">
            <v>0</v>
          </cell>
          <cell r="I95">
            <v>0</v>
          </cell>
        </row>
        <row r="96">
          <cell r="B96">
            <v>221</v>
          </cell>
          <cell r="C96">
            <v>930</v>
          </cell>
          <cell r="D96">
            <v>66</v>
          </cell>
          <cell r="E96">
            <v>680</v>
          </cell>
          <cell r="F96">
            <v>1974</v>
          </cell>
          <cell r="G96">
            <v>524</v>
          </cell>
          <cell r="H96">
            <v>0</v>
          </cell>
          <cell r="I96">
            <v>209</v>
          </cell>
        </row>
        <row r="97">
          <cell r="B97">
            <v>7362</v>
          </cell>
          <cell r="C97">
            <v>527</v>
          </cell>
          <cell r="D97">
            <v>2367</v>
          </cell>
          <cell r="E97">
            <v>3675</v>
          </cell>
          <cell r="F97">
            <v>2734</v>
          </cell>
          <cell r="G97">
            <v>369</v>
          </cell>
          <cell r="H97">
            <v>1273</v>
          </cell>
          <cell r="I97">
            <v>879</v>
          </cell>
        </row>
        <row r="98">
          <cell r="B98">
            <v>958</v>
          </cell>
          <cell r="C98">
            <v>381</v>
          </cell>
          <cell r="D98">
            <v>822</v>
          </cell>
          <cell r="E98">
            <v>131</v>
          </cell>
          <cell r="F98">
            <v>909</v>
          </cell>
          <cell r="G98">
            <v>1399</v>
          </cell>
          <cell r="H98">
            <v>1245</v>
          </cell>
          <cell r="I98">
            <v>304</v>
          </cell>
        </row>
        <row r="99">
          <cell r="B99">
            <v>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14</v>
          </cell>
          <cell r="I99">
            <v>0</v>
          </cell>
        </row>
        <row r="100">
          <cell r="B100">
            <v>1267</v>
          </cell>
          <cell r="C100">
            <v>1919</v>
          </cell>
          <cell r="D100">
            <v>222</v>
          </cell>
          <cell r="E100">
            <v>475</v>
          </cell>
          <cell r="F100">
            <v>1585</v>
          </cell>
          <cell r="G100">
            <v>45</v>
          </cell>
          <cell r="H100">
            <v>30</v>
          </cell>
          <cell r="I100">
            <v>640</v>
          </cell>
        </row>
        <row r="101">
          <cell r="B101">
            <v>761</v>
          </cell>
          <cell r="C101">
            <v>70</v>
          </cell>
          <cell r="D101">
            <v>407</v>
          </cell>
          <cell r="E101">
            <v>160</v>
          </cell>
          <cell r="F101">
            <v>286</v>
          </cell>
          <cell r="G101">
            <v>1711</v>
          </cell>
          <cell r="H101">
            <v>1050</v>
          </cell>
          <cell r="I101">
            <v>21</v>
          </cell>
        </row>
        <row r="102">
          <cell r="B102">
            <v>1</v>
          </cell>
          <cell r="C102">
            <v>0</v>
          </cell>
          <cell r="D102">
            <v>346</v>
          </cell>
          <cell r="E102">
            <v>508</v>
          </cell>
          <cell r="F102">
            <v>2002</v>
          </cell>
          <cell r="G102">
            <v>420</v>
          </cell>
          <cell r="H102">
            <v>4828</v>
          </cell>
          <cell r="I102">
            <v>15</v>
          </cell>
        </row>
        <row r="103">
          <cell r="B103">
            <v>102</v>
          </cell>
          <cell r="C103">
            <v>69</v>
          </cell>
          <cell r="D103">
            <v>227</v>
          </cell>
          <cell r="E103">
            <v>78</v>
          </cell>
          <cell r="F103">
            <v>542</v>
          </cell>
          <cell r="G103">
            <v>98</v>
          </cell>
          <cell r="H103">
            <v>306</v>
          </cell>
          <cell r="I103">
            <v>0</v>
          </cell>
        </row>
        <row r="104">
          <cell r="B104">
            <v>27</v>
          </cell>
          <cell r="C104">
            <v>2</v>
          </cell>
          <cell r="D104">
            <v>0</v>
          </cell>
          <cell r="E104">
            <v>698</v>
          </cell>
          <cell r="F104">
            <v>170</v>
          </cell>
          <cell r="G104">
            <v>34</v>
          </cell>
          <cell r="H104">
            <v>6</v>
          </cell>
          <cell r="I104">
            <v>10</v>
          </cell>
        </row>
        <row r="105">
          <cell r="B105">
            <v>221</v>
          </cell>
          <cell r="C105">
            <v>0</v>
          </cell>
          <cell r="D105">
            <v>0</v>
          </cell>
          <cell r="E105">
            <v>255</v>
          </cell>
          <cell r="F105">
            <v>857</v>
          </cell>
          <cell r="G105">
            <v>382</v>
          </cell>
          <cell r="H105">
            <v>165</v>
          </cell>
          <cell r="I105">
            <v>76</v>
          </cell>
        </row>
        <row r="106">
          <cell r="B106">
            <v>278</v>
          </cell>
          <cell r="C106">
            <v>20</v>
          </cell>
          <cell r="D106">
            <v>3</v>
          </cell>
          <cell r="E106">
            <v>70</v>
          </cell>
          <cell r="F106">
            <v>885</v>
          </cell>
          <cell r="G106">
            <v>7</v>
          </cell>
          <cell r="H106">
            <v>33</v>
          </cell>
          <cell r="I106">
            <v>15</v>
          </cell>
        </row>
        <row r="107">
          <cell r="B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6</v>
          </cell>
          <cell r="C108">
            <v>0</v>
          </cell>
          <cell r="D108">
            <v>14</v>
          </cell>
          <cell r="E108">
            <v>565</v>
          </cell>
          <cell r="F108">
            <v>365</v>
          </cell>
          <cell r="G108">
            <v>122</v>
          </cell>
          <cell r="H108">
            <v>0</v>
          </cell>
          <cell r="I108">
            <v>5</v>
          </cell>
        </row>
        <row r="109">
          <cell r="B109">
            <v>41</v>
          </cell>
          <cell r="C109">
            <v>210</v>
          </cell>
          <cell r="D109">
            <v>0</v>
          </cell>
          <cell r="E109">
            <v>6</v>
          </cell>
          <cell r="F109">
            <v>1510</v>
          </cell>
          <cell r="G109">
            <v>282</v>
          </cell>
          <cell r="H109">
            <v>60</v>
          </cell>
          <cell r="I109">
            <v>52</v>
          </cell>
        </row>
        <row r="110">
          <cell r="B110">
            <v>156</v>
          </cell>
          <cell r="C110">
            <v>8001</v>
          </cell>
          <cell r="D110">
            <v>3</v>
          </cell>
          <cell r="E110">
            <v>368</v>
          </cell>
          <cell r="F110">
            <v>4185</v>
          </cell>
          <cell r="G110">
            <v>198</v>
          </cell>
          <cell r="H110">
            <v>30</v>
          </cell>
          <cell r="I110">
            <v>1158</v>
          </cell>
        </row>
        <row r="111">
          <cell r="B111">
            <v>939</v>
          </cell>
          <cell r="C111">
            <v>1710</v>
          </cell>
          <cell r="D111">
            <v>1318</v>
          </cell>
          <cell r="E111">
            <v>1369</v>
          </cell>
          <cell r="F111">
            <v>763</v>
          </cell>
          <cell r="G111">
            <v>1357</v>
          </cell>
          <cell r="H111">
            <v>765</v>
          </cell>
          <cell r="I111">
            <v>35</v>
          </cell>
        </row>
        <row r="112">
          <cell r="B112">
            <v>70</v>
          </cell>
          <cell r="C112">
            <v>15</v>
          </cell>
          <cell r="D112">
            <v>112</v>
          </cell>
          <cell r="E112">
            <v>0</v>
          </cell>
          <cell r="F112">
            <v>4</v>
          </cell>
          <cell r="G112">
            <v>705</v>
          </cell>
          <cell r="H112">
            <v>682</v>
          </cell>
          <cell r="I112">
            <v>950</v>
          </cell>
        </row>
        <row r="113">
          <cell r="B113">
            <v>95</v>
          </cell>
          <cell r="C113">
            <v>581</v>
          </cell>
          <cell r="D113">
            <v>10</v>
          </cell>
          <cell r="E113">
            <v>18</v>
          </cell>
          <cell r="F113">
            <v>2598</v>
          </cell>
          <cell r="G113">
            <v>580</v>
          </cell>
          <cell r="H113">
            <v>80</v>
          </cell>
          <cell r="I113">
            <v>2865</v>
          </cell>
        </row>
        <row r="114">
          <cell r="B114">
            <v>1690</v>
          </cell>
          <cell r="C114">
            <v>8489</v>
          </cell>
          <cell r="D114">
            <v>16</v>
          </cell>
          <cell r="E114">
            <v>15</v>
          </cell>
          <cell r="F114">
            <v>117</v>
          </cell>
          <cell r="G114">
            <v>0</v>
          </cell>
          <cell r="H114">
            <v>0</v>
          </cell>
          <cell r="I114">
            <v>75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816</v>
          </cell>
          <cell r="G115">
            <v>55</v>
          </cell>
          <cell r="H115">
            <v>15</v>
          </cell>
          <cell r="I115">
            <v>90</v>
          </cell>
        </row>
        <row r="116">
          <cell r="B116">
            <v>42180</v>
          </cell>
          <cell r="C116">
            <v>8055</v>
          </cell>
          <cell r="D116">
            <v>78328</v>
          </cell>
          <cell r="E116">
            <v>8652</v>
          </cell>
          <cell r="F116">
            <v>22774</v>
          </cell>
          <cell r="G116">
            <v>75909</v>
          </cell>
          <cell r="H116">
            <v>14110</v>
          </cell>
          <cell r="I116">
            <v>261</v>
          </cell>
        </row>
        <row r="117">
          <cell r="B117">
            <v>147024</v>
          </cell>
          <cell r="C117">
            <v>119376</v>
          </cell>
          <cell r="D117">
            <v>12698</v>
          </cell>
          <cell r="E117">
            <v>198739</v>
          </cell>
          <cell r="F117">
            <v>38865</v>
          </cell>
          <cell r="G117">
            <v>125415</v>
          </cell>
          <cell r="H117">
            <v>32492</v>
          </cell>
          <cell r="I117">
            <v>2538</v>
          </cell>
        </row>
        <row r="162">
          <cell r="B162">
            <v>36526</v>
          </cell>
          <cell r="C162">
            <v>657093</v>
          </cell>
          <cell r="D162">
            <v>938022</v>
          </cell>
          <cell r="E162">
            <v>375053</v>
          </cell>
          <cell r="F162">
            <v>6717</v>
          </cell>
          <cell r="G162">
            <v>417</v>
          </cell>
          <cell r="H162">
            <v>24620</v>
          </cell>
          <cell r="I162">
            <v>10827</v>
          </cell>
        </row>
        <row r="163">
          <cell r="B163">
            <v>8992</v>
          </cell>
          <cell r="C163">
            <v>3459</v>
          </cell>
          <cell r="D163">
            <v>13771</v>
          </cell>
          <cell r="E163">
            <v>2370</v>
          </cell>
          <cell r="F163">
            <v>8215</v>
          </cell>
          <cell r="G163">
            <v>2938</v>
          </cell>
          <cell r="H163">
            <v>22904</v>
          </cell>
          <cell r="I163">
            <v>2565</v>
          </cell>
        </row>
        <row r="164">
          <cell r="B164">
            <v>2420</v>
          </cell>
          <cell r="C164">
            <v>0</v>
          </cell>
          <cell r="D164">
            <v>6957</v>
          </cell>
          <cell r="E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B165">
            <v>305</v>
          </cell>
          <cell r="C165">
            <v>11000</v>
          </cell>
          <cell r="D165">
            <v>90</v>
          </cell>
          <cell r="E165">
            <v>185</v>
          </cell>
          <cell r="F165">
            <v>1240</v>
          </cell>
          <cell r="G165">
            <v>2750</v>
          </cell>
          <cell r="H165">
            <v>115</v>
          </cell>
          <cell r="I165">
            <v>4700</v>
          </cell>
        </row>
        <row r="166">
          <cell r="B166">
            <v>0</v>
          </cell>
          <cell r="C166">
            <v>34</v>
          </cell>
          <cell r="D166">
            <v>1999</v>
          </cell>
          <cell r="E166">
            <v>0</v>
          </cell>
          <cell r="F166">
            <v>74</v>
          </cell>
          <cell r="G166">
            <v>3</v>
          </cell>
          <cell r="H166">
            <v>5085</v>
          </cell>
          <cell r="I166">
            <v>0</v>
          </cell>
        </row>
        <row r="167">
          <cell r="B167">
            <v>1698</v>
          </cell>
          <cell r="C167">
            <v>54</v>
          </cell>
          <cell r="D167">
            <v>2896</v>
          </cell>
          <cell r="E167">
            <v>2210</v>
          </cell>
          <cell r="F167">
            <v>1436</v>
          </cell>
          <cell r="G167">
            <v>6102</v>
          </cell>
          <cell r="H167">
            <v>8185</v>
          </cell>
          <cell r="I167">
            <v>4</v>
          </cell>
        </row>
        <row r="168">
          <cell r="B168">
            <v>771</v>
          </cell>
          <cell r="C168">
            <v>923</v>
          </cell>
          <cell r="D168">
            <v>693</v>
          </cell>
          <cell r="E168">
            <v>999</v>
          </cell>
          <cell r="F168">
            <v>489</v>
          </cell>
          <cell r="G168">
            <v>5610</v>
          </cell>
          <cell r="H168">
            <v>2300</v>
          </cell>
          <cell r="I168">
            <v>589</v>
          </cell>
        </row>
        <row r="169">
          <cell r="B169">
            <v>31</v>
          </cell>
          <cell r="C169">
            <v>0</v>
          </cell>
          <cell r="D169">
            <v>0</v>
          </cell>
          <cell r="E169">
            <v>34</v>
          </cell>
          <cell r="F169">
            <v>0</v>
          </cell>
          <cell r="G169">
            <v>295</v>
          </cell>
          <cell r="H169">
            <v>348</v>
          </cell>
          <cell r="I169">
            <v>0</v>
          </cell>
        </row>
        <row r="170">
          <cell r="B170">
            <v>973</v>
          </cell>
          <cell r="C170">
            <v>580</v>
          </cell>
          <cell r="D170">
            <v>1552</v>
          </cell>
          <cell r="E170">
            <v>107</v>
          </cell>
          <cell r="F170">
            <v>4069</v>
          </cell>
          <cell r="G170">
            <v>389</v>
          </cell>
          <cell r="H170">
            <v>5863</v>
          </cell>
          <cell r="I170">
            <v>397</v>
          </cell>
        </row>
        <row r="171">
          <cell r="B171">
            <v>7725</v>
          </cell>
          <cell r="C171">
            <v>1626</v>
          </cell>
          <cell r="D171">
            <v>2803</v>
          </cell>
          <cell r="E171">
            <v>7085</v>
          </cell>
          <cell r="F171">
            <v>4882</v>
          </cell>
          <cell r="G171">
            <v>2152</v>
          </cell>
          <cell r="H171">
            <v>21562</v>
          </cell>
          <cell r="I171">
            <v>984</v>
          </cell>
        </row>
        <row r="172">
          <cell r="B172">
            <v>56</v>
          </cell>
          <cell r="C172">
            <v>6820</v>
          </cell>
          <cell r="D172">
            <v>0</v>
          </cell>
          <cell r="E172">
            <v>206</v>
          </cell>
          <cell r="F172">
            <v>12420</v>
          </cell>
          <cell r="G172">
            <v>12300</v>
          </cell>
          <cell r="H172">
            <v>0</v>
          </cell>
          <cell r="I172">
            <v>2097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123520</v>
          </cell>
          <cell r="F173">
            <v>12380</v>
          </cell>
          <cell r="G173">
            <v>175</v>
          </cell>
          <cell r="H173">
            <v>0</v>
          </cell>
          <cell r="I173">
            <v>0</v>
          </cell>
        </row>
        <row r="174">
          <cell r="B174">
            <v>2252</v>
          </cell>
          <cell r="C174">
            <v>16339</v>
          </cell>
          <cell r="D174">
            <v>529</v>
          </cell>
          <cell r="E174">
            <v>6580</v>
          </cell>
          <cell r="F174">
            <v>17597</v>
          </cell>
          <cell r="G174">
            <v>2365</v>
          </cell>
          <cell r="H174">
            <v>0</v>
          </cell>
          <cell r="I174">
            <v>1695</v>
          </cell>
        </row>
        <row r="175">
          <cell r="B175">
            <v>67424</v>
          </cell>
          <cell r="C175">
            <v>5475</v>
          </cell>
          <cell r="D175">
            <v>24027</v>
          </cell>
          <cell r="E175">
            <v>57792</v>
          </cell>
          <cell r="F175">
            <v>22220</v>
          </cell>
          <cell r="G175">
            <v>2905</v>
          </cell>
          <cell r="H175">
            <v>10379</v>
          </cell>
          <cell r="I175">
            <v>5657</v>
          </cell>
        </row>
        <row r="176">
          <cell r="B176">
            <v>14994</v>
          </cell>
          <cell r="C176">
            <v>753</v>
          </cell>
          <cell r="D176">
            <v>5264</v>
          </cell>
          <cell r="E176">
            <v>896</v>
          </cell>
          <cell r="F176">
            <v>7125</v>
          </cell>
          <cell r="G176">
            <v>6907</v>
          </cell>
          <cell r="H176">
            <v>5583</v>
          </cell>
          <cell r="I176">
            <v>617</v>
          </cell>
        </row>
        <row r="177">
          <cell r="B177">
            <v>63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24</v>
          </cell>
          <cell r="I177">
            <v>0</v>
          </cell>
        </row>
        <row r="178">
          <cell r="B178">
            <v>10106</v>
          </cell>
          <cell r="C178">
            <v>4839</v>
          </cell>
          <cell r="D178">
            <v>1846</v>
          </cell>
          <cell r="E178">
            <v>3088</v>
          </cell>
          <cell r="F178">
            <v>9570</v>
          </cell>
          <cell r="G178">
            <v>116</v>
          </cell>
          <cell r="H178">
            <v>200</v>
          </cell>
          <cell r="I178">
            <v>4285</v>
          </cell>
        </row>
        <row r="179">
          <cell r="B179">
            <v>11410</v>
          </cell>
          <cell r="C179">
            <v>102</v>
          </cell>
          <cell r="D179">
            <v>3592</v>
          </cell>
          <cell r="E179">
            <v>1363</v>
          </cell>
          <cell r="F179">
            <v>4048</v>
          </cell>
          <cell r="G179">
            <v>7443</v>
          </cell>
          <cell r="H179">
            <v>11936</v>
          </cell>
          <cell r="I179">
            <v>74</v>
          </cell>
        </row>
        <row r="180">
          <cell r="B180">
            <v>12</v>
          </cell>
          <cell r="C180">
            <v>0</v>
          </cell>
          <cell r="D180">
            <v>7684</v>
          </cell>
          <cell r="E180">
            <v>17619</v>
          </cell>
          <cell r="F180">
            <v>30911</v>
          </cell>
          <cell r="G180">
            <v>3124</v>
          </cell>
          <cell r="H180">
            <v>14269</v>
          </cell>
          <cell r="I180">
            <v>60</v>
          </cell>
        </row>
        <row r="181">
          <cell r="B181">
            <v>1524</v>
          </cell>
          <cell r="C181">
            <v>170</v>
          </cell>
          <cell r="D181">
            <v>1124</v>
          </cell>
          <cell r="E181">
            <v>1148</v>
          </cell>
          <cell r="F181">
            <v>9480</v>
          </cell>
          <cell r="G181">
            <v>805</v>
          </cell>
          <cell r="H181">
            <v>1694</v>
          </cell>
          <cell r="I181">
            <v>0</v>
          </cell>
        </row>
        <row r="182">
          <cell r="B182">
            <v>41</v>
          </cell>
          <cell r="C182">
            <v>5</v>
          </cell>
          <cell r="D182">
            <v>0</v>
          </cell>
          <cell r="E182">
            <v>1384</v>
          </cell>
          <cell r="F182">
            <v>255</v>
          </cell>
          <cell r="G182">
            <v>77</v>
          </cell>
          <cell r="H182">
            <v>2</v>
          </cell>
          <cell r="I182">
            <v>15</v>
          </cell>
        </row>
        <row r="183">
          <cell r="B183">
            <v>88</v>
          </cell>
          <cell r="C183">
            <v>0</v>
          </cell>
          <cell r="D183">
            <v>0</v>
          </cell>
          <cell r="E183">
            <v>251</v>
          </cell>
          <cell r="F183">
            <v>323</v>
          </cell>
          <cell r="G183">
            <v>82</v>
          </cell>
          <cell r="H183">
            <v>156</v>
          </cell>
          <cell r="I183">
            <v>190</v>
          </cell>
        </row>
        <row r="184">
          <cell r="B184">
            <v>4170</v>
          </cell>
          <cell r="C184">
            <v>47</v>
          </cell>
          <cell r="D184">
            <v>24</v>
          </cell>
          <cell r="E184">
            <v>1359</v>
          </cell>
          <cell r="F184">
            <v>8855</v>
          </cell>
          <cell r="G184">
            <v>72</v>
          </cell>
          <cell r="H184">
            <v>305</v>
          </cell>
          <cell r="I184">
            <v>96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B186">
            <v>72</v>
          </cell>
          <cell r="C186">
            <v>0</v>
          </cell>
          <cell r="D186">
            <v>98</v>
          </cell>
          <cell r="E186">
            <v>33900</v>
          </cell>
          <cell r="F186">
            <v>4875</v>
          </cell>
          <cell r="G186">
            <v>368</v>
          </cell>
          <cell r="H186">
            <v>0</v>
          </cell>
          <cell r="I186">
            <v>15</v>
          </cell>
        </row>
        <row r="187">
          <cell r="B187">
            <v>129</v>
          </cell>
          <cell r="C187">
            <v>265</v>
          </cell>
          <cell r="D187">
            <v>0</v>
          </cell>
          <cell r="E187">
            <v>50</v>
          </cell>
          <cell r="F187">
            <v>5830</v>
          </cell>
          <cell r="G187">
            <v>113</v>
          </cell>
          <cell r="H187">
            <v>18</v>
          </cell>
          <cell r="I187">
            <v>91</v>
          </cell>
        </row>
        <row r="188">
          <cell r="B188">
            <v>347</v>
          </cell>
          <cell r="C188">
            <v>3874</v>
          </cell>
          <cell r="D188">
            <v>12</v>
          </cell>
          <cell r="E188">
            <v>392</v>
          </cell>
          <cell r="F188">
            <v>1434</v>
          </cell>
          <cell r="G188">
            <v>24</v>
          </cell>
          <cell r="H188">
            <v>11</v>
          </cell>
          <cell r="I188">
            <v>7341</v>
          </cell>
        </row>
        <row r="189">
          <cell r="B189">
            <v>2037</v>
          </cell>
          <cell r="C189">
            <v>205</v>
          </cell>
          <cell r="D189">
            <v>19993</v>
          </cell>
          <cell r="E189">
            <v>317</v>
          </cell>
          <cell r="F189">
            <v>1445</v>
          </cell>
          <cell r="G189">
            <v>817</v>
          </cell>
          <cell r="H189">
            <v>1938</v>
          </cell>
          <cell r="I189">
            <v>53</v>
          </cell>
        </row>
        <row r="190">
          <cell r="B190">
            <v>49</v>
          </cell>
          <cell r="C190">
            <v>30</v>
          </cell>
          <cell r="D190">
            <v>66</v>
          </cell>
          <cell r="E190">
            <v>0</v>
          </cell>
          <cell r="F190">
            <v>40</v>
          </cell>
          <cell r="G190">
            <v>278</v>
          </cell>
          <cell r="H190">
            <v>460</v>
          </cell>
          <cell r="I190">
            <v>950</v>
          </cell>
        </row>
        <row r="191">
          <cell r="B191">
            <v>223</v>
          </cell>
          <cell r="C191">
            <v>1426</v>
          </cell>
          <cell r="D191">
            <v>15</v>
          </cell>
          <cell r="E191">
            <v>3</v>
          </cell>
          <cell r="F191">
            <v>1299</v>
          </cell>
          <cell r="G191">
            <v>161</v>
          </cell>
          <cell r="H191">
            <v>23</v>
          </cell>
          <cell r="I191">
            <v>5681</v>
          </cell>
        </row>
        <row r="192">
          <cell r="B192">
            <v>2703</v>
          </cell>
          <cell r="C192">
            <v>1188</v>
          </cell>
          <cell r="D192">
            <v>8</v>
          </cell>
          <cell r="E192">
            <v>5</v>
          </cell>
          <cell r="F192">
            <v>362</v>
          </cell>
          <cell r="G192">
            <v>0</v>
          </cell>
          <cell r="H192">
            <v>0</v>
          </cell>
          <cell r="I192">
            <v>61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268</v>
          </cell>
          <cell r="G193">
            <v>71</v>
          </cell>
          <cell r="H193">
            <v>2</v>
          </cell>
          <cell r="I193">
            <v>136</v>
          </cell>
        </row>
        <row r="194">
          <cell r="B194">
            <v>308803</v>
          </cell>
          <cell r="C194">
            <v>40270</v>
          </cell>
          <cell r="D194">
            <v>768160</v>
          </cell>
          <cell r="E194">
            <v>15286</v>
          </cell>
          <cell r="F194">
            <v>122266</v>
          </cell>
          <cell r="G194">
            <v>153868</v>
          </cell>
          <cell r="H194">
            <v>335451</v>
          </cell>
          <cell r="I194">
            <v>6525</v>
          </cell>
        </row>
        <row r="195">
          <cell r="B195">
            <v>44651</v>
          </cell>
          <cell r="C195">
            <v>18783</v>
          </cell>
          <cell r="D195">
            <v>6088</v>
          </cell>
          <cell r="E195">
            <v>42989</v>
          </cell>
          <cell r="F195">
            <v>4608</v>
          </cell>
          <cell r="G195">
            <v>23271</v>
          </cell>
          <cell r="H195">
            <v>18299</v>
          </cell>
          <cell r="I195">
            <v>3883</v>
          </cell>
        </row>
      </sheetData>
      <sheetData sheetId="9">
        <row r="8">
          <cell r="B8">
            <v>5846</v>
          </cell>
          <cell r="C8">
            <v>22581</v>
          </cell>
          <cell r="D8">
            <v>45616</v>
          </cell>
          <cell r="E8">
            <v>6871</v>
          </cell>
          <cell r="F8">
            <v>5420</v>
          </cell>
          <cell r="G8">
            <v>1156</v>
          </cell>
          <cell r="H8">
            <v>22326</v>
          </cell>
          <cell r="I8">
            <v>2596</v>
          </cell>
        </row>
        <row r="9">
          <cell r="B9">
            <v>666</v>
          </cell>
          <cell r="C9">
            <v>1266</v>
          </cell>
          <cell r="D9">
            <v>2680</v>
          </cell>
          <cell r="E9">
            <v>2178</v>
          </cell>
          <cell r="F9">
            <v>4006</v>
          </cell>
          <cell r="G9">
            <v>1674</v>
          </cell>
          <cell r="H9">
            <v>9674</v>
          </cell>
          <cell r="I9">
            <v>1029</v>
          </cell>
        </row>
        <row r="10">
          <cell r="B10">
            <v>0</v>
          </cell>
          <cell r="C10">
            <v>0</v>
          </cell>
          <cell r="D10">
            <v>5</v>
          </cell>
          <cell r="E10">
            <v>0</v>
          </cell>
          <cell r="F10">
            <v>0</v>
          </cell>
          <cell r="G10">
            <v>0</v>
          </cell>
          <cell r="H10">
            <v>60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5</v>
          </cell>
          <cell r="F11">
            <v>10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6</v>
          </cell>
          <cell r="C12">
            <v>0</v>
          </cell>
          <cell r="D12">
            <v>256</v>
          </cell>
          <cell r="E12">
            <v>6</v>
          </cell>
          <cell r="F12">
            <v>15</v>
          </cell>
          <cell r="G12">
            <v>7</v>
          </cell>
          <cell r="H12">
            <v>2250</v>
          </cell>
          <cell r="I12">
            <v>55</v>
          </cell>
        </row>
        <row r="13">
          <cell r="B13">
            <v>1199</v>
          </cell>
          <cell r="C13">
            <v>12</v>
          </cell>
          <cell r="D13">
            <v>0</v>
          </cell>
          <cell r="E13">
            <v>6822</v>
          </cell>
          <cell r="F13">
            <v>890</v>
          </cell>
          <cell r="G13">
            <v>1200</v>
          </cell>
          <cell r="H13">
            <v>5516</v>
          </cell>
          <cell r="I13">
            <v>0</v>
          </cell>
        </row>
        <row r="14">
          <cell r="B14">
            <v>27</v>
          </cell>
          <cell r="C14">
            <v>30</v>
          </cell>
          <cell r="D14">
            <v>0</v>
          </cell>
          <cell r="E14">
            <v>397</v>
          </cell>
          <cell r="F14">
            <v>55</v>
          </cell>
          <cell r="G14">
            <v>1175</v>
          </cell>
          <cell r="H14">
            <v>1774</v>
          </cell>
          <cell r="I14">
            <v>73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22</v>
          </cell>
          <cell r="F15">
            <v>55</v>
          </cell>
          <cell r="G15">
            <v>70</v>
          </cell>
          <cell r="H15">
            <v>24</v>
          </cell>
          <cell r="I15">
            <v>0</v>
          </cell>
        </row>
        <row r="16">
          <cell r="B16">
            <v>306</v>
          </cell>
          <cell r="C16">
            <v>116</v>
          </cell>
          <cell r="D16">
            <v>606</v>
          </cell>
          <cell r="E16">
            <v>58</v>
          </cell>
          <cell r="F16">
            <v>3328</v>
          </cell>
          <cell r="G16">
            <v>1273</v>
          </cell>
          <cell r="H16">
            <v>8395</v>
          </cell>
          <cell r="I16">
            <v>270</v>
          </cell>
        </row>
        <row r="17">
          <cell r="B17">
            <v>470</v>
          </cell>
          <cell r="C17">
            <v>228</v>
          </cell>
          <cell r="D17">
            <v>139</v>
          </cell>
          <cell r="E17">
            <v>523</v>
          </cell>
          <cell r="F17">
            <v>723</v>
          </cell>
          <cell r="G17">
            <v>304</v>
          </cell>
          <cell r="H17">
            <v>2452</v>
          </cell>
          <cell r="I17">
            <v>180</v>
          </cell>
        </row>
        <row r="18">
          <cell r="B18">
            <v>0</v>
          </cell>
          <cell r="C18">
            <v>497</v>
          </cell>
          <cell r="D18">
            <v>12</v>
          </cell>
          <cell r="E18">
            <v>15</v>
          </cell>
          <cell r="F18">
            <v>2347</v>
          </cell>
          <cell r="G18">
            <v>3056</v>
          </cell>
          <cell r="H18">
            <v>0</v>
          </cell>
          <cell r="I18">
            <v>164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1868</v>
          </cell>
          <cell r="F19">
            <v>860</v>
          </cell>
          <cell r="G19">
            <v>140</v>
          </cell>
          <cell r="H19">
            <v>0</v>
          </cell>
          <cell r="I19">
            <v>0</v>
          </cell>
        </row>
        <row r="20">
          <cell r="B20">
            <v>194</v>
          </cell>
          <cell r="C20">
            <v>2857</v>
          </cell>
          <cell r="D20">
            <v>697</v>
          </cell>
          <cell r="E20">
            <v>964</v>
          </cell>
          <cell r="F20">
            <v>3433</v>
          </cell>
          <cell r="G20">
            <v>507</v>
          </cell>
          <cell r="H20">
            <v>2</v>
          </cell>
          <cell r="I20">
            <v>433</v>
          </cell>
        </row>
        <row r="21">
          <cell r="B21">
            <v>3989</v>
          </cell>
          <cell r="C21">
            <v>2004</v>
          </cell>
          <cell r="D21">
            <v>3125</v>
          </cell>
          <cell r="E21">
            <v>7736</v>
          </cell>
          <cell r="F21">
            <v>3117</v>
          </cell>
          <cell r="G21">
            <v>517</v>
          </cell>
          <cell r="H21">
            <v>1625</v>
          </cell>
          <cell r="I21">
            <v>816</v>
          </cell>
        </row>
        <row r="22">
          <cell r="B22">
            <v>297</v>
          </cell>
          <cell r="C22">
            <v>133</v>
          </cell>
          <cell r="D22">
            <v>167</v>
          </cell>
          <cell r="E22">
            <v>178</v>
          </cell>
          <cell r="F22">
            <v>460</v>
          </cell>
          <cell r="G22">
            <v>322</v>
          </cell>
          <cell r="H22">
            <v>81</v>
          </cell>
          <cell r="I22">
            <v>53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10</v>
          </cell>
          <cell r="H23">
            <v>0</v>
          </cell>
          <cell r="I23">
            <v>0</v>
          </cell>
        </row>
        <row r="24">
          <cell r="B24">
            <v>111</v>
          </cell>
          <cell r="C24">
            <v>654</v>
          </cell>
          <cell r="D24">
            <v>52</v>
          </cell>
          <cell r="E24">
            <v>399</v>
          </cell>
          <cell r="F24">
            <v>701</v>
          </cell>
          <cell r="G24">
            <v>151</v>
          </cell>
          <cell r="H24">
            <v>288</v>
          </cell>
          <cell r="I24">
            <v>387</v>
          </cell>
        </row>
        <row r="25">
          <cell r="B25">
            <v>47</v>
          </cell>
          <cell r="C25">
            <v>30</v>
          </cell>
          <cell r="D25">
            <v>112</v>
          </cell>
          <cell r="E25">
            <v>32</v>
          </cell>
          <cell r="F25">
            <v>195</v>
          </cell>
          <cell r="G25">
            <v>40</v>
          </cell>
          <cell r="H25">
            <v>6</v>
          </cell>
          <cell r="I25">
            <v>8</v>
          </cell>
        </row>
        <row r="26">
          <cell r="B26">
            <v>32</v>
          </cell>
          <cell r="C26">
            <v>0</v>
          </cell>
          <cell r="D26">
            <v>2199</v>
          </cell>
          <cell r="E26">
            <v>575</v>
          </cell>
          <cell r="F26">
            <v>942</v>
          </cell>
          <cell r="G26">
            <v>50</v>
          </cell>
          <cell r="H26">
            <v>582</v>
          </cell>
          <cell r="I26">
            <v>1</v>
          </cell>
        </row>
        <row r="27">
          <cell r="B27">
            <v>11</v>
          </cell>
          <cell r="C27">
            <v>13</v>
          </cell>
          <cell r="D27">
            <v>7</v>
          </cell>
          <cell r="E27">
            <v>281</v>
          </cell>
          <cell r="F27">
            <v>298</v>
          </cell>
          <cell r="G27">
            <v>1</v>
          </cell>
          <cell r="H27">
            <v>10</v>
          </cell>
          <cell r="I27">
            <v>14</v>
          </cell>
        </row>
        <row r="28">
          <cell r="B28">
            <v>0</v>
          </cell>
          <cell r="C28">
            <v>2</v>
          </cell>
          <cell r="D28">
            <v>0</v>
          </cell>
          <cell r="E28">
            <v>434</v>
          </cell>
          <cell r="F28">
            <v>175</v>
          </cell>
          <cell r="G28">
            <v>9</v>
          </cell>
          <cell r="H28">
            <v>0</v>
          </cell>
          <cell r="I28">
            <v>0</v>
          </cell>
        </row>
        <row r="29">
          <cell r="B29">
            <v>11</v>
          </cell>
          <cell r="C29">
            <v>0</v>
          </cell>
          <cell r="D29">
            <v>0</v>
          </cell>
          <cell r="E29">
            <v>70</v>
          </cell>
          <cell r="F29">
            <v>13</v>
          </cell>
          <cell r="G29">
            <v>0</v>
          </cell>
          <cell r="H29">
            <v>19</v>
          </cell>
          <cell r="I29">
            <v>0</v>
          </cell>
        </row>
        <row r="30">
          <cell r="B30">
            <v>77</v>
          </cell>
          <cell r="C30">
            <v>10</v>
          </cell>
          <cell r="D30">
            <v>0</v>
          </cell>
          <cell r="E30">
            <v>86</v>
          </cell>
          <cell r="F30">
            <v>645</v>
          </cell>
          <cell r="G30">
            <v>89</v>
          </cell>
          <cell r="H30">
            <v>0</v>
          </cell>
          <cell r="I30">
            <v>29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863</v>
          </cell>
          <cell r="F32">
            <v>905</v>
          </cell>
          <cell r="G32">
            <v>29</v>
          </cell>
          <cell r="H32">
            <v>3</v>
          </cell>
          <cell r="I32">
            <v>0</v>
          </cell>
        </row>
        <row r="33">
          <cell r="B33">
            <v>134</v>
          </cell>
          <cell r="C33">
            <v>0</v>
          </cell>
          <cell r="D33">
            <v>223</v>
          </cell>
          <cell r="E33">
            <v>220</v>
          </cell>
          <cell r="F33">
            <v>227</v>
          </cell>
          <cell r="G33">
            <v>1125</v>
          </cell>
          <cell r="H33">
            <v>15</v>
          </cell>
          <cell r="I33">
            <v>46</v>
          </cell>
        </row>
        <row r="34">
          <cell r="B34">
            <v>4</v>
          </cell>
          <cell r="C34">
            <v>49</v>
          </cell>
          <cell r="D34">
            <v>0</v>
          </cell>
          <cell r="E34">
            <v>34</v>
          </cell>
          <cell r="F34">
            <v>343</v>
          </cell>
          <cell r="G34">
            <v>23</v>
          </cell>
          <cell r="H34">
            <v>0</v>
          </cell>
          <cell r="I34">
            <v>10</v>
          </cell>
        </row>
        <row r="35">
          <cell r="B35">
            <v>24</v>
          </cell>
          <cell r="C35">
            <v>31</v>
          </cell>
          <cell r="D35">
            <v>324</v>
          </cell>
          <cell r="E35">
            <v>122</v>
          </cell>
          <cell r="F35">
            <v>182</v>
          </cell>
          <cell r="G35">
            <v>571</v>
          </cell>
          <cell r="H35">
            <v>247</v>
          </cell>
          <cell r="I35">
            <v>13</v>
          </cell>
        </row>
        <row r="36">
          <cell r="B36">
            <v>60</v>
          </cell>
          <cell r="C36">
            <v>5</v>
          </cell>
          <cell r="D36">
            <v>40</v>
          </cell>
          <cell r="E36">
            <v>0</v>
          </cell>
          <cell r="F36">
            <v>0</v>
          </cell>
          <cell r="G36">
            <v>40</v>
          </cell>
          <cell r="H36">
            <v>0</v>
          </cell>
          <cell r="I36">
            <v>200</v>
          </cell>
        </row>
        <row r="37">
          <cell r="B37">
            <v>27</v>
          </cell>
          <cell r="C37">
            <v>0</v>
          </cell>
          <cell r="D37">
            <v>106</v>
          </cell>
          <cell r="E37">
            <v>200</v>
          </cell>
          <cell r="F37">
            <v>110</v>
          </cell>
          <cell r="G37">
            <v>30</v>
          </cell>
          <cell r="H37">
            <v>0</v>
          </cell>
          <cell r="I37">
            <v>40</v>
          </cell>
        </row>
        <row r="38">
          <cell r="B38">
            <v>305</v>
          </cell>
          <cell r="C38">
            <v>423</v>
          </cell>
          <cell r="D38">
            <v>0</v>
          </cell>
          <cell r="E38">
            <v>4</v>
          </cell>
          <cell r="F38">
            <v>60</v>
          </cell>
          <cell r="G38">
            <v>3</v>
          </cell>
          <cell r="H38">
            <v>0</v>
          </cell>
          <cell r="I38">
            <v>50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5</v>
          </cell>
          <cell r="C40">
            <v>93</v>
          </cell>
          <cell r="D40">
            <v>782</v>
          </cell>
          <cell r="E40">
            <v>131</v>
          </cell>
          <cell r="F40">
            <v>251</v>
          </cell>
          <cell r="G40">
            <v>63</v>
          </cell>
          <cell r="H40">
            <v>18</v>
          </cell>
          <cell r="I40">
            <v>79</v>
          </cell>
        </row>
        <row r="41">
          <cell r="B41">
            <v>671</v>
          </cell>
          <cell r="C41">
            <v>761</v>
          </cell>
          <cell r="D41">
            <v>953</v>
          </cell>
          <cell r="E41">
            <v>705</v>
          </cell>
          <cell r="F41">
            <v>420</v>
          </cell>
          <cell r="G41">
            <v>487</v>
          </cell>
          <cell r="H41">
            <v>594</v>
          </cell>
          <cell r="I41">
            <v>343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84">
          <cell r="B84">
            <v>6840</v>
          </cell>
          <cell r="C84">
            <v>52913</v>
          </cell>
          <cell r="D84">
            <v>40697</v>
          </cell>
          <cell r="E84">
            <v>24615</v>
          </cell>
          <cell r="F84">
            <v>1819</v>
          </cell>
          <cell r="G84">
            <v>20</v>
          </cell>
          <cell r="H84">
            <v>9413</v>
          </cell>
          <cell r="I84">
            <v>2363</v>
          </cell>
        </row>
        <row r="85">
          <cell r="B85">
            <v>3990</v>
          </cell>
          <cell r="C85">
            <v>2342</v>
          </cell>
          <cell r="D85">
            <v>5601</v>
          </cell>
          <cell r="E85">
            <v>3599</v>
          </cell>
          <cell r="F85">
            <v>5465</v>
          </cell>
          <cell r="G85">
            <v>4113</v>
          </cell>
          <cell r="H85">
            <v>23463</v>
          </cell>
          <cell r="I85">
            <v>2467</v>
          </cell>
        </row>
        <row r="86">
          <cell r="B86">
            <v>2250</v>
          </cell>
          <cell r="C86">
            <v>0</v>
          </cell>
          <cell r="D86">
            <v>5011</v>
          </cell>
          <cell r="E86">
            <v>0</v>
          </cell>
          <cell r="F86">
            <v>30</v>
          </cell>
          <cell r="G86">
            <v>0</v>
          </cell>
          <cell r="H86">
            <v>150</v>
          </cell>
          <cell r="I86">
            <v>0</v>
          </cell>
        </row>
        <row r="87">
          <cell r="B87">
            <v>1500</v>
          </cell>
          <cell r="C87">
            <v>85000</v>
          </cell>
          <cell r="D87">
            <v>460</v>
          </cell>
          <cell r="E87">
            <v>1350</v>
          </cell>
          <cell r="F87">
            <v>8400</v>
          </cell>
          <cell r="G87">
            <v>13450</v>
          </cell>
          <cell r="H87">
            <v>735</v>
          </cell>
          <cell r="I87">
            <v>35900</v>
          </cell>
        </row>
        <row r="88">
          <cell r="B88">
            <v>0</v>
          </cell>
          <cell r="C88">
            <v>34</v>
          </cell>
          <cell r="D88">
            <v>911</v>
          </cell>
          <cell r="E88">
            <v>0</v>
          </cell>
          <cell r="F88">
            <v>101</v>
          </cell>
          <cell r="G88">
            <v>10</v>
          </cell>
          <cell r="H88">
            <v>6286</v>
          </cell>
          <cell r="I88">
            <v>285</v>
          </cell>
        </row>
        <row r="89">
          <cell r="B89">
            <v>360</v>
          </cell>
          <cell r="C89">
            <v>148</v>
          </cell>
          <cell r="D89">
            <v>7274</v>
          </cell>
          <cell r="E89">
            <v>3820</v>
          </cell>
          <cell r="F89">
            <v>2797</v>
          </cell>
          <cell r="G89">
            <v>1923</v>
          </cell>
          <cell r="H89">
            <v>16470</v>
          </cell>
          <cell r="I89">
            <v>0</v>
          </cell>
        </row>
        <row r="90">
          <cell r="B90">
            <v>149</v>
          </cell>
          <cell r="C90">
            <v>609</v>
          </cell>
          <cell r="D90">
            <v>5319</v>
          </cell>
          <cell r="E90">
            <v>1807</v>
          </cell>
          <cell r="F90">
            <v>590</v>
          </cell>
          <cell r="G90">
            <v>815</v>
          </cell>
          <cell r="H90">
            <v>4660</v>
          </cell>
          <cell r="I90">
            <v>196</v>
          </cell>
        </row>
        <row r="91">
          <cell r="B91">
            <v>36</v>
          </cell>
          <cell r="C91">
            <v>0</v>
          </cell>
          <cell r="D91">
            <v>72</v>
          </cell>
          <cell r="E91">
            <v>29</v>
          </cell>
          <cell r="F91">
            <v>30</v>
          </cell>
          <cell r="G91">
            <v>162</v>
          </cell>
          <cell r="H91">
            <v>1863</v>
          </cell>
          <cell r="I91">
            <v>0</v>
          </cell>
        </row>
        <row r="92">
          <cell r="B92">
            <v>1407</v>
          </cell>
          <cell r="C92">
            <v>1296</v>
          </cell>
          <cell r="D92">
            <v>2011</v>
          </cell>
          <cell r="E92">
            <v>151</v>
          </cell>
          <cell r="F92">
            <v>412</v>
          </cell>
          <cell r="G92">
            <v>49</v>
          </cell>
          <cell r="H92">
            <v>5040</v>
          </cell>
          <cell r="I92">
            <v>107</v>
          </cell>
        </row>
        <row r="93">
          <cell r="B93">
            <v>475</v>
          </cell>
          <cell r="C93">
            <v>180</v>
          </cell>
          <cell r="D93">
            <v>154</v>
          </cell>
          <cell r="E93">
            <v>3395</v>
          </cell>
          <cell r="F93">
            <v>825</v>
          </cell>
          <cell r="G93">
            <v>345</v>
          </cell>
          <cell r="H93">
            <v>1706</v>
          </cell>
          <cell r="I93">
            <v>126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3</v>
          </cell>
          <cell r="F94">
            <v>938</v>
          </cell>
          <cell r="G94">
            <v>2877</v>
          </cell>
          <cell r="H94">
            <v>0</v>
          </cell>
          <cell r="I94">
            <v>65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2505</v>
          </cell>
          <cell r="F95">
            <v>630</v>
          </cell>
          <cell r="G95">
            <v>0</v>
          </cell>
          <cell r="H95">
            <v>0</v>
          </cell>
          <cell r="I95">
            <v>0</v>
          </cell>
        </row>
        <row r="96">
          <cell r="B96">
            <v>290</v>
          </cell>
          <cell r="C96">
            <v>1256</v>
          </cell>
          <cell r="D96">
            <v>55</v>
          </cell>
          <cell r="E96">
            <v>986</v>
          </cell>
          <cell r="F96">
            <v>1715</v>
          </cell>
          <cell r="G96">
            <v>731</v>
          </cell>
          <cell r="H96">
            <v>0</v>
          </cell>
          <cell r="I96">
            <v>173</v>
          </cell>
        </row>
        <row r="97">
          <cell r="B97">
            <v>4668</v>
          </cell>
          <cell r="C97">
            <v>2674</v>
          </cell>
          <cell r="D97">
            <v>3461</v>
          </cell>
          <cell r="E97">
            <v>5464</v>
          </cell>
          <cell r="F97">
            <v>3180</v>
          </cell>
          <cell r="G97">
            <v>778</v>
          </cell>
          <cell r="H97">
            <v>993</v>
          </cell>
          <cell r="I97">
            <v>698</v>
          </cell>
        </row>
        <row r="98">
          <cell r="B98">
            <v>511</v>
          </cell>
          <cell r="C98">
            <v>337</v>
          </cell>
          <cell r="D98">
            <v>366</v>
          </cell>
          <cell r="E98">
            <v>94</v>
          </cell>
          <cell r="F98">
            <v>710</v>
          </cell>
          <cell r="G98">
            <v>849</v>
          </cell>
          <cell r="H98">
            <v>600</v>
          </cell>
          <cell r="I98">
            <v>199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>
            <v>940</v>
          </cell>
          <cell r="C100">
            <v>1692</v>
          </cell>
          <cell r="D100">
            <v>288</v>
          </cell>
          <cell r="E100">
            <v>642</v>
          </cell>
          <cell r="F100">
            <v>1782</v>
          </cell>
          <cell r="G100">
            <v>109</v>
          </cell>
          <cell r="H100">
            <v>0</v>
          </cell>
          <cell r="I100">
            <v>741</v>
          </cell>
        </row>
        <row r="101">
          <cell r="B101">
            <v>477</v>
          </cell>
          <cell r="C101">
            <v>134</v>
          </cell>
          <cell r="D101">
            <v>19</v>
          </cell>
          <cell r="E101">
            <v>177</v>
          </cell>
          <cell r="F101">
            <v>140</v>
          </cell>
          <cell r="G101">
            <v>117</v>
          </cell>
          <cell r="H101">
            <v>754</v>
          </cell>
          <cell r="I101">
            <v>18</v>
          </cell>
        </row>
        <row r="102">
          <cell r="B102">
            <v>23</v>
          </cell>
          <cell r="C102">
            <v>0</v>
          </cell>
          <cell r="D102">
            <v>962</v>
          </cell>
          <cell r="E102">
            <v>118</v>
          </cell>
          <cell r="F102">
            <v>647</v>
          </cell>
          <cell r="G102">
            <v>663</v>
          </cell>
          <cell r="H102">
            <v>2356</v>
          </cell>
          <cell r="I102">
            <v>0</v>
          </cell>
        </row>
        <row r="103">
          <cell r="B103">
            <v>102</v>
          </cell>
          <cell r="C103">
            <v>83</v>
          </cell>
          <cell r="D103">
            <v>0</v>
          </cell>
          <cell r="E103">
            <v>439</v>
          </cell>
          <cell r="F103">
            <v>426</v>
          </cell>
          <cell r="G103">
            <v>0</v>
          </cell>
          <cell r="H103">
            <v>62</v>
          </cell>
          <cell r="I103">
            <v>28</v>
          </cell>
        </row>
        <row r="104">
          <cell r="B104">
            <v>4</v>
          </cell>
          <cell r="C104">
            <v>0</v>
          </cell>
          <cell r="D104">
            <v>0</v>
          </cell>
          <cell r="E104">
            <v>823</v>
          </cell>
          <cell r="F104">
            <v>195</v>
          </cell>
          <cell r="G104">
            <v>12</v>
          </cell>
          <cell r="H104">
            <v>10</v>
          </cell>
          <cell r="I104">
            <v>0</v>
          </cell>
        </row>
        <row r="105">
          <cell r="B105">
            <v>88</v>
          </cell>
          <cell r="C105">
            <v>0</v>
          </cell>
          <cell r="D105">
            <v>96</v>
          </cell>
          <cell r="E105">
            <v>3133</v>
          </cell>
          <cell r="F105">
            <v>234</v>
          </cell>
          <cell r="G105">
            <v>501</v>
          </cell>
          <cell r="H105">
            <v>14</v>
          </cell>
          <cell r="I105">
            <v>50</v>
          </cell>
        </row>
        <row r="106">
          <cell r="B106">
            <v>260</v>
          </cell>
          <cell r="C106">
            <v>13</v>
          </cell>
          <cell r="D106">
            <v>0</v>
          </cell>
          <cell r="E106">
            <v>202</v>
          </cell>
          <cell r="F106">
            <v>815</v>
          </cell>
          <cell r="G106">
            <v>0</v>
          </cell>
          <cell r="H106">
            <v>20</v>
          </cell>
          <cell r="I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943</v>
          </cell>
          <cell r="F108">
            <v>385</v>
          </cell>
          <cell r="G108">
            <v>156</v>
          </cell>
          <cell r="H108">
            <v>3</v>
          </cell>
          <cell r="I108">
            <v>0</v>
          </cell>
        </row>
        <row r="109">
          <cell r="B109">
            <v>15464</v>
          </cell>
          <cell r="C109">
            <v>1692</v>
          </cell>
          <cell r="D109">
            <v>0</v>
          </cell>
          <cell r="E109">
            <v>329</v>
          </cell>
          <cell r="F109">
            <v>2385</v>
          </cell>
          <cell r="G109">
            <v>1099</v>
          </cell>
          <cell r="H109">
            <v>182</v>
          </cell>
          <cell r="I109">
            <v>485</v>
          </cell>
        </row>
        <row r="110">
          <cell r="B110">
            <v>62</v>
          </cell>
          <cell r="C110">
            <v>5222</v>
          </cell>
          <cell r="D110">
            <v>0</v>
          </cell>
          <cell r="E110">
            <v>480</v>
          </cell>
          <cell r="F110">
            <v>2292</v>
          </cell>
          <cell r="G110">
            <v>0</v>
          </cell>
          <cell r="H110">
            <v>55</v>
          </cell>
          <cell r="I110">
            <v>180</v>
          </cell>
        </row>
        <row r="111">
          <cell r="B111">
            <v>1344</v>
          </cell>
          <cell r="C111">
            <v>1379</v>
          </cell>
          <cell r="D111">
            <v>1356</v>
          </cell>
          <cell r="E111">
            <v>1321</v>
          </cell>
          <cell r="F111">
            <v>292</v>
          </cell>
          <cell r="G111">
            <v>1357</v>
          </cell>
          <cell r="H111">
            <v>559</v>
          </cell>
          <cell r="I111">
            <v>55</v>
          </cell>
        </row>
        <row r="112">
          <cell r="B112">
            <v>52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127</v>
          </cell>
          <cell r="H112">
            <v>762</v>
          </cell>
          <cell r="I112">
            <v>13</v>
          </cell>
        </row>
        <row r="113">
          <cell r="B113">
            <v>40</v>
          </cell>
          <cell r="C113">
            <v>1048</v>
          </cell>
          <cell r="D113">
            <v>10</v>
          </cell>
          <cell r="E113">
            <v>18</v>
          </cell>
          <cell r="F113">
            <v>3754</v>
          </cell>
          <cell r="G113">
            <v>214</v>
          </cell>
          <cell r="H113">
            <v>20</v>
          </cell>
          <cell r="I113">
            <v>505</v>
          </cell>
        </row>
        <row r="114">
          <cell r="B114">
            <v>2480</v>
          </cell>
          <cell r="C114">
            <v>9048</v>
          </cell>
          <cell r="D114">
            <v>18</v>
          </cell>
          <cell r="E114">
            <v>25</v>
          </cell>
          <cell r="F114">
            <v>175</v>
          </cell>
          <cell r="G114">
            <v>0</v>
          </cell>
          <cell r="H114">
            <v>0</v>
          </cell>
          <cell r="I114">
            <v>234</v>
          </cell>
        </row>
        <row r="115">
          <cell r="B115">
            <v>0</v>
          </cell>
          <cell r="C115">
            <v>10</v>
          </cell>
          <cell r="D115">
            <v>0</v>
          </cell>
          <cell r="E115">
            <v>0</v>
          </cell>
          <cell r="F115">
            <v>835</v>
          </cell>
          <cell r="G115">
            <v>0</v>
          </cell>
          <cell r="H115">
            <v>15</v>
          </cell>
          <cell r="I115">
            <v>3</v>
          </cell>
        </row>
        <row r="116">
          <cell r="B116">
            <v>38299</v>
          </cell>
          <cell r="C116">
            <v>8072</v>
          </cell>
          <cell r="D116">
            <v>78681</v>
          </cell>
          <cell r="E116">
            <v>10917</v>
          </cell>
          <cell r="F116">
            <v>10973</v>
          </cell>
          <cell r="G116">
            <v>75784</v>
          </cell>
          <cell r="H116">
            <v>16941</v>
          </cell>
          <cell r="I116">
            <v>347</v>
          </cell>
        </row>
        <row r="117">
          <cell r="B117">
            <v>148493</v>
          </cell>
          <cell r="C117">
            <v>120159</v>
          </cell>
          <cell r="D117">
            <v>11394</v>
          </cell>
          <cell r="E117">
            <v>198436</v>
          </cell>
          <cell r="F117">
            <v>32765</v>
          </cell>
          <cell r="G117">
            <v>125649</v>
          </cell>
          <cell r="H117">
            <v>31793</v>
          </cell>
          <cell r="I117">
            <v>2528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59">
          <cell r="B159">
            <v>41724</v>
          </cell>
          <cell r="C159">
            <v>208477</v>
          </cell>
          <cell r="D159">
            <v>240721</v>
          </cell>
          <cell r="E159">
            <v>102183</v>
          </cell>
          <cell r="F159">
            <v>6532</v>
          </cell>
          <cell r="G159">
            <v>60</v>
          </cell>
          <cell r="H159">
            <v>48776</v>
          </cell>
          <cell r="I159">
            <v>9434</v>
          </cell>
        </row>
        <row r="160">
          <cell r="B160">
            <v>8707</v>
          </cell>
          <cell r="C160">
            <v>4552</v>
          </cell>
          <cell r="D160">
            <v>11936</v>
          </cell>
          <cell r="E160">
            <v>5169</v>
          </cell>
          <cell r="F160">
            <v>10036</v>
          </cell>
          <cell r="G160">
            <v>6538</v>
          </cell>
          <cell r="H160">
            <v>43083</v>
          </cell>
          <cell r="I160">
            <v>3535</v>
          </cell>
        </row>
        <row r="161">
          <cell r="B161">
            <v>13613</v>
          </cell>
          <cell r="C161">
            <v>0</v>
          </cell>
          <cell r="D161">
            <v>25055</v>
          </cell>
          <cell r="E161">
            <v>0</v>
          </cell>
          <cell r="F161">
            <v>120</v>
          </cell>
          <cell r="G161">
            <v>0</v>
          </cell>
          <cell r="H161">
            <v>600</v>
          </cell>
          <cell r="I161">
            <v>0</v>
          </cell>
        </row>
        <row r="162">
          <cell r="B162">
            <v>305</v>
          </cell>
          <cell r="C162">
            <v>11690</v>
          </cell>
          <cell r="D162">
            <v>90</v>
          </cell>
          <cell r="E162">
            <v>180</v>
          </cell>
          <cell r="F162">
            <v>1350</v>
          </cell>
          <cell r="G162">
            <v>2791</v>
          </cell>
          <cell r="H162">
            <v>112</v>
          </cell>
          <cell r="I162">
            <v>4710</v>
          </cell>
        </row>
        <row r="163">
          <cell r="B163">
            <v>0</v>
          </cell>
          <cell r="C163">
            <v>68</v>
          </cell>
          <cell r="D163">
            <v>1242</v>
          </cell>
          <cell r="E163">
            <v>0</v>
          </cell>
          <cell r="F163">
            <v>172</v>
          </cell>
          <cell r="G163">
            <v>10</v>
          </cell>
          <cell r="H163">
            <v>9513</v>
          </cell>
          <cell r="I163">
            <v>1581</v>
          </cell>
        </row>
        <row r="164">
          <cell r="B164">
            <v>324</v>
          </cell>
          <cell r="C164">
            <v>146</v>
          </cell>
          <cell r="D164">
            <v>4411</v>
          </cell>
          <cell r="E164">
            <v>4918</v>
          </cell>
          <cell r="F164">
            <v>3098</v>
          </cell>
          <cell r="G164">
            <v>1145</v>
          </cell>
          <cell r="H164">
            <v>5355</v>
          </cell>
          <cell r="I164">
            <v>0</v>
          </cell>
        </row>
        <row r="165">
          <cell r="B165">
            <v>255</v>
          </cell>
          <cell r="C165">
            <v>590</v>
          </cell>
          <cell r="D165">
            <v>2760</v>
          </cell>
          <cell r="E165">
            <v>2182</v>
          </cell>
          <cell r="F165">
            <v>810</v>
          </cell>
          <cell r="G165">
            <v>684</v>
          </cell>
          <cell r="H165">
            <v>2169</v>
          </cell>
          <cell r="I165">
            <v>294</v>
          </cell>
        </row>
        <row r="166">
          <cell r="B166">
            <v>55</v>
          </cell>
          <cell r="C166">
            <v>0</v>
          </cell>
          <cell r="D166">
            <v>73</v>
          </cell>
          <cell r="E166">
            <v>32</v>
          </cell>
          <cell r="F166">
            <v>45</v>
          </cell>
          <cell r="G166">
            <v>113</v>
          </cell>
          <cell r="H166">
            <v>683</v>
          </cell>
          <cell r="I166">
            <v>0</v>
          </cell>
        </row>
        <row r="167">
          <cell r="B167">
            <v>4229</v>
          </cell>
          <cell r="C167">
            <v>518</v>
          </cell>
          <cell r="D167">
            <v>3182</v>
          </cell>
          <cell r="E167">
            <v>91</v>
          </cell>
          <cell r="F167">
            <v>614</v>
          </cell>
          <cell r="G167">
            <v>59</v>
          </cell>
          <cell r="H167">
            <v>7403</v>
          </cell>
          <cell r="I167">
            <v>137</v>
          </cell>
        </row>
        <row r="168">
          <cell r="B168">
            <v>3780</v>
          </cell>
          <cell r="C168">
            <v>1085</v>
          </cell>
          <cell r="D168">
            <v>542</v>
          </cell>
          <cell r="E168">
            <v>30609</v>
          </cell>
          <cell r="F168">
            <v>6854</v>
          </cell>
          <cell r="G168">
            <v>2335</v>
          </cell>
          <cell r="H168">
            <v>18236</v>
          </cell>
          <cell r="I168">
            <v>520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23</v>
          </cell>
          <cell r="F169">
            <v>8442</v>
          </cell>
          <cell r="G169">
            <v>25110</v>
          </cell>
          <cell r="H169">
            <v>0</v>
          </cell>
          <cell r="I169">
            <v>390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80086</v>
          </cell>
          <cell r="F170">
            <v>6900</v>
          </cell>
          <cell r="G170">
            <v>0</v>
          </cell>
          <cell r="H170">
            <v>0</v>
          </cell>
          <cell r="I170">
            <v>0</v>
          </cell>
        </row>
        <row r="171">
          <cell r="B171">
            <v>2407</v>
          </cell>
          <cell r="C171">
            <v>19883</v>
          </cell>
          <cell r="D171">
            <v>283</v>
          </cell>
          <cell r="E171">
            <v>9241</v>
          </cell>
          <cell r="F171">
            <v>15385</v>
          </cell>
          <cell r="G171">
            <v>3346</v>
          </cell>
          <cell r="H171">
            <v>0</v>
          </cell>
          <cell r="I171">
            <v>1044</v>
          </cell>
        </row>
        <row r="172">
          <cell r="B172">
            <v>47093</v>
          </cell>
          <cell r="C172">
            <v>19025</v>
          </cell>
          <cell r="D172">
            <v>39012</v>
          </cell>
          <cell r="E172">
            <v>68659</v>
          </cell>
          <cell r="F172">
            <v>25836</v>
          </cell>
          <cell r="G172">
            <v>3274</v>
          </cell>
          <cell r="H172">
            <v>6510</v>
          </cell>
          <cell r="I172">
            <v>4450</v>
          </cell>
        </row>
        <row r="173">
          <cell r="B173">
            <v>7690</v>
          </cell>
          <cell r="C173">
            <v>702</v>
          </cell>
          <cell r="D173">
            <v>1440</v>
          </cell>
          <cell r="E173">
            <v>318</v>
          </cell>
          <cell r="F173">
            <v>3835</v>
          </cell>
          <cell r="G173">
            <v>3456</v>
          </cell>
          <cell r="H173">
            <v>3731</v>
          </cell>
          <cell r="I173">
            <v>676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5">
          <cell r="B175">
            <v>7525</v>
          </cell>
          <cell r="C175">
            <v>6458</v>
          </cell>
          <cell r="D175">
            <v>397</v>
          </cell>
          <cell r="E175">
            <v>5695</v>
          </cell>
          <cell r="F175">
            <v>10652</v>
          </cell>
          <cell r="G175">
            <v>421</v>
          </cell>
          <cell r="H175">
            <v>0</v>
          </cell>
          <cell r="I175">
            <v>6235</v>
          </cell>
        </row>
        <row r="176">
          <cell r="B176">
            <v>6721</v>
          </cell>
          <cell r="C176">
            <v>273</v>
          </cell>
          <cell r="D176">
            <v>75</v>
          </cell>
          <cell r="E176">
            <v>1463</v>
          </cell>
          <cell r="F176">
            <v>1400</v>
          </cell>
          <cell r="G176">
            <v>501</v>
          </cell>
          <cell r="H176">
            <v>5453</v>
          </cell>
          <cell r="I176">
            <v>54</v>
          </cell>
        </row>
        <row r="177">
          <cell r="B177">
            <v>260</v>
          </cell>
          <cell r="C177">
            <v>0</v>
          </cell>
          <cell r="D177">
            <v>36705</v>
          </cell>
          <cell r="E177">
            <v>3610</v>
          </cell>
          <cell r="F177">
            <v>14640</v>
          </cell>
          <cell r="G177">
            <v>9329</v>
          </cell>
          <cell r="H177">
            <v>2473</v>
          </cell>
          <cell r="I177">
            <v>0</v>
          </cell>
        </row>
        <row r="178">
          <cell r="B178">
            <v>1524</v>
          </cell>
          <cell r="C178">
            <v>181</v>
          </cell>
          <cell r="D178">
            <v>0</v>
          </cell>
          <cell r="E178">
            <v>6602</v>
          </cell>
          <cell r="F178">
            <v>4860</v>
          </cell>
          <cell r="G178">
            <v>0</v>
          </cell>
          <cell r="H178">
            <v>953</v>
          </cell>
          <cell r="I178">
            <v>56</v>
          </cell>
        </row>
        <row r="179">
          <cell r="B179">
            <v>6</v>
          </cell>
          <cell r="C179">
            <v>0</v>
          </cell>
          <cell r="D179">
            <v>0</v>
          </cell>
          <cell r="E179">
            <v>1625</v>
          </cell>
          <cell r="F179">
            <v>295</v>
          </cell>
          <cell r="G179">
            <v>30</v>
          </cell>
          <cell r="H179">
            <v>5</v>
          </cell>
          <cell r="I179">
            <v>0</v>
          </cell>
        </row>
        <row r="180">
          <cell r="B180">
            <v>31</v>
          </cell>
          <cell r="C180">
            <v>0</v>
          </cell>
          <cell r="D180">
            <v>14</v>
          </cell>
          <cell r="E180">
            <v>15708</v>
          </cell>
          <cell r="F180">
            <v>234</v>
          </cell>
          <cell r="G180">
            <v>346</v>
          </cell>
          <cell r="H180">
            <v>28</v>
          </cell>
          <cell r="I180">
            <v>75</v>
          </cell>
        </row>
        <row r="181">
          <cell r="B181">
            <v>3616</v>
          </cell>
          <cell r="C181">
            <v>19</v>
          </cell>
          <cell r="D181">
            <v>0</v>
          </cell>
          <cell r="E181">
            <v>1754</v>
          </cell>
          <cell r="F181">
            <v>11270</v>
          </cell>
          <cell r="G181">
            <v>0</v>
          </cell>
          <cell r="H181">
            <v>340</v>
          </cell>
          <cell r="I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56580</v>
          </cell>
          <cell r="F183">
            <v>5055</v>
          </cell>
          <cell r="G183">
            <v>576</v>
          </cell>
          <cell r="H183">
            <v>9</v>
          </cell>
          <cell r="I183">
            <v>0</v>
          </cell>
        </row>
        <row r="184">
          <cell r="B184">
            <v>32968</v>
          </cell>
          <cell r="C184">
            <v>1735</v>
          </cell>
          <cell r="D184">
            <v>0</v>
          </cell>
          <cell r="E184">
            <v>732</v>
          </cell>
          <cell r="F184">
            <v>539</v>
          </cell>
          <cell r="G184">
            <v>513</v>
          </cell>
          <cell r="H184">
            <v>63</v>
          </cell>
          <cell r="I184">
            <v>1172</v>
          </cell>
        </row>
        <row r="185">
          <cell r="B185">
            <v>123</v>
          </cell>
          <cell r="C185">
            <v>2462</v>
          </cell>
          <cell r="D185">
            <v>0</v>
          </cell>
          <cell r="E185">
            <v>531</v>
          </cell>
          <cell r="F185">
            <v>1362</v>
          </cell>
          <cell r="G185">
            <v>10</v>
          </cell>
          <cell r="H185">
            <v>37</v>
          </cell>
          <cell r="I185">
            <v>630</v>
          </cell>
        </row>
        <row r="186">
          <cell r="B186">
            <v>2764</v>
          </cell>
          <cell r="C186">
            <v>168</v>
          </cell>
          <cell r="D186">
            <v>5492</v>
          </cell>
          <cell r="E186">
            <v>1809</v>
          </cell>
          <cell r="F186">
            <v>584</v>
          </cell>
          <cell r="G186">
            <v>871</v>
          </cell>
          <cell r="H186">
            <v>894</v>
          </cell>
          <cell r="I186">
            <v>50</v>
          </cell>
        </row>
        <row r="187">
          <cell r="B187">
            <v>42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47</v>
          </cell>
          <cell r="H187">
            <v>595</v>
          </cell>
          <cell r="I187">
            <v>10</v>
          </cell>
        </row>
        <row r="188">
          <cell r="B188">
            <v>100</v>
          </cell>
          <cell r="C188">
            <v>1171</v>
          </cell>
          <cell r="D188">
            <v>2</v>
          </cell>
          <cell r="E188">
            <v>6</v>
          </cell>
          <cell r="F188">
            <v>1837</v>
          </cell>
          <cell r="G188">
            <v>97</v>
          </cell>
          <cell r="H188">
            <v>17</v>
          </cell>
          <cell r="I188">
            <v>752</v>
          </cell>
        </row>
        <row r="189">
          <cell r="B189">
            <v>3974</v>
          </cell>
          <cell r="C189">
            <v>1267</v>
          </cell>
          <cell r="D189">
            <v>2</v>
          </cell>
          <cell r="E189">
            <v>5</v>
          </cell>
          <cell r="F189">
            <v>525</v>
          </cell>
          <cell r="G189">
            <v>0</v>
          </cell>
          <cell r="H189">
            <v>0</v>
          </cell>
          <cell r="I189">
            <v>269</v>
          </cell>
        </row>
        <row r="190">
          <cell r="B190">
            <v>0</v>
          </cell>
          <cell r="C190">
            <v>10</v>
          </cell>
          <cell r="D190">
            <v>0</v>
          </cell>
          <cell r="E190">
            <v>0</v>
          </cell>
          <cell r="F190">
            <v>310</v>
          </cell>
          <cell r="G190">
            <v>0</v>
          </cell>
          <cell r="H190">
            <v>14</v>
          </cell>
          <cell r="I190">
            <v>1</v>
          </cell>
        </row>
        <row r="191">
          <cell r="B191">
            <v>291323</v>
          </cell>
          <cell r="C191">
            <v>40357</v>
          </cell>
          <cell r="D191">
            <v>514897</v>
          </cell>
          <cell r="E191">
            <v>19131</v>
          </cell>
          <cell r="F191">
            <v>68084</v>
          </cell>
          <cell r="G191">
            <v>376939</v>
          </cell>
          <cell r="H191">
            <v>363259</v>
          </cell>
          <cell r="I191">
            <v>9915</v>
          </cell>
        </row>
        <row r="192">
          <cell r="B192">
            <v>37736</v>
          </cell>
          <cell r="C192">
            <v>20111</v>
          </cell>
          <cell r="D192">
            <v>4504</v>
          </cell>
          <cell r="E192">
            <v>13776</v>
          </cell>
          <cell r="F192">
            <v>4102</v>
          </cell>
          <cell r="G192">
            <v>24649</v>
          </cell>
          <cell r="H192">
            <v>15820</v>
          </cell>
          <cell r="I192">
            <v>2718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</sheetData>
      <sheetData sheetId="10">
        <row r="8">
          <cell r="B8">
            <v>4480</v>
          </cell>
          <cell r="C8">
            <v>25301</v>
          </cell>
          <cell r="D8">
            <v>13196</v>
          </cell>
          <cell r="E8">
            <v>2020</v>
          </cell>
          <cell r="F8">
            <v>7794</v>
          </cell>
          <cell r="G8">
            <v>0</v>
          </cell>
          <cell r="H8">
            <v>8828</v>
          </cell>
          <cell r="I8">
            <v>10903</v>
          </cell>
        </row>
        <row r="9">
          <cell r="B9">
            <v>1419</v>
          </cell>
          <cell r="C9">
            <v>1641</v>
          </cell>
          <cell r="D9">
            <v>2478</v>
          </cell>
          <cell r="E9">
            <v>1256</v>
          </cell>
          <cell r="F9">
            <v>3968</v>
          </cell>
          <cell r="G9">
            <v>6540</v>
          </cell>
          <cell r="H9">
            <v>12485</v>
          </cell>
          <cell r="I9">
            <v>716</v>
          </cell>
        </row>
        <row r="10">
          <cell r="B10">
            <v>135</v>
          </cell>
          <cell r="C10">
            <v>0</v>
          </cell>
          <cell r="D10">
            <v>155</v>
          </cell>
          <cell r="E10">
            <v>0</v>
          </cell>
          <cell r="F10">
            <v>0</v>
          </cell>
          <cell r="G10">
            <v>11478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40</v>
          </cell>
          <cell r="G11">
            <v>60</v>
          </cell>
          <cell r="H11">
            <v>30</v>
          </cell>
          <cell r="I11">
            <v>0</v>
          </cell>
        </row>
        <row r="12">
          <cell r="B12">
            <v>0</v>
          </cell>
          <cell r="C12">
            <v>32</v>
          </cell>
          <cell r="D12">
            <v>2735</v>
          </cell>
          <cell r="E12">
            <v>11</v>
          </cell>
          <cell r="F12">
            <v>5</v>
          </cell>
          <cell r="G12">
            <v>55</v>
          </cell>
          <cell r="H12">
            <v>8094</v>
          </cell>
          <cell r="I12">
            <v>70</v>
          </cell>
        </row>
        <row r="13">
          <cell r="B13">
            <v>1147</v>
          </cell>
          <cell r="C13">
            <v>22</v>
          </cell>
          <cell r="D13">
            <v>1730</v>
          </cell>
          <cell r="E13">
            <v>7971</v>
          </cell>
          <cell r="F13">
            <v>1405</v>
          </cell>
          <cell r="G13">
            <v>6789</v>
          </cell>
          <cell r="H13">
            <v>27551</v>
          </cell>
          <cell r="I13">
            <v>0</v>
          </cell>
        </row>
        <row r="14">
          <cell r="B14">
            <v>5</v>
          </cell>
          <cell r="C14">
            <v>73</v>
          </cell>
          <cell r="D14">
            <v>1194</v>
          </cell>
          <cell r="E14">
            <v>46</v>
          </cell>
          <cell r="F14">
            <v>200</v>
          </cell>
          <cell r="G14">
            <v>4958</v>
          </cell>
          <cell r="H14">
            <v>6139</v>
          </cell>
          <cell r="I14">
            <v>0</v>
          </cell>
        </row>
        <row r="15">
          <cell r="B15">
            <v>0</v>
          </cell>
          <cell r="C15">
            <v>0</v>
          </cell>
          <cell r="D15">
            <v>7</v>
          </cell>
          <cell r="E15">
            <v>0</v>
          </cell>
          <cell r="F15">
            <v>55</v>
          </cell>
          <cell r="G15">
            <v>1243</v>
          </cell>
          <cell r="H15">
            <v>630</v>
          </cell>
          <cell r="I15">
            <v>5</v>
          </cell>
        </row>
        <row r="16">
          <cell r="B16">
            <v>65</v>
          </cell>
          <cell r="C16">
            <v>81</v>
          </cell>
          <cell r="D16">
            <v>730</v>
          </cell>
          <cell r="E16">
            <v>44</v>
          </cell>
          <cell r="F16">
            <v>1891</v>
          </cell>
          <cell r="G16">
            <v>1541</v>
          </cell>
          <cell r="H16">
            <v>2438</v>
          </cell>
          <cell r="I16">
            <v>104</v>
          </cell>
        </row>
        <row r="17">
          <cell r="B17">
            <v>432</v>
          </cell>
          <cell r="C17">
            <v>1116</v>
          </cell>
          <cell r="D17">
            <v>146</v>
          </cell>
          <cell r="E17">
            <v>1305</v>
          </cell>
          <cell r="F17">
            <v>510</v>
          </cell>
          <cell r="G17">
            <v>704</v>
          </cell>
          <cell r="H17">
            <v>2707</v>
          </cell>
          <cell r="I17">
            <v>238</v>
          </cell>
        </row>
        <row r="18">
          <cell r="B18">
            <v>0</v>
          </cell>
          <cell r="C18">
            <v>50</v>
          </cell>
          <cell r="D18">
            <v>78</v>
          </cell>
          <cell r="E18">
            <v>13</v>
          </cell>
          <cell r="F18">
            <v>835</v>
          </cell>
          <cell r="G18">
            <v>535</v>
          </cell>
          <cell r="H18">
            <v>0</v>
          </cell>
          <cell r="I18">
            <v>65</v>
          </cell>
        </row>
        <row r="19">
          <cell r="B19">
            <v>0</v>
          </cell>
          <cell r="C19">
            <v>0</v>
          </cell>
          <cell r="D19">
            <v>200</v>
          </cell>
          <cell r="E19">
            <v>3599</v>
          </cell>
          <cell r="F19">
            <v>1295</v>
          </cell>
          <cell r="G19">
            <v>4342</v>
          </cell>
          <cell r="H19">
            <v>13</v>
          </cell>
          <cell r="I19">
            <v>0</v>
          </cell>
        </row>
        <row r="20">
          <cell r="B20">
            <v>551</v>
          </cell>
          <cell r="C20">
            <v>3096</v>
          </cell>
          <cell r="D20">
            <v>197</v>
          </cell>
          <cell r="E20">
            <v>554</v>
          </cell>
          <cell r="F20">
            <v>930</v>
          </cell>
          <cell r="G20">
            <v>1479</v>
          </cell>
          <cell r="H20">
            <v>10</v>
          </cell>
          <cell r="I20">
            <v>242</v>
          </cell>
        </row>
        <row r="21">
          <cell r="B21">
            <v>3067</v>
          </cell>
          <cell r="C21">
            <v>1428</v>
          </cell>
          <cell r="D21">
            <v>2640</v>
          </cell>
          <cell r="E21">
            <v>3586</v>
          </cell>
          <cell r="F21">
            <v>2698</v>
          </cell>
          <cell r="G21">
            <v>963</v>
          </cell>
          <cell r="H21">
            <v>2381</v>
          </cell>
          <cell r="I21">
            <v>509</v>
          </cell>
        </row>
        <row r="22">
          <cell r="B22">
            <v>291</v>
          </cell>
          <cell r="C22">
            <v>309</v>
          </cell>
          <cell r="D22">
            <v>61</v>
          </cell>
          <cell r="E22">
            <v>144</v>
          </cell>
          <cell r="F22">
            <v>315</v>
          </cell>
          <cell r="G22">
            <v>888</v>
          </cell>
          <cell r="H22">
            <v>149</v>
          </cell>
          <cell r="I22">
            <v>18</v>
          </cell>
        </row>
        <row r="24">
          <cell r="B24">
            <v>217</v>
          </cell>
          <cell r="C24">
            <v>911</v>
          </cell>
          <cell r="D24">
            <v>284</v>
          </cell>
          <cell r="E24">
            <v>423</v>
          </cell>
          <cell r="F24">
            <v>777</v>
          </cell>
          <cell r="G24">
            <v>374</v>
          </cell>
          <cell r="H24">
            <v>135</v>
          </cell>
          <cell r="I24">
            <v>247</v>
          </cell>
        </row>
        <row r="25">
          <cell r="B25">
            <v>81</v>
          </cell>
          <cell r="C25">
            <v>12</v>
          </cell>
          <cell r="D25">
            <v>26</v>
          </cell>
          <cell r="E25">
            <v>88</v>
          </cell>
          <cell r="F25">
            <v>235</v>
          </cell>
          <cell r="G25">
            <v>25</v>
          </cell>
          <cell r="H25">
            <v>33</v>
          </cell>
          <cell r="I25">
            <v>7</v>
          </cell>
        </row>
        <row r="26">
          <cell r="B26">
            <v>345</v>
          </cell>
          <cell r="C26">
            <v>0</v>
          </cell>
          <cell r="D26">
            <v>2323</v>
          </cell>
          <cell r="E26">
            <v>164</v>
          </cell>
          <cell r="F26">
            <v>1600</v>
          </cell>
          <cell r="G26">
            <v>87</v>
          </cell>
          <cell r="H26">
            <v>1368</v>
          </cell>
          <cell r="I26">
            <v>0</v>
          </cell>
        </row>
        <row r="27">
          <cell r="B27">
            <v>11</v>
          </cell>
          <cell r="C27">
            <v>93</v>
          </cell>
          <cell r="D27">
            <v>0</v>
          </cell>
          <cell r="E27">
            <v>292</v>
          </cell>
          <cell r="F27">
            <v>252</v>
          </cell>
          <cell r="G27">
            <v>6</v>
          </cell>
          <cell r="H27">
            <v>12</v>
          </cell>
          <cell r="I27">
            <v>2</v>
          </cell>
        </row>
        <row r="28">
          <cell r="B28">
            <v>7</v>
          </cell>
          <cell r="C28">
            <v>2</v>
          </cell>
          <cell r="D28">
            <v>0</v>
          </cell>
          <cell r="E28">
            <v>1127</v>
          </cell>
          <cell r="F28">
            <v>215</v>
          </cell>
          <cell r="G28">
            <v>147</v>
          </cell>
          <cell r="H28">
            <v>12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198</v>
          </cell>
          <cell r="F29">
            <v>5</v>
          </cell>
          <cell r="G29">
            <v>19</v>
          </cell>
          <cell r="H29">
            <v>0</v>
          </cell>
          <cell r="I29">
            <v>0</v>
          </cell>
        </row>
        <row r="30">
          <cell r="B30">
            <v>25</v>
          </cell>
          <cell r="C30">
            <v>0</v>
          </cell>
          <cell r="D30">
            <v>2</v>
          </cell>
          <cell r="E30">
            <v>122</v>
          </cell>
          <cell r="F30">
            <v>635</v>
          </cell>
          <cell r="G30">
            <v>79</v>
          </cell>
          <cell r="H30">
            <v>15</v>
          </cell>
          <cell r="I30">
            <v>10</v>
          </cell>
        </row>
        <row r="31">
          <cell r="B31">
            <v>2000</v>
          </cell>
          <cell r="C31">
            <v>0</v>
          </cell>
          <cell r="D31">
            <v>3000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2</v>
          </cell>
          <cell r="C32">
            <v>1</v>
          </cell>
          <cell r="D32">
            <v>0</v>
          </cell>
          <cell r="E32">
            <v>1147</v>
          </cell>
          <cell r="F32">
            <v>470</v>
          </cell>
          <cell r="G32">
            <v>681</v>
          </cell>
          <cell r="H32">
            <v>67</v>
          </cell>
          <cell r="I32">
            <v>2</v>
          </cell>
        </row>
        <row r="33">
          <cell r="B33">
            <v>135</v>
          </cell>
          <cell r="C33">
            <v>5</v>
          </cell>
          <cell r="D33">
            <v>37</v>
          </cell>
          <cell r="E33">
            <v>42</v>
          </cell>
          <cell r="F33">
            <v>1176</v>
          </cell>
          <cell r="G33">
            <v>477</v>
          </cell>
          <cell r="H33">
            <v>41</v>
          </cell>
          <cell r="I33">
            <v>30</v>
          </cell>
        </row>
        <row r="34">
          <cell r="B34">
            <v>15</v>
          </cell>
          <cell r="C34">
            <v>292</v>
          </cell>
          <cell r="D34">
            <v>0</v>
          </cell>
          <cell r="E34">
            <v>91</v>
          </cell>
          <cell r="F34">
            <v>135</v>
          </cell>
          <cell r="G34">
            <v>13</v>
          </cell>
          <cell r="H34">
            <v>10</v>
          </cell>
          <cell r="I34">
            <v>12</v>
          </cell>
        </row>
        <row r="35">
          <cell r="B35">
            <v>50</v>
          </cell>
          <cell r="C35">
            <v>155</v>
          </cell>
          <cell r="D35">
            <v>590</v>
          </cell>
          <cell r="E35">
            <v>100</v>
          </cell>
          <cell r="F35">
            <v>520</v>
          </cell>
          <cell r="G35">
            <v>603</v>
          </cell>
          <cell r="H35">
            <v>55</v>
          </cell>
          <cell r="I35">
            <v>25</v>
          </cell>
        </row>
        <row r="36">
          <cell r="B36">
            <v>187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1206</v>
          </cell>
          <cell r="H36">
            <v>0</v>
          </cell>
          <cell r="I36">
            <v>0</v>
          </cell>
        </row>
        <row r="37">
          <cell r="B37">
            <v>0</v>
          </cell>
          <cell r="C37">
            <v>0</v>
          </cell>
          <cell r="D37">
            <v>27</v>
          </cell>
          <cell r="E37">
            <v>10</v>
          </cell>
          <cell r="F37">
            <v>99</v>
          </cell>
          <cell r="G37">
            <v>55</v>
          </cell>
          <cell r="H37">
            <v>4</v>
          </cell>
          <cell r="I37">
            <v>82</v>
          </cell>
        </row>
        <row r="38">
          <cell r="B38">
            <v>0</v>
          </cell>
          <cell r="C38">
            <v>641</v>
          </cell>
          <cell r="D38">
            <v>0</v>
          </cell>
          <cell r="E38">
            <v>77</v>
          </cell>
          <cell r="F38">
            <v>175</v>
          </cell>
          <cell r="G38">
            <v>0</v>
          </cell>
          <cell r="H38">
            <v>0</v>
          </cell>
          <cell r="I38">
            <v>52</v>
          </cell>
        </row>
        <row r="39">
          <cell r="B39">
            <v>8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174</v>
          </cell>
          <cell r="C40">
            <v>64</v>
          </cell>
          <cell r="D40">
            <v>874</v>
          </cell>
          <cell r="E40">
            <v>156</v>
          </cell>
          <cell r="F40">
            <v>453</v>
          </cell>
          <cell r="G40">
            <v>125</v>
          </cell>
          <cell r="H40">
            <v>216</v>
          </cell>
          <cell r="I40">
            <v>115</v>
          </cell>
        </row>
        <row r="41">
          <cell r="B41">
            <v>1705</v>
          </cell>
          <cell r="C41">
            <v>610</v>
          </cell>
          <cell r="D41">
            <v>839</v>
          </cell>
          <cell r="E41">
            <v>370</v>
          </cell>
          <cell r="F41">
            <v>587</v>
          </cell>
          <cell r="G41">
            <v>792</v>
          </cell>
          <cell r="H41">
            <v>993</v>
          </cell>
          <cell r="I41">
            <v>400</v>
          </cell>
        </row>
        <row r="55">
          <cell r="B55">
            <v>4472</v>
          </cell>
          <cell r="C55">
            <v>195663</v>
          </cell>
          <cell r="D55">
            <v>15571</v>
          </cell>
          <cell r="E55">
            <v>47485</v>
          </cell>
          <cell r="F55">
            <v>1168</v>
          </cell>
          <cell r="G55">
            <v>0</v>
          </cell>
          <cell r="H55">
            <v>11669</v>
          </cell>
          <cell r="I55">
            <v>3488</v>
          </cell>
        </row>
        <row r="56">
          <cell r="B56">
            <v>2640</v>
          </cell>
          <cell r="C56">
            <v>3038</v>
          </cell>
          <cell r="D56">
            <v>2894</v>
          </cell>
          <cell r="E56">
            <v>1862</v>
          </cell>
          <cell r="F56">
            <v>5380</v>
          </cell>
          <cell r="G56">
            <v>4577</v>
          </cell>
          <cell r="H56">
            <v>22316</v>
          </cell>
          <cell r="I56">
            <v>3662</v>
          </cell>
        </row>
        <row r="57">
          <cell r="B57">
            <v>185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1000</v>
          </cell>
          <cell r="H57">
            <v>60</v>
          </cell>
          <cell r="I57">
            <v>0</v>
          </cell>
        </row>
        <row r="58">
          <cell r="B58">
            <v>1525</v>
          </cell>
          <cell r="C58">
            <v>86000</v>
          </cell>
          <cell r="D58">
            <v>455</v>
          </cell>
          <cell r="E58">
            <v>1300</v>
          </cell>
          <cell r="F58">
            <v>8318</v>
          </cell>
          <cell r="G58">
            <v>13445</v>
          </cell>
          <cell r="H58">
            <v>755</v>
          </cell>
          <cell r="I58">
            <v>35895</v>
          </cell>
        </row>
        <row r="59">
          <cell r="B59">
            <v>0</v>
          </cell>
          <cell r="C59">
            <v>0</v>
          </cell>
          <cell r="D59">
            <v>273</v>
          </cell>
          <cell r="E59">
            <v>0</v>
          </cell>
          <cell r="F59">
            <v>54</v>
          </cell>
          <cell r="G59">
            <v>0</v>
          </cell>
          <cell r="H59">
            <v>2142</v>
          </cell>
          <cell r="I59">
            <v>117</v>
          </cell>
        </row>
        <row r="60">
          <cell r="B60">
            <v>480</v>
          </cell>
          <cell r="C60">
            <v>0</v>
          </cell>
          <cell r="D60">
            <v>598</v>
          </cell>
          <cell r="E60">
            <v>1450</v>
          </cell>
          <cell r="F60">
            <v>1165</v>
          </cell>
          <cell r="G60">
            <v>180</v>
          </cell>
          <cell r="H60">
            <v>0</v>
          </cell>
          <cell r="I60">
            <v>0</v>
          </cell>
        </row>
        <row r="61">
          <cell r="B61">
            <v>21</v>
          </cell>
          <cell r="C61">
            <v>141</v>
          </cell>
          <cell r="D61">
            <v>86</v>
          </cell>
          <cell r="E61">
            <v>321</v>
          </cell>
          <cell r="F61">
            <v>90</v>
          </cell>
          <cell r="G61">
            <v>180</v>
          </cell>
          <cell r="H61">
            <v>0</v>
          </cell>
          <cell r="I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30</v>
          </cell>
          <cell r="G62">
            <v>10</v>
          </cell>
          <cell r="H62">
            <v>0</v>
          </cell>
          <cell r="I62">
            <v>0</v>
          </cell>
        </row>
        <row r="63">
          <cell r="B63">
            <v>1666</v>
          </cell>
          <cell r="C63">
            <v>1126</v>
          </cell>
          <cell r="D63">
            <v>1343</v>
          </cell>
          <cell r="E63">
            <v>180</v>
          </cell>
          <cell r="F63">
            <v>224</v>
          </cell>
          <cell r="G63">
            <v>193</v>
          </cell>
          <cell r="H63">
            <v>4367</v>
          </cell>
          <cell r="I63">
            <v>32</v>
          </cell>
        </row>
        <row r="64">
          <cell r="B64">
            <v>700</v>
          </cell>
          <cell r="C64">
            <v>250</v>
          </cell>
          <cell r="D64">
            <v>103</v>
          </cell>
          <cell r="E64">
            <v>857</v>
          </cell>
          <cell r="F64">
            <v>743</v>
          </cell>
          <cell r="G64">
            <v>395</v>
          </cell>
          <cell r="H64">
            <v>1482</v>
          </cell>
          <cell r="I64">
            <v>173</v>
          </cell>
        </row>
        <row r="65">
          <cell r="B65">
            <v>5</v>
          </cell>
          <cell r="C65">
            <v>91</v>
          </cell>
          <cell r="D65">
            <v>0</v>
          </cell>
          <cell r="E65">
            <v>9</v>
          </cell>
          <cell r="F65">
            <v>1073</v>
          </cell>
          <cell r="G65">
            <v>555</v>
          </cell>
          <cell r="H65">
            <v>0</v>
          </cell>
          <cell r="I65">
            <v>203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3818</v>
          </cell>
          <cell r="F66">
            <v>870</v>
          </cell>
          <cell r="G66">
            <v>150</v>
          </cell>
          <cell r="H66">
            <v>0</v>
          </cell>
          <cell r="I66">
            <v>0</v>
          </cell>
        </row>
        <row r="67">
          <cell r="B67">
            <v>643</v>
          </cell>
          <cell r="C67">
            <v>42</v>
          </cell>
          <cell r="D67">
            <v>1229</v>
          </cell>
          <cell r="E67">
            <v>524</v>
          </cell>
          <cell r="F67">
            <v>2019</v>
          </cell>
          <cell r="G67">
            <v>919</v>
          </cell>
          <cell r="H67">
            <v>13</v>
          </cell>
          <cell r="I67">
            <v>275</v>
          </cell>
        </row>
        <row r="68">
          <cell r="B68">
            <v>4313</v>
          </cell>
          <cell r="C68">
            <v>1798</v>
          </cell>
          <cell r="D68">
            <v>3116</v>
          </cell>
          <cell r="E68">
            <v>4604</v>
          </cell>
          <cell r="F68">
            <v>4001</v>
          </cell>
          <cell r="G68">
            <v>971</v>
          </cell>
          <cell r="H68">
            <v>1598</v>
          </cell>
          <cell r="I68">
            <v>820</v>
          </cell>
        </row>
        <row r="69">
          <cell r="B69">
            <v>643</v>
          </cell>
          <cell r="C69">
            <v>311</v>
          </cell>
          <cell r="D69">
            <v>478</v>
          </cell>
          <cell r="E69">
            <v>332</v>
          </cell>
          <cell r="F69">
            <v>805</v>
          </cell>
          <cell r="G69">
            <v>1027</v>
          </cell>
          <cell r="H69">
            <v>562</v>
          </cell>
          <cell r="I69">
            <v>70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5</v>
          </cell>
          <cell r="H70">
            <v>0</v>
          </cell>
          <cell r="I70">
            <v>0</v>
          </cell>
        </row>
        <row r="71">
          <cell r="B71">
            <v>1035</v>
          </cell>
          <cell r="C71">
            <v>2108</v>
          </cell>
          <cell r="D71">
            <v>127</v>
          </cell>
          <cell r="E71">
            <v>648</v>
          </cell>
          <cell r="F71">
            <v>1535</v>
          </cell>
          <cell r="G71">
            <v>327</v>
          </cell>
          <cell r="H71">
            <v>85</v>
          </cell>
          <cell r="I71">
            <v>977</v>
          </cell>
        </row>
        <row r="72">
          <cell r="B72">
            <v>434</v>
          </cell>
          <cell r="C72">
            <v>121</v>
          </cell>
          <cell r="D72">
            <v>10</v>
          </cell>
          <cell r="E72">
            <v>147</v>
          </cell>
          <cell r="F72">
            <v>321</v>
          </cell>
          <cell r="G72">
            <v>185</v>
          </cell>
          <cell r="H72">
            <v>643</v>
          </cell>
          <cell r="I72">
            <v>12</v>
          </cell>
        </row>
        <row r="73">
          <cell r="B73">
            <v>38</v>
          </cell>
          <cell r="C73">
            <v>0</v>
          </cell>
          <cell r="D73">
            <v>128</v>
          </cell>
          <cell r="E73">
            <v>378</v>
          </cell>
          <cell r="F73">
            <v>1253</v>
          </cell>
          <cell r="G73">
            <v>189</v>
          </cell>
          <cell r="H73">
            <v>60</v>
          </cell>
          <cell r="I73">
            <v>0</v>
          </cell>
        </row>
        <row r="74">
          <cell r="B74">
            <v>115</v>
          </cell>
          <cell r="C74">
            <v>53</v>
          </cell>
          <cell r="D74">
            <v>0</v>
          </cell>
          <cell r="E74">
            <v>275</v>
          </cell>
          <cell r="F74">
            <v>288</v>
          </cell>
          <cell r="G74">
            <v>0</v>
          </cell>
          <cell r="H74">
            <v>56</v>
          </cell>
          <cell r="I74">
            <v>18</v>
          </cell>
        </row>
        <row r="75">
          <cell r="B75">
            <v>16</v>
          </cell>
          <cell r="C75">
            <v>0</v>
          </cell>
          <cell r="D75">
            <v>0</v>
          </cell>
          <cell r="E75">
            <v>904</v>
          </cell>
          <cell r="F75">
            <v>165</v>
          </cell>
          <cell r="G75">
            <v>34</v>
          </cell>
          <cell r="H75">
            <v>1</v>
          </cell>
          <cell r="I75">
            <v>0</v>
          </cell>
        </row>
        <row r="76">
          <cell r="B76">
            <v>88</v>
          </cell>
          <cell r="C76">
            <v>0</v>
          </cell>
          <cell r="D76">
            <v>96</v>
          </cell>
          <cell r="E76">
            <v>3283</v>
          </cell>
          <cell r="F76">
            <v>303</v>
          </cell>
          <cell r="G76">
            <v>474</v>
          </cell>
          <cell r="H76">
            <v>165</v>
          </cell>
          <cell r="I76">
            <v>0</v>
          </cell>
        </row>
        <row r="77">
          <cell r="B77">
            <v>332</v>
          </cell>
          <cell r="C77">
            <v>13</v>
          </cell>
          <cell r="D77">
            <v>0</v>
          </cell>
          <cell r="E77">
            <v>398</v>
          </cell>
          <cell r="F77">
            <v>1015</v>
          </cell>
          <cell r="G77">
            <v>0</v>
          </cell>
          <cell r="H77">
            <v>30</v>
          </cell>
          <cell r="I77">
            <v>30</v>
          </cell>
        </row>
        <row r="79">
          <cell r="B79">
            <v>4</v>
          </cell>
          <cell r="C79">
            <v>0</v>
          </cell>
          <cell r="D79">
            <v>0</v>
          </cell>
          <cell r="E79">
            <v>1105</v>
          </cell>
          <cell r="F79">
            <v>690</v>
          </cell>
          <cell r="G79">
            <v>155</v>
          </cell>
          <cell r="H79">
            <v>0</v>
          </cell>
          <cell r="I79">
            <v>0</v>
          </cell>
        </row>
        <row r="80">
          <cell r="B80">
            <v>15734</v>
          </cell>
          <cell r="C80">
            <v>1299</v>
          </cell>
          <cell r="D80">
            <v>0</v>
          </cell>
          <cell r="E80">
            <v>1520</v>
          </cell>
          <cell r="F80">
            <v>2589</v>
          </cell>
          <cell r="G80">
            <v>7060</v>
          </cell>
          <cell r="H80">
            <v>117</v>
          </cell>
          <cell r="I80">
            <v>304</v>
          </cell>
        </row>
        <row r="81">
          <cell r="B81">
            <v>101</v>
          </cell>
          <cell r="C81">
            <v>3629</v>
          </cell>
          <cell r="D81">
            <v>0</v>
          </cell>
          <cell r="E81">
            <v>237</v>
          </cell>
          <cell r="F81">
            <v>3638</v>
          </cell>
          <cell r="G81">
            <v>144</v>
          </cell>
          <cell r="H81">
            <v>40</v>
          </cell>
          <cell r="I81">
            <v>459</v>
          </cell>
        </row>
        <row r="82">
          <cell r="B82">
            <v>1658</v>
          </cell>
          <cell r="C82">
            <v>1287</v>
          </cell>
          <cell r="D82">
            <v>1646</v>
          </cell>
          <cell r="E82">
            <v>1324</v>
          </cell>
          <cell r="F82">
            <v>534</v>
          </cell>
          <cell r="G82">
            <v>2056</v>
          </cell>
          <cell r="H82">
            <v>495</v>
          </cell>
          <cell r="I82">
            <v>95</v>
          </cell>
        </row>
        <row r="83">
          <cell r="B83">
            <v>52</v>
          </cell>
          <cell r="C83">
            <v>0</v>
          </cell>
          <cell r="D83">
            <v>45</v>
          </cell>
          <cell r="E83">
            <v>0</v>
          </cell>
          <cell r="F83">
            <v>0</v>
          </cell>
          <cell r="G83">
            <v>71</v>
          </cell>
          <cell r="H83">
            <v>50</v>
          </cell>
          <cell r="I83">
            <v>0</v>
          </cell>
        </row>
        <row r="84">
          <cell r="B84">
            <v>32</v>
          </cell>
          <cell r="C84">
            <v>1173</v>
          </cell>
          <cell r="D84">
            <v>0</v>
          </cell>
          <cell r="E84">
            <v>125</v>
          </cell>
          <cell r="F84">
            <v>4762</v>
          </cell>
          <cell r="G84">
            <v>108</v>
          </cell>
          <cell r="H84">
            <v>20</v>
          </cell>
          <cell r="I84">
            <v>1084</v>
          </cell>
        </row>
        <row r="85">
          <cell r="B85">
            <v>0</v>
          </cell>
          <cell r="C85">
            <v>8814</v>
          </cell>
          <cell r="D85">
            <v>40</v>
          </cell>
          <cell r="E85">
            <v>0</v>
          </cell>
          <cell r="F85">
            <v>170</v>
          </cell>
          <cell r="G85">
            <v>0</v>
          </cell>
          <cell r="H85">
            <v>0</v>
          </cell>
          <cell r="I85">
            <v>391</v>
          </cell>
        </row>
        <row r="86">
          <cell r="B86">
            <v>25</v>
          </cell>
          <cell r="C86">
            <v>210</v>
          </cell>
          <cell r="D86">
            <v>0</v>
          </cell>
          <cell r="E86">
            <v>0</v>
          </cell>
          <cell r="F86">
            <v>1037</v>
          </cell>
          <cell r="G86">
            <v>55</v>
          </cell>
          <cell r="H86">
            <v>0</v>
          </cell>
          <cell r="I86">
            <v>3</v>
          </cell>
        </row>
        <row r="87">
          <cell r="B87">
            <v>43723</v>
          </cell>
          <cell r="C87">
            <v>8267</v>
          </cell>
          <cell r="D87">
            <v>70541</v>
          </cell>
          <cell r="E87">
            <v>4439</v>
          </cell>
          <cell r="F87">
            <v>23108</v>
          </cell>
          <cell r="G87">
            <v>76244</v>
          </cell>
          <cell r="H87">
            <v>14878</v>
          </cell>
          <cell r="I87">
            <v>318</v>
          </cell>
        </row>
        <row r="88">
          <cell r="B88">
            <v>127788</v>
          </cell>
          <cell r="C88">
            <v>120558</v>
          </cell>
          <cell r="D88">
            <v>10949</v>
          </cell>
          <cell r="E88">
            <v>179595</v>
          </cell>
          <cell r="F88">
            <v>40115</v>
          </cell>
          <cell r="G88">
            <v>127643</v>
          </cell>
          <cell r="H88">
            <v>21301</v>
          </cell>
          <cell r="I88">
            <v>1956</v>
          </cell>
        </row>
        <row r="103">
          <cell r="B103">
            <v>27056</v>
          </cell>
          <cell r="C103">
            <v>679688</v>
          </cell>
          <cell r="D103">
            <v>76840</v>
          </cell>
          <cell r="E103">
            <v>229788</v>
          </cell>
          <cell r="F103">
            <v>4109</v>
          </cell>
          <cell r="G103">
            <v>0</v>
          </cell>
          <cell r="H103">
            <v>46799</v>
          </cell>
          <cell r="I103">
            <v>12578</v>
          </cell>
        </row>
        <row r="104">
          <cell r="B104">
            <v>5238</v>
          </cell>
          <cell r="C104">
            <v>6203</v>
          </cell>
          <cell r="D104">
            <v>4424</v>
          </cell>
          <cell r="E104">
            <v>2652</v>
          </cell>
          <cell r="F104">
            <v>8539</v>
          </cell>
          <cell r="G104">
            <v>7177</v>
          </cell>
          <cell r="H104">
            <v>35342</v>
          </cell>
          <cell r="I104">
            <v>5012</v>
          </cell>
        </row>
        <row r="105">
          <cell r="B105">
            <v>740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4000</v>
          </cell>
          <cell r="H105">
            <v>240</v>
          </cell>
          <cell r="I105">
            <v>0</v>
          </cell>
        </row>
        <row r="106">
          <cell r="B106">
            <v>220</v>
          </cell>
          <cell r="C106">
            <v>11415</v>
          </cell>
          <cell r="D106">
            <v>70</v>
          </cell>
          <cell r="E106">
            <v>188</v>
          </cell>
          <cell r="F106">
            <v>1340</v>
          </cell>
          <cell r="G106">
            <v>2760</v>
          </cell>
          <cell r="H106">
            <v>128</v>
          </cell>
          <cell r="I106">
            <v>4710</v>
          </cell>
        </row>
        <row r="107">
          <cell r="B107">
            <v>0</v>
          </cell>
          <cell r="C107">
            <v>0</v>
          </cell>
          <cell r="D107">
            <v>393</v>
          </cell>
          <cell r="E107">
            <v>0</v>
          </cell>
          <cell r="F107">
            <v>127</v>
          </cell>
          <cell r="G107">
            <v>0</v>
          </cell>
          <cell r="H107">
            <v>3147</v>
          </cell>
          <cell r="I107">
            <v>134</v>
          </cell>
        </row>
        <row r="108">
          <cell r="B108">
            <v>532</v>
          </cell>
          <cell r="C108">
            <v>0</v>
          </cell>
          <cell r="D108">
            <v>300</v>
          </cell>
          <cell r="E108">
            <v>1787</v>
          </cell>
          <cell r="F108">
            <v>1250</v>
          </cell>
          <cell r="G108">
            <v>243</v>
          </cell>
          <cell r="H108">
            <v>0</v>
          </cell>
          <cell r="I108">
            <v>0</v>
          </cell>
        </row>
        <row r="109">
          <cell r="B109">
            <v>42</v>
          </cell>
          <cell r="C109">
            <v>168</v>
          </cell>
          <cell r="D109">
            <v>65</v>
          </cell>
          <cell r="E109">
            <v>949</v>
          </cell>
          <cell r="F109">
            <v>137</v>
          </cell>
          <cell r="G109">
            <v>195</v>
          </cell>
          <cell r="H109">
            <v>0</v>
          </cell>
          <cell r="I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45</v>
          </cell>
          <cell r="G110">
            <v>20</v>
          </cell>
          <cell r="H110">
            <v>0</v>
          </cell>
          <cell r="I110">
            <v>0</v>
          </cell>
        </row>
        <row r="111">
          <cell r="B111">
            <v>4996</v>
          </cell>
          <cell r="C111">
            <v>329</v>
          </cell>
          <cell r="D111">
            <v>3458</v>
          </cell>
          <cell r="E111">
            <v>49</v>
          </cell>
          <cell r="F111">
            <v>337</v>
          </cell>
          <cell r="G111">
            <v>190</v>
          </cell>
          <cell r="H111">
            <v>7091</v>
          </cell>
          <cell r="I111">
            <v>91</v>
          </cell>
        </row>
        <row r="112">
          <cell r="B112">
            <v>6689</v>
          </cell>
          <cell r="C112">
            <v>1405</v>
          </cell>
          <cell r="D112">
            <v>603</v>
          </cell>
          <cell r="E112">
            <v>5943</v>
          </cell>
          <cell r="F112">
            <v>5882</v>
          </cell>
          <cell r="G112">
            <v>3179</v>
          </cell>
          <cell r="H112">
            <v>15766</v>
          </cell>
          <cell r="I112">
            <v>974</v>
          </cell>
        </row>
        <row r="113">
          <cell r="B113">
            <v>38</v>
          </cell>
          <cell r="C113">
            <v>866</v>
          </cell>
          <cell r="D113">
            <v>0</v>
          </cell>
          <cell r="E113">
            <v>41</v>
          </cell>
          <cell r="F113">
            <v>9652</v>
          </cell>
          <cell r="G113">
            <v>5275</v>
          </cell>
          <cell r="H113">
            <v>0</v>
          </cell>
          <cell r="I113">
            <v>1523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167992</v>
          </cell>
          <cell r="F114">
            <v>9470</v>
          </cell>
          <cell r="G114">
            <v>3600</v>
          </cell>
          <cell r="H114">
            <v>0</v>
          </cell>
          <cell r="I114">
            <v>0</v>
          </cell>
        </row>
        <row r="115">
          <cell r="B115">
            <v>6130</v>
          </cell>
          <cell r="C115">
            <v>328</v>
          </cell>
          <cell r="D115">
            <v>23057</v>
          </cell>
          <cell r="E115">
            <v>4920</v>
          </cell>
          <cell r="F115">
            <v>18052</v>
          </cell>
          <cell r="G115">
            <v>3998</v>
          </cell>
          <cell r="H115">
            <v>200</v>
          </cell>
          <cell r="I115">
            <v>2183</v>
          </cell>
        </row>
        <row r="116">
          <cell r="B116">
            <v>44068</v>
          </cell>
          <cell r="C116">
            <v>13283</v>
          </cell>
          <cell r="D116">
            <v>34238</v>
          </cell>
          <cell r="E116">
            <v>51214</v>
          </cell>
          <cell r="F116">
            <v>33760</v>
          </cell>
          <cell r="G116">
            <v>7586</v>
          </cell>
          <cell r="H116">
            <v>10542</v>
          </cell>
          <cell r="I116">
            <v>4864</v>
          </cell>
        </row>
        <row r="117">
          <cell r="B117">
            <v>9386</v>
          </cell>
          <cell r="C117">
            <v>619</v>
          </cell>
          <cell r="D117">
            <v>4203</v>
          </cell>
          <cell r="E117">
            <v>1060</v>
          </cell>
          <cell r="F117">
            <v>5493</v>
          </cell>
          <cell r="G117">
            <v>4484</v>
          </cell>
          <cell r="H117">
            <v>2561</v>
          </cell>
          <cell r="I117">
            <v>183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13</v>
          </cell>
          <cell r="H118">
            <v>0</v>
          </cell>
          <cell r="I118">
            <v>0</v>
          </cell>
        </row>
        <row r="119">
          <cell r="B119">
            <v>8310</v>
          </cell>
          <cell r="C119">
            <v>6024</v>
          </cell>
          <cell r="D119">
            <v>252</v>
          </cell>
          <cell r="E119">
            <v>4491</v>
          </cell>
          <cell r="F119">
            <v>10327</v>
          </cell>
          <cell r="G119">
            <v>2434</v>
          </cell>
          <cell r="H119">
            <v>210</v>
          </cell>
          <cell r="I119">
            <v>7526</v>
          </cell>
        </row>
        <row r="120">
          <cell r="B120">
            <v>5718</v>
          </cell>
          <cell r="C120">
            <v>440</v>
          </cell>
          <cell r="D120">
            <v>91</v>
          </cell>
          <cell r="E120">
            <v>1122</v>
          </cell>
          <cell r="F120">
            <v>2895</v>
          </cell>
          <cell r="G120">
            <v>881</v>
          </cell>
          <cell r="H120">
            <v>2874</v>
          </cell>
          <cell r="I120">
            <v>36</v>
          </cell>
        </row>
        <row r="121">
          <cell r="B121">
            <v>437</v>
          </cell>
          <cell r="C121">
            <v>0</v>
          </cell>
          <cell r="D121">
            <v>3200</v>
          </cell>
          <cell r="E121">
            <v>11340</v>
          </cell>
          <cell r="F121">
            <v>22595</v>
          </cell>
          <cell r="G121">
            <v>1277</v>
          </cell>
          <cell r="H121">
            <v>480</v>
          </cell>
          <cell r="I121">
            <v>0</v>
          </cell>
        </row>
        <row r="122">
          <cell r="B122">
            <v>1715</v>
          </cell>
          <cell r="C122">
            <v>106</v>
          </cell>
          <cell r="D122">
            <v>0</v>
          </cell>
          <cell r="E122">
            <v>2506</v>
          </cell>
          <cell r="F122">
            <v>3805</v>
          </cell>
          <cell r="G122">
            <v>0</v>
          </cell>
          <cell r="H122">
            <v>627</v>
          </cell>
          <cell r="I122">
            <v>63</v>
          </cell>
        </row>
        <row r="123">
          <cell r="B123">
            <v>27</v>
          </cell>
          <cell r="C123">
            <v>0</v>
          </cell>
          <cell r="D123">
            <v>0</v>
          </cell>
          <cell r="E123">
            <v>1806</v>
          </cell>
          <cell r="F123">
            <v>250</v>
          </cell>
          <cell r="G123">
            <v>52</v>
          </cell>
          <cell r="H123">
            <v>2</v>
          </cell>
          <cell r="I123">
            <v>0</v>
          </cell>
        </row>
        <row r="124">
          <cell r="B124">
            <v>11</v>
          </cell>
          <cell r="C124">
            <v>0</v>
          </cell>
          <cell r="D124">
            <v>10</v>
          </cell>
          <cell r="E124">
            <v>6730</v>
          </cell>
          <cell r="F124">
            <v>303</v>
          </cell>
          <cell r="G124">
            <v>197</v>
          </cell>
          <cell r="H124">
            <v>273</v>
          </cell>
          <cell r="I124">
            <v>0</v>
          </cell>
        </row>
        <row r="125">
          <cell r="B125">
            <v>4977</v>
          </cell>
          <cell r="C125">
            <v>11</v>
          </cell>
          <cell r="D125">
            <v>0</v>
          </cell>
          <cell r="E125">
            <v>3502</v>
          </cell>
          <cell r="F125">
            <v>16030</v>
          </cell>
          <cell r="G125">
            <v>0</v>
          </cell>
          <cell r="H125">
            <v>540</v>
          </cell>
          <cell r="I125">
            <v>194</v>
          </cell>
        </row>
        <row r="127">
          <cell r="B127">
            <v>54</v>
          </cell>
          <cell r="C127">
            <v>0</v>
          </cell>
          <cell r="D127">
            <v>0</v>
          </cell>
          <cell r="E127">
            <v>66300</v>
          </cell>
          <cell r="F127">
            <v>9090</v>
          </cell>
          <cell r="G127">
            <v>609</v>
          </cell>
          <cell r="H127">
            <v>0</v>
          </cell>
          <cell r="I127">
            <v>0</v>
          </cell>
        </row>
        <row r="128">
          <cell r="B128">
            <v>36497</v>
          </cell>
          <cell r="C128">
            <v>953</v>
          </cell>
          <cell r="D128">
            <v>0</v>
          </cell>
          <cell r="E128">
            <v>1243</v>
          </cell>
          <cell r="F128">
            <v>7820</v>
          </cell>
          <cell r="G128">
            <v>3549</v>
          </cell>
          <cell r="H128">
            <v>62</v>
          </cell>
          <cell r="I128">
            <v>560</v>
          </cell>
        </row>
        <row r="129">
          <cell r="B129">
            <v>186</v>
          </cell>
          <cell r="C129">
            <v>1398</v>
          </cell>
          <cell r="D129">
            <v>0</v>
          </cell>
          <cell r="E129">
            <v>224</v>
          </cell>
          <cell r="F129">
            <v>10038</v>
          </cell>
          <cell r="G129">
            <v>83</v>
          </cell>
          <cell r="H129">
            <v>7</v>
          </cell>
          <cell r="I129">
            <v>1602</v>
          </cell>
        </row>
        <row r="130">
          <cell r="B130">
            <v>3244</v>
          </cell>
          <cell r="C130">
            <v>192</v>
          </cell>
          <cell r="D130">
            <v>3706</v>
          </cell>
          <cell r="E130">
            <v>1392</v>
          </cell>
          <cell r="F130">
            <v>320</v>
          </cell>
          <cell r="G130">
            <v>1110</v>
          </cell>
          <cell r="H130">
            <v>449</v>
          </cell>
          <cell r="I130">
            <v>107</v>
          </cell>
        </row>
        <row r="131">
          <cell r="B131">
            <v>44</v>
          </cell>
          <cell r="C131">
            <v>0</v>
          </cell>
          <cell r="D131">
            <v>46</v>
          </cell>
          <cell r="E131">
            <v>0</v>
          </cell>
          <cell r="F131">
            <v>0</v>
          </cell>
          <cell r="G131">
            <v>179</v>
          </cell>
          <cell r="H131">
            <v>75</v>
          </cell>
          <cell r="I131">
            <v>0</v>
          </cell>
        </row>
        <row r="132">
          <cell r="B132">
            <v>77</v>
          </cell>
          <cell r="C132">
            <v>231</v>
          </cell>
          <cell r="D132">
            <v>0</v>
          </cell>
          <cell r="E132">
            <v>74</v>
          </cell>
          <cell r="F132">
            <v>2381</v>
          </cell>
          <cell r="G132">
            <v>24</v>
          </cell>
          <cell r="H132">
            <v>8</v>
          </cell>
          <cell r="I132">
            <v>2004</v>
          </cell>
        </row>
        <row r="133">
          <cell r="B133">
            <v>0</v>
          </cell>
          <cell r="C133">
            <v>1234</v>
          </cell>
          <cell r="D133">
            <v>80</v>
          </cell>
          <cell r="E133">
            <v>0</v>
          </cell>
          <cell r="F133">
            <v>360</v>
          </cell>
          <cell r="G133">
            <v>0</v>
          </cell>
          <cell r="H133">
            <v>0</v>
          </cell>
          <cell r="I133">
            <v>1659</v>
          </cell>
        </row>
        <row r="134">
          <cell r="B134">
            <v>0</v>
          </cell>
          <cell r="C134">
            <v>210</v>
          </cell>
          <cell r="D134">
            <v>0</v>
          </cell>
          <cell r="E134">
            <v>0</v>
          </cell>
          <cell r="F134">
            <v>319</v>
          </cell>
          <cell r="G134">
            <v>71</v>
          </cell>
          <cell r="H134">
            <v>0</v>
          </cell>
          <cell r="I134">
            <v>3</v>
          </cell>
        </row>
        <row r="135">
          <cell r="B135">
            <v>334582</v>
          </cell>
          <cell r="C135">
            <v>41329</v>
          </cell>
          <cell r="D135">
            <v>441162</v>
          </cell>
          <cell r="E135">
            <v>16908</v>
          </cell>
          <cell r="F135">
            <v>110314</v>
          </cell>
          <cell r="G135">
            <v>266199</v>
          </cell>
          <cell r="H135">
            <v>271301</v>
          </cell>
          <cell r="I135">
            <v>10020</v>
          </cell>
        </row>
        <row r="136">
          <cell r="B136">
            <v>26152</v>
          </cell>
          <cell r="C136">
            <v>22084</v>
          </cell>
          <cell r="D136">
            <v>2859</v>
          </cell>
          <cell r="E136">
            <v>13149</v>
          </cell>
          <cell r="F136">
            <v>4895</v>
          </cell>
          <cell r="G136">
            <v>25661</v>
          </cell>
          <cell r="H136">
            <v>10167</v>
          </cell>
          <cell r="I136">
            <v>1894</v>
          </cell>
        </row>
      </sheetData>
      <sheetData sheetId="11">
        <row r="8">
          <cell r="B8">
            <v>1720</v>
          </cell>
          <cell r="C8">
            <v>22639</v>
          </cell>
          <cell r="D8">
            <v>5749</v>
          </cell>
          <cell r="E8">
            <v>39055</v>
          </cell>
          <cell r="F8">
            <v>3422</v>
          </cell>
          <cell r="G8">
            <v>0</v>
          </cell>
          <cell r="H8">
            <v>3632</v>
          </cell>
          <cell r="I8">
            <v>1490</v>
          </cell>
        </row>
        <row r="9">
          <cell r="B9">
            <v>1473</v>
          </cell>
          <cell r="C9">
            <v>1122</v>
          </cell>
          <cell r="D9">
            <v>1579</v>
          </cell>
          <cell r="E9">
            <v>1150</v>
          </cell>
          <cell r="F9">
            <v>2165</v>
          </cell>
          <cell r="G9">
            <v>3746</v>
          </cell>
          <cell r="H9">
            <v>7748</v>
          </cell>
          <cell r="I9">
            <v>1126</v>
          </cell>
        </row>
        <row r="10">
          <cell r="B10">
            <v>0</v>
          </cell>
          <cell r="C10">
            <v>0</v>
          </cell>
          <cell r="D10">
            <v>31</v>
          </cell>
          <cell r="E10">
            <v>0</v>
          </cell>
          <cell r="F10">
            <v>0</v>
          </cell>
          <cell r="G10">
            <v>11602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34</v>
          </cell>
          <cell r="D12">
            <v>1766</v>
          </cell>
          <cell r="E12">
            <v>0</v>
          </cell>
          <cell r="F12">
            <v>0</v>
          </cell>
          <cell r="G12">
            <v>17</v>
          </cell>
          <cell r="H12">
            <v>2514</v>
          </cell>
          <cell r="I12">
            <v>30</v>
          </cell>
        </row>
        <row r="13">
          <cell r="B13">
            <v>1293</v>
          </cell>
          <cell r="C13">
            <v>26</v>
          </cell>
          <cell r="D13">
            <v>2839</v>
          </cell>
          <cell r="E13">
            <v>447</v>
          </cell>
          <cell r="F13">
            <v>1040</v>
          </cell>
          <cell r="G13">
            <v>6382</v>
          </cell>
          <cell r="H13">
            <v>20825</v>
          </cell>
          <cell r="I13">
            <v>14</v>
          </cell>
        </row>
        <row r="14">
          <cell r="B14">
            <v>0</v>
          </cell>
          <cell r="C14">
            <v>50</v>
          </cell>
          <cell r="D14">
            <v>797</v>
          </cell>
          <cell r="E14">
            <v>88</v>
          </cell>
          <cell r="F14">
            <v>70</v>
          </cell>
          <cell r="G14">
            <v>9597</v>
          </cell>
          <cell r="H14">
            <v>6620</v>
          </cell>
          <cell r="I14">
            <v>12</v>
          </cell>
        </row>
        <row r="15">
          <cell r="B15">
            <v>29</v>
          </cell>
          <cell r="C15">
            <v>0</v>
          </cell>
          <cell r="D15">
            <v>0</v>
          </cell>
          <cell r="E15">
            <v>1</v>
          </cell>
          <cell r="F15">
            <v>40</v>
          </cell>
          <cell r="G15">
            <v>1016</v>
          </cell>
          <cell r="H15">
            <v>3616</v>
          </cell>
          <cell r="I15">
            <v>0</v>
          </cell>
        </row>
        <row r="16">
          <cell r="B16">
            <v>132</v>
          </cell>
          <cell r="C16">
            <v>55</v>
          </cell>
          <cell r="D16">
            <v>1088</v>
          </cell>
          <cell r="E16">
            <v>43</v>
          </cell>
          <cell r="F16">
            <v>722</v>
          </cell>
          <cell r="G16">
            <v>614</v>
          </cell>
          <cell r="H16">
            <v>1543</v>
          </cell>
          <cell r="I16">
            <v>85</v>
          </cell>
        </row>
        <row r="17">
          <cell r="B17">
            <v>1199</v>
          </cell>
          <cell r="C17">
            <v>1132</v>
          </cell>
          <cell r="D17">
            <v>211</v>
          </cell>
          <cell r="E17">
            <v>2245</v>
          </cell>
          <cell r="F17">
            <v>812</v>
          </cell>
          <cell r="G17">
            <v>595</v>
          </cell>
          <cell r="H17">
            <v>2587</v>
          </cell>
          <cell r="I17">
            <v>268</v>
          </cell>
        </row>
        <row r="18">
          <cell r="B18">
            <v>0</v>
          </cell>
          <cell r="C18">
            <v>17</v>
          </cell>
          <cell r="D18">
            <v>0</v>
          </cell>
          <cell r="E18">
            <v>0</v>
          </cell>
          <cell r="F18">
            <v>295</v>
          </cell>
          <cell r="G18">
            <v>576</v>
          </cell>
          <cell r="H18">
            <v>0</v>
          </cell>
          <cell r="I18">
            <v>196</v>
          </cell>
        </row>
        <row r="19">
          <cell r="B19">
            <v>0</v>
          </cell>
          <cell r="C19">
            <v>0</v>
          </cell>
          <cell r="D19">
            <v>3</v>
          </cell>
          <cell r="E19">
            <v>2233</v>
          </cell>
          <cell r="F19">
            <v>780</v>
          </cell>
          <cell r="G19">
            <v>302</v>
          </cell>
          <cell r="H19">
            <v>0</v>
          </cell>
          <cell r="I19">
            <v>0</v>
          </cell>
        </row>
        <row r="20">
          <cell r="B20">
            <v>659</v>
          </cell>
          <cell r="C20">
            <v>2425</v>
          </cell>
          <cell r="D20">
            <v>5</v>
          </cell>
          <cell r="E20">
            <v>718</v>
          </cell>
          <cell r="F20">
            <v>762</v>
          </cell>
          <cell r="G20">
            <v>1109</v>
          </cell>
          <cell r="H20">
            <v>4</v>
          </cell>
          <cell r="I20">
            <v>96</v>
          </cell>
        </row>
        <row r="21">
          <cell r="B21">
            <v>4639</v>
          </cell>
          <cell r="C21">
            <v>1538</v>
          </cell>
          <cell r="D21">
            <v>2397</v>
          </cell>
          <cell r="E21">
            <v>2673</v>
          </cell>
          <cell r="F21">
            <v>3232</v>
          </cell>
          <cell r="G21">
            <v>800</v>
          </cell>
          <cell r="H21">
            <v>1762</v>
          </cell>
          <cell r="I21">
            <v>493</v>
          </cell>
        </row>
        <row r="22">
          <cell r="B22">
            <v>444</v>
          </cell>
          <cell r="C22">
            <v>71</v>
          </cell>
          <cell r="D22">
            <v>1100</v>
          </cell>
          <cell r="E22">
            <v>135</v>
          </cell>
          <cell r="F22">
            <v>560</v>
          </cell>
          <cell r="G22">
            <v>867</v>
          </cell>
          <cell r="H22">
            <v>409</v>
          </cell>
          <cell r="I22">
            <v>36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15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342</v>
          </cell>
          <cell r="C24">
            <v>785</v>
          </cell>
          <cell r="D24">
            <v>80</v>
          </cell>
          <cell r="E24">
            <v>518</v>
          </cell>
          <cell r="F24">
            <v>762</v>
          </cell>
          <cell r="G24">
            <v>374</v>
          </cell>
          <cell r="H24">
            <v>88</v>
          </cell>
          <cell r="I24">
            <v>895</v>
          </cell>
        </row>
        <row r="25">
          <cell r="B25">
            <v>145</v>
          </cell>
          <cell r="C25">
            <v>20</v>
          </cell>
          <cell r="D25">
            <v>319</v>
          </cell>
          <cell r="E25">
            <v>100</v>
          </cell>
          <cell r="F25">
            <v>175</v>
          </cell>
          <cell r="G25">
            <v>160</v>
          </cell>
          <cell r="H25">
            <v>112</v>
          </cell>
          <cell r="I25">
            <v>13</v>
          </cell>
        </row>
        <row r="26">
          <cell r="B26">
            <v>307</v>
          </cell>
          <cell r="C26">
            <v>0</v>
          </cell>
          <cell r="D26">
            <v>891</v>
          </cell>
          <cell r="E26">
            <v>0</v>
          </cell>
          <cell r="F26">
            <v>2176</v>
          </cell>
          <cell r="G26">
            <v>123</v>
          </cell>
          <cell r="H26">
            <v>709</v>
          </cell>
          <cell r="I26">
            <v>0</v>
          </cell>
        </row>
        <row r="27">
          <cell r="B27">
            <v>64</v>
          </cell>
          <cell r="C27">
            <v>26</v>
          </cell>
          <cell r="D27">
            <v>228</v>
          </cell>
          <cell r="E27">
            <v>72</v>
          </cell>
          <cell r="F27">
            <v>380</v>
          </cell>
          <cell r="G27">
            <v>3</v>
          </cell>
          <cell r="H27">
            <v>223</v>
          </cell>
          <cell r="I27">
            <v>6</v>
          </cell>
        </row>
        <row r="28">
          <cell r="B28">
            <v>9</v>
          </cell>
          <cell r="C28">
            <v>3</v>
          </cell>
          <cell r="D28">
            <v>9</v>
          </cell>
          <cell r="E28">
            <v>543</v>
          </cell>
          <cell r="F28">
            <v>260</v>
          </cell>
          <cell r="G28">
            <v>50</v>
          </cell>
          <cell r="H28">
            <v>20</v>
          </cell>
          <cell r="I28">
            <v>0</v>
          </cell>
        </row>
        <row r="29">
          <cell r="B29">
            <v>5</v>
          </cell>
          <cell r="C29">
            <v>0</v>
          </cell>
          <cell r="D29">
            <v>600</v>
          </cell>
          <cell r="E29">
            <v>80</v>
          </cell>
          <cell r="F29">
            <v>0</v>
          </cell>
          <cell r="G29">
            <v>90</v>
          </cell>
          <cell r="H29">
            <v>0</v>
          </cell>
          <cell r="I29">
            <v>0</v>
          </cell>
        </row>
        <row r="30">
          <cell r="B30">
            <v>130</v>
          </cell>
          <cell r="C30">
            <v>6</v>
          </cell>
          <cell r="D30">
            <v>6</v>
          </cell>
          <cell r="E30">
            <v>153</v>
          </cell>
          <cell r="F30">
            <v>600</v>
          </cell>
          <cell r="G30">
            <v>68</v>
          </cell>
          <cell r="H30">
            <v>40</v>
          </cell>
          <cell r="I30">
            <v>8</v>
          </cell>
        </row>
        <row r="31">
          <cell r="B31">
            <v>7000</v>
          </cell>
          <cell r="C31">
            <v>0</v>
          </cell>
          <cell r="D31">
            <v>3000</v>
          </cell>
          <cell r="E31">
            <v>0</v>
          </cell>
          <cell r="F31">
            <v>2000</v>
          </cell>
          <cell r="G31">
            <v>4049</v>
          </cell>
          <cell r="H31">
            <v>12000</v>
          </cell>
          <cell r="I31">
            <v>0</v>
          </cell>
        </row>
        <row r="32">
          <cell r="B32">
            <v>8</v>
          </cell>
          <cell r="C32">
            <v>2</v>
          </cell>
          <cell r="D32">
            <v>14</v>
          </cell>
          <cell r="E32">
            <v>575</v>
          </cell>
          <cell r="F32">
            <v>635</v>
          </cell>
          <cell r="G32">
            <v>252</v>
          </cell>
          <cell r="H32">
            <v>8</v>
          </cell>
          <cell r="I32">
            <v>0</v>
          </cell>
        </row>
        <row r="33">
          <cell r="B33">
            <v>189</v>
          </cell>
          <cell r="C33">
            <v>0</v>
          </cell>
          <cell r="D33">
            <v>13</v>
          </cell>
          <cell r="E33">
            <v>0</v>
          </cell>
          <cell r="F33">
            <v>150</v>
          </cell>
          <cell r="G33">
            <v>159</v>
          </cell>
          <cell r="H33">
            <v>102</v>
          </cell>
          <cell r="I33">
            <v>0</v>
          </cell>
        </row>
        <row r="34">
          <cell r="B34">
            <v>20</v>
          </cell>
          <cell r="C34">
            <v>51</v>
          </cell>
          <cell r="D34">
            <v>0</v>
          </cell>
          <cell r="E34">
            <v>36</v>
          </cell>
          <cell r="F34">
            <v>120</v>
          </cell>
          <cell r="G34">
            <v>0</v>
          </cell>
          <cell r="H34">
            <v>0</v>
          </cell>
          <cell r="I34">
            <v>30</v>
          </cell>
        </row>
        <row r="35">
          <cell r="B35">
            <v>495</v>
          </cell>
          <cell r="C35">
            <v>94</v>
          </cell>
          <cell r="D35">
            <v>853</v>
          </cell>
          <cell r="E35">
            <v>85</v>
          </cell>
          <cell r="F35">
            <v>418</v>
          </cell>
          <cell r="G35">
            <v>519</v>
          </cell>
          <cell r="H35">
            <v>323</v>
          </cell>
          <cell r="I35">
            <v>35</v>
          </cell>
        </row>
        <row r="36">
          <cell r="B36">
            <v>4</v>
          </cell>
          <cell r="C36">
            <v>30</v>
          </cell>
          <cell r="D36">
            <v>3236</v>
          </cell>
          <cell r="E36">
            <v>0</v>
          </cell>
          <cell r="F36">
            <v>0</v>
          </cell>
          <cell r="G36">
            <v>984</v>
          </cell>
          <cell r="H36">
            <v>325</v>
          </cell>
          <cell r="I36">
            <v>150</v>
          </cell>
        </row>
        <row r="37">
          <cell r="B37">
            <v>4362</v>
          </cell>
          <cell r="C37">
            <v>0</v>
          </cell>
          <cell r="D37">
            <v>13</v>
          </cell>
          <cell r="E37">
            <v>5</v>
          </cell>
          <cell r="F37">
            <v>160</v>
          </cell>
          <cell r="G37">
            <v>106</v>
          </cell>
          <cell r="H37">
            <v>1</v>
          </cell>
          <cell r="I37">
            <v>116</v>
          </cell>
        </row>
        <row r="38">
          <cell r="B38">
            <v>430</v>
          </cell>
          <cell r="C38">
            <v>456</v>
          </cell>
          <cell r="D38">
            <v>5</v>
          </cell>
          <cell r="E38">
            <v>0</v>
          </cell>
          <cell r="F38">
            <v>271</v>
          </cell>
          <cell r="G38">
            <v>0</v>
          </cell>
          <cell r="H38">
            <v>0</v>
          </cell>
          <cell r="I38">
            <v>65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5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78</v>
          </cell>
          <cell r="C40">
            <v>58</v>
          </cell>
          <cell r="D40">
            <v>1783</v>
          </cell>
          <cell r="E40">
            <v>120</v>
          </cell>
          <cell r="F40">
            <v>48</v>
          </cell>
          <cell r="G40">
            <v>149</v>
          </cell>
          <cell r="H40">
            <v>246</v>
          </cell>
          <cell r="I40">
            <v>81</v>
          </cell>
        </row>
        <row r="41">
          <cell r="B41">
            <v>1134</v>
          </cell>
          <cell r="C41">
            <v>781</v>
          </cell>
          <cell r="D41">
            <v>2122</v>
          </cell>
          <cell r="E41">
            <v>1040</v>
          </cell>
          <cell r="F41">
            <v>135</v>
          </cell>
          <cell r="G41">
            <v>1133</v>
          </cell>
          <cell r="H41">
            <v>1407</v>
          </cell>
          <cell r="I41">
            <v>299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56">
          <cell r="B56">
            <v>665</v>
          </cell>
          <cell r="C56">
            <v>194235</v>
          </cell>
          <cell r="D56">
            <v>65279</v>
          </cell>
          <cell r="E56">
            <v>95303</v>
          </cell>
          <cell r="F56">
            <v>2579</v>
          </cell>
          <cell r="G56">
            <v>50</v>
          </cell>
          <cell r="H56">
            <v>16564</v>
          </cell>
          <cell r="I56">
            <v>3032</v>
          </cell>
        </row>
        <row r="57">
          <cell r="B57">
            <v>1144</v>
          </cell>
          <cell r="C57">
            <v>3060</v>
          </cell>
          <cell r="D57">
            <v>2307</v>
          </cell>
          <cell r="E57">
            <v>1673</v>
          </cell>
          <cell r="F57">
            <v>6221</v>
          </cell>
          <cell r="G57">
            <v>5320</v>
          </cell>
          <cell r="H57">
            <v>21901</v>
          </cell>
          <cell r="I57">
            <v>2474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30</v>
          </cell>
          <cell r="H58">
            <v>0</v>
          </cell>
          <cell r="I58">
            <v>0</v>
          </cell>
        </row>
        <row r="59">
          <cell r="B59">
            <v>1515</v>
          </cell>
          <cell r="C59">
            <v>85100</v>
          </cell>
          <cell r="D59">
            <v>450</v>
          </cell>
          <cell r="E59">
            <v>1355</v>
          </cell>
          <cell r="F59">
            <v>8320</v>
          </cell>
          <cell r="G59">
            <v>13430</v>
          </cell>
          <cell r="H59">
            <v>750</v>
          </cell>
          <cell r="I59">
            <v>36050</v>
          </cell>
        </row>
        <row r="60">
          <cell r="B60">
            <v>0</v>
          </cell>
          <cell r="C60">
            <v>15</v>
          </cell>
          <cell r="D60">
            <v>54</v>
          </cell>
          <cell r="E60">
            <v>0</v>
          </cell>
          <cell r="F60">
            <v>33</v>
          </cell>
          <cell r="G60">
            <v>0</v>
          </cell>
          <cell r="H60">
            <v>424</v>
          </cell>
          <cell r="I60">
            <v>0</v>
          </cell>
        </row>
        <row r="61">
          <cell r="B61">
            <v>206</v>
          </cell>
          <cell r="C61">
            <v>15</v>
          </cell>
          <cell r="D61">
            <v>554</v>
          </cell>
          <cell r="E61">
            <v>4716</v>
          </cell>
          <cell r="F61">
            <v>657</v>
          </cell>
          <cell r="G61">
            <v>569</v>
          </cell>
          <cell r="H61">
            <v>86</v>
          </cell>
          <cell r="I61">
            <v>0</v>
          </cell>
        </row>
        <row r="62">
          <cell r="B62">
            <v>110</v>
          </cell>
          <cell r="C62">
            <v>45</v>
          </cell>
          <cell r="D62">
            <v>0</v>
          </cell>
          <cell r="E62">
            <v>250</v>
          </cell>
          <cell r="F62">
            <v>50</v>
          </cell>
          <cell r="G62">
            <v>917</v>
          </cell>
          <cell r="H62">
            <v>0</v>
          </cell>
          <cell r="I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6</v>
          </cell>
          <cell r="H63">
            <v>0</v>
          </cell>
          <cell r="I63">
            <v>0</v>
          </cell>
        </row>
        <row r="64">
          <cell r="B64">
            <v>1744</v>
          </cell>
          <cell r="C64">
            <v>950</v>
          </cell>
          <cell r="D64">
            <v>1592</v>
          </cell>
          <cell r="E64">
            <v>99</v>
          </cell>
          <cell r="F64">
            <v>775</v>
          </cell>
          <cell r="G64">
            <v>754</v>
          </cell>
          <cell r="H64">
            <v>3361</v>
          </cell>
          <cell r="I64">
            <v>100</v>
          </cell>
        </row>
        <row r="65">
          <cell r="B65">
            <v>482</v>
          </cell>
          <cell r="C65">
            <v>308</v>
          </cell>
          <cell r="D65">
            <v>32</v>
          </cell>
          <cell r="E65">
            <v>1125</v>
          </cell>
          <cell r="F65">
            <v>880</v>
          </cell>
          <cell r="G65">
            <v>260</v>
          </cell>
          <cell r="H65">
            <v>2656</v>
          </cell>
          <cell r="I65">
            <v>160</v>
          </cell>
        </row>
        <row r="66">
          <cell r="B66">
            <v>2</v>
          </cell>
          <cell r="C66">
            <v>61</v>
          </cell>
          <cell r="D66">
            <v>0</v>
          </cell>
          <cell r="E66">
            <v>2</v>
          </cell>
          <cell r="F66">
            <v>1655</v>
          </cell>
          <cell r="G66">
            <v>1323</v>
          </cell>
          <cell r="H66">
            <v>0</v>
          </cell>
          <cell r="I66">
            <v>240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4478</v>
          </cell>
          <cell r="F67">
            <v>390</v>
          </cell>
          <cell r="G67">
            <v>107</v>
          </cell>
          <cell r="H67">
            <v>50</v>
          </cell>
          <cell r="I67">
            <v>0</v>
          </cell>
        </row>
        <row r="68">
          <cell r="B68">
            <v>367</v>
          </cell>
          <cell r="C68">
            <v>1622</v>
          </cell>
          <cell r="D68">
            <v>2</v>
          </cell>
          <cell r="E68">
            <v>603</v>
          </cell>
          <cell r="F68">
            <v>2687</v>
          </cell>
          <cell r="G68">
            <v>934</v>
          </cell>
          <cell r="H68">
            <v>0</v>
          </cell>
          <cell r="I68">
            <v>293</v>
          </cell>
        </row>
        <row r="69">
          <cell r="B69">
            <v>3925</v>
          </cell>
          <cell r="C69">
            <v>1374</v>
          </cell>
          <cell r="D69">
            <v>4187</v>
          </cell>
          <cell r="E69">
            <v>3546</v>
          </cell>
          <cell r="F69">
            <v>4394</v>
          </cell>
          <cell r="G69">
            <v>562</v>
          </cell>
          <cell r="H69">
            <v>1529</v>
          </cell>
          <cell r="I69">
            <v>1513</v>
          </cell>
        </row>
        <row r="70">
          <cell r="B70">
            <v>815</v>
          </cell>
          <cell r="C70">
            <v>402</v>
          </cell>
          <cell r="D70">
            <v>391</v>
          </cell>
          <cell r="E70">
            <v>140</v>
          </cell>
          <cell r="F70">
            <v>1490</v>
          </cell>
          <cell r="G70">
            <v>1910</v>
          </cell>
          <cell r="H70">
            <v>455</v>
          </cell>
          <cell r="I70">
            <v>59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</row>
        <row r="72">
          <cell r="B72">
            <v>1131</v>
          </cell>
          <cell r="C72">
            <v>2310</v>
          </cell>
          <cell r="D72">
            <v>236</v>
          </cell>
          <cell r="E72">
            <v>586</v>
          </cell>
          <cell r="F72">
            <v>1092</v>
          </cell>
          <cell r="G72">
            <v>763</v>
          </cell>
          <cell r="H72">
            <v>250</v>
          </cell>
          <cell r="I72">
            <v>525</v>
          </cell>
        </row>
        <row r="73">
          <cell r="B73">
            <v>725</v>
          </cell>
          <cell r="C73">
            <v>95</v>
          </cell>
          <cell r="D73">
            <v>41</v>
          </cell>
          <cell r="E73">
            <v>117</v>
          </cell>
          <cell r="F73">
            <v>395</v>
          </cell>
          <cell r="G73">
            <v>178</v>
          </cell>
          <cell r="H73">
            <v>260</v>
          </cell>
          <cell r="I73">
            <v>7</v>
          </cell>
        </row>
        <row r="74">
          <cell r="B74">
            <v>64</v>
          </cell>
          <cell r="C74">
            <v>0</v>
          </cell>
          <cell r="D74">
            <v>206</v>
          </cell>
          <cell r="E74">
            <v>1633</v>
          </cell>
          <cell r="F74">
            <v>603</v>
          </cell>
          <cell r="G74">
            <v>1</v>
          </cell>
          <cell r="H74">
            <v>185</v>
          </cell>
          <cell r="I74">
            <v>9</v>
          </cell>
        </row>
        <row r="75">
          <cell r="B75">
            <v>71</v>
          </cell>
          <cell r="C75">
            <v>47</v>
          </cell>
          <cell r="D75">
            <v>10</v>
          </cell>
          <cell r="E75">
            <v>175</v>
          </cell>
          <cell r="F75">
            <v>400</v>
          </cell>
          <cell r="G75">
            <v>11</v>
          </cell>
          <cell r="H75">
            <v>94</v>
          </cell>
          <cell r="I75">
            <v>14</v>
          </cell>
        </row>
        <row r="76">
          <cell r="B76">
            <v>7</v>
          </cell>
          <cell r="C76">
            <v>0</v>
          </cell>
          <cell r="D76">
            <v>0</v>
          </cell>
          <cell r="E76">
            <v>356</v>
          </cell>
          <cell r="F76">
            <v>255</v>
          </cell>
          <cell r="G76">
            <v>29</v>
          </cell>
          <cell r="H76">
            <v>5</v>
          </cell>
          <cell r="I76">
            <v>0</v>
          </cell>
        </row>
        <row r="77">
          <cell r="B77">
            <v>31</v>
          </cell>
          <cell r="C77">
            <v>0</v>
          </cell>
          <cell r="D77">
            <v>17</v>
          </cell>
          <cell r="E77">
            <v>3243</v>
          </cell>
          <cell r="F77">
            <v>340</v>
          </cell>
          <cell r="G77">
            <v>588</v>
          </cell>
          <cell r="H77">
            <v>170</v>
          </cell>
          <cell r="I77">
            <v>31</v>
          </cell>
        </row>
        <row r="78">
          <cell r="B78">
            <v>304</v>
          </cell>
          <cell r="C78">
            <v>14</v>
          </cell>
          <cell r="D78">
            <v>0</v>
          </cell>
          <cell r="E78">
            <v>81</v>
          </cell>
          <cell r="F78">
            <v>1390</v>
          </cell>
          <cell r="G78">
            <v>5</v>
          </cell>
          <cell r="H78">
            <v>10</v>
          </cell>
          <cell r="I78">
            <v>1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2</v>
          </cell>
          <cell r="C80">
            <v>1</v>
          </cell>
          <cell r="D80">
            <v>0</v>
          </cell>
          <cell r="E80">
            <v>584</v>
          </cell>
          <cell r="F80">
            <v>440</v>
          </cell>
          <cell r="G80">
            <v>333</v>
          </cell>
          <cell r="H80">
            <v>0</v>
          </cell>
          <cell r="I80">
            <v>0</v>
          </cell>
        </row>
        <row r="81">
          <cell r="B81">
            <v>11959</v>
          </cell>
          <cell r="C81">
            <v>1297</v>
          </cell>
          <cell r="D81">
            <v>2800</v>
          </cell>
          <cell r="E81">
            <v>1402</v>
          </cell>
          <cell r="F81">
            <v>3308</v>
          </cell>
          <cell r="G81">
            <v>3284</v>
          </cell>
          <cell r="H81">
            <v>101</v>
          </cell>
          <cell r="I81">
            <v>696</v>
          </cell>
        </row>
        <row r="82">
          <cell r="B82">
            <v>4</v>
          </cell>
          <cell r="C82">
            <v>3921</v>
          </cell>
          <cell r="D82">
            <v>2</v>
          </cell>
          <cell r="E82">
            <v>164</v>
          </cell>
          <cell r="F82">
            <v>3126</v>
          </cell>
          <cell r="G82">
            <v>219</v>
          </cell>
          <cell r="H82">
            <v>30</v>
          </cell>
          <cell r="I82">
            <v>185</v>
          </cell>
        </row>
        <row r="83">
          <cell r="B83">
            <v>1700</v>
          </cell>
          <cell r="C83">
            <v>1047</v>
          </cell>
          <cell r="D83">
            <v>1872</v>
          </cell>
          <cell r="E83">
            <v>1478</v>
          </cell>
          <cell r="F83">
            <v>594</v>
          </cell>
          <cell r="G83">
            <v>2510</v>
          </cell>
          <cell r="H83">
            <v>332</v>
          </cell>
          <cell r="I83">
            <v>75</v>
          </cell>
        </row>
        <row r="84">
          <cell r="B84">
            <v>142</v>
          </cell>
          <cell r="C84">
            <v>12</v>
          </cell>
          <cell r="D84">
            <v>28</v>
          </cell>
          <cell r="E84">
            <v>0</v>
          </cell>
          <cell r="F84">
            <v>0</v>
          </cell>
          <cell r="G84">
            <v>753</v>
          </cell>
          <cell r="H84">
            <v>50</v>
          </cell>
          <cell r="I84">
            <v>0</v>
          </cell>
        </row>
        <row r="85">
          <cell r="B85">
            <v>391</v>
          </cell>
          <cell r="C85">
            <v>4991</v>
          </cell>
          <cell r="D85">
            <v>50</v>
          </cell>
          <cell r="E85">
            <v>202</v>
          </cell>
          <cell r="F85">
            <v>6519</v>
          </cell>
          <cell r="G85">
            <v>115</v>
          </cell>
          <cell r="H85">
            <v>30</v>
          </cell>
          <cell r="I85">
            <v>1597</v>
          </cell>
        </row>
        <row r="86">
          <cell r="B86">
            <v>758</v>
          </cell>
          <cell r="C86">
            <v>9026</v>
          </cell>
          <cell r="D86">
            <v>0</v>
          </cell>
          <cell r="E86">
            <v>20</v>
          </cell>
          <cell r="F86">
            <v>265</v>
          </cell>
          <cell r="G86">
            <v>0</v>
          </cell>
          <cell r="H86">
            <v>0</v>
          </cell>
          <cell r="I86">
            <v>235</v>
          </cell>
        </row>
        <row r="87">
          <cell r="B87">
            <v>0</v>
          </cell>
          <cell r="C87">
            <v>262</v>
          </cell>
          <cell r="D87">
            <v>0</v>
          </cell>
          <cell r="E87">
            <v>0</v>
          </cell>
          <cell r="F87">
            <v>2130</v>
          </cell>
          <cell r="G87">
            <v>92</v>
          </cell>
          <cell r="H87">
            <v>0</v>
          </cell>
          <cell r="I87">
            <v>92</v>
          </cell>
        </row>
        <row r="88">
          <cell r="B88">
            <v>39022</v>
          </cell>
          <cell r="C88">
            <v>8326</v>
          </cell>
          <cell r="D88">
            <v>68889</v>
          </cell>
          <cell r="E88">
            <v>7256</v>
          </cell>
          <cell r="F88">
            <v>22668</v>
          </cell>
          <cell r="G88">
            <v>76349</v>
          </cell>
          <cell r="H88">
            <v>12069</v>
          </cell>
          <cell r="I88">
            <v>524</v>
          </cell>
        </row>
        <row r="89">
          <cell r="B89">
            <v>127136</v>
          </cell>
          <cell r="C89">
            <v>120778</v>
          </cell>
          <cell r="D89">
            <v>10450</v>
          </cell>
          <cell r="E89">
            <v>198957</v>
          </cell>
          <cell r="F89">
            <v>40270</v>
          </cell>
          <cell r="G89">
            <v>127877</v>
          </cell>
          <cell r="H89">
            <v>17092</v>
          </cell>
          <cell r="I89">
            <v>1882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103">
          <cell r="B103">
            <v>3990</v>
          </cell>
          <cell r="C103">
            <v>653915</v>
          </cell>
          <cell r="D103">
            <v>279529</v>
          </cell>
          <cell r="E103">
            <v>392374</v>
          </cell>
          <cell r="F103">
            <v>7395</v>
          </cell>
          <cell r="G103">
            <v>120</v>
          </cell>
          <cell r="H103">
            <v>73583</v>
          </cell>
          <cell r="I103">
            <v>10642</v>
          </cell>
        </row>
        <row r="104">
          <cell r="B104">
            <v>2412</v>
          </cell>
          <cell r="C104">
            <v>4934</v>
          </cell>
          <cell r="D104">
            <v>5235</v>
          </cell>
          <cell r="E104">
            <v>2269</v>
          </cell>
          <cell r="F104">
            <v>11818</v>
          </cell>
          <cell r="G104">
            <v>8961</v>
          </cell>
          <cell r="H104">
            <v>39821</v>
          </cell>
          <cell r="I104">
            <v>3292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120</v>
          </cell>
          <cell r="H105">
            <v>0</v>
          </cell>
          <cell r="I105">
            <v>0</v>
          </cell>
        </row>
        <row r="106">
          <cell r="B106">
            <v>310</v>
          </cell>
          <cell r="C106">
            <v>11400</v>
          </cell>
          <cell r="D106">
            <v>90</v>
          </cell>
          <cell r="E106">
            <v>190</v>
          </cell>
          <cell r="F106">
            <v>1350</v>
          </cell>
          <cell r="G106">
            <v>2755</v>
          </cell>
          <cell r="H106">
            <v>125</v>
          </cell>
          <cell r="I106">
            <v>4718</v>
          </cell>
        </row>
        <row r="107">
          <cell r="B107">
            <v>0</v>
          </cell>
          <cell r="C107">
            <v>30</v>
          </cell>
          <cell r="D107">
            <v>102</v>
          </cell>
          <cell r="E107">
            <v>0</v>
          </cell>
          <cell r="F107">
            <v>98</v>
          </cell>
          <cell r="G107">
            <v>0</v>
          </cell>
          <cell r="H107">
            <v>826</v>
          </cell>
          <cell r="I107">
            <v>0</v>
          </cell>
        </row>
        <row r="108">
          <cell r="B108">
            <v>412</v>
          </cell>
          <cell r="C108">
            <v>15</v>
          </cell>
          <cell r="D108">
            <v>498</v>
          </cell>
          <cell r="E108">
            <v>5542</v>
          </cell>
          <cell r="F108">
            <v>762</v>
          </cell>
          <cell r="G108">
            <v>469</v>
          </cell>
          <cell r="H108">
            <v>59</v>
          </cell>
          <cell r="I108">
            <v>0</v>
          </cell>
        </row>
        <row r="109">
          <cell r="B109">
            <v>220</v>
          </cell>
          <cell r="C109">
            <v>65</v>
          </cell>
          <cell r="D109">
            <v>0</v>
          </cell>
          <cell r="E109">
            <v>425</v>
          </cell>
          <cell r="F109">
            <v>78</v>
          </cell>
          <cell r="G109">
            <v>913</v>
          </cell>
          <cell r="H109">
            <v>0</v>
          </cell>
          <cell r="I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6</v>
          </cell>
          <cell r="H110">
            <v>0</v>
          </cell>
          <cell r="I110">
            <v>0</v>
          </cell>
        </row>
        <row r="111">
          <cell r="B111">
            <v>5232</v>
          </cell>
          <cell r="C111">
            <v>399</v>
          </cell>
          <cell r="D111">
            <v>3003</v>
          </cell>
          <cell r="E111">
            <v>31</v>
          </cell>
          <cell r="F111">
            <v>590</v>
          </cell>
          <cell r="G111">
            <v>1924</v>
          </cell>
          <cell r="H111">
            <v>4245</v>
          </cell>
          <cell r="I111">
            <v>188</v>
          </cell>
        </row>
        <row r="112">
          <cell r="B112">
            <v>4249</v>
          </cell>
          <cell r="C112">
            <v>1764</v>
          </cell>
          <cell r="D112">
            <v>113</v>
          </cell>
          <cell r="E112">
            <v>9212</v>
          </cell>
          <cell r="F112">
            <v>6794</v>
          </cell>
          <cell r="G112">
            <v>2191</v>
          </cell>
          <cell r="H112">
            <v>25864</v>
          </cell>
          <cell r="I112">
            <v>1024</v>
          </cell>
        </row>
        <row r="113">
          <cell r="B113">
            <v>15</v>
          </cell>
          <cell r="C113">
            <v>602</v>
          </cell>
          <cell r="D113">
            <v>0</v>
          </cell>
          <cell r="E113">
            <v>15</v>
          </cell>
          <cell r="F113">
            <v>14885</v>
          </cell>
          <cell r="G113">
            <v>13716</v>
          </cell>
          <cell r="H113">
            <v>0</v>
          </cell>
          <cell r="I113">
            <v>1575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111950</v>
          </cell>
          <cell r="F114">
            <v>4260</v>
          </cell>
          <cell r="G114">
            <v>2568</v>
          </cell>
          <cell r="H114">
            <v>430</v>
          </cell>
          <cell r="I114">
            <v>0</v>
          </cell>
        </row>
        <row r="115">
          <cell r="B115">
            <v>3158</v>
          </cell>
          <cell r="C115">
            <v>23402</v>
          </cell>
          <cell r="D115">
            <v>5</v>
          </cell>
          <cell r="E115">
            <v>4092</v>
          </cell>
          <cell r="F115">
            <v>24098</v>
          </cell>
          <cell r="G115">
            <v>5381</v>
          </cell>
          <cell r="H115">
            <v>0</v>
          </cell>
          <cell r="I115">
            <v>2206</v>
          </cell>
        </row>
        <row r="116">
          <cell r="B116">
            <v>41316</v>
          </cell>
          <cell r="C116">
            <v>9820</v>
          </cell>
          <cell r="D116">
            <v>48066</v>
          </cell>
          <cell r="E116">
            <v>39437</v>
          </cell>
          <cell r="F116">
            <v>36484</v>
          </cell>
          <cell r="G116">
            <v>4926</v>
          </cell>
          <cell r="H116">
            <v>14125</v>
          </cell>
          <cell r="I116">
            <v>9104</v>
          </cell>
        </row>
        <row r="117">
          <cell r="B117">
            <v>11250</v>
          </cell>
          <cell r="C117">
            <v>953</v>
          </cell>
          <cell r="D117">
            <v>2321</v>
          </cell>
          <cell r="E117">
            <v>1818</v>
          </cell>
          <cell r="F117">
            <v>8918</v>
          </cell>
          <cell r="G117">
            <v>9882</v>
          </cell>
          <cell r="H117">
            <v>1150</v>
          </cell>
          <cell r="I117">
            <v>179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19</v>
          </cell>
          <cell r="H118">
            <v>0</v>
          </cell>
          <cell r="I118">
            <v>0</v>
          </cell>
        </row>
        <row r="119">
          <cell r="B119">
            <v>9392</v>
          </cell>
          <cell r="C119">
            <v>12225</v>
          </cell>
          <cell r="D119">
            <v>771</v>
          </cell>
          <cell r="E119">
            <v>3240</v>
          </cell>
          <cell r="F119">
            <v>5528</v>
          </cell>
          <cell r="G119">
            <v>2043</v>
          </cell>
          <cell r="H119">
            <v>993</v>
          </cell>
          <cell r="I119">
            <v>3512</v>
          </cell>
        </row>
        <row r="120">
          <cell r="B120">
            <v>9342</v>
          </cell>
          <cell r="C120">
            <v>178</v>
          </cell>
          <cell r="D120">
            <v>172</v>
          </cell>
          <cell r="E120">
            <v>462</v>
          </cell>
          <cell r="F120">
            <v>3160</v>
          </cell>
          <cell r="G120">
            <v>654</v>
          </cell>
          <cell r="H120">
            <v>754</v>
          </cell>
          <cell r="I120">
            <v>24</v>
          </cell>
        </row>
        <row r="121">
          <cell r="B121">
            <v>736</v>
          </cell>
          <cell r="C121">
            <v>0</v>
          </cell>
          <cell r="D121">
            <v>4619</v>
          </cell>
          <cell r="E121">
            <v>53889</v>
          </cell>
          <cell r="F121">
            <v>12920</v>
          </cell>
          <cell r="G121">
            <v>3</v>
          </cell>
          <cell r="H121">
            <v>1219</v>
          </cell>
          <cell r="I121">
            <v>22</v>
          </cell>
        </row>
        <row r="122">
          <cell r="B122">
            <v>1180</v>
          </cell>
          <cell r="C122">
            <v>91</v>
          </cell>
          <cell r="D122">
            <v>44</v>
          </cell>
          <cell r="E122">
            <v>2452</v>
          </cell>
          <cell r="F122">
            <v>4520</v>
          </cell>
          <cell r="G122">
            <v>198</v>
          </cell>
          <cell r="H122">
            <v>564</v>
          </cell>
          <cell r="I122">
            <v>14</v>
          </cell>
        </row>
        <row r="123">
          <cell r="B123">
            <v>11</v>
          </cell>
          <cell r="C123">
            <v>0</v>
          </cell>
          <cell r="D123">
            <v>0</v>
          </cell>
          <cell r="E123">
            <v>712</v>
          </cell>
          <cell r="F123">
            <v>500</v>
          </cell>
          <cell r="G123">
            <v>69</v>
          </cell>
          <cell r="H123">
            <v>8</v>
          </cell>
          <cell r="I123">
            <v>0</v>
          </cell>
        </row>
        <row r="124">
          <cell r="B124">
            <v>41</v>
          </cell>
          <cell r="C124">
            <v>0</v>
          </cell>
          <cell r="D124">
            <v>22</v>
          </cell>
          <cell r="E124">
            <v>3232</v>
          </cell>
          <cell r="F124">
            <v>340</v>
          </cell>
          <cell r="G124">
            <v>317</v>
          </cell>
          <cell r="H124">
            <v>179</v>
          </cell>
          <cell r="I124">
            <v>3</v>
          </cell>
        </row>
        <row r="125">
          <cell r="B125">
            <v>4540</v>
          </cell>
          <cell r="C125">
            <v>42</v>
          </cell>
          <cell r="D125">
            <v>0</v>
          </cell>
          <cell r="E125">
            <v>2610</v>
          </cell>
          <cell r="F125">
            <v>34400</v>
          </cell>
          <cell r="G125">
            <v>25</v>
          </cell>
          <cell r="H125">
            <v>40</v>
          </cell>
          <cell r="I125">
            <v>3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B127">
            <v>30</v>
          </cell>
          <cell r="C127">
            <v>6</v>
          </cell>
          <cell r="D127">
            <v>0</v>
          </cell>
          <cell r="E127">
            <v>35040</v>
          </cell>
          <cell r="F127">
            <v>5675</v>
          </cell>
          <cell r="G127">
            <v>2293</v>
          </cell>
          <cell r="H127">
            <v>0</v>
          </cell>
          <cell r="I127">
            <v>0</v>
          </cell>
        </row>
        <row r="128">
          <cell r="B128">
            <v>22663</v>
          </cell>
          <cell r="C128">
            <v>1126</v>
          </cell>
          <cell r="D128">
            <v>883</v>
          </cell>
          <cell r="E128">
            <v>709</v>
          </cell>
          <cell r="F128">
            <v>9629</v>
          </cell>
          <cell r="G128">
            <v>2220</v>
          </cell>
          <cell r="H128">
            <v>45</v>
          </cell>
          <cell r="I128">
            <v>1603</v>
          </cell>
        </row>
        <row r="129">
          <cell r="B129">
            <v>6</v>
          </cell>
          <cell r="C129">
            <v>1993</v>
          </cell>
          <cell r="D129">
            <v>5</v>
          </cell>
          <cell r="E129">
            <v>130</v>
          </cell>
          <cell r="F129">
            <v>8286</v>
          </cell>
          <cell r="G129">
            <v>114</v>
          </cell>
          <cell r="H129">
            <v>18</v>
          </cell>
          <cell r="I129">
            <v>555</v>
          </cell>
        </row>
        <row r="130">
          <cell r="B130">
            <v>3295</v>
          </cell>
          <cell r="C130">
            <v>104</v>
          </cell>
          <cell r="D130">
            <v>5015</v>
          </cell>
          <cell r="E130">
            <v>470</v>
          </cell>
          <cell r="F130">
            <v>356</v>
          </cell>
          <cell r="G130">
            <v>1603</v>
          </cell>
          <cell r="H130">
            <v>69</v>
          </cell>
          <cell r="I130">
            <v>113</v>
          </cell>
        </row>
        <row r="131">
          <cell r="B131">
            <v>92</v>
          </cell>
          <cell r="C131">
            <v>24</v>
          </cell>
          <cell r="D131">
            <v>34</v>
          </cell>
          <cell r="E131">
            <v>0</v>
          </cell>
          <cell r="F131">
            <v>0</v>
          </cell>
          <cell r="G131">
            <v>246</v>
          </cell>
          <cell r="H131">
            <v>75</v>
          </cell>
          <cell r="I131">
            <v>0</v>
          </cell>
        </row>
        <row r="132">
          <cell r="B132">
            <v>877</v>
          </cell>
          <cell r="C132">
            <v>7200</v>
          </cell>
          <cell r="D132">
            <v>140</v>
          </cell>
          <cell r="E132">
            <v>393</v>
          </cell>
          <cell r="F132">
            <v>3260</v>
          </cell>
          <cell r="G132">
            <v>173</v>
          </cell>
          <cell r="H132">
            <v>12</v>
          </cell>
          <cell r="I132">
            <v>2485</v>
          </cell>
        </row>
        <row r="133">
          <cell r="B133">
            <v>1516</v>
          </cell>
          <cell r="C133">
            <v>1152</v>
          </cell>
          <cell r="D133">
            <v>0</v>
          </cell>
          <cell r="E133">
            <v>30</v>
          </cell>
          <cell r="F133">
            <v>795</v>
          </cell>
          <cell r="G133">
            <v>0</v>
          </cell>
          <cell r="H133">
            <v>0</v>
          </cell>
          <cell r="I133">
            <v>218</v>
          </cell>
        </row>
        <row r="134">
          <cell r="B134">
            <v>0</v>
          </cell>
          <cell r="C134">
            <v>392</v>
          </cell>
          <cell r="D134">
            <v>0</v>
          </cell>
          <cell r="E134">
            <v>0</v>
          </cell>
          <cell r="F134">
            <v>665</v>
          </cell>
          <cell r="G134">
            <v>243</v>
          </cell>
          <cell r="H134">
            <v>0</v>
          </cell>
          <cell r="I134">
            <v>156</v>
          </cell>
        </row>
        <row r="135">
          <cell r="B135">
            <v>296087</v>
          </cell>
          <cell r="C135">
            <v>41631</v>
          </cell>
          <cell r="D135">
            <v>393885</v>
          </cell>
          <cell r="E135">
            <v>25869</v>
          </cell>
          <cell r="F135">
            <v>107376</v>
          </cell>
          <cell r="G135">
            <v>352442</v>
          </cell>
          <cell r="H135">
            <v>131523</v>
          </cell>
          <cell r="I135">
            <v>14412</v>
          </cell>
        </row>
        <row r="136">
          <cell r="B136">
            <v>20585</v>
          </cell>
          <cell r="C136">
            <v>15659</v>
          </cell>
          <cell r="D136">
            <v>4079</v>
          </cell>
          <cell r="E136">
            <v>13133</v>
          </cell>
          <cell r="F136">
            <v>4965</v>
          </cell>
          <cell r="G136">
            <v>26512</v>
          </cell>
          <cell r="H136">
            <v>3795</v>
          </cell>
          <cell r="I136">
            <v>2003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</sheetData>
      <sheetData sheetId="12">
        <row r="8">
          <cell r="B8">
            <v>310</v>
          </cell>
          <cell r="C8">
            <v>2291</v>
          </cell>
          <cell r="D8">
            <v>6708</v>
          </cell>
          <cell r="E8">
            <v>4450</v>
          </cell>
          <cell r="F8">
            <v>310</v>
          </cell>
          <cell r="G8">
            <v>165</v>
          </cell>
          <cell r="H8">
            <v>1634</v>
          </cell>
          <cell r="I8">
            <v>650</v>
          </cell>
        </row>
        <row r="9">
          <cell r="B9">
            <v>13899</v>
          </cell>
          <cell r="C9">
            <v>3247</v>
          </cell>
          <cell r="D9">
            <v>997</v>
          </cell>
          <cell r="E9">
            <v>1708</v>
          </cell>
          <cell r="F9">
            <v>2903</v>
          </cell>
          <cell r="G9">
            <v>3711</v>
          </cell>
          <cell r="H9">
            <v>2050</v>
          </cell>
          <cell r="I9">
            <v>1703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7732</v>
          </cell>
          <cell r="H10">
            <v>20</v>
          </cell>
          <cell r="I10">
            <v>0</v>
          </cell>
        </row>
        <row r="11">
          <cell r="B11">
            <v>1</v>
          </cell>
          <cell r="C11">
            <v>0</v>
          </cell>
          <cell r="D11">
            <v>24</v>
          </cell>
          <cell r="E11">
            <v>0</v>
          </cell>
          <cell r="F11">
            <v>0</v>
          </cell>
          <cell r="G11">
            <v>6</v>
          </cell>
          <cell r="H11">
            <v>404</v>
          </cell>
          <cell r="I11">
            <v>0</v>
          </cell>
        </row>
        <row r="12">
          <cell r="B12">
            <v>0</v>
          </cell>
          <cell r="C12">
            <v>20</v>
          </cell>
          <cell r="D12">
            <v>169</v>
          </cell>
          <cell r="E12">
            <v>4</v>
          </cell>
          <cell r="F12">
            <v>15</v>
          </cell>
          <cell r="G12">
            <v>12</v>
          </cell>
          <cell r="H12">
            <v>296</v>
          </cell>
          <cell r="I12">
            <v>125</v>
          </cell>
        </row>
        <row r="13">
          <cell r="B13">
            <v>1524</v>
          </cell>
          <cell r="C13">
            <v>279</v>
          </cell>
          <cell r="D13">
            <v>678</v>
          </cell>
          <cell r="E13">
            <v>1342</v>
          </cell>
          <cell r="F13">
            <v>1280</v>
          </cell>
          <cell r="G13">
            <v>1342</v>
          </cell>
          <cell r="H13">
            <v>62208</v>
          </cell>
          <cell r="I13">
            <v>8581</v>
          </cell>
        </row>
        <row r="14">
          <cell r="B14">
            <v>158</v>
          </cell>
          <cell r="C14">
            <v>57</v>
          </cell>
          <cell r="D14">
            <v>5</v>
          </cell>
          <cell r="E14">
            <v>38</v>
          </cell>
          <cell r="F14">
            <v>63</v>
          </cell>
          <cell r="G14">
            <v>825</v>
          </cell>
          <cell r="H14">
            <v>3029</v>
          </cell>
          <cell r="I14">
            <v>650</v>
          </cell>
        </row>
        <row r="15">
          <cell r="B15">
            <v>27</v>
          </cell>
          <cell r="C15">
            <v>0</v>
          </cell>
          <cell r="D15">
            <v>4</v>
          </cell>
          <cell r="E15">
            <v>0</v>
          </cell>
          <cell r="F15">
            <v>165</v>
          </cell>
          <cell r="G15">
            <v>575</v>
          </cell>
          <cell r="H15">
            <v>303</v>
          </cell>
          <cell r="I15">
            <v>0</v>
          </cell>
        </row>
        <row r="16">
          <cell r="B16">
            <v>557</v>
          </cell>
          <cell r="C16">
            <v>28</v>
          </cell>
          <cell r="D16">
            <v>250</v>
          </cell>
          <cell r="E16">
            <v>26</v>
          </cell>
          <cell r="F16">
            <v>369</v>
          </cell>
          <cell r="G16">
            <v>245</v>
          </cell>
          <cell r="H16">
            <v>1690</v>
          </cell>
          <cell r="I16">
            <v>280</v>
          </cell>
        </row>
        <row r="17">
          <cell r="B17">
            <v>3479</v>
          </cell>
          <cell r="C17">
            <v>3048</v>
          </cell>
          <cell r="D17">
            <v>384</v>
          </cell>
          <cell r="E17">
            <v>1810</v>
          </cell>
          <cell r="F17">
            <v>656</v>
          </cell>
          <cell r="G17">
            <v>517</v>
          </cell>
          <cell r="H17">
            <v>1725</v>
          </cell>
          <cell r="I17">
            <v>343</v>
          </cell>
        </row>
        <row r="18">
          <cell r="B18">
            <v>10</v>
          </cell>
          <cell r="C18">
            <v>52</v>
          </cell>
          <cell r="D18">
            <v>0</v>
          </cell>
          <cell r="E18">
            <v>5</v>
          </cell>
          <cell r="F18">
            <v>616</v>
          </cell>
          <cell r="G18">
            <v>1353</v>
          </cell>
          <cell r="H18">
            <v>0</v>
          </cell>
          <cell r="I18">
            <v>147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5047</v>
          </cell>
          <cell r="F19">
            <v>515</v>
          </cell>
          <cell r="G19">
            <v>170</v>
          </cell>
          <cell r="H19">
            <v>0</v>
          </cell>
          <cell r="I19">
            <v>0</v>
          </cell>
        </row>
        <row r="20">
          <cell r="B20">
            <v>693</v>
          </cell>
          <cell r="C20">
            <v>4285</v>
          </cell>
          <cell r="D20">
            <v>4</v>
          </cell>
          <cell r="E20">
            <v>1080</v>
          </cell>
          <cell r="F20">
            <v>838</v>
          </cell>
          <cell r="G20">
            <v>1518</v>
          </cell>
          <cell r="H20">
            <v>38</v>
          </cell>
          <cell r="I20">
            <v>348</v>
          </cell>
        </row>
        <row r="21">
          <cell r="B21">
            <v>7552</v>
          </cell>
          <cell r="C21">
            <v>1705</v>
          </cell>
          <cell r="D21">
            <v>3762</v>
          </cell>
          <cell r="E21">
            <v>4404</v>
          </cell>
          <cell r="F21">
            <v>1949</v>
          </cell>
          <cell r="G21">
            <v>1542</v>
          </cell>
          <cell r="H21">
            <v>1288</v>
          </cell>
          <cell r="I21">
            <v>787</v>
          </cell>
        </row>
        <row r="22">
          <cell r="B22">
            <v>895</v>
          </cell>
          <cell r="C22">
            <v>269</v>
          </cell>
          <cell r="D22">
            <v>1541</v>
          </cell>
          <cell r="E22">
            <v>102</v>
          </cell>
          <cell r="F22">
            <v>768</v>
          </cell>
          <cell r="G22">
            <v>712</v>
          </cell>
          <cell r="H22">
            <v>756</v>
          </cell>
          <cell r="I22">
            <v>75</v>
          </cell>
        </row>
        <row r="23">
          <cell r="B23">
            <v>1</v>
          </cell>
          <cell r="C23">
            <v>0</v>
          </cell>
          <cell r="D23">
            <v>0</v>
          </cell>
          <cell r="E23">
            <v>13005</v>
          </cell>
          <cell r="F23">
            <v>265</v>
          </cell>
          <cell r="G23">
            <v>2</v>
          </cell>
          <cell r="H23">
            <v>0</v>
          </cell>
          <cell r="I23">
            <v>0</v>
          </cell>
        </row>
        <row r="24">
          <cell r="B24">
            <v>269</v>
          </cell>
          <cell r="C24">
            <v>925</v>
          </cell>
          <cell r="D24">
            <v>263</v>
          </cell>
          <cell r="E24">
            <v>599</v>
          </cell>
          <cell r="F24">
            <v>3167</v>
          </cell>
          <cell r="G24">
            <v>402</v>
          </cell>
          <cell r="H24">
            <v>52</v>
          </cell>
          <cell r="I24">
            <v>134</v>
          </cell>
        </row>
        <row r="25">
          <cell r="B25">
            <v>389</v>
          </cell>
          <cell r="C25">
            <v>24</v>
          </cell>
          <cell r="D25">
            <v>595</v>
          </cell>
          <cell r="E25">
            <v>86</v>
          </cell>
          <cell r="F25">
            <v>335</v>
          </cell>
          <cell r="G25">
            <v>185</v>
          </cell>
          <cell r="H25">
            <v>489</v>
          </cell>
          <cell r="I25">
            <v>10</v>
          </cell>
        </row>
        <row r="26">
          <cell r="B26">
            <v>80</v>
          </cell>
          <cell r="C26">
            <v>2</v>
          </cell>
          <cell r="D26">
            <v>199</v>
          </cell>
          <cell r="E26">
            <v>30</v>
          </cell>
          <cell r="F26">
            <v>2355</v>
          </cell>
          <cell r="G26">
            <v>371</v>
          </cell>
          <cell r="H26">
            <v>337</v>
          </cell>
          <cell r="I26">
            <v>0</v>
          </cell>
        </row>
        <row r="27">
          <cell r="B27">
            <v>226</v>
          </cell>
          <cell r="C27">
            <v>81</v>
          </cell>
          <cell r="D27">
            <v>259</v>
          </cell>
          <cell r="E27">
            <v>306</v>
          </cell>
          <cell r="F27">
            <v>408</v>
          </cell>
          <cell r="G27">
            <v>81</v>
          </cell>
          <cell r="H27">
            <v>321</v>
          </cell>
          <cell r="I27">
            <v>13</v>
          </cell>
        </row>
        <row r="28">
          <cell r="B28">
            <v>1</v>
          </cell>
          <cell r="C28">
            <v>9</v>
          </cell>
          <cell r="D28">
            <v>1</v>
          </cell>
          <cell r="E28">
            <v>292</v>
          </cell>
          <cell r="F28">
            <v>175</v>
          </cell>
          <cell r="G28">
            <v>51</v>
          </cell>
          <cell r="H28">
            <v>0</v>
          </cell>
          <cell r="I28">
            <v>5</v>
          </cell>
        </row>
        <row r="29">
          <cell r="B29">
            <v>16</v>
          </cell>
          <cell r="C29">
            <v>0</v>
          </cell>
          <cell r="D29">
            <v>0</v>
          </cell>
          <cell r="E29">
            <v>234</v>
          </cell>
          <cell r="F29">
            <v>0</v>
          </cell>
          <cell r="G29">
            <v>1</v>
          </cell>
          <cell r="H29">
            <v>0</v>
          </cell>
          <cell r="I29">
            <v>0</v>
          </cell>
        </row>
        <row r="30">
          <cell r="B30">
            <v>177</v>
          </cell>
          <cell r="C30">
            <v>18</v>
          </cell>
          <cell r="D30">
            <v>33</v>
          </cell>
          <cell r="E30">
            <v>67</v>
          </cell>
          <cell r="F30">
            <v>541</v>
          </cell>
          <cell r="G30">
            <v>26</v>
          </cell>
          <cell r="H30">
            <v>0</v>
          </cell>
          <cell r="I30">
            <v>14</v>
          </cell>
        </row>
        <row r="31">
          <cell r="B31">
            <v>5000</v>
          </cell>
          <cell r="C31">
            <v>0</v>
          </cell>
          <cell r="D31">
            <v>1000</v>
          </cell>
          <cell r="E31">
            <v>0</v>
          </cell>
          <cell r="F31">
            <v>2000</v>
          </cell>
          <cell r="G31">
            <v>3500</v>
          </cell>
          <cell r="H31">
            <v>11700</v>
          </cell>
          <cell r="I31">
            <v>0</v>
          </cell>
        </row>
        <row r="32">
          <cell r="B32">
            <v>2</v>
          </cell>
          <cell r="C32">
            <v>1</v>
          </cell>
          <cell r="D32">
            <v>0</v>
          </cell>
          <cell r="E32">
            <v>601</v>
          </cell>
          <cell r="F32">
            <v>490</v>
          </cell>
          <cell r="G32">
            <v>323</v>
          </cell>
          <cell r="H32">
            <v>0</v>
          </cell>
          <cell r="I32">
            <v>2</v>
          </cell>
        </row>
        <row r="33">
          <cell r="B33">
            <v>674</v>
          </cell>
          <cell r="C33">
            <v>30</v>
          </cell>
          <cell r="D33">
            <v>0</v>
          </cell>
          <cell r="E33">
            <v>0</v>
          </cell>
          <cell r="F33">
            <v>680</v>
          </cell>
          <cell r="G33">
            <v>579</v>
          </cell>
          <cell r="H33">
            <v>0</v>
          </cell>
          <cell r="I33">
            <v>120</v>
          </cell>
        </row>
        <row r="34">
          <cell r="B34">
            <v>4</v>
          </cell>
          <cell r="C34">
            <v>41</v>
          </cell>
          <cell r="D34">
            <v>0</v>
          </cell>
          <cell r="E34">
            <v>53</v>
          </cell>
          <cell r="F34">
            <v>255</v>
          </cell>
          <cell r="G34">
            <v>0</v>
          </cell>
          <cell r="H34">
            <v>1</v>
          </cell>
          <cell r="I34">
            <v>30</v>
          </cell>
        </row>
        <row r="35">
          <cell r="B35">
            <v>386</v>
          </cell>
          <cell r="C35">
            <v>52</v>
          </cell>
          <cell r="D35">
            <v>883</v>
          </cell>
          <cell r="E35">
            <v>22</v>
          </cell>
          <cell r="F35">
            <v>253</v>
          </cell>
          <cell r="G35">
            <v>873</v>
          </cell>
          <cell r="H35">
            <v>76</v>
          </cell>
          <cell r="I35">
            <v>65</v>
          </cell>
        </row>
        <row r="36">
          <cell r="B36">
            <v>130</v>
          </cell>
          <cell r="C36">
            <v>24</v>
          </cell>
          <cell r="D36">
            <v>4013</v>
          </cell>
          <cell r="E36">
            <v>0</v>
          </cell>
          <cell r="F36">
            <v>0</v>
          </cell>
          <cell r="G36">
            <v>740</v>
          </cell>
          <cell r="H36">
            <v>749</v>
          </cell>
          <cell r="I36">
            <v>50</v>
          </cell>
        </row>
        <row r="37">
          <cell r="B37">
            <v>22</v>
          </cell>
          <cell r="C37">
            <v>0</v>
          </cell>
          <cell r="D37">
            <v>183</v>
          </cell>
          <cell r="E37">
            <v>4</v>
          </cell>
          <cell r="F37">
            <v>45</v>
          </cell>
          <cell r="G37">
            <v>129</v>
          </cell>
          <cell r="H37">
            <v>0</v>
          </cell>
          <cell r="I37">
            <v>65</v>
          </cell>
        </row>
        <row r="38">
          <cell r="B38">
            <v>310</v>
          </cell>
          <cell r="C38">
            <v>940</v>
          </cell>
          <cell r="D38">
            <v>12</v>
          </cell>
          <cell r="E38">
            <v>23</v>
          </cell>
          <cell r="F38">
            <v>190</v>
          </cell>
          <cell r="G38">
            <v>0</v>
          </cell>
          <cell r="H38">
            <v>0</v>
          </cell>
          <cell r="I38">
            <v>10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40</v>
          </cell>
          <cell r="I39">
            <v>0</v>
          </cell>
        </row>
        <row r="40">
          <cell r="B40">
            <v>835</v>
          </cell>
          <cell r="C40">
            <v>38</v>
          </cell>
          <cell r="D40">
            <v>956</v>
          </cell>
          <cell r="E40">
            <v>245</v>
          </cell>
          <cell r="F40">
            <v>182</v>
          </cell>
          <cell r="G40">
            <v>2014</v>
          </cell>
          <cell r="H40">
            <v>89</v>
          </cell>
          <cell r="I40">
            <v>105</v>
          </cell>
        </row>
        <row r="41">
          <cell r="B41">
            <v>2657</v>
          </cell>
          <cell r="C41">
            <v>1431</v>
          </cell>
          <cell r="D41">
            <v>2378</v>
          </cell>
          <cell r="E41">
            <v>1532</v>
          </cell>
          <cell r="F41">
            <v>291</v>
          </cell>
          <cell r="G41">
            <v>7600</v>
          </cell>
          <cell r="H41">
            <v>2659</v>
          </cell>
          <cell r="I41">
            <v>398</v>
          </cell>
        </row>
        <row r="84">
          <cell r="B84">
            <v>6105</v>
          </cell>
          <cell r="C84">
            <v>88215</v>
          </cell>
          <cell r="D84">
            <v>141108</v>
          </cell>
          <cell r="E84">
            <v>32974</v>
          </cell>
          <cell r="F84">
            <v>8039</v>
          </cell>
          <cell r="G84">
            <v>0</v>
          </cell>
          <cell r="H84">
            <v>27727</v>
          </cell>
          <cell r="I84">
            <v>5429</v>
          </cell>
        </row>
        <row r="85">
          <cell r="B85">
            <v>1294</v>
          </cell>
          <cell r="C85">
            <v>1623</v>
          </cell>
          <cell r="D85">
            <v>2003</v>
          </cell>
          <cell r="E85">
            <v>874</v>
          </cell>
          <cell r="F85">
            <v>3763</v>
          </cell>
          <cell r="G85">
            <v>2651</v>
          </cell>
          <cell r="H85">
            <v>12218</v>
          </cell>
          <cell r="I85">
            <v>1117</v>
          </cell>
        </row>
        <row r="86">
          <cell r="B86">
            <v>135</v>
          </cell>
          <cell r="C86">
            <v>0</v>
          </cell>
          <cell r="D86">
            <v>650</v>
          </cell>
          <cell r="E86">
            <v>0</v>
          </cell>
          <cell r="F86">
            <v>10</v>
          </cell>
          <cell r="G86">
            <v>0</v>
          </cell>
          <cell r="H86">
            <v>461</v>
          </cell>
          <cell r="I86">
            <v>0</v>
          </cell>
        </row>
        <row r="87">
          <cell r="B87">
            <v>1520</v>
          </cell>
          <cell r="C87">
            <v>85105</v>
          </cell>
          <cell r="D87">
            <v>460</v>
          </cell>
          <cell r="E87">
            <v>1358</v>
          </cell>
          <cell r="F87">
            <v>8310</v>
          </cell>
          <cell r="G87">
            <v>13440</v>
          </cell>
          <cell r="H87">
            <v>748</v>
          </cell>
          <cell r="I87">
            <v>36000</v>
          </cell>
        </row>
        <row r="88">
          <cell r="B88">
            <v>4</v>
          </cell>
          <cell r="C88">
            <v>0</v>
          </cell>
          <cell r="D88">
            <v>782</v>
          </cell>
          <cell r="E88">
            <v>0</v>
          </cell>
          <cell r="F88">
            <v>10</v>
          </cell>
          <cell r="G88">
            <v>0</v>
          </cell>
          <cell r="H88">
            <v>5085</v>
          </cell>
          <cell r="I88">
            <v>70</v>
          </cell>
        </row>
        <row r="89">
          <cell r="B89">
            <v>1127</v>
          </cell>
          <cell r="C89">
            <v>12</v>
          </cell>
          <cell r="D89">
            <v>10</v>
          </cell>
          <cell r="E89">
            <v>6470</v>
          </cell>
          <cell r="F89">
            <v>885</v>
          </cell>
          <cell r="G89">
            <v>1559</v>
          </cell>
          <cell r="H89">
            <v>7374</v>
          </cell>
          <cell r="I89">
            <v>0</v>
          </cell>
        </row>
        <row r="90">
          <cell r="B90">
            <v>129</v>
          </cell>
          <cell r="C90">
            <v>30</v>
          </cell>
          <cell r="D90">
            <v>239</v>
          </cell>
          <cell r="E90">
            <v>535</v>
          </cell>
          <cell r="F90">
            <v>45</v>
          </cell>
          <cell r="G90">
            <v>2333</v>
          </cell>
          <cell r="H90">
            <v>4085</v>
          </cell>
          <cell r="I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55</v>
          </cell>
          <cell r="G91">
            <v>80</v>
          </cell>
          <cell r="H91">
            <v>0</v>
          </cell>
          <cell r="I91">
            <v>0</v>
          </cell>
        </row>
        <row r="92">
          <cell r="B92">
            <v>363</v>
          </cell>
          <cell r="C92">
            <v>906</v>
          </cell>
          <cell r="D92">
            <v>1518</v>
          </cell>
          <cell r="E92">
            <v>146</v>
          </cell>
          <cell r="F92">
            <v>871</v>
          </cell>
          <cell r="G92">
            <v>942</v>
          </cell>
          <cell r="H92">
            <v>2674</v>
          </cell>
          <cell r="I92">
            <v>166</v>
          </cell>
        </row>
        <row r="93">
          <cell r="B93">
            <v>296</v>
          </cell>
          <cell r="C93">
            <v>405</v>
          </cell>
          <cell r="D93">
            <v>42</v>
          </cell>
          <cell r="E93">
            <v>418</v>
          </cell>
          <cell r="F93">
            <v>932</v>
          </cell>
          <cell r="G93">
            <v>298</v>
          </cell>
          <cell r="H93">
            <v>4069</v>
          </cell>
          <cell r="I93">
            <v>310</v>
          </cell>
        </row>
        <row r="94">
          <cell r="B94">
            <v>2</v>
          </cell>
          <cell r="C94">
            <v>145</v>
          </cell>
          <cell r="D94">
            <v>0</v>
          </cell>
          <cell r="E94">
            <v>0</v>
          </cell>
          <cell r="F94">
            <v>1778</v>
          </cell>
          <cell r="G94">
            <v>1502</v>
          </cell>
          <cell r="H94">
            <v>0</v>
          </cell>
          <cell r="I94">
            <v>522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3454</v>
          </cell>
          <cell r="F95">
            <v>465</v>
          </cell>
          <cell r="G95">
            <v>135</v>
          </cell>
          <cell r="H95">
            <v>13</v>
          </cell>
          <cell r="I95">
            <v>0</v>
          </cell>
        </row>
        <row r="96">
          <cell r="B96">
            <v>537</v>
          </cell>
          <cell r="C96">
            <v>1341</v>
          </cell>
          <cell r="D96">
            <v>53</v>
          </cell>
          <cell r="E96">
            <v>724</v>
          </cell>
          <cell r="F96">
            <v>2750</v>
          </cell>
          <cell r="G96">
            <v>1452</v>
          </cell>
          <cell r="H96">
            <v>165</v>
          </cell>
          <cell r="I96">
            <v>620</v>
          </cell>
        </row>
        <row r="97">
          <cell r="B97">
            <v>6284</v>
          </cell>
          <cell r="C97">
            <v>715</v>
          </cell>
          <cell r="D97">
            <v>3598</v>
          </cell>
          <cell r="E97">
            <v>3866</v>
          </cell>
          <cell r="F97">
            <v>4439</v>
          </cell>
          <cell r="G97">
            <v>733</v>
          </cell>
          <cell r="H97">
            <v>1362</v>
          </cell>
          <cell r="I97">
            <v>1136</v>
          </cell>
        </row>
        <row r="98">
          <cell r="B98">
            <v>629</v>
          </cell>
          <cell r="C98">
            <v>386</v>
          </cell>
          <cell r="D98">
            <v>367</v>
          </cell>
          <cell r="E98">
            <v>157</v>
          </cell>
          <cell r="F98">
            <v>1243</v>
          </cell>
          <cell r="G98">
            <v>1153</v>
          </cell>
          <cell r="H98">
            <v>363</v>
          </cell>
          <cell r="I98">
            <v>57</v>
          </cell>
        </row>
        <row r="100">
          <cell r="B100">
            <v>1011</v>
          </cell>
          <cell r="C100">
            <v>2539</v>
          </cell>
          <cell r="D100">
            <v>1188</v>
          </cell>
          <cell r="E100">
            <v>315</v>
          </cell>
          <cell r="F100">
            <v>1697</v>
          </cell>
          <cell r="G100">
            <v>591</v>
          </cell>
          <cell r="H100">
            <v>349</v>
          </cell>
          <cell r="I100">
            <v>458</v>
          </cell>
        </row>
        <row r="101">
          <cell r="B101">
            <v>639</v>
          </cell>
          <cell r="C101">
            <v>35</v>
          </cell>
          <cell r="D101">
            <v>26</v>
          </cell>
          <cell r="E101">
            <v>82</v>
          </cell>
          <cell r="F101">
            <v>403</v>
          </cell>
          <cell r="G101">
            <v>246</v>
          </cell>
          <cell r="H101">
            <v>178</v>
          </cell>
          <cell r="I101">
            <v>10</v>
          </cell>
        </row>
        <row r="102">
          <cell r="B102">
            <v>40</v>
          </cell>
          <cell r="C102">
            <v>1</v>
          </cell>
          <cell r="D102">
            <v>668</v>
          </cell>
          <cell r="E102">
            <v>1122</v>
          </cell>
          <cell r="F102">
            <v>1857</v>
          </cell>
          <cell r="G102">
            <v>124</v>
          </cell>
          <cell r="H102">
            <v>210</v>
          </cell>
          <cell r="I102">
            <v>0</v>
          </cell>
        </row>
        <row r="103">
          <cell r="B103">
            <v>93</v>
          </cell>
          <cell r="C103">
            <v>110</v>
          </cell>
          <cell r="D103">
            <v>68</v>
          </cell>
          <cell r="E103">
            <v>199</v>
          </cell>
          <cell r="F103">
            <v>433</v>
          </cell>
          <cell r="G103">
            <v>2</v>
          </cell>
          <cell r="H103">
            <v>80</v>
          </cell>
          <cell r="I103">
            <v>0</v>
          </cell>
        </row>
        <row r="104">
          <cell r="B104">
            <v>0</v>
          </cell>
          <cell r="C104">
            <v>2</v>
          </cell>
          <cell r="D104">
            <v>0</v>
          </cell>
          <cell r="E104">
            <v>655</v>
          </cell>
          <cell r="F104">
            <v>175</v>
          </cell>
          <cell r="G104">
            <v>37</v>
          </cell>
          <cell r="H104">
            <v>18</v>
          </cell>
          <cell r="I104">
            <v>0</v>
          </cell>
        </row>
        <row r="105">
          <cell r="B105">
            <v>92</v>
          </cell>
          <cell r="C105">
            <v>0</v>
          </cell>
          <cell r="D105">
            <v>63</v>
          </cell>
          <cell r="E105">
            <v>3283</v>
          </cell>
          <cell r="F105">
            <v>1060</v>
          </cell>
          <cell r="G105">
            <v>606</v>
          </cell>
          <cell r="H105">
            <v>12</v>
          </cell>
          <cell r="I105">
            <v>0</v>
          </cell>
        </row>
        <row r="106">
          <cell r="B106">
            <v>426</v>
          </cell>
          <cell r="C106">
            <v>18</v>
          </cell>
          <cell r="D106">
            <v>0</v>
          </cell>
          <cell r="E106">
            <v>445</v>
          </cell>
          <cell r="F106">
            <v>1615</v>
          </cell>
          <cell r="G106">
            <v>24</v>
          </cell>
          <cell r="H106">
            <v>0</v>
          </cell>
          <cell r="I106">
            <v>15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1070</v>
          </cell>
          <cell r="F108">
            <v>505</v>
          </cell>
          <cell r="G108">
            <v>266</v>
          </cell>
          <cell r="H108">
            <v>3</v>
          </cell>
          <cell r="I108">
            <v>1</v>
          </cell>
        </row>
        <row r="109">
          <cell r="B109">
            <v>11483</v>
          </cell>
          <cell r="C109">
            <v>910</v>
          </cell>
          <cell r="D109">
            <v>2650</v>
          </cell>
          <cell r="E109">
            <v>425</v>
          </cell>
          <cell r="F109">
            <v>1856</v>
          </cell>
          <cell r="G109">
            <v>3246</v>
          </cell>
          <cell r="H109">
            <v>201</v>
          </cell>
          <cell r="I109">
            <v>169</v>
          </cell>
        </row>
        <row r="110">
          <cell r="B110">
            <v>275</v>
          </cell>
          <cell r="C110">
            <v>4513</v>
          </cell>
          <cell r="D110">
            <v>0</v>
          </cell>
          <cell r="E110">
            <v>160</v>
          </cell>
          <cell r="F110">
            <v>3819</v>
          </cell>
          <cell r="G110">
            <v>214</v>
          </cell>
          <cell r="H110">
            <v>17</v>
          </cell>
          <cell r="I110">
            <v>1038</v>
          </cell>
        </row>
        <row r="111">
          <cell r="B111">
            <v>912</v>
          </cell>
          <cell r="C111">
            <v>1078</v>
          </cell>
          <cell r="D111">
            <v>1674</v>
          </cell>
          <cell r="E111">
            <v>543</v>
          </cell>
          <cell r="F111">
            <v>649</v>
          </cell>
          <cell r="G111">
            <v>3021</v>
          </cell>
          <cell r="H111">
            <v>1092</v>
          </cell>
          <cell r="I111">
            <v>83</v>
          </cell>
        </row>
        <row r="112">
          <cell r="B112">
            <v>155</v>
          </cell>
          <cell r="C112">
            <v>35</v>
          </cell>
          <cell r="D112">
            <v>83</v>
          </cell>
          <cell r="E112">
            <v>0</v>
          </cell>
          <cell r="F112">
            <v>0</v>
          </cell>
          <cell r="G112">
            <v>666</v>
          </cell>
          <cell r="H112">
            <v>150</v>
          </cell>
          <cell r="I112">
            <v>0</v>
          </cell>
        </row>
        <row r="113">
          <cell r="B113">
            <v>807</v>
          </cell>
          <cell r="C113">
            <v>7884</v>
          </cell>
          <cell r="D113">
            <v>65</v>
          </cell>
          <cell r="E113">
            <v>885</v>
          </cell>
          <cell r="F113">
            <v>9398</v>
          </cell>
          <cell r="G113">
            <v>1699</v>
          </cell>
          <cell r="H113">
            <v>0</v>
          </cell>
          <cell r="I113">
            <v>3819</v>
          </cell>
        </row>
        <row r="114">
          <cell r="B114">
            <v>1375</v>
          </cell>
          <cell r="C114">
            <v>9593</v>
          </cell>
          <cell r="D114">
            <v>0</v>
          </cell>
          <cell r="E114">
            <v>14</v>
          </cell>
          <cell r="F114">
            <v>60</v>
          </cell>
          <cell r="G114">
            <v>0</v>
          </cell>
          <cell r="H114">
            <v>0</v>
          </cell>
          <cell r="I114">
            <v>156</v>
          </cell>
        </row>
        <row r="115">
          <cell r="B115">
            <v>0</v>
          </cell>
          <cell r="C115">
            <v>483</v>
          </cell>
          <cell r="D115">
            <v>0</v>
          </cell>
          <cell r="E115">
            <v>0</v>
          </cell>
          <cell r="F115">
            <v>3495</v>
          </cell>
          <cell r="G115">
            <v>505</v>
          </cell>
          <cell r="H115">
            <v>10</v>
          </cell>
          <cell r="I115">
            <v>54</v>
          </cell>
        </row>
        <row r="116">
          <cell r="B116">
            <v>42609</v>
          </cell>
          <cell r="C116">
            <v>8362</v>
          </cell>
          <cell r="D116">
            <v>76542</v>
          </cell>
          <cell r="E116">
            <v>7300</v>
          </cell>
          <cell r="F116">
            <v>22382</v>
          </cell>
          <cell r="G116">
            <v>76674</v>
          </cell>
          <cell r="H116">
            <v>16591</v>
          </cell>
          <cell r="I116">
            <v>360</v>
          </cell>
        </row>
        <row r="117">
          <cell r="B117">
            <v>140485</v>
          </cell>
          <cell r="C117">
            <v>121431</v>
          </cell>
          <cell r="D117">
            <v>10718</v>
          </cell>
          <cell r="E117">
            <v>197519</v>
          </cell>
          <cell r="F117">
            <v>40601</v>
          </cell>
          <cell r="G117">
            <v>125815</v>
          </cell>
          <cell r="H117">
            <v>20208</v>
          </cell>
          <cell r="I117">
            <v>1140</v>
          </cell>
        </row>
        <row r="160">
          <cell r="B160">
            <v>25935</v>
          </cell>
          <cell r="C160">
            <v>276718</v>
          </cell>
          <cell r="D160">
            <v>627975</v>
          </cell>
          <cell r="E160">
            <v>100705</v>
          </cell>
          <cell r="F160">
            <v>21911</v>
          </cell>
          <cell r="G160">
            <v>0</v>
          </cell>
          <cell r="H160">
            <v>114297</v>
          </cell>
          <cell r="I160">
            <v>15706</v>
          </cell>
        </row>
        <row r="161">
          <cell r="B161">
            <v>2478</v>
          </cell>
          <cell r="C161">
            <v>2326</v>
          </cell>
          <cell r="D161">
            <v>3731</v>
          </cell>
          <cell r="E161">
            <v>1318</v>
          </cell>
          <cell r="F161">
            <v>6184</v>
          </cell>
          <cell r="G161">
            <v>4213</v>
          </cell>
          <cell r="H161">
            <v>19716</v>
          </cell>
          <cell r="I161">
            <v>1613</v>
          </cell>
        </row>
        <row r="162">
          <cell r="B162">
            <v>743</v>
          </cell>
          <cell r="C162">
            <v>0</v>
          </cell>
          <cell r="D162">
            <v>2600</v>
          </cell>
          <cell r="E162">
            <v>0</v>
          </cell>
          <cell r="F162">
            <v>40</v>
          </cell>
          <cell r="G162">
            <v>0</v>
          </cell>
          <cell r="H162">
            <v>900</v>
          </cell>
          <cell r="I162">
            <v>0</v>
          </cell>
        </row>
        <row r="163">
          <cell r="B163">
            <v>210</v>
          </cell>
          <cell r="C163">
            <v>11400</v>
          </cell>
          <cell r="D163">
            <v>60</v>
          </cell>
          <cell r="E163">
            <v>188</v>
          </cell>
          <cell r="F163">
            <v>1100</v>
          </cell>
          <cell r="G163">
            <v>1755</v>
          </cell>
          <cell r="H163">
            <v>100</v>
          </cell>
          <cell r="I163">
            <v>4720</v>
          </cell>
        </row>
        <row r="164">
          <cell r="B164">
            <v>6</v>
          </cell>
          <cell r="C164">
            <v>0</v>
          </cell>
          <cell r="D164">
            <v>1431</v>
          </cell>
          <cell r="E164">
            <v>0</v>
          </cell>
          <cell r="F164">
            <v>20</v>
          </cell>
          <cell r="G164">
            <v>0</v>
          </cell>
          <cell r="H164">
            <v>8709</v>
          </cell>
          <cell r="I164">
            <v>140</v>
          </cell>
        </row>
        <row r="165">
          <cell r="B165">
            <v>1326</v>
          </cell>
          <cell r="C165">
            <v>12</v>
          </cell>
          <cell r="D165">
            <v>12</v>
          </cell>
          <cell r="E165">
            <v>4638</v>
          </cell>
          <cell r="F165">
            <v>1080</v>
          </cell>
          <cell r="G165">
            <v>1304</v>
          </cell>
          <cell r="H165">
            <v>5847</v>
          </cell>
          <cell r="I165">
            <v>0</v>
          </cell>
        </row>
        <row r="166">
          <cell r="B166">
            <v>258</v>
          </cell>
          <cell r="C166">
            <v>44</v>
          </cell>
          <cell r="D166">
            <v>187</v>
          </cell>
          <cell r="E166">
            <v>1530</v>
          </cell>
          <cell r="F166">
            <v>67</v>
          </cell>
          <cell r="G166">
            <v>2075</v>
          </cell>
          <cell r="H166">
            <v>2967</v>
          </cell>
          <cell r="I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85</v>
          </cell>
          <cell r="G167">
            <v>64</v>
          </cell>
          <cell r="H167">
            <v>0</v>
          </cell>
          <cell r="I167">
            <v>0</v>
          </cell>
        </row>
        <row r="168">
          <cell r="B168">
            <v>1112</v>
          </cell>
          <cell r="C168">
            <v>362</v>
          </cell>
          <cell r="D168">
            <v>3483</v>
          </cell>
          <cell r="E168">
            <v>86</v>
          </cell>
          <cell r="F168">
            <v>1266</v>
          </cell>
          <cell r="G168">
            <v>2096</v>
          </cell>
          <cell r="H168">
            <v>2854</v>
          </cell>
          <cell r="I168">
            <v>206</v>
          </cell>
        </row>
        <row r="169">
          <cell r="B169">
            <v>2631</v>
          </cell>
          <cell r="C169">
            <v>1783</v>
          </cell>
          <cell r="D169">
            <v>234</v>
          </cell>
          <cell r="E169">
            <v>3665</v>
          </cell>
          <cell r="F169">
            <v>6514</v>
          </cell>
          <cell r="G169">
            <v>1736</v>
          </cell>
          <cell r="H169">
            <v>29555</v>
          </cell>
          <cell r="I169">
            <v>1717</v>
          </cell>
        </row>
        <row r="170">
          <cell r="B170">
            <v>16</v>
          </cell>
          <cell r="C170">
            <v>1138</v>
          </cell>
          <cell r="D170">
            <v>0</v>
          </cell>
          <cell r="E170">
            <v>0</v>
          </cell>
          <cell r="F170">
            <v>15962</v>
          </cell>
          <cell r="G170">
            <v>17469</v>
          </cell>
          <cell r="H170">
            <v>0</v>
          </cell>
          <cell r="I170">
            <v>1672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103620</v>
          </cell>
          <cell r="F171">
            <v>4350</v>
          </cell>
          <cell r="G171">
            <v>2441</v>
          </cell>
          <cell r="H171">
            <v>273</v>
          </cell>
          <cell r="I171">
            <v>0</v>
          </cell>
        </row>
        <row r="172">
          <cell r="B172">
            <v>4582</v>
          </cell>
          <cell r="C172">
            <v>20216</v>
          </cell>
          <cell r="D172">
            <v>214</v>
          </cell>
          <cell r="E172">
            <v>9517</v>
          </cell>
          <cell r="F172">
            <v>24559</v>
          </cell>
          <cell r="G172">
            <v>7811</v>
          </cell>
          <cell r="H172">
            <v>1400</v>
          </cell>
          <cell r="I172">
            <v>4945</v>
          </cell>
        </row>
        <row r="173">
          <cell r="B173">
            <v>59284</v>
          </cell>
          <cell r="C173">
            <v>4803</v>
          </cell>
          <cell r="D173">
            <v>38933</v>
          </cell>
          <cell r="E173">
            <v>42060</v>
          </cell>
          <cell r="F173">
            <v>37936</v>
          </cell>
          <cell r="G173">
            <v>6047</v>
          </cell>
          <cell r="H173">
            <v>10880</v>
          </cell>
          <cell r="I173">
            <v>6941</v>
          </cell>
        </row>
        <row r="174">
          <cell r="B174">
            <v>9510</v>
          </cell>
          <cell r="C174">
            <v>728</v>
          </cell>
          <cell r="D174">
            <v>1777</v>
          </cell>
          <cell r="E174">
            <v>981</v>
          </cell>
          <cell r="F174">
            <v>8614</v>
          </cell>
          <cell r="G174">
            <v>8341</v>
          </cell>
          <cell r="H174">
            <v>1709</v>
          </cell>
          <cell r="I174">
            <v>157</v>
          </cell>
        </row>
        <row r="176">
          <cell r="B176">
            <v>8022</v>
          </cell>
          <cell r="C176">
            <v>11349</v>
          </cell>
          <cell r="D176">
            <v>2371</v>
          </cell>
          <cell r="E176">
            <v>3855</v>
          </cell>
          <cell r="F176">
            <v>8172</v>
          </cell>
          <cell r="G176">
            <v>2710</v>
          </cell>
          <cell r="H176">
            <v>813</v>
          </cell>
          <cell r="I176">
            <v>3808</v>
          </cell>
        </row>
        <row r="177">
          <cell r="B177">
            <v>6614</v>
          </cell>
          <cell r="C177">
            <v>66</v>
          </cell>
          <cell r="D177">
            <v>272</v>
          </cell>
          <cell r="E177">
            <v>468</v>
          </cell>
          <cell r="F177">
            <v>3876</v>
          </cell>
          <cell r="G177">
            <v>1128</v>
          </cell>
          <cell r="H177">
            <v>765</v>
          </cell>
          <cell r="I177">
            <v>60</v>
          </cell>
        </row>
        <row r="178">
          <cell r="B178">
            <v>480</v>
          </cell>
          <cell r="C178">
            <v>8</v>
          </cell>
          <cell r="D178">
            <v>9005</v>
          </cell>
          <cell r="E178">
            <v>28050</v>
          </cell>
          <cell r="F178">
            <v>27955</v>
          </cell>
          <cell r="G178">
            <v>1234</v>
          </cell>
          <cell r="H178">
            <v>1962</v>
          </cell>
          <cell r="I178">
            <v>0</v>
          </cell>
        </row>
        <row r="179">
          <cell r="B179">
            <v>1190</v>
          </cell>
          <cell r="C179">
            <v>246</v>
          </cell>
          <cell r="D179">
            <v>405</v>
          </cell>
          <cell r="E179">
            <v>3429</v>
          </cell>
          <cell r="F179">
            <v>5875</v>
          </cell>
          <cell r="G179">
            <v>8</v>
          </cell>
          <cell r="H179">
            <v>468</v>
          </cell>
          <cell r="I179">
            <v>0</v>
          </cell>
        </row>
        <row r="180">
          <cell r="B180">
            <v>0</v>
          </cell>
          <cell r="C180">
            <v>4</v>
          </cell>
          <cell r="D180">
            <v>0</v>
          </cell>
          <cell r="E180">
            <v>1310</v>
          </cell>
          <cell r="F180">
            <v>233</v>
          </cell>
          <cell r="G180">
            <v>68</v>
          </cell>
          <cell r="H180">
            <v>24</v>
          </cell>
          <cell r="I180">
            <v>0</v>
          </cell>
        </row>
        <row r="181">
          <cell r="B181">
            <v>121</v>
          </cell>
          <cell r="C181">
            <v>0</v>
          </cell>
          <cell r="D181">
            <v>31</v>
          </cell>
          <cell r="E181">
            <v>4642</v>
          </cell>
          <cell r="F181">
            <v>2860</v>
          </cell>
          <cell r="G181">
            <v>336</v>
          </cell>
          <cell r="H181">
            <v>4</v>
          </cell>
          <cell r="I181">
            <v>0</v>
          </cell>
        </row>
        <row r="182">
          <cell r="B182">
            <v>6792</v>
          </cell>
          <cell r="C182">
            <v>45</v>
          </cell>
          <cell r="D182">
            <v>0</v>
          </cell>
          <cell r="E182">
            <v>2603</v>
          </cell>
          <cell r="F182">
            <v>30320</v>
          </cell>
          <cell r="G182">
            <v>299</v>
          </cell>
          <cell r="H182">
            <v>0</v>
          </cell>
          <cell r="I182">
            <v>3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64200</v>
          </cell>
          <cell r="F184">
            <v>6960</v>
          </cell>
          <cell r="G184">
            <v>2271</v>
          </cell>
          <cell r="H184">
            <v>9</v>
          </cell>
          <cell r="I184">
            <v>4</v>
          </cell>
        </row>
        <row r="185">
          <cell r="B185">
            <v>24231</v>
          </cell>
          <cell r="C185">
            <v>606</v>
          </cell>
          <cell r="D185">
            <v>139</v>
          </cell>
          <cell r="E185">
            <v>191</v>
          </cell>
          <cell r="F185">
            <v>10353</v>
          </cell>
          <cell r="G185">
            <v>1718</v>
          </cell>
          <cell r="H185">
            <v>80</v>
          </cell>
          <cell r="I185">
            <v>204</v>
          </cell>
        </row>
        <row r="186">
          <cell r="B186">
            <v>1125</v>
          </cell>
          <cell r="C186">
            <v>2338</v>
          </cell>
          <cell r="D186">
            <v>0</v>
          </cell>
          <cell r="E186">
            <v>63</v>
          </cell>
          <cell r="F186">
            <v>10819</v>
          </cell>
          <cell r="G186">
            <v>346</v>
          </cell>
          <cell r="H186">
            <v>5</v>
          </cell>
          <cell r="I186">
            <v>40</v>
          </cell>
        </row>
        <row r="187">
          <cell r="B187">
            <v>2542</v>
          </cell>
          <cell r="C187">
            <v>137</v>
          </cell>
          <cell r="D187">
            <v>3547</v>
          </cell>
          <cell r="E187">
            <v>514</v>
          </cell>
          <cell r="F187">
            <v>389</v>
          </cell>
          <cell r="G187">
            <v>2222</v>
          </cell>
          <cell r="H187">
            <v>348</v>
          </cell>
          <cell r="I187">
            <v>76</v>
          </cell>
        </row>
        <row r="188">
          <cell r="B188">
            <v>186</v>
          </cell>
          <cell r="C188">
            <v>70</v>
          </cell>
          <cell r="D188">
            <v>75</v>
          </cell>
          <cell r="E188">
            <v>0</v>
          </cell>
          <cell r="F188">
            <v>0</v>
          </cell>
          <cell r="G188">
            <v>532</v>
          </cell>
          <cell r="H188">
            <v>128</v>
          </cell>
          <cell r="I188">
            <v>0</v>
          </cell>
        </row>
        <row r="189">
          <cell r="B189">
            <v>2684</v>
          </cell>
          <cell r="C189">
            <v>9112</v>
          </cell>
          <cell r="D189">
            <v>169</v>
          </cell>
          <cell r="E189">
            <v>627</v>
          </cell>
          <cell r="F189">
            <v>699</v>
          </cell>
          <cell r="G189">
            <v>3830</v>
          </cell>
          <cell r="H189">
            <v>0</v>
          </cell>
          <cell r="I189">
            <v>7638</v>
          </cell>
        </row>
        <row r="190">
          <cell r="B190">
            <v>2478</v>
          </cell>
          <cell r="C190">
            <v>1343</v>
          </cell>
          <cell r="D190">
            <v>0</v>
          </cell>
          <cell r="E190">
            <v>18</v>
          </cell>
          <cell r="F190">
            <v>180</v>
          </cell>
          <cell r="G190">
            <v>0</v>
          </cell>
          <cell r="H190">
            <v>0</v>
          </cell>
          <cell r="I190">
            <v>156</v>
          </cell>
        </row>
        <row r="191">
          <cell r="B191">
            <v>0</v>
          </cell>
          <cell r="C191">
            <v>395</v>
          </cell>
          <cell r="D191">
            <v>0</v>
          </cell>
          <cell r="E191">
            <v>0</v>
          </cell>
          <cell r="F191">
            <v>248</v>
          </cell>
          <cell r="G191">
            <v>1497</v>
          </cell>
          <cell r="H191">
            <v>3</v>
          </cell>
          <cell r="I191">
            <v>814</v>
          </cell>
        </row>
        <row r="192">
          <cell r="B192">
            <v>310157</v>
          </cell>
          <cell r="C192">
            <v>41811</v>
          </cell>
          <cell r="D192">
            <v>434919</v>
          </cell>
          <cell r="E192">
            <v>19626</v>
          </cell>
          <cell r="F192">
            <v>88533</v>
          </cell>
          <cell r="G192">
            <v>286506</v>
          </cell>
          <cell r="H192">
            <v>177607</v>
          </cell>
          <cell r="I192">
            <v>4072</v>
          </cell>
        </row>
        <row r="193">
          <cell r="B193">
            <v>22848</v>
          </cell>
          <cell r="C193">
            <v>11068</v>
          </cell>
          <cell r="D193">
            <v>4078</v>
          </cell>
          <cell r="E193">
            <v>15912</v>
          </cell>
          <cell r="F193">
            <v>4681</v>
          </cell>
          <cell r="G193">
            <v>24963</v>
          </cell>
          <cell r="H193">
            <v>4316</v>
          </cell>
          <cell r="I193">
            <v>1287</v>
          </cell>
        </row>
      </sheetData>
      <sheetData sheetId="13">
        <row r="9">
          <cell r="B9">
            <v>290</v>
          </cell>
          <cell r="C9">
            <v>12431</v>
          </cell>
          <cell r="D9">
            <v>8975</v>
          </cell>
          <cell r="E9">
            <v>10260</v>
          </cell>
          <cell r="F9">
            <v>255</v>
          </cell>
          <cell r="G9">
            <v>0</v>
          </cell>
          <cell r="H9">
            <v>1006</v>
          </cell>
          <cell r="I9">
            <v>3031</v>
          </cell>
        </row>
        <row r="10">
          <cell r="B10">
            <v>14400</v>
          </cell>
          <cell r="C10">
            <v>2130</v>
          </cell>
          <cell r="D10">
            <v>1987</v>
          </cell>
          <cell r="E10">
            <v>1733</v>
          </cell>
          <cell r="F10">
            <v>1839</v>
          </cell>
          <cell r="G10">
            <v>1288</v>
          </cell>
          <cell r="H10">
            <v>2546</v>
          </cell>
          <cell r="I10">
            <v>841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2630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20</v>
          </cell>
          <cell r="E12">
            <v>0</v>
          </cell>
          <cell r="F12">
            <v>0</v>
          </cell>
          <cell r="G12">
            <v>30</v>
          </cell>
          <cell r="H12">
            <v>0</v>
          </cell>
          <cell r="I12">
            <v>0</v>
          </cell>
        </row>
        <row r="13">
          <cell r="B13">
            <v>0</v>
          </cell>
          <cell r="C13">
            <v>50</v>
          </cell>
          <cell r="D13">
            <v>135</v>
          </cell>
          <cell r="E13">
            <v>0</v>
          </cell>
          <cell r="F13">
            <v>0</v>
          </cell>
          <cell r="G13">
            <v>2</v>
          </cell>
          <cell r="H13">
            <v>335</v>
          </cell>
          <cell r="I13">
            <v>50</v>
          </cell>
        </row>
        <row r="14">
          <cell r="B14">
            <v>2978</v>
          </cell>
          <cell r="C14">
            <v>2589</v>
          </cell>
          <cell r="D14">
            <v>2686</v>
          </cell>
          <cell r="E14">
            <v>3297</v>
          </cell>
          <cell r="F14">
            <v>2373</v>
          </cell>
          <cell r="G14">
            <v>2745</v>
          </cell>
          <cell r="H14">
            <v>92061</v>
          </cell>
          <cell r="I14">
            <v>39632</v>
          </cell>
        </row>
        <row r="15">
          <cell r="B15">
            <v>970</v>
          </cell>
          <cell r="C15">
            <v>360</v>
          </cell>
          <cell r="D15">
            <v>651</v>
          </cell>
          <cell r="E15">
            <v>178</v>
          </cell>
          <cell r="F15">
            <v>415</v>
          </cell>
          <cell r="G15">
            <v>3495</v>
          </cell>
          <cell r="H15">
            <v>4255</v>
          </cell>
          <cell r="I15">
            <v>9420</v>
          </cell>
        </row>
        <row r="16">
          <cell r="B16">
            <v>19</v>
          </cell>
          <cell r="C16">
            <v>4</v>
          </cell>
          <cell r="D16">
            <v>0</v>
          </cell>
          <cell r="E16">
            <v>0</v>
          </cell>
          <cell r="F16">
            <v>0</v>
          </cell>
          <cell r="G16">
            <v>364</v>
          </cell>
          <cell r="H16">
            <v>948</v>
          </cell>
          <cell r="I16">
            <v>0</v>
          </cell>
        </row>
        <row r="17">
          <cell r="B17">
            <v>251</v>
          </cell>
          <cell r="C17">
            <v>77</v>
          </cell>
          <cell r="D17">
            <v>650</v>
          </cell>
          <cell r="E17">
            <v>43</v>
          </cell>
          <cell r="F17">
            <v>271</v>
          </cell>
          <cell r="G17">
            <v>245</v>
          </cell>
          <cell r="H17">
            <v>4350</v>
          </cell>
          <cell r="I17">
            <v>113</v>
          </cell>
        </row>
        <row r="18">
          <cell r="B18">
            <v>1857</v>
          </cell>
          <cell r="C18">
            <v>1747</v>
          </cell>
          <cell r="D18">
            <v>338</v>
          </cell>
          <cell r="E18">
            <v>2438</v>
          </cell>
          <cell r="F18">
            <v>199</v>
          </cell>
          <cell r="G18">
            <v>393</v>
          </cell>
          <cell r="H18">
            <v>1487</v>
          </cell>
          <cell r="I18">
            <v>153</v>
          </cell>
        </row>
        <row r="19">
          <cell r="B19">
            <v>9</v>
          </cell>
          <cell r="C19">
            <v>157</v>
          </cell>
          <cell r="D19">
            <v>0</v>
          </cell>
          <cell r="E19">
            <v>12</v>
          </cell>
          <cell r="F19">
            <v>475</v>
          </cell>
          <cell r="G19">
            <v>4505</v>
          </cell>
          <cell r="H19">
            <v>0</v>
          </cell>
          <cell r="I19">
            <v>140</v>
          </cell>
        </row>
        <row r="20">
          <cell r="B20">
            <v>0</v>
          </cell>
          <cell r="C20">
            <v>40</v>
          </cell>
          <cell r="D20">
            <v>0</v>
          </cell>
          <cell r="E20">
            <v>1731</v>
          </cell>
          <cell r="F20">
            <v>780</v>
          </cell>
          <cell r="G20">
            <v>455</v>
          </cell>
          <cell r="H20">
            <v>68</v>
          </cell>
          <cell r="I20">
            <v>0</v>
          </cell>
        </row>
        <row r="21">
          <cell r="B21">
            <v>275</v>
          </cell>
          <cell r="C21">
            <v>2227</v>
          </cell>
          <cell r="D21">
            <v>49</v>
          </cell>
          <cell r="E21">
            <v>724</v>
          </cell>
          <cell r="F21">
            <v>915</v>
          </cell>
          <cell r="G21">
            <v>1573</v>
          </cell>
          <cell r="H21">
            <v>21</v>
          </cell>
          <cell r="I21">
            <v>173</v>
          </cell>
        </row>
        <row r="22">
          <cell r="B22">
            <v>5012</v>
          </cell>
          <cell r="C22">
            <v>1283</v>
          </cell>
          <cell r="D22">
            <v>3342</v>
          </cell>
          <cell r="E22">
            <v>5139</v>
          </cell>
          <cell r="F22">
            <v>1701</v>
          </cell>
          <cell r="G22">
            <v>1146</v>
          </cell>
          <cell r="H22">
            <v>1673</v>
          </cell>
          <cell r="I22">
            <v>726</v>
          </cell>
        </row>
        <row r="23">
          <cell r="B23">
            <v>444</v>
          </cell>
          <cell r="C23">
            <v>138</v>
          </cell>
          <cell r="D23">
            <v>1180</v>
          </cell>
          <cell r="E23">
            <v>147</v>
          </cell>
          <cell r="F23">
            <v>659</v>
          </cell>
          <cell r="G23">
            <v>527</v>
          </cell>
          <cell r="H23">
            <v>815</v>
          </cell>
          <cell r="I23">
            <v>46</v>
          </cell>
        </row>
        <row r="24">
          <cell r="B24">
            <v>4</v>
          </cell>
          <cell r="C24">
            <v>0</v>
          </cell>
          <cell r="D24">
            <v>0</v>
          </cell>
          <cell r="E24">
            <v>2344</v>
          </cell>
          <cell r="F24">
            <v>245</v>
          </cell>
          <cell r="G24">
            <v>3</v>
          </cell>
          <cell r="H24">
            <v>0</v>
          </cell>
          <cell r="I24">
            <v>0</v>
          </cell>
        </row>
        <row r="25">
          <cell r="B25">
            <v>1001</v>
          </cell>
          <cell r="C25">
            <v>809</v>
          </cell>
          <cell r="D25">
            <v>155</v>
          </cell>
          <cell r="E25">
            <v>742</v>
          </cell>
          <cell r="F25">
            <v>606</v>
          </cell>
          <cell r="G25">
            <v>189</v>
          </cell>
          <cell r="H25">
            <v>40</v>
          </cell>
          <cell r="I25">
            <v>558</v>
          </cell>
        </row>
        <row r="26">
          <cell r="B26">
            <v>204</v>
          </cell>
          <cell r="C26">
            <v>34</v>
          </cell>
          <cell r="D26">
            <v>372</v>
          </cell>
          <cell r="E26">
            <v>124</v>
          </cell>
          <cell r="F26">
            <v>160</v>
          </cell>
          <cell r="G26">
            <v>217</v>
          </cell>
          <cell r="H26">
            <v>859</v>
          </cell>
          <cell r="I26">
            <v>9</v>
          </cell>
        </row>
        <row r="27">
          <cell r="B27">
            <v>191</v>
          </cell>
          <cell r="C27">
            <v>4</v>
          </cell>
          <cell r="D27">
            <v>101</v>
          </cell>
          <cell r="E27">
            <v>157</v>
          </cell>
          <cell r="F27">
            <v>3085</v>
          </cell>
          <cell r="G27">
            <v>449</v>
          </cell>
          <cell r="H27">
            <v>4232</v>
          </cell>
          <cell r="I27">
            <v>0</v>
          </cell>
        </row>
        <row r="28">
          <cell r="B28">
            <v>80</v>
          </cell>
          <cell r="C28">
            <v>35</v>
          </cell>
          <cell r="D28">
            <v>291</v>
          </cell>
          <cell r="E28">
            <v>112</v>
          </cell>
          <cell r="F28">
            <v>322</v>
          </cell>
          <cell r="G28">
            <v>200</v>
          </cell>
          <cell r="H28">
            <v>472</v>
          </cell>
          <cell r="I28">
            <v>0</v>
          </cell>
        </row>
        <row r="29">
          <cell r="B29">
            <v>24</v>
          </cell>
          <cell r="C29">
            <v>5</v>
          </cell>
          <cell r="D29">
            <v>0</v>
          </cell>
          <cell r="E29">
            <v>331</v>
          </cell>
          <cell r="F29">
            <v>150</v>
          </cell>
          <cell r="G29">
            <v>41</v>
          </cell>
          <cell r="H29">
            <v>26</v>
          </cell>
          <cell r="I29">
            <v>4</v>
          </cell>
        </row>
        <row r="30">
          <cell r="B30">
            <v>15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</v>
          </cell>
          <cell r="H30">
            <v>0</v>
          </cell>
          <cell r="I30">
            <v>0</v>
          </cell>
        </row>
        <row r="31">
          <cell r="B31">
            <v>162</v>
          </cell>
          <cell r="C31">
            <v>43</v>
          </cell>
          <cell r="D31">
            <v>46</v>
          </cell>
          <cell r="E31">
            <v>69</v>
          </cell>
          <cell r="F31">
            <v>306</v>
          </cell>
          <cell r="G31">
            <v>35</v>
          </cell>
          <cell r="H31">
            <v>115</v>
          </cell>
          <cell r="I31">
            <v>61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2500</v>
          </cell>
          <cell r="H32">
            <v>8900</v>
          </cell>
          <cell r="I32">
            <v>0</v>
          </cell>
        </row>
        <row r="33">
          <cell r="B33">
            <v>12</v>
          </cell>
          <cell r="C33">
            <v>1</v>
          </cell>
          <cell r="D33">
            <v>0</v>
          </cell>
          <cell r="E33">
            <v>262</v>
          </cell>
          <cell r="F33">
            <v>180</v>
          </cell>
          <cell r="G33">
            <v>113</v>
          </cell>
          <cell r="H33">
            <v>5</v>
          </cell>
          <cell r="I33">
            <v>0</v>
          </cell>
        </row>
        <row r="34">
          <cell r="B34">
            <v>141</v>
          </cell>
          <cell r="C34">
            <v>0</v>
          </cell>
          <cell r="D34">
            <v>100</v>
          </cell>
          <cell r="E34">
            <v>0</v>
          </cell>
          <cell r="F34">
            <v>209</v>
          </cell>
          <cell r="G34">
            <v>149</v>
          </cell>
          <cell r="H34">
            <v>316</v>
          </cell>
          <cell r="I34">
            <v>0</v>
          </cell>
        </row>
        <row r="35">
          <cell r="B35">
            <v>0</v>
          </cell>
          <cell r="C35">
            <v>50</v>
          </cell>
          <cell r="D35">
            <v>0</v>
          </cell>
          <cell r="E35">
            <v>62</v>
          </cell>
          <cell r="F35">
            <v>155</v>
          </cell>
          <cell r="G35">
            <v>17</v>
          </cell>
          <cell r="H35">
            <v>0</v>
          </cell>
          <cell r="I35">
            <v>25</v>
          </cell>
        </row>
        <row r="36">
          <cell r="B36">
            <v>183</v>
          </cell>
          <cell r="C36">
            <v>35</v>
          </cell>
          <cell r="D36">
            <v>933</v>
          </cell>
          <cell r="E36">
            <v>77</v>
          </cell>
          <cell r="F36">
            <v>98</v>
          </cell>
          <cell r="G36">
            <v>374</v>
          </cell>
          <cell r="H36">
            <v>159</v>
          </cell>
          <cell r="I36">
            <v>0</v>
          </cell>
        </row>
        <row r="37">
          <cell r="B37">
            <v>124</v>
          </cell>
          <cell r="C37">
            <v>0</v>
          </cell>
          <cell r="D37">
            <v>3043</v>
          </cell>
          <cell r="E37">
            <v>0</v>
          </cell>
          <cell r="F37">
            <v>0</v>
          </cell>
          <cell r="G37">
            <v>605</v>
          </cell>
          <cell r="H37">
            <v>379</v>
          </cell>
          <cell r="I37">
            <v>103</v>
          </cell>
        </row>
        <row r="38">
          <cell r="B38">
            <v>18</v>
          </cell>
          <cell r="C38">
            <v>0</v>
          </cell>
          <cell r="D38">
            <v>54</v>
          </cell>
          <cell r="E38">
            <v>0</v>
          </cell>
          <cell r="F38">
            <v>25</v>
          </cell>
          <cell r="G38">
            <v>52</v>
          </cell>
          <cell r="H38">
            <v>0</v>
          </cell>
          <cell r="I38">
            <v>139</v>
          </cell>
        </row>
        <row r="39">
          <cell r="B39">
            <v>175</v>
          </cell>
          <cell r="C39">
            <v>145</v>
          </cell>
          <cell r="D39">
            <v>1</v>
          </cell>
          <cell r="E39">
            <v>3</v>
          </cell>
          <cell r="F39">
            <v>60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B41">
            <v>266</v>
          </cell>
          <cell r="C41">
            <v>31</v>
          </cell>
          <cell r="D41">
            <v>2593</v>
          </cell>
          <cell r="E41">
            <v>29</v>
          </cell>
          <cell r="F41">
            <v>178</v>
          </cell>
          <cell r="G41">
            <v>325</v>
          </cell>
          <cell r="H41">
            <v>158</v>
          </cell>
          <cell r="I41">
            <v>90</v>
          </cell>
        </row>
        <row r="42">
          <cell r="B42">
            <v>1484</v>
          </cell>
          <cell r="C42">
            <v>902</v>
          </cell>
          <cell r="D42">
            <v>4803</v>
          </cell>
          <cell r="E42">
            <v>1118</v>
          </cell>
          <cell r="F42">
            <v>218</v>
          </cell>
          <cell r="G42">
            <v>1441</v>
          </cell>
          <cell r="H42">
            <v>2169</v>
          </cell>
          <cell r="I42">
            <v>715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75">
          <cell r="B75">
            <v>4100</v>
          </cell>
          <cell r="C75">
            <v>49573</v>
          </cell>
          <cell r="D75">
            <v>53356</v>
          </cell>
          <cell r="E75">
            <v>6061</v>
          </cell>
          <cell r="F75">
            <v>10472</v>
          </cell>
          <cell r="G75">
            <v>1543</v>
          </cell>
          <cell r="H75">
            <v>27657</v>
          </cell>
          <cell r="I75">
            <v>11937</v>
          </cell>
        </row>
        <row r="76">
          <cell r="B76">
            <v>2788</v>
          </cell>
          <cell r="C76">
            <v>1516</v>
          </cell>
          <cell r="D76">
            <v>1406</v>
          </cell>
          <cell r="E76">
            <v>618</v>
          </cell>
          <cell r="F76">
            <v>5286</v>
          </cell>
          <cell r="G76">
            <v>2323</v>
          </cell>
          <cell r="H76">
            <v>26957</v>
          </cell>
          <cell r="I76">
            <v>948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60</v>
          </cell>
          <cell r="I77">
            <v>0</v>
          </cell>
        </row>
        <row r="78">
          <cell r="B78">
            <v>1530</v>
          </cell>
          <cell r="C78">
            <v>85110</v>
          </cell>
          <cell r="D78">
            <v>465</v>
          </cell>
          <cell r="E78">
            <v>1360</v>
          </cell>
          <cell r="F78">
            <v>8315</v>
          </cell>
          <cell r="G78">
            <v>13450</v>
          </cell>
          <cell r="H78">
            <v>750</v>
          </cell>
          <cell r="I78">
            <v>35980</v>
          </cell>
        </row>
        <row r="79">
          <cell r="B79">
            <v>0</v>
          </cell>
          <cell r="C79">
            <v>32</v>
          </cell>
          <cell r="D79">
            <v>3145</v>
          </cell>
          <cell r="E79">
            <v>0</v>
          </cell>
          <cell r="F79">
            <v>0</v>
          </cell>
          <cell r="G79">
            <v>10</v>
          </cell>
          <cell r="H79">
            <v>5591</v>
          </cell>
          <cell r="I79">
            <v>0</v>
          </cell>
        </row>
        <row r="80">
          <cell r="B80">
            <v>543</v>
          </cell>
          <cell r="C80">
            <v>22</v>
          </cell>
          <cell r="D80">
            <v>259</v>
          </cell>
          <cell r="E80">
            <v>580</v>
          </cell>
          <cell r="F80">
            <v>1465</v>
          </cell>
          <cell r="G80">
            <v>8388</v>
          </cell>
          <cell r="H80">
            <v>37713</v>
          </cell>
          <cell r="I80">
            <v>0</v>
          </cell>
        </row>
        <row r="81">
          <cell r="B81">
            <v>9</v>
          </cell>
          <cell r="C81">
            <v>73</v>
          </cell>
          <cell r="D81">
            <v>70</v>
          </cell>
          <cell r="E81">
            <v>90</v>
          </cell>
          <cell r="F81">
            <v>225</v>
          </cell>
          <cell r="G81">
            <v>6473</v>
          </cell>
          <cell r="H81">
            <v>10407</v>
          </cell>
          <cell r="I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50</v>
          </cell>
          <cell r="G82">
            <v>1148</v>
          </cell>
          <cell r="H82">
            <v>3559</v>
          </cell>
          <cell r="I82">
            <v>0</v>
          </cell>
        </row>
        <row r="83">
          <cell r="B83">
            <v>1250</v>
          </cell>
          <cell r="C83">
            <v>834</v>
          </cell>
          <cell r="D83">
            <v>1418</v>
          </cell>
          <cell r="E83">
            <v>219</v>
          </cell>
          <cell r="F83">
            <v>3729</v>
          </cell>
          <cell r="G83">
            <v>5751</v>
          </cell>
          <cell r="H83">
            <v>19559</v>
          </cell>
          <cell r="I83">
            <v>640</v>
          </cell>
        </row>
        <row r="84">
          <cell r="B84">
            <v>554</v>
          </cell>
          <cell r="C84">
            <v>296</v>
          </cell>
          <cell r="D84">
            <v>56</v>
          </cell>
          <cell r="E84">
            <v>474</v>
          </cell>
          <cell r="F84">
            <v>650</v>
          </cell>
          <cell r="G84">
            <v>236</v>
          </cell>
          <cell r="H84">
            <v>3789</v>
          </cell>
          <cell r="I84">
            <v>332</v>
          </cell>
        </row>
        <row r="85">
          <cell r="B85">
            <v>11</v>
          </cell>
          <cell r="C85">
            <v>64</v>
          </cell>
          <cell r="D85">
            <v>0</v>
          </cell>
          <cell r="E85">
            <v>35</v>
          </cell>
          <cell r="F85">
            <v>2682</v>
          </cell>
          <cell r="G85">
            <v>595</v>
          </cell>
          <cell r="H85">
            <v>0</v>
          </cell>
          <cell r="I85">
            <v>1224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1367</v>
          </cell>
          <cell r="F86">
            <v>860</v>
          </cell>
          <cell r="G86">
            <v>1328</v>
          </cell>
          <cell r="H86">
            <v>27</v>
          </cell>
          <cell r="I86">
            <v>0</v>
          </cell>
        </row>
        <row r="87">
          <cell r="B87">
            <v>437</v>
          </cell>
          <cell r="C87">
            <v>2262</v>
          </cell>
          <cell r="D87">
            <v>0</v>
          </cell>
          <cell r="E87">
            <v>606</v>
          </cell>
          <cell r="F87">
            <v>2403</v>
          </cell>
          <cell r="G87">
            <v>1537</v>
          </cell>
          <cell r="H87">
            <v>21</v>
          </cell>
          <cell r="I87">
            <v>544</v>
          </cell>
        </row>
        <row r="88">
          <cell r="B88">
            <v>4592</v>
          </cell>
          <cell r="C88">
            <v>775</v>
          </cell>
          <cell r="D88">
            <v>3674</v>
          </cell>
          <cell r="E88">
            <v>4821</v>
          </cell>
          <cell r="F88">
            <v>3435</v>
          </cell>
          <cell r="G88">
            <v>1082</v>
          </cell>
          <cell r="H88">
            <v>2044</v>
          </cell>
          <cell r="I88">
            <v>885</v>
          </cell>
        </row>
        <row r="89">
          <cell r="B89">
            <v>804</v>
          </cell>
          <cell r="C89">
            <v>588</v>
          </cell>
          <cell r="D89">
            <v>1031</v>
          </cell>
          <cell r="E89">
            <v>152</v>
          </cell>
          <cell r="F89">
            <v>1226</v>
          </cell>
          <cell r="G89">
            <v>1299</v>
          </cell>
          <cell r="H89">
            <v>301</v>
          </cell>
          <cell r="I89">
            <v>76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B91">
            <v>1097</v>
          </cell>
          <cell r="C91">
            <v>2510</v>
          </cell>
          <cell r="D91">
            <v>146</v>
          </cell>
          <cell r="E91">
            <v>434</v>
          </cell>
          <cell r="F91">
            <v>1505</v>
          </cell>
          <cell r="G91">
            <v>421</v>
          </cell>
          <cell r="H91">
            <v>1452</v>
          </cell>
          <cell r="I91">
            <v>606</v>
          </cell>
        </row>
        <row r="92">
          <cell r="B92">
            <v>593</v>
          </cell>
          <cell r="C92">
            <v>45</v>
          </cell>
          <cell r="D92">
            <v>94</v>
          </cell>
          <cell r="E92">
            <v>93</v>
          </cell>
          <cell r="F92">
            <v>480</v>
          </cell>
          <cell r="G92">
            <v>391</v>
          </cell>
          <cell r="H92">
            <v>113</v>
          </cell>
          <cell r="I92">
            <v>18</v>
          </cell>
        </row>
        <row r="93">
          <cell r="B93">
            <v>242</v>
          </cell>
          <cell r="C93">
            <v>0</v>
          </cell>
          <cell r="D93">
            <v>2196</v>
          </cell>
          <cell r="E93">
            <v>5</v>
          </cell>
          <cell r="F93">
            <v>394</v>
          </cell>
          <cell r="G93">
            <v>88</v>
          </cell>
          <cell r="H93">
            <v>792</v>
          </cell>
          <cell r="I93">
            <v>0</v>
          </cell>
        </row>
        <row r="94">
          <cell r="B94">
            <v>95</v>
          </cell>
          <cell r="C94">
            <v>123</v>
          </cell>
          <cell r="D94">
            <v>177</v>
          </cell>
          <cell r="E94">
            <v>241</v>
          </cell>
          <cell r="F94">
            <v>440</v>
          </cell>
          <cell r="G94">
            <v>14</v>
          </cell>
          <cell r="H94">
            <v>108</v>
          </cell>
          <cell r="I94">
            <v>7</v>
          </cell>
        </row>
        <row r="95">
          <cell r="B95">
            <v>1</v>
          </cell>
          <cell r="C95">
            <v>2</v>
          </cell>
          <cell r="D95">
            <v>0</v>
          </cell>
          <cell r="E95">
            <v>432</v>
          </cell>
          <cell r="F95">
            <v>215</v>
          </cell>
          <cell r="G95">
            <v>100</v>
          </cell>
          <cell r="H95">
            <v>4</v>
          </cell>
          <cell r="I95">
            <v>0</v>
          </cell>
        </row>
        <row r="96">
          <cell r="B96">
            <v>90</v>
          </cell>
          <cell r="C96">
            <v>0</v>
          </cell>
          <cell r="D96">
            <v>0</v>
          </cell>
          <cell r="E96">
            <v>150</v>
          </cell>
          <cell r="F96">
            <v>958</v>
          </cell>
          <cell r="G96">
            <v>539</v>
          </cell>
          <cell r="H96">
            <v>190</v>
          </cell>
          <cell r="I96">
            <v>0</v>
          </cell>
        </row>
        <row r="97">
          <cell r="B97">
            <v>625</v>
          </cell>
          <cell r="C97">
            <v>15</v>
          </cell>
          <cell r="D97">
            <v>0</v>
          </cell>
          <cell r="E97">
            <v>135</v>
          </cell>
          <cell r="F97">
            <v>1310</v>
          </cell>
          <cell r="G97">
            <v>6</v>
          </cell>
          <cell r="H97">
            <v>15</v>
          </cell>
          <cell r="I97">
            <v>21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B99">
            <v>0</v>
          </cell>
          <cell r="C99">
            <v>1</v>
          </cell>
          <cell r="D99">
            <v>0</v>
          </cell>
          <cell r="E99">
            <v>485</v>
          </cell>
          <cell r="F99">
            <v>895</v>
          </cell>
          <cell r="G99">
            <v>427</v>
          </cell>
          <cell r="H99">
            <v>0</v>
          </cell>
          <cell r="I99">
            <v>0</v>
          </cell>
        </row>
        <row r="100">
          <cell r="B100">
            <v>24822</v>
          </cell>
          <cell r="C100">
            <v>2</v>
          </cell>
          <cell r="D100">
            <v>3155</v>
          </cell>
          <cell r="E100">
            <v>24</v>
          </cell>
          <cell r="F100">
            <v>599</v>
          </cell>
          <cell r="G100">
            <v>1191</v>
          </cell>
          <cell r="H100">
            <v>280</v>
          </cell>
          <cell r="I100">
            <v>119</v>
          </cell>
        </row>
        <row r="101">
          <cell r="B101">
            <v>208</v>
          </cell>
          <cell r="C101">
            <v>2383</v>
          </cell>
          <cell r="D101">
            <v>0</v>
          </cell>
          <cell r="E101">
            <v>132</v>
          </cell>
          <cell r="F101">
            <v>3553</v>
          </cell>
          <cell r="G101">
            <v>221</v>
          </cell>
          <cell r="H101">
            <v>5</v>
          </cell>
          <cell r="I101">
            <v>1026</v>
          </cell>
        </row>
        <row r="102">
          <cell r="B102">
            <v>968</v>
          </cell>
          <cell r="C102">
            <v>1129</v>
          </cell>
          <cell r="D102">
            <v>2054</v>
          </cell>
          <cell r="E102">
            <v>1251</v>
          </cell>
          <cell r="F102">
            <v>191</v>
          </cell>
          <cell r="G102">
            <v>1959</v>
          </cell>
          <cell r="H102">
            <v>1045</v>
          </cell>
          <cell r="I102">
            <v>65</v>
          </cell>
        </row>
        <row r="103">
          <cell r="B103">
            <v>0</v>
          </cell>
          <cell r="C103">
            <v>5</v>
          </cell>
          <cell r="D103">
            <v>1241</v>
          </cell>
          <cell r="E103">
            <v>0</v>
          </cell>
          <cell r="F103">
            <v>0</v>
          </cell>
          <cell r="G103">
            <v>1566</v>
          </cell>
          <cell r="H103">
            <v>0</v>
          </cell>
          <cell r="I103">
            <v>0</v>
          </cell>
        </row>
        <row r="104">
          <cell r="B104">
            <v>8851</v>
          </cell>
          <cell r="C104">
            <v>7214</v>
          </cell>
          <cell r="D104">
            <v>2</v>
          </cell>
          <cell r="E104">
            <v>907</v>
          </cell>
          <cell r="F104">
            <v>14968</v>
          </cell>
          <cell r="G104">
            <v>1953</v>
          </cell>
          <cell r="H104">
            <v>43</v>
          </cell>
          <cell r="I104">
            <v>3773</v>
          </cell>
        </row>
        <row r="105">
          <cell r="B105">
            <v>1375</v>
          </cell>
          <cell r="C105">
            <v>9904</v>
          </cell>
          <cell r="D105">
            <v>24</v>
          </cell>
          <cell r="E105">
            <v>0</v>
          </cell>
          <cell r="F105">
            <v>340</v>
          </cell>
          <cell r="G105">
            <v>0</v>
          </cell>
          <cell r="H105">
            <v>0</v>
          </cell>
          <cell r="I105">
            <v>0</v>
          </cell>
        </row>
        <row r="106">
          <cell r="B106">
            <v>415</v>
          </cell>
          <cell r="C106">
            <v>678</v>
          </cell>
          <cell r="D106">
            <v>0</v>
          </cell>
          <cell r="E106">
            <v>0</v>
          </cell>
          <cell r="F106">
            <v>6418</v>
          </cell>
          <cell r="G106">
            <v>350</v>
          </cell>
          <cell r="H106">
            <v>0</v>
          </cell>
          <cell r="I106">
            <v>158</v>
          </cell>
        </row>
        <row r="107">
          <cell r="B107">
            <v>41250</v>
          </cell>
          <cell r="C107">
            <v>8350</v>
          </cell>
          <cell r="D107">
            <v>76008</v>
          </cell>
          <cell r="E107">
            <v>2397</v>
          </cell>
          <cell r="F107">
            <v>22685</v>
          </cell>
          <cell r="G107">
            <v>76774</v>
          </cell>
          <cell r="H107">
            <v>14978</v>
          </cell>
          <cell r="I107">
            <v>420</v>
          </cell>
        </row>
        <row r="108">
          <cell r="B108">
            <v>142100</v>
          </cell>
          <cell r="C108">
            <v>122802</v>
          </cell>
          <cell r="D108">
            <v>14707</v>
          </cell>
          <cell r="E108">
            <v>87763</v>
          </cell>
          <cell r="F108">
            <v>40641</v>
          </cell>
          <cell r="G108">
            <v>45878</v>
          </cell>
          <cell r="H108">
            <v>20700</v>
          </cell>
          <cell r="I108">
            <v>1649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40">
          <cell r="B140">
            <v>17225</v>
          </cell>
          <cell r="C140">
            <v>146786</v>
          </cell>
          <cell r="D140">
            <v>222183</v>
          </cell>
          <cell r="E140">
            <v>17867</v>
          </cell>
          <cell r="F140">
            <v>30520</v>
          </cell>
          <cell r="G140">
            <v>4938</v>
          </cell>
          <cell r="H140">
            <v>104330</v>
          </cell>
          <cell r="I140">
            <v>30869</v>
          </cell>
        </row>
        <row r="141">
          <cell r="B141">
            <v>5511</v>
          </cell>
          <cell r="C141">
            <v>2288</v>
          </cell>
          <cell r="D141">
            <v>2753</v>
          </cell>
          <cell r="E141">
            <v>789</v>
          </cell>
          <cell r="F141">
            <v>7816</v>
          </cell>
          <cell r="G141">
            <v>2587</v>
          </cell>
          <cell r="H141">
            <v>33544</v>
          </cell>
          <cell r="I141">
            <v>1229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135</v>
          </cell>
          <cell r="I142">
            <v>0</v>
          </cell>
        </row>
        <row r="143">
          <cell r="B143">
            <v>212</v>
          </cell>
          <cell r="C143">
            <v>11401</v>
          </cell>
          <cell r="D143">
            <v>61</v>
          </cell>
          <cell r="E143">
            <v>189</v>
          </cell>
          <cell r="F143">
            <v>1112</v>
          </cell>
          <cell r="G143">
            <v>1756</v>
          </cell>
          <cell r="H143">
            <v>102</v>
          </cell>
          <cell r="I143">
            <v>4719</v>
          </cell>
        </row>
        <row r="144">
          <cell r="B144">
            <v>0</v>
          </cell>
          <cell r="C144">
            <v>64</v>
          </cell>
          <cell r="D144">
            <v>3788</v>
          </cell>
          <cell r="E144">
            <v>0</v>
          </cell>
          <cell r="F144">
            <v>0</v>
          </cell>
          <cell r="G144">
            <v>10</v>
          </cell>
          <cell r="H144">
            <v>9040</v>
          </cell>
          <cell r="I144">
            <v>0</v>
          </cell>
        </row>
        <row r="145">
          <cell r="B145">
            <v>694</v>
          </cell>
          <cell r="C145">
            <v>20</v>
          </cell>
          <cell r="D145">
            <v>200</v>
          </cell>
          <cell r="E145">
            <v>730</v>
          </cell>
          <cell r="F145">
            <v>1885</v>
          </cell>
          <cell r="G145">
            <v>5157</v>
          </cell>
          <cell r="H145">
            <v>27347</v>
          </cell>
          <cell r="I145">
            <v>0</v>
          </cell>
        </row>
        <row r="146">
          <cell r="B146">
            <v>18</v>
          </cell>
          <cell r="C146">
            <v>110</v>
          </cell>
          <cell r="D146">
            <v>15</v>
          </cell>
          <cell r="E146">
            <v>180</v>
          </cell>
          <cell r="F146">
            <v>338</v>
          </cell>
          <cell r="G146">
            <v>4809</v>
          </cell>
          <cell r="H146">
            <v>7726</v>
          </cell>
          <cell r="I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75</v>
          </cell>
          <cell r="G147">
            <v>535</v>
          </cell>
          <cell r="H147">
            <v>2826</v>
          </cell>
          <cell r="I147">
            <v>0</v>
          </cell>
        </row>
        <row r="148">
          <cell r="B148">
            <v>3773</v>
          </cell>
          <cell r="C148">
            <v>333</v>
          </cell>
          <cell r="D148">
            <v>2482</v>
          </cell>
          <cell r="E148">
            <v>351</v>
          </cell>
          <cell r="F148">
            <v>4513</v>
          </cell>
          <cell r="G148">
            <v>7248</v>
          </cell>
          <cell r="H148">
            <v>14105</v>
          </cell>
          <cell r="I148">
            <v>910</v>
          </cell>
        </row>
        <row r="149">
          <cell r="B149">
            <v>4955</v>
          </cell>
          <cell r="C149">
            <v>1730</v>
          </cell>
          <cell r="D149">
            <v>201</v>
          </cell>
          <cell r="E149">
            <v>3424</v>
          </cell>
          <cell r="F149">
            <v>9442</v>
          </cell>
          <cell r="G149">
            <v>1547</v>
          </cell>
          <cell r="H149">
            <v>26433</v>
          </cell>
          <cell r="I149">
            <v>1911</v>
          </cell>
        </row>
        <row r="150">
          <cell r="B150">
            <v>77</v>
          </cell>
          <cell r="C150">
            <v>522</v>
          </cell>
          <cell r="D150">
            <v>0</v>
          </cell>
          <cell r="E150">
            <v>265</v>
          </cell>
          <cell r="F150">
            <v>24041</v>
          </cell>
          <cell r="G150">
            <v>5772</v>
          </cell>
          <cell r="H150">
            <v>0</v>
          </cell>
          <cell r="I150">
            <v>9892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41010</v>
          </cell>
          <cell r="F151">
            <v>9980</v>
          </cell>
          <cell r="G151">
            <v>19818</v>
          </cell>
          <cell r="H151">
            <v>405</v>
          </cell>
          <cell r="I151">
            <v>0</v>
          </cell>
        </row>
        <row r="152">
          <cell r="B152">
            <v>4192</v>
          </cell>
          <cell r="C152">
            <v>46553</v>
          </cell>
          <cell r="D152">
            <v>0</v>
          </cell>
          <cell r="E152">
            <v>3884</v>
          </cell>
          <cell r="F152">
            <v>20854</v>
          </cell>
          <cell r="G152">
            <v>9258</v>
          </cell>
          <cell r="H152">
            <v>168</v>
          </cell>
          <cell r="I152">
            <v>4067</v>
          </cell>
        </row>
        <row r="153">
          <cell r="B153">
            <v>47301</v>
          </cell>
          <cell r="C153">
            <v>5704</v>
          </cell>
          <cell r="D153">
            <v>39287</v>
          </cell>
          <cell r="E153">
            <v>56526</v>
          </cell>
          <cell r="F153">
            <v>27857</v>
          </cell>
          <cell r="G153">
            <v>8726</v>
          </cell>
          <cell r="H153">
            <v>16210</v>
          </cell>
          <cell r="I153">
            <v>5390</v>
          </cell>
        </row>
        <row r="154">
          <cell r="B154">
            <v>12674</v>
          </cell>
          <cell r="C154">
            <v>1395</v>
          </cell>
          <cell r="D154">
            <v>6955</v>
          </cell>
          <cell r="E154">
            <v>840</v>
          </cell>
          <cell r="F154">
            <v>8712</v>
          </cell>
          <cell r="G154">
            <v>12024</v>
          </cell>
          <cell r="H154">
            <v>1791</v>
          </cell>
          <cell r="I154">
            <v>177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B156">
            <v>10605</v>
          </cell>
          <cell r="C156">
            <v>7048</v>
          </cell>
          <cell r="D156">
            <v>500</v>
          </cell>
          <cell r="E156">
            <v>4964</v>
          </cell>
          <cell r="F156">
            <v>7992</v>
          </cell>
          <cell r="G156">
            <v>1965</v>
          </cell>
          <cell r="H156">
            <v>4322</v>
          </cell>
          <cell r="I156">
            <v>4056</v>
          </cell>
        </row>
        <row r="157">
          <cell r="B157">
            <v>9580</v>
          </cell>
          <cell r="C157">
            <v>80</v>
          </cell>
          <cell r="D157">
            <v>656</v>
          </cell>
          <cell r="E157">
            <v>626</v>
          </cell>
          <cell r="F157">
            <v>5460</v>
          </cell>
          <cell r="G157">
            <v>3920</v>
          </cell>
          <cell r="H157">
            <v>767</v>
          </cell>
          <cell r="I157">
            <v>49</v>
          </cell>
        </row>
        <row r="158">
          <cell r="B158">
            <v>2896</v>
          </cell>
          <cell r="C158">
            <v>0</v>
          </cell>
          <cell r="D158">
            <v>28945</v>
          </cell>
          <cell r="E158">
            <v>30</v>
          </cell>
          <cell r="F158">
            <v>5088</v>
          </cell>
          <cell r="G158">
            <v>855</v>
          </cell>
          <cell r="H158">
            <v>20404</v>
          </cell>
          <cell r="I158">
            <v>0</v>
          </cell>
        </row>
        <row r="159">
          <cell r="B159">
            <v>1390</v>
          </cell>
          <cell r="C159">
            <v>294</v>
          </cell>
          <cell r="D159">
            <v>1920</v>
          </cell>
          <cell r="E159">
            <v>4613</v>
          </cell>
          <cell r="F159">
            <v>6665</v>
          </cell>
          <cell r="G159">
            <v>112</v>
          </cell>
          <cell r="H159">
            <v>1076</v>
          </cell>
          <cell r="I159">
            <v>21</v>
          </cell>
        </row>
        <row r="160">
          <cell r="B160">
            <v>2</v>
          </cell>
          <cell r="C160">
            <v>2</v>
          </cell>
          <cell r="D160">
            <v>0</v>
          </cell>
          <cell r="E160">
            <v>882</v>
          </cell>
          <cell r="F160">
            <v>325</v>
          </cell>
          <cell r="G160">
            <v>274</v>
          </cell>
          <cell r="H160">
            <v>2</v>
          </cell>
          <cell r="I160">
            <v>0</v>
          </cell>
        </row>
        <row r="161">
          <cell r="B161">
            <v>52</v>
          </cell>
          <cell r="C161">
            <v>0</v>
          </cell>
          <cell r="D161">
            <v>0</v>
          </cell>
          <cell r="E161">
            <v>225</v>
          </cell>
          <cell r="F161">
            <v>3358</v>
          </cell>
          <cell r="G161">
            <v>380</v>
          </cell>
          <cell r="H161">
            <v>317</v>
          </cell>
          <cell r="I161">
            <v>0</v>
          </cell>
        </row>
        <row r="162">
          <cell r="B162">
            <v>9995</v>
          </cell>
          <cell r="C162">
            <v>45</v>
          </cell>
          <cell r="D162">
            <v>0</v>
          </cell>
          <cell r="E162">
            <v>1844</v>
          </cell>
          <cell r="F162">
            <v>31200</v>
          </cell>
          <cell r="G162">
            <v>80</v>
          </cell>
          <cell r="H162">
            <v>345</v>
          </cell>
          <cell r="I162">
            <v>110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B164">
            <v>0</v>
          </cell>
          <cell r="C164">
            <v>10</v>
          </cell>
          <cell r="D164">
            <v>0</v>
          </cell>
          <cell r="E164">
            <v>29100</v>
          </cell>
          <cell r="F164">
            <v>11790</v>
          </cell>
          <cell r="G164">
            <v>2472</v>
          </cell>
          <cell r="H164">
            <v>0</v>
          </cell>
          <cell r="I164">
            <v>0</v>
          </cell>
        </row>
        <row r="165">
          <cell r="B165">
            <v>47275</v>
          </cell>
          <cell r="C165">
            <v>4</v>
          </cell>
          <cell r="D165">
            <v>3924</v>
          </cell>
          <cell r="E165">
            <v>7</v>
          </cell>
          <cell r="F165">
            <v>300</v>
          </cell>
          <cell r="G165">
            <v>920</v>
          </cell>
          <cell r="H165">
            <v>68</v>
          </cell>
          <cell r="I165">
            <v>266</v>
          </cell>
        </row>
        <row r="166">
          <cell r="B166">
            <v>478</v>
          </cell>
          <cell r="C166">
            <v>996</v>
          </cell>
          <cell r="D166">
            <v>0</v>
          </cell>
          <cell r="E166">
            <v>58</v>
          </cell>
          <cell r="F166">
            <v>9957</v>
          </cell>
          <cell r="G166">
            <v>82</v>
          </cell>
          <cell r="H166">
            <v>2</v>
          </cell>
          <cell r="I166">
            <v>1539</v>
          </cell>
        </row>
        <row r="167">
          <cell r="B167">
            <v>2355</v>
          </cell>
          <cell r="C167">
            <v>136</v>
          </cell>
          <cell r="D167">
            <v>3758</v>
          </cell>
          <cell r="E167">
            <v>773</v>
          </cell>
          <cell r="F167">
            <v>115</v>
          </cell>
          <cell r="G167">
            <v>1618</v>
          </cell>
          <cell r="H167">
            <v>42</v>
          </cell>
          <cell r="I167">
            <v>15</v>
          </cell>
        </row>
        <row r="168">
          <cell r="B168">
            <v>0</v>
          </cell>
          <cell r="C168">
            <v>10</v>
          </cell>
          <cell r="D168">
            <v>816</v>
          </cell>
          <cell r="E168">
            <v>0</v>
          </cell>
          <cell r="F168">
            <v>0</v>
          </cell>
          <cell r="G168">
            <v>905</v>
          </cell>
          <cell r="H168">
            <v>0</v>
          </cell>
          <cell r="I168">
            <v>0</v>
          </cell>
        </row>
        <row r="169">
          <cell r="B169">
            <v>18839</v>
          </cell>
          <cell r="C169">
            <v>15862</v>
          </cell>
          <cell r="D169">
            <v>7</v>
          </cell>
          <cell r="E169">
            <v>261</v>
          </cell>
          <cell r="F169">
            <v>7484</v>
          </cell>
          <cell r="G169">
            <v>839</v>
          </cell>
          <cell r="H169">
            <v>18</v>
          </cell>
          <cell r="I169">
            <v>6769</v>
          </cell>
        </row>
        <row r="170">
          <cell r="B170">
            <v>2478</v>
          </cell>
          <cell r="C170">
            <v>1387</v>
          </cell>
          <cell r="D170">
            <v>3</v>
          </cell>
          <cell r="E170">
            <v>6</v>
          </cell>
          <cell r="F170">
            <v>830</v>
          </cell>
          <cell r="G170">
            <v>0</v>
          </cell>
          <cell r="H170">
            <v>0</v>
          </cell>
          <cell r="I170">
            <v>0</v>
          </cell>
        </row>
        <row r="171">
          <cell r="B171">
            <v>386</v>
          </cell>
          <cell r="C171">
            <v>1005</v>
          </cell>
          <cell r="D171">
            <v>0</v>
          </cell>
          <cell r="E171">
            <v>0</v>
          </cell>
          <cell r="F171">
            <v>1609</v>
          </cell>
          <cell r="G171">
            <v>191</v>
          </cell>
          <cell r="H171">
            <v>0</v>
          </cell>
          <cell r="I171">
            <v>235</v>
          </cell>
        </row>
        <row r="172">
          <cell r="B172">
            <v>316048</v>
          </cell>
          <cell r="C172">
            <v>41753</v>
          </cell>
          <cell r="D172">
            <v>349795</v>
          </cell>
          <cell r="E172">
            <v>11163</v>
          </cell>
          <cell r="F172">
            <v>85720</v>
          </cell>
          <cell r="G172">
            <v>860053</v>
          </cell>
          <cell r="H172">
            <v>147528</v>
          </cell>
          <cell r="I172">
            <v>13650</v>
          </cell>
        </row>
        <row r="173">
          <cell r="B173">
            <v>25800</v>
          </cell>
          <cell r="C173">
            <v>11172</v>
          </cell>
          <cell r="D173">
            <v>6501</v>
          </cell>
          <cell r="E173">
            <v>2359</v>
          </cell>
          <cell r="F173">
            <v>4936</v>
          </cell>
          <cell r="G173">
            <v>25130</v>
          </cell>
          <cell r="H173">
            <v>4582</v>
          </cell>
          <cell r="I173">
            <v>1573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"/>
      <sheetName val="consolidado Reg."/>
      <sheetName val="enero"/>
      <sheetName val="feb."/>
      <sheetName val="marzo"/>
      <sheetName val="abril"/>
      <sheetName val="mayo"/>
      <sheetName val="junio"/>
      <sheetName val="julio"/>
      <sheetName val="agosto"/>
      <sheetName val="sept."/>
      <sheetName val="oct."/>
      <sheetName val="nov."/>
      <sheetName val="dic."/>
    </sheetNames>
    <sheetDataSet>
      <sheetData sheetId="0"/>
      <sheetData sheetId="1"/>
      <sheetData sheetId="2">
        <row r="8">
          <cell r="B8">
            <v>2390</v>
          </cell>
          <cell r="C8">
            <v>179266</v>
          </cell>
          <cell r="D8">
            <v>125418</v>
          </cell>
          <cell r="E8">
            <v>68323</v>
          </cell>
          <cell r="F8">
            <v>1186</v>
          </cell>
          <cell r="G8">
            <v>50</v>
          </cell>
          <cell r="H8">
            <v>920</v>
          </cell>
          <cell r="I8">
            <v>7207</v>
          </cell>
        </row>
        <row r="9">
          <cell r="B9">
            <v>9231</v>
          </cell>
          <cell r="C9">
            <v>903</v>
          </cell>
          <cell r="D9">
            <v>1954</v>
          </cell>
          <cell r="E9">
            <v>1258</v>
          </cell>
          <cell r="F9">
            <v>2320</v>
          </cell>
          <cell r="G9">
            <v>2712</v>
          </cell>
          <cell r="H9">
            <v>2587</v>
          </cell>
          <cell r="I9">
            <v>1828</v>
          </cell>
        </row>
        <row r="10">
          <cell r="B10">
            <v>0</v>
          </cell>
          <cell r="C10">
            <v>0</v>
          </cell>
          <cell r="D10">
            <v>5</v>
          </cell>
          <cell r="E10">
            <v>0</v>
          </cell>
          <cell r="F10">
            <v>0</v>
          </cell>
          <cell r="G10">
            <v>118</v>
          </cell>
          <cell r="H10">
            <v>10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15</v>
          </cell>
          <cell r="E11">
            <v>0</v>
          </cell>
          <cell r="F11">
            <v>120</v>
          </cell>
          <cell r="G11">
            <v>19</v>
          </cell>
          <cell r="H11">
            <v>0</v>
          </cell>
          <cell r="I11">
            <v>0</v>
          </cell>
        </row>
        <row r="12">
          <cell r="B12">
            <v>1</v>
          </cell>
          <cell r="C12">
            <v>90</v>
          </cell>
          <cell r="D12">
            <v>204</v>
          </cell>
          <cell r="E12">
            <v>36</v>
          </cell>
          <cell r="F12">
            <v>5</v>
          </cell>
          <cell r="G12">
            <v>3</v>
          </cell>
          <cell r="H12">
            <v>2322</v>
          </cell>
          <cell r="I12">
            <v>38</v>
          </cell>
        </row>
        <row r="13">
          <cell r="B13">
            <v>4738</v>
          </cell>
          <cell r="C13">
            <v>1728</v>
          </cell>
          <cell r="D13">
            <v>2642</v>
          </cell>
          <cell r="E13">
            <v>8742</v>
          </cell>
          <cell r="F13">
            <v>4749</v>
          </cell>
          <cell r="G13">
            <v>4446</v>
          </cell>
          <cell r="H13">
            <v>3453</v>
          </cell>
          <cell r="I13">
            <v>10201</v>
          </cell>
        </row>
        <row r="14">
          <cell r="B14">
            <v>1242</v>
          </cell>
          <cell r="C14">
            <v>342</v>
          </cell>
          <cell r="D14">
            <v>766</v>
          </cell>
          <cell r="E14">
            <v>847</v>
          </cell>
          <cell r="F14">
            <v>250</v>
          </cell>
          <cell r="G14">
            <v>2843</v>
          </cell>
          <cell r="H14">
            <v>673</v>
          </cell>
          <cell r="I14">
            <v>1145</v>
          </cell>
        </row>
        <row r="15">
          <cell r="B15">
            <v>50</v>
          </cell>
          <cell r="C15">
            <v>0</v>
          </cell>
          <cell r="D15">
            <v>0</v>
          </cell>
          <cell r="E15">
            <v>107</v>
          </cell>
          <cell r="F15">
            <v>0</v>
          </cell>
          <cell r="G15">
            <v>193</v>
          </cell>
          <cell r="H15">
            <v>4</v>
          </cell>
          <cell r="I15">
            <v>0</v>
          </cell>
        </row>
        <row r="16">
          <cell r="B16">
            <v>405</v>
          </cell>
          <cell r="C16">
            <v>54</v>
          </cell>
          <cell r="D16">
            <v>780</v>
          </cell>
          <cell r="E16">
            <v>78</v>
          </cell>
          <cell r="F16">
            <v>473</v>
          </cell>
          <cell r="G16">
            <v>268</v>
          </cell>
          <cell r="H16">
            <v>4141</v>
          </cell>
          <cell r="I16">
            <v>263</v>
          </cell>
        </row>
        <row r="17">
          <cell r="B17">
            <v>988</v>
          </cell>
          <cell r="C17">
            <v>1169</v>
          </cell>
          <cell r="D17">
            <v>249</v>
          </cell>
          <cell r="E17">
            <v>1503</v>
          </cell>
          <cell r="F17">
            <v>207</v>
          </cell>
          <cell r="G17">
            <v>404</v>
          </cell>
          <cell r="H17">
            <v>1614</v>
          </cell>
          <cell r="I17">
            <v>107</v>
          </cell>
        </row>
        <row r="18">
          <cell r="B18">
            <v>9</v>
          </cell>
          <cell r="C18">
            <v>903</v>
          </cell>
          <cell r="D18">
            <v>9</v>
          </cell>
          <cell r="E18">
            <v>387</v>
          </cell>
          <cell r="F18">
            <v>295</v>
          </cell>
          <cell r="G18">
            <v>1475</v>
          </cell>
          <cell r="H18">
            <v>0</v>
          </cell>
          <cell r="I18">
            <v>220</v>
          </cell>
        </row>
        <row r="19">
          <cell r="B19">
            <v>8</v>
          </cell>
          <cell r="C19">
            <v>0</v>
          </cell>
          <cell r="D19">
            <v>30</v>
          </cell>
          <cell r="E19">
            <v>3103</v>
          </cell>
          <cell r="F19">
            <v>1395</v>
          </cell>
          <cell r="G19">
            <v>40</v>
          </cell>
          <cell r="H19">
            <v>20</v>
          </cell>
          <cell r="I19">
            <v>0</v>
          </cell>
        </row>
        <row r="20">
          <cell r="B20">
            <v>274</v>
          </cell>
          <cell r="C20">
            <v>4904</v>
          </cell>
          <cell r="D20">
            <v>12</v>
          </cell>
          <cell r="E20">
            <v>474</v>
          </cell>
          <cell r="F20">
            <v>742</v>
          </cell>
          <cell r="G20">
            <v>3007</v>
          </cell>
          <cell r="H20">
            <v>33</v>
          </cell>
          <cell r="I20">
            <v>210</v>
          </cell>
        </row>
        <row r="21">
          <cell r="B21">
            <v>7445</v>
          </cell>
          <cell r="C21">
            <v>1266</v>
          </cell>
          <cell r="D21">
            <v>2520</v>
          </cell>
          <cell r="E21">
            <v>5672</v>
          </cell>
          <cell r="F21">
            <v>2237</v>
          </cell>
          <cell r="G21">
            <v>1281</v>
          </cell>
          <cell r="H21">
            <v>5605</v>
          </cell>
          <cell r="I21">
            <v>697</v>
          </cell>
        </row>
        <row r="22">
          <cell r="B22">
            <v>387</v>
          </cell>
          <cell r="C22">
            <v>143</v>
          </cell>
          <cell r="D22">
            <v>1184</v>
          </cell>
          <cell r="E22">
            <v>114</v>
          </cell>
          <cell r="F22">
            <v>892</v>
          </cell>
          <cell r="G22">
            <v>370</v>
          </cell>
          <cell r="H22">
            <v>675</v>
          </cell>
          <cell r="I22">
            <v>90</v>
          </cell>
        </row>
        <row r="23">
          <cell r="B23">
            <v>24</v>
          </cell>
          <cell r="C23">
            <v>0</v>
          </cell>
          <cell r="D23">
            <v>0</v>
          </cell>
          <cell r="E23">
            <v>857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460</v>
          </cell>
          <cell r="C24">
            <v>531</v>
          </cell>
          <cell r="D24">
            <v>173</v>
          </cell>
          <cell r="E24">
            <v>590</v>
          </cell>
          <cell r="F24">
            <v>830</v>
          </cell>
          <cell r="G24">
            <v>94</v>
          </cell>
          <cell r="H24">
            <v>0</v>
          </cell>
          <cell r="I24">
            <v>459</v>
          </cell>
        </row>
        <row r="25">
          <cell r="B25">
            <v>113</v>
          </cell>
          <cell r="C25">
            <v>22</v>
          </cell>
          <cell r="D25">
            <v>422</v>
          </cell>
          <cell r="E25">
            <v>118</v>
          </cell>
          <cell r="F25">
            <v>123</v>
          </cell>
          <cell r="G25">
            <v>124</v>
          </cell>
          <cell r="H25">
            <v>494</v>
          </cell>
          <cell r="I25">
            <v>0</v>
          </cell>
        </row>
        <row r="26">
          <cell r="B26">
            <v>14</v>
          </cell>
          <cell r="C26">
            <v>0</v>
          </cell>
          <cell r="D26">
            <v>16</v>
          </cell>
          <cell r="E26">
            <v>247</v>
          </cell>
          <cell r="F26">
            <v>1865</v>
          </cell>
          <cell r="G26">
            <v>296</v>
          </cell>
          <cell r="H26">
            <v>2817</v>
          </cell>
          <cell r="I26">
            <v>3</v>
          </cell>
        </row>
        <row r="27">
          <cell r="B27">
            <v>58</v>
          </cell>
          <cell r="C27">
            <v>32</v>
          </cell>
          <cell r="D27">
            <v>1412</v>
          </cell>
          <cell r="E27">
            <v>76</v>
          </cell>
          <cell r="F27">
            <v>285</v>
          </cell>
          <cell r="G27">
            <v>36</v>
          </cell>
          <cell r="H27">
            <v>169</v>
          </cell>
          <cell r="I27">
            <v>6</v>
          </cell>
        </row>
        <row r="28">
          <cell r="B28">
            <v>23</v>
          </cell>
          <cell r="C28">
            <v>13</v>
          </cell>
          <cell r="D28">
            <v>0</v>
          </cell>
          <cell r="E28">
            <v>588</v>
          </cell>
          <cell r="F28">
            <v>120</v>
          </cell>
          <cell r="G28">
            <v>105</v>
          </cell>
          <cell r="H28">
            <v>13</v>
          </cell>
          <cell r="I28">
            <v>2</v>
          </cell>
        </row>
        <row r="29">
          <cell r="B29">
            <v>6</v>
          </cell>
          <cell r="C29">
            <v>0</v>
          </cell>
          <cell r="D29">
            <v>0</v>
          </cell>
          <cell r="E29">
            <v>235</v>
          </cell>
          <cell r="F29">
            <v>20</v>
          </cell>
          <cell r="G29">
            <v>49</v>
          </cell>
          <cell r="H29">
            <v>25</v>
          </cell>
          <cell r="I29">
            <v>16</v>
          </cell>
        </row>
        <row r="30">
          <cell r="B30">
            <v>135</v>
          </cell>
          <cell r="C30">
            <v>19</v>
          </cell>
          <cell r="D30">
            <v>128</v>
          </cell>
          <cell r="E30">
            <v>43</v>
          </cell>
          <cell r="F30">
            <v>429</v>
          </cell>
          <cell r="G30">
            <v>61</v>
          </cell>
          <cell r="H30">
            <v>69</v>
          </cell>
          <cell r="I30">
            <v>30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11</v>
          </cell>
          <cell r="C32">
            <v>1</v>
          </cell>
          <cell r="D32">
            <v>0</v>
          </cell>
          <cell r="E32">
            <v>352</v>
          </cell>
          <cell r="F32">
            <v>200</v>
          </cell>
          <cell r="G32">
            <v>52</v>
          </cell>
          <cell r="H32">
            <v>0</v>
          </cell>
          <cell r="I32">
            <v>0</v>
          </cell>
        </row>
        <row r="33">
          <cell r="B33">
            <v>486</v>
          </cell>
          <cell r="C33">
            <v>0</v>
          </cell>
          <cell r="D33">
            <v>0</v>
          </cell>
          <cell r="E33">
            <v>27</v>
          </cell>
          <cell r="F33">
            <v>27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0</v>
          </cell>
          <cell r="C34">
            <v>12</v>
          </cell>
          <cell r="D34">
            <v>0</v>
          </cell>
          <cell r="E34">
            <v>39</v>
          </cell>
          <cell r="F34">
            <v>156</v>
          </cell>
          <cell r="G34">
            <v>27</v>
          </cell>
          <cell r="H34">
            <v>0</v>
          </cell>
          <cell r="I34">
            <v>10</v>
          </cell>
        </row>
        <row r="35">
          <cell r="B35">
            <v>281</v>
          </cell>
          <cell r="C35">
            <v>12</v>
          </cell>
          <cell r="D35">
            <v>317</v>
          </cell>
          <cell r="E35">
            <v>405</v>
          </cell>
          <cell r="F35">
            <v>230</v>
          </cell>
          <cell r="G35">
            <v>164</v>
          </cell>
          <cell r="H35">
            <v>130</v>
          </cell>
          <cell r="I35">
            <v>0</v>
          </cell>
        </row>
        <row r="36">
          <cell r="B36">
            <v>0</v>
          </cell>
          <cell r="C36">
            <v>0</v>
          </cell>
          <cell r="D36">
            <v>4984</v>
          </cell>
          <cell r="E36">
            <v>0</v>
          </cell>
          <cell r="F36">
            <v>0</v>
          </cell>
          <cell r="G36">
            <v>602</v>
          </cell>
          <cell r="H36">
            <v>328</v>
          </cell>
          <cell r="I36">
            <v>100</v>
          </cell>
        </row>
        <row r="37">
          <cell r="B37">
            <v>15</v>
          </cell>
          <cell r="C37">
            <v>0</v>
          </cell>
          <cell r="D37">
            <v>0</v>
          </cell>
          <cell r="E37">
            <v>24</v>
          </cell>
          <cell r="F37">
            <v>214</v>
          </cell>
          <cell r="G37">
            <v>0</v>
          </cell>
          <cell r="H37">
            <v>0</v>
          </cell>
          <cell r="I37">
            <v>10</v>
          </cell>
        </row>
        <row r="38">
          <cell r="B38">
            <v>170</v>
          </cell>
          <cell r="C38">
            <v>365</v>
          </cell>
          <cell r="D38">
            <v>14</v>
          </cell>
          <cell r="E38">
            <v>10</v>
          </cell>
          <cell r="F38">
            <v>116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35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32</v>
          </cell>
          <cell r="C40">
            <v>21</v>
          </cell>
          <cell r="D40">
            <v>1516</v>
          </cell>
          <cell r="E40">
            <v>565</v>
          </cell>
          <cell r="F40">
            <v>246</v>
          </cell>
          <cell r="G40">
            <v>211</v>
          </cell>
          <cell r="H40">
            <v>536</v>
          </cell>
          <cell r="I40">
            <v>22</v>
          </cell>
        </row>
        <row r="41">
          <cell r="B41">
            <v>2457</v>
          </cell>
          <cell r="C41">
            <v>424</v>
          </cell>
          <cell r="D41">
            <v>2965</v>
          </cell>
          <cell r="E41">
            <v>1918</v>
          </cell>
          <cell r="F41">
            <v>559</v>
          </cell>
          <cell r="G41">
            <v>10467</v>
          </cell>
          <cell r="H41">
            <v>1333</v>
          </cell>
          <cell r="I41">
            <v>38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15</v>
          </cell>
        </row>
        <row r="57">
          <cell r="B57">
            <v>210</v>
          </cell>
          <cell r="C57">
            <v>1187</v>
          </cell>
          <cell r="D57">
            <v>24556</v>
          </cell>
          <cell r="E57">
            <v>19284</v>
          </cell>
          <cell r="F57">
            <v>5492</v>
          </cell>
          <cell r="G57">
            <v>222</v>
          </cell>
          <cell r="H57">
            <v>9287</v>
          </cell>
          <cell r="I57">
            <v>1668</v>
          </cell>
        </row>
        <row r="58">
          <cell r="B58">
            <v>991</v>
          </cell>
          <cell r="C58">
            <v>1641</v>
          </cell>
          <cell r="D58">
            <v>6004</v>
          </cell>
          <cell r="E58">
            <v>1719</v>
          </cell>
          <cell r="F58">
            <v>5606</v>
          </cell>
          <cell r="G58">
            <v>3640</v>
          </cell>
          <cell r="H58">
            <v>15946</v>
          </cell>
          <cell r="I58">
            <v>819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18109</v>
          </cell>
          <cell r="H59">
            <v>0</v>
          </cell>
          <cell r="I59">
            <v>0</v>
          </cell>
        </row>
        <row r="60">
          <cell r="B60">
            <v>1520</v>
          </cell>
          <cell r="C60">
            <v>85200</v>
          </cell>
          <cell r="D60">
            <v>470</v>
          </cell>
          <cell r="E60">
            <v>1300</v>
          </cell>
          <cell r="F60">
            <v>8280</v>
          </cell>
          <cell r="G60">
            <v>13705</v>
          </cell>
          <cell r="H60">
            <v>730</v>
          </cell>
          <cell r="I60">
            <v>36150</v>
          </cell>
        </row>
        <row r="61">
          <cell r="B61">
            <v>0</v>
          </cell>
          <cell r="C61">
            <v>34</v>
          </cell>
          <cell r="D61">
            <v>1239</v>
          </cell>
          <cell r="E61">
            <v>0</v>
          </cell>
          <cell r="F61">
            <v>32</v>
          </cell>
          <cell r="G61">
            <v>6</v>
          </cell>
          <cell r="H61">
            <v>957</v>
          </cell>
          <cell r="I61">
            <v>0</v>
          </cell>
        </row>
        <row r="62">
          <cell r="B62">
            <v>78</v>
          </cell>
          <cell r="C62">
            <v>21</v>
          </cell>
          <cell r="D62">
            <v>3000</v>
          </cell>
          <cell r="E62">
            <v>546</v>
          </cell>
          <cell r="F62">
            <v>1053</v>
          </cell>
          <cell r="G62">
            <v>3388</v>
          </cell>
          <cell r="H62">
            <v>4524</v>
          </cell>
          <cell r="I62">
            <v>189</v>
          </cell>
        </row>
        <row r="63">
          <cell r="B63">
            <v>4</v>
          </cell>
          <cell r="C63">
            <v>50</v>
          </cell>
          <cell r="D63">
            <v>846</v>
          </cell>
          <cell r="E63">
            <v>807</v>
          </cell>
          <cell r="F63">
            <v>83</v>
          </cell>
          <cell r="G63">
            <v>6557</v>
          </cell>
          <cell r="H63">
            <v>2288</v>
          </cell>
          <cell r="I63">
            <v>0</v>
          </cell>
        </row>
        <row r="64">
          <cell r="B64">
            <v>3</v>
          </cell>
          <cell r="C64">
            <v>0</v>
          </cell>
          <cell r="D64">
            <v>0</v>
          </cell>
          <cell r="E64">
            <v>22</v>
          </cell>
          <cell r="F64">
            <v>85</v>
          </cell>
          <cell r="G64">
            <v>844</v>
          </cell>
          <cell r="H64">
            <v>683</v>
          </cell>
          <cell r="I64">
            <v>0</v>
          </cell>
        </row>
        <row r="65">
          <cell r="B65">
            <v>2363</v>
          </cell>
          <cell r="C65">
            <v>836</v>
          </cell>
          <cell r="D65">
            <v>1866</v>
          </cell>
          <cell r="E65">
            <v>301</v>
          </cell>
          <cell r="F65">
            <v>5927</v>
          </cell>
          <cell r="G65">
            <v>17368</v>
          </cell>
          <cell r="H65">
            <v>81809</v>
          </cell>
          <cell r="I65">
            <v>687</v>
          </cell>
        </row>
        <row r="66">
          <cell r="B66">
            <v>231</v>
          </cell>
          <cell r="C66">
            <v>228</v>
          </cell>
          <cell r="D66">
            <v>124</v>
          </cell>
          <cell r="E66">
            <v>594</v>
          </cell>
          <cell r="F66">
            <v>486</v>
          </cell>
          <cell r="G66">
            <v>1485</v>
          </cell>
          <cell r="H66">
            <v>4629</v>
          </cell>
          <cell r="I66">
            <v>391</v>
          </cell>
        </row>
        <row r="67">
          <cell r="B67">
            <v>76</v>
          </cell>
          <cell r="C67">
            <v>344</v>
          </cell>
          <cell r="D67">
            <v>0</v>
          </cell>
          <cell r="E67">
            <v>9</v>
          </cell>
          <cell r="F67">
            <v>2020</v>
          </cell>
          <cell r="G67">
            <v>447</v>
          </cell>
          <cell r="H67">
            <v>21</v>
          </cell>
          <cell r="I67">
            <v>1434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4013</v>
          </cell>
          <cell r="F68">
            <v>1270</v>
          </cell>
          <cell r="G68">
            <v>2106</v>
          </cell>
          <cell r="H68">
            <v>0</v>
          </cell>
          <cell r="I68">
            <v>0</v>
          </cell>
        </row>
        <row r="69">
          <cell r="B69">
            <v>1451</v>
          </cell>
          <cell r="C69">
            <v>1548</v>
          </cell>
          <cell r="D69">
            <v>10</v>
          </cell>
          <cell r="E69">
            <v>681</v>
          </cell>
          <cell r="F69">
            <v>3183</v>
          </cell>
          <cell r="G69">
            <v>1027</v>
          </cell>
          <cell r="H69">
            <v>5</v>
          </cell>
          <cell r="I69">
            <v>672</v>
          </cell>
        </row>
        <row r="70">
          <cell r="B70">
            <v>6424</v>
          </cell>
          <cell r="C70">
            <v>1470</v>
          </cell>
          <cell r="D70">
            <v>2863</v>
          </cell>
          <cell r="E70">
            <v>6696</v>
          </cell>
          <cell r="F70">
            <v>4317</v>
          </cell>
          <cell r="G70">
            <v>929</v>
          </cell>
          <cell r="H70">
            <v>5712</v>
          </cell>
          <cell r="I70">
            <v>975</v>
          </cell>
        </row>
        <row r="71">
          <cell r="B71">
            <v>1151</v>
          </cell>
          <cell r="C71">
            <v>480</v>
          </cell>
          <cell r="D71">
            <v>2351</v>
          </cell>
          <cell r="E71">
            <v>219</v>
          </cell>
          <cell r="F71">
            <v>842</v>
          </cell>
          <cell r="G71">
            <v>2681</v>
          </cell>
          <cell r="H71">
            <v>925</v>
          </cell>
          <cell r="I71">
            <v>106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1139</v>
          </cell>
          <cell r="C73">
            <v>655</v>
          </cell>
          <cell r="D73">
            <v>892</v>
          </cell>
          <cell r="E73">
            <v>338</v>
          </cell>
          <cell r="F73">
            <v>1628</v>
          </cell>
          <cell r="G73">
            <v>769</v>
          </cell>
          <cell r="H73">
            <v>982</v>
          </cell>
          <cell r="I73">
            <v>1003</v>
          </cell>
        </row>
        <row r="74">
          <cell r="B74">
            <v>600</v>
          </cell>
          <cell r="C74">
            <v>62</v>
          </cell>
          <cell r="D74">
            <v>969</v>
          </cell>
          <cell r="E74">
            <v>116</v>
          </cell>
          <cell r="F74">
            <v>233</v>
          </cell>
          <cell r="G74">
            <v>565</v>
          </cell>
          <cell r="H74">
            <v>197</v>
          </cell>
          <cell r="I74">
            <v>10</v>
          </cell>
        </row>
        <row r="75">
          <cell r="B75">
            <v>141</v>
          </cell>
          <cell r="C75">
            <v>0</v>
          </cell>
          <cell r="D75">
            <v>2222</v>
          </cell>
          <cell r="E75">
            <v>85</v>
          </cell>
          <cell r="F75">
            <v>910</v>
          </cell>
          <cell r="G75">
            <v>146</v>
          </cell>
          <cell r="H75">
            <v>871</v>
          </cell>
          <cell r="I75">
            <v>0</v>
          </cell>
        </row>
        <row r="76">
          <cell r="B76">
            <v>217</v>
          </cell>
          <cell r="C76">
            <v>111</v>
          </cell>
          <cell r="D76">
            <v>438</v>
          </cell>
          <cell r="E76">
            <v>259</v>
          </cell>
          <cell r="F76">
            <v>389</v>
          </cell>
          <cell r="G76">
            <v>97</v>
          </cell>
          <cell r="H76">
            <v>221</v>
          </cell>
          <cell r="I76">
            <v>9</v>
          </cell>
        </row>
        <row r="77">
          <cell r="B77">
            <v>6</v>
          </cell>
          <cell r="C77">
            <v>3</v>
          </cell>
          <cell r="D77">
            <v>0</v>
          </cell>
          <cell r="E77">
            <v>992</v>
          </cell>
          <cell r="F77">
            <v>453</v>
          </cell>
          <cell r="G77">
            <v>151</v>
          </cell>
          <cell r="H77">
            <v>15</v>
          </cell>
          <cell r="I77">
            <v>0</v>
          </cell>
        </row>
        <row r="78">
          <cell r="B78">
            <v>118</v>
          </cell>
          <cell r="C78">
            <v>0</v>
          </cell>
          <cell r="D78">
            <v>56</v>
          </cell>
          <cell r="E78">
            <v>3833</v>
          </cell>
          <cell r="F78">
            <v>810</v>
          </cell>
          <cell r="G78">
            <v>248</v>
          </cell>
          <cell r="H78">
            <v>205</v>
          </cell>
          <cell r="I78">
            <v>0</v>
          </cell>
        </row>
        <row r="79">
          <cell r="B79">
            <v>631</v>
          </cell>
          <cell r="C79">
            <v>18</v>
          </cell>
          <cell r="D79">
            <v>8</v>
          </cell>
          <cell r="E79">
            <v>178</v>
          </cell>
          <cell r="F79">
            <v>695</v>
          </cell>
          <cell r="G79">
            <v>74</v>
          </cell>
          <cell r="H79">
            <v>0</v>
          </cell>
          <cell r="I79">
            <v>31</v>
          </cell>
        </row>
        <row r="80">
          <cell r="B80">
            <v>9000</v>
          </cell>
          <cell r="C80">
            <v>0</v>
          </cell>
          <cell r="D80">
            <v>6000</v>
          </cell>
          <cell r="E80">
            <v>0</v>
          </cell>
          <cell r="F80">
            <v>2000</v>
          </cell>
          <cell r="G80">
            <v>4049</v>
          </cell>
          <cell r="H80">
            <v>12000</v>
          </cell>
          <cell r="I80">
            <v>0</v>
          </cell>
        </row>
        <row r="81">
          <cell r="B81">
            <v>2</v>
          </cell>
          <cell r="C81">
            <v>2</v>
          </cell>
          <cell r="D81">
            <v>0</v>
          </cell>
          <cell r="E81">
            <v>1099</v>
          </cell>
          <cell r="F81">
            <v>528</v>
          </cell>
          <cell r="G81">
            <v>353</v>
          </cell>
          <cell r="H81">
            <v>5</v>
          </cell>
          <cell r="I81">
            <v>3</v>
          </cell>
        </row>
        <row r="82">
          <cell r="B82">
            <v>15810</v>
          </cell>
          <cell r="C82">
            <v>0</v>
          </cell>
          <cell r="D82">
            <v>770</v>
          </cell>
          <cell r="E82">
            <v>590</v>
          </cell>
          <cell r="F82">
            <v>307</v>
          </cell>
          <cell r="G82">
            <v>654</v>
          </cell>
          <cell r="H82">
            <v>217</v>
          </cell>
          <cell r="I82">
            <v>290</v>
          </cell>
        </row>
        <row r="83">
          <cell r="B83">
            <v>52</v>
          </cell>
          <cell r="C83">
            <v>2908</v>
          </cell>
          <cell r="D83">
            <v>40</v>
          </cell>
          <cell r="E83">
            <v>365</v>
          </cell>
          <cell r="F83">
            <v>3057</v>
          </cell>
          <cell r="G83">
            <v>256</v>
          </cell>
          <cell r="H83">
            <v>0</v>
          </cell>
          <cell r="I83">
            <v>780</v>
          </cell>
        </row>
        <row r="84">
          <cell r="B84">
            <v>1346</v>
          </cell>
          <cell r="C84">
            <v>1353</v>
          </cell>
          <cell r="D84">
            <v>961</v>
          </cell>
          <cell r="E84">
            <v>931</v>
          </cell>
          <cell r="F84">
            <v>299</v>
          </cell>
          <cell r="G84">
            <v>3858</v>
          </cell>
          <cell r="H84">
            <v>462</v>
          </cell>
          <cell r="I84">
            <v>80</v>
          </cell>
        </row>
        <row r="85">
          <cell r="B85">
            <v>8</v>
          </cell>
          <cell r="C85">
            <v>0</v>
          </cell>
          <cell r="D85">
            <v>6830</v>
          </cell>
          <cell r="E85">
            <v>0</v>
          </cell>
          <cell r="F85">
            <v>0</v>
          </cell>
          <cell r="G85">
            <v>2516</v>
          </cell>
          <cell r="H85">
            <v>542</v>
          </cell>
          <cell r="I85">
            <v>0</v>
          </cell>
        </row>
        <row r="86">
          <cell r="B86">
            <v>7131</v>
          </cell>
          <cell r="C86">
            <v>14321</v>
          </cell>
          <cell r="D86">
            <v>121</v>
          </cell>
          <cell r="E86">
            <v>2014</v>
          </cell>
          <cell r="F86">
            <v>18590</v>
          </cell>
          <cell r="G86">
            <v>8510</v>
          </cell>
          <cell r="H86">
            <v>0</v>
          </cell>
          <cell r="I86">
            <v>4207</v>
          </cell>
        </row>
        <row r="87">
          <cell r="B87">
            <v>3288</v>
          </cell>
          <cell r="C87">
            <v>9883</v>
          </cell>
          <cell r="D87">
            <v>0</v>
          </cell>
          <cell r="E87">
            <v>0</v>
          </cell>
          <cell r="F87">
            <v>262</v>
          </cell>
          <cell r="G87">
            <v>0</v>
          </cell>
          <cell r="H87">
            <v>0</v>
          </cell>
          <cell r="I87">
            <v>0</v>
          </cell>
        </row>
        <row r="88">
          <cell r="B88">
            <v>0</v>
          </cell>
          <cell r="C88">
            <v>20</v>
          </cell>
          <cell r="D88">
            <v>0</v>
          </cell>
          <cell r="E88">
            <v>0</v>
          </cell>
          <cell r="F88">
            <v>6029</v>
          </cell>
          <cell r="G88">
            <v>117</v>
          </cell>
          <cell r="H88">
            <v>0</v>
          </cell>
          <cell r="I88">
            <v>475</v>
          </cell>
        </row>
        <row r="89">
          <cell r="B89">
            <v>38601</v>
          </cell>
          <cell r="C89">
            <v>8003</v>
          </cell>
          <cell r="D89">
            <v>73153</v>
          </cell>
          <cell r="E89">
            <v>5216</v>
          </cell>
          <cell r="F89">
            <v>23790</v>
          </cell>
          <cell r="G89">
            <v>77005</v>
          </cell>
          <cell r="H89">
            <v>14112</v>
          </cell>
          <cell r="I89">
            <v>375</v>
          </cell>
        </row>
        <row r="90">
          <cell r="B90">
            <v>135720</v>
          </cell>
          <cell r="C90">
            <v>108341</v>
          </cell>
          <cell r="D90">
            <v>14151</v>
          </cell>
          <cell r="E90">
            <v>186619</v>
          </cell>
          <cell r="F90">
            <v>40667</v>
          </cell>
          <cell r="G90">
            <v>45959</v>
          </cell>
          <cell r="H90">
            <v>22531</v>
          </cell>
          <cell r="I90">
            <v>2306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107">
          <cell r="B107">
            <v>630</v>
          </cell>
          <cell r="C107">
            <v>1428</v>
          </cell>
          <cell r="D107">
            <v>86395</v>
          </cell>
          <cell r="E107">
            <v>23224</v>
          </cell>
          <cell r="F107">
            <v>14861</v>
          </cell>
          <cell r="G107">
            <v>507</v>
          </cell>
          <cell r="H107">
            <v>30384</v>
          </cell>
          <cell r="I107">
            <v>4219</v>
          </cell>
        </row>
        <row r="108">
          <cell r="B108">
            <v>1553</v>
          </cell>
          <cell r="C108">
            <v>2511</v>
          </cell>
          <cell r="D108">
            <v>9058</v>
          </cell>
          <cell r="E108">
            <v>2169</v>
          </cell>
          <cell r="F108">
            <v>10016</v>
          </cell>
          <cell r="G108">
            <v>4255</v>
          </cell>
          <cell r="H108">
            <v>22644</v>
          </cell>
          <cell r="I108">
            <v>1088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55353</v>
          </cell>
          <cell r="H109">
            <v>0</v>
          </cell>
          <cell r="I109">
            <v>0</v>
          </cell>
        </row>
        <row r="110">
          <cell r="B110">
            <v>310</v>
          </cell>
          <cell r="C110">
            <v>11460</v>
          </cell>
          <cell r="D110">
            <v>90</v>
          </cell>
          <cell r="E110">
            <v>190</v>
          </cell>
          <cell r="F110">
            <v>1330</v>
          </cell>
          <cell r="G110">
            <v>2755</v>
          </cell>
          <cell r="H110">
            <v>118</v>
          </cell>
          <cell r="I110">
            <v>4800</v>
          </cell>
        </row>
        <row r="111">
          <cell r="B111">
            <v>0</v>
          </cell>
          <cell r="C111">
            <v>68</v>
          </cell>
          <cell r="D111">
            <v>1555</v>
          </cell>
          <cell r="E111">
            <v>0</v>
          </cell>
          <cell r="F111">
            <v>113</v>
          </cell>
          <cell r="G111">
            <v>12</v>
          </cell>
          <cell r="H111">
            <v>1124</v>
          </cell>
          <cell r="I111">
            <v>0</v>
          </cell>
        </row>
        <row r="112">
          <cell r="B112">
            <v>114</v>
          </cell>
          <cell r="C112">
            <v>28</v>
          </cell>
          <cell r="D112">
            <v>2287</v>
          </cell>
          <cell r="E112">
            <v>593</v>
          </cell>
          <cell r="F112">
            <v>1153</v>
          </cell>
          <cell r="G112">
            <v>1924</v>
          </cell>
          <cell r="H112">
            <v>3182</v>
          </cell>
          <cell r="I112">
            <v>109</v>
          </cell>
        </row>
        <row r="113">
          <cell r="B113">
            <v>6</v>
          </cell>
          <cell r="C113">
            <v>75</v>
          </cell>
          <cell r="D113">
            <v>766</v>
          </cell>
          <cell r="E113">
            <v>889</v>
          </cell>
          <cell r="F113">
            <v>125</v>
          </cell>
          <cell r="G113">
            <v>5511</v>
          </cell>
          <cell r="H113">
            <v>1955</v>
          </cell>
          <cell r="I113">
            <v>0</v>
          </cell>
        </row>
        <row r="114">
          <cell r="B114">
            <v>4</v>
          </cell>
          <cell r="C114">
            <v>0</v>
          </cell>
          <cell r="D114">
            <v>0</v>
          </cell>
          <cell r="E114">
            <v>22</v>
          </cell>
          <cell r="F114">
            <v>105</v>
          </cell>
          <cell r="G114">
            <v>558</v>
          </cell>
          <cell r="H114">
            <v>602</v>
          </cell>
          <cell r="I114">
            <v>0</v>
          </cell>
        </row>
        <row r="115">
          <cell r="B115">
            <v>4063</v>
          </cell>
          <cell r="C115">
            <v>518</v>
          </cell>
          <cell r="D115">
            <v>3076</v>
          </cell>
          <cell r="E115">
            <v>369</v>
          </cell>
          <cell r="F115">
            <v>7226</v>
          </cell>
          <cell r="G115">
            <v>27502</v>
          </cell>
          <cell r="H115">
            <v>41073</v>
          </cell>
          <cell r="I115">
            <v>1114</v>
          </cell>
        </row>
        <row r="116">
          <cell r="B116">
            <v>1805</v>
          </cell>
          <cell r="C116">
            <v>1268</v>
          </cell>
          <cell r="D116">
            <v>1158</v>
          </cell>
          <cell r="E116">
            <v>5912</v>
          </cell>
          <cell r="F116">
            <v>3770</v>
          </cell>
          <cell r="G116">
            <v>7995</v>
          </cell>
          <cell r="H116">
            <v>37225</v>
          </cell>
          <cell r="I116">
            <v>2002</v>
          </cell>
        </row>
        <row r="117">
          <cell r="B117">
            <v>581</v>
          </cell>
          <cell r="C117">
            <v>3374</v>
          </cell>
          <cell r="D117">
            <v>0</v>
          </cell>
          <cell r="E117">
            <v>139</v>
          </cell>
          <cell r="F117">
            <v>17991</v>
          </cell>
          <cell r="G117">
            <v>4966</v>
          </cell>
          <cell r="H117">
            <v>168</v>
          </cell>
          <cell r="I117">
            <v>11186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119534</v>
          </cell>
          <cell r="F118">
            <v>14310</v>
          </cell>
          <cell r="G118">
            <v>31885</v>
          </cell>
          <cell r="H118">
            <v>0</v>
          </cell>
          <cell r="I118">
            <v>0</v>
          </cell>
        </row>
        <row r="119">
          <cell r="B119">
            <v>13193</v>
          </cell>
          <cell r="C119">
            <v>34905</v>
          </cell>
          <cell r="D119">
            <v>68</v>
          </cell>
          <cell r="E119">
            <v>4840</v>
          </cell>
          <cell r="F119">
            <v>28177</v>
          </cell>
          <cell r="G119">
            <v>6057</v>
          </cell>
          <cell r="H119">
            <v>25</v>
          </cell>
          <cell r="I119">
            <v>3845</v>
          </cell>
        </row>
        <row r="120">
          <cell r="B120">
            <v>61383</v>
          </cell>
          <cell r="C120">
            <v>10220</v>
          </cell>
          <cell r="D120">
            <v>30038</v>
          </cell>
          <cell r="E120">
            <v>81853</v>
          </cell>
          <cell r="F120">
            <v>35550</v>
          </cell>
          <cell r="G120">
            <v>8491</v>
          </cell>
          <cell r="H120">
            <v>40638</v>
          </cell>
          <cell r="I120">
            <v>5858</v>
          </cell>
        </row>
        <row r="121">
          <cell r="B121">
            <v>19054</v>
          </cell>
          <cell r="C121">
            <v>630</v>
          </cell>
          <cell r="D121">
            <v>15860</v>
          </cell>
          <cell r="E121">
            <v>486</v>
          </cell>
          <cell r="F121">
            <v>7070</v>
          </cell>
          <cell r="G121">
            <v>28902</v>
          </cell>
          <cell r="H121">
            <v>3239</v>
          </cell>
          <cell r="I121">
            <v>437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9941</v>
          </cell>
          <cell r="C123">
            <v>3026</v>
          </cell>
          <cell r="D123">
            <v>4480</v>
          </cell>
          <cell r="E123">
            <v>4513</v>
          </cell>
          <cell r="F123">
            <v>7996</v>
          </cell>
          <cell r="G123">
            <v>4975</v>
          </cell>
          <cell r="H123">
            <v>4237</v>
          </cell>
          <cell r="I123">
            <v>7467</v>
          </cell>
        </row>
        <row r="124">
          <cell r="B124">
            <v>9410</v>
          </cell>
          <cell r="C124">
            <v>138</v>
          </cell>
          <cell r="D124">
            <v>5836</v>
          </cell>
          <cell r="E124">
            <v>944</v>
          </cell>
          <cell r="F124">
            <v>2292</v>
          </cell>
          <cell r="G124">
            <v>2775</v>
          </cell>
          <cell r="H124">
            <v>999</v>
          </cell>
          <cell r="I124">
            <v>52</v>
          </cell>
        </row>
        <row r="125">
          <cell r="B125">
            <v>1770</v>
          </cell>
          <cell r="C125">
            <v>0</v>
          </cell>
          <cell r="D125">
            <v>29922</v>
          </cell>
          <cell r="E125">
            <v>2550</v>
          </cell>
          <cell r="F125">
            <v>13050</v>
          </cell>
          <cell r="G125">
            <v>1152</v>
          </cell>
          <cell r="H125">
            <v>25643</v>
          </cell>
          <cell r="I125">
            <v>0</v>
          </cell>
        </row>
        <row r="126">
          <cell r="B126">
            <v>2724</v>
          </cell>
          <cell r="C126">
            <v>198</v>
          </cell>
          <cell r="D126">
            <v>4420</v>
          </cell>
          <cell r="E126">
            <v>2916</v>
          </cell>
          <cell r="F126">
            <v>6360</v>
          </cell>
          <cell r="G126">
            <v>1740</v>
          </cell>
          <cell r="H126">
            <v>1045</v>
          </cell>
          <cell r="I126">
            <v>30</v>
          </cell>
        </row>
        <row r="127">
          <cell r="B127">
            <v>11</v>
          </cell>
          <cell r="C127">
            <v>4</v>
          </cell>
          <cell r="D127">
            <v>0</v>
          </cell>
          <cell r="E127">
            <v>1942</v>
          </cell>
          <cell r="F127">
            <v>398</v>
          </cell>
          <cell r="G127">
            <v>239</v>
          </cell>
          <cell r="H127">
            <v>15</v>
          </cell>
          <cell r="I127">
            <v>0</v>
          </cell>
        </row>
        <row r="128">
          <cell r="B128">
            <v>158</v>
          </cell>
          <cell r="C128">
            <v>0</v>
          </cell>
          <cell r="D128">
            <v>22</v>
          </cell>
          <cell r="E128">
            <v>941</v>
          </cell>
          <cell r="F128">
            <v>6810</v>
          </cell>
          <cell r="G128">
            <v>84</v>
          </cell>
          <cell r="H128">
            <v>451</v>
          </cell>
          <cell r="I128">
            <v>0</v>
          </cell>
        </row>
        <row r="129">
          <cell r="B129">
            <v>10096</v>
          </cell>
          <cell r="C129">
            <v>52</v>
          </cell>
          <cell r="D129">
            <v>186</v>
          </cell>
          <cell r="E129">
            <v>1991</v>
          </cell>
          <cell r="F129">
            <v>16725</v>
          </cell>
          <cell r="G129">
            <v>707</v>
          </cell>
          <cell r="H129">
            <v>0</v>
          </cell>
          <cell r="I129">
            <v>116</v>
          </cell>
        </row>
        <row r="130">
          <cell r="B130">
            <v>342000</v>
          </cell>
          <cell r="C130">
            <v>0</v>
          </cell>
          <cell r="D130">
            <v>252000</v>
          </cell>
          <cell r="E130">
            <v>0</v>
          </cell>
          <cell r="F130">
            <v>84000</v>
          </cell>
          <cell r="G130">
            <v>182205</v>
          </cell>
          <cell r="H130">
            <v>564000</v>
          </cell>
          <cell r="I130">
            <v>0</v>
          </cell>
        </row>
        <row r="131">
          <cell r="B131">
            <v>28</v>
          </cell>
          <cell r="C131">
            <v>16</v>
          </cell>
          <cell r="D131">
            <v>0</v>
          </cell>
          <cell r="E131">
            <v>65940</v>
          </cell>
          <cell r="F131">
            <v>7070</v>
          </cell>
          <cell r="G131">
            <v>2117</v>
          </cell>
          <cell r="H131">
            <v>70</v>
          </cell>
          <cell r="I131">
            <v>12</v>
          </cell>
        </row>
        <row r="132">
          <cell r="B132">
            <v>35476</v>
          </cell>
          <cell r="C132">
            <v>0</v>
          </cell>
          <cell r="D132">
            <v>1380</v>
          </cell>
          <cell r="E132">
            <v>119</v>
          </cell>
          <cell r="F132">
            <v>153</v>
          </cell>
          <cell r="G132">
            <v>524</v>
          </cell>
          <cell r="H132">
            <v>105</v>
          </cell>
          <cell r="I132">
            <v>1000</v>
          </cell>
        </row>
        <row r="133">
          <cell r="B133">
            <v>114</v>
          </cell>
          <cell r="C133">
            <v>1891</v>
          </cell>
          <cell r="D133">
            <v>36</v>
          </cell>
          <cell r="E133">
            <v>170</v>
          </cell>
          <cell r="F133">
            <v>8457</v>
          </cell>
          <cell r="G133">
            <v>88</v>
          </cell>
          <cell r="H133">
            <v>0</v>
          </cell>
          <cell r="I133">
            <v>1255</v>
          </cell>
        </row>
        <row r="134">
          <cell r="B134">
            <v>2877</v>
          </cell>
          <cell r="C134">
            <v>163</v>
          </cell>
          <cell r="D134">
            <v>6408</v>
          </cell>
          <cell r="E134">
            <v>1102</v>
          </cell>
          <cell r="F134">
            <v>195</v>
          </cell>
          <cell r="G134">
            <v>4032</v>
          </cell>
          <cell r="H134">
            <v>130</v>
          </cell>
          <cell r="I134">
            <v>76</v>
          </cell>
        </row>
        <row r="135">
          <cell r="B135">
            <v>8</v>
          </cell>
          <cell r="C135">
            <v>0</v>
          </cell>
          <cell r="D135">
            <v>7810</v>
          </cell>
          <cell r="E135">
            <v>0</v>
          </cell>
          <cell r="F135">
            <v>0</v>
          </cell>
          <cell r="G135">
            <v>1515</v>
          </cell>
          <cell r="H135">
            <v>932</v>
          </cell>
          <cell r="I135">
            <v>0</v>
          </cell>
        </row>
        <row r="136">
          <cell r="B136">
            <v>17483</v>
          </cell>
          <cell r="C136">
            <v>18566</v>
          </cell>
          <cell r="D136">
            <v>160</v>
          </cell>
          <cell r="E136">
            <v>1390</v>
          </cell>
          <cell r="F136">
            <v>9295</v>
          </cell>
          <cell r="G136">
            <v>12590</v>
          </cell>
          <cell r="H136">
            <v>0</v>
          </cell>
          <cell r="I136">
            <v>8414</v>
          </cell>
        </row>
        <row r="137">
          <cell r="B137">
            <v>6913</v>
          </cell>
          <cell r="C137">
            <v>1384</v>
          </cell>
          <cell r="D137">
            <v>0</v>
          </cell>
          <cell r="E137">
            <v>0</v>
          </cell>
          <cell r="F137">
            <v>786</v>
          </cell>
          <cell r="G137">
            <v>0</v>
          </cell>
          <cell r="H137">
            <v>0</v>
          </cell>
          <cell r="I137">
            <v>0</v>
          </cell>
        </row>
        <row r="138">
          <cell r="B138">
            <v>0</v>
          </cell>
          <cell r="C138">
            <v>10</v>
          </cell>
          <cell r="D138">
            <v>0</v>
          </cell>
          <cell r="E138">
            <v>0</v>
          </cell>
          <cell r="F138">
            <v>2215</v>
          </cell>
          <cell r="G138">
            <v>41</v>
          </cell>
          <cell r="H138">
            <v>0</v>
          </cell>
          <cell r="I138">
            <v>570</v>
          </cell>
        </row>
        <row r="139">
          <cell r="B139">
            <v>281363</v>
          </cell>
          <cell r="C139">
            <v>40007</v>
          </cell>
          <cell r="D139">
            <v>531280</v>
          </cell>
          <cell r="E139">
            <v>17575</v>
          </cell>
          <cell r="F139">
            <v>84349</v>
          </cell>
          <cell r="G139">
            <v>339804</v>
          </cell>
          <cell r="H139">
            <v>161908</v>
          </cell>
          <cell r="I139">
            <v>5550</v>
          </cell>
        </row>
        <row r="140">
          <cell r="B140">
            <v>18530</v>
          </cell>
          <cell r="C140">
            <v>12936</v>
          </cell>
          <cell r="D140">
            <v>4053</v>
          </cell>
          <cell r="E140">
            <v>9591</v>
          </cell>
          <cell r="F140">
            <v>4794</v>
          </cell>
          <cell r="G140">
            <v>26415</v>
          </cell>
          <cell r="H140">
            <v>4686</v>
          </cell>
          <cell r="I140">
            <v>1763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</sheetData>
      <sheetData sheetId="3">
        <row r="8">
          <cell r="B8">
            <v>4810</v>
          </cell>
          <cell r="C8">
            <v>282991</v>
          </cell>
          <cell r="D8">
            <v>121256</v>
          </cell>
          <cell r="E8">
            <v>119305</v>
          </cell>
          <cell r="F8">
            <v>3352</v>
          </cell>
          <cell r="G8">
            <v>235</v>
          </cell>
          <cell r="H8">
            <v>6266</v>
          </cell>
          <cell r="I8">
            <v>9563</v>
          </cell>
        </row>
        <row r="9">
          <cell r="B9">
            <v>5408</v>
          </cell>
          <cell r="C9">
            <v>1865</v>
          </cell>
          <cell r="D9">
            <v>815</v>
          </cell>
          <cell r="E9">
            <v>1399</v>
          </cell>
          <cell r="F9">
            <v>3835</v>
          </cell>
          <cell r="G9">
            <v>2262</v>
          </cell>
          <cell r="H9">
            <v>3817</v>
          </cell>
          <cell r="I9">
            <v>2327</v>
          </cell>
        </row>
        <row r="10">
          <cell r="B10">
            <v>0</v>
          </cell>
          <cell r="C10">
            <v>0</v>
          </cell>
          <cell r="D10">
            <v>200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30</v>
          </cell>
          <cell r="D12">
            <v>397</v>
          </cell>
          <cell r="E12">
            <v>32</v>
          </cell>
          <cell r="F12">
            <v>0</v>
          </cell>
          <cell r="G12">
            <v>11</v>
          </cell>
          <cell r="H12">
            <v>3819</v>
          </cell>
          <cell r="I12">
            <v>10</v>
          </cell>
        </row>
        <row r="13">
          <cell r="B13">
            <v>921</v>
          </cell>
          <cell r="C13">
            <v>263</v>
          </cell>
          <cell r="D13">
            <v>549</v>
          </cell>
          <cell r="E13">
            <v>12614</v>
          </cell>
          <cell r="F13">
            <v>8416</v>
          </cell>
          <cell r="G13">
            <v>1365</v>
          </cell>
          <cell r="H13">
            <v>12</v>
          </cell>
          <cell r="I13">
            <v>54</v>
          </cell>
        </row>
        <row r="14">
          <cell r="B14">
            <v>140</v>
          </cell>
          <cell r="C14">
            <v>142</v>
          </cell>
          <cell r="D14">
            <v>141</v>
          </cell>
          <cell r="E14">
            <v>28</v>
          </cell>
          <cell r="F14">
            <v>208</v>
          </cell>
          <cell r="G14">
            <v>811</v>
          </cell>
          <cell r="H14">
            <v>0</v>
          </cell>
          <cell r="I14">
            <v>10</v>
          </cell>
        </row>
        <row r="15">
          <cell r="B15">
            <v>25</v>
          </cell>
          <cell r="C15">
            <v>0</v>
          </cell>
          <cell r="D15">
            <v>0</v>
          </cell>
          <cell r="E15">
            <v>67</v>
          </cell>
          <cell r="F15">
            <v>20</v>
          </cell>
          <cell r="G15">
            <v>17</v>
          </cell>
          <cell r="H15">
            <v>0</v>
          </cell>
          <cell r="I15">
            <v>0</v>
          </cell>
        </row>
        <row r="16">
          <cell r="B16">
            <v>126</v>
          </cell>
          <cell r="C16">
            <v>34</v>
          </cell>
          <cell r="D16">
            <v>807</v>
          </cell>
          <cell r="E16">
            <v>125</v>
          </cell>
          <cell r="F16">
            <v>3198</v>
          </cell>
          <cell r="G16">
            <v>364</v>
          </cell>
          <cell r="H16">
            <v>6160</v>
          </cell>
          <cell r="I16">
            <v>339</v>
          </cell>
        </row>
        <row r="17">
          <cell r="B17">
            <v>986</v>
          </cell>
          <cell r="C17">
            <v>495</v>
          </cell>
          <cell r="D17">
            <v>218</v>
          </cell>
          <cell r="E17">
            <v>617</v>
          </cell>
          <cell r="F17">
            <v>1010</v>
          </cell>
          <cell r="G17">
            <v>511</v>
          </cell>
          <cell r="H17">
            <v>3021</v>
          </cell>
          <cell r="I17">
            <v>167</v>
          </cell>
        </row>
        <row r="18">
          <cell r="B18">
            <v>22</v>
          </cell>
          <cell r="C18">
            <v>1063</v>
          </cell>
          <cell r="D18">
            <v>0</v>
          </cell>
          <cell r="E18">
            <v>34</v>
          </cell>
          <cell r="F18">
            <v>1767</v>
          </cell>
          <cell r="G18">
            <v>2584</v>
          </cell>
          <cell r="H18">
            <v>0</v>
          </cell>
          <cell r="I18">
            <v>350</v>
          </cell>
        </row>
        <row r="19">
          <cell r="B19">
            <v>0</v>
          </cell>
          <cell r="C19">
            <v>0</v>
          </cell>
          <cell r="D19">
            <v>90</v>
          </cell>
          <cell r="E19">
            <v>3527</v>
          </cell>
          <cell r="F19">
            <v>865</v>
          </cell>
          <cell r="G19">
            <v>15</v>
          </cell>
          <cell r="H19">
            <v>5</v>
          </cell>
          <cell r="I19">
            <v>0</v>
          </cell>
        </row>
        <row r="20">
          <cell r="B20">
            <v>739</v>
          </cell>
          <cell r="C20">
            <v>1801</v>
          </cell>
          <cell r="D20">
            <v>16</v>
          </cell>
          <cell r="E20">
            <v>542</v>
          </cell>
          <cell r="F20">
            <v>1650</v>
          </cell>
          <cell r="G20">
            <v>1632</v>
          </cell>
          <cell r="H20">
            <v>0</v>
          </cell>
          <cell r="I20">
            <v>147</v>
          </cell>
        </row>
        <row r="21">
          <cell r="B21">
            <v>7489</v>
          </cell>
          <cell r="C21">
            <v>1664</v>
          </cell>
          <cell r="D21">
            <v>4350</v>
          </cell>
          <cell r="E21">
            <v>3961</v>
          </cell>
          <cell r="F21">
            <v>2603</v>
          </cell>
          <cell r="G21">
            <v>988</v>
          </cell>
          <cell r="H21">
            <v>1447</v>
          </cell>
          <cell r="I21">
            <v>1013</v>
          </cell>
        </row>
        <row r="22">
          <cell r="B22">
            <v>265</v>
          </cell>
          <cell r="C22">
            <v>54</v>
          </cell>
          <cell r="D22">
            <v>985</v>
          </cell>
          <cell r="E22">
            <v>112</v>
          </cell>
          <cell r="F22">
            <v>700</v>
          </cell>
          <cell r="G22">
            <v>365</v>
          </cell>
          <cell r="H22">
            <v>695</v>
          </cell>
          <cell r="I22">
            <v>66</v>
          </cell>
        </row>
        <row r="23">
          <cell r="B23">
            <v>5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5100</v>
          </cell>
          <cell r="C24">
            <v>639</v>
          </cell>
          <cell r="D24">
            <v>143</v>
          </cell>
          <cell r="E24">
            <v>464</v>
          </cell>
          <cell r="F24">
            <v>1215</v>
          </cell>
          <cell r="G24">
            <v>139</v>
          </cell>
          <cell r="H24">
            <v>50</v>
          </cell>
          <cell r="I24">
            <v>586</v>
          </cell>
        </row>
        <row r="25">
          <cell r="B25">
            <v>211</v>
          </cell>
          <cell r="C25">
            <v>34</v>
          </cell>
          <cell r="D25">
            <v>152</v>
          </cell>
          <cell r="E25">
            <v>84</v>
          </cell>
          <cell r="F25">
            <v>292</v>
          </cell>
          <cell r="G25">
            <v>52</v>
          </cell>
          <cell r="H25">
            <v>874</v>
          </cell>
          <cell r="I25">
            <v>12</v>
          </cell>
        </row>
        <row r="26">
          <cell r="B26">
            <v>223</v>
          </cell>
          <cell r="C26">
            <v>1</v>
          </cell>
          <cell r="D26">
            <v>176</v>
          </cell>
          <cell r="E26">
            <v>211</v>
          </cell>
          <cell r="F26">
            <v>3299</v>
          </cell>
          <cell r="G26">
            <v>440</v>
          </cell>
          <cell r="H26">
            <v>736</v>
          </cell>
          <cell r="I26">
            <v>0</v>
          </cell>
        </row>
        <row r="27">
          <cell r="B27">
            <v>90</v>
          </cell>
          <cell r="C27">
            <v>25</v>
          </cell>
          <cell r="D27">
            <v>871</v>
          </cell>
          <cell r="E27">
            <v>293</v>
          </cell>
          <cell r="F27">
            <v>411</v>
          </cell>
          <cell r="G27">
            <v>65</v>
          </cell>
          <cell r="H27">
            <v>259</v>
          </cell>
          <cell r="I27">
            <v>13</v>
          </cell>
        </row>
        <row r="28">
          <cell r="B28">
            <v>27</v>
          </cell>
          <cell r="C28">
            <v>3</v>
          </cell>
          <cell r="D28">
            <v>2</v>
          </cell>
          <cell r="E28">
            <v>631</v>
          </cell>
          <cell r="F28">
            <v>275</v>
          </cell>
          <cell r="G28">
            <v>29</v>
          </cell>
          <cell r="H28">
            <v>9</v>
          </cell>
          <cell r="I28">
            <v>4</v>
          </cell>
        </row>
        <row r="29">
          <cell r="B29">
            <v>17</v>
          </cell>
          <cell r="C29">
            <v>0</v>
          </cell>
          <cell r="D29">
            <v>0</v>
          </cell>
          <cell r="E29">
            <v>107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130</v>
          </cell>
          <cell r="C30">
            <v>5</v>
          </cell>
          <cell r="D30">
            <v>11</v>
          </cell>
          <cell r="E30">
            <v>155</v>
          </cell>
          <cell r="F30">
            <v>471</v>
          </cell>
          <cell r="G30">
            <v>72</v>
          </cell>
          <cell r="H30">
            <v>65</v>
          </cell>
          <cell r="I30">
            <v>51</v>
          </cell>
        </row>
        <row r="32">
          <cell r="B32">
            <v>7</v>
          </cell>
          <cell r="C32">
            <v>4</v>
          </cell>
          <cell r="D32">
            <v>0</v>
          </cell>
          <cell r="E32">
            <v>506</v>
          </cell>
          <cell r="F32">
            <v>465</v>
          </cell>
          <cell r="G32">
            <v>85</v>
          </cell>
          <cell r="H32">
            <v>2</v>
          </cell>
          <cell r="I32">
            <v>94</v>
          </cell>
        </row>
        <row r="33">
          <cell r="B33">
            <v>388</v>
          </cell>
          <cell r="C33">
            <v>0</v>
          </cell>
          <cell r="D33">
            <v>643</v>
          </cell>
          <cell r="E33">
            <v>34</v>
          </cell>
          <cell r="F33">
            <v>378</v>
          </cell>
          <cell r="G33">
            <v>789</v>
          </cell>
          <cell r="H33">
            <v>221</v>
          </cell>
          <cell r="I33">
            <v>5</v>
          </cell>
        </row>
        <row r="34">
          <cell r="B34">
            <v>0</v>
          </cell>
          <cell r="C34">
            <v>27</v>
          </cell>
          <cell r="D34">
            <v>0</v>
          </cell>
          <cell r="E34">
            <v>35</v>
          </cell>
          <cell r="F34">
            <v>40</v>
          </cell>
          <cell r="G34">
            <v>5</v>
          </cell>
          <cell r="H34">
            <v>0</v>
          </cell>
          <cell r="I34">
            <v>13</v>
          </cell>
        </row>
        <row r="35">
          <cell r="B35">
            <v>158</v>
          </cell>
          <cell r="C35">
            <v>91</v>
          </cell>
          <cell r="D35">
            <v>117</v>
          </cell>
          <cell r="E35">
            <v>208</v>
          </cell>
          <cell r="F35">
            <v>200</v>
          </cell>
          <cell r="G35">
            <v>805</v>
          </cell>
          <cell r="H35">
            <v>631</v>
          </cell>
          <cell r="I35">
            <v>2</v>
          </cell>
        </row>
        <row r="36">
          <cell r="B36">
            <v>0</v>
          </cell>
          <cell r="C36">
            <v>0</v>
          </cell>
          <cell r="D36">
            <v>4121</v>
          </cell>
          <cell r="E36">
            <v>0</v>
          </cell>
          <cell r="F36">
            <v>0</v>
          </cell>
          <cell r="G36">
            <v>288</v>
          </cell>
          <cell r="H36">
            <v>315</v>
          </cell>
          <cell r="I36">
            <v>203</v>
          </cell>
        </row>
        <row r="37">
          <cell r="B37">
            <v>10</v>
          </cell>
          <cell r="C37">
            <v>5</v>
          </cell>
          <cell r="D37">
            <v>74</v>
          </cell>
          <cell r="E37">
            <v>81</v>
          </cell>
          <cell r="F37">
            <v>70</v>
          </cell>
          <cell r="G37">
            <v>149</v>
          </cell>
          <cell r="H37">
            <v>97</v>
          </cell>
          <cell r="I37">
            <v>50</v>
          </cell>
        </row>
        <row r="38">
          <cell r="B38">
            <v>370</v>
          </cell>
          <cell r="C38">
            <v>1050</v>
          </cell>
          <cell r="D38">
            <v>4</v>
          </cell>
          <cell r="E38">
            <v>65</v>
          </cell>
          <cell r="F38">
            <v>745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63</v>
          </cell>
        </row>
        <row r="40">
          <cell r="B40">
            <v>98</v>
          </cell>
          <cell r="C40">
            <v>19</v>
          </cell>
          <cell r="D40">
            <v>839</v>
          </cell>
          <cell r="E40">
            <v>154</v>
          </cell>
          <cell r="F40">
            <v>155</v>
          </cell>
          <cell r="G40">
            <v>274</v>
          </cell>
          <cell r="H40">
            <v>401</v>
          </cell>
          <cell r="I40">
            <v>37</v>
          </cell>
        </row>
        <row r="41">
          <cell r="B41">
            <v>1898</v>
          </cell>
          <cell r="C41">
            <v>1008</v>
          </cell>
          <cell r="D41">
            <v>1594</v>
          </cell>
          <cell r="E41">
            <v>1556</v>
          </cell>
          <cell r="F41">
            <v>178</v>
          </cell>
          <cell r="G41">
            <v>1392</v>
          </cell>
          <cell r="H41">
            <v>2251</v>
          </cell>
          <cell r="I41">
            <v>263</v>
          </cell>
        </row>
        <row r="57">
          <cell r="B57">
            <v>160</v>
          </cell>
          <cell r="C57">
            <v>0</v>
          </cell>
          <cell r="D57">
            <v>20640</v>
          </cell>
          <cell r="E57">
            <v>0</v>
          </cell>
          <cell r="F57">
            <v>2662</v>
          </cell>
          <cell r="G57">
            <v>248</v>
          </cell>
          <cell r="H57">
            <v>2779</v>
          </cell>
          <cell r="I57">
            <v>2044</v>
          </cell>
        </row>
        <row r="58">
          <cell r="B58">
            <v>739</v>
          </cell>
          <cell r="C58">
            <v>1267</v>
          </cell>
          <cell r="D58">
            <v>3826</v>
          </cell>
          <cell r="E58">
            <v>1469</v>
          </cell>
          <cell r="F58">
            <v>3562</v>
          </cell>
          <cell r="G58">
            <v>3505</v>
          </cell>
          <cell r="H58">
            <v>3783</v>
          </cell>
          <cell r="I58">
            <v>1168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19248</v>
          </cell>
          <cell r="H59">
            <v>0</v>
          </cell>
          <cell r="I59">
            <v>0</v>
          </cell>
        </row>
        <row r="60">
          <cell r="B60">
            <v>1530</v>
          </cell>
          <cell r="C60">
            <v>85300</v>
          </cell>
          <cell r="D60">
            <v>475</v>
          </cell>
          <cell r="E60">
            <v>1350</v>
          </cell>
          <cell r="F60">
            <v>8300</v>
          </cell>
          <cell r="G60">
            <v>13775</v>
          </cell>
          <cell r="H60">
            <v>760</v>
          </cell>
          <cell r="I60">
            <v>36200</v>
          </cell>
        </row>
        <row r="61">
          <cell r="B61">
            <v>0</v>
          </cell>
          <cell r="C61">
            <v>20</v>
          </cell>
          <cell r="D61">
            <v>154</v>
          </cell>
          <cell r="E61">
            <v>17</v>
          </cell>
          <cell r="F61">
            <v>15</v>
          </cell>
          <cell r="G61">
            <v>10</v>
          </cell>
          <cell r="H61">
            <v>569</v>
          </cell>
          <cell r="I61">
            <v>60</v>
          </cell>
        </row>
        <row r="62">
          <cell r="B62">
            <v>1344</v>
          </cell>
          <cell r="C62">
            <v>279</v>
          </cell>
          <cell r="D62">
            <v>1709</v>
          </cell>
          <cell r="E62">
            <v>5652</v>
          </cell>
          <cell r="F62">
            <v>1959</v>
          </cell>
          <cell r="G62">
            <v>1287</v>
          </cell>
          <cell r="H62">
            <v>134587</v>
          </cell>
          <cell r="I62">
            <v>13017</v>
          </cell>
        </row>
        <row r="63">
          <cell r="B63">
            <v>157</v>
          </cell>
          <cell r="C63">
            <v>57</v>
          </cell>
          <cell r="D63">
            <v>266</v>
          </cell>
          <cell r="E63">
            <v>79</v>
          </cell>
          <cell r="F63">
            <v>123</v>
          </cell>
          <cell r="G63">
            <v>911</v>
          </cell>
          <cell r="H63">
            <v>5453</v>
          </cell>
          <cell r="I63">
            <v>496</v>
          </cell>
        </row>
        <row r="64">
          <cell r="B64">
            <v>44</v>
          </cell>
          <cell r="C64">
            <v>0</v>
          </cell>
          <cell r="D64">
            <v>4</v>
          </cell>
          <cell r="E64">
            <v>1</v>
          </cell>
          <cell r="F64">
            <v>20</v>
          </cell>
          <cell r="G64">
            <v>698</v>
          </cell>
          <cell r="H64">
            <v>1705</v>
          </cell>
          <cell r="I64">
            <v>0</v>
          </cell>
        </row>
        <row r="65">
          <cell r="B65">
            <v>1826</v>
          </cell>
          <cell r="C65">
            <v>295</v>
          </cell>
          <cell r="D65">
            <v>1838</v>
          </cell>
          <cell r="E65">
            <v>294</v>
          </cell>
          <cell r="F65">
            <v>5710</v>
          </cell>
          <cell r="G65">
            <v>30376</v>
          </cell>
          <cell r="H65">
            <v>31428</v>
          </cell>
          <cell r="I65">
            <v>793</v>
          </cell>
        </row>
        <row r="66">
          <cell r="B66">
            <v>848</v>
          </cell>
          <cell r="C66">
            <v>1116</v>
          </cell>
          <cell r="D66">
            <v>280</v>
          </cell>
          <cell r="E66">
            <v>1695</v>
          </cell>
          <cell r="F66">
            <v>198</v>
          </cell>
          <cell r="G66">
            <v>287</v>
          </cell>
          <cell r="H66">
            <v>2259</v>
          </cell>
          <cell r="I66">
            <v>158</v>
          </cell>
        </row>
        <row r="67">
          <cell r="B67">
            <v>20</v>
          </cell>
          <cell r="C67">
            <v>327</v>
          </cell>
          <cell r="D67">
            <v>5</v>
          </cell>
          <cell r="E67">
            <v>263</v>
          </cell>
          <cell r="F67">
            <v>1724</v>
          </cell>
          <cell r="G67">
            <v>534</v>
          </cell>
          <cell r="H67">
            <v>20</v>
          </cell>
          <cell r="I67">
            <v>604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2659</v>
          </cell>
          <cell r="F68">
            <v>780</v>
          </cell>
          <cell r="G68">
            <v>957</v>
          </cell>
          <cell r="H68">
            <v>0</v>
          </cell>
          <cell r="I68">
            <v>0</v>
          </cell>
        </row>
        <row r="69">
          <cell r="B69">
            <v>378</v>
          </cell>
          <cell r="C69">
            <v>1957</v>
          </cell>
          <cell r="D69">
            <v>53</v>
          </cell>
          <cell r="E69">
            <v>644</v>
          </cell>
          <cell r="F69">
            <v>1926</v>
          </cell>
          <cell r="G69">
            <v>2091</v>
          </cell>
          <cell r="H69">
            <v>0</v>
          </cell>
          <cell r="I69">
            <v>457</v>
          </cell>
        </row>
        <row r="70">
          <cell r="B70">
            <v>6881</v>
          </cell>
          <cell r="C70">
            <v>2113</v>
          </cell>
          <cell r="D70">
            <v>4225</v>
          </cell>
          <cell r="E70">
            <v>5368</v>
          </cell>
          <cell r="F70">
            <v>3985</v>
          </cell>
          <cell r="G70">
            <v>929</v>
          </cell>
          <cell r="H70">
            <v>2451</v>
          </cell>
          <cell r="I70">
            <v>1526</v>
          </cell>
        </row>
        <row r="71">
          <cell r="B71">
            <v>474</v>
          </cell>
          <cell r="C71">
            <v>617</v>
          </cell>
          <cell r="D71">
            <v>3993</v>
          </cell>
          <cell r="E71">
            <v>130</v>
          </cell>
          <cell r="F71">
            <v>1016</v>
          </cell>
          <cell r="G71">
            <v>974</v>
          </cell>
          <cell r="H71">
            <v>1691</v>
          </cell>
          <cell r="I71">
            <v>155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4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1181</v>
          </cell>
          <cell r="C73">
            <v>2628</v>
          </cell>
          <cell r="D73">
            <v>590</v>
          </cell>
          <cell r="E73">
            <v>487</v>
          </cell>
          <cell r="F73">
            <v>1200</v>
          </cell>
          <cell r="G73">
            <v>938</v>
          </cell>
          <cell r="H73">
            <v>489</v>
          </cell>
          <cell r="I73">
            <v>369</v>
          </cell>
        </row>
        <row r="74">
          <cell r="B74">
            <v>703</v>
          </cell>
          <cell r="C74">
            <v>56</v>
          </cell>
          <cell r="D74">
            <v>1467</v>
          </cell>
          <cell r="E74">
            <v>158</v>
          </cell>
          <cell r="F74">
            <v>247</v>
          </cell>
          <cell r="G74">
            <v>633</v>
          </cell>
          <cell r="H74">
            <v>707</v>
          </cell>
          <cell r="I74">
            <v>7</v>
          </cell>
        </row>
        <row r="75">
          <cell r="B75">
            <v>269</v>
          </cell>
          <cell r="C75">
            <v>0</v>
          </cell>
          <cell r="D75">
            <v>784</v>
          </cell>
          <cell r="E75">
            <v>0</v>
          </cell>
          <cell r="F75">
            <v>5104</v>
          </cell>
          <cell r="G75">
            <v>83</v>
          </cell>
          <cell r="H75">
            <v>924</v>
          </cell>
          <cell r="I75">
            <v>0</v>
          </cell>
        </row>
        <row r="76">
          <cell r="B76">
            <v>111</v>
          </cell>
          <cell r="C76">
            <v>120</v>
          </cell>
          <cell r="D76">
            <v>216</v>
          </cell>
          <cell r="E76">
            <v>190</v>
          </cell>
          <cell r="F76">
            <v>469</v>
          </cell>
          <cell r="G76">
            <v>115</v>
          </cell>
          <cell r="H76">
            <v>370</v>
          </cell>
          <cell r="I76">
            <v>8</v>
          </cell>
        </row>
        <row r="77">
          <cell r="B77">
            <v>21</v>
          </cell>
          <cell r="C77">
            <v>9</v>
          </cell>
          <cell r="D77">
            <v>0</v>
          </cell>
          <cell r="E77">
            <v>350</v>
          </cell>
          <cell r="F77">
            <v>175</v>
          </cell>
          <cell r="G77">
            <v>95</v>
          </cell>
          <cell r="H77">
            <v>0</v>
          </cell>
          <cell r="I77">
            <v>8</v>
          </cell>
        </row>
        <row r="78">
          <cell r="B78">
            <v>32</v>
          </cell>
          <cell r="C78">
            <v>0</v>
          </cell>
          <cell r="D78">
            <v>51</v>
          </cell>
          <cell r="E78">
            <v>3424</v>
          </cell>
          <cell r="F78">
            <v>650</v>
          </cell>
          <cell r="G78">
            <v>440</v>
          </cell>
          <cell r="H78">
            <v>16</v>
          </cell>
          <cell r="I78">
            <v>40</v>
          </cell>
        </row>
        <row r="79">
          <cell r="B79">
            <v>720</v>
          </cell>
          <cell r="C79">
            <v>26</v>
          </cell>
          <cell r="D79">
            <v>47</v>
          </cell>
          <cell r="E79">
            <v>154</v>
          </cell>
          <cell r="F79">
            <v>860</v>
          </cell>
          <cell r="G79">
            <v>40</v>
          </cell>
          <cell r="H79">
            <v>35</v>
          </cell>
          <cell r="I79">
            <v>59</v>
          </cell>
        </row>
        <row r="80">
          <cell r="B80">
            <v>5000</v>
          </cell>
          <cell r="C80">
            <v>0</v>
          </cell>
          <cell r="D80">
            <v>1000</v>
          </cell>
          <cell r="E80">
            <v>0</v>
          </cell>
          <cell r="F80">
            <v>2000</v>
          </cell>
          <cell r="G80">
            <v>3500</v>
          </cell>
          <cell r="H80">
            <v>11700</v>
          </cell>
          <cell r="I80">
            <v>0</v>
          </cell>
        </row>
        <row r="81">
          <cell r="B81">
            <v>0</v>
          </cell>
          <cell r="C81">
            <v>2</v>
          </cell>
          <cell r="D81">
            <v>5</v>
          </cell>
          <cell r="E81">
            <v>640</v>
          </cell>
          <cell r="F81">
            <v>620</v>
          </cell>
          <cell r="G81">
            <v>216</v>
          </cell>
          <cell r="H81">
            <v>2</v>
          </cell>
          <cell r="I81">
            <v>0</v>
          </cell>
        </row>
        <row r="82">
          <cell r="B82">
            <v>7205</v>
          </cell>
          <cell r="C82">
            <v>0</v>
          </cell>
          <cell r="D82">
            <v>320</v>
          </cell>
          <cell r="E82">
            <v>50</v>
          </cell>
          <cell r="F82">
            <v>2295</v>
          </cell>
          <cell r="G82">
            <v>1703</v>
          </cell>
          <cell r="H82">
            <v>1840</v>
          </cell>
          <cell r="I82">
            <v>94</v>
          </cell>
        </row>
        <row r="83">
          <cell r="B83">
            <v>100</v>
          </cell>
          <cell r="C83">
            <v>2156</v>
          </cell>
          <cell r="D83">
            <v>71</v>
          </cell>
          <cell r="E83">
            <v>436</v>
          </cell>
          <cell r="F83">
            <v>1754</v>
          </cell>
          <cell r="G83">
            <v>301</v>
          </cell>
          <cell r="H83">
            <v>0</v>
          </cell>
          <cell r="I83">
            <v>631</v>
          </cell>
        </row>
        <row r="84">
          <cell r="B84">
            <v>842</v>
          </cell>
          <cell r="C84">
            <v>1369</v>
          </cell>
          <cell r="D84">
            <v>2430</v>
          </cell>
          <cell r="E84">
            <v>1579</v>
          </cell>
          <cell r="F84">
            <v>345</v>
          </cell>
          <cell r="G84">
            <v>3194</v>
          </cell>
          <cell r="H84">
            <v>362</v>
          </cell>
          <cell r="I84">
            <v>93</v>
          </cell>
        </row>
        <row r="85">
          <cell r="B85">
            <v>203</v>
          </cell>
          <cell r="C85">
            <v>30</v>
          </cell>
          <cell r="D85">
            <v>3135</v>
          </cell>
          <cell r="E85">
            <v>0</v>
          </cell>
          <cell r="F85">
            <v>0</v>
          </cell>
          <cell r="G85">
            <v>801</v>
          </cell>
          <cell r="H85">
            <v>706</v>
          </cell>
          <cell r="I85">
            <v>400</v>
          </cell>
        </row>
        <row r="86">
          <cell r="B86">
            <v>5238</v>
          </cell>
          <cell r="C86">
            <v>9132</v>
          </cell>
          <cell r="D86">
            <v>339</v>
          </cell>
          <cell r="E86">
            <v>2203</v>
          </cell>
          <cell r="F86">
            <v>10046</v>
          </cell>
          <cell r="G86">
            <v>3371</v>
          </cell>
          <cell r="H86">
            <v>0</v>
          </cell>
          <cell r="I86">
            <v>4400</v>
          </cell>
        </row>
        <row r="87">
          <cell r="B87">
            <v>995</v>
          </cell>
          <cell r="C87">
            <v>9019</v>
          </cell>
          <cell r="D87">
            <v>0</v>
          </cell>
          <cell r="E87">
            <v>15</v>
          </cell>
          <cell r="F87">
            <v>215</v>
          </cell>
          <cell r="G87">
            <v>0</v>
          </cell>
          <cell r="H87">
            <v>2</v>
          </cell>
          <cell r="I87">
            <v>0</v>
          </cell>
        </row>
        <row r="88">
          <cell r="B88">
            <v>0</v>
          </cell>
          <cell r="C88">
            <v>298</v>
          </cell>
          <cell r="D88">
            <v>0</v>
          </cell>
          <cell r="E88">
            <v>0</v>
          </cell>
          <cell r="F88">
            <v>3828</v>
          </cell>
          <cell r="G88">
            <v>3833</v>
          </cell>
          <cell r="H88">
            <v>0</v>
          </cell>
          <cell r="I88">
            <v>648</v>
          </cell>
        </row>
        <row r="89">
          <cell r="B89">
            <v>38176</v>
          </cell>
          <cell r="C89">
            <v>8502</v>
          </cell>
          <cell r="D89">
            <v>80114</v>
          </cell>
          <cell r="E89">
            <v>3980</v>
          </cell>
          <cell r="F89">
            <v>24602</v>
          </cell>
          <cell r="G89">
            <v>76920</v>
          </cell>
          <cell r="H89">
            <v>18276</v>
          </cell>
          <cell r="I89">
            <v>231</v>
          </cell>
        </row>
        <row r="90">
          <cell r="B90">
            <v>137125</v>
          </cell>
          <cell r="C90">
            <v>125824</v>
          </cell>
          <cell r="D90">
            <v>17232</v>
          </cell>
          <cell r="E90">
            <v>191427</v>
          </cell>
          <cell r="F90">
            <v>41395</v>
          </cell>
          <cell r="G90">
            <v>124909</v>
          </cell>
          <cell r="H90">
            <v>30352</v>
          </cell>
          <cell r="I90">
            <v>442</v>
          </cell>
        </row>
        <row r="105">
          <cell r="B105">
            <v>560</v>
          </cell>
          <cell r="C105">
            <v>0</v>
          </cell>
          <cell r="D105">
            <v>81125</v>
          </cell>
          <cell r="E105">
            <v>0</v>
          </cell>
          <cell r="F105">
            <v>7732</v>
          </cell>
          <cell r="G105">
            <v>654</v>
          </cell>
          <cell r="H105">
            <v>10696</v>
          </cell>
          <cell r="I105">
            <v>6209</v>
          </cell>
        </row>
        <row r="106">
          <cell r="B106">
            <v>1536</v>
          </cell>
          <cell r="C106">
            <v>1699</v>
          </cell>
          <cell r="D106">
            <v>5352</v>
          </cell>
          <cell r="E106">
            <v>1882</v>
          </cell>
          <cell r="F106">
            <v>4149</v>
          </cell>
          <cell r="G106">
            <v>3930</v>
          </cell>
          <cell r="H106">
            <v>8615</v>
          </cell>
          <cell r="I106">
            <v>1631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38899</v>
          </cell>
          <cell r="H107">
            <v>0</v>
          </cell>
          <cell r="I107">
            <v>0</v>
          </cell>
        </row>
        <row r="108">
          <cell r="B108">
            <v>325</v>
          </cell>
          <cell r="C108">
            <v>11470</v>
          </cell>
          <cell r="D108">
            <v>92</v>
          </cell>
          <cell r="E108">
            <v>195</v>
          </cell>
          <cell r="F108">
            <v>1350</v>
          </cell>
          <cell r="G108">
            <v>2800</v>
          </cell>
          <cell r="H108">
            <v>130</v>
          </cell>
          <cell r="I108">
            <v>4820</v>
          </cell>
        </row>
        <row r="109">
          <cell r="B109">
            <v>0</v>
          </cell>
          <cell r="C109">
            <v>40</v>
          </cell>
          <cell r="D109">
            <v>171</v>
          </cell>
          <cell r="E109">
            <v>26</v>
          </cell>
          <cell r="F109">
            <v>30</v>
          </cell>
          <cell r="G109">
            <v>15</v>
          </cell>
          <cell r="H109">
            <v>956</v>
          </cell>
          <cell r="I109">
            <v>60</v>
          </cell>
        </row>
        <row r="110">
          <cell r="B110">
            <v>1522</v>
          </cell>
          <cell r="C110">
            <v>349</v>
          </cell>
          <cell r="D110">
            <v>2481</v>
          </cell>
          <cell r="E110">
            <v>6121</v>
          </cell>
          <cell r="F110">
            <v>2380</v>
          </cell>
          <cell r="G110">
            <v>852</v>
          </cell>
          <cell r="H110">
            <v>205179</v>
          </cell>
          <cell r="I110">
            <v>7922</v>
          </cell>
        </row>
        <row r="111">
          <cell r="B111">
            <v>235</v>
          </cell>
          <cell r="C111">
            <v>84</v>
          </cell>
          <cell r="D111">
            <v>366</v>
          </cell>
          <cell r="E111">
            <v>100</v>
          </cell>
          <cell r="F111">
            <v>104</v>
          </cell>
          <cell r="G111">
            <v>695</v>
          </cell>
          <cell r="H111">
            <v>7089</v>
          </cell>
          <cell r="I111">
            <v>447</v>
          </cell>
        </row>
        <row r="112">
          <cell r="B112">
            <v>71</v>
          </cell>
          <cell r="C112">
            <v>0</v>
          </cell>
          <cell r="D112">
            <v>8</v>
          </cell>
          <cell r="E112">
            <v>2</v>
          </cell>
          <cell r="F112">
            <v>40</v>
          </cell>
          <cell r="G112">
            <v>340</v>
          </cell>
          <cell r="H112">
            <v>2154</v>
          </cell>
          <cell r="I112">
            <v>0</v>
          </cell>
        </row>
        <row r="113">
          <cell r="B113">
            <v>4035</v>
          </cell>
          <cell r="C113">
            <v>124</v>
          </cell>
          <cell r="D113">
            <v>1987</v>
          </cell>
          <cell r="E113">
            <v>954</v>
          </cell>
          <cell r="F113">
            <v>7178</v>
          </cell>
          <cell r="G113">
            <v>35792</v>
          </cell>
          <cell r="H113">
            <v>28459</v>
          </cell>
          <cell r="I113">
            <v>1102</v>
          </cell>
        </row>
        <row r="114">
          <cell r="B114">
            <v>8130</v>
          </cell>
          <cell r="C114">
            <v>8051</v>
          </cell>
          <cell r="D114">
            <v>1494</v>
          </cell>
          <cell r="E114">
            <v>17371</v>
          </cell>
          <cell r="F114">
            <v>1428</v>
          </cell>
          <cell r="G114">
            <v>1499</v>
          </cell>
          <cell r="H114">
            <v>16531</v>
          </cell>
          <cell r="I114">
            <v>977</v>
          </cell>
        </row>
        <row r="115">
          <cell r="B115">
            <v>152</v>
          </cell>
          <cell r="C115">
            <v>3097</v>
          </cell>
          <cell r="D115">
            <v>25</v>
          </cell>
          <cell r="E115">
            <v>2104</v>
          </cell>
          <cell r="F115">
            <v>15282</v>
          </cell>
          <cell r="G115">
            <v>5146</v>
          </cell>
          <cell r="H115">
            <v>260</v>
          </cell>
          <cell r="I115">
            <v>4954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79620</v>
          </cell>
          <cell r="F116">
            <v>7800</v>
          </cell>
          <cell r="G116">
            <v>14099</v>
          </cell>
          <cell r="H116">
            <v>0</v>
          </cell>
          <cell r="I116">
            <v>0</v>
          </cell>
        </row>
        <row r="117">
          <cell r="B117">
            <v>3493</v>
          </cell>
          <cell r="C117">
            <v>21398</v>
          </cell>
          <cell r="D117">
            <v>311</v>
          </cell>
          <cell r="E117">
            <v>9656</v>
          </cell>
          <cell r="F117">
            <v>17063</v>
          </cell>
          <cell r="G117">
            <v>12345</v>
          </cell>
          <cell r="H117">
            <v>0</v>
          </cell>
          <cell r="I117">
            <v>3100</v>
          </cell>
        </row>
        <row r="118">
          <cell r="B118">
            <v>65741</v>
          </cell>
          <cell r="C118">
            <v>16224</v>
          </cell>
          <cell r="D118">
            <v>43054</v>
          </cell>
          <cell r="E118">
            <v>58280</v>
          </cell>
          <cell r="F118">
            <v>37208</v>
          </cell>
          <cell r="G118">
            <v>6282</v>
          </cell>
          <cell r="H118">
            <v>17329</v>
          </cell>
          <cell r="I118">
            <v>9653</v>
          </cell>
        </row>
        <row r="119">
          <cell r="B119">
            <v>10628</v>
          </cell>
          <cell r="C119">
            <v>1199</v>
          </cell>
          <cell r="D119">
            <v>25756</v>
          </cell>
          <cell r="E119">
            <v>878</v>
          </cell>
          <cell r="F119">
            <v>7903</v>
          </cell>
          <cell r="G119">
            <v>8038</v>
          </cell>
          <cell r="H119">
            <v>13649</v>
          </cell>
          <cell r="I119">
            <v>321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20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9234</v>
          </cell>
          <cell r="C121">
            <v>9635</v>
          </cell>
          <cell r="D121">
            <v>2737</v>
          </cell>
          <cell r="E121">
            <v>5361</v>
          </cell>
          <cell r="F121">
            <v>5686</v>
          </cell>
          <cell r="G121">
            <v>6403</v>
          </cell>
          <cell r="H121">
            <v>1586</v>
          </cell>
          <cell r="I121">
            <v>1989</v>
          </cell>
        </row>
        <row r="122">
          <cell r="B122">
            <v>10954</v>
          </cell>
          <cell r="C122">
            <v>111</v>
          </cell>
          <cell r="D122">
            <v>9577</v>
          </cell>
          <cell r="E122">
            <v>1476</v>
          </cell>
          <cell r="F122">
            <v>2578</v>
          </cell>
          <cell r="G122">
            <v>5672</v>
          </cell>
          <cell r="H122">
            <v>2212</v>
          </cell>
          <cell r="I122">
            <v>36</v>
          </cell>
        </row>
        <row r="123">
          <cell r="B123">
            <v>3363</v>
          </cell>
          <cell r="C123">
            <v>0</v>
          </cell>
          <cell r="D123">
            <v>17862</v>
          </cell>
          <cell r="E123">
            <v>0</v>
          </cell>
          <cell r="F123">
            <v>77520</v>
          </cell>
          <cell r="G123">
            <v>7304</v>
          </cell>
          <cell r="H123">
            <v>17505</v>
          </cell>
          <cell r="I123">
            <v>0</v>
          </cell>
        </row>
        <row r="124">
          <cell r="B124">
            <v>1335</v>
          </cell>
          <cell r="C124">
            <v>296</v>
          </cell>
          <cell r="D124">
            <v>2620</v>
          </cell>
          <cell r="E124">
            <v>2322</v>
          </cell>
          <cell r="F124">
            <v>8140</v>
          </cell>
          <cell r="G124">
            <v>2522</v>
          </cell>
          <cell r="H124">
            <v>2775</v>
          </cell>
          <cell r="I124">
            <v>50</v>
          </cell>
        </row>
        <row r="125">
          <cell r="B125">
            <v>32</v>
          </cell>
          <cell r="C125">
            <v>10</v>
          </cell>
          <cell r="D125">
            <v>0</v>
          </cell>
          <cell r="E125">
            <v>676</v>
          </cell>
          <cell r="F125">
            <v>350</v>
          </cell>
          <cell r="G125">
            <v>119</v>
          </cell>
          <cell r="H125">
            <v>0</v>
          </cell>
          <cell r="I125">
            <v>10</v>
          </cell>
        </row>
        <row r="126">
          <cell r="B126">
            <v>49</v>
          </cell>
          <cell r="C126">
            <v>0</v>
          </cell>
          <cell r="D126">
            <v>48</v>
          </cell>
          <cell r="E126">
            <v>276</v>
          </cell>
          <cell r="F126">
            <v>1550</v>
          </cell>
          <cell r="G126">
            <v>310</v>
          </cell>
          <cell r="H126">
            <v>0</v>
          </cell>
          <cell r="I126">
            <v>60</v>
          </cell>
        </row>
        <row r="127">
          <cell r="B127">
            <v>12748</v>
          </cell>
          <cell r="C127">
            <v>95</v>
          </cell>
          <cell r="D127">
            <v>1191</v>
          </cell>
          <cell r="E127">
            <v>2361</v>
          </cell>
          <cell r="F127">
            <v>28200</v>
          </cell>
          <cell r="G127">
            <v>399</v>
          </cell>
          <cell r="H127">
            <v>206</v>
          </cell>
          <cell r="I127">
            <v>231</v>
          </cell>
        </row>
        <row r="128">
          <cell r="B128">
            <v>190000</v>
          </cell>
          <cell r="C128">
            <v>0</v>
          </cell>
          <cell r="D128">
            <v>42000</v>
          </cell>
          <cell r="E128">
            <v>0</v>
          </cell>
          <cell r="F128">
            <v>84000</v>
          </cell>
          <cell r="G128">
            <v>157500</v>
          </cell>
          <cell r="H128">
            <v>549300</v>
          </cell>
          <cell r="I128">
            <v>0</v>
          </cell>
        </row>
        <row r="129">
          <cell r="B129">
            <v>0</v>
          </cell>
          <cell r="C129">
            <v>12</v>
          </cell>
          <cell r="D129">
            <v>60</v>
          </cell>
          <cell r="E129">
            <v>38400</v>
          </cell>
          <cell r="F129">
            <v>8050</v>
          </cell>
          <cell r="G129">
            <v>1122</v>
          </cell>
          <cell r="H129">
            <v>15</v>
          </cell>
          <cell r="I129">
            <v>0</v>
          </cell>
        </row>
        <row r="130">
          <cell r="B130">
            <v>15176</v>
          </cell>
          <cell r="C130">
            <v>0</v>
          </cell>
          <cell r="D130">
            <v>256</v>
          </cell>
          <cell r="E130">
            <v>16</v>
          </cell>
          <cell r="F130">
            <v>3323</v>
          </cell>
          <cell r="G130">
            <v>734</v>
          </cell>
          <cell r="H130">
            <v>104</v>
          </cell>
          <cell r="I130">
            <v>188</v>
          </cell>
        </row>
        <row r="131">
          <cell r="B131">
            <v>500</v>
          </cell>
          <cell r="C131">
            <v>1146</v>
          </cell>
          <cell r="D131">
            <v>69</v>
          </cell>
          <cell r="E131">
            <v>305</v>
          </cell>
          <cell r="F131">
            <v>4554</v>
          </cell>
          <cell r="G131">
            <v>69</v>
          </cell>
          <cell r="H131">
            <v>0</v>
          </cell>
          <cell r="I131">
            <v>1908</v>
          </cell>
        </row>
        <row r="132">
          <cell r="B132">
            <v>1870</v>
          </cell>
          <cell r="C132">
            <v>164</v>
          </cell>
          <cell r="D132">
            <v>6679</v>
          </cell>
          <cell r="E132">
            <v>1785</v>
          </cell>
          <cell r="F132">
            <v>276</v>
          </cell>
          <cell r="G132">
            <v>1288</v>
          </cell>
          <cell r="H132">
            <v>228</v>
          </cell>
          <cell r="I132">
            <v>338</v>
          </cell>
        </row>
        <row r="133">
          <cell r="B133">
            <v>203</v>
          </cell>
          <cell r="C133">
            <v>60</v>
          </cell>
          <cell r="D133">
            <v>3721</v>
          </cell>
          <cell r="E133">
            <v>0</v>
          </cell>
          <cell r="F133">
            <v>0</v>
          </cell>
          <cell r="G133">
            <v>253</v>
          </cell>
          <cell r="H133">
            <v>134</v>
          </cell>
          <cell r="I133">
            <v>400</v>
          </cell>
        </row>
        <row r="134">
          <cell r="B134">
            <v>15382</v>
          </cell>
          <cell r="C134">
            <v>15122</v>
          </cell>
          <cell r="D134">
            <v>121</v>
          </cell>
          <cell r="E134">
            <v>2190</v>
          </cell>
          <cell r="F134">
            <v>5023</v>
          </cell>
          <cell r="G134">
            <v>2120</v>
          </cell>
          <cell r="H134">
            <v>0</v>
          </cell>
          <cell r="I134">
            <v>7753</v>
          </cell>
        </row>
        <row r="135">
          <cell r="B135">
            <v>1532</v>
          </cell>
          <cell r="C135">
            <v>1262</v>
          </cell>
          <cell r="D135">
            <v>0</v>
          </cell>
          <cell r="E135">
            <v>22</v>
          </cell>
          <cell r="F135">
            <v>645</v>
          </cell>
          <cell r="G135">
            <v>0</v>
          </cell>
          <cell r="H135">
            <v>2</v>
          </cell>
          <cell r="I135">
            <v>0</v>
          </cell>
        </row>
        <row r="136">
          <cell r="B136">
            <v>0</v>
          </cell>
          <cell r="C136">
            <v>409</v>
          </cell>
          <cell r="D136">
            <v>0</v>
          </cell>
          <cell r="E136">
            <v>0</v>
          </cell>
          <cell r="F136">
            <v>1514</v>
          </cell>
          <cell r="G136">
            <v>2983</v>
          </cell>
          <cell r="H136">
            <v>0</v>
          </cell>
          <cell r="I136">
            <v>910</v>
          </cell>
        </row>
        <row r="137">
          <cell r="B137">
            <v>263899</v>
          </cell>
          <cell r="C137">
            <v>42508</v>
          </cell>
          <cell r="D137">
            <v>645599</v>
          </cell>
          <cell r="E137">
            <v>27600</v>
          </cell>
          <cell r="F137">
            <v>88834</v>
          </cell>
          <cell r="G137">
            <v>255894</v>
          </cell>
          <cell r="H137">
            <v>163331</v>
          </cell>
          <cell r="I137">
            <v>8941</v>
          </cell>
        </row>
        <row r="138">
          <cell r="B138">
            <v>20505</v>
          </cell>
          <cell r="C138">
            <v>13915</v>
          </cell>
          <cell r="D138">
            <v>8496</v>
          </cell>
          <cell r="E138">
            <v>9657</v>
          </cell>
          <cell r="F138">
            <v>4802</v>
          </cell>
          <cell r="G138">
            <v>31530</v>
          </cell>
          <cell r="H138">
            <v>7937</v>
          </cell>
          <cell r="I138">
            <v>455</v>
          </cell>
        </row>
      </sheetData>
      <sheetData sheetId="4">
        <row r="8">
          <cell r="B8">
            <v>6825</v>
          </cell>
          <cell r="C8">
            <v>94213</v>
          </cell>
          <cell r="D8">
            <v>35601</v>
          </cell>
          <cell r="E8">
            <v>25101</v>
          </cell>
          <cell r="F8">
            <v>3315</v>
          </cell>
          <cell r="G8">
            <v>12</v>
          </cell>
          <cell r="H8">
            <v>5195</v>
          </cell>
          <cell r="I8">
            <v>1931</v>
          </cell>
        </row>
        <row r="9">
          <cell r="B9">
            <v>1880</v>
          </cell>
          <cell r="C9">
            <v>1160</v>
          </cell>
          <cell r="D9">
            <v>1532</v>
          </cell>
          <cell r="E9">
            <v>960</v>
          </cell>
          <cell r="F9">
            <v>1428</v>
          </cell>
          <cell r="G9">
            <v>2100</v>
          </cell>
          <cell r="H9">
            <v>11064</v>
          </cell>
          <cell r="I9">
            <v>2473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180</v>
          </cell>
          <cell r="I10">
            <v>0</v>
          </cell>
        </row>
        <row r="11">
          <cell r="D11">
            <v>36</v>
          </cell>
        </row>
        <row r="12">
          <cell r="B12">
            <v>0</v>
          </cell>
          <cell r="C12">
            <v>10</v>
          </cell>
          <cell r="D12">
            <v>556</v>
          </cell>
          <cell r="E12">
            <v>0</v>
          </cell>
          <cell r="F12">
            <v>7</v>
          </cell>
          <cell r="G12">
            <v>26</v>
          </cell>
          <cell r="H12">
            <v>2259</v>
          </cell>
          <cell r="I12">
            <v>85</v>
          </cell>
        </row>
        <row r="13">
          <cell r="B13">
            <v>348</v>
          </cell>
          <cell r="C13">
            <v>219</v>
          </cell>
          <cell r="D13">
            <v>634</v>
          </cell>
          <cell r="E13">
            <v>1552</v>
          </cell>
          <cell r="F13">
            <v>376</v>
          </cell>
          <cell r="G13">
            <v>1330</v>
          </cell>
          <cell r="H13">
            <v>211</v>
          </cell>
          <cell r="I13">
            <v>0</v>
          </cell>
        </row>
        <row r="14">
          <cell r="B14">
            <v>40</v>
          </cell>
          <cell r="C14">
            <v>146</v>
          </cell>
          <cell r="D14">
            <v>0</v>
          </cell>
          <cell r="E14">
            <v>2</v>
          </cell>
          <cell r="F14">
            <v>27</v>
          </cell>
          <cell r="G14">
            <v>824</v>
          </cell>
          <cell r="H14">
            <v>15</v>
          </cell>
          <cell r="I14">
            <v>0</v>
          </cell>
        </row>
        <row r="15">
          <cell r="B15">
            <v>20</v>
          </cell>
          <cell r="C15">
            <v>3</v>
          </cell>
          <cell r="D15">
            <v>0</v>
          </cell>
          <cell r="E15">
            <v>2</v>
          </cell>
          <cell r="F15">
            <v>20</v>
          </cell>
          <cell r="G15">
            <v>0</v>
          </cell>
          <cell r="H15">
            <v>0</v>
          </cell>
          <cell r="I15">
            <v>0</v>
          </cell>
        </row>
        <row r="16">
          <cell r="B16">
            <v>224</v>
          </cell>
          <cell r="C16">
            <v>63</v>
          </cell>
          <cell r="D16">
            <v>1012</v>
          </cell>
          <cell r="E16">
            <v>68</v>
          </cell>
          <cell r="F16">
            <v>563</v>
          </cell>
          <cell r="G16">
            <v>1428</v>
          </cell>
          <cell r="H16">
            <v>7359</v>
          </cell>
          <cell r="I16">
            <v>178</v>
          </cell>
        </row>
        <row r="17">
          <cell r="B17">
            <v>317</v>
          </cell>
          <cell r="C17">
            <v>252</v>
          </cell>
          <cell r="D17">
            <v>97</v>
          </cell>
          <cell r="E17">
            <v>289</v>
          </cell>
          <cell r="F17">
            <v>305</v>
          </cell>
          <cell r="G17">
            <v>281</v>
          </cell>
          <cell r="H17">
            <v>1914</v>
          </cell>
          <cell r="I17">
            <v>87</v>
          </cell>
        </row>
        <row r="18">
          <cell r="B18">
            <v>301</v>
          </cell>
          <cell r="C18">
            <v>911</v>
          </cell>
          <cell r="D18">
            <v>0</v>
          </cell>
          <cell r="E18">
            <v>17</v>
          </cell>
          <cell r="F18">
            <v>981</v>
          </cell>
          <cell r="G18">
            <v>860</v>
          </cell>
          <cell r="H18">
            <v>0</v>
          </cell>
          <cell r="I18">
            <v>1573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2170</v>
          </cell>
          <cell r="F19">
            <v>305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225</v>
          </cell>
          <cell r="C20">
            <v>2077</v>
          </cell>
          <cell r="D20">
            <v>153</v>
          </cell>
          <cell r="E20">
            <v>464</v>
          </cell>
          <cell r="F20">
            <v>863</v>
          </cell>
          <cell r="G20">
            <v>1718</v>
          </cell>
          <cell r="H20">
            <v>0</v>
          </cell>
          <cell r="I20">
            <v>577</v>
          </cell>
        </row>
        <row r="21">
          <cell r="B21">
            <v>4031</v>
          </cell>
          <cell r="C21">
            <v>1247</v>
          </cell>
          <cell r="D21">
            <v>2192</v>
          </cell>
          <cell r="E21">
            <v>2497</v>
          </cell>
          <cell r="F21">
            <v>1656</v>
          </cell>
          <cell r="G21">
            <v>989</v>
          </cell>
          <cell r="H21">
            <v>1071</v>
          </cell>
          <cell r="I21">
            <v>974</v>
          </cell>
        </row>
        <row r="22">
          <cell r="B22">
            <v>37</v>
          </cell>
          <cell r="C22">
            <v>70</v>
          </cell>
          <cell r="D22">
            <v>917</v>
          </cell>
          <cell r="E22">
            <v>74</v>
          </cell>
          <cell r="F22">
            <v>377</v>
          </cell>
          <cell r="G22">
            <v>268</v>
          </cell>
          <cell r="H22">
            <v>563</v>
          </cell>
          <cell r="I22">
            <v>74</v>
          </cell>
        </row>
        <row r="23">
          <cell r="B23">
            <v>1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</v>
          </cell>
          <cell r="I23">
            <v>0</v>
          </cell>
        </row>
        <row r="24">
          <cell r="B24">
            <v>330</v>
          </cell>
          <cell r="C24">
            <v>621</v>
          </cell>
          <cell r="D24">
            <v>116</v>
          </cell>
          <cell r="E24">
            <v>222</v>
          </cell>
          <cell r="F24">
            <v>1088</v>
          </cell>
          <cell r="G24">
            <v>38</v>
          </cell>
          <cell r="H24">
            <v>83</v>
          </cell>
          <cell r="I24">
            <v>730</v>
          </cell>
        </row>
        <row r="25">
          <cell r="B25">
            <v>159</v>
          </cell>
          <cell r="C25">
            <v>30</v>
          </cell>
          <cell r="D25">
            <v>23</v>
          </cell>
          <cell r="E25">
            <v>86</v>
          </cell>
          <cell r="F25">
            <v>106</v>
          </cell>
          <cell r="G25">
            <v>105</v>
          </cell>
          <cell r="H25">
            <v>727</v>
          </cell>
          <cell r="I25">
            <v>3</v>
          </cell>
        </row>
        <row r="26">
          <cell r="B26">
            <v>72</v>
          </cell>
          <cell r="C26">
            <v>1</v>
          </cell>
          <cell r="D26">
            <v>933</v>
          </cell>
          <cell r="E26">
            <v>40</v>
          </cell>
          <cell r="F26">
            <v>1050</v>
          </cell>
          <cell r="G26">
            <v>3</v>
          </cell>
          <cell r="H26">
            <v>1495</v>
          </cell>
          <cell r="I26">
            <v>0</v>
          </cell>
        </row>
        <row r="27">
          <cell r="B27">
            <v>74</v>
          </cell>
          <cell r="C27">
            <v>42</v>
          </cell>
          <cell r="D27">
            <v>474</v>
          </cell>
          <cell r="E27">
            <v>75</v>
          </cell>
          <cell r="F27">
            <v>298</v>
          </cell>
          <cell r="G27">
            <v>60</v>
          </cell>
          <cell r="H27">
            <v>152</v>
          </cell>
          <cell r="I27">
            <v>0</v>
          </cell>
        </row>
        <row r="28">
          <cell r="B28">
            <v>33</v>
          </cell>
          <cell r="C28">
            <v>7</v>
          </cell>
          <cell r="D28">
            <v>2</v>
          </cell>
          <cell r="E28">
            <v>488</v>
          </cell>
          <cell r="F28">
            <v>185</v>
          </cell>
          <cell r="G28">
            <v>60</v>
          </cell>
          <cell r="H28">
            <v>4</v>
          </cell>
          <cell r="I28">
            <v>1</v>
          </cell>
        </row>
        <row r="29">
          <cell r="B29">
            <v>24</v>
          </cell>
          <cell r="C29">
            <v>0</v>
          </cell>
          <cell r="D29">
            <v>0</v>
          </cell>
          <cell r="E29">
            <v>210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51</v>
          </cell>
          <cell r="C30">
            <v>10</v>
          </cell>
          <cell r="D30">
            <v>54</v>
          </cell>
          <cell r="E30">
            <v>112</v>
          </cell>
          <cell r="F30">
            <v>447</v>
          </cell>
          <cell r="G30">
            <v>33</v>
          </cell>
          <cell r="H30">
            <v>4</v>
          </cell>
          <cell r="I30">
            <v>37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31</v>
          </cell>
          <cell r="C32">
            <v>0</v>
          </cell>
          <cell r="D32">
            <v>0</v>
          </cell>
          <cell r="E32">
            <v>603</v>
          </cell>
          <cell r="F32">
            <v>195</v>
          </cell>
          <cell r="G32">
            <v>83</v>
          </cell>
          <cell r="H32">
            <v>10</v>
          </cell>
          <cell r="I32">
            <v>0</v>
          </cell>
        </row>
        <row r="33">
          <cell r="B33">
            <v>265</v>
          </cell>
          <cell r="C33">
            <v>0</v>
          </cell>
          <cell r="D33">
            <v>269</v>
          </cell>
          <cell r="E33">
            <v>160</v>
          </cell>
          <cell r="F33">
            <v>95</v>
          </cell>
          <cell r="G33">
            <v>260</v>
          </cell>
          <cell r="H33">
            <v>10</v>
          </cell>
          <cell r="I33">
            <v>23</v>
          </cell>
        </row>
        <row r="34">
          <cell r="B34">
            <v>0</v>
          </cell>
          <cell r="C34">
            <v>87</v>
          </cell>
          <cell r="D34">
            <v>0</v>
          </cell>
          <cell r="E34">
            <v>42</v>
          </cell>
          <cell r="F34">
            <v>6</v>
          </cell>
          <cell r="G34">
            <v>82</v>
          </cell>
          <cell r="H34">
            <v>0</v>
          </cell>
          <cell r="I34">
            <v>20</v>
          </cell>
        </row>
        <row r="35">
          <cell r="B35">
            <v>203</v>
          </cell>
          <cell r="C35">
            <v>16</v>
          </cell>
          <cell r="D35">
            <v>209</v>
          </cell>
          <cell r="E35">
            <v>40</v>
          </cell>
          <cell r="F35">
            <v>282</v>
          </cell>
          <cell r="G35">
            <v>20</v>
          </cell>
          <cell r="H35">
            <v>105</v>
          </cell>
          <cell r="I35">
            <v>20</v>
          </cell>
        </row>
        <row r="36">
          <cell r="B36">
            <v>40</v>
          </cell>
          <cell r="C36">
            <v>0</v>
          </cell>
          <cell r="D36">
            <v>2552</v>
          </cell>
          <cell r="E36">
            <v>0</v>
          </cell>
          <cell r="F36">
            <v>8</v>
          </cell>
          <cell r="G36">
            <v>261</v>
          </cell>
          <cell r="H36">
            <v>131</v>
          </cell>
          <cell r="I36">
            <v>150</v>
          </cell>
        </row>
        <row r="37">
          <cell r="B37">
            <v>10</v>
          </cell>
          <cell r="C37">
            <v>0</v>
          </cell>
          <cell r="D37">
            <v>3</v>
          </cell>
          <cell r="E37">
            <v>8</v>
          </cell>
          <cell r="F37">
            <v>20</v>
          </cell>
          <cell r="G37">
            <v>162</v>
          </cell>
          <cell r="H37">
            <v>0</v>
          </cell>
          <cell r="I37">
            <v>400</v>
          </cell>
        </row>
        <row r="38">
          <cell r="B38">
            <v>543</v>
          </cell>
          <cell r="C38">
            <v>480</v>
          </cell>
          <cell r="D38">
            <v>0</v>
          </cell>
          <cell r="E38">
            <v>0</v>
          </cell>
          <cell r="F38">
            <v>65</v>
          </cell>
          <cell r="G38">
            <v>0</v>
          </cell>
          <cell r="H38">
            <v>0</v>
          </cell>
          <cell r="I38">
            <v>5</v>
          </cell>
        </row>
        <row r="39">
          <cell r="B39">
            <v>2</v>
          </cell>
          <cell r="C39">
            <v>0</v>
          </cell>
          <cell r="D39">
            <v>8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83</v>
          </cell>
          <cell r="C40">
            <v>48</v>
          </cell>
          <cell r="D40">
            <v>2055</v>
          </cell>
          <cell r="E40">
            <v>184</v>
          </cell>
          <cell r="F40">
            <v>43</v>
          </cell>
          <cell r="G40">
            <v>68</v>
          </cell>
          <cell r="H40">
            <v>319</v>
          </cell>
          <cell r="I40">
            <v>67</v>
          </cell>
        </row>
        <row r="41">
          <cell r="B41">
            <v>1329</v>
          </cell>
          <cell r="C41">
            <v>701</v>
          </cell>
          <cell r="D41">
            <v>1222</v>
          </cell>
          <cell r="E41">
            <v>1237</v>
          </cell>
          <cell r="F41">
            <v>173</v>
          </cell>
          <cell r="G41">
            <v>787</v>
          </cell>
          <cell r="H41">
            <v>993</v>
          </cell>
          <cell r="I41">
            <v>731</v>
          </cell>
        </row>
        <row r="57">
          <cell r="B57">
            <v>165</v>
          </cell>
          <cell r="C57">
            <v>812</v>
          </cell>
          <cell r="D57">
            <v>1131</v>
          </cell>
          <cell r="E57">
            <v>0</v>
          </cell>
          <cell r="F57">
            <v>1790</v>
          </cell>
          <cell r="G57">
            <v>90</v>
          </cell>
          <cell r="H57">
            <v>757</v>
          </cell>
          <cell r="I57">
            <v>1695</v>
          </cell>
        </row>
        <row r="58">
          <cell r="B58">
            <v>11261</v>
          </cell>
          <cell r="C58">
            <v>3327</v>
          </cell>
          <cell r="D58">
            <v>2235</v>
          </cell>
          <cell r="E58">
            <v>1265</v>
          </cell>
          <cell r="F58">
            <v>1730</v>
          </cell>
          <cell r="G58">
            <v>2055</v>
          </cell>
          <cell r="H58">
            <v>2642</v>
          </cell>
          <cell r="I58">
            <v>1411</v>
          </cell>
        </row>
        <row r="60">
          <cell r="B60">
            <v>1500</v>
          </cell>
          <cell r="C60">
            <v>85500</v>
          </cell>
          <cell r="D60">
            <v>450</v>
          </cell>
          <cell r="E60">
            <v>1360</v>
          </cell>
          <cell r="F60">
            <v>8350</v>
          </cell>
          <cell r="G60">
            <v>13400</v>
          </cell>
          <cell r="H60">
            <v>750</v>
          </cell>
          <cell r="I60">
            <v>36000</v>
          </cell>
        </row>
        <row r="61">
          <cell r="B61">
            <v>0</v>
          </cell>
          <cell r="C61">
            <v>50</v>
          </cell>
          <cell r="D61">
            <v>1416</v>
          </cell>
          <cell r="E61">
            <v>0</v>
          </cell>
          <cell r="F61">
            <v>10</v>
          </cell>
          <cell r="G61">
            <v>2</v>
          </cell>
          <cell r="H61">
            <v>265</v>
          </cell>
          <cell r="I61">
            <v>93</v>
          </cell>
        </row>
        <row r="62">
          <cell r="B62">
            <v>3858</v>
          </cell>
          <cell r="C62">
            <v>2589</v>
          </cell>
          <cell r="D62">
            <v>4007</v>
          </cell>
          <cell r="E62">
            <v>4771</v>
          </cell>
          <cell r="F62">
            <v>3284</v>
          </cell>
          <cell r="G62">
            <v>2925</v>
          </cell>
          <cell r="H62">
            <v>20030</v>
          </cell>
          <cell r="I62">
            <v>32223</v>
          </cell>
        </row>
        <row r="63">
          <cell r="B63">
            <v>538</v>
          </cell>
          <cell r="C63">
            <v>360</v>
          </cell>
          <cell r="D63">
            <v>1451</v>
          </cell>
          <cell r="E63">
            <v>15</v>
          </cell>
          <cell r="F63">
            <v>271</v>
          </cell>
          <cell r="G63">
            <v>3808</v>
          </cell>
          <cell r="H63">
            <v>1994</v>
          </cell>
          <cell r="I63">
            <v>3921</v>
          </cell>
        </row>
        <row r="64">
          <cell r="B64">
            <v>46</v>
          </cell>
          <cell r="C64">
            <v>4</v>
          </cell>
          <cell r="D64">
            <v>0</v>
          </cell>
          <cell r="E64">
            <v>0</v>
          </cell>
          <cell r="G64">
            <v>355</v>
          </cell>
          <cell r="H64">
            <v>85</v>
          </cell>
          <cell r="I64">
            <v>140</v>
          </cell>
        </row>
        <row r="65">
          <cell r="B65">
            <v>1701</v>
          </cell>
          <cell r="C65">
            <v>389</v>
          </cell>
          <cell r="D65">
            <v>973</v>
          </cell>
          <cell r="E65">
            <v>231</v>
          </cell>
          <cell r="F65">
            <v>9136</v>
          </cell>
          <cell r="G65">
            <v>22630</v>
          </cell>
          <cell r="H65">
            <v>23264</v>
          </cell>
          <cell r="I65">
            <v>879</v>
          </cell>
        </row>
        <row r="66">
          <cell r="B66">
            <v>1259</v>
          </cell>
          <cell r="C66">
            <v>1132</v>
          </cell>
          <cell r="D66">
            <v>361</v>
          </cell>
          <cell r="E66">
            <v>2082</v>
          </cell>
          <cell r="F66">
            <v>413</v>
          </cell>
          <cell r="G66">
            <v>403</v>
          </cell>
          <cell r="H66">
            <v>1471</v>
          </cell>
          <cell r="I66">
            <v>550</v>
          </cell>
        </row>
        <row r="67">
          <cell r="B67">
            <v>10</v>
          </cell>
          <cell r="C67">
            <v>498</v>
          </cell>
          <cell r="D67">
            <v>55</v>
          </cell>
          <cell r="E67">
            <v>59</v>
          </cell>
          <cell r="F67">
            <v>1083</v>
          </cell>
          <cell r="G67">
            <v>356</v>
          </cell>
          <cell r="H67">
            <v>28</v>
          </cell>
          <cell r="I67">
            <v>1734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1762</v>
          </cell>
          <cell r="F68">
            <v>515</v>
          </cell>
          <cell r="G68">
            <v>343</v>
          </cell>
          <cell r="H68">
            <v>0</v>
          </cell>
          <cell r="I68">
            <v>0</v>
          </cell>
        </row>
        <row r="69">
          <cell r="B69">
            <v>173</v>
          </cell>
          <cell r="C69">
            <v>3182</v>
          </cell>
          <cell r="D69">
            <v>7</v>
          </cell>
          <cell r="E69">
            <v>648</v>
          </cell>
          <cell r="F69">
            <v>1338</v>
          </cell>
          <cell r="G69">
            <v>2398</v>
          </cell>
          <cell r="H69">
            <v>54</v>
          </cell>
          <cell r="I69">
            <v>1246</v>
          </cell>
        </row>
        <row r="70">
          <cell r="B70">
            <v>5252</v>
          </cell>
          <cell r="C70">
            <v>2359</v>
          </cell>
          <cell r="D70">
            <v>3087</v>
          </cell>
          <cell r="E70">
            <v>3475</v>
          </cell>
          <cell r="F70">
            <v>3421</v>
          </cell>
          <cell r="G70">
            <v>589</v>
          </cell>
          <cell r="H70">
            <v>1544</v>
          </cell>
          <cell r="I70">
            <v>1039</v>
          </cell>
        </row>
        <row r="71">
          <cell r="B71">
            <v>422</v>
          </cell>
          <cell r="C71">
            <v>457</v>
          </cell>
          <cell r="D71">
            <v>4274</v>
          </cell>
          <cell r="E71">
            <v>86</v>
          </cell>
          <cell r="F71">
            <v>712</v>
          </cell>
          <cell r="G71">
            <v>459</v>
          </cell>
          <cell r="H71">
            <v>2013</v>
          </cell>
          <cell r="I71">
            <v>189</v>
          </cell>
        </row>
        <row r="72">
          <cell r="B72">
            <v>2</v>
          </cell>
          <cell r="C72">
            <v>0</v>
          </cell>
          <cell r="D72">
            <v>0</v>
          </cell>
          <cell r="E72">
            <v>260</v>
          </cell>
          <cell r="F72">
            <v>0</v>
          </cell>
          <cell r="H72">
            <v>2</v>
          </cell>
          <cell r="I72">
            <v>0</v>
          </cell>
        </row>
        <row r="73">
          <cell r="B73">
            <v>1509</v>
          </cell>
          <cell r="C73">
            <v>2526</v>
          </cell>
          <cell r="D73">
            <v>306</v>
          </cell>
          <cell r="E73">
            <v>416</v>
          </cell>
          <cell r="F73">
            <v>1124</v>
          </cell>
          <cell r="G73">
            <v>471</v>
          </cell>
          <cell r="H73">
            <v>122</v>
          </cell>
          <cell r="I73">
            <v>308</v>
          </cell>
        </row>
        <row r="74">
          <cell r="B74">
            <v>1104</v>
          </cell>
          <cell r="C74">
            <v>78</v>
          </cell>
          <cell r="D74">
            <v>1028</v>
          </cell>
          <cell r="E74">
            <v>128</v>
          </cell>
          <cell r="F74">
            <v>360</v>
          </cell>
          <cell r="G74">
            <v>378</v>
          </cell>
          <cell r="H74">
            <v>732</v>
          </cell>
          <cell r="I74">
            <v>20</v>
          </cell>
        </row>
        <row r="75">
          <cell r="B75">
            <v>6</v>
          </cell>
          <cell r="C75">
            <v>2</v>
          </cell>
          <cell r="D75">
            <v>411</v>
          </cell>
          <cell r="E75">
            <v>76</v>
          </cell>
          <cell r="F75">
            <v>2289</v>
          </cell>
          <cell r="G75">
            <v>207</v>
          </cell>
          <cell r="H75">
            <v>568</v>
          </cell>
          <cell r="I75">
            <v>0</v>
          </cell>
        </row>
        <row r="76">
          <cell r="B76">
            <v>104</v>
          </cell>
          <cell r="C76">
            <v>71</v>
          </cell>
          <cell r="D76">
            <v>500</v>
          </cell>
          <cell r="E76">
            <v>83</v>
          </cell>
          <cell r="F76">
            <v>514</v>
          </cell>
          <cell r="G76">
            <v>90</v>
          </cell>
          <cell r="H76">
            <v>198</v>
          </cell>
          <cell r="I76">
            <v>7</v>
          </cell>
        </row>
        <row r="77">
          <cell r="B77">
            <v>20</v>
          </cell>
          <cell r="C77">
            <v>12</v>
          </cell>
          <cell r="D77">
            <v>0</v>
          </cell>
          <cell r="E77">
            <v>314</v>
          </cell>
          <cell r="F77">
            <v>150</v>
          </cell>
          <cell r="G77">
            <v>47</v>
          </cell>
          <cell r="H77">
            <v>9</v>
          </cell>
          <cell r="I77">
            <v>4</v>
          </cell>
        </row>
        <row r="78">
          <cell r="B78">
            <v>43</v>
          </cell>
          <cell r="C78">
            <v>0</v>
          </cell>
          <cell r="D78">
            <v>39</v>
          </cell>
          <cell r="E78">
            <v>4372</v>
          </cell>
          <cell r="F78">
            <v>635</v>
          </cell>
          <cell r="G78">
            <v>74</v>
          </cell>
          <cell r="H78">
            <v>187</v>
          </cell>
          <cell r="I78">
            <v>38</v>
          </cell>
        </row>
        <row r="79">
          <cell r="B79">
            <v>659</v>
          </cell>
          <cell r="C79">
            <v>67</v>
          </cell>
          <cell r="D79">
            <v>13</v>
          </cell>
          <cell r="E79">
            <v>82</v>
          </cell>
          <cell r="F79">
            <v>1050</v>
          </cell>
          <cell r="G79">
            <v>65</v>
          </cell>
          <cell r="H79">
            <v>50</v>
          </cell>
          <cell r="I79">
            <v>56</v>
          </cell>
        </row>
        <row r="80">
          <cell r="F80">
            <v>715</v>
          </cell>
          <cell r="G80">
            <v>2223</v>
          </cell>
          <cell r="H80">
            <v>6170</v>
          </cell>
        </row>
        <row r="81">
          <cell r="B81">
            <v>24</v>
          </cell>
          <cell r="C81">
            <v>1</v>
          </cell>
          <cell r="D81">
            <v>4</v>
          </cell>
          <cell r="E81">
            <v>443</v>
          </cell>
          <cell r="F81">
            <v>490</v>
          </cell>
          <cell r="G81">
            <v>112</v>
          </cell>
          <cell r="H81">
            <v>0</v>
          </cell>
        </row>
        <row r="82">
          <cell r="B82">
            <v>120</v>
          </cell>
          <cell r="C82">
            <v>0</v>
          </cell>
          <cell r="D82">
            <v>190</v>
          </cell>
          <cell r="E82">
            <v>0</v>
          </cell>
          <cell r="F82">
            <v>371</v>
          </cell>
          <cell r="G82">
            <v>497</v>
          </cell>
          <cell r="H82">
            <v>500</v>
          </cell>
          <cell r="I82">
            <v>132</v>
          </cell>
        </row>
        <row r="83">
          <cell r="B83">
            <v>106</v>
          </cell>
          <cell r="C83">
            <v>3347</v>
          </cell>
          <cell r="D83">
            <v>0</v>
          </cell>
          <cell r="E83">
            <v>350</v>
          </cell>
          <cell r="F83">
            <v>2048</v>
          </cell>
          <cell r="G83">
            <v>61</v>
          </cell>
          <cell r="H83">
            <v>0</v>
          </cell>
          <cell r="I83">
            <v>600</v>
          </cell>
        </row>
        <row r="84">
          <cell r="B84">
            <v>1106</v>
          </cell>
          <cell r="C84">
            <v>1403</v>
          </cell>
          <cell r="D84">
            <v>2676</v>
          </cell>
          <cell r="E84">
            <v>705</v>
          </cell>
          <cell r="F84">
            <v>220</v>
          </cell>
          <cell r="G84">
            <v>2930</v>
          </cell>
          <cell r="H84">
            <v>514</v>
          </cell>
          <cell r="I84">
            <v>116</v>
          </cell>
        </row>
        <row r="85">
          <cell r="B85">
            <v>203</v>
          </cell>
          <cell r="C85">
            <v>24</v>
          </cell>
          <cell r="D85">
            <v>4738</v>
          </cell>
          <cell r="E85">
            <v>0</v>
          </cell>
          <cell r="F85">
            <v>0</v>
          </cell>
          <cell r="G85">
            <v>648</v>
          </cell>
          <cell r="H85">
            <v>375</v>
          </cell>
          <cell r="I85">
            <v>450</v>
          </cell>
        </row>
        <row r="86">
          <cell r="B86">
            <v>1301</v>
          </cell>
          <cell r="C86">
            <v>1122</v>
          </cell>
          <cell r="D86">
            <v>343</v>
          </cell>
          <cell r="E86">
            <v>2270</v>
          </cell>
          <cell r="F86">
            <v>7684</v>
          </cell>
          <cell r="G86">
            <v>2351</v>
          </cell>
          <cell r="H86">
            <v>575</v>
          </cell>
          <cell r="I86">
            <v>9150</v>
          </cell>
        </row>
        <row r="87">
          <cell r="B87">
            <v>750</v>
          </cell>
          <cell r="C87">
            <v>8658</v>
          </cell>
          <cell r="D87">
            <v>12</v>
          </cell>
          <cell r="E87">
            <v>25</v>
          </cell>
          <cell r="F87">
            <v>480</v>
          </cell>
          <cell r="G87">
            <v>0</v>
          </cell>
          <cell r="H87">
            <v>0</v>
          </cell>
          <cell r="I87">
            <v>21</v>
          </cell>
        </row>
        <row r="88">
          <cell r="B88">
            <v>2</v>
          </cell>
          <cell r="C88">
            <v>0</v>
          </cell>
          <cell r="D88">
            <v>0</v>
          </cell>
          <cell r="E88">
            <v>0</v>
          </cell>
          <cell r="F88">
            <v>3439</v>
          </cell>
          <cell r="G88">
            <v>2284</v>
          </cell>
          <cell r="H88">
            <v>30</v>
          </cell>
          <cell r="I88">
            <v>1947</v>
          </cell>
        </row>
        <row r="89">
          <cell r="B89">
            <v>38104</v>
          </cell>
          <cell r="C89">
            <v>8505</v>
          </cell>
          <cell r="D89">
            <v>76790</v>
          </cell>
          <cell r="E89">
            <v>10502</v>
          </cell>
          <cell r="F89">
            <v>22560</v>
          </cell>
          <cell r="G89">
            <v>76688</v>
          </cell>
          <cell r="H89">
            <v>15582</v>
          </cell>
          <cell r="I89">
            <v>534</v>
          </cell>
        </row>
        <row r="90">
          <cell r="B90">
            <v>122685</v>
          </cell>
          <cell r="C90">
            <v>126820</v>
          </cell>
          <cell r="D90">
            <v>13261</v>
          </cell>
          <cell r="E90">
            <v>132536</v>
          </cell>
          <cell r="F90">
            <v>41353</v>
          </cell>
          <cell r="G90">
            <v>126810</v>
          </cell>
          <cell r="H90">
            <v>24438</v>
          </cell>
          <cell r="I90">
            <v>1233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105">
          <cell r="B105">
            <v>899</v>
          </cell>
          <cell r="C105">
            <v>4083</v>
          </cell>
          <cell r="D105">
            <v>2866</v>
          </cell>
          <cell r="E105">
            <v>0</v>
          </cell>
          <cell r="F105">
            <v>4608</v>
          </cell>
          <cell r="G105">
            <v>120</v>
          </cell>
          <cell r="H105">
            <v>2802</v>
          </cell>
          <cell r="I105">
            <v>4930</v>
          </cell>
        </row>
        <row r="106">
          <cell r="B106">
            <v>30414</v>
          </cell>
          <cell r="C106">
            <v>6350</v>
          </cell>
          <cell r="D106">
            <v>2572</v>
          </cell>
          <cell r="E106">
            <v>1606</v>
          </cell>
          <cell r="F106">
            <v>2742</v>
          </cell>
          <cell r="G106">
            <v>2589</v>
          </cell>
          <cell r="H106">
            <v>4334</v>
          </cell>
          <cell r="I106">
            <v>2373</v>
          </cell>
        </row>
        <row r="108">
          <cell r="B108">
            <v>303</v>
          </cell>
          <cell r="C108">
            <v>11500</v>
          </cell>
          <cell r="D108">
            <v>86</v>
          </cell>
          <cell r="E108">
            <v>190</v>
          </cell>
          <cell r="F108">
            <v>1330</v>
          </cell>
          <cell r="G108">
            <v>2748</v>
          </cell>
          <cell r="H108">
            <v>122</v>
          </cell>
          <cell r="I108">
            <v>4700</v>
          </cell>
        </row>
        <row r="109">
          <cell r="B109">
            <v>0</v>
          </cell>
          <cell r="C109">
            <v>102</v>
          </cell>
          <cell r="D109">
            <v>2103</v>
          </cell>
          <cell r="E109">
            <v>0</v>
          </cell>
          <cell r="F109">
            <v>20</v>
          </cell>
          <cell r="G109">
            <v>4</v>
          </cell>
          <cell r="H109">
            <v>454</v>
          </cell>
          <cell r="I109">
            <v>93</v>
          </cell>
        </row>
        <row r="110">
          <cell r="B110">
            <v>4646</v>
          </cell>
          <cell r="C110">
            <v>3222</v>
          </cell>
          <cell r="D110">
            <v>4099</v>
          </cell>
          <cell r="E110">
            <v>6216</v>
          </cell>
          <cell r="F110">
            <v>3393</v>
          </cell>
          <cell r="G110">
            <v>1805</v>
          </cell>
          <cell r="H110">
            <v>22036</v>
          </cell>
          <cell r="I110">
            <v>21720</v>
          </cell>
        </row>
        <row r="111">
          <cell r="B111">
            <v>842</v>
          </cell>
          <cell r="C111">
            <v>501</v>
          </cell>
          <cell r="D111">
            <v>1160</v>
          </cell>
          <cell r="E111">
            <v>15</v>
          </cell>
          <cell r="F111">
            <v>302</v>
          </cell>
          <cell r="G111">
            <v>2812</v>
          </cell>
          <cell r="H111">
            <v>2442</v>
          </cell>
          <cell r="I111">
            <v>2721</v>
          </cell>
        </row>
        <row r="112">
          <cell r="B112">
            <v>79</v>
          </cell>
          <cell r="C112">
            <v>5</v>
          </cell>
          <cell r="D112">
            <v>0</v>
          </cell>
          <cell r="E112">
            <v>0</v>
          </cell>
          <cell r="F112">
            <v>0</v>
          </cell>
          <cell r="G112">
            <v>225</v>
          </cell>
          <cell r="H112">
            <v>98</v>
          </cell>
          <cell r="I112">
            <v>84</v>
          </cell>
        </row>
        <row r="113">
          <cell r="B113">
            <v>5017</v>
          </cell>
          <cell r="C113">
            <v>156</v>
          </cell>
          <cell r="D113">
            <v>1149</v>
          </cell>
          <cell r="E113">
            <v>180</v>
          </cell>
          <cell r="F113">
            <v>9878</v>
          </cell>
          <cell r="G113">
            <v>23336</v>
          </cell>
          <cell r="H113">
            <v>15150</v>
          </cell>
          <cell r="I113">
            <v>1111</v>
          </cell>
        </row>
        <row r="114">
          <cell r="B114">
            <v>11628</v>
          </cell>
          <cell r="C114">
            <v>7433</v>
          </cell>
          <cell r="D114">
            <v>2145</v>
          </cell>
          <cell r="E114">
            <v>20992</v>
          </cell>
          <cell r="F114">
            <v>3228</v>
          </cell>
          <cell r="G114">
            <v>2879</v>
          </cell>
          <cell r="H114">
            <v>10247</v>
          </cell>
          <cell r="I114">
            <v>2985</v>
          </cell>
        </row>
        <row r="115">
          <cell r="B115">
            <v>75</v>
          </cell>
          <cell r="C115">
            <v>4980</v>
          </cell>
          <cell r="D115">
            <v>200</v>
          </cell>
          <cell r="E115">
            <v>295</v>
          </cell>
          <cell r="F115">
            <v>9298</v>
          </cell>
          <cell r="G115">
            <v>3833</v>
          </cell>
          <cell r="H115">
            <v>322</v>
          </cell>
          <cell r="I115">
            <v>15903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42702</v>
          </cell>
          <cell r="F116">
            <v>5150</v>
          </cell>
          <cell r="G116">
            <v>3751</v>
          </cell>
          <cell r="H116">
            <v>0</v>
          </cell>
          <cell r="I116">
            <v>0</v>
          </cell>
        </row>
        <row r="117">
          <cell r="B117">
            <v>1661</v>
          </cell>
          <cell r="C117">
            <v>70162</v>
          </cell>
          <cell r="D117">
            <v>35</v>
          </cell>
          <cell r="E117">
            <v>7653</v>
          </cell>
          <cell r="F117">
            <v>11324</v>
          </cell>
          <cell r="G117">
            <v>14427</v>
          </cell>
          <cell r="H117">
            <v>160</v>
          </cell>
          <cell r="I117">
            <v>7778</v>
          </cell>
        </row>
        <row r="118">
          <cell r="B118">
            <v>52991</v>
          </cell>
          <cell r="C118">
            <v>17861</v>
          </cell>
          <cell r="D118">
            <v>30608</v>
          </cell>
          <cell r="E118">
            <v>38942</v>
          </cell>
          <cell r="F118">
            <v>28925</v>
          </cell>
          <cell r="G118">
            <v>5508</v>
          </cell>
          <cell r="H118">
            <v>11391</v>
          </cell>
          <cell r="I118">
            <v>8702</v>
          </cell>
        </row>
        <row r="119">
          <cell r="B119">
            <v>5917</v>
          </cell>
          <cell r="C119">
            <v>855</v>
          </cell>
          <cell r="D119">
            <v>22810</v>
          </cell>
          <cell r="E119">
            <v>436</v>
          </cell>
          <cell r="F119">
            <v>4947</v>
          </cell>
          <cell r="G119">
            <v>2669</v>
          </cell>
          <cell r="H119">
            <v>10221</v>
          </cell>
          <cell r="I119">
            <v>755</v>
          </cell>
        </row>
        <row r="120">
          <cell r="B120">
            <v>16</v>
          </cell>
          <cell r="C120">
            <v>0</v>
          </cell>
          <cell r="D120">
            <v>0</v>
          </cell>
          <cell r="E120">
            <v>1576</v>
          </cell>
          <cell r="F120">
            <v>0</v>
          </cell>
          <cell r="H120">
            <v>4</v>
          </cell>
          <cell r="I120">
            <v>0</v>
          </cell>
        </row>
        <row r="121">
          <cell r="B121">
            <v>11852</v>
          </cell>
          <cell r="C121">
            <v>7383</v>
          </cell>
          <cell r="D121">
            <v>1473</v>
          </cell>
          <cell r="E121">
            <v>3287</v>
          </cell>
          <cell r="F121">
            <v>5084</v>
          </cell>
          <cell r="G121">
            <v>2680</v>
          </cell>
          <cell r="H121">
            <v>1016</v>
          </cell>
          <cell r="I121">
            <v>1852</v>
          </cell>
        </row>
        <row r="122">
          <cell r="B122">
            <v>16609</v>
          </cell>
          <cell r="C122">
            <v>97</v>
          </cell>
          <cell r="D122">
            <v>8264</v>
          </cell>
          <cell r="E122">
            <v>996</v>
          </cell>
          <cell r="F122">
            <v>3650</v>
          </cell>
          <cell r="G122">
            <v>4195</v>
          </cell>
          <cell r="H122">
            <v>4931</v>
          </cell>
          <cell r="I122">
            <v>85</v>
          </cell>
        </row>
        <row r="123">
          <cell r="B123">
            <v>76</v>
          </cell>
          <cell r="C123">
            <v>7</v>
          </cell>
          <cell r="D123">
            <v>7767</v>
          </cell>
          <cell r="E123">
            <v>1707</v>
          </cell>
          <cell r="F123">
            <v>38465</v>
          </cell>
          <cell r="G123">
            <v>1411</v>
          </cell>
          <cell r="H123">
            <v>9682</v>
          </cell>
          <cell r="I123">
            <v>0</v>
          </cell>
        </row>
        <row r="124">
          <cell r="B124">
            <v>1248</v>
          </cell>
          <cell r="C124">
            <v>146</v>
          </cell>
          <cell r="D124">
            <v>3155</v>
          </cell>
          <cell r="E124">
            <v>969</v>
          </cell>
          <cell r="F124">
            <v>8800</v>
          </cell>
          <cell r="G124">
            <v>893</v>
          </cell>
          <cell r="H124">
            <v>2039</v>
          </cell>
          <cell r="I124">
            <v>40</v>
          </cell>
        </row>
        <row r="125">
          <cell r="B125">
            <v>33</v>
          </cell>
          <cell r="C125">
            <v>17</v>
          </cell>
          <cell r="D125">
            <v>0</v>
          </cell>
          <cell r="E125">
            <v>612</v>
          </cell>
          <cell r="F125">
            <v>215</v>
          </cell>
          <cell r="G125">
            <v>77</v>
          </cell>
          <cell r="H125">
            <v>22</v>
          </cell>
          <cell r="I125">
            <v>5</v>
          </cell>
        </row>
        <row r="126">
          <cell r="B126">
            <v>54</v>
          </cell>
          <cell r="C126">
            <v>0</v>
          </cell>
          <cell r="D126">
            <v>25</v>
          </cell>
          <cell r="E126">
            <v>2603</v>
          </cell>
          <cell r="F126">
            <v>4835</v>
          </cell>
          <cell r="G126">
            <v>15</v>
          </cell>
          <cell r="H126">
            <v>87</v>
          </cell>
          <cell r="I126">
            <v>57</v>
          </cell>
        </row>
        <row r="127">
          <cell r="B127">
            <v>11702</v>
          </cell>
          <cell r="C127">
            <v>194</v>
          </cell>
          <cell r="D127">
            <v>159</v>
          </cell>
          <cell r="E127">
            <v>680</v>
          </cell>
          <cell r="F127">
            <v>23820</v>
          </cell>
          <cell r="G127">
            <v>320</v>
          </cell>
          <cell r="H127">
            <v>482</v>
          </cell>
          <cell r="I127">
            <v>264</v>
          </cell>
        </row>
        <row r="128">
          <cell r="F128">
            <v>30000</v>
          </cell>
          <cell r="G128">
            <v>100000</v>
          </cell>
          <cell r="H128">
            <v>290000</v>
          </cell>
        </row>
        <row r="129">
          <cell r="B129">
            <v>330</v>
          </cell>
          <cell r="C129">
            <v>2</v>
          </cell>
          <cell r="D129">
            <v>81</v>
          </cell>
          <cell r="E129">
            <v>17277</v>
          </cell>
          <cell r="F129">
            <v>6020</v>
          </cell>
          <cell r="G129">
            <v>532</v>
          </cell>
          <cell r="H129">
            <v>0</v>
          </cell>
          <cell r="I129">
            <v>0</v>
          </cell>
        </row>
        <row r="130">
          <cell r="B130">
            <v>189</v>
          </cell>
          <cell r="C130">
            <v>0</v>
          </cell>
          <cell r="D130">
            <v>202</v>
          </cell>
          <cell r="E130">
            <v>0</v>
          </cell>
          <cell r="F130">
            <v>186</v>
          </cell>
          <cell r="G130">
            <v>132</v>
          </cell>
          <cell r="H130">
            <v>600</v>
          </cell>
          <cell r="I130">
            <v>220</v>
          </cell>
        </row>
        <row r="131">
          <cell r="B131">
            <v>530</v>
          </cell>
          <cell r="C131">
            <v>1693</v>
          </cell>
          <cell r="D131">
            <v>0</v>
          </cell>
          <cell r="E131">
            <v>134</v>
          </cell>
          <cell r="F131">
            <v>6078</v>
          </cell>
          <cell r="G131">
            <v>12</v>
          </cell>
          <cell r="H131">
            <v>0</v>
          </cell>
          <cell r="I131">
            <v>1820</v>
          </cell>
        </row>
        <row r="132">
          <cell r="B132">
            <v>2555</v>
          </cell>
          <cell r="C132">
            <v>169</v>
          </cell>
          <cell r="D132">
            <v>10679</v>
          </cell>
          <cell r="E132">
            <v>1536</v>
          </cell>
          <cell r="F132">
            <v>132</v>
          </cell>
          <cell r="G132">
            <v>1370</v>
          </cell>
          <cell r="H132">
            <v>183</v>
          </cell>
          <cell r="I132">
            <v>52</v>
          </cell>
        </row>
        <row r="133">
          <cell r="B133">
            <v>203</v>
          </cell>
          <cell r="C133">
            <v>48</v>
          </cell>
          <cell r="D133">
            <v>5686</v>
          </cell>
          <cell r="E133">
            <v>0</v>
          </cell>
          <cell r="F133">
            <v>0</v>
          </cell>
          <cell r="G133">
            <v>317</v>
          </cell>
          <cell r="H133">
            <v>56</v>
          </cell>
          <cell r="I133">
            <v>450</v>
          </cell>
        </row>
        <row r="134">
          <cell r="B134">
            <v>4740</v>
          </cell>
          <cell r="C134">
            <v>662</v>
          </cell>
          <cell r="D134">
            <v>89</v>
          </cell>
          <cell r="E134">
            <v>752</v>
          </cell>
          <cell r="F134">
            <v>3842</v>
          </cell>
          <cell r="G134">
            <v>754</v>
          </cell>
          <cell r="H134">
            <v>862</v>
          </cell>
          <cell r="I134">
            <v>18300</v>
          </cell>
        </row>
        <row r="135">
          <cell r="B135">
            <v>1155</v>
          </cell>
          <cell r="C135">
            <v>1213</v>
          </cell>
          <cell r="D135">
            <v>24</v>
          </cell>
          <cell r="E135">
            <v>62</v>
          </cell>
          <cell r="F135">
            <v>1440</v>
          </cell>
          <cell r="G135">
            <v>0</v>
          </cell>
          <cell r="H135">
            <v>0</v>
          </cell>
          <cell r="I135">
            <v>17</v>
          </cell>
        </row>
        <row r="136">
          <cell r="B136">
            <v>3</v>
          </cell>
          <cell r="C136">
            <v>0</v>
          </cell>
          <cell r="D136">
            <v>0</v>
          </cell>
          <cell r="E136">
            <v>0</v>
          </cell>
          <cell r="F136">
            <v>1420</v>
          </cell>
          <cell r="G136">
            <v>756</v>
          </cell>
          <cell r="H136">
            <v>5</v>
          </cell>
          <cell r="I136">
            <v>3213</v>
          </cell>
        </row>
        <row r="137">
          <cell r="B137">
            <v>278683</v>
          </cell>
          <cell r="C137">
            <v>42523</v>
          </cell>
          <cell r="D137">
            <v>564608</v>
          </cell>
          <cell r="E137">
            <v>30390</v>
          </cell>
          <cell r="F137">
            <v>90453</v>
          </cell>
          <cell r="G137">
            <v>391995</v>
          </cell>
          <cell r="H137">
            <v>138888</v>
          </cell>
          <cell r="I137">
            <v>10154</v>
          </cell>
        </row>
        <row r="138">
          <cell r="B138">
            <v>19528</v>
          </cell>
          <cell r="C138">
            <v>13587</v>
          </cell>
          <cell r="D138">
            <v>5718</v>
          </cell>
          <cell r="E138">
            <v>6592</v>
          </cell>
          <cell r="F138">
            <v>5025</v>
          </cell>
          <cell r="G138">
            <v>23591</v>
          </cell>
          <cell r="H138">
            <v>7328</v>
          </cell>
          <cell r="I138">
            <v>1381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</sheetData>
      <sheetData sheetId="5">
        <row r="8">
          <cell r="B8">
            <v>2070</v>
          </cell>
          <cell r="C8">
            <v>18230</v>
          </cell>
          <cell r="D8">
            <v>7597</v>
          </cell>
          <cell r="E8">
            <v>6258</v>
          </cell>
          <cell r="F8">
            <v>5711</v>
          </cell>
          <cell r="G8">
            <v>0</v>
          </cell>
          <cell r="H8">
            <v>4426</v>
          </cell>
          <cell r="I8">
            <v>2328</v>
          </cell>
        </row>
        <row r="9">
          <cell r="B9">
            <v>3362</v>
          </cell>
          <cell r="C9">
            <v>1126</v>
          </cell>
          <cell r="D9">
            <v>3379</v>
          </cell>
          <cell r="E9">
            <v>1901</v>
          </cell>
          <cell r="F9">
            <v>5297</v>
          </cell>
          <cell r="G9">
            <v>6478</v>
          </cell>
          <cell r="H9">
            <v>21198</v>
          </cell>
          <cell r="I9">
            <v>1560</v>
          </cell>
        </row>
        <row r="10">
          <cell r="B10">
            <v>541</v>
          </cell>
          <cell r="C10">
            <v>0</v>
          </cell>
          <cell r="D10">
            <v>1320</v>
          </cell>
          <cell r="E10">
            <v>0</v>
          </cell>
          <cell r="F10">
            <v>0</v>
          </cell>
          <cell r="G10">
            <v>50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12</v>
          </cell>
        </row>
        <row r="12">
          <cell r="B12">
            <v>0</v>
          </cell>
          <cell r="C12">
            <v>0</v>
          </cell>
          <cell r="D12">
            <v>1612</v>
          </cell>
          <cell r="E12">
            <v>1</v>
          </cell>
          <cell r="F12">
            <v>40</v>
          </cell>
          <cell r="G12">
            <v>18</v>
          </cell>
          <cell r="H12">
            <v>2357</v>
          </cell>
          <cell r="I12">
            <v>450</v>
          </cell>
        </row>
        <row r="13">
          <cell r="B13">
            <v>3276</v>
          </cell>
          <cell r="C13">
            <v>297</v>
          </cell>
          <cell r="D13">
            <v>1386</v>
          </cell>
          <cell r="E13">
            <v>836</v>
          </cell>
          <cell r="F13">
            <v>5792</v>
          </cell>
          <cell r="G13">
            <v>22923</v>
          </cell>
          <cell r="H13">
            <v>30089</v>
          </cell>
          <cell r="I13">
            <v>0</v>
          </cell>
        </row>
        <row r="14">
          <cell r="B14">
            <v>354</v>
          </cell>
          <cell r="C14">
            <v>76</v>
          </cell>
          <cell r="D14">
            <v>149</v>
          </cell>
          <cell r="E14">
            <v>91</v>
          </cell>
          <cell r="F14">
            <v>92</v>
          </cell>
          <cell r="G14">
            <v>9685</v>
          </cell>
          <cell r="H14">
            <v>1736</v>
          </cell>
          <cell r="I14">
            <v>0</v>
          </cell>
        </row>
        <row r="15">
          <cell r="B15">
            <v>52</v>
          </cell>
          <cell r="C15">
            <v>20</v>
          </cell>
          <cell r="D15">
            <v>0</v>
          </cell>
          <cell r="E15">
            <v>23</v>
          </cell>
          <cell r="F15">
            <v>70</v>
          </cell>
          <cell r="G15">
            <v>596</v>
          </cell>
          <cell r="H15">
            <v>329</v>
          </cell>
          <cell r="I15">
            <v>30</v>
          </cell>
        </row>
        <row r="16">
          <cell r="B16">
            <v>393</v>
          </cell>
          <cell r="C16">
            <v>100</v>
          </cell>
          <cell r="D16">
            <v>1091</v>
          </cell>
          <cell r="E16">
            <v>73</v>
          </cell>
          <cell r="F16">
            <v>6053</v>
          </cell>
          <cell r="G16">
            <v>12191</v>
          </cell>
          <cell r="H16">
            <v>16932</v>
          </cell>
          <cell r="I16">
            <v>446</v>
          </cell>
        </row>
        <row r="17">
          <cell r="B17">
            <v>442</v>
          </cell>
          <cell r="C17">
            <v>463</v>
          </cell>
          <cell r="D17">
            <v>85</v>
          </cell>
          <cell r="E17">
            <v>673</v>
          </cell>
          <cell r="F17">
            <v>976</v>
          </cell>
          <cell r="G17">
            <v>324</v>
          </cell>
          <cell r="H17">
            <v>2524</v>
          </cell>
          <cell r="I17">
            <v>255</v>
          </cell>
        </row>
        <row r="18">
          <cell r="B18">
            <v>8</v>
          </cell>
          <cell r="C18">
            <v>2206</v>
          </cell>
          <cell r="D18">
            <v>6</v>
          </cell>
          <cell r="E18">
            <v>13</v>
          </cell>
          <cell r="F18">
            <v>1215</v>
          </cell>
          <cell r="G18">
            <v>118</v>
          </cell>
          <cell r="H18">
            <v>73</v>
          </cell>
          <cell r="I18">
            <v>838</v>
          </cell>
        </row>
        <row r="19">
          <cell r="B19">
            <v>0</v>
          </cell>
          <cell r="C19">
            <v>0</v>
          </cell>
          <cell r="D19">
            <v>3</v>
          </cell>
          <cell r="E19">
            <v>1525</v>
          </cell>
          <cell r="F19">
            <v>475</v>
          </cell>
          <cell r="G19">
            <v>20</v>
          </cell>
          <cell r="H19">
            <v>10</v>
          </cell>
          <cell r="I19">
            <v>0</v>
          </cell>
        </row>
        <row r="20">
          <cell r="B20">
            <v>605</v>
          </cell>
          <cell r="C20">
            <v>2851</v>
          </cell>
          <cell r="D20">
            <v>143</v>
          </cell>
          <cell r="E20">
            <v>1527</v>
          </cell>
          <cell r="F20">
            <v>2079</v>
          </cell>
          <cell r="G20">
            <v>2048</v>
          </cell>
          <cell r="H20">
            <v>30</v>
          </cell>
          <cell r="I20">
            <v>790</v>
          </cell>
        </row>
        <row r="21">
          <cell r="B21">
            <v>6774</v>
          </cell>
          <cell r="C21">
            <v>2483</v>
          </cell>
          <cell r="D21">
            <v>4095</v>
          </cell>
          <cell r="E21">
            <v>12540</v>
          </cell>
          <cell r="F21">
            <v>4122</v>
          </cell>
          <cell r="G21">
            <v>1112</v>
          </cell>
          <cell r="H21">
            <v>2580</v>
          </cell>
          <cell r="I21">
            <v>1413</v>
          </cell>
        </row>
        <row r="22">
          <cell r="B22">
            <v>87</v>
          </cell>
          <cell r="C22">
            <v>145</v>
          </cell>
          <cell r="D22">
            <v>428</v>
          </cell>
          <cell r="E22">
            <v>168</v>
          </cell>
          <cell r="F22">
            <v>988</v>
          </cell>
          <cell r="G22">
            <v>314</v>
          </cell>
          <cell r="H22">
            <v>619</v>
          </cell>
          <cell r="I22">
            <v>71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5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314</v>
          </cell>
          <cell r="C24">
            <v>1070</v>
          </cell>
          <cell r="D24">
            <v>207</v>
          </cell>
          <cell r="E24">
            <v>614</v>
          </cell>
          <cell r="F24">
            <v>1051</v>
          </cell>
          <cell r="G24">
            <v>291</v>
          </cell>
          <cell r="H24">
            <v>1226</v>
          </cell>
          <cell r="I24">
            <v>1322</v>
          </cell>
        </row>
        <row r="25">
          <cell r="B25">
            <v>43</v>
          </cell>
          <cell r="C25">
            <v>55</v>
          </cell>
          <cell r="D25">
            <v>44</v>
          </cell>
          <cell r="E25">
            <v>66</v>
          </cell>
          <cell r="F25">
            <v>292</v>
          </cell>
          <cell r="G25">
            <v>129</v>
          </cell>
          <cell r="H25">
            <v>704</v>
          </cell>
          <cell r="I25">
            <v>14</v>
          </cell>
        </row>
        <row r="26">
          <cell r="B26">
            <v>141</v>
          </cell>
          <cell r="C26">
            <v>0</v>
          </cell>
          <cell r="D26">
            <v>943</v>
          </cell>
          <cell r="E26">
            <v>195</v>
          </cell>
          <cell r="F26">
            <v>2115</v>
          </cell>
          <cell r="G26">
            <v>1675</v>
          </cell>
          <cell r="H26">
            <v>8488</v>
          </cell>
          <cell r="I26">
            <v>0</v>
          </cell>
        </row>
        <row r="27">
          <cell r="B27">
            <v>223</v>
          </cell>
          <cell r="C27">
            <v>14</v>
          </cell>
          <cell r="D27">
            <v>221</v>
          </cell>
          <cell r="E27">
            <v>118</v>
          </cell>
          <cell r="F27">
            <v>460</v>
          </cell>
          <cell r="G27">
            <v>6</v>
          </cell>
          <cell r="H27">
            <v>200</v>
          </cell>
          <cell r="I27">
            <v>1</v>
          </cell>
        </row>
        <row r="28">
          <cell r="B28">
            <v>20</v>
          </cell>
          <cell r="C28">
            <v>3</v>
          </cell>
          <cell r="D28">
            <v>0</v>
          </cell>
          <cell r="E28">
            <v>595</v>
          </cell>
          <cell r="F28">
            <v>220</v>
          </cell>
          <cell r="G28">
            <v>77</v>
          </cell>
          <cell r="H28">
            <v>4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3</v>
          </cell>
          <cell r="F29">
            <v>0</v>
          </cell>
          <cell r="G29">
            <v>45</v>
          </cell>
          <cell r="H29">
            <v>0</v>
          </cell>
          <cell r="I29">
            <v>0</v>
          </cell>
        </row>
        <row r="30">
          <cell r="B30">
            <v>74</v>
          </cell>
          <cell r="C30">
            <v>2</v>
          </cell>
          <cell r="D30">
            <v>11</v>
          </cell>
          <cell r="E30">
            <v>230</v>
          </cell>
          <cell r="F30">
            <v>760</v>
          </cell>
          <cell r="G30">
            <v>71</v>
          </cell>
          <cell r="H30">
            <v>31</v>
          </cell>
          <cell r="I30">
            <v>19</v>
          </cell>
        </row>
        <row r="32">
          <cell r="B32">
            <v>5</v>
          </cell>
          <cell r="C32">
            <v>0</v>
          </cell>
          <cell r="D32">
            <v>0</v>
          </cell>
          <cell r="E32">
            <v>427</v>
          </cell>
          <cell r="F32">
            <v>255</v>
          </cell>
          <cell r="G32">
            <v>386</v>
          </cell>
          <cell r="H32">
            <v>53</v>
          </cell>
          <cell r="I32">
            <v>0</v>
          </cell>
        </row>
        <row r="33">
          <cell r="B33">
            <v>656</v>
          </cell>
          <cell r="C33">
            <v>4</v>
          </cell>
          <cell r="D33">
            <v>15</v>
          </cell>
          <cell r="E33">
            <v>98</v>
          </cell>
          <cell r="F33">
            <v>130</v>
          </cell>
          <cell r="G33">
            <v>138</v>
          </cell>
          <cell r="H33">
            <v>741</v>
          </cell>
          <cell r="I33">
            <v>20</v>
          </cell>
        </row>
        <row r="34">
          <cell r="B34">
            <v>61</v>
          </cell>
          <cell r="C34">
            <v>48</v>
          </cell>
          <cell r="D34">
            <v>20</v>
          </cell>
          <cell r="E34">
            <v>10</v>
          </cell>
          <cell r="F34">
            <v>35</v>
          </cell>
          <cell r="G34">
            <v>40</v>
          </cell>
          <cell r="H34">
            <v>0</v>
          </cell>
          <cell r="I34">
            <v>20</v>
          </cell>
        </row>
        <row r="35">
          <cell r="B35">
            <v>24</v>
          </cell>
          <cell r="C35">
            <v>25</v>
          </cell>
          <cell r="D35">
            <v>1020</v>
          </cell>
          <cell r="E35">
            <v>65</v>
          </cell>
          <cell r="F35">
            <v>168</v>
          </cell>
          <cell r="G35">
            <v>413</v>
          </cell>
          <cell r="H35">
            <v>285</v>
          </cell>
          <cell r="I35">
            <v>71</v>
          </cell>
        </row>
        <row r="36">
          <cell r="B36">
            <v>233</v>
          </cell>
          <cell r="C36">
            <v>7</v>
          </cell>
          <cell r="D36">
            <v>418</v>
          </cell>
          <cell r="E36">
            <v>0</v>
          </cell>
          <cell r="F36">
            <v>40</v>
          </cell>
          <cell r="G36">
            <v>173</v>
          </cell>
          <cell r="H36">
            <v>553</v>
          </cell>
          <cell r="I36">
            <v>0</v>
          </cell>
        </row>
        <row r="37">
          <cell r="B37">
            <v>30</v>
          </cell>
          <cell r="C37">
            <v>3</v>
          </cell>
          <cell r="D37">
            <v>0</v>
          </cell>
          <cell r="E37">
            <v>4</v>
          </cell>
          <cell r="F37">
            <v>140</v>
          </cell>
          <cell r="G37">
            <v>77</v>
          </cell>
          <cell r="H37">
            <v>0</v>
          </cell>
          <cell r="I37">
            <v>65</v>
          </cell>
        </row>
        <row r="38">
          <cell r="B38">
            <v>262</v>
          </cell>
          <cell r="C38">
            <v>602</v>
          </cell>
          <cell r="D38">
            <v>5</v>
          </cell>
          <cell r="E38">
            <v>0</v>
          </cell>
          <cell r="F38">
            <v>70</v>
          </cell>
          <cell r="G38">
            <v>0</v>
          </cell>
          <cell r="H38">
            <v>0</v>
          </cell>
          <cell r="I38">
            <v>20</v>
          </cell>
        </row>
        <row r="40">
          <cell r="B40">
            <v>542</v>
          </cell>
          <cell r="C40">
            <v>28</v>
          </cell>
          <cell r="D40">
            <v>1904</v>
          </cell>
          <cell r="E40">
            <v>124</v>
          </cell>
          <cell r="F40">
            <v>205</v>
          </cell>
          <cell r="G40">
            <v>74</v>
          </cell>
          <cell r="H40">
            <v>234</v>
          </cell>
          <cell r="I40">
            <v>65</v>
          </cell>
        </row>
        <row r="41">
          <cell r="B41">
            <v>1144</v>
          </cell>
          <cell r="C41">
            <v>1153</v>
          </cell>
          <cell r="D41">
            <v>809</v>
          </cell>
          <cell r="E41">
            <v>3360</v>
          </cell>
          <cell r="F41">
            <v>577</v>
          </cell>
          <cell r="G41">
            <v>1201</v>
          </cell>
          <cell r="H41">
            <v>1379</v>
          </cell>
          <cell r="I41">
            <v>1019</v>
          </cell>
        </row>
        <row r="56">
          <cell r="B56">
            <v>70</v>
          </cell>
          <cell r="C56">
            <v>12827</v>
          </cell>
          <cell r="D56">
            <v>4164</v>
          </cell>
          <cell r="E56">
            <v>200</v>
          </cell>
          <cell r="F56">
            <v>79</v>
          </cell>
          <cell r="G56">
            <v>0</v>
          </cell>
          <cell r="H56">
            <v>871</v>
          </cell>
          <cell r="I56">
            <v>1935</v>
          </cell>
        </row>
        <row r="57">
          <cell r="B57">
            <v>26108</v>
          </cell>
          <cell r="C57">
            <v>2180</v>
          </cell>
          <cell r="D57">
            <v>1477</v>
          </cell>
          <cell r="E57">
            <v>1140</v>
          </cell>
          <cell r="F57">
            <v>2517</v>
          </cell>
          <cell r="G57">
            <v>2383</v>
          </cell>
          <cell r="H57">
            <v>2131</v>
          </cell>
          <cell r="I57">
            <v>860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52</v>
          </cell>
        </row>
        <row r="59">
          <cell r="B59">
            <v>1550</v>
          </cell>
          <cell r="C59">
            <v>85250</v>
          </cell>
          <cell r="D59">
            <v>475</v>
          </cell>
          <cell r="E59">
            <v>1310</v>
          </cell>
          <cell r="F59">
            <v>8300</v>
          </cell>
          <cell r="G59">
            <v>13750</v>
          </cell>
          <cell r="H59">
            <v>730</v>
          </cell>
          <cell r="I59">
            <v>36200</v>
          </cell>
        </row>
        <row r="60">
          <cell r="B60">
            <v>1</v>
          </cell>
          <cell r="C60">
            <v>90</v>
          </cell>
          <cell r="D60">
            <v>73</v>
          </cell>
          <cell r="E60">
            <v>21</v>
          </cell>
          <cell r="F60">
            <v>10</v>
          </cell>
          <cell r="G60">
            <v>0</v>
          </cell>
          <cell r="H60">
            <v>1804</v>
          </cell>
          <cell r="I60">
            <v>25</v>
          </cell>
        </row>
        <row r="61">
          <cell r="B61">
            <v>4971</v>
          </cell>
          <cell r="C61">
            <v>1734</v>
          </cell>
          <cell r="D61">
            <v>2602</v>
          </cell>
          <cell r="E61">
            <v>4090</v>
          </cell>
          <cell r="F61">
            <v>3612</v>
          </cell>
          <cell r="G61">
            <v>3247</v>
          </cell>
          <cell r="H61">
            <v>706</v>
          </cell>
          <cell r="I61">
            <v>9863</v>
          </cell>
        </row>
        <row r="62">
          <cell r="B62">
            <v>1239</v>
          </cell>
          <cell r="C62">
            <v>352</v>
          </cell>
          <cell r="D62">
            <v>706</v>
          </cell>
          <cell r="E62">
            <v>62</v>
          </cell>
          <cell r="F62">
            <v>146</v>
          </cell>
          <cell r="G62">
            <v>1278</v>
          </cell>
          <cell r="H62">
            <v>0</v>
          </cell>
          <cell r="I62">
            <v>2129</v>
          </cell>
        </row>
        <row r="63">
          <cell r="B63">
            <v>40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62</v>
          </cell>
          <cell r="H63">
            <v>0</v>
          </cell>
          <cell r="I63">
            <v>0</v>
          </cell>
        </row>
        <row r="64">
          <cell r="B64">
            <v>1710</v>
          </cell>
          <cell r="C64">
            <v>343</v>
          </cell>
          <cell r="D64">
            <v>2873</v>
          </cell>
          <cell r="E64">
            <v>495</v>
          </cell>
          <cell r="F64">
            <v>5211</v>
          </cell>
          <cell r="G64">
            <v>12773</v>
          </cell>
          <cell r="H64">
            <v>25151</v>
          </cell>
          <cell r="I64">
            <v>724</v>
          </cell>
        </row>
        <row r="65">
          <cell r="B65">
            <v>3045</v>
          </cell>
          <cell r="C65">
            <v>3048</v>
          </cell>
          <cell r="D65">
            <v>287</v>
          </cell>
          <cell r="E65">
            <v>3711</v>
          </cell>
          <cell r="F65">
            <v>556</v>
          </cell>
          <cell r="G65">
            <v>592</v>
          </cell>
          <cell r="H65">
            <v>1585</v>
          </cell>
          <cell r="I65">
            <v>238</v>
          </cell>
        </row>
        <row r="66">
          <cell r="B66">
            <v>9</v>
          </cell>
          <cell r="C66">
            <v>1301</v>
          </cell>
          <cell r="D66">
            <v>23</v>
          </cell>
          <cell r="E66">
            <v>77</v>
          </cell>
          <cell r="F66">
            <v>838</v>
          </cell>
          <cell r="G66">
            <v>68</v>
          </cell>
          <cell r="H66">
            <v>40</v>
          </cell>
          <cell r="I66">
            <v>675</v>
          </cell>
        </row>
        <row r="67">
          <cell r="B67">
            <v>0</v>
          </cell>
          <cell r="C67">
            <v>0</v>
          </cell>
          <cell r="D67">
            <v>53</v>
          </cell>
          <cell r="E67">
            <v>2155</v>
          </cell>
          <cell r="F67">
            <v>775</v>
          </cell>
          <cell r="G67">
            <v>250</v>
          </cell>
          <cell r="H67">
            <v>0</v>
          </cell>
          <cell r="I67">
            <v>158</v>
          </cell>
        </row>
        <row r="68">
          <cell r="B68">
            <v>625</v>
          </cell>
          <cell r="C68">
            <v>3904</v>
          </cell>
          <cell r="D68">
            <v>280</v>
          </cell>
          <cell r="E68">
            <v>974</v>
          </cell>
          <cell r="F68">
            <v>1235</v>
          </cell>
          <cell r="G68">
            <v>1118</v>
          </cell>
          <cell r="H68">
            <v>0</v>
          </cell>
          <cell r="I68">
            <v>312</v>
          </cell>
        </row>
        <row r="69">
          <cell r="B69">
            <v>5424</v>
          </cell>
          <cell r="C69">
            <v>3206</v>
          </cell>
          <cell r="D69">
            <v>2801</v>
          </cell>
          <cell r="E69">
            <v>4413</v>
          </cell>
          <cell r="F69">
            <v>2541</v>
          </cell>
          <cell r="G69">
            <v>477</v>
          </cell>
          <cell r="H69">
            <v>1527</v>
          </cell>
          <cell r="I69">
            <v>766</v>
          </cell>
        </row>
        <row r="70">
          <cell r="B70">
            <v>2076</v>
          </cell>
          <cell r="C70">
            <v>531</v>
          </cell>
          <cell r="D70">
            <v>3802</v>
          </cell>
          <cell r="E70">
            <v>88</v>
          </cell>
          <cell r="F70">
            <v>1052</v>
          </cell>
          <cell r="G70">
            <v>490</v>
          </cell>
          <cell r="H70">
            <v>1350</v>
          </cell>
          <cell r="I70">
            <v>204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4065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3593</v>
          </cell>
          <cell r="C72">
            <v>2240</v>
          </cell>
          <cell r="D72">
            <v>169</v>
          </cell>
          <cell r="E72">
            <v>1027</v>
          </cell>
          <cell r="F72">
            <v>948</v>
          </cell>
          <cell r="G72">
            <v>202</v>
          </cell>
          <cell r="H72">
            <v>373</v>
          </cell>
          <cell r="I72">
            <v>1284</v>
          </cell>
        </row>
        <row r="73">
          <cell r="B73">
            <v>1322</v>
          </cell>
          <cell r="C73">
            <v>83</v>
          </cell>
          <cell r="D73">
            <v>1143</v>
          </cell>
          <cell r="E73">
            <v>142</v>
          </cell>
          <cell r="F73">
            <v>256</v>
          </cell>
          <cell r="G73">
            <v>378</v>
          </cell>
          <cell r="H73">
            <v>1500</v>
          </cell>
          <cell r="I73">
            <v>12</v>
          </cell>
        </row>
        <row r="74">
          <cell r="B74">
            <v>65</v>
          </cell>
          <cell r="C74">
            <v>4</v>
          </cell>
          <cell r="D74">
            <v>34</v>
          </cell>
          <cell r="E74">
            <v>74</v>
          </cell>
          <cell r="F74">
            <v>720</v>
          </cell>
          <cell r="G74">
            <v>421</v>
          </cell>
          <cell r="H74">
            <v>2726</v>
          </cell>
          <cell r="I74">
            <v>9</v>
          </cell>
        </row>
        <row r="75">
          <cell r="B75">
            <v>164</v>
          </cell>
          <cell r="C75">
            <v>61</v>
          </cell>
          <cell r="D75">
            <v>390</v>
          </cell>
          <cell r="E75">
            <v>204</v>
          </cell>
          <cell r="F75">
            <v>403</v>
          </cell>
          <cell r="G75">
            <v>131</v>
          </cell>
          <cell r="H75">
            <v>218</v>
          </cell>
          <cell r="I75">
            <v>0</v>
          </cell>
        </row>
        <row r="76">
          <cell r="B76">
            <v>37</v>
          </cell>
          <cell r="C76">
            <v>10</v>
          </cell>
          <cell r="D76">
            <v>0</v>
          </cell>
          <cell r="E76">
            <v>385</v>
          </cell>
          <cell r="F76">
            <v>115</v>
          </cell>
          <cell r="G76">
            <v>8</v>
          </cell>
          <cell r="H76">
            <v>8</v>
          </cell>
          <cell r="I76">
            <v>0</v>
          </cell>
        </row>
        <row r="77">
          <cell r="B77">
            <v>64</v>
          </cell>
          <cell r="C77">
            <v>2</v>
          </cell>
          <cell r="D77">
            <v>105</v>
          </cell>
          <cell r="E77">
            <v>3563</v>
          </cell>
          <cell r="F77">
            <v>1010</v>
          </cell>
          <cell r="G77">
            <v>83</v>
          </cell>
          <cell r="H77">
            <v>0</v>
          </cell>
          <cell r="I77">
            <v>1</v>
          </cell>
        </row>
        <row r="78">
          <cell r="B78">
            <v>636</v>
          </cell>
          <cell r="C78">
            <v>80</v>
          </cell>
          <cell r="D78">
            <v>7</v>
          </cell>
          <cell r="E78">
            <v>58</v>
          </cell>
          <cell r="F78">
            <v>747</v>
          </cell>
          <cell r="G78">
            <v>69</v>
          </cell>
          <cell r="H78">
            <v>31</v>
          </cell>
          <cell r="I78">
            <v>18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285</v>
          </cell>
          <cell r="G79">
            <v>277</v>
          </cell>
          <cell r="H79">
            <v>2730</v>
          </cell>
          <cell r="I79">
            <v>0</v>
          </cell>
        </row>
        <row r="80">
          <cell r="B80">
            <v>0</v>
          </cell>
          <cell r="C80">
            <v>1</v>
          </cell>
          <cell r="D80">
            <v>0</v>
          </cell>
          <cell r="E80">
            <v>276</v>
          </cell>
          <cell r="F80">
            <v>175</v>
          </cell>
          <cell r="G80">
            <v>87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35</v>
          </cell>
          <cell r="G81">
            <v>219</v>
          </cell>
          <cell r="H81">
            <v>500</v>
          </cell>
          <cell r="I81">
            <v>0</v>
          </cell>
        </row>
        <row r="82">
          <cell r="B82">
            <v>135</v>
          </cell>
          <cell r="C82">
            <v>775</v>
          </cell>
          <cell r="D82">
            <v>20</v>
          </cell>
          <cell r="E82">
            <v>203</v>
          </cell>
          <cell r="F82">
            <v>3020</v>
          </cell>
          <cell r="G82">
            <v>3</v>
          </cell>
          <cell r="H82">
            <v>0</v>
          </cell>
          <cell r="I82">
            <v>463</v>
          </cell>
        </row>
        <row r="83">
          <cell r="B83">
            <v>1114</v>
          </cell>
          <cell r="C83">
            <v>1434</v>
          </cell>
          <cell r="D83">
            <v>2713</v>
          </cell>
          <cell r="E83">
            <v>813</v>
          </cell>
          <cell r="F83">
            <v>352</v>
          </cell>
          <cell r="G83">
            <v>2690</v>
          </cell>
          <cell r="H83">
            <v>406</v>
          </cell>
          <cell r="I83">
            <v>178</v>
          </cell>
        </row>
        <row r="84">
          <cell r="B84">
            <v>68</v>
          </cell>
          <cell r="C84">
            <v>0</v>
          </cell>
          <cell r="D84">
            <v>3780</v>
          </cell>
          <cell r="E84">
            <v>0</v>
          </cell>
          <cell r="F84">
            <v>0</v>
          </cell>
          <cell r="G84">
            <v>139</v>
          </cell>
          <cell r="H84">
            <v>177</v>
          </cell>
          <cell r="I84">
            <v>300</v>
          </cell>
        </row>
        <row r="85">
          <cell r="B85">
            <v>558</v>
          </cell>
          <cell r="C85">
            <v>738</v>
          </cell>
          <cell r="D85">
            <v>50</v>
          </cell>
          <cell r="E85">
            <v>965</v>
          </cell>
          <cell r="F85">
            <v>6676</v>
          </cell>
          <cell r="G85">
            <v>1344</v>
          </cell>
          <cell r="H85">
            <v>0</v>
          </cell>
          <cell r="I85">
            <v>6411</v>
          </cell>
        </row>
        <row r="86">
          <cell r="B86">
            <v>1320</v>
          </cell>
          <cell r="C86">
            <v>9220</v>
          </cell>
          <cell r="D86">
            <v>24</v>
          </cell>
          <cell r="E86">
            <v>0</v>
          </cell>
          <cell r="F86">
            <v>355</v>
          </cell>
          <cell r="G86">
            <v>0</v>
          </cell>
          <cell r="H86">
            <v>0</v>
          </cell>
          <cell r="I86">
            <v>32</v>
          </cell>
        </row>
        <row r="87">
          <cell r="B87">
            <v>13</v>
          </cell>
          <cell r="C87">
            <v>0</v>
          </cell>
          <cell r="D87">
            <v>0</v>
          </cell>
          <cell r="E87">
            <v>0</v>
          </cell>
          <cell r="F87">
            <v>4070</v>
          </cell>
          <cell r="G87">
            <v>2922</v>
          </cell>
          <cell r="H87">
            <v>3</v>
          </cell>
          <cell r="I87">
            <v>852</v>
          </cell>
        </row>
        <row r="88">
          <cell r="B88">
            <v>39017</v>
          </cell>
          <cell r="C88">
            <v>8542</v>
          </cell>
          <cell r="D88">
            <v>75075</v>
          </cell>
          <cell r="E88">
            <v>8559</v>
          </cell>
          <cell r="F88">
            <v>23593</v>
          </cell>
          <cell r="G88">
            <v>76675</v>
          </cell>
          <cell r="H88">
            <v>17337</v>
          </cell>
          <cell r="I88">
            <v>217</v>
          </cell>
        </row>
        <row r="89">
          <cell r="B89">
            <v>125863</v>
          </cell>
          <cell r="C89">
            <v>127908</v>
          </cell>
          <cell r="D89">
            <v>15405</v>
          </cell>
          <cell r="E89">
            <v>183497</v>
          </cell>
          <cell r="F89">
            <v>41671</v>
          </cell>
          <cell r="G89">
            <v>128454</v>
          </cell>
          <cell r="H89">
            <v>25958</v>
          </cell>
          <cell r="I89">
            <v>1426</v>
          </cell>
        </row>
        <row r="104">
          <cell r="B104">
            <v>382</v>
          </cell>
          <cell r="C104">
            <v>53637</v>
          </cell>
          <cell r="D104">
            <v>23453</v>
          </cell>
          <cell r="E104">
            <v>900</v>
          </cell>
          <cell r="F104">
            <v>180</v>
          </cell>
          <cell r="G104">
            <v>0</v>
          </cell>
          <cell r="H104">
            <v>1730</v>
          </cell>
          <cell r="I104">
            <v>6579</v>
          </cell>
        </row>
        <row r="105">
          <cell r="B105">
            <v>72944</v>
          </cell>
          <cell r="C105">
            <v>4003</v>
          </cell>
          <cell r="D105">
            <v>1938</v>
          </cell>
          <cell r="E105">
            <v>1452</v>
          </cell>
          <cell r="F105">
            <v>4147</v>
          </cell>
          <cell r="G105">
            <v>3161</v>
          </cell>
          <cell r="H105">
            <v>3903</v>
          </cell>
          <cell r="I105">
            <v>1107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86</v>
          </cell>
        </row>
        <row r="107">
          <cell r="B107">
            <v>312</v>
          </cell>
          <cell r="C107">
            <v>11462</v>
          </cell>
          <cell r="D107">
            <v>92</v>
          </cell>
          <cell r="E107">
            <v>195</v>
          </cell>
          <cell r="F107">
            <v>1340</v>
          </cell>
          <cell r="G107">
            <v>2780</v>
          </cell>
          <cell r="H107">
            <v>120</v>
          </cell>
          <cell r="I107">
            <v>4850</v>
          </cell>
        </row>
        <row r="108">
          <cell r="B108">
            <v>2</v>
          </cell>
          <cell r="C108">
            <v>216</v>
          </cell>
          <cell r="D108">
            <v>130</v>
          </cell>
          <cell r="E108">
            <v>22</v>
          </cell>
          <cell r="F108">
            <v>30</v>
          </cell>
          <cell r="G108">
            <v>0</v>
          </cell>
          <cell r="H108">
            <v>3537</v>
          </cell>
          <cell r="I108">
            <v>50</v>
          </cell>
        </row>
        <row r="109">
          <cell r="B109">
            <v>5858</v>
          </cell>
          <cell r="C109">
            <v>1768</v>
          </cell>
          <cell r="D109">
            <v>2203</v>
          </cell>
          <cell r="E109">
            <v>5464</v>
          </cell>
          <cell r="F109">
            <v>3877</v>
          </cell>
          <cell r="G109">
            <v>2435</v>
          </cell>
          <cell r="H109">
            <v>668</v>
          </cell>
          <cell r="I109">
            <v>8700</v>
          </cell>
        </row>
        <row r="110">
          <cell r="B110">
            <v>1859</v>
          </cell>
          <cell r="C110">
            <v>529</v>
          </cell>
          <cell r="D110">
            <v>729</v>
          </cell>
          <cell r="E110">
            <v>82</v>
          </cell>
          <cell r="F110">
            <v>219</v>
          </cell>
          <cell r="G110">
            <v>1098</v>
          </cell>
          <cell r="H110">
            <v>0</v>
          </cell>
          <cell r="I110">
            <v>1301</v>
          </cell>
        </row>
        <row r="111">
          <cell r="B111">
            <v>64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24</v>
          </cell>
          <cell r="H111">
            <v>0</v>
          </cell>
          <cell r="I111">
            <v>0</v>
          </cell>
        </row>
        <row r="112">
          <cell r="B112">
            <v>4508</v>
          </cell>
          <cell r="C112">
            <v>137</v>
          </cell>
          <cell r="D112">
            <v>4070</v>
          </cell>
          <cell r="E112">
            <v>1159</v>
          </cell>
          <cell r="F112">
            <v>5843</v>
          </cell>
          <cell r="G112">
            <v>38069</v>
          </cell>
          <cell r="H112">
            <v>23437</v>
          </cell>
          <cell r="I112">
            <v>934</v>
          </cell>
        </row>
        <row r="113">
          <cell r="B113">
            <v>28957</v>
          </cell>
          <cell r="C113">
            <v>22016</v>
          </cell>
          <cell r="D113">
            <v>2214</v>
          </cell>
          <cell r="E113">
            <v>34351</v>
          </cell>
          <cell r="F113">
            <v>4506</v>
          </cell>
          <cell r="G113">
            <v>2323</v>
          </cell>
          <cell r="H113">
            <v>14719</v>
          </cell>
          <cell r="I113">
            <v>1065</v>
          </cell>
        </row>
        <row r="114">
          <cell r="B114">
            <v>74</v>
          </cell>
          <cell r="C114">
            <v>13035</v>
          </cell>
          <cell r="D114">
            <v>51</v>
          </cell>
          <cell r="E114">
            <v>725</v>
          </cell>
          <cell r="F114">
            <v>7292</v>
          </cell>
          <cell r="G114">
            <v>730</v>
          </cell>
          <cell r="H114">
            <v>400</v>
          </cell>
          <cell r="I114">
            <v>4205</v>
          </cell>
        </row>
        <row r="115">
          <cell r="B115">
            <v>0</v>
          </cell>
          <cell r="C115">
            <v>0</v>
          </cell>
          <cell r="D115">
            <v>1325</v>
          </cell>
          <cell r="E115">
            <v>51810</v>
          </cell>
          <cell r="F115">
            <v>6660</v>
          </cell>
          <cell r="G115">
            <v>5000</v>
          </cell>
          <cell r="H115">
            <v>0</v>
          </cell>
          <cell r="I115">
            <v>0</v>
          </cell>
        </row>
        <row r="116">
          <cell r="B116">
            <v>6101</v>
          </cell>
          <cell r="C116">
            <v>85585</v>
          </cell>
          <cell r="D116">
            <v>2208</v>
          </cell>
          <cell r="E116">
            <v>8006</v>
          </cell>
          <cell r="F116">
            <v>10815</v>
          </cell>
          <cell r="G116">
            <v>6544</v>
          </cell>
          <cell r="H116">
            <v>0</v>
          </cell>
          <cell r="I116">
            <v>3265</v>
          </cell>
        </row>
        <row r="117">
          <cell r="B117">
            <v>53340</v>
          </cell>
          <cell r="C117">
            <v>25903</v>
          </cell>
          <cell r="D117">
            <v>28299</v>
          </cell>
          <cell r="E117">
            <v>55227</v>
          </cell>
          <cell r="F117">
            <v>22173</v>
          </cell>
          <cell r="G117">
            <v>4085</v>
          </cell>
          <cell r="H117">
            <v>12128</v>
          </cell>
          <cell r="I117">
            <v>5568</v>
          </cell>
        </row>
        <row r="118">
          <cell r="B118">
            <v>33339</v>
          </cell>
          <cell r="C118">
            <v>1353</v>
          </cell>
          <cell r="D118">
            <v>23999</v>
          </cell>
          <cell r="E118">
            <v>608</v>
          </cell>
          <cell r="F118">
            <v>8976</v>
          </cell>
          <cell r="G118">
            <v>3202</v>
          </cell>
          <cell r="H118">
            <v>6279</v>
          </cell>
          <cell r="I118">
            <v>668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26016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>
            <v>28542</v>
          </cell>
          <cell r="C120">
            <v>6959</v>
          </cell>
          <cell r="D120">
            <v>830</v>
          </cell>
          <cell r="E120">
            <v>9198</v>
          </cell>
          <cell r="F120">
            <v>4212</v>
          </cell>
          <cell r="G120">
            <v>1839</v>
          </cell>
          <cell r="H120">
            <v>1538</v>
          </cell>
          <cell r="I120">
            <v>8311</v>
          </cell>
        </row>
        <row r="121">
          <cell r="B121">
            <v>21356</v>
          </cell>
          <cell r="C121">
            <v>192</v>
          </cell>
          <cell r="D121">
            <v>5753</v>
          </cell>
          <cell r="E121">
            <v>915</v>
          </cell>
          <cell r="F121">
            <v>2435</v>
          </cell>
          <cell r="G121">
            <v>174</v>
          </cell>
          <cell r="H121">
            <v>20800</v>
          </cell>
          <cell r="I121">
            <v>36</v>
          </cell>
        </row>
        <row r="122">
          <cell r="B122">
            <v>718</v>
          </cell>
          <cell r="C122">
            <v>16</v>
          </cell>
          <cell r="D122">
            <v>423</v>
          </cell>
          <cell r="E122">
            <v>1841</v>
          </cell>
          <cell r="F122">
            <v>15724</v>
          </cell>
          <cell r="G122">
            <v>4641</v>
          </cell>
          <cell r="H122">
            <v>29060</v>
          </cell>
          <cell r="I122">
            <v>120</v>
          </cell>
        </row>
        <row r="123">
          <cell r="B123">
            <v>2046</v>
          </cell>
          <cell r="C123">
            <v>122</v>
          </cell>
          <cell r="D123">
            <v>6455</v>
          </cell>
          <cell r="E123">
            <v>2820</v>
          </cell>
          <cell r="F123">
            <v>6555</v>
          </cell>
          <cell r="G123">
            <v>1955</v>
          </cell>
          <cell r="H123">
            <v>1858</v>
          </cell>
          <cell r="I123">
            <v>0</v>
          </cell>
        </row>
        <row r="124">
          <cell r="B124">
            <v>60</v>
          </cell>
          <cell r="C124">
            <v>18</v>
          </cell>
          <cell r="D124">
            <v>0</v>
          </cell>
          <cell r="E124">
            <v>751</v>
          </cell>
          <cell r="F124">
            <v>175</v>
          </cell>
          <cell r="G124">
            <v>8</v>
          </cell>
          <cell r="H124">
            <v>8</v>
          </cell>
          <cell r="I124">
            <v>0</v>
          </cell>
        </row>
        <row r="125">
          <cell r="B125">
            <v>68</v>
          </cell>
          <cell r="C125">
            <v>3</v>
          </cell>
          <cell r="D125">
            <v>24</v>
          </cell>
          <cell r="E125">
            <v>1595</v>
          </cell>
          <cell r="F125">
            <v>5810</v>
          </cell>
          <cell r="G125">
            <v>198</v>
          </cell>
          <cell r="H125">
            <v>0</v>
          </cell>
        </row>
        <row r="126">
          <cell r="B126">
            <v>11368</v>
          </cell>
          <cell r="C126">
            <v>214</v>
          </cell>
          <cell r="D126">
            <v>79</v>
          </cell>
          <cell r="E126">
            <v>708</v>
          </cell>
          <cell r="F126">
            <v>15655</v>
          </cell>
          <cell r="G126">
            <v>431</v>
          </cell>
          <cell r="H126">
            <v>124</v>
          </cell>
          <cell r="I126">
            <v>99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12000</v>
          </cell>
          <cell r="G127">
            <v>12500</v>
          </cell>
          <cell r="H127">
            <v>141500</v>
          </cell>
          <cell r="I127">
            <v>0</v>
          </cell>
        </row>
        <row r="128">
          <cell r="B128">
            <v>0</v>
          </cell>
          <cell r="C128">
            <v>10</v>
          </cell>
          <cell r="D128">
            <v>0</v>
          </cell>
          <cell r="E128">
            <v>13800</v>
          </cell>
          <cell r="F128">
            <v>2580</v>
          </cell>
          <cell r="G128">
            <v>452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123</v>
          </cell>
          <cell r="D129">
            <v>0</v>
          </cell>
          <cell r="E129">
            <v>0</v>
          </cell>
          <cell r="F129">
            <v>18</v>
          </cell>
          <cell r="G129">
            <v>46</v>
          </cell>
          <cell r="H129">
            <v>45</v>
          </cell>
          <cell r="I129">
            <v>0</v>
          </cell>
        </row>
        <row r="130">
          <cell r="B130">
            <v>590</v>
          </cell>
          <cell r="C130">
            <v>468</v>
          </cell>
          <cell r="D130">
            <v>2</v>
          </cell>
          <cell r="E130">
            <v>154</v>
          </cell>
          <cell r="F130">
            <v>9020</v>
          </cell>
          <cell r="G130">
            <v>2</v>
          </cell>
          <cell r="H130">
            <v>0</v>
          </cell>
          <cell r="I130">
            <v>926</v>
          </cell>
        </row>
        <row r="131">
          <cell r="B131">
            <v>2523</v>
          </cell>
          <cell r="C131">
            <v>172</v>
          </cell>
          <cell r="D131">
            <v>5078</v>
          </cell>
          <cell r="E131">
            <v>3986</v>
          </cell>
          <cell r="F131">
            <v>211</v>
          </cell>
          <cell r="G131">
            <v>1271</v>
          </cell>
          <cell r="H131">
            <v>194</v>
          </cell>
          <cell r="I131">
            <v>122</v>
          </cell>
        </row>
        <row r="132">
          <cell r="B132">
            <v>68</v>
          </cell>
          <cell r="C132">
            <v>0</v>
          </cell>
          <cell r="D132">
            <v>4570</v>
          </cell>
          <cell r="E132">
            <v>0</v>
          </cell>
          <cell r="F132">
            <v>0</v>
          </cell>
          <cell r="G132">
            <v>89</v>
          </cell>
          <cell r="H132">
            <v>53</v>
          </cell>
          <cell r="I132">
            <v>300</v>
          </cell>
        </row>
        <row r="133">
          <cell r="B133">
            <v>1866</v>
          </cell>
          <cell r="C133">
            <v>2</v>
          </cell>
          <cell r="D133">
            <v>112</v>
          </cell>
          <cell r="E133">
            <v>207</v>
          </cell>
          <cell r="F133">
            <v>3338</v>
          </cell>
          <cell r="G133">
            <v>384</v>
          </cell>
          <cell r="H133">
            <v>0</v>
          </cell>
          <cell r="I133">
            <v>14187</v>
          </cell>
        </row>
        <row r="134">
          <cell r="B134">
            <v>2054</v>
          </cell>
          <cell r="C134">
            <v>1291</v>
          </cell>
          <cell r="D134">
            <v>8</v>
          </cell>
          <cell r="E134">
            <v>0</v>
          </cell>
          <cell r="F134">
            <v>965</v>
          </cell>
          <cell r="G134">
            <v>0</v>
          </cell>
          <cell r="H134">
            <v>0</v>
          </cell>
          <cell r="I134">
            <v>19</v>
          </cell>
        </row>
        <row r="135">
          <cell r="B135">
            <v>16</v>
          </cell>
          <cell r="C135">
            <v>0</v>
          </cell>
          <cell r="D135">
            <v>0</v>
          </cell>
          <cell r="E135">
            <v>0</v>
          </cell>
          <cell r="F135">
            <v>1835</v>
          </cell>
          <cell r="G135">
            <v>882</v>
          </cell>
          <cell r="H135">
            <v>400</v>
          </cell>
          <cell r="I135">
            <v>1196</v>
          </cell>
        </row>
        <row r="136">
          <cell r="B136">
            <v>103030</v>
          </cell>
          <cell r="C136">
            <v>42209</v>
          </cell>
          <cell r="D136">
            <v>599286</v>
          </cell>
          <cell r="E136">
            <v>12480</v>
          </cell>
          <cell r="F136">
            <v>106584</v>
          </cell>
          <cell r="G136">
            <v>397286</v>
          </cell>
          <cell r="H136">
            <v>225898</v>
          </cell>
          <cell r="I136">
            <v>8031</v>
          </cell>
        </row>
        <row r="137">
          <cell r="B137">
            <v>20016</v>
          </cell>
          <cell r="C137">
            <v>15946</v>
          </cell>
          <cell r="D137">
            <v>7006</v>
          </cell>
          <cell r="E137">
            <v>9088</v>
          </cell>
          <cell r="F137">
            <v>4975</v>
          </cell>
          <cell r="G137">
            <v>23891</v>
          </cell>
          <cell r="H137">
            <v>8355</v>
          </cell>
          <cell r="I137">
            <v>14756</v>
          </cell>
        </row>
      </sheetData>
      <sheetData sheetId="6">
        <row r="8">
          <cell r="B8">
            <v>115</v>
          </cell>
          <cell r="C8">
            <v>53143</v>
          </cell>
          <cell r="D8">
            <v>24601</v>
          </cell>
          <cell r="E8">
            <v>24045</v>
          </cell>
          <cell r="F8">
            <v>5531</v>
          </cell>
          <cell r="G8">
            <v>15</v>
          </cell>
          <cell r="H8">
            <v>13908</v>
          </cell>
          <cell r="I8">
            <v>2535</v>
          </cell>
        </row>
        <row r="9">
          <cell r="B9">
            <v>5493</v>
          </cell>
          <cell r="C9">
            <v>3568</v>
          </cell>
          <cell r="D9">
            <v>3776</v>
          </cell>
          <cell r="E9">
            <v>2672</v>
          </cell>
          <cell r="F9">
            <v>4984</v>
          </cell>
          <cell r="G9">
            <v>10016</v>
          </cell>
          <cell r="H9">
            <v>37459</v>
          </cell>
          <cell r="I9">
            <v>3625</v>
          </cell>
        </row>
        <row r="10">
          <cell r="B10">
            <v>2577</v>
          </cell>
          <cell r="C10">
            <v>0</v>
          </cell>
          <cell r="D10">
            <v>1225</v>
          </cell>
          <cell r="E10">
            <v>0</v>
          </cell>
          <cell r="F10">
            <v>22</v>
          </cell>
          <cell r="G10">
            <v>0</v>
          </cell>
          <cell r="H10">
            <v>620</v>
          </cell>
          <cell r="I10">
            <v>0</v>
          </cell>
        </row>
        <row r="11">
          <cell r="B11">
            <v>0</v>
          </cell>
          <cell r="C11">
            <v>114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44</v>
          </cell>
          <cell r="D12">
            <v>1271</v>
          </cell>
          <cell r="E12">
            <v>0</v>
          </cell>
          <cell r="F12">
            <v>19</v>
          </cell>
          <cell r="G12">
            <v>10</v>
          </cell>
          <cell r="H12">
            <v>8939</v>
          </cell>
          <cell r="I12">
            <v>130</v>
          </cell>
        </row>
        <row r="13">
          <cell r="B13">
            <v>1608</v>
          </cell>
          <cell r="C13">
            <v>102</v>
          </cell>
          <cell r="D13">
            <v>11857</v>
          </cell>
          <cell r="E13">
            <v>650</v>
          </cell>
          <cell r="F13">
            <v>2022</v>
          </cell>
          <cell r="G13">
            <v>11564</v>
          </cell>
          <cell r="H13">
            <v>81108</v>
          </cell>
          <cell r="I13">
            <v>0</v>
          </cell>
        </row>
        <row r="14">
          <cell r="B14">
            <v>664</v>
          </cell>
          <cell r="C14">
            <v>161</v>
          </cell>
          <cell r="D14">
            <v>1718</v>
          </cell>
          <cell r="E14">
            <v>105</v>
          </cell>
          <cell r="F14">
            <v>449</v>
          </cell>
          <cell r="G14">
            <v>10239</v>
          </cell>
          <cell r="H14">
            <v>7484</v>
          </cell>
          <cell r="I14">
            <v>180</v>
          </cell>
        </row>
        <row r="15">
          <cell r="B15">
            <v>62</v>
          </cell>
          <cell r="C15">
            <v>0</v>
          </cell>
          <cell r="D15">
            <v>68</v>
          </cell>
          <cell r="E15">
            <v>46</v>
          </cell>
          <cell r="F15">
            <v>160</v>
          </cell>
          <cell r="G15">
            <v>1802</v>
          </cell>
          <cell r="H15">
            <v>5086</v>
          </cell>
          <cell r="I15">
            <v>0</v>
          </cell>
        </row>
        <row r="16">
          <cell r="B16">
            <v>766</v>
          </cell>
          <cell r="C16">
            <v>156</v>
          </cell>
          <cell r="D16">
            <v>2164</v>
          </cell>
          <cell r="E16">
            <v>147</v>
          </cell>
          <cell r="F16">
            <v>7271</v>
          </cell>
          <cell r="G16">
            <v>20976</v>
          </cell>
          <cell r="H16">
            <v>42406</v>
          </cell>
          <cell r="I16">
            <v>413</v>
          </cell>
        </row>
        <row r="17">
          <cell r="B17">
            <v>1229</v>
          </cell>
          <cell r="C17">
            <v>712</v>
          </cell>
          <cell r="D17">
            <v>118</v>
          </cell>
          <cell r="E17">
            <v>642</v>
          </cell>
          <cell r="F17">
            <v>924</v>
          </cell>
          <cell r="G17">
            <v>504</v>
          </cell>
          <cell r="H17">
            <v>5015</v>
          </cell>
          <cell r="I17">
            <v>154</v>
          </cell>
        </row>
        <row r="18">
          <cell r="B18">
            <v>46</v>
          </cell>
          <cell r="C18">
            <v>2113</v>
          </cell>
          <cell r="D18">
            <v>30</v>
          </cell>
          <cell r="E18">
            <v>64</v>
          </cell>
          <cell r="F18">
            <v>1348</v>
          </cell>
          <cell r="G18">
            <v>250</v>
          </cell>
          <cell r="H18">
            <v>3</v>
          </cell>
          <cell r="I18">
            <v>604</v>
          </cell>
        </row>
        <row r="19">
          <cell r="B19">
            <v>1</v>
          </cell>
          <cell r="C19">
            <v>0</v>
          </cell>
          <cell r="D19">
            <v>0</v>
          </cell>
          <cell r="E19">
            <v>2124</v>
          </cell>
          <cell r="F19">
            <v>455</v>
          </cell>
          <cell r="G19">
            <v>249</v>
          </cell>
          <cell r="H19">
            <v>0</v>
          </cell>
          <cell r="I19">
            <v>0</v>
          </cell>
        </row>
        <row r="20">
          <cell r="B20">
            <v>421</v>
          </cell>
          <cell r="C20">
            <v>4016</v>
          </cell>
          <cell r="D20">
            <v>338</v>
          </cell>
          <cell r="E20">
            <v>502</v>
          </cell>
          <cell r="F20">
            <v>2787</v>
          </cell>
          <cell r="G20">
            <v>1588</v>
          </cell>
          <cell r="H20">
            <v>13</v>
          </cell>
          <cell r="I20">
            <v>538</v>
          </cell>
        </row>
        <row r="21">
          <cell r="B21">
            <v>7557</v>
          </cell>
          <cell r="C21">
            <v>3922</v>
          </cell>
          <cell r="D21">
            <v>2093</v>
          </cell>
          <cell r="E21">
            <v>7047</v>
          </cell>
          <cell r="F21">
            <v>4409</v>
          </cell>
          <cell r="G21">
            <v>968</v>
          </cell>
          <cell r="H21">
            <v>3666</v>
          </cell>
          <cell r="I21">
            <v>1972</v>
          </cell>
        </row>
        <row r="22">
          <cell r="B22">
            <v>91</v>
          </cell>
          <cell r="C22">
            <v>128</v>
          </cell>
          <cell r="D22">
            <v>130</v>
          </cell>
          <cell r="E22">
            <v>160</v>
          </cell>
          <cell r="F22">
            <v>676</v>
          </cell>
          <cell r="G22">
            <v>1073</v>
          </cell>
          <cell r="H22">
            <v>387</v>
          </cell>
          <cell r="I22">
            <v>23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2</v>
          </cell>
          <cell r="I23">
            <v>0</v>
          </cell>
        </row>
        <row r="24">
          <cell r="B24">
            <v>631</v>
          </cell>
          <cell r="C24">
            <v>1616</v>
          </cell>
          <cell r="D24">
            <v>417</v>
          </cell>
          <cell r="E24">
            <v>1005</v>
          </cell>
          <cell r="F24">
            <v>2092</v>
          </cell>
          <cell r="G24">
            <v>697</v>
          </cell>
          <cell r="H24">
            <v>2092</v>
          </cell>
          <cell r="I24">
            <v>738</v>
          </cell>
        </row>
        <row r="25">
          <cell r="B25">
            <v>75</v>
          </cell>
          <cell r="C25">
            <v>28</v>
          </cell>
          <cell r="D25">
            <v>20</v>
          </cell>
          <cell r="E25">
            <v>41</v>
          </cell>
          <cell r="F25">
            <v>381</v>
          </cell>
          <cell r="G25">
            <v>163</v>
          </cell>
          <cell r="H25">
            <v>366</v>
          </cell>
          <cell r="I25">
            <v>0</v>
          </cell>
        </row>
        <row r="26">
          <cell r="B26">
            <v>153</v>
          </cell>
          <cell r="C26">
            <v>0</v>
          </cell>
          <cell r="D26">
            <v>882</v>
          </cell>
          <cell r="E26">
            <v>164</v>
          </cell>
          <cell r="F26">
            <v>614</v>
          </cell>
          <cell r="G26">
            <v>3960</v>
          </cell>
          <cell r="H26">
            <v>219</v>
          </cell>
          <cell r="I26">
            <v>44</v>
          </cell>
        </row>
        <row r="27">
          <cell r="B27">
            <v>89</v>
          </cell>
          <cell r="C27">
            <v>42</v>
          </cell>
          <cell r="D27">
            <v>111</v>
          </cell>
          <cell r="E27">
            <v>198</v>
          </cell>
          <cell r="F27">
            <v>467</v>
          </cell>
          <cell r="G27">
            <v>47</v>
          </cell>
          <cell r="H27">
            <v>228</v>
          </cell>
          <cell r="I27">
            <v>5</v>
          </cell>
        </row>
        <row r="28">
          <cell r="B28">
            <v>6</v>
          </cell>
          <cell r="C28">
            <v>6</v>
          </cell>
          <cell r="D28">
            <v>0</v>
          </cell>
          <cell r="E28">
            <v>769</v>
          </cell>
          <cell r="F28">
            <v>165</v>
          </cell>
          <cell r="G28">
            <v>80</v>
          </cell>
          <cell r="H28">
            <v>5</v>
          </cell>
          <cell r="I28">
            <v>5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32</v>
          </cell>
          <cell r="F29">
            <v>0</v>
          </cell>
          <cell r="G29">
            <v>50</v>
          </cell>
          <cell r="H29">
            <v>0</v>
          </cell>
          <cell r="I29">
            <v>0</v>
          </cell>
        </row>
        <row r="30">
          <cell r="B30">
            <v>73</v>
          </cell>
          <cell r="C30">
            <v>5</v>
          </cell>
          <cell r="D30">
            <v>0</v>
          </cell>
          <cell r="E30">
            <v>112</v>
          </cell>
          <cell r="F30">
            <v>610</v>
          </cell>
          <cell r="G30">
            <v>0</v>
          </cell>
          <cell r="H30">
            <v>16</v>
          </cell>
          <cell r="I30">
            <v>28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1</v>
          </cell>
          <cell r="D32">
            <v>0</v>
          </cell>
          <cell r="E32">
            <v>854</v>
          </cell>
          <cell r="F32">
            <v>215</v>
          </cell>
          <cell r="G32">
            <v>383</v>
          </cell>
          <cell r="H32">
            <v>0</v>
          </cell>
          <cell r="I32">
            <v>0</v>
          </cell>
        </row>
        <row r="33">
          <cell r="B33">
            <v>2216</v>
          </cell>
          <cell r="C33">
            <v>10</v>
          </cell>
          <cell r="D33">
            <v>60</v>
          </cell>
          <cell r="E33">
            <v>56</v>
          </cell>
          <cell r="F33">
            <v>900</v>
          </cell>
          <cell r="G33">
            <v>267</v>
          </cell>
          <cell r="H33">
            <v>371</v>
          </cell>
          <cell r="I33">
            <v>0</v>
          </cell>
        </row>
        <row r="34">
          <cell r="B34">
            <v>0</v>
          </cell>
          <cell r="C34">
            <v>202</v>
          </cell>
          <cell r="D34">
            <v>0</v>
          </cell>
          <cell r="E34">
            <v>55</v>
          </cell>
          <cell r="F34">
            <v>233</v>
          </cell>
          <cell r="G34">
            <v>25</v>
          </cell>
          <cell r="H34">
            <v>0</v>
          </cell>
          <cell r="I34">
            <v>43</v>
          </cell>
        </row>
        <row r="35">
          <cell r="B35">
            <v>529</v>
          </cell>
          <cell r="C35">
            <v>65</v>
          </cell>
          <cell r="D35">
            <v>286</v>
          </cell>
          <cell r="E35">
            <v>34</v>
          </cell>
          <cell r="F35">
            <v>350</v>
          </cell>
          <cell r="G35">
            <v>170</v>
          </cell>
          <cell r="H35">
            <v>140</v>
          </cell>
          <cell r="I35">
            <v>20</v>
          </cell>
        </row>
        <row r="36">
          <cell r="B36">
            <v>230</v>
          </cell>
          <cell r="C36">
            <v>7</v>
          </cell>
          <cell r="D36">
            <v>985</v>
          </cell>
          <cell r="E36">
            <v>0</v>
          </cell>
          <cell r="F36">
            <v>10</v>
          </cell>
          <cell r="G36">
            <v>58</v>
          </cell>
          <cell r="H36">
            <v>493</v>
          </cell>
          <cell r="I36">
            <v>312</v>
          </cell>
        </row>
        <row r="37">
          <cell r="B37">
            <v>26</v>
          </cell>
          <cell r="C37">
            <v>65</v>
          </cell>
          <cell r="D37">
            <v>20</v>
          </cell>
          <cell r="E37">
            <v>2</v>
          </cell>
          <cell r="F37">
            <v>170</v>
          </cell>
          <cell r="G37">
            <v>25</v>
          </cell>
          <cell r="H37">
            <v>0</v>
          </cell>
          <cell r="I37">
            <v>60</v>
          </cell>
        </row>
        <row r="38">
          <cell r="B38">
            <v>256</v>
          </cell>
          <cell r="C38">
            <v>1030</v>
          </cell>
          <cell r="D38">
            <v>5</v>
          </cell>
          <cell r="E38">
            <v>0</v>
          </cell>
          <cell r="F38">
            <v>87</v>
          </cell>
          <cell r="G38">
            <v>0</v>
          </cell>
          <cell r="H38">
            <v>0</v>
          </cell>
          <cell r="I38">
            <v>23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108</v>
          </cell>
          <cell r="C40">
            <v>70</v>
          </cell>
          <cell r="D40">
            <v>856</v>
          </cell>
          <cell r="E40">
            <v>151</v>
          </cell>
          <cell r="F40">
            <v>204</v>
          </cell>
          <cell r="G40">
            <v>56</v>
          </cell>
          <cell r="H40">
            <v>671</v>
          </cell>
          <cell r="I40">
            <v>57</v>
          </cell>
        </row>
        <row r="41">
          <cell r="B41">
            <v>2437</v>
          </cell>
          <cell r="C41">
            <v>1494</v>
          </cell>
          <cell r="D41">
            <v>531</v>
          </cell>
          <cell r="E41">
            <v>1736</v>
          </cell>
          <cell r="F41">
            <v>874</v>
          </cell>
          <cell r="G41">
            <v>572</v>
          </cell>
          <cell r="H41">
            <v>1212</v>
          </cell>
          <cell r="I41">
            <v>458</v>
          </cell>
        </row>
        <row r="84">
          <cell r="B84">
            <v>550</v>
          </cell>
          <cell r="C84">
            <v>62925</v>
          </cell>
          <cell r="D84">
            <v>35910</v>
          </cell>
          <cell r="E84">
            <v>31435</v>
          </cell>
          <cell r="F84">
            <v>1410</v>
          </cell>
          <cell r="G84">
            <v>0</v>
          </cell>
          <cell r="H84">
            <v>803</v>
          </cell>
          <cell r="I84">
            <v>4303</v>
          </cell>
        </row>
        <row r="85">
          <cell r="B85">
            <v>3555</v>
          </cell>
          <cell r="C85">
            <v>945</v>
          </cell>
          <cell r="D85">
            <v>598</v>
          </cell>
          <cell r="E85">
            <v>1081</v>
          </cell>
          <cell r="F85">
            <v>2200</v>
          </cell>
          <cell r="G85">
            <v>2048</v>
          </cell>
          <cell r="H85">
            <v>8595</v>
          </cell>
          <cell r="I85">
            <v>1249</v>
          </cell>
        </row>
        <row r="86">
          <cell r="F86">
            <v>22</v>
          </cell>
        </row>
        <row r="87">
          <cell r="B87">
            <v>1590</v>
          </cell>
          <cell r="C87">
            <v>85500</v>
          </cell>
          <cell r="D87">
            <v>460</v>
          </cell>
          <cell r="E87">
            <v>1355</v>
          </cell>
          <cell r="F87">
            <v>8300</v>
          </cell>
          <cell r="G87">
            <v>13450</v>
          </cell>
          <cell r="H87">
            <v>740</v>
          </cell>
          <cell r="I87">
            <v>36200</v>
          </cell>
        </row>
        <row r="88">
          <cell r="B88">
            <v>0</v>
          </cell>
          <cell r="C88">
            <v>20</v>
          </cell>
          <cell r="D88">
            <v>448</v>
          </cell>
          <cell r="E88">
            <v>15</v>
          </cell>
          <cell r="F88">
            <v>0</v>
          </cell>
          <cell r="G88">
            <v>14</v>
          </cell>
          <cell r="H88">
            <v>3047</v>
          </cell>
          <cell r="I88">
            <v>0</v>
          </cell>
        </row>
        <row r="89">
          <cell r="B89">
            <v>881</v>
          </cell>
          <cell r="C89">
            <v>263</v>
          </cell>
          <cell r="D89">
            <v>186</v>
          </cell>
          <cell r="E89">
            <v>11220</v>
          </cell>
          <cell r="F89">
            <v>7946</v>
          </cell>
          <cell r="G89">
            <v>6975</v>
          </cell>
          <cell r="H89">
            <v>0</v>
          </cell>
          <cell r="I89">
            <v>2526</v>
          </cell>
        </row>
        <row r="90">
          <cell r="B90">
            <v>413</v>
          </cell>
          <cell r="C90">
            <v>142</v>
          </cell>
          <cell r="D90">
            <v>45</v>
          </cell>
          <cell r="E90">
            <v>144</v>
          </cell>
          <cell r="F90">
            <v>133</v>
          </cell>
          <cell r="G90">
            <v>640</v>
          </cell>
          <cell r="H90">
            <v>0</v>
          </cell>
          <cell r="I90">
            <v>84</v>
          </cell>
        </row>
        <row r="91">
          <cell r="B91">
            <v>15</v>
          </cell>
          <cell r="C91">
            <v>0</v>
          </cell>
          <cell r="D91">
            <v>0</v>
          </cell>
          <cell r="E91">
            <v>9</v>
          </cell>
          <cell r="F91">
            <v>20</v>
          </cell>
          <cell r="G91">
            <v>23</v>
          </cell>
          <cell r="H91">
            <v>0</v>
          </cell>
          <cell r="I91">
            <v>0</v>
          </cell>
        </row>
        <row r="92">
          <cell r="B92">
            <v>2379</v>
          </cell>
          <cell r="C92">
            <v>291</v>
          </cell>
          <cell r="D92">
            <v>2436</v>
          </cell>
          <cell r="E92">
            <v>42</v>
          </cell>
          <cell r="F92">
            <v>3394</v>
          </cell>
          <cell r="G92">
            <v>1961</v>
          </cell>
          <cell r="H92">
            <v>8001</v>
          </cell>
          <cell r="I92">
            <v>324</v>
          </cell>
        </row>
        <row r="93">
          <cell r="B93">
            <v>1961</v>
          </cell>
          <cell r="C93">
            <v>1747</v>
          </cell>
          <cell r="D93">
            <v>547</v>
          </cell>
          <cell r="E93">
            <v>1884</v>
          </cell>
          <cell r="F93">
            <v>410</v>
          </cell>
          <cell r="G93">
            <v>251</v>
          </cell>
          <cell r="H93">
            <v>1219</v>
          </cell>
          <cell r="I93">
            <v>93</v>
          </cell>
        </row>
        <row r="94">
          <cell r="B94">
            <v>43</v>
          </cell>
          <cell r="C94">
            <v>4995</v>
          </cell>
          <cell r="D94">
            <v>15</v>
          </cell>
          <cell r="E94">
            <v>59</v>
          </cell>
          <cell r="F94">
            <v>706</v>
          </cell>
          <cell r="G94">
            <v>23</v>
          </cell>
          <cell r="H94">
            <v>0</v>
          </cell>
          <cell r="I94">
            <v>271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5958</v>
          </cell>
          <cell r="F95">
            <v>1425</v>
          </cell>
          <cell r="G95">
            <v>0</v>
          </cell>
          <cell r="H95">
            <v>35</v>
          </cell>
          <cell r="I95">
            <v>0</v>
          </cell>
        </row>
        <row r="96">
          <cell r="B96">
            <v>343</v>
          </cell>
          <cell r="C96">
            <v>2434</v>
          </cell>
          <cell r="D96">
            <v>72</v>
          </cell>
          <cell r="E96">
            <v>529</v>
          </cell>
          <cell r="F96">
            <v>868</v>
          </cell>
          <cell r="G96">
            <v>992</v>
          </cell>
          <cell r="H96">
            <v>5</v>
          </cell>
          <cell r="I96">
            <v>299</v>
          </cell>
        </row>
        <row r="97">
          <cell r="B97">
            <v>4709</v>
          </cell>
          <cell r="C97">
            <v>2296</v>
          </cell>
          <cell r="D97">
            <v>3410</v>
          </cell>
          <cell r="E97">
            <v>3970</v>
          </cell>
          <cell r="F97">
            <v>2619</v>
          </cell>
          <cell r="G97">
            <v>510</v>
          </cell>
          <cell r="H97">
            <v>1782</v>
          </cell>
          <cell r="I97">
            <v>972</v>
          </cell>
        </row>
        <row r="98">
          <cell r="B98">
            <v>1574</v>
          </cell>
          <cell r="C98">
            <v>316</v>
          </cell>
          <cell r="D98">
            <v>2202</v>
          </cell>
          <cell r="E98">
            <v>95</v>
          </cell>
          <cell r="F98">
            <v>975</v>
          </cell>
          <cell r="G98">
            <v>1055</v>
          </cell>
          <cell r="H98">
            <v>1411</v>
          </cell>
          <cell r="I98">
            <v>209</v>
          </cell>
        </row>
        <row r="99">
          <cell r="B99">
            <v>5</v>
          </cell>
          <cell r="C99">
            <v>0</v>
          </cell>
          <cell r="D99">
            <v>0</v>
          </cell>
          <cell r="E99">
            <v>11824</v>
          </cell>
          <cell r="F99">
            <v>450</v>
          </cell>
          <cell r="G99">
            <v>1</v>
          </cell>
          <cell r="H99">
            <v>2</v>
          </cell>
          <cell r="I99">
            <v>0</v>
          </cell>
        </row>
        <row r="100">
          <cell r="B100">
            <v>6696</v>
          </cell>
          <cell r="C100">
            <v>1954</v>
          </cell>
          <cell r="D100">
            <v>657</v>
          </cell>
          <cell r="E100">
            <v>1011</v>
          </cell>
          <cell r="F100">
            <v>1037</v>
          </cell>
          <cell r="G100">
            <v>340</v>
          </cell>
          <cell r="H100">
            <v>183</v>
          </cell>
          <cell r="I100">
            <v>851</v>
          </cell>
        </row>
        <row r="101">
          <cell r="B101">
            <v>1310</v>
          </cell>
          <cell r="C101">
            <v>92</v>
          </cell>
          <cell r="D101">
            <v>1457</v>
          </cell>
          <cell r="E101">
            <v>126</v>
          </cell>
          <cell r="F101">
            <v>294</v>
          </cell>
          <cell r="G101">
            <v>244</v>
          </cell>
          <cell r="H101">
            <v>1223</v>
          </cell>
          <cell r="I101">
            <v>20</v>
          </cell>
        </row>
        <row r="102">
          <cell r="B102">
            <v>171</v>
          </cell>
          <cell r="C102">
            <v>0</v>
          </cell>
          <cell r="D102">
            <v>104</v>
          </cell>
          <cell r="E102">
            <v>250</v>
          </cell>
          <cell r="F102">
            <v>1292</v>
          </cell>
          <cell r="G102">
            <v>113</v>
          </cell>
          <cell r="H102">
            <v>5040</v>
          </cell>
          <cell r="I102">
            <v>0</v>
          </cell>
        </row>
        <row r="103">
          <cell r="B103">
            <v>304</v>
          </cell>
          <cell r="C103">
            <v>71</v>
          </cell>
          <cell r="D103">
            <v>1291</v>
          </cell>
          <cell r="E103">
            <v>112</v>
          </cell>
          <cell r="F103">
            <v>382</v>
          </cell>
          <cell r="G103">
            <v>23</v>
          </cell>
          <cell r="H103">
            <v>173</v>
          </cell>
          <cell r="I103">
            <v>0</v>
          </cell>
        </row>
        <row r="104">
          <cell r="B104">
            <v>1</v>
          </cell>
          <cell r="C104">
            <v>3</v>
          </cell>
          <cell r="D104">
            <v>0</v>
          </cell>
          <cell r="E104">
            <v>556</v>
          </cell>
          <cell r="F104">
            <v>275</v>
          </cell>
          <cell r="G104">
            <v>13</v>
          </cell>
          <cell r="H104">
            <v>17</v>
          </cell>
          <cell r="I104">
            <v>3</v>
          </cell>
        </row>
        <row r="105">
          <cell r="B105">
            <v>47</v>
          </cell>
          <cell r="C105">
            <v>0</v>
          </cell>
          <cell r="D105">
            <v>6</v>
          </cell>
          <cell r="E105">
            <v>3613</v>
          </cell>
          <cell r="F105">
            <v>354</v>
          </cell>
          <cell r="G105">
            <v>166</v>
          </cell>
          <cell r="H105">
            <v>125</v>
          </cell>
          <cell r="I105">
            <v>2</v>
          </cell>
        </row>
        <row r="106">
          <cell r="B106">
            <v>608</v>
          </cell>
          <cell r="C106">
            <v>67</v>
          </cell>
          <cell r="D106">
            <v>52</v>
          </cell>
          <cell r="E106">
            <v>224</v>
          </cell>
          <cell r="F106">
            <v>640</v>
          </cell>
          <cell r="G106">
            <v>92</v>
          </cell>
          <cell r="H106">
            <v>35</v>
          </cell>
          <cell r="I106">
            <v>47</v>
          </cell>
        </row>
        <row r="108">
          <cell r="B108">
            <v>0</v>
          </cell>
          <cell r="C108">
            <v>1</v>
          </cell>
          <cell r="D108">
            <v>0</v>
          </cell>
          <cell r="E108">
            <v>588</v>
          </cell>
          <cell r="F108">
            <v>245</v>
          </cell>
          <cell r="G108">
            <v>39</v>
          </cell>
          <cell r="H108">
            <v>0</v>
          </cell>
          <cell r="I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7</v>
          </cell>
          <cell r="I109">
            <v>0</v>
          </cell>
        </row>
        <row r="110">
          <cell r="B110">
            <v>110</v>
          </cell>
          <cell r="C110">
            <v>2550</v>
          </cell>
          <cell r="D110">
            <v>0</v>
          </cell>
          <cell r="E110">
            <v>196</v>
          </cell>
          <cell r="F110">
            <v>3580</v>
          </cell>
          <cell r="G110">
            <v>3</v>
          </cell>
          <cell r="H110">
            <v>0</v>
          </cell>
          <cell r="I110">
            <v>135</v>
          </cell>
        </row>
        <row r="111">
          <cell r="B111">
            <v>1443</v>
          </cell>
          <cell r="C111">
            <v>1559</v>
          </cell>
          <cell r="D111">
            <v>2245</v>
          </cell>
          <cell r="E111">
            <v>729</v>
          </cell>
          <cell r="F111">
            <v>374</v>
          </cell>
          <cell r="G111">
            <v>1670</v>
          </cell>
          <cell r="H111">
            <v>316</v>
          </cell>
          <cell r="I111">
            <v>15</v>
          </cell>
        </row>
        <row r="112">
          <cell r="B112">
            <v>33</v>
          </cell>
          <cell r="C112">
            <v>0</v>
          </cell>
          <cell r="D112">
            <v>3447</v>
          </cell>
          <cell r="E112">
            <v>0</v>
          </cell>
          <cell r="F112">
            <v>0</v>
          </cell>
          <cell r="G112">
            <v>210</v>
          </cell>
          <cell r="H112">
            <v>352</v>
          </cell>
          <cell r="I112">
            <v>0</v>
          </cell>
        </row>
        <row r="113">
          <cell r="B113">
            <v>839</v>
          </cell>
          <cell r="C113">
            <v>2068</v>
          </cell>
          <cell r="D113">
            <v>300</v>
          </cell>
          <cell r="E113">
            <v>351</v>
          </cell>
          <cell r="F113">
            <v>4635</v>
          </cell>
          <cell r="G113">
            <v>585</v>
          </cell>
          <cell r="H113">
            <v>5</v>
          </cell>
          <cell r="I113">
            <v>2495</v>
          </cell>
        </row>
        <row r="114">
          <cell r="B114">
            <v>1101</v>
          </cell>
          <cell r="C114">
            <v>6315</v>
          </cell>
          <cell r="D114">
            <v>65</v>
          </cell>
          <cell r="E114">
            <v>0</v>
          </cell>
          <cell r="F114">
            <v>418</v>
          </cell>
          <cell r="G114">
            <v>0</v>
          </cell>
          <cell r="H114">
            <v>0</v>
          </cell>
          <cell r="I114">
            <v>0</v>
          </cell>
        </row>
        <row r="115">
          <cell r="B115">
            <v>1</v>
          </cell>
          <cell r="C115">
            <v>0</v>
          </cell>
          <cell r="D115">
            <v>0</v>
          </cell>
          <cell r="E115">
            <v>0</v>
          </cell>
          <cell r="F115">
            <v>2751</v>
          </cell>
          <cell r="G115">
            <v>795</v>
          </cell>
          <cell r="H115">
            <v>0</v>
          </cell>
          <cell r="I115">
            <v>258</v>
          </cell>
        </row>
        <row r="116">
          <cell r="B116">
            <v>39041</v>
          </cell>
          <cell r="C116">
            <v>8578</v>
          </cell>
          <cell r="D116">
            <v>78947</v>
          </cell>
          <cell r="E116">
            <v>7590</v>
          </cell>
          <cell r="F116">
            <v>24504</v>
          </cell>
          <cell r="G116">
            <v>75413</v>
          </cell>
          <cell r="H116">
            <v>19581</v>
          </cell>
          <cell r="I116">
            <v>349</v>
          </cell>
        </row>
        <row r="117">
          <cell r="B117">
            <v>125313</v>
          </cell>
          <cell r="C117">
            <v>128801</v>
          </cell>
          <cell r="D117">
            <v>13683</v>
          </cell>
          <cell r="E117">
            <v>184296</v>
          </cell>
          <cell r="F117">
            <v>41405</v>
          </cell>
          <cell r="G117">
            <v>128654</v>
          </cell>
          <cell r="H117">
            <v>24484</v>
          </cell>
          <cell r="I117">
            <v>1602</v>
          </cell>
        </row>
        <row r="159">
          <cell r="B159">
            <v>2998</v>
          </cell>
          <cell r="C159">
            <v>263397</v>
          </cell>
          <cell r="D159">
            <v>238859</v>
          </cell>
          <cell r="E159">
            <v>156589</v>
          </cell>
          <cell r="F159">
            <v>5499</v>
          </cell>
          <cell r="G159">
            <v>0</v>
          </cell>
          <cell r="H159">
            <v>2305</v>
          </cell>
          <cell r="I159">
            <v>14114</v>
          </cell>
        </row>
        <row r="160">
          <cell r="B160">
            <v>9082</v>
          </cell>
          <cell r="C160">
            <v>1325</v>
          </cell>
          <cell r="D160">
            <v>1095</v>
          </cell>
          <cell r="E160">
            <v>1593</v>
          </cell>
          <cell r="F160">
            <v>4432</v>
          </cell>
          <cell r="G160">
            <v>2765</v>
          </cell>
          <cell r="H160">
            <v>14478</v>
          </cell>
          <cell r="I160">
            <v>1322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33</v>
          </cell>
          <cell r="G161">
            <v>0</v>
          </cell>
          <cell r="H161">
            <v>0</v>
          </cell>
          <cell r="I161">
            <v>0</v>
          </cell>
        </row>
        <row r="162">
          <cell r="B162">
            <v>302</v>
          </cell>
          <cell r="C162">
            <v>11500</v>
          </cell>
          <cell r="D162">
            <v>89</v>
          </cell>
          <cell r="E162">
            <v>185</v>
          </cell>
          <cell r="F162">
            <v>1320</v>
          </cell>
          <cell r="G162">
            <v>2720</v>
          </cell>
          <cell r="H162">
            <v>110</v>
          </cell>
          <cell r="I162">
            <v>4710</v>
          </cell>
        </row>
        <row r="163">
          <cell r="B163">
            <v>0</v>
          </cell>
          <cell r="C163">
            <v>80</v>
          </cell>
          <cell r="D163">
            <v>754</v>
          </cell>
          <cell r="E163">
            <v>30</v>
          </cell>
          <cell r="F163">
            <v>0</v>
          </cell>
          <cell r="G163">
            <v>16</v>
          </cell>
          <cell r="H163">
            <v>6290</v>
          </cell>
          <cell r="I163">
            <v>0</v>
          </cell>
        </row>
        <row r="164">
          <cell r="B164">
            <v>1075</v>
          </cell>
          <cell r="C164">
            <v>298</v>
          </cell>
          <cell r="D164">
            <v>237</v>
          </cell>
          <cell r="E164">
            <v>15791</v>
          </cell>
          <cell r="F164">
            <v>8286</v>
          </cell>
          <cell r="G164">
            <v>698</v>
          </cell>
          <cell r="H164">
            <v>0</v>
          </cell>
          <cell r="I164">
            <v>2277</v>
          </cell>
        </row>
        <row r="165">
          <cell r="B165">
            <v>613</v>
          </cell>
          <cell r="C165">
            <v>217</v>
          </cell>
          <cell r="D165">
            <v>40</v>
          </cell>
          <cell r="E165">
            <v>187</v>
          </cell>
          <cell r="F165">
            <v>202</v>
          </cell>
          <cell r="G165">
            <v>629</v>
          </cell>
          <cell r="H165">
            <v>0</v>
          </cell>
          <cell r="I165">
            <v>59</v>
          </cell>
        </row>
        <row r="166">
          <cell r="B166">
            <v>23</v>
          </cell>
          <cell r="C166">
            <v>0</v>
          </cell>
          <cell r="D166">
            <v>0</v>
          </cell>
          <cell r="E166">
            <v>12</v>
          </cell>
          <cell r="F166">
            <v>40</v>
          </cell>
          <cell r="G166">
            <v>207</v>
          </cell>
          <cell r="H166">
            <v>0</v>
          </cell>
          <cell r="I166">
            <v>0</v>
          </cell>
        </row>
        <row r="167">
          <cell r="B167">
            <v>6659</v>
          </cell>
          <cell r="C167">
            <v>150</v>
          </cell>
          <cell r="D167">
            <v>4150</v>
          </cell>
          <cell r="E167">
            <v>59</v>
          </cell>
          <cell r="F167">
            <v>3744</v>
          </cell>
          <cell r="G167">
            <v>3388</v>
          </cell>
          <cell r="H167">
            <v>14329</v>
          </cell>
          <cell r="I167">
            <v>751</v>
          </cell>
        </row>
        <row r="168">
          <cell r="B168">
            <v>18662</v>
          </cell>
          <cell r="C168">
            <v>13506</v>
          </cell>
          <cell r="D168">
            <v>4199</v>
          </cell>
          <cell r="E168">
            <v>20280</v>
          </cell>
          <cell r="F168">
            <v>3560</v>
          </cell>
          <cell r="G168">
            <v>1731</v>
          </cell>
          <cell r="H168">
            <v>14564</v>
          </cell>
          <cell r="I168">
            <v>322</v>
          </cell>
        </row>
        <row r="169">
          <cell r="B169">
            <v>344</v>
          </cell>
          <cell r="C169">
            <v>48474</v>
          </cell>
          <cell r="D169">
            <v>24</v>
          </cell>
          <cell r="E169">
            <v>655</v>
          </cell>
          <cell r="F169">
            <v>6374</v>
          </cell>
          <cell r="G169">
            <v>248</v>
          </cell>
          <cell r="H169">
            <v>0</v>
          </cell>
          <cell r="I169">
            <v>2005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177385</v>
          </cell>
          <cell r="F170">
            <v>16530</v>
          </cell>
          <cell r="G170">
            <v>0</v>
          </cell>
          <cell r="H170">
            <v>375</v>
          </cell>
          <cell r="I170">
            <v>0</v>
          </cell>
        </row>
        <row r="171">
          <cell r="B171">
            <v>3356</v>
          </cell>
          <cell r="C171">
            <v>52404</v>
          </cell>
          <cell r="D171">
            <v>560</v>
          </cell>
          <cell r="E171">
            <v>4346</v>
          </cell>
          <cell r="F171">
            <v>7511</v>
          </cell>
          <cell r="G171">
            <v>5832</v>
          </cell>
          <cell r="H171">
            <v>10</v>
          </cell>
          <cell r="I171">
            <v>1873</v>
          </cell>
        </row>
        <row r="172">
          <cell r="B172">
            <v>48791</v>
          </cell>
          <cell r="C172">
            <v>15093</v>
          </cell>
          <cell r="D172">
            <v>31060</v>
          </cell>
          <cell r="E172">
            <v>50851</v>
          </cell>
          <cell r="F172">
            <v>24964</v>
          </cell>
          <cell r="G172">
            <v>3597</v>
          </cell>
          <cell r="H172">
            <v>13842</v>
          </cell>
          <cell r="I172">
            <v>5782</v>
          </cell>
        </row>
        <row r="173">
          <cell r="B173">
            <v>24943</v>
          </cell>
          <cell r="C173">
            <v>844</v>
          </cell>
          <cell r="D173">
            <v>14784</v>
          </cell>
          <cell r="E173">
            <v>606</v>
          </cell>
          <cell r="F173">
            <v>9282</v>
          </cell>
          <cell r="G173">
            <v>5581</v>
          </cell>
          <cell r="H173">
            <v>9994</v>
          </cell>
          <cell r="I173">
            <v>724</v>
          </cell>
        </row>
        <row r="174">
          <cell r="B174">
            <v>40</v>
          </cell>
          <cell r="C174">
            <v>0</v>
          </cell>
          <cell r="D174">
            <v>0</v>
          </cell>
          <cell r="E174">
            <v>118280</v>
          </cell>
          <cell r="F174">
            <v>6300</v>
          </cell>
          <cell r="G174">
            <v>8</v>
          </cell>
          <cell r="H174">
            <v>30</v>
          </cell>
          <cell r="I174">
            <v>0</v>
          </cell>
        </row>
        <row r="175">
          <cell r="B175">
            <v>115774</v>
          </cell>
          <cell r="C175">
            <v>8386</v>
          </cell>
          <cell r="D175">
            <v>4294</v>
          </cell>
          <cell r="E175">
            <v>8196</v>
          </cell>
          <cell r="F175">
            <v>5270</v>
          </cell>
          <cell r="G175">
            <v>3904</v>
          </cell>
          <cell r="H175">
            <v>1267</v>
          </cell>
          <cell r="I175">
            <v>4341</v>
          </cell>
        </row>
        <row r="176">
          <cell r="B176">
            <v>19870</v>
          </cell>
          <cell r="C176">
            <v>273</v>
          </cell>
          <cell r="D176">
            <v>5958</v>
          </cell>
          <cell r="E176">
            <v>1437</v>
          </cell>
          <cell r="F176">
            <v>2905</v>
          </cell>
          <cell r="G176">
            <v>2926</v>
          </cell>
          <cell r="H176">
            <v>8322</v>
          </cell>
          <cell r="I176">
            <v>72</v>
          </cell>
        </row>
        <row r="177">
          <cell r="B177">
            <v>1982</v>
          </cell>
          <cell r="C177">
            <v>0</v>
          </cell>
          <cell r="D177">
            <v>1380</v>
          </cell>
          <cell r="E177">
            <v>5805</v>
          </cell>
          <cell r="F177">
            <v>27036</v>
          </cell>
          <cell r="G177">
            <v>1606</v>
          </cell>
          <cell r="H177">
            <v>41069</v>
          </cell>
          <cell r="I177">
            <v>0</v>
          </cell>
        </row>
        <row r="178">
          <cell r="B178">
            <v>3878</v>
          </cell>
          <cell r="C178">
            <v>182</v>
          </cell>
          <cell r="D178">
            <v>22398</v>
          </cell>
          <cell r="E178">
            <v>2837</v>
          </cell>
          <cell r="F178">
            <v>6002</v>
          </cell>
          <cell r="G178">
            <v>404</v>
          </cell>
          <cell r="H178">
            <v>1202</v>
          </cell>
          <cell r="I178">
            <v>0</v>
          </cell>
        </row>
        <row r="179">
          <cell r="B179">
            <v>2</v>
          </cell>
          <cell r="C179">
            <v>6</v>
          </cell>
          <cell r="D179">
            <v>0</v>
          </cell>
          <cell r="E179">
            <v>1106</v>
          </cell>
          <cell r="F179">
            <v>415</v>
          </cell>
          <cell r="G179">
            <v>154</v>
          </cell>
          <cell r="H179">
            <v>14</v>
          </cell>
          <cell r="I179">
            <v>2683</v>
          </cell>
        </row>
        <row r="180">
          <cell r="B180">
            <v>71</v>
          </cell>
          <cell r="C180">
            <v>0</v>
          </cell>
          <cell r="D180">
            <v>6</v>
          </cell>
          <cell r="E180">
            <v>1223</v>
          </cell>
          <cell r="F180">
            <v>354</v>
          </cell>
          <cell r="G180">
            <v>3809</v>
          </cell>
          <cell r="H180">
            <v>151</v>
          </cell>
          <cell r="I180">
            <v>6</v>
          </cell>
        </row>
        <row r="181">
          <cell r="B181">
            <v>9728</v>
          </cell>
          <cell r="C181">
            <v>143</v>
          </cell>
          <cell r="D181">
            <v>1513</v>
          </cell>
          <cell r="E181">
            <v>1999</v>
          </cell>
          <cell r="F181">
            <v>16120</v>
          </cell>
          <cell r="G181">
            <v>1180</v>
          </cell>
          <cell r="H181">
            <v>1279</v>
          </cell>
          <cell r="I181">
            <v>231</v>
          </cell>
        </row>
        <row r="183">
          <cell r="B183">
            <v>0</v>
          </cell>
          <cell r="C183">
            <v>4</v>
          </cell>
          <cell r="D183">
            <v>0</v>
          </cell>
          <cell r="E183">
            <v>29400</v>
          </cell>
          <cell r="F183">
            <v>3275</v>
          </cell>
          <cell r="G183">
            <v>125</v>
          </cell>
          <cell r="H183">
            <v>0</v>
          </cell>
          <cell r="I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4</v>
          </cell>
          <cell r="I184">
            <v>0</v>
          </cell>
        </row>
        <row r="185">
          <cell r="B185">
            <v>550</v>
          </cell>
          <cell r="C185">
            <v>973</v>
          </cell>
          <cell r="D185">
            <v>0</v>
          </cell>
          <cell r="E185">
            <v>346</v>
          </cell>
          <cell r="F185">
            <v>10580</v>
          </cell>
          <cell r="G185">
            <v>6</v>
          </cell>
          <cell r="H185">
            <v>0</v>
          </cell>
          <cell r="I185">
            <v>405</v>
          </cell>
        </row>
        <row r="186">
          <cell r="B186">
            <v>3313</v>
          </cell>
          <cell r="C186">
            <v>187</v>
          </cell>
          <cell r="D186">
            <v>5320</v>
          </cell>
          <cell r="E186">
            <v>2209</v>
          </cell>
          <cell r="F186">
            <v>224</v>
          </cell>
          <cell r="G186">
            <v>847</v>
          </cell>
          <cell r="H186">
            <v>542</v>
          </cell>
          <cell r="I186">
            <v>8</v>
          </cell>
        </row>
        <row r="187">
          <cell r="B187">
            <v>33</v>
          </cell>
          <cell r="C187">
            <v>0</v>
          </cell>
          <cell r="D187">
            <v>3883</v>
          </cell>
          <cell r="E187">
            <v>0</v>
          </cell>
          <cell r="F187">
            <v>0</v>
          </cell>
          <cell r="G187">
            <v>321</v>
          </cell>
          <cell r="H187">
            <v>162</v>
          </cell>
          <cell r="I187">
            <v>0</v>
          </cell>
        </row>
        <row r="188">
          <cell r="B188">
            <v>3185</v>
          </cell>
          <cell r="C188">
            <v>4493</v>
          </cell>
          <cell r="D188">
            <v>108</v>
          </cell>
          <cell r="E188">
            <v>66</v>
          </cell>
          <cell r="F188">
            <v>2318</v>
          </cell>
          <cell r="G188">
            <v>164</v>
          </cell>
          <cell r="H188">
            <v>1</v>
          </cell>
          <cell r="I188">
            <v>4990</v>
          </cell>
        </row>
        <row r="189">
          <cell r="B189">
            <v>1696</v>
          </cell>
          <cell r="C189">
            <v>885</v>
          </cell>
          <cell r="D189">
            <v>20</v>
          </cell>
          <cell r="E189">
            <v>0</v>
          </cell>
          <cell r="F189">
            <v>984</v>
          </cell>
          <cell r="G189">
            <v>0</v>
          </cell>
          <cell r="H189">
            <v>0</v>
          </cell>
          <cell r="I189">
            <v>0</v>
          </cell>
        </row>
        <row r="190">
          <cell r="B190">
            <v>1</v>
          </cell>
          <cell r="C190">
            <v>0</v>
          </cell>
          <cell r="D190">
            <v>0</v>
          </cell>
          <cell r="E190">
            <v>0</v>
          </cell>
          <cell r="F190">
            <v>1076</v>
          </cell>
          <cell r="G190">
            <v>232</v>
          </cell>
          <cell r="H190">
            <v>0</v>
          </cell>
          <cell r="I190">
            <v>389</v>
          </cell>
        </row>
        <row r="191">
          <cell r="B191">
            <v>281808</v>
          </cell>
          <cell r="C191">
            <v>42890</v>
          </cell>
          <cell r="D191">
            <v>863191</v>
          </cell>
          <cell r="E191">
            <v>16497</v>
          </cell>
          <cell r="F191">
            <v>107106</v>
          </cell>
          <cell r="G191">
            <v>391316</v>
          </cell>
          <cell r="H191">
            <v>13858</v>
          </cell>
          <cell r="I191">
            <v>10946</v>
          </cell>
        </row>
        <row r="192">
          <cell r="B192">
            <v>22395</v>
          </cell>
          <cell r="C192">
            <v>18748</v>
          </cell>
          <cell r="D192">
            <v>4647</v>
          </cell>
          <cell r="E192">
            <v>10765</v>
          </cell>
          <cell r="F192">
            <v>5030</v>
          </cell>
          <cell r="G192">
            <v>24841</v>
          </cell>
          <cell r="H192">
            <v>8068</v>
          </cell>
          <cell r="I192">
            <v>1615</v>
          </cell>
        </row>
      </sheetData>
      <sheetData sheetId="7">
        <row r="8">
          <cell r="C8">
            <v>273153</v>
          </cell>
          <cell r="D8">
            <v>127181</v>
          </cell>
          <cell r="E8">
            <v>113036</v>
          </cell>
          <cell r="F8">
            <v>4844</v>
          </cell>
          <cell r="G8">
            <v>188</v>
          </cell>
          <cell r="H8">
            <v>22165</v>
          </cell>
          <cell r="I8">
            <v>3260</v>
          </cell>
        </row>
        <row r="9">
          <cell r="B9">
            <v>2037</v>
          </cell>
          <cell r="C9">
            <v>3117</v>
          </cell>
          <cell r="D9">
            <v>2141</v>
          </cell>
          <cell r="E9">
            <v>1746</v>
          </cell>
          <cell r="F9">
            <v>5700</v>
          </cell>
          <cell r="G9">
            <v>2246</v>
          </cell>
          <cell r="H9">
            <v>21517</v>
          </cell>
          <cell r="I9">
            <v>3660</v>
          </cell>
        </row>
        <row r="10">
          <cell r="B10">
            <v>40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80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83</v>
          </cell>
        </row>
        <row r="12">
          <cell r="B12">
            <v>0</v>
          </cell>
          <cell r="C12">
            <v>12</v>
          </cell>
          <cell r="D12">
            <v>1186</v>
          </cell>
          <cell r="E12">
            <v>30</v>
          </cell>
          <cell r="F12">
            <v>0</v>
          </cell>
          <cell r="G12">
            <v>20</v>
          </cell>
          <cell r="H12">
            <v>2152</v>
          </cell>
          <cell r="I12">
            <v>647</v>
          </cell>
        </row>
        <row r="13">
          <cell r="B13">
            <v>426</v>
          </cell>
          <cell r="C13">
            <v>107</v>
          </cell>
          <cell r="D13">
            <v>966</v>
          </cell>
          <cell r="E13">
            <v>1791</v>
          </cell>
          <cell r="F13">
            <v>700</v>
          </cell>
          <cell r="G13">
            <v>2010</v>
          </cell>
          <cell r="H13">
            <v>4626</v>
          </cell>
          <cell r="I13">
            <v>0</v>
          </cell>
        </row>
        <row r="14">
          <cell r="B14">
            <v>123</v>
          </cell>
          <cell r="C14">
            <v>151</v>
          </cell>
          <cell r="D14">
            <v>579</v>
          </cell>
          <cell r="E14">
            <v>24</v>
          </cell>
          <cell r="F14">
            <v>129</v>
          </cell>
          <cell r="G14">
            <v>684</v>
          </cell>
          <cell r="H14">
            <v>28</v>
          </cell>
          <cell r="I14">
            <v>406</v>
          </cell>
        </row>
        <row r="15">
          <cell r="B15">
            <v>1</v>
          </cell>
          <cell r="C15">
            <v>0</v>
          </cell>
          <cell r="D15">
            <v>15</v>
          </cell>
          <cell r="E15">
            <v>5</v>
          </cell>
          <cell r="F15">
            <v>0</v>
          </cell>
          <cell r="G15">
            <v>56</v>
          </cell>
          <cell r="H15">
            <v>45</v>
          </cell>
          <cell r="I15">
            <v>0</v>
          </cell>
        </row>
        <row r="16">
          <cell r="B16">
            <v>636</v>
          </cell>
          <cell r="C16">
            <v>119</v>
          </cell>
          <cell r="D16">
            <v>1504</v>
          </cell>
          <cell r="E16">
            <v>147</v>
          </cell>
          <cell r="F16">
            <v>6708</v>
          </cell>
          <cell r="G16">
            <v>6038</v>
          </cell>
          <cell r="H16">
            <v>37936</v>
          </cell>
          <cell r="I16">
            <v>225</v>
          </cell>
        </row>
        <row r="17">
          <cell r="B17">
            <v>640</v>
          </cell>
          <cell r="C17">
            <v>281</v>
          </cell>
          <cell r="D17">
            <v>135</v>
          </cell>
          <cell r="E17">
            <v>634</v>
          </cell>
          <cell r="F17">
            <v>1418</v>
          </cell>
          <cell r="G17">
            <v>271</v>
          </cell>
          <cell r="H17">
            <v>5715</v>
          </cell>
          <cell r="I17">
            <v>184</v>
          </cell>
        </row>
        <row r="18">
          <cell r="B18">
            <v>83</v>
          </cell>
          <cell r="C18">
            <v>1384</v>
          </cell>
          <cell r="D18">
            <v>22</v>
          </cell>
          <cell r="E18">
            <v>130</v>
          </cell>
          <cell r="F18">
            <v>1732</v>
          </cell>
          <cell r="G18">
            <v>45</v>
          </cell>
          <cell r="H18">
            <v>38</v>
          </cell>
          <cell r="I18">
            <v>636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2849</v>
          </cell>
          <cell r="F19">
            <v>110</v>
          </cell>
          <cell r="G19">
            <v>31</v>
          </cell>
          <cell r="H19">
            <v>0</v>
          </cell>
          <cell r="I19">
            <v>0</v>
          </cell>
        </row>
        <row r="20">
          <cell r="B20">
            <v>222</v>
          </cell>
          <cell r="C20">
            <v>3564</v>
          </cell>
          <cell r="D20">
            <v>34</v>
          </cell>
          <cell r="E20">
            <v>328</v>
          </cell>
          <cell r="F20">
            <v>5052</v>
          </cell>
          <cell r="G20">
            <v>802</v>
          </cell>
          <cell r="H20">
            <v>0</v>
          </cell>
          <cell r="I20">
            <v>486</v>
          </cell>
        </row>
        <row r="21">
          <cell r="B21">
            <v>4933</v>
          </cell>
          <cell r="C21">
            <v>2619</v>
          </cell>
          <cell r="D21">
            <v>4016</v>
          </cell>
          <cell r="E21">
            <v>5532</v>
          </cell>
          <cell r="F21">
            <v>3862</v>
          </cell>
          <cell r="G21">
            <v>552</v>
          </cell>
          <cell r="H21">
            <v>1891</v>
          </cell>
          <cell r="I21">
            <v>2312</v>
          </cell>
        </row>
        <row r="22">
          <cell r="B22">
            <v>276</v>
          </cell>
          <cell r="C22">
            <v>151</v>
          </cell>
          <cell r="D22">
            <v>275</v>
          </cell>
          <cell r="E22">
            <v>260</v>
          </cell>
          <cell r="F22">
            <v>878</v>
          </cell>
          <cell r="G22">
            <v>1570</v>
          </cell>
          <cell r="H22">
            <v>256</v>
          </cell>
          <cell r="I22">
            <v>56</v>
          </cell>
        </row>
        <row r="24">
          <cell r="B24">
            <v>474</v>
          </cell>
          <cell r="C24">
            <v>1785</v>
          </cell>
          <cell r="D24">
            <v>901</v>
          </cell>
          <cell r="E24">
            <v>521</v>
          </cell>
          <cell r="F24">
            <v>1624</v>
          </cell>
          <cell r="G24">
            <v>298</v>
          </cell>
          <cell r="H24">
            <v>1514</v>
          </cell>
          <cell r="I24">
            <v>1043</v>
          </cell>
        </row>
        <row r="25">
          <cell r="B25">
            <v>187</v>
          </cell>
          <cell r="C25">
            <v>22</v>
          </cell>
          <cell r="D25">
            <v>0</v>
          </cell>
          <cell r="E25">
            <v>171</v>
          </cell>
          <cell r="F25">
            <v>340</v>
          </cell>
          <cell r="G25">
            <v>383</v>
          </cell>
          <cell r="H25">
            <v>156</v>
          </cell>
          <cell r="I25">
            <v>2</v>
          </cell>
        </row>
        <row r="26">
          <cell r="B26">
            <v>18</v>
          </cell>
          <cell r="C26">
            <v>0</v>
          </cell>
          <cell r="D26">
            <v>192</v>
          </cell>
          <cell r="E26">
            <v>378</v>
          </cell>
          <cell r="F26">
            <v>445</v>
          </cell>
          <cell r="G26">
            <v>658</v>
          </cell>
          <cell r="H26">
            <v>186</v>
          </cell>
          <cell r="I26">
            <v>0</v>
          </cell>
        </row>
        <row r="27">
          <cell r="B27">
            <v>29</v>
          </cell>
          <cell r="C27">
            <v>39</v>
          </cell>
          <cell r="D27">
            <v>138</v>
          </cell>
          <cell r="E27">
            <v>231</v>
          </cell>
          <cell r="F27">
            <v>305</v>
          </cell>
          <cell r="G27">
            <v>41</v>
          </cell>
          <cell r="H27">
            <v>101</v>
          </cell>
          <cell r="I27">
            <v>10</v>
          </cell>
        </row>
        <row r="28">
          <cell r="B28">
            <v>6</v>
          </cell>
          <cell r="C28">
            <v>0</v>
          </cell>
          <cell r="D28">
            <v>0</v>
          </cell>
          <cell r="E28">
            <v>670</v>
          </cell>
          <cell r="F28">
            <v>110</v>
          </cell>
          <cell r="G28">
            <v>67</v>
          </cell>
          <cell r="H28">
            <v>1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410</v>
          </cell>
          <cell r="F29">
            <v>0</v>
          </cell>
          <cell r="G29">
            <v>17</v>
          </cell>
          <cell r="H29">
            <v>0</v>
          </cell>
          <cell r="I29">
            <v>0</v>
          </cell>
        </row>
        <row r="30">
          <cell r="B30">
            <v>63</v>
          </cell>
          <cell r="C30">
            <v>0</v>
          </cell>
          <cell r="D30">
            <v>5</v>
          </cell>
          <cell r="E30">
            <v>118</v>
          </cell>
          <cell r="F30">
            <v>530</v>
          </cell>
          <cell r="G30">
            <v>0</v>
          </cell>
          <cell r="H30">
            <v>10</v>
          </cell>
          <cell r="I30">
            <v>23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1025</v>
          </cell>
          <cell r="F32">
            <v>185</v>
          </cell>
          <cell r="G32">
            <v>189</v>
          </cell>
          <cell r="H32">
            <v>0</v>
          </cell>
          <cell r="I32">
            <v>0</v>
          </cell>
        </row>
        <row r="33">
          <cell r="B33">
            <v>1446</v>
          </cell>
          <cell r="C33">
            <v>128</v>
          </cell>
          <cell r="D33">
            <v>190</v>
          </cell>
          <cell r="E33">
            <v>200</v>
          </cell>
          <cell r="F33">
            <v>742</v>
          </cell>
          <cell r="G33">
            <v>1335</v>
          </cell>
          <cell r="H33">
            <v>1024</v>
          </cell>
          <cell r="I33">
            <v>8</v>
          </cell>
        </row>
        <row r="34">
          <cell r="B34">
            <v>0</v>
          </cell>
          <cell r="C34">
            <v>545</v>
          </cell>
          <cell r="D34">
            <v>35</v>
          </cell>
          <cell r="E34">
            <v>30</v>
          </cell>
          <cell r="F34">
            <v>155</v>
          </cell>
          <cell r="G34">
            <v>20</v>
          </cell>
          <cell r="H34">
            <v>0</v>
          </cell>
          <cell r="I34">
            <v>0</v>
          </cell>
        </row>
        <row r="35">
          <cell r="B35">
            <v>80</v>
          </cell>
          <cell r="C35">
            <v>94</v>
          </cell>
          <cell r="D35">
            <v>367</v>
          </cell>
          <cell r="E35">
            <v>72</v>
          </cell>
          <cell r="F35">
            <v>113</v>
          </cell>
          <cell r="G35">
            <v>155</v>
          </cell>
          <cell r="H35">
            <v>97</v>
          </cell>
          <cell r="I35">
            <v>91</v>
          </cell>
        </row>
        <row r="36">
          <cell r="B36">
            <v>176</v>
          </cell>
          <cell r="C36">
            <v>0</v>
          </cell>
          <cell r="D36">
            <v>88</v>
          </cell>
          <cell r="E36">
            <v>0</v>
          </cell>
          <cell r="F36">
            <v>70</v>
          </cell>
          <cell r="G36">
            <v>364</v>
          </cell>
          <cell r="H36">
            <v>673</v>
          </cell>
          <cell r="I36">
            <v>251</v>
          </cell>
        </row>
        <row r="37">
          <cell r="B37">
            <v>55</v>
          </cell>
          <cell r="C37">
            <v>0</v>
          </cell>
          <cell r="D37">
            <v>7</v>
          </cell>
          <cell r="E37">
            <v>78</v>
          </cell>
          <cell r="F37">
            <v>0</v>
          </cell>
          <cell r="G37">
            <v>0</v>
          </cell>
          <cell r="H37">
            <v>0</v>
          </cell>
          <cell r="I37">
            <v>15</v>
          </cell>
        </row>
        <row r="38">
          <cell r="B38">
            <v>233</v>
          </cell>
          <cell r="C38">
            <v>885</v>
          </cell>
          <cell r="D38">
            <v>0</v>
          </cell>
          <cell r="E38">
            <v>0</v>
          </cell>
          <cell r="F38">
            <v>54</v>
          </cell>
          <cell r="G38">
            <v>0</v>
          </cell>
          <cell r="H38">
            <v>0</v>
          </cell>
          <cell r="I38">
            <v>0</v>
          </cell>
        </row>
        <row r="40">
          <cell r="B40">
            <v>379</v>
          </cell>
          <cell r="C40">
            <v>57</v>
          </cell>
          <cell r="D40">
            <v>1616</v>
          </cell>
          <cell r="E40">
            <v>132</v>
          </cell>
          <cell r="F40">
            <v>2090</v>
          </cell>
          <cell r="G40">
            <v>104</v>
          </cell>
          <cell r="H40">
            <v>654</v>
          </cell>
          <cell r="I40">
            <v>6</v>
          </cell>
        </row>
        <row r="41">
          <cell r="B41">
            <v>1094</v>
          </cell>
          <cell r="C41">
            <v>676</v>
          </cell>
          <cell r="D41">
            <v>1207</v>
          </cell>
          <cell r="E41">
            <v>1599</v>
          </cell>
          <cell r="F41">
            <v>897</v>
          </cell>
          <cell r="G41">
            <v>598</v>
          </cell>
          <cell r="H41">
            <v>1378</v>
          </cell>
          <cell r="I41">
            <v>530</v>
          </cell>
        </row>
        <row r="42"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73">
          <cell r="B73">
            <v>1605</v>
          </cell>
          <cell r="C73">
            <v>274895</v>
          </cell>
          <cell r="D73">
            <v>142508</v>
          </cell>
          <cell r="E73">
            <v>121361</v>
          </cell>
          <cell r="F73">
            <v>374</v>
          </cell>
          <cell r="G73">
            <v>158</v>
          </cell>
          <cell r="H73">
            <v>1828</v>
          </cell>
          <cell r="I73">
            <v>5157</v>
          </cell>
        </row>
        <row r="74">
          <cell r="B74">
            <v>2449</v>
          </cell>
          <cell r="C74">
            <v>1907</v>
          </cell>
          <cell r="D74">
            <v>3562</v>
          </cell>
          <cell r="E74">
            <v>1101</v>
          </cell>
          <cell r="F74">
            <v>2736</v>
          </cell>
          <cell r="G74">
            <v>1942</v>
          </cell>
          <cell r="H74">
            <v>10573</v>
          </cell>
          <cell r="I74">
            <v>1813</v>
          </cell>
        </row>
        <row r="75">
          <cell r="B75">
            <v>0</v>
          </cell>
          <cell r="C75">
            <v>0</v>
          </cell>
          <cell r="D75">
            <v>210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B76">
            <v>1500</v>
          </cell>
          <cell r="C76">
            <v>85500</v>
          </cell>
          <cell r="D76">
            <v>534</v>
          </cell>
          <cell r="E76">
            <v>1355</v>
          </cell>
          <cell r="F76">
            <v>8300</v>
          </cell>
          <cell r="G76">
            <v>13430</v>
          </cell>
          <cell r="H76">
            <v>731</v>
          </cell>
          <cell r="I76">
            <v>36100</v>
          </cell>
        </row>
        <row r="77">
          <cell r="B77">
            <v>0</v>
          </cell>
          <cell r="C77">
            <v>0</v>
          </cell>
          <cell r="D77">
            <v>577</v>
          </cell>
          <cell r="E77">
            <v>2</v>
          </cell>
          <cell r="F77">
            <v>0</v>
          </cell>
          <cell r="G77">
            <v>26</v>
          </cell>
          <cell r="H77">
            <v>3014</v>
          </cell>
          <cell r="I77">
            <v>332</v>
          </cell>
        </row>
        <row r="78">
          <cell r="B78">
            <v>2744</v>
          </cell>
          <cell r="C78">
            <v>219</v>
          </cell>
          <cell r="D78">
            <v>271</v>
          </cell>
          <cell r="E78">
            <v>7065</v>
          </cell>
          <cell r="F78">
            <v>633</v>
          </cell>
          <cell r="G78">
            <v>1768</v>
          </cell>
          <cell r="H78">
            <v>169</v>
          </cell>
          <cell r="I78">
            <v>0</v>
          </cell>
        </row>
        <row r="79">
          <cell r="B79">
            <v>70</v>
          </cell>
          <cell r="C79">
            <v>146</v>
          </cell>
          <cell r="D79">
            <v>24</v>
          </cell>
          <cell r="E79">
            <v>4</v>
          </cell>
          <cell r="F79">
            <v>147</v>
          </cell>
          <cell r="G79">
            <v>2838</v>
          </cell>
          <cell r="H79">
            <v>8</v>
          </cell>
          <cell r="I79">
            <v>0</v>
          </cell>
        </row>
        <row r="80">
          <cell r="B80">
            <v>25</v>
          </cell>
          <cell r="C80">
            <v>3</v>
          </cell>
          <cell r="D80">
            <v>0</v>
          </cell>
          <cell r="E80">
            <v>64</v>
          </cell>
          <cell r="F80">
            <v>20</v>
          </cell>
          <cell r="G80">
            <v>0</v>
          </cell>
          <cell r="H80">
            <v>0</v>
          </cell>
          <cell r="I80">
            <v>0</v>
          </cell>
        </row>
        <row r="81">
          <cell r="B81">
            <v>1496</v>
          </cell>
          <cell r="C81">
            <v>254</v>
          </cell>
          <cell r="D81">
            <v>3295</v>
          </cell>
          <cell r="E81">
            <v>107</v>
          </cell>
          <cell r="F81">
            <v>871</v>
          </cell>
          <cell r="G81">
            <v>488</v>
          </cell>
          <cell r="H81">
            <v>5934</v>
          </cell>
          <cell r="I81">
            <v>106</v>
          </cell>
        </row>
        <row r="82">
          <cell r="B82">
            <v>843</v>
          </cell>
          <cell r="C82">
            <v>1169</v>
          </cell>
          <cell r="D82">
            <v>96</v>
          </cell>
          <cell r="E82">
            <v>577</v>
          </cell>
          <cell r="F82">
            <v>640</v>
          </cell>
          <cell r="G82">
            <v>188</v>
          </cell>
          <cell r="H82">
            <v>1975</v>
          </cell>
          <cell r="I82">
            <v>49</v>
          </cell>
        </row>
        <row r="83">
          <cell r="B83">
            <v>26</v>
          </cell>
          <cell r="C83">
            <v>4535</v>
          </cell>
          <cell r="D83">
            <v>0</v>
          </cell>
          <cell r="E83">
            <v>2</v>
          </cell>
          <cell r="F83">
            <v>714</v>
          </cell>
          <cell r="G83">
            <v>340</v>
          </cell>
          <cell r="H83">
            <v>0</v>
          </cell>
          <cell r="I83">
            <v>281</v>
          </cell>
        </row>
        <row r="84">
          <cell r="B84">
            <v>0</v>
          </cell>
          <cell r="C84">
            <v>0</v>
          </cell>
          <cell r="D84">
            <v>40</v>
          </cell>
          <cell r="E84">
            <v>2362</v>
          </cell>
          <cell r="F84">
            <v>850</v>
          </cell>
          <cell r="G84">
            <v>0</v>
          </cell>
          <cell r="H84">
            <v>9</v>
          </cell>
          <cell r="I84">
            <v>0</v>
          </cell>
        </row>
        <row r="85">
          <cell r="B85">
            <v>306</v>
          </cell>
          <cell r="C85">
            <v>3731</v>
          </cell>
          <cell r="D85">
            <v>25</v>
          </cell>
          <cell r="E85">
            <v>376</v>
          </cell>
          <cell r="F85">
            <v>1483</v>
          </cell>
          <cell r="G85">
            <v>1069</v>
          </cell>
          <cell r="H85">
            <v>0</v>
          </cell>
          <cell r="I85">
            <v>400</v>
          </cell>
        </row>
        <row r="86">
          <cell r="B86">
            <v>5285</v>
          </cell>
          <cell r="C86">
            <v>1674</v>
          </cell>
          <cell r="D86">
            <v>7897</v>
          </cell>
          <cell r="E86">
            <v>3528</v>
          </cell>
          <cell r="F86">
            <v>2595</v>
          </cell>
          <cell r="G86">
            <v>883</v>
          </cell>
          <cell r="H86">
            <v>1492</v>
          </cell>
          <cell r="I86">
            <v>895</v>
          </cell>
        </row>
        <row r="87">
          <cell r="B87">
            <v>1857</v>
          </cell>
          <cell r="C87">
            <v>237</v>
          </cell>
          <cell r="D87">
            <v>2914</v>
          </cell>
          <cell r="E87">
            <v>191</v>
          </cell>
          <cell r="F87">
            <v>1154</v>
          </cell>
          <cell r="G87">
            <v>616</v>
          </cell>
          <cell r="H87">
            <v>1694</v>
          </cell>
          <cell r="I87">
            <v>318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60</v>
          </cell>
          <cell r="G88">
            <v>0</v>
          </cell>
          <cell r="H88">
            <v>3</v>
          </cell>
          <cell r="I88">
            <v>0</v>
          </cell>
        </row>
        <row r="89">
          <cell r="B89">
            <v>4669</v>
          </cell>
          <cell r="C89">
            <v>1766</v>
          </cell>
          <cell r="D89">
            <v>203</v>
          </cell>
          <cell r="E89">
            <v>1239</v>
          </cell>
          <cell r="F89">
            <v>1698</v>
          </cell>
          <cell r="G89">
            <v>164</v>
          </cell>
          <cell r="H89">
            <v>496</v>
          </cell>
          <cell r="I89">
            <v>856</v>
          </cell>
        </row>
        <row r="90">
          <cell r="B90">
            <v>1047</v>
          </cell>
          <cell r="C90">
            <v>88</v>
          </cell>
          <cell r="D90">
            <v>1195</v>
          </cell>
          <cell r="E90">
            <v>232</v>
          </cell>
          <cell r="F90">
            <v>180</v>
          </cell>
          <cell r="G90">
            <v>142</v>
          </cell>
          <cell r="H90">
            <v>1126</v>
          </cell>
          <cell r="I90">
            <v>22</v>
          </cell>
        </row>
        <row r="91">
          <cell r="B91">
            <v>99</v>
          </cell>
          <cell r="C91">
            <v>1</v>
          </cell>
          <cell r="D91">
            <v>50</v>
          </cell>
          <cell r="E91">
            <v>426</v>
          </cell>
          <cell r="F91">
            <v>3120</v>
          </cell>
          <cell r="G91">
            <v>263</v>
          </cell>
          <cell r="H91">
            <v>72</v>
          </cell>
          <cell r="I91">
            <v>10</v>
          </cell>
        </row>
        <row r="92">
          <cell r="B92">
            <v>211</v>
          </cell>
          <cell r="C92">
            <v>61</v>
          </cell>
          <cell r="D92">
            <v>372</v>
          </cell>
          <cell r="E92">
            <v>74</v>
          </cell>
          <cell r="F92">
            <v>323</v>
          </cell>
          <cell r="G92">
            <v>21</v>
          </cell>
          <cell r="H92">
            <v>266</v>
          </cell>
          <cell r="I92">
            <v>6</v>
          </cell>
        </row>
        <row r="93">
          <cell r="B93">
            <v>8</v>
          </cell>
          <cell r="C93">
            <v>7</v>
          </cell>
          <cell r="D93">
            <v>0</v>
          </cell>
          <cell r="E93">
            <v>717</v>
          </cell>
          <cell r="F93">
            <v>190</v>
          </cell>
          <cell r="G93">
            <v>12</v>
          </cell>
          <cell r="H93">
            <v>17</v>
          </cell>
          <cell r="I93">
            <v>2</v>
          </cell>
        </row>
        <row r="94">
          <cell r="B94">
            <v>14</v>
          </cell>
          <cell r="C94">
            <v>0</v>
          </cell>
          <cell r="D94">
            <v>5</v>
          </cell>
          <cell r="E94">
            <v>3769</v>
          </cell>
          <cell r="F94">
            <v>895</v>
          </cell>
          <cell r="G94">
            <v>109</v>
          </cell>
          <cell r="H94">
            <v>0</v>
          </cell>
          <cell r="I94">
            <v>0</v>
          </cell>
        </row>
        <row r="95">
          <cell r="B95">
            <v>614</v>
          </cell>
          <cell r="C95">
            <v>34</v>
          </cell>
          <cell r="D95">
            <v>20</v>
          </cell>
          <cell r="E95">
            <v>262</v>
          </cell>
          <cell r="F95">
            <v>650</v>
          </cell>
          <cell r="G95">
            <v>90</v>
          </cell>
          <cell r="H95">
            <v>25</v>
          </cell>
          <cell r="I95">
            <v>42</v>
          </cell>
        </row>
        <row r="97">
          <cell r="B97">
            <v>1</v>
          </cell>
          <cell r="C97">
            <v>0</v>
          </cell>
          <cell r="D97">
            <v>0</v>
          </cell>
          <cell r="E97">
            <v>686</v>
          </cell>
          <cell r="F97">
            <v>425</v>
          </cell>
          <cell r="G97">
            <v>349</v>
          </cell>
          <cell r="H97">
            <v>4</v>
          </cell>
          <cell r="I97">
            <v>0</v>
          </cell>
        </row>
        <row r="98">
          <cell r="B98">
            <v>13180</v>
          </cell>
          <cell r="C98">
            <v>315</v>
          </cell>
          <cell r="D98">
            <v>0</v>
          </cell>
          <cell r="E98">
            <v>0</v>
          </cell>
          <cell r="F98">
            <v>0</v>
          </cell>
          <cell r="G98">
            <v>3</v>
          </cell>
          <cell r="H98">
            <v>2</v>
          </cell>
          <cell r="I98">
            <v>25</v>
          </cell>
        </row>
        <row r="99">
          <cell r="B99">
            <v>0</v>
          </cell>
          <cell r="C99">
            <v>4245</v>
          </cell>
          <cell r="D99">
            <v>90</v>
          </cell>
          <cell r="E99">
            <v>227</v>
          </cell>
          <cell r="F99">
            <v>2900</v>
          </cell>
          <cell r="G99">
            <v>54</v>
          </cell>
          <cell r="H99">
            <v>0</v>
          </cell>
          <cell r="I99">
            <v>410</v>
          </cell>
        </row>
        <row r="100">
          <cell r="B100">
            <v>1385</v>
          </cell>
          <cell r="C100">
            <v>1364</v>
          </cell>
          <cell r="D100">
            <v>3577</v>
          </cell>
          <cell r="E100">
            <v>1094</v>
          </cell>
          <cell r="F100">
            <v>482</v>
          </cell>
          <cell r="G100">
            <v>2268</v>
          </cell>
          <cell r="H100">
            <v>457</v>
          </cell>
          <cell r="I100">
            <v>205</v>
          </cell>
        </row>
        <row r="101">
          <cell r="B101">
            <v>355</v>
          </cell>
          <cell r="C101">
            <v>0</v>
          </cell>
          <cell r="D101">
            <v>562</v>
          </cell>
          <cell r="E101">
            <v>0</v>
          </cell>
          <cell r="F101">
            <v>0</v>
          </cell>
          <cell r="G101">
            <v>334</v>
          </cell>
          <cell r="H101">
            <v>748</v>
          </cell>
          <cell r="I101">
            <v>200</v>
          </cell>
        </row>
        <row r="102">
          <cell r="B102">
            <v>938</v>
          </cell>
          <cell r="C102">
            <v>376</v>
          </cell>
          <cell r="D102">
            <v>0</v>
          </cell>
          <cell r="E102">
            <v>0</v>
          </cell>
          <cell r="F102">
            <v>14348</v>
          </cell>
          <cell r="G102">
            <v>610</v>
          </cell>
          <cell r="H102">
            <v>250</v>
          </cell>
          <cell r="I102">
            <v>2982</v>
          </cell>
        </row>
        <row r="103">
          <cell r="B103">
            <v>1895</v>
          </cell>
          <cell r="C103">
            <v>5373</v>
          </cell>
          <cell r="D103">
            <v>0</v>
          </cell>
          <cell r="E103">
            <v>5</v>
          </cell>
          <cell r="F103">
            <v>485</v>
          </cell>
          <cell r="G103">
            <v>0</v>
          </cell>
          <cell r="H103">
            <v>0</v>
          </cell>
          <cell r="I103">
            <v>22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2391</v>
          </cell>
          <cell r="G104">
            <v>89</v>
          </cell>
          <cell r="H104">
            <v>0</v>
          </cell>
          <cell r="I104">
            <v>45</v>
          </cell>
        </row>
        <row r="105">
          <cell r="B105">
            <v>39776</v>
          </cell>
          <cell r="C105">
            <v>8554</v>
          </cell>
          <cell r="D105">
            <v>77489</v>
          </cell>
          <cell r="E105">
            <v>3499</v>
          </cell>
          <cell r="F105">
            <v>25129</v>
          </cell>
          <cell r="G105">
            <v>76693</v>
          </cell>
          <cell r="H105">
            <v>11352</v>
          </cell>
          <cell r="I105">
            <v>0</v>
          </cell>
        </row>
        <row r="106">
          <cell r="B106">
            <v>129814</v>
          </cell>
          <cell r="C106">
            <v>128950</v>
          </cell>
          <cell r="D106">
            <v>12547</v>
          </cell>
          <cell r="E106">
            <v>196712</v>
          </cell>
          <cell r="F106">
            <v>41888</v>
          </cell>
          <cell r="G106">
            <v>128803</v>
          </cell>
          <cell r="H106">
            <v>22393</v>
          </cell>
          <cell r="I106">
            <v>17063</v>
          </cell>
        </row>
        <row r="136">
          <cell r="B136">
            <v>8587</v>
          </cell>
          <cell r="C136">
            <v>1352065</v>
          </cell>
          <cell r="D136">
            <v>920546</v>
          </cell>
          <cell r="E136">
            <v>582561</v>
          </cell>
          <cell r="F136">
            <v>1316</v>
          </cell>
          <cell r="G136">
            <v>395</v>
          </cell>
          <cell r="H136">
            <v>7353</v>
          </cell>
          <cell r="I136">
            <v>18723</v>
          </cell>
        </row>
        <row r="137">
          <cell r="B137">
            <v>5644</v>
          </cell>
          <cell r="C137">
            <v>2745</v>
          </cell>
          <cell r="D137">
            <v>12912</v>
          </cell>
          <cell r="E137">
            <v>1361</v>
          </cell>
          <cell r="F137">
            <v>5467</v>
          </cell>
          <cell r="G137">
            <v>3355</v>
          </cell>
          <cell r="H137">
            <v>15852</v>
          </cell>
          <cell r="I137">
            <v>2657</v>
          </cell>
        </row>
        <row r="138">
          <cell r="B138">
            <v>0</v>
          </cell>
          <cell r="C138">
            <v>0</v>
          </cell>
          <cell r="D138">
            <v>860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B139">
            <v>256</v>
          </cell>
          <cell r="C139">
            <v>11500</v>
          </cell>
          <cell r="D139">
            <v>70</v>
          </cell>
          <cell r="E139">
            <v>250</v>
          </cell>
          <cell r="F139">
            <v>1300</v>
          </cell>
          <cell r="G139">
            <v>2700</v>
          </cell>
          <cell r="H139">
            <v>105</v>
          </cell>
          <cell r="I139">
            <v>4669</v>
          </cell>
        </row>
        <row r="140">
          <cell r="B140">
            <v>0</v>
          </cell>
          <cell r="C140">
            <v>0</v>
          </cell>
          <cell r="D140">
            <v>1128</v>
          </cell>
          <cell r="E140">
            <v>2</v>
          </cell>
          <cell r="F140">
            <v>0</v>
          </cell>
          <cell r="G140">
            <v>34</v>
          </cell>
          <cell r="H140">
            <v>7169</v>
          </cell>
          <cell r="I140">
            <v>498</v>
          </cell>
        </row>
        <row r="141">
          <cell r="B141">
            <v>2744</v>
          </cell>
          <cell r="C141">
            <v>181</v>
          </cell>
          <cell r="D141">
            <v>129</v>
          </cell>
          <cell r="E141">
            <v>10390</v>
          </cell>
          <cell r="F141">
            <v>662</v>
          </cell>
          <cell r="G141">
            <v>578</v>
          </cell>
          <cell r="H141">
            <v>137</v>
          </cell>
          <cell r="I141">
            <v>0</v>
          </cell>
        </row>
        <row r="142">
          <cell r="B142">
            <v>117</v>
          </cell>
          <cell r="C142">
            <v>242</v>
          </cell>
          <cell r="D142">
            <v>13</v>
          </cell>
          <cell r="E142">
            <v>6</v>
          </cell>
          <cell r="F142">
            <v>221</v>
          </cell>
          <cell r="G142">
            <v>1074</v>
          </cell>
          <cell r="H142">
            <v>0</v>
          </cell>
          <cell r="I142">
            <v>0</v>
          </cell>
        </row>
        <row r="143">
          <cell r="B143">
            <v>35</v>
          </cell>
          <cell r="C143">
            <v>3</v>
          </cell>
          <cell r="D143">
            <v>0</v>
          </cell>
          <cell r="E143">
            <v>64</v>
          </cell>
          <cell r="F143">
            <v>30</v>
          </cell>
          <cell r="G143">
            <v>0</v>
          </cell>
          <cell r="H143">
            <v>0</v>
          </cell>
          <cell r="I143">
            <v>0</v>
          </cell>
        </row>
        <row r="144">
          <cell r="B144">
            <v>4413</v>
          </cell>
          <cell r="C144">
            <v>102</v>
          </cell>
          <cell r="D144">
            <v>6161</v>
          </cell>
          <cell r="E144">
            <v>104</v>
          </cell>
          <cell r="F144">
            <v>1639</v>
          </cell>
          <cell r="G144">
            <v>909</v>
          </cell>
          <cell r="H144">
            <v>13421</v>
          </cell>
          <cell r="I144">
            <v>132</v>
          </cell>
        </row>
        <row r="145">
          <cell r="B145">
            <v>7473</v>
          </cell>
          <cell r="C145">
            <v>15276</v>
          </cell>
          <cell r="D145">
            <v>666</v>
          </cell>
          <cell r="E145">
            <v>4902</v>
          </cell>
          <cell r="F145">
            <v>5040</v>
          </cell>
          <cell r="G145">
            <v>1250</v>
          </cell>
          <cell r="H145">
            <v>20660</v>
          </cell>
          <cell r="I145">
            <v>265</v>
          </cell>
        </row>
        <row r="146">
          <cell r="B146">
            <v>274</v>
          </cell>
          <cell r="C146">
            <v>44626</v>
          </cell>
          <cell r="D146">
            <v>0</v>
          </cell>
          <cell r="E146">
            <v>40</v>
          </cell>
          <cell r="F146">
            <v>6492</v>
          </cell>
          <cell r="G146">
            <v>3120</v>
          </cell>
          <cell r="H146">
            <v>0</v>
          </cell>
          <cell r="I146">
            <v>2294</v>
          </cell>
        </row>
        <row r="147">
          <cell r="B147">
            <v>0</v>
          </cell>
          <cell r="C147">
            <v>0</v>
          </cell>
          <cell r="D147">
            <v>800</v>
          </cell>
          <cell r="E147">
            <v>64349</v>
          </cell>
          <cell r="F147">
            <v>9030</v>
          </cell>
          <cell r="G147">
            <v>0</v>
          </cell>
          <cell r="H147">
            <v>135</v>
          </cell>
          <cell r="I147">
            <v>0</v>
          </cell>
        </row>
        <row r="148">
          <cell r="B148">
            <v>2797</v>
          </cell>
          <cell r="C148">
            <v>57950</v>
          </cell>
          <cell r="D148">
            <v>124</v>
          </cell>
          <cell r="E148">
            <v>4039</v>
          </cell>
          <cell r="F148">
            <v>13084</v>
          </cell>
          <cell r="G148">
            <v>6370</v>
          </cell>
          <cell r="H148">
            <v>0</v>
          </cell>
          <cell r="I148">
            <v>2843</v>
          </cell>
        </row>
        <row r="149">
          <cell r="B149">
            <v>54058</v>
          </cell>
          <cell r="C149">
            <v>12879</v>
          </cell>
          <cell r="D149">
            <v>67201</v>
          </cell>
          <cell r="E149">
            <v>44310</v>
          </cell>
          <cell r="F149">
            <v>21025</v>
          </cell>
          <cell r="G149">
            <v>8086</v>
          </cell>
          <cell r="H149">
            <v>12032</v>
          </cell>
          <cell r="I149">
            <v>5693</v>
          </cell>
        </row>
        <row r="150">
          <cell r="B150">
            <v>29802</v>
          </cell>
          <cell r="C150">
            <v>610</v>
          </cell>
          <cell r="D150">
            <v>19702</v>
          </cell>
          <cell r="E150">
            <v>1114</v>
          </cell>
          <cell r="F150">
            <v>9592</v>
          </cell>
          <cell r="G150">
            <v>6300</v>
          </cell>
          <cell r="H150">
            <v>4201</v>
          </cell>
          <cell r="I150">
            <v>731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840</v>
          </cell>
          <cell r="G151">
            <v>0</v>
          </cell>
          <cell r="H151">
            <v>36</v>
          </cell>
          <cell r="I151">
            <v>0</v>
          </cell>
        </row>
        <row r="152">
          <cell r="B152">
            <v>23352</v>
          </cell>
          <cell r="C152">
            <v>4790</v>
          </cell>
          <cell r="D152">
            <v>2025</v>
          </cell>
          <cell r="E152">
            <v>8030</v>
          </cell>
          <cell r="F152">
            <v>7740</v>
          </cell>
          <cell r="G152">
            <v>1443</v>
          </cell>
          <cell r="H152">
            <v>610</v>
          </cell>
          <cell r="I152">
            <v>5260</v>
          </cell>
        </row>
        <row r="153">
          <cell r="B153">
            <v>16117</v>
          </cell>
          <cell r="C153">
            <v>159</v>
          </cell>
          <cell r="D153">
            <v>4170</v>
          </cell>
          <cell r="E153">
            <v>891</v>
          </cell>
          <cell r="F153">
            <v>2350</v>
          </cell>
          <cell r="G153">
            <v>2895</v>
          </cell>
          <cell r="H153">
            <v>11004</v>
          </cell>
          <cell r="I153">
            <v>86</v>
          </cell>
        </row>
        <row r="154">
          <cell r="B154">
            <v>1161</v>
          </cell>
          <cell r="C154">
            <v>4</v>
          </cell>
          <cell r="D154">
            <v>890</v>
          </cell>
          <cell r="E154">
            <v>12566</v>
          </cell>
          <cell r="F154">
            <v>62400</v>
          </cell>
          <cell r="G154">
            <v>1664</v>
          </cell>
          <cell r="H154">
            <v>678</v>
          </cell>
          <cell r="I154">
            <v>13</v>
          </cell>
        </row>
        <row r="155">
          <cell r="B155">
            <v>2705</v>
          </cell>
          <cell r="C155">
            <v>201</v>
          </cell>
          <cell r="D155">
            <v>3835</v>
          </cell>
          <cell r="E155">
            <v>1358</v>
          </cell>
          <cell r="F155">
            <v>5740</v>
          </cell>
          <cell r="G155">
            <v>126</v>
          </cell>
          <cell r="H155">
            <v>2321</v>
          </cell>
          <cell r="I155">
            <v>8</v>
          </cell>
        </row>
        <row r="156">
          <cell r="B156">
            <v>16</v>
          </cell>
          <cell r="C156">
            <v>15</v>
          </cell>
          <cell r="D156">
            <v>0</v>
          </cell>
          <cell r="E156">
            <v>2480</v>
          </cell>
          <cell r="F156">
            <v>290</v>
          </cell>
          <cell r="G156">
            <v>21</v>
          </cell>
          <cell r="H156">
            <v>27</v>
          </cell>
          <cell r="I156">
            <v>0</v>
          </cell>
        </row>
        <row r="157">
          <cell r="B157">
            <v>21</v>
          </cell>
          <cell r="C157">
            <v>0</v>
          </cell>
          <cell r="D157">
            <v>2</v>
          </cell>
          <cell r="E157">
            <v>4893</v>
          </cell>
          <cell r="F157">
            <v>545</v>
          </cell>
          <cell r="G157">
            <v>105</v>
          </cell>
          <cell r="H157">
            <v>0</v>
          </cell>
          <cell r="I157">
            <v>0</v>
          </cell>
        </row>
        <row r="158">
          <cell r="B158">
            <v>10876</v>
          </cell>
          <cell r="C158">
            <v>68</v>
          </cell>
          <cell r="D158">
            <v>211</v>
          </cell>
          <cell r="E158">
            <v>2894</v>
          </cell>
          <cell r="F158">
            <v>13940</v>
          </cell>
          <cell r="G158">
            <v>855</v>
          </cell>
          <cell r="H158">
            <v>132</v>
          </cell>
          <cell r="I158">
            <v>347</v>
          </cell>
        </row>
        <row r="160">
          <cell r="B160">
            <v>14</v>
          </cell>
          <cell r="C160">
            <v>0</v>
          </cell>
          <cell r="D160">
            <v>0</v>
          </cell>
          <cell r="E160">
            <v>36613</v>
          </cell>
          <cell r="F160">
            <v>6225</v>
          </cell>
          <cell r="G160">
            <v>1045</v>
          </cell>
          <cell r="H160">
            <v>40</v>
          </cell>
          <cell r="I160">
            <v>0</v>
          </cell>
        </row>
        <row r="161">
          <cell r="B161">
            <v>6590</v>
          </cell>
          <cell r="C161">
            <v>38</v>
          </cell>
          <cell r="D161">
            <v>0</v>
          </cell>
          <cell r="E161">
            <v>0</v>
          </cell>
          <cell r="F161">
            <v>0</v>
          </cell>
          <cell r="G161">
            <v>1</v>
          </cell>
          <cell r="H161">
            <v>0</v>
          </cell>
          <cell r="I161">
            <v>75</v>
          </cell>
        </row>
        <row r="162">
          <cell r="B162">
            <v>0</v>
          </cell>
          <cell r="C162">
            <v>1585</v>
          </cell>
          <cell r="D162">
            <v>180</v>
          </cell>
          <cell r="E162">
            <v>390</v>
          </cell>
          <cell r="F162">
            <v>281</v>
          </cell>
          <cell r="G162">
            <v>40</v>
          </cell>
          <cell r="H162">
            <v>0</v>
          </cell>
          <cell r="I162">
            <v>1413</v>
          </cell>
        </row>
        <row r="163">
          <cell r="B163">
            <v>3163</v>
          </cell>
          <cell r="C163">
            <v>164</v>
          </cell>
          <cell r="D163">
            <v>5065</v>
          </cell>
          <cell r="E163">
            <v>509</v>
          </cell>
          <cell r="F163">
            <v>343</v>
          </cell>
          <cell r="G163">
            <v>1539</v>
          </cell>
          <cell r="H163">
            <v>105</v>
          </cell>
          <cell r="I163">
            <v>196</v>
          </cell>
        </row>
        <row r="164">
          <cell r="B164">
            <v>348</v>
          </cell>
          <cell r="C164">
            <v>0</v>
          </cell>
          <cell r="D164">
            <v>632</v>
          </cell>
          <cell r="E164">
            <v>0</v>
          </cell>
          <cell r="F164">
            <v>0</v>
          </cell>
          <cell r="G164">
            <v>212</v>
          </cell>
          <cell r="H164">
            <v>274</v>
          </cell>
          <cell r="I164">
            <v>200</v>
          </cell>
        </row>
        <row r="165">
          <cell r="B165">
            <v>3531</v>
          </cell>
          <cell r="C165">
            <v>169</v>
          </cell>
          <cell r="D165">
            <v>0</v>
          </cell>
          <cell r="E165">
            <v>0</v>
          </cell>
          <cell r="F165">
            <v>7174</v>
          </cell>
          <cell r="G165">
            <v>122</v>
          </cell>
          <cell r="H165">
            <v>500</v>
          </cell>
          <cell r="I165">
            <v>5964</v>
          </cell>
        </row>
        <row r="166">
          <cell r="B166">
            <v>3032</v>
          </cell>
          <cell r="C166">
            <v>752</v>
          </cell>
          <cell r="D166">
            <v>0</v>
          </cell>
          <cell r="E166">
            <v>2</v>
          </cell>
          <cell r="F166">
            <v>1755</v>
          </cell>
          <cell r="G166">
            <v>0</v>
          </cell>
          <cell r="H166">
            <v>0</v>
          </cell>
          <cell r="I166">
            <v>27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996</v>
          </cell>
          <cell r="G167">
            <v>17</v>
          </cell>
          <cell r="H167">
            <v>0</v>
          </cell>
          <cell r="I167">
            <v>61</v>
          </cell>
        </row>
        <row r="168">
          <cell r="B168">
            <v>291330</v>
          </cell>
          <cell r="C168">
            <v>42771</v>
          </cell>
          <cell r="D168">
            <v>692783</v>
          </cell>
          <cell r="E168">
            <v>8443</v>
          </cell>
          <cell r="F168">
            <v>127839</v>
          </cell>
          <cell r="G168">
            <v>466874</v>
          </cell>
          <cell r="H168">
            <v>114307</v>
          </cell>
          <cell r="I168">
            <v>0</v>
          </cell>
        </row>
        <row r="169">
          <cell r="B169">
            <v>23246</v>
          </cell>
          <cell r="C169">
            <v>18992</v>
          </cell>
          <cell r="D169">
            <v>4524</v>
          </cell>
          <cell r="E169">
            <v>11630</v>
          </cell>
          <cell r="F169">
            <v>4938</v>
          </cell>
          <cell r="G169">
            <v>30246</v>
          </cell>
          <cell r="H169">
            <v>6781</v>
          </cell>
          <cell r="I169">
            <v>17102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</sheetData>
      <sheetData sheetId="8">
        <row r="8">
          <cell r="B8">
            <v>4250</v>
          </cell>
          <cell r="C8">
            <v>135684</v>
          </cell>
          <cell r="D8">
            <v>103105</v>
          </cell>
          <cell r="E8">
            <v>39423</v>
          </cell>
          <cell r="F8">
            <v>2748</v>
          </cell>
          <cell r="G8">
            <v>0</v>
          </cell>
          <cell r="H8">
            <v>14128</v>
          </cell>
          <cell r="I8">
            <v>2829</v>
          </cell>
        </row>
        <row r="9">
          <cell r="B9">
            <v>1497</v>
          </cell>
          <cell r="C9">
            <v>1141</v>
          </cell>
          <cell r="D9">
            <v>1080</v>
          </cell>
          <cell r="E9">
            <v>1320</v>
          </cell>
          <cell r="F9">
            <v>6093</v>
          </cell>
          <cell r="G9">
            <v>1931</v>
          </cell>
          <cell r="H9">
            <v>10915</v>
          </cell>
          <cell r="I9">
            <v>1489</v>
          </cell>
        </row>
        <row r="10">
          <cell r="B10">
            <v>0</v>
          </cell>
          <cell r="C10">
            <v>0</v>
          </cell>
          <cell r="D10">
            <v>662</v>
          </cell>
          <cell r="E10">
            <v>0</v>
          </cell>
          <cell r="F10">
            <v>0</v>
          </cell>
          <cell r="G10">
            <v>0</v>
          </cell>
          <cell r="H10">
            <v>149</v>
          </cell>
          <cell r="I10">
            <v>0</v>
          </cell>
        </row>
        <row r="11">
          <cell r="B11">
            <v>0</v>
          </cell>
          <cell r="C11">
            <v>150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1</v>
          </cell>
          <cell r="C12">
            <v>0</v>
          </cell>
          <cell r="D12">
            <v>188</v>
          </cell>
          <cell r="E12">
            <v>2</v>
          </cell>
          <cell r="F12">
            <v>60</v>
          </cell>
          <cell r="G12">
            <v>40</v>
          </cell>
          <cell r="H12">
            <v>691</v>
          </cell>
          <cell r="I12">
            <v>364</v>
          </cell>
        </row>
        <row r="13">
          <cell r="B13">
            <v>91</v>
          </cell>
          <cell r="C13">
            <v>0</v>
          </cell>
          <cell r="D13">
            <v>294</v>
          </cell>
          <cell r="E13">
            <v>2535</v>
          </cell>
          <cell r="F13">
            <v>735</v>
          </cell>
          <cell r="G13">
            <v>462</v>
          </cell>
          <cell r="H13">
            <v>228</v>
          </cell>
          <cell r="I13">
            <v>0</v>
          </cell>
        </row>
        <row r="14">
          <cell r="B14">
            <v>2</v>
          </cell>
          <cell r="C14">
            <v>70</v>
          </cell>
          <cell r="D14">
            <v>0</v>
          </cell>
          <cell r="E14">
            <v>9</v>
          </cell>
          <cell r="F14">
            <v>30</v>
          </cell>
          <cell r="G14">
            <v>406</v>
          </cell>
          <cell r="H14">
            <v>20</v>
          </cell>
          <cell r="I14">
            <v>17</v>
          </cell>
        </row>
        <row r="15">
          <cell r="B15">
            <v>0</v>
          </cell>
          <cell r="C15">
            <v>80</v>
          </cell>
          <cell r="D15">
            <v>0</v>
          </cell>
          <cell r="E15">
            <v>0</v>
          </cell>
          <cell r="F15">
            <v>10</v>
          </cell>
          <cell r="G15">
            <v>0</v>
          </cell>
          <cell r="H15">
            <v>0</v>
          </cell>
          <cell r="I15">
            <v>0</v>
          </cell>
        </row>
        <row r="16">
          <cell r="B16">
            <v>344</v>
          </cell>
          <cell r="C16">
            <v>75</v>
          </cell>
          <cell r="D16">
            <v>1066</v>
          </cell>
          <cell r="E16">
            <v>7</v>
          </cell>
          <cell r="F16">
            <v>5753</v>
          </cell>
          <cell r="G16">
            <v>4811</v>
          </cell>
          <cell r="H16">
            <v>23305</v>
          </cell>
          <cell r="I16">
            <v>181</v>
          </cell>
        </row>
        <row r="17">
          <cell r="B17">
            <v>262</v>
          </cell>
          <cell r="C17">
            <v>222</v>
          </cell>
          <cell r="D17">
            <v>23</v>
          </cell>
          <cell r="E17">
            <v>496</v>
          </cell>
          <cell r="F17">
            <v>1003</v>
          </cell>
          <cell r="G17">
            <v>413</v>
          </cell>
          <cell r="H17">
            <v>4328</v>
          </cell>
          <cell r="I17">
            <v>87</v>
          </cell>
        </row>
        <row r="18">
          <cell r="B18">
            <v>65</v>
          </cell>
          <cell r="C18">
            <v>279</v>
          </cell>
          <cell r="D18">
            <v>0</v>
          </cell>
          <cell r="E18">
            <v>48</v>
          </cell>
          <cell r="F18">
            <v>691</v>
          </cell>
          <cell r="G18">
            <v>175</v>
          </cell>
          <cell r="H18">
            <v>122</v>
          </cell>
          <cell r="I18">
            <v>622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3868</v>
          </cell>
          <cell r="F19">
            <v>1040</v>
          </cell>
          <cell r="G19">
            <v>0</v>
          </cell>
          <cell r="H19">
            <v>5</v>
          </cell>
          <cell r="I19">
            <v>0</v>
          </cell>
        </row>
        <row r="20">
          <cell r="B20">
            <v>198</v>
          </cell>
          <cell r="C20">
            <v>2375</v>
          </cell>
          <cell r="D20">
            <v>19</v>
          </cell>
          <cell r="E20">
            <v>753</v>
          </cell>
          <cell r="F20">
            <v>3562</v>
          </cell>
          <cell r="G20">
            <v>1116</v>
          </cell>
          <cell r="H20">
            <v>0</v>
          </cell>
          <cell r="I20">
            <v>582</v>
          </cell>
        </row>
        <row r="21">
          <cell r="B21">
            <v>2754</v>
          </cell>
          <cell r="C21">
            <v>1412</v>
          </cell>
          <cell r="D21">
            <v>3300</v>
          </cell>
          <cell r="E21">
            <v>4266</v>
          </cell>
          <cell r="F21">
            <v>3666</v>
          </cell>
          <cell r="G21">
            <v>846</v>
          </cell>
          <cell r="H21">
            <v>1682</v>
          </cell>
          <cell r="I21">
            <v>1600</v>
          </cell>
        </row>
        <row r="22">
          <cell r="B22">
            <v>40</v>
          </cell>
          <cell r="C22">
            <v>435</v>
          </cell>
          <cell r="D22">
            <v>46</v>
          </cell>
          <cell r="E22">
            <v>307</v>
          </cell>
          <cell r="F22">
            <v>1080</v>
          </cell>
          <cell r="G22">
            <v>306</v>
          </cell>
          <cell r="H22">
            <v>83</v>
          </cell>
          <cell r="I22">
            <v>49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</v>
          </cell>
          <cell r="I23">
            <v>0</v>
          </cell>
        </row>
        <row r="24">
          <cell r="B24">
            <v>137</v>
          </cell>
          <cell r="C24">
            <v>789</v>
          </cell>
          <cell r="D24">
            <v>79</v>
          </cell>
          <cell r="E24">
            <v>553</v>
          </cell>
          <cell r="F24">
            <v>1634</v>
          </cell>
          <cell r="G24">
            <v>344</v>
          </cell>
          <cell r="H24">
            <v>1572</v>
          </cell>
          <cell r="I24">
            <v>3381</v>
          </cell>
        </row>
        <row r="25">
          <cell r="B25">
            <v>135</v>
          </cell>
          <cell r="C25">
            <v>48</v>
          </cell>
          <cell r="D25">
            <v>13</v>
          </cell>
          <cell r="E25">
            <v>73</v>
          </cell>
          <cell r="F25">
            <v>545</v>
          </cell>
          <cell r="G25">
            <v>89</v>
          </cell>
          <cell r="H25">
            <v>218</v>
          </cell>
          <cell r="I25">
            <v>6</v>
          </cell>
        </row>
        <row r="26">
          <cell r="B26">
            <v>177</v>
          </cell>
          <cell r="C26">
            <v>0</v>
          </cell>
          <cell r="D26">
            <v>366</v>
          </cell>
          <cell r="E26">
            <v>1898</v>
          </cell>
          <cell r="F26">
            <v>120</v>
          </cell>
          <cell r="G26">
            <v>105</v>
          </cell>
          <cell r="H26">
            <v>568</v>
          </cell>
          <cell r="I26">
            <v>1</v>
          </cell>
        </row>
        <row r="27">
          <cell r="B27">
            <v>20</v>
          </cell>
          <cell r="C27">
            <v>7</v>
          </cell>
          <cell r="D27">
            <v>26</v>
          </cell>
          <cell r="E27">
            <v>172</v>
          </cell>
          <cell r="F27">
            <v>306</v>
          </cell>
          <cell r="G27">
            <v>20</v>
          </cell>
          <cell r="H27">
            <v>50</v>
          </cell>
          <cell r="I27">
            <v>3</v>
          </cell>
        </row>
        <row r="28">
          <cell r="B28">
            <v>32</v>
          </cell>
          <cell r="C28">
            <v>6</v>
          </cell>
          <cell r="D28">
            <v>0</v>
          </cell>
          <cell r="E28">
            <v>31</v>
          </cell>
          <cell r="F28">
            <v>475</v>
          </cell>
          <cell r="G28">
            <v>57</v>
          </cell>
          <cell r="H28">
            <v>23</v>
          </cell>
          <cell r="I28">
            <v>0</v>
          </cell>
        </row>
        <row r="29">
          <cell r="B29">
            <v>2</v>
          </cell>
          <cell r="C29">
            <v>0</v>
          </cell>
          <cell r="D29">
            <v>10</v>
          </cell>
          <cell r="E29">
            <v>280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54</v>
          </cell>
          <cell r="C30">
            <v>1</v>
          </cell>
          <cell r="D30">
            <v>0</v>
          </cell>
          <cell r="E30">
            <v>78</v>
          </cell>
          <cell r="F30">
            <v>912</v>
          </cell>
          <cell r="G30">
            <v>4</v>
          </cell>
          <cell r="H30">
            <v>20</v>
          </cell>
          <cell r="I30">
            <v>2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133</v>
          </cell>
          <cell r="D32">
            <v>0</v>
          </cell>
          <cell r="E32">
            <v>999</v>
          </cell>
          <cell r="F32">
            <v>795</v>
          </cell>
          <cell r="G32">
            <v>207</v>
          </cell>
          <cell r="H32">
            <v>0</v>
          </cell>
          <cell r="I32">
            <v>0</v>
          </cell>
        </row>
        <row r="33">
          <cell r="B33">
            <v>877</v>
          </cell>
          <cell r="C33">
            <v>8</v>
          </cell>
          <cell r="D33">
            <v>147</v>
          </cell>
          <cell r="E33">
            <v>64</v>
          </cell>
          <cell r="F33">
            <v>1224</v>
          </cell>
          <cell r="G33">
            <v>380</v>
          </cell>
          <cell r="H33">
            <v>662</v>
          </cell>
          <cell r="I33">
            <v>42</v>
          </cell>
        </row>
        <row r="34">
          <cell r="B34">
            <v>54</v>
          </cell>
          <cell r="C34">
            <v>230</v>
          </cell>
          <cell r="D34">
            <v>38</v>
          </cell>
          <cell r="E34">
            <v>15</v>
          </cell>
          <cell r="F34">
            <v>215</v>
          </cell>
          <cell r="G34">
            <v>316</v>
          </cell>
          <cell r="H34">
            <v>0</v>
          </cell>
          <cell r="I34">
            <v>6</v>
          </cell>
        </row>
        <row r="35">
          <cell r="B35">
            <v>17</v>
          </cell>
          <cell r="C35">
            <v>0</v>
          </cell>
          <cell r="D35">
            <v>240</v>
          </cell>
          <cell r="E35">
            <v>87</v>
          </cell>
          <cell r="F35">
            <v>287</v>
          </cell>
          <cell r="G35">
            <v>122</v>
          </cell>
          <cell r="H35">
            <v>131</v>
          </cell>
          <cell r="I35">
            <v>84</v>
          </cell>
        </row>
        <row r="36">
          <cell r="B36">
            <v>130</v>
          </cell>
          <cell r="C36">
            <v>1338</v>
          </cell>
          <cell r="D36">
            <v>245</v>
          </cell>
          <cell r="E36">
            <v>0</v>
          </cell>
          <cell r="F36">
            <v>10</v>
          </cell>
          <cell r="G36">
            <v>558</v>
          </cell>
          <cell r="H36">
            <v>80</v>
          </cell>
          <cell r="I36">
            <v>0</v>
          </cell>
        </row>
        <row r="37">
          <cell r="B37">
            <v>87</v>
          </cell>
          <cell r="C37">
            <v>10</v>
          </cell>
          <cell r="D37">
            <v>0</v>
          </cell>
          <cell r="E37">
            <v>0</v>
          </cell>
          <cell r="F37">
            <v>80</v>
          </cell>
          <cell r="G37">
            <v>0</v>
          </cell>
          <cell r="H37">
            <v>0</v>
          </cell>
          <cell r="I37">
            <v>154</v>
          </cell>
        </row>
        <row r="38">
          <cell r="B38">
            <v>72</v>
          </cell>
          <cell r="C38">
            <v>0</v>
          </cell>
          <cell r="D38">
            <v>2</v>
          </cell>
          <cell r="E38">
            <v>0</v>
          </cell>
          <cell r="F38">
            <v>55</v>
          </cell>
          <cell r="G38">
            <v>0</v>
          </cell>
          <cell r="H38">
            <v>0</v>
          </cell>
          <cell r="I38">
            <v>23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34</v>
          </cell>
          <cell r="C40">
            <v>107</v>
          </cell>
          <cell r="D40">
            <v>681</v>
          </cell>
          <cell r="E40">
            <v>132</v>
          </cell>
          <cell r="F40">
            <v>427</v>
          </cell>
          <cell r="G40">
            <v>119</v>
          </cell>
          <cell r="H40">
            <v>103</v>
          </cell>
          <cell r="I40">
            <v>133</v>
          </cell>
        </row>
        <row r="41">
          <cell r="B41">
            <v>949</v>
          </cell>
          <cell r="C41">
            <v>648</v>
          </cell>
          <cell r="D41">
            <v>453</v>
          </cell>
          <cell r="E41">
            <v>1824</v>
          </cell>
          <cell r="F41">
            <v>567</v>
          </cell>
          <cell r="G41">
            <v>966</v>
          </cell>
          <cell r="H41">
            <v>1226</v>
          </cell>
          <cell r="I41">
            <v>343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74">
          <cell r="B74">
            <v>5120</v>
          </cell>
          <cell r="C74">
            <v>142257</v>
          </cell>
          <cell r="D74">
            <v>98515</v>
          </cell>
          <cell r="E74">
            <v>45872</v>
          </cell>
          <cell r="F74">
            <v>170</v>
          </cell>
          <cell r="G74">
            <v>0</v>
          </cell>
          <cell r="H74">
            <v>3590</v>
          </cell>
          <cell r="I74">
            <v>5197</v>
          </cell>
        </row>
        <row r="75">
          <cell r="B75">
            <v>2263</v>
          </cell>
          <cell r="C75">
            <v>1505</v>
          </cell>
          <cell r="D75">
            <v>1202</v>
          </cell>
          <cell r="E75">
            <v>2021</v>
          </cell>
          <cell r="F75">
            <v>5210</v>
          </cell>
          <cell r="G75">
            <v>2317</v>
          </cell>
          <cell r="H75">
            <v>15999</v>
          </cell>
          <cell r="I75">
            <v>1660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B77">
            <v>3875</v>
          </cell>
          <cell r="C77">
            <v>100797</v>
          </cell>
          <cell r="D77">
            <v>0</v>
          </cell>
          <cell r="E77">
            <v>230</v>
          </cell>
          <cell r="F77">
            <v>16807</v>
          </cell>
          <cell r="G77">
            <v>5407</v>
          </cell>
          <cell r="H77">
            <v>108</v>
          </cell>
          <cell r="I77">
            <v>26707</v>
          </cell>
        </row>
        <row r="78">
          <cell r="B78">
            <v>0</v>
          </cell>
          <cell r="C78">
            <v>0</v>
          </cell>
          <cell r="D78">
            <v>1581</v>
          </cell>
          <cell r="E78">
            <v>1</v>
          </cell>
          <cell r="F78">
            <v>35</v>
          </cell>
          <cell r="G78">
            <v>0</v>
          </cell>
          <cell r="H78">
            <v>5633</v>
          </cell>
          <cell r="I78">
            <v>375</v>
          </cell>
        </row>
        <row r="79">
          <cell r="B79">
            <v>2574</v>
          </cell>
          <cell r="C79">
            <v>297</v>
          </cell>
          <cell r="D79">
            <v>5221</v>
          </cell>
          <cell r="E79">
            <v>1006</v>
          </cell>
          <cell r="F79">
            <v>5979</v>
          </cell>
          <cell r="G79">
            <v>14818</v>
          </cell>
          <cell r="H79">
            <v>28498</v>
          </cell>
          <cell r="I79">
            <v>0</v>
          </cell>
        </row>
        <row r="80">
          <cell r="B80">
            <v>663</v>
          </cell>
          <cell r="C80">
            <v>76</v>
          </cell>
          <cell r="D80">
            <v>816</v>
          </cell>
          <cell r="E80">
            <v>102</v>
          </cell>
          <cell r="F80">
            <v>180</v>
          </cell>
          <cell r="G80">
            <v>9919</v>
          </cell>
          <cell r="H80">
            <v>1885</v>
          </cell>
          <cell r="I80">
            <v>0</v>
          </cell>
        </row>
        <row r="81">
          <cell r="B81">
            <v>94</v>
          </cell>
          <cell r="C81">
            <v>20</v>
          </cell>
          <cell r="D81">
            <v>0</v>
          </cell>
          <cell r="E81">
            <v>172</v>
          </cell>
          <cell r="F81">
            <v>70</v>
          </cell>
          <cell r="G81">
            <v>504</v>
          </cell>
          <cell r="H81">
            <v>400</v>
          </cell>
          <cell r="I81">
            <v>0</v>
          </cell>
        </row>
        <row r="82">
          <cell r="B82">
            <v>549</v>
          </cell>
          <cell r="C82">
            <v>270</v>
          </cell>
          <cell r="D82">
            <v>2545</v>
          </cell>
          <cell r="E82">
            <v>0</v>
          </cell>
          <cell r="F82">
            <v>985</v>
          </cell>
          <cell r="G82">
            <v>481</v>
          </cell>
          <cell r="H82">
            <v>5909</v>
          </cell>
          <cell r="I82">
            <v>61</v>
          </cell>
        </row>
        <row r="83">
          <cell r="B83">
            <v>758</v>
          </cell>
          <cell r="C83">
            <v>495</v>
          </cell>
          <cell r="D83">
            <v>93</v>
          </cell>
          <cell r="E83">
            <v>675</v>
          </cell>
          <cell r="F83">
            <v>942</v>
          </cell>
          <cell r="G83">
            <v>410</v>
          </cell>
          <cell r="H83">
            <v>2506</v>
          </cell>
          <cell r="I83">
            <v>90</v>
          </cell>
        </row>
        <row r="84">
          <cell r="B84">
            <v>21</v>
          </cell>
          <cell r="C84">
            <v>431</v>
          </cell>
          <cell r="D84">
            <v>0</v>
          </cell>
          <cell r="E84">
            <v>59</v>
          </cell>
          <cell r="F84">
            <v>883</v>
          </cell>
          <cell r="G84">
            <v>2981</v>
          </cell>
          <cell r="H84">
            <v>0</v>
          </cell>
          <cell r="I84">
            <v>355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1145</v>
          </cell>
          <cell r="F85">
            <v>305</v>
          </cell>
          <cell r="G85">
            <v>48</v>
          </cell>
          <cell r="H85">
            <v>20</v>
          </cell>
          <cell r="I85">
            <v>0</v>
          </cell>
        </row>
        <row r="86">
          <cell r="B86">
            <v>292</v>
          </cell>
          <cell r="C86">
            <v>1832</v>
          </cell>
          <cell r="D86">
            <v>536</v>
          </cell>
          <cell r="E86">
            <v>1857</v>
          </cell>
          <cell r="F86">
            <v>2254</v>
          </cell>
          <cell r="G86">
            <v>1168</v>
          </cell>
          <cell r="H86">
            <v>0</v>
          </cell>
          <cell r="I86">
            <v>504</v>
          </cell>
        </row>
        <row r="87">
          <cell r="B87">
            <v>4165</v>
          </cell>
          <cell r="C87">
            <v>2186</v>
          </cell>
          <cell r="D87">
            <v>3904</v>
          </cell>
          <cell r="E87">
            <v>5181</v>
          </cell>
          <cell r="F87">
            <v>3444</v>
          </cell>
          <cell r="G87">
            <v>1068</v>
          </cell>
          <cell r="H87">
            <v>1759</v>
          </cell>
          <cell r="I87">
            <v>1127</v>
          </cell>
        </row>
        <row r="88">
          <cell r="B88">
            <v>944</v>
          </cell>
          <cell r="C88">
            <v>239</v>
          </cell>
          <cell r="D88">
            <v>1070</v>
          </cell>
          <cell r="E88">
            <v>360</v>
          </cell>
          <cell r="F88">
            <v>1664</v>
          </cell>
          <cell r="G88">
            <v>675</v>
          </cell>
          <cell r="H88">
            <v>842</v>
          </cell>
          <cell r="I88">
            <v>175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3</v>
          </cell>
          <cell r="H89">
            <v>0</v>
          </cell>
          <cell r="I89">
            <v>0</v>
          </cell>
        </row>
        <row r="90">
          <cell r="B90">
            <v>1790</v>
          </cell>
          <cell r="C90">
            <v>2335</v>
          </cell>
          <cell r="D90">
            <v>107</v>
          </cell>
          <cell r="E90">
            <v>601</v>
          </cell>
          <cell r="F90">
            <v>1556</v>
          </cell>
          <cell r="G90">
            <v>183</v>
          </cell>
          <cell r="H90">
            <v>93</v>
          </cell>
          <cell r="I90">
            <v>942</v>
          </cell>
        </row>
        <row r="91">
          <cell r="B91">
            <v>940</v>
          </cell>
          <cell r="C91">
            <v>121</v>
          </cell>
          <cell r="D91">
            <v>385</v>
          </cell>
          <cell r="E91">
            <v>1177</v>
          </cell>
          <cell r="F91">
            <v>394</v>
          </cell>
          <cell r="G91">
            <v>191</v>
          </cell>
          <cell r="H91">
            <v>951</v>
          </cell>
          <cell r="I91">
            <v>10</v>
          </cell>
        </row>
        <row r="92">
          <cell r="B92">
            <v>41</v>
          </cell>
          <cell r="C92">
            <v>1</v>
          </cell>
          <cell r="D92">
            <v>424</v>
          </cell>
          <cell r="E92">
            <v>157</v>
          </cell>
          <cell r="F92">
            <v>1325</v>
          </cell>
          <cell r="G92">
            <v>1177</v>
          </cell>
          <cell r="H92">
            <v>866</v>
          </cell>
          <cell r="I92">
            <v>4</v>
          </cell>
        </row>
        <row r="93">
          <cell r="B93">
            <v>115</v>
          </cell>
          <cell r="C93">
            <v>63</v>
          </cell>
          <cell r="D93">
            <v>170</v>
          </cell>
          <cell r="E93">
            <v>97</v>
          </cell>
          <cell r="F93">
            <v>569</v>
          </cell>
          <cell r="G93">
            <v>35</v>
          </cell>
          <cell r="H93">
            <v>115</v>
          </cell>
          <cell r="I93">
            <v>20</v>
          </cell>
        </row>
        <row r="94">
          <cell r="B94">
            <v>22</v>
          </cell>
          <cell r="C94">
            <v>3</v>
          </cell>
          <cell r="D94">
            <v>0</v>
          </cell>
          <cell r="E94">
            <v>23</v>
          </cell>
          <cell r="F94">
            <v>220</v>
          </cell>
          <cell r="G94">
            <v>37</v>
          </cell>
          <cell r="H94">
            <v>1</v>
          </cell>
          <cell r="I94">
            <v>0</v>
          </cell>
        </row>
        <row r="95">
          <cell r="B95">
            <v>101</v>
          </cell>
          <cell r="C95">
            <v>0</v>
          </cell>
          <cell r="D95">
            <v>50</v>
          </cell>
          <cell r="E95">
            <v>3813</v>
          </cell>
          <cell r="F95">
            <v>175</v>
          </cell>
          <cell r="G95">
            <v>118</v>
          </cell>
          <cell r="H95">
            <v>130</v>
          </cell>
          <cell r="I95">
            <v>5</v>
          </cell>
        </row>
        <row r="96">
          <cell r="B96">
            <v>513</v>
          </cell>
          <cell r="C96">
            <v>17</v>
          </cell>
          <cell r="D96">
            <v>0</v>
          </cell>
          <cell r="E96">
            <v>183</v>
          </cell>
          <cell r="F96">
            <v>844</v>
          </cell>
          <cell r="G96">
            <v>40</v>
          </cell>
          <cell r="H96">
            <v>5</v>
          </cell>
          <cell r="I96">
            <v>22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B98">
            <v>2</v>
          </cell>
          <cell r="C98">
            <v>0</v>
          </cell>
          <cell r="D98">
            <v>0</v>
          </cell>
          <cell r="E98">
            <v>487</v>
          </cell>
          <cell r="F98">
            <v>195</v>
          </cell>
          <cell r="G98">
            <v>75</v>
          </cell>
          <cell r="H98">
            <v>6</v>
          </cell>
          <cell r="I98">
            <v>0</v>
          </cell>
        </row>
        <row r="99">
          <cell r="B99">
            <v>14755</v>
          </cell>
          <cell r="C99">
            <v>1324</v>
          </cell>
          <cell r="D99">
            <v>0</v>
          </cell>
          <cell r="E99">
            <v>526</v>
          </cell>
          <cell r="F99">
            <v>1874</v>
          </cell>
          <cell r="G99">
            <v>97</v>
          </cell>
          <cell r="H99">
            <v>51</v>
          </cell>
          <cell r="I99">
            <v>676</v>
          </cell>
        </row>
        <row r="100">
          <cell r="B100">
            <v>1</v>
          </cell>
          <cell r="C100">
            <v>4198</v>
          </cell>
          <cell r="D100">
            <v>0</v>
          </cell>
          <cell r="E100">
            <v>320</v>
          </cell>
          <cell r="F100">
            <v>3858</v>
          </cell>
          <cell r="G100">
            <v>72</v>
          </cell>
          <cell r="H100">
            <v>0</v>
          </cell>
          <cell r="I100">
            <v>223</v>
          </cell>
        </row>
        <row r="101">
          <cell r="B101">
            <v>1204</v>
          </cell>
          <cell r="C101">
            <v>1325</v>
          </cell>
          <cell r="D101">
            <v>4474</v>
          </cell>
          <cell r="E101">
            <v>830</v>
          </cell>
          <cell r="F101">
            <v>456</v>
          </cell>
          <cell r="G101">
            <v>2214</v>
          </cell>
          <cell r="H101">
            <v>424</v>
          </cell>
          <cell r="I101">
            <v>145</v>
          </cell>
        </row>
        <row r="102">
          <cell r="B102">
            <v>253</v>
          </cell>
          <cell r="C102">
            <v>0</v>
          </cell>
          <cell r="D102">
            <v>56</v>
          </cell>
          <cell r="E102">
            <v>0</v>
          </cell>
          <cell r="F102">
            <v>0</v>
          </cell>
          <cell r="G102">
            <v>387</v>
          </cell>
          <cell r="H102">
            <v>1292</v>
          </cell>
          <cell r="I102">
            <v>0</v>
          </cell>
        </row>
        <row r="103">
          <cell r="B103">
            <v>27</v>
          </cell>
          <cell r="C103">
            <v>3855</v>
          </cell>
          <cell r="D103">
            <v>0</v>
          </cell>
          <cell r="E103">
            <v>478</v>
          </cell>
          <cell r="F103">
            <v>8393</v>
          </cell>
          <cell r="G103">
            <v>0</v>
          </cell>
          <cell r="H103">
            <v>0</v>
          </cell>
          <cell r="I103">
            <v>1872</v>
          </cell>
        </row>
        <row r="104">
          <cell r="B104">
            <v>1302</v>
          </cell>
          <cell r="C104">
            <v>5988</v>
          </cell>
          <cell r="D104">
            <v>18</v>
          </cell>
          <cell r="E104">
            <v>0</v>
          </cell>
          <cell r="F104">
            <v>225</v>
          </cell>
          <cell r="G104">
            <v>0</v>
          </cell>
          <cell r="H104">
            <v>0</v>
          </cell>
          <cell r="I104">
            <v>224</v>
          </cell>
        </row>
        <row r="105">
          <cell r="B105">
            <v>25</v>
          </cell>
          <cell r="C105">
            <v>0</v>
          </cell>
          <cell r="D105">
            <v>0</v>
          </cell>
          <cell r="E105">
            <v>0</v>
          </cell>
          <cell r="F105">
            <v>3000</v>
          </cell>
          <cell r="G105">
            <v>0</v>
          </cell>
          <cell r="H105">
            <v>13</v>
          </cell>
          <cell r="I105">
            <v>140</v>
          </cell>
        </row>
        <row r="106">
          <cell r="B106">
            <v>35141</v>
          </cell>
          <cell r="C106">
            <v>8579</v>
          </cell>
          <cell r="D106">
            <v>80777</v>
          </cell>
          <cell r="E106">
            <v>5097</v>
          </cell>
          <cell r="F106">
            <v>69257</v>
          </cell>
          <cell r="G106">
            <v>105928</v>
          </cell>
          <cell r="H106">
            <v>13666</v>
          </cell>
          <cell r="I106">
            <v>376</v>
          </cell>
        </row>
        <row r="107">
          <cell r="B107">
            <v>130027</v>
          </cell>
          <cell r="C107">
            <v>129662</v>
          </cell>
          <cell r="D107">
            <v>11164</v>
          </cell>
          <cell r="E107">
            <v>199223</v>
          </cell>
          <cell r="F107">
            <v>41771</v>
          </cell>
          <cell r="G107">
            <v>128948</v>
          </cell>
          <cell r="H107">
            <v>26715</v>
          </cell>
          <cell r="I107">
            <v>30110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39">
          <cell r="B139">
            <v>28672</v>
          </cell>
          <cell r="C139">
            <v>668853</v>
          </cell>
          <cell r="D139">
            <v>586870</v>
          </cell>
          <cell r="E139">
            <v>224816</v>
          </cell>
          <cell r="F139">
            <v>625</v>
          </cell>
          <cell r="G139">
            <v>6</v>
          </cell>
          <cell r="H139">
            <v>13986</v>
          </cell>
          <cell r="I139">
            <v>17917</v>
          </cell>
        </row>
        <row r="140">
          <cell r="B140">
            <v>3989</v>
          </cell>
          <cell r="C140">
            <v>2155</v>
          </cell>
          <cell r="D140">
            <v>2852</v>
          </cell>
          <cell r="E140">
            <v>3693</v>
          </cell>
          <cell r="F140">
            <v>10470</v>
          </cell>
          <cell r="G140">
            <v>3058</v>
          </cell>
          <cell r="H140">
            <v>29541</v>
          </cell>
          <cell r="I140">
            <v>2139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>
            <v>310</v>
          </cell>
          <cell r="C142">
            <v>4908</v>
          </cell>
          <cell r="D142">
            <v>0</v>
          </cell>
          <cell r="E142">
            <v>230</v>
          </cell>
          <cell r="F142">
            <v>5244</v>
          </cell>
          <cell r="G142">
            <v>1548</v>
          </cell>
          <cell r="H142">
            <v>21</v>
          </cell>
          <cell r="I142">
            <v>12915</v>
          </cell>
        </row>
        <row r="143">
          <cell r="B143">
            <v>0</v>
          </cell>
          <cell r="C143">
            <v>0</v>
          </cell>
          <cell r="D143">
            <v>2795</v>
          </cell>
          <cell r="E143">
            <v>1</v>
          </cell>
          <cell r="F143">
            <v>80</v>
          </cell>
          <cell r="G143">
            <v>0</v>
          </cell>
          <cell r="H143">
            <v>6271</v>
          </cell>
          <cell r="I143">
            <v>750</v>
          </cell>
        </row>
        <row r="144">
          <cell r="B144">
            <v>2597</v>
          </cell>
          <cell r="C144">
            <v>404</v>
          </cell>
          <cell r="D144">
            <v>3871</v>
          </cell>
          <cell r="E144">
            <v>1144</v>
          </cell>
          <cell r="F144">
            <v>6049</v>
          </cell>
          <cell r="G144">
            <v>4893</v>
          </cell>
          <cell r="H144">
            <v>14687</v>
          </cell>
          <cell r="I144">
            <v>0</v>
          </cell>
        </row>
        <row r="145">
          <cell r="B145">
            <v>628</v>
          </cell>
          <cell r="C145">
            <v>97</v>
          </cell>
          <cell r="D145">
            <v>649</v>
          </cell>
          <cell r="E145">
            <v>138</v>
          </cell>
          <cell r="F145">
            <v>270</v>
          </cell>
          <cell r="G145">
            <v>6663</v>
          </cell>
          <cell r="H145">
            <v>951</v>
          </cell>
          <cell r="I145">
            <v>0</v>
          </cell>
        </row>
        <row r="146">
          <cell r="B146">
            <v>124</v>
          </cell>
          <cell r="C146">
            <v>20</v>
          </cell>
          <cell r="D146">
            <v>0</v>
          </cell>
          <cell r="E146">
            <v>129</v>
          </cell>
          <cell r="F146">
            <v>105</v>
          </cell>
          <cell r="G146">
            <v>222</v>
          </cell>
          <cell r="H146">
            <v>53</v>
          </cell>
          <cell r="I146">
            <v>0</v>
          </cell>
        </row>
        <row r="147">
          <cell r="B147">
            <v>1639</v>
          </cell>
          <cell r="C147">
            <v>109</v>
          </cell>
          <cell r="D147">
            <v>4309</v>
          </cell>
          <cell r="E147">
            <v>0</v>
          </cell>
          <cell r="F147">
            <v>1597</v>
          </cell>
          <cell r="G147">
            <v>1155</v>
          </cell>
          <cell r="H147">
            <v>12166</v>
          </cell>
          <cell r="I147">
            <v>67</v>
          </cell>
        </row>
        <row r="148">
          <cell r="B148">
            <v>6474</v>
          </cell>
          <cell r="C148">
            <v>3233</v>
          </cell>
          <cell r="D148">
            <v>575</v>
          </cell>
          <cell r="E148">
            <v>14671</v>
          </cell>
          <cell r="F148">
            <v>7578</v>
          </cell>
          <cell r="G148">
            <v>2530</v>
          </cell>
          <cell r="H148">
            <v>25829</v>
          </cell>
          <cell r="I148">
            <v>532</v>
          </cell>
        </row>
        <row r="149">
          <cell r="B149">
            <v>168</v>
          </cell>
          <cell r="C149">
            <v>4310</v>
          </cell>
          <cell r="D149">
            <v>0</v>
          </cell>
          <cell r="E149">
            <v>1062</v>
          </cell>
          <cell r="F149">
            <v>7936</v>
          </cell>
          <cell r="G149">
            <v>28373</v>
          </cell>
          <cell r="H149">
            <v>0</v>
          </cell>
          <cell r="I149">
            <v>2693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30359</v>
          </cell>
          <cell r="F150">
            <v>2965</v>
          </cell>
          <cell r="G150">
            <v>480</v>
          </cell>
          <cell r="H150">
            <v>56</v>
          </cell>
          <cell r="I150">
            <v>0</v>
          </cell>
        </row>
        <row r="151">
          <cell r="B151">
            <v>2957</v>
          </cell>
          <cell r="C151">
            <v>42689</v>
          </cell>
          <cell r="D151">
            <v>1749</v>
          </cell>
          <cell r="E151">
            <v>16390</v>
          </cell>
          <cell r="F151">
            <v>20047</v>
          </cell>
          <cell r="G151">
            <v>6822</v>
          </cell>
          <cell r="H151">
            <v>0</v>
          </cell>
          <cell r="I151">
            <v>3550</v>
          </cell>
        </row>
        <row r="152">
          <cell r="B152">
            <v>40644</v>
          </cell>
          <cell r="C152">
            <v>16976</v>
          </cell>
          <cell r="D152">
            <v>42633</v>
          </cell>
          <cell r="E152">
            <v>60539</v>
          </cell>
          <cell r="F152">
            <v>29316</v>
          </cell>
          <cell r="G152">
            <v>7899</v>
          </cell>
          <cell r="H152">
            <v>13406</v>
          </cell>
          <cell r="I152">
            <v>6190</v>
          </cell>
        </row>
        <row r="153">
          <cell r="B153">
            <v>14892</v>
          </cell>
          <cell r="C153">
            <v>573</v>
          </cell>
          <cell r="D153">
            <v>3299</v>
          </cell>
          <cell r="E153">
            <v>2601</v>
          </cell>
          <cell r="F153">
            <v>13705</v>
          </cell>
          <cell r="G153">
            <v>6031</v>
          </cell>
          <cell r="H153">
            <v>5908</v>
          </cell>
          <cell r="I153">
            <v>523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12</v>
          </cell>
          <cell r="H154">
            <v>0</v>
          </cell>
          <cell r="I154">
            <v>0</v>
          </cell>
        </row>
        <row r="155">
          <cell r="B155">
            <v>13893</v>
          </cell>
          <cell r="C155">
            <v>6153</v>
          </cell>
          <cell r="D155">
            <v>88</v>
          </cell>
          <cell r="E155">
            <v>6447</v>
          </cell>
          <cell r="F155">
            <v>6896</v>
          </cell>
          <cell r="G155">
            <v>1186</v>
          </cell>
          <cell r="H155">
            <v>552</v>
          </cell>
          <cell r="I155">
            <v>6436</v>
          </cell>
        </row>
        <row r="156">
          <cell r="B156">
            <v>13357</v>
          </cell>
          <cell r="C156">
            <v>270</v>
          </cell>
          <cell r="D156">
            <v>704</v>
          </cell>
          <cell r="E156">
            <v>8564</v>
          </cell>
          <cell r="F156">
            <v>5098</v>
          </cell>
          <cell r="G156">
            <v>3307</v>
          </cell>
          <cell r="H156">
            <v>9576</v>
          </cell>
          <cell r="I156">
            <v>35</v>
          </cell>
        </row>
        <row r="157">
          <cell r="B157">
            <v>450</v>
          </cell>
          <cell r="C157">
            <v>4</v>
          </cell>
          <cell r="D157">
            <v>16180</v>
          </cell>
          <cell r="E157">
            <v>4460</v>
          </cell>
          <cell r="F157">
            <v>19730</v>
          </cell>
          <cell r="G157">
            <v>9309</v>
          </cell>
          <cell r="H157">
            <v>6307</v>
          </cell>
          <cell r="I157">
            <v>16</v>
          </cell>
        </row>
        <row r="158">
          <cell r="B158">
            <v>1406</v>
          </cell>
          <cell r="C158">
            <v>163</v>
          </cell>
          <cell r="D158">
            <v>1037</v>
          </cell>
          <cell r="E158">
            <v>1212</v>
          </cell>
          <cell r="F158">
            <v>9130</v>
          </cell>
          <cell r="G158">
            <v>440</v>
          </cell>
          <cell r="H158">
            <v>1469</v>
          </cell>
          <cell r="I158">
            <v>44</v>
          </cell>
        </row>
        <row r="159">
          <cell r="B159">
            <v>42</v>
          </cell>
          <cell r="C159">
            <v>2</v>
          </cell>
          <cell r="D159">
            <v>0</v>
          </cell>
          <cell r="E159">
            <v>34</v>
          </cell>
          <cell r="F159">
            <v>335</v>
          </cell>
          <cell r="G159">
            <v>48</v>
          </cell>
          <cell r="H159">
            <v>1</v>
          </cell>
          <cell r="I159">
            <v>0</v>
          </cell>
        </row>
        <row r="160">
          <cell r="B160">
            <v>152</v>
          </cell>
          <cell r="C160">
            <v>0</v>
          </cell>
          <cell r="D160">
            <v>70</v>
          </cell>
          <cell r="E160">
            <v>2960</v>
          </cell>
          <cell r="F160">
            <v>175</v>
          </cell>
          <cell r="G160">
            <v>90</v>
          </cell>
          <cell r="H160">
            <v>153</v>
          </cell>
          <cell r="I160">
            <v>0</v>
          </cell>
        </row>
        <row r="161">
          <cell r="B161">
            <v>9186</v>
          </cell>
          <cell r="C161">
            <v>52</v>
          </cell>
          <cell r="D161">
            <v>0</v>
          </cell>
          <cell r="E161">
            <v>2304</v>
          </cell>
          <cell r="F161">
            <v>16780</v>
          </cell>
          <cell r="G161">
            <v>200</v>
          </cell>
          <cell r="H161">
            <v>243</v>
          </cell>
          <cell r="I161">
            <v>78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B163">
            <v>24</v>
          </cell>
          <cell r="C163">
            <v>0</v>
          </cell>
          <cell r="D163">
            <v>0</v>
          </cell>
          <cell r="E163">
            <v>24044</v>
          </cell>
          <cell r="F163">
            <v>2500</v>
          </cell>
          <cell r="G163">
            <v>230</v>
          </cell>
          <cell r="H163">
            <v>60</v>
          </cell>
          <cell r="I163">
            <v>0</v>
          </cell>
        </row>
        <row r="164">
          <cell r="B164">
            <v>29452</v>
          </cell>
          <cell r="C164">
            <v>687</v>
          </cell>
          <cell r="D164">
            <v>0</v>
          </cell>
          <cell r="E164">
            <v>119</v>
          </cell>
          <cell r="F164">
            <v>3837</v>
          </cell>
          <cell r="G164">
            <v>53</v>
          </cell>
          <cell r="H164">
            <v>59</v>
          </cell>
          <cell r="I164">
            <v>2028</v>
          </cell>
        </row>
        <row r="165">
          <cell r="B165">
            <v>3</v>
          </cell>
          <cell r="C165">
            <v>2336</v>
          </cell>
          <cell r="D165">
            <v>0</v>
          </cell>
          <cell r="E165">
            <v>193</v>
          </cell>
          <cell r="F165">
            <v>10858</v>
          </cell>
          <cell r="G165">
            <v>297</v>
          </cell>
          <cell r="H165">
            <v>0</v>
          </cell>
          <cell r="I165">
            <v>883</v>
          </cell>
        </row>
        <row r="166">
          <cell r="B166">
            <v>2637</v>
          </cell>
          <cell r="C166">
            <v>160</v>
          </cell>
          <cell r="D166">
            <v>14290</v>
          </cell>
          <cell r="E166">
            <v>453</v>
          </cell>
          <cell r="F166">
            <v>456</v>
          </cell>
          <cell r="G166">
            <v>1288</v>
          </cell>
          <cell r="H166">
            <v>526</v>
          </cell>
          <cell r="I166">
            <v>147</v>
          </cell>
        </row>
        <row r="167">
          <cell r="B167">
            <v>270</v>
          </cell>
          <cell r="C167">
            <v>0</v>
          </cell>
          <cell r="D167">
            <v>116</v>
          </cell>
          <cell r="E167">
            <v>0</v>
          </cell>
          <cell r="F167">
            <v>0</v>
          </cell>
          <cell r="G167">
            <v>336</v>
          </cell>
          <cell r="H167">
            <v>727</v>
          </cell>
          <cell r="I167">
            <v>0</v>
          </cell>
        </row>
        <row r="168">
          <cell r="B168">
            <v>41</v>
          </cell>
          <cell r="C168">
            <v>1610</v>
          </cell>
          <cell r="D168">
            <v>0</v>
          </cell>
          <cell r="E168">
            <v>379</v>
          </cell>
          <cell r="F168">
            <v>4197</v>
          </cell>
          <cell r="G168">
            <v>0</v>
          </cell>
          <cell r="H168">
            <v>0</v>
          </cell>
          <cell r="I168">
            <v>3744</v>
          </cell>
        </row>
        <row r="169">
          <cell r="B169">
            <v>2158</v>
          </cell>
          <cell r="C169">
            <v>839</v>
          </cell>
          <cell r="D169">
            <v>33</v>
          </cell>
          <cell r="E169">
            <v>52</v>
          </cell>
          <cell r="F169">
            <v>675</v>
          </cell>
          <cell r="G169">
            <v>0</v>
          </cell>
          <cell r="H169">
            <v>0</v>
          </cell>
          <cell r="I169">
            <v>327</v>
          </cell>
        </row>
        <row r="170">
          <cell r="B170">
            <v>75</v>
          </cell>
          <cell r="C170">
            <v>0</v>
          </cell>
          <cell r="D170">
            <v>0</v>
          </cell>
          <cell r="E170">
            <v>0</v>
          </cell>
          <cell r="F170">
            <v>900</v>
          </cell>
          <cell r="G170">
            <v>0</v>
          </cell>
          <cell r="H170">
            <v>1</v>
          </cell>
          <cell r="I170">
            <v>170</v>
          </cell>
        </row>
        <row r="171">
          <cell r="B171">
            <v>233687</v>
          </cell>
          <cell r="C171">
            <v>42896</v>
          </cell>
          <cell r="D171">
            <v>1129177</v>
          </cell>
          <cell r="E171">
            <v>15757</v>
          </cell>
          <cell r="F171">
            <v>41731</v>
          </cell>
          <cell r="G171">
            <v>495251</v>
          </cell>
          <cell r="H171">
            <v>145455</v>
          </cell>
          <cell r="I171">
            <v>10072</v>
          </cell>
        </row>
        <row r="172">
          <cell r="B172">
            <v>24733</v>
          </cell>
          <cell r="C172">
            <v>20415</v>
          </cell>
          <cell r="D172">
            <v>4546</v>
          </cell>
          <cell r="E172">
            <v>11444</v>
          </cell>
          <cell r="F172">
            <v>5159</v>
          </cell>
          <cell r="G172">
            <v>28823</v>
          </cell>
          <cell r="H172">
            <v>6681</v>
          </cell>
          <cell r="I172">
            <v>30154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</row>
      </sheetData>
      <sheetData sheetId="9">
        <row r="8">
          <cell r="B8">
            <v>3720</v>
          </cell>
          <cell r="C8">
            <v>47334</v>
          </cell>
          <cell r="D8">
            <v>35394</v>
          </cell>
          <cell r="E8">
            <v>29640</v>
          </cell>
          <cell r="F8">
            <v>7242</v>
          </cell>
          <cell r="G8">
            <v>0</v>
          </cell>
          <cell r="H8">
            <v>6127</v>
          </cell>
          <cell r="I8">
            <v>11408</v>
          </cell>
        </row>
        <row r="9">
          <cell r="B9">
            <v>878</v>
          </cell>
          <cell r="C9">
            <v>1262</v>
          </cell>
          <cell r="D9">
            <v>1880</v>
          </cell>
          <cell r="E9">
            <v>1617</v>
          </cell>
          <cell r="F9">
            <v>6782</v>
          </cell>
          <cell r="G9">
            <v>2421</v>
          </cell>
          <cell r="H9">
            <v>16496</v>
          </cell>
          <cell r="I9">
            <v>1526</v>
          </cell>
        </row>
        <row r="10">
          <cell r="B10">
            <v>0</v>
          </cell>
          <cell r="C10">
            <v>400</v>
          </cell>
          <cell r="D10">
            <v>180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D11">
            <v>3</v>
          </cell>
          <cell r="F11">
            <v>20</v>
          </cell>
        </row>
        <row r="12">
          <cell r="B12">
            <v>0</v>
          </cell>
          <cell r="C12">
            <v>0</v>
          </cell>
          <cell r="D12">
            <v>306</v>
          </cell>
          <cell r="E12">
            <v>0</v>
          </cell>
          <cell r="F12">
            <v>7</v>
          </cell>
          <cell r="G12">
            <v>3</v>
          </cell>
          <cell r="H12">
            <v>10628</v>
          </cell>
          <cell r="I12">
            <v>0</v>
          </cell>
        </row>
        <row r="13">
          <cell r="B13">
            <v>88</v>
          </cell>
          <cell r="C13">
            <v>23</v>
          </cell>
          <cell r="D13">
            <v>75</v>
          </cell>
          <cell r="E13">
            <v>9845</v>
          </cell>
          <cell r="F13">
            <v>915</v>
          </cell>
          <cell r="G13">
            <v>925</v>
          </cell>
          <cell r="H13">
            <v>11856</v>
          </cell>
          <cell r="I13">
            <v>0</v>
          </cell>
        </row>
        <row r="14">
          <cell r="B14">
            <v>12</v>
          </cell>
          <cell r="C14">
            <v>136</v>
          </cell>
          <cell r="D14">
            <v>20</v>
          </cell>
          <cell r="E14">
            <v>60</v>
          </cell>
          <cell r="F14">
            <v>60</v>
          </cell>
          <cell r="G14">
            <v>713</v>
          </cell>
          <cell r="H14">
            <v>3435</v>
          </cell>
          <cell r="I14">
            <v>0</v>
          </cell>
        </row>
        <row r="15">
          <cell r="B15">
            <v>8</v>
          </cell>
          <cell r="C15">
            <v>0</v>
          </cell>
          <cell r="D15">
            <v>0</v>
          </cell>
          <cell r="E15">
            <v>10</v>
          </cell>
          <cell r="F15">
            <v>60</v>
          </cell>
          <cell r="G15">
            <v>0</v>
          </cell>
          <cell r="H15">
            <v>0</v>
          </cell>
          <cell r="I15">
            <v>0</v>
          </cell>
        </row>
        <row r="16">
          <cell r="B16">
            <v>296</v>
          </cell>
          <cell r="C16">
            <v>236</v>
          </cell>
          <cell r="D16">
            <v>1778</v>
          </cell>
          <cell r="E16">
            <v>90</v>
          </cell>
          <cell r="F16">
            <v>3568</v>
          </cell>
          <cell r="G16">
            <v>1801</v>
          </cell>
          <cell r="H16">
            <v>8248</v>
          </cell>
          <cell r="I16">
            <v>396</v>
          </cell>
        </row>
        <row r="17">
          <cell r="B17">
            <v>229</v>
          </cell>
          <cell r="C17">
            <v>324</v>
          </cell>
          <cell r="D17">
            <v>52</v>
          </cell>
          <cell r="E17">
            <v>639</v>
          </cell>
          <cell r="F17">
            <v>727</v>
          </cell>
          <cell r="G17">
            <v>470</v>
          </cell>
          <cell r="H17">
            <v>1595</v>
          </cell>
          <cell r="I17">
            <v>279</v>
          </cell>
        </row>
        <row r="18">
          <cell r="B18">
            <v>6</v>
          </cell>
          <cell r="C18">
            <v>163</v>
          </cell>
          <cell r="D18">
            <v>0</v>
          </cell>
          <cell r="E18">
            <v>35</v>
          </cell>
          <cell r="F18">
            <v>1939</v>
          </cell>
          <cell r="G18">
            <v>889</v>
          </cell>
          <cell r="H18">
            <v>0</v>
          </cell>
          <cell r="I18">
            <v>222</v>
          </cell>
        </row>
        <row r="19">
          <cell r="B19">
            <v>0</v>
          </cell>
          <cell r="C19">
            <v>0</v>
          </cell>
          <cell r="D19">
            <v>10</v>
          </cell>
          <cell r="E19">
            <v>2231</v>
          </cell>
          <cell r="F19">
            <v>465</v>
          </cell>
          <cell r="G19">
            <v>25</v>
          </cell>
          <cell r="H19">
            <v>0</v>
          </cell>
          <cell r="I19">
            <v>0</v>
          </cell>
        </row>
        <row r="20">
          <cell r="B20">
            <v>111</v>
          </cell>
          <cell r="C20">
            <v>3090</v>
          </cell>
          <cell r="D20">
            <v>41</v>
          </cell>
          <cell r="E20">
            <v>462</v>
          </cell>
          <cell r="F20">
            <v>3435</v>
          </cell>
          <cell r="G20">
            <v>1529</v>
          </cell>
          <cell r="H20">
            <v>70</v>
          </cell>
          <cell r="I20">
            <v>380</v>
          </cell>
        </row>
        <row r="21">
          <cell r="B21">
            <v>2596</v>
          </cell>
          <cell r="C21">
            <v>1068</v>
          </cell>
          <cell r="D21">
            <v>1720</v>
          </cell>
          <cell r="E21">
            <v>2647</v>
          </cell>
          <cell r="F21">
            <v>4995</v>
          </cell>
          <cell r="G21">
            <v>736</v>
          </cell>
          <cell r="H21">
            <v>1205</v>
          </cell>
          <cell r="I21">
            <v>1089</v>
          </cell>
        </row>
        <row r="22">
          <cell r="B22">
            <v>306</v>
          </cell>
          <cell r="C22">
            <v>171</v>
          </cell>
          <cell r="D22">
            <v>263</v>
          </cell>
          <cell r="E22">
            <v>231</v>
          </cell>
          <cell r="F22">
            <v>626</v>
          </cell>
          <cell r="G22">
            <v>252</v>
          </cell>
          <cell r="H22">
            <v>39</v>
          </cell>
          <cell r="I22">
            <v>4</v>
          </cell>
        </row>
        <row r="24">
          <cell r="B24">
            <v>21</v>
          </cell>
          <cell r="C24">
            <v>1133</v>
          </cell>
          <cell r="D24">
            <v>45</v>
          </cell>
          <cell r="E24">
            <v>316</v>
          </cell>
          <cell r="F24">
            <v>5548</v>
          </cell>
          <cell r="G24">
            <v>247</v>
          </cell>
          <cell r="H24">
            <v>309</v>
          </cell>
          <cell r="I24">
            <v>1242</v>
          </cell>
        </row>
        <row r="25">
          <cell r="B25">
            <v>32</v>
          </cell>
          <cell r="C25">
            <v>16</v>
          </cell>
          <cell r="D25">
            <v>0</v>
          </cell>
          <cell r="E25">
            <v>81</v>
          </cell>
          <cell r="F25">
            <v>274</v>
          </cell>
          <cell r="G25">
            <v>37</v>
          </cell>
          <cell r="H25">
            <v>73</v>
          </cell>
          <cell r="I25">
            <v>21</v>
          </cell>
        </row>
        <row r="26">
          <cell r="B26">
            <v>242</v>
          </cell>
          <cell r="C26">
            <v>0</v>
          </cell>
          <cell r="D26">
            <v>1372</v>
          </cell>
          <cell r="E26">
            <v>801</v>
          </cell>
          <cell r="F26">
            <v>479</v>
          </cell>
          <cell r="G26">
            <v>103</v>
          </cell>
          <cell r="H26">
            <v>1156</v>
          </cell>
          <cell r="I26">
            <v>0</v>
          </cell>
        </row>
        <row r="27">
          <cell r="B27">
            <v>70</v>
          </cell>
          <cell r="C27">
            <v>1</v>
          </cell>
          <cell r="D27">
            <v>22</v>
          </cell>
          <cell r="E27">
            <v>324</v>
          </cell>
          <cell r="F27">
            <v>253</v>
          </cell>
          <cell r="G27">
            <v>0</v>
          </cell>
          <cell r="H27">
            <v>44</v>
          </cell>
          <cell r="I27">
            <v>2</v>
          </cell>
        </row>
        <row r="28">
          <cell r="B28">
            <v>13</v>
          </cell>
          <cell r="C28">
            <v>0</v>
          </cell>
          <cell r="D28">
            <v>0</v>
          </cell>
          <cell r="E28">
            <v>764</v>
          </cell>
          <cell r="F28">
            <v>258</v>
          </cell>
          <cell r="G28">
            <v>131</v>
          </cell>
          <cell r="H28">
            <v>7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32</v>
          </cell>
          <cell r="F29">
            <v>0</v>
          </cell>
          <cell r="H29">
            <v>52</v>
          </cell>
          <cell r="I29">
            <v>0</v>
          </cell>
        </row>
        <row r="30">
          <cell r="B30">
            <v>81</v>
          </cell>
          <cell r="C30">
            <v>0</v>
          </cell>
          <cell r="D30">
            <v>0</v>
          </cell>
          <cell r="E30">
            <v>193</v>
          </cell>
          <cell r="F30">
            <v>551</v>
          </cell>
          <cell r="G30">
            <v>3</v>
          </cell>
          <cell r="H30">
            <v>0</v>
          </cell>
          <cell r="I30">
            <v>1</v>
          </cell>
        </row>
        <row r="32">
          <cell r="B32">
            <v>0</v>
          </cell>
          <cell r="C32">
            <v>0</v>
          </cell>
          <cell r="D32">
            <v>1</v>
          </cell>
          <cell r="E32">
            <v>867</v>
          </cell>
          <cell r="F32">
            <v>741</v>
          </cell>
          <cell r="G32">
            <v>292</v>
          </cell>
          <cell r="H32">
            <v>0</v>
          </cell>
          <cell r="I32">
            <v>0</v>
          </cell>
        </row>
        <row r="33">
          <cell r="B33">
            <v>401</v>
          </cell>
          <cell r="C33">
            <v>0</v>
          </cell>
          <cell r="D33">
            <v>16</v>
          </cell>
          <cell r="E33">
            <v>109</v>
          </cell>
          <cell r="F33">
            <v>6884</v>
          </cell>
          <cell r="G33">
            <v>164</v>
          </cell>
          <cell r="H33">
            <v>326</v>
          </cell>
          <cell r="I33">
            <v>405</v>
          </cell>
        </row>
        <row r="34">
          <cell r="B34">
            <v>15</v>
          </cell>
          <cell r="C34">
            <v>232</v>
          </cell>
          <cell r="D34">
            <v>17</v>
          </cell>
          <cell r="E34">
            <v>2</v>
          </cell>
          <cell r="F34">
            <v>101</v>
          </cell>
          <cell r="G34">
            <v>15</v>
          </cell>
          <cell r="H34">
            <v>0</v>
          </cell>
          <cell r="I34">
            <v>165</v>
          </cell>
        </row>
        <row r="35">
          <cell r="B35">
            <v>185</v>
          </cell>
          <cell r="C35">
            <v>60</v>
          </cell>
          <cell r="D35">
            <v>515</v>
          </cell>
          <cell r="E35">
            <v>72</v>
          </cell>
          <cell r="F35">
            <v>121</v>
          </cell>
          <cell r="G35">
            <v>245</v>
          </cell>
          <cell r="H35">
            <v>279</v>
          </cell>
          <cell r="I35">
            <v>40</v>
          </cell>
        </row>
        <row r="36">
          <cell r="B36">
            <v>196</v>
          </cell>
          <cell r="C36">
            <v>0</v>
          </cell>
          <cell r="D36">
            <v>33</v>
          </cell>
          <cell r="E36">
            <v>0</v>
          </cell>
          <cell r="F36">
            <v>0</v>
          </cell>
          <cell r="G36">
            <v>464</v>
          </cell>
          <cell r="H36">
            <v>100</v>
          </cell>
          <cell r="I36">
            <v>0</v>
          </cell>
        </row>
        <row r="37">
          <cell r="B37">
            <v>51</v>
          </cell>
          <cell r="C37">
            <v>5</v>
          </cell>
          <cell r="D37">
            <v>0</v>
          </cell>
          <cell r="E37">
            <v>47</v>
          </cell>
          <cell r="F37">
            <v>2268</v>
          </cell>
          <cell r="G37">
            <v>35</v>
          </cell>
          <cell r="H37">
            <v>8</v>
          </cell>
          <cell r="I37">
            <v>883</v>
          </cell>
        </row>
        <row r="38">
          <cell r="B38">
            <v>55</v>
          </cell>
          <cell r="C38">
            <v>1460</v>
          </cell>
          <cell r="D38">
            <v>0</v>
          </cell>
          <cell r="E38">
            <v>1</v>
          </cell>
          <cell r="F38">
            <v>86</v>
          </cell>
          <cell r="G38">
            <v>0</v>
          </cell>
          <cell r="H38">
            <v>0</v>
          </cell>
          <cell r="I38">
            <v>80</v>
          </cell>
        </row>
        <row r="40">
          <cell r="B40">
            <v>557</v>
          </cell>
          <cell r="C40">
            <v>124</v>
          </cell>
          <cell r="D40">
            <v>1464</v>
          </cell>
          <cell r="E40">
            <v>75</v>
          </cell>
          <cell r="F40">
            <v>52</v>
          </cell>
          <cell r="G40">
            <v>78</v>
          </cell>
          <cell r="H40">
            <v>162</v>
          </cell>
          <cell r="I40">
            <v>135</v>
          </cell>
        </row>
        <row r="41">
          <cell r="B41">
            <v>1347</v>
          </cell>
          <cell r="C41">
            <v>805</v>
          </cell>
          <cell r="D41">
            <v>502</v>
          </cell>
          <cell r="E41">
            <v>1727</v>
          </cell>
          <cell r="F41">
            <v>758</v>
          </cell>
          <cell r="G41">
            <v>503</v>
          </cell>
          <cell r="H41">
            <v>1736</v>
          </cell>
          <cell r="I41">
            <v>323</v>
          </cell>
        </row>
        <row r="84">
          <cell r="B84">
            <v>5265</v>
          </cell>
          <cell r="C84">
            <v>71402</v>
          </cell>
          <cell r="D84">
            <v>31225</v>
          </cell>
          <cell r="E84">
            <v>36142</v>
          </cell>
          <cell r="F84">
            <v>1115</v>
          </cell>
          <cell r="G84">
            <v>0</v>
          </cell>
          <cell r="H84">
            <v>4983</v>
          </cell>
          <cell r="I84">
            <v>5072</v>
          </cell>
        </row>
        <row r="85">
          <cell r="B85">
            <v>4457</v>
          </cell>
          <cell r="C85">
            <v>1444</v>
          </cell>
          <cell r="D85">
            <v>3393</v>
          </cell>
          <cell r="E85">
            <v>1966</v>
          </cell>
          <cell r="F85">
            <v>4715</v>
          </cell>
          <cell r="G85">
            <v>4346</v>
          </cell>
          <cell r="H85">
            <v>23370</v>
          </cell>
          <cell r="I85">
            <v>1641</v>
          </cell>
        </row>
        <row r="86">
          <cell r="B86">
            <v>0</v>
          </cell>
          <cell r="C86">
            <v>0</v>
          </cell>
          <cell r="D86">
            <v>2520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1520</v>
          </cell>
          <cell r="C87">
            <v>85105</v>
          </cell>
          <cell r="D87">
            <v>460</v>
          </cell>
          <cell r="E87">
            <v>1358</v>
          </cell>
          <cell r="F87">
            <v>8310</v>
          </cell>
          <cell r="G87">
            <v>13440</v>
          </cell>
          <cell r="H87">
            <v>748</v>
          </cell>
          <cell r="I87">
            <v>36000</v>
          </cell>
        </row>
        <row r="88">
          <cell r="B88">
            <v>0</v>
          </cell>
          <cell r="C88">
            <v>44</v>
          </cell>
          <cell r="D88">
            <v>1084</v>
          </cell>
          <cell r="E88">
            <v>0</v>
          </cell>
          <cell r="F88">
            <v>25</v>
          </cell>
          <cell r="G88">
            <v>10</v>
          </cell>
          <cell r="H88">
            <v>4849</v>
          </cell>
          <cell r="I88">
            <v>100</v>
          </cell>
        </row>
        <row r="89">
          <cell r="B89">
            <v>1315</v>
          </cell>
          <cell r="C89">
            <v>102</v>
          </cell>
          <cell r="D89">
            <v>9451</v>
          </cell>
          <cell r="E89">
            <v>1250</v>
          </cell>
          <cell r="F89">
            <v>1693</v>
          </cell>
          <cell r="G89">
            <v>5984</v>
          </cell>
          <cell r="H89">
            <v>74461</v>
          </cell>
          <cell r="I89">
            <v>0</v>
          </cell>
        </row>
        <row r="90">
          <cell r="B90">
            <v>110</v>
          </cell>
          <cell r="C90">
            <v>161</v>
          </cell>
          <cell r="D90">
            <v>1718</v>
          </cell>
          <cell r="E90">
            <v>158</v>
          </cell>
          <cell r="F90">
            <v>220</v>
          </cell>
          <cell r="G90">
            <v>6531</v>
          </cell>
          <cell r="H90">
            <v>5587</v>
          </cell>
          <cell r="I90">
            <v>0</v>
          </cell>
        </row>
        <row r="91">
          <cell r="B91">
            <v>0</v>
          </cell>
          <cell r="C91">
            <v>0</v>
          </cell>
          <cell r="D91">
            <v>83</v>
          </cell>
          <cell r="E91">
            <v>10</v>
          </cell>
          <cell r="F91">
            <v>160</v>
          </cell>
          <cell r="G91">
            <v>747</v>
          </cell>
          <cell r="H91">
            <v>2707</v>
          </cell>
          <cell r="I91">
            <v>0</v>
          </cell>
        </row>
        <row r="92">
          <cell r="B92">
            <v>3042</v>
          </cell>
          <cell r="C92">
            <v>379</v>
          </cell>
          <cell r="D92">
            <v>3920</v>
          </cell>
          <cell r="E92">
            <v>189</v>
          </cell>
          <cell r="F92">
            <v>646</v>
          </cell>
          <cell r="G92">
            <v>637</v>
          </cell>
          <cell r="H92">
            <v>9218</v>
          </cell>
          <cell r="I92">
            <v>75</v>
          </cell>
        </row>
        <row r="93">
          <cell r="B93">
            <v>533</v>
          </cell>
          <cell r="C93">
            <v>252</v>
          </cell>
          <cell r="D93">
            <v>60</v>
          </cell>
          <cell r="E93">
            <v>631</v>
          </cell>
          <cell r="F93">
            <v>865</v>
          </cell>
          <cell r="G93">
            <v>245</v>
          </cell>
          <cell r="H93">
            <v>2621</v>
          </cell>
          <cell r="I93">
            <v>190</v>
          </cell>
        </row>
        <row r="94">
          <cell r="B94">
            <v>12</v>
          </cell>
          <cell r="C94">
            <v>497</v>
          </cell>
          <cell r="D94">
            <v>0</v>
          </cell>
          <cell r="E94">
            <v>17</v>
          </cell>
          <cell r="F94">
            <v>1002</v>
          </cell>
          <cell r="G94">
            <v>4133</v>
          </cell>
          <cell r="H94">
            <v>0</v>
          </cell>
          <cell r="I94">
            <v>225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238</v>
          </cell>
          <cell r="F95">
            <v>475</v>
          </cell>
          <cell r="G95">
            <v>5</v>
          </cell>
          <cell r="H95">
            <v>0</v>
          </cell>
          <cell r="I95">
            <v>0</v>
          </cell>
        </row>
        <row r="96">
          <cell r="B96">
            <v>209</v>
          </cell>
          <cell r="C96">
            <v>3096</v>
          </cell>
          <cell r="D96">
            <v>425</v>
          </cell>
          <cell r="E96">
            <v>698</v>
          </cell>
          <cell r="F96">
            <v>1924</v>
          </cell>
          <cell r="G96">
            <v>1937</v>
          </cell>
          <cell r="H96">
            <v>15</v>
          </cell>
          <cell r="I96">
            <v>568</v>
          </cell>
        </row>
        <row r="97">
          <cell r="B97">
            <v>4578</v>
          </cell>
          <cell r="C97">
            <v>1428</v>
          </cell>
          <cell r="D97">
            <v>4399</v>
          </cell>
          <cell r="E97">
            <v>4082</v>
          </cell>
          <cell r="F97">
            <v>2568</v>
          </cell>
          <cell r="G97">
            <v>874</v>
          </cell>
          <cell r="H97">
            <v>1925</v>
          </cell>
          <cell r="I97">
            <v>1026</v>
          </cell>
        </row>
        <row r="98">
          <cell r="B98">
            <v>744</v>
          </cell>
          <cell r="C98">
            <v>313</v>
          </cell>
          <cell r="D98">
            <v>334</v>
          </cell>
          <cell r="E98">
            <v>341</v>
          </cell>
          <cell r="F98">
            <v>1407</v>
          </cell>
          <cell r="G98">
            <v>960</v>
          </cell>
          <cell r="H98">
            <v>1120</v>
          </cell>
          <cell r="I98">
            <v>226</v>
          </cell>
        </row>
        <row r="99">
          <cell r="B99">
            <v>2</v>
          </cell>
          <cell r="C99">
            <v>0</v>
          </cell>
          <cell r="D99">
            <v>0</v>
          </cell>
          <cell r="E99">
            <v>64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>
            <v>1502</v>
          </cell>
          <cell r="C100">
            <v>3312</v>
          </cell>
          <cell r="D100">
            <v>104</v>
          </cell>
          <cell r="E100">
            <v>711</v>
          </cell>
          <cell r="F100">
            <v>3118</v>
          </cell>
          <cell r="G100">
            <v>181</v>
          </cell>
          <cell r="H100">
            <v>228</v>
          </cell>
          <cell r="I100">
            <v>2046</v>
          </cell>
        </row>
        <row r="101">
          <cell r="B101">
            <v>799</v>
          </cell>
          <cell r="C101">
            <v>113</v>
          </cell>
          <cell r="D101">
            <v>18</v>
          </cell>
          <cell r="E101">
            <v>143</v>
          </cell>
          <cell r="F101">
            <v>200</v>
          </cell>
          <cell r="G101">
            <v>504</v>
          </cell>
          <cell r="H101">
            <v>607</v>
          </cell>
          <cell r="I101">
            <v>11</v>
          </cell>
        </row>
        <row r="102">
          <cell r="B102">
            <v>72</v>
          </cell>
          <cell r="C102">
            <v>0</v>
          </cell>
          <cell r="D102">
            <v>858</v>
          </cell>
          <cell r="E102">
            <v>422</v>
          </cell>
          <cell r="F102">
            <v>1948</v>
          </cell>
          <cell r="G102">
            <v>2996</v>
          </cell>
          <cell r="H102">
            <v>8772</v>
          </cell>
          <cell r="I102">
            <v>0</v>
          </cell>
        </row>
        <row r="103">
          <cell r="B103">
            <v>36</v>
          </cell>
          <cell r="C103">
            <v>88</v>
          </cell>
          <cell r="D103">
            <v>12</v>
          </cell>
          <cell r="E103">
            <v>144</v>
          </cell>
          <cell r="F103">
            <v>414</v>
          </cell>
          <cell r="G103">
            <v>11</v>
          </cell>
          <cell r="H103">
            <v>80</v>
          </cell>
          <cell r="I103">
            <v>3</v>
          </cell>
        </row>
        <row r="104">
          <cell r="B104">
            <v>20</v>
          </cell>
          <cell r="C104">
            <v>6</v>
          </cell>
          <cell r="D104">
            <v>0</v>
          </cell>
          <cell r="E104">
            <v>771</v>
          </cell>
          <cell r="F104">
            <v>165</v>
          </cell>
          <cell r="G104">
            <v>86</v>
          </cell>
          <cell r="H104">
            <v>3</v>
          </cell>
          <cell r="I104">
            <v>0</v>
          </cell>
        </row>
        <row r="105">
          <cell r="B105">
            <v>107</v>
          </cell>
          <cell r="C105">
            <v>0</v>
          </cell>
          <cell r="D105">
            <v>0</v>
          </cell>
          <cell r="E105">
            <v>3019</v>
          </cell>
          <cell r="F105">
            <v>900</v>
          </cell>
          <cell r="G105">
            <v>327</v>
          </cell>
          <cell r="H105">
            <v>125</v>
          </cell>
          <cell r="I105">
            <v>0</v>
          </cell>
        </row>
        <row r="106">
          <cell r="B106">
            <v>560</v>
          </cell>
          <cell r="C106">
            <v>17</v>
          </cell>
          <cell r="D106">
            <v>0</v>
          </cell>
          <cell r="E106">
            <v>163</v>
          </cell>
          <cell r="F106">
            <v>735</v>
          </cell>
          <cell r="G106">
            <v>0</v>
          </cell>
          <cell r="H106">
            <v>4</v>
          </cell>
          <cell r="I106">
            <v>0</v>
          </cell>
        </row>
        <row r="108">
          <cell r="B108">
            <v>4</v>
          </cell>
          <cell r="C108">
            <v>1</v>
          </cell>
          <cell r="D108">
            <v>0</v>
          </cell>
          <cell r="E108">
            <v>988</v>
          </cell>
          <cell r="F108">
            <v>280</v>
          </cell>
          <cell r="G108">
            <v>125</v>
          </cell>
          <cell r="H108">
            <v>0</v>
          </cell>
        </row>
        <row r="109">
          <cell r="B109">
            <v>23201</v>
          </cell>
          <cell r="C109">
            <v>1541</v>
          </cell>
          <cell r="D109">
            <v>29</v>
          </cell>
          <cell r="E109">
            <v>1326</v>
          </cell>
          <cell r="F109">
            <v>3288</v>
          </cell>
          <cell r="G109">
            <v>634</v>
          </cell>
          <cell r="H109">
            <v>122</v>
          </cell>
          <cell r="I109">
            <v>823</v>
          </cell>
        </row>
        <row r="110">
          <cell r="B110">
            <v>113</v>
          </cell>
          <cell r="C110">
            <v>4753</v>
          </cell>
          <cell r="D110">
            <v>90</v>
          </cell>
          <cell r="E110">
            <v>463</v>
          </cell>
          <cell r="F110">
            <v>1496</v>
          </cell>
          <cell r="G110">
            <v>74</v>
          </cell>
          <cell r="H110">
            <v>2</v>
          </cell>
          <cell r="I110">
            <v>436</v>
          </cell>
        </row>
        <row r="111">
          <cell r="B111">
            <v>1166</v>
          </cell>
          <cell r="C111">
            <v>1360</v>
          </cell>
          <cell r="D111">
            <v>3389</v>
          </cell>
          <cell r="E111">
            <v>645</v>
          </cell>
          <cell r="F111">
            <v>345</v>
          </cell>
          <cell r="G111">
            <v>1812</v>
          </cell>
          <cell r="H111">
            <v>944</v>
          </cell>
          <cell r="I111">
            <v>34</v>
          </cell>
        </row>
        <row r="112">
          <cell r="B112">
            <v>140</v>
          </cell>
          <cell r="C112">
            <v>7</v>
          </cell>
          <cell r="D112">
            <v>18</v>
          </cell>
          <cell r="E112">
            <v>0</v>
          </cell>
          <cell r="F112">
            <v>0</v>
          </cell>
          <cell r="G112">
            <v>405</v>
          </cell>
          <cell r="H112">
            <v>535</v>
          </cell>
          <cell r="I112">
            <v>110</v>
          </cell>
        </row>
        <row r="113">
          <cell r="B113">
            <v>123</v>
          </cell>
          <cell r="C113">
            <v>7616</v>
          </cell>
          <cell r="D113">
            <v>800</v>
          </cell>
          <cell r="E113">
            <v>1526</v>
          </cell>
          <cell r="F113">
            <v>5272</v>
          </cell>
          <cell r="G113">
            <v>310</v>
          </cell>
          <cell r="H113">
            <v>0</v>
          </cell>
          <cell r="I113">
            <v>3222</v>
          </cell>
        </row>
        <row r="114">
          <cell r="B114">
            <v>1045</v>
          </cell>
          <cell r="C114">
            <v>5995</v>
          </cell>
          <cell r="D114">
            <v>2</v>
          </cell>
          <cell r="E114">
            <v>3</v>
          </cell>
          <cell r="F114">
            <v>5</v>
          </cell>
          <cell r="G114">
            <v>0</v>
          </cell>
          <cell r="H114">
            <v>0</v>
          </cell>
          <cell r="I114">
            <v>287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1026</v>
          </cell>
          <cell r="G115">
            <v>0</v>
          </cell>
          <cell r="H115">
            <v>0</v>
          </cell>
          <cell r="I115">
            <v>0</v>
          </cell>
        </row>
        <row r="116">
          <cell r="B116">
            <v>34121</v>
          </cell>
          <cell r="C116">
            <v>8569</v>
          </cell>
          <cell r="D116">
            <v>75676</v>
          </cell>
          <cell r="E116">
            <v>5869</v>
          </cell>
          <cell r="F116">
            <v>11970</v>
          </cell>
          <cell r="G116">
            <v>76899</v>
          </cell>
          <cell r="H116">
            <v>12040</v>
          </cell>
          <cell r="I116">
            <v>403</v>
          </cell>
        </row>
        <row r="117">
          <cell r="B117">
            <v>134419</v>
          </cell>
          <cell r="C117">
            <v>130312</v>
          </cell>
          <cell r="D117">
            <v>9535</v>
          </cell>
          <cell r="E117">
            <v>194938</v>
          </cell>
          <cell r="F117">
            <v>33275</v>
          </cell>
          <cell r="G117">
            <v>128735</v>
          </cell>
          <cell r="H117">
            <v>25818</v>
          </cell>
          <cell r="I117">
            <v>4080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59">
          <cell r="B159">
            <v>28407</v>
          </cell>
          <cell r="C159">
            <v>313373</v>
          </cell>
          <cell r="D159">
            <v>182984</v>
          </cell>
          <cell r="E159">
            <v>163626</v>
          </cell>
          <cell r="F159">
            <v>4493</v>
          </cell>
          <cell r="G159">
            <v>0</v>
          </cell>
          <cell r="H159">
            <v>18686</v>
          </cell>
          <cell r="I159">
            <v>19781</v>
          </cell>
        </row>
        <row r="160">
          <cell r="B160">
            <v>8223</v>
          </cell>
          <cell r="C160">
            <v>2434</v>
          </cell>
          <cell r="D160">
            <v>6983</v>
          </cell>
          <cell r="E160">
            <v>2924</v>
          </cell>
          <cell r="F160">
            <v>7619</v>
          </cell>
          <cell r="G160">
            <v>5523</v>
          </cell>
          <cell r="H160">
            <v>42598</v>
          </cell>
          <cell r="I160">
            <v>2170</v>
          </cell>
        </row>
        <row r="161">
          <cell r="B161">
            <v>0</v>
          </cell>
          <cell r="C161">
            <v>0</v>
          </cell>
          <cell r="D161">
            <v>10080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B162">
            <v>210</v>
          </cell>
          <cell r="C162">
            <v>11400</v>
          </cell>
          <cell r="D162">
            <v>60</v>
          </cell>
          <cell r="E162">
            <v>188</v>
          </cell>
          <cell r="F162">
            <v>1100</v>
          </cell>
          <cell r="G162">
            <v>1755</v>
          </cell>
          <cell r="H162">
            <v>100</v>
          </cell>
          <cell r="I162">
            <v>4720</v>
          </cell>
        </row>
        <row r="163">
          <cell r="B163">
            <v>0</v>
          </cell>
          <cell r="C163">
            <v>132</v>
          </cell>
          <cell r="D163">
            <v>1239</v>
          </cell>
          <cell r="E163">
            <v>0</v>
          </cell>
          <cell r="F163">
            <v>75</v>
          </cell>
          <cell r="G163">
            <v>11</v>
          </cell>
          <cell r="H163">
            <v>8003</v>
          </cell>
          <cell r="I163">
            <v>120</v>
          </cell>
        </row>
        <row r="164">
          <cell r="B164">
            <v>1345</v>
          </cell>
          <cell r="C164">
            <v>80</v>
          </cell>
          <cell r="D164">
            <v>5403</v>
          </cell>
          <cell r="E164">
            <v>1623</v>
          </cell>
          <cell r="F164">
            <v>1768</v>
          </cell>
          <cell r="G164">
            <v>3161</v>
          </cell>
          <cell r="H164">
            <v>42883</v>
          </cell>
          <cell r="I164">
            <v>0</v>
          </cell>
        </row>
        <row r="165">
          <cell r="B165">
            <v>157</v>
          </cell>
          <cell r="C165">
            <v>205</v>
          </cell>
          <cell r="D165">
            <v>1446</v>
          </cell>
          <cell r="E165">
            <v>163</v>
          </cell>
          <cell r="F165">
            <v>333</v>
          </cell>
          <cell r="G165">
            <v>4250</v>
          </cell>
          <cell r="H165">
            <v>4271</v>
          </cell>
          <cell r="I165">
            <v>0</v>
          </cell>
        </row>
        <row r="166">
          <cell r="B166">
            <v>0</v>
          </cell>
          <cell r="C166">
            <v>0</v>
          </cell>
          <cell r="D166">
            <v>68</v>
          </cell>
          <cell r="E166">
            <v>15</v>
          </cell>
          <cell r="F166">
            <v>240</v>
          </cell>
          <cell r="G166">
            <v>421</v>
          </cell>
          <cell r="H166">
            <v>1495</v>
          </cell>
          <cell r="I166">
            <v>0</v>
          </cell>
        </row>
        <row r="167">
          <cell r="B167">
            <v>5856</v>
          </cell>
          <cell r="C167">
            <v>134</v>
          </cell>
          <cell r="D167">
            <v>5099</v>
          </cell>
          <cell r="E167">
            <v>162</v>
          </cell>
          <cell r="F167">
            <v>1043</v>
          </cell>
          <cell r="G167">
            <v>1322</v>
          </cell>
          <cell r="H167">
            <v>19302</v>
          </cell>
          <cell r="I167">
            <v>110</v>
          </cell>
        </row>
        <row r="168">
          <cell r="B168">
            <v>5880</v>
          </cell>
          <cell r="C168">
            <v>1557</v>
          </cell>
          <cell r="D168">
            <v>675</v>
          </cell>
          <cell r="E168">
            <v>6867</v>
          </cell>
          <cell r="F168">
            <v>6740</v>
          </cell>
          <cell r="G168">
            <v>1974</v>
          </cell>
          <cell r="H168">
            <v>26016</v>
          </cell>
          <cell r="I168">
            <v>1018</v>
          </cell>
        </row>
        <row r="169">
          <cell r="B169">
            <v>95</v>
          </cell>
          <cell r="C169">
            <v>4906</v>
          </cell>
          <cell r="D169">
            <v>0</v>
          </cell>
          <cell r="E169">
            <v>136</v>
          </cell>
          <cell r="F169">
            <v>8996</v>
          </cell>
          <cell r="G169">
            <v>43344</v>
          </cell>
          <cell r="H169">
            <v>0</v>
          </cell>
          <cell r="I169">
            <v>1772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7905</v>
          </cell>
          <cell r="F170">
            <v>4495</v>
          </cell>
          <cell r="G170">
            <v>65</v>
          </cell>
          <cell r="H170">
            <v>0</v>
          </cell>
          <cell r="I170">
            <v>0</v>
          </cell>
        </row>
        <row r="171">
          <cell r="B171">
            <v>2113</v>
          </cell>
          <cell r="C171">
            <v>65431</v>
          </cell>
          <cell r="D171">
            <v>3391</v>
          </cell>
          <cell r="E171">
            <v>6870</v>
          </cell>
          <cell r="F171">
            <v>17061</v>
          </cell>
          <cell r="G171">
            <v>12997</v>
          </cell>
          <cell r="H171">
            <v>40</v>
          </cell>
          <cell r="I171">
            <v>4396</v>
          </cell>
        </row>
        <row r="172">
          <cell r="B172">
            <v>47418</v>
          </cell>
          <cell r="C172">
            <v>9093</v>
          </cell>
          <cell r="D172">
            <v>43192</v>
          </cell>
          <cell r="E172">
            <v>47250</v>
          </cell>
          <cell r="F172">
            <v>21742</v>
          </cell>
          <cell r="G172">
            <v>6588</v>
          </cell>
          <cell r="H172">
            <v>15383</v>
          </cell>
          <cell r="I172">
            <v>6287</v>
          </cell>
        </row>
        <row r="173">
          <cell r="B173">
            <v>18188</v>
          </cell>
          <cell r="C173">
            <v>716</v>
          </cell>
          <cell r="D173">
            <v>1469</v>
          </cell>
          <cell r="E173">
            <v>2639</v>
          </cell>
          <cell r="F173">
            <v>10656</v>
          </cell>
          <cell r="G173">
            <v>8575</v>
          </cell>
          <cell r="H173">
            <v>4722</v>
          </cell>
          <cell r="I173">
            <v>856</v>
          </cell>
        </row>
        <row r="174">
          <cell r="B174">
            <v>20</v>
          </cell>
          <cell r="C174">
            <v>0</v>
          </cell>
          <cell r="D174">
            <v>0</v>
          </cell>
          <cell r="E174">
            <v>320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5">
          <cell r="B175">
            <v>10368</v>
          </cell>
          <cell r="C175">
            <v>15578</v>
          </cell>
          <cell r="D175">
            <v>236</v>
          </cell>
          <cell r="E175">
            <v>10304</v>
          </cell>
          <cell r="F175">
            <v>14048</v>
          </cell>
          <cell r="G175">
            <v>2048</v>
          </cell>
          <cell r="H175">
            <v>831</v>
          </cell>
          <cell r="I175">
            <v>13552</v>
          </cell>
        </row>
        <row r="176">
          <cell r="B176">
            <v>10584</v>
          </cell>
          <cell r="C176">
            <v>335</v>
          </cell>
          <cell r="D176">
            <v>105</v>
          </cell>
          <cell r="E176">
            <v>1104</v>
          </cell>
          <cell r="F176">
            <v>1990</v>
          </cell>
          <cell r="G176">
            <v>5638</v>
          </cell>
          <cell r="H176">
            <v>5915</v>
          </cell>
          <cell r="I176">
            <v>54</v>
          </cell>
        </row>
        <row r="177">
          <cell r="B177">
            <v>828</v>
          </cell>
          <cell r="C177">
            <v>0</v>
          </cell>
          <cell r="D177">
            <v>19225</v>
          </cell>
          <cell r="E177">
            <v>20256</v>
          </cell>
          <cell r="F177">
            <v>27856</v>
          </cell>
          <cell r="G177">
            <v>35714</v>
          </cell>
          <cell r="H177">
            <v>87985</v>
          </cell>
          <cell r="I177">
            <v>0</v>
          </cell>
        </row>
        <row r="178">
          <cell r="B178">
            <v>447</v>
          </cell>
          <cell r="C178">
            <v>154</v>
          </cell>
          <cell r="D178">
            <v>60</v>
          </cell>
          <cell r="E178">
            <v>3817</v>
          </cell>
          <cell r="F178">
            <v>6105</v>
          </cell>
          <cell r="G178">
            <v>102</v>
          </cell>
          <cell r="H178">
            <v>681</v>
          </cell>
          <cell r="I178">
            <v>22</v>
          </cell>
        </row>
        <row r="179">
          <cell r="B179">
            <v>32</v>
          </cell>
          <cell r="C179">
            <v>6</v>
          </cell>
          <cell r="D179">
            <v>0</v>
          </cell>
          <cell r="E179">
            <v>1537</v>
          </cell>
          <cell r="F179">
            <v>250</v>
          </cell>
          <cell r="G179">
            <v>165</v>
          </cell>
          <cell r="H179">
            <v>3</v>
          </cell>
          <cell r="I179">
            <v>0</v>
          </cell>
        </row>
        <row r="180">
          <cell r="B180">
            <v>173</v>
          </cell>
          <cell r="C180">
            <v>0</v>
          </cell>
          <cell r="D180">
            <v>0</v>
          </cell>
          <cell r="E180">
            <v>1664</v>
          </cell>
          <cell r="F180">
            <v>2300</v>
          </cell>
          <cell r="G180">
            <v>135</v>
          </cell>
          <cell r="H180">
            <v>130</v>
          </cell>
          <cell r="I180">
            <v>0</v>
          </cell>
        </row>
        <row r="181">
          <cell r="B181">
            <v>8378</v>
          </cell>
          <cell r="C181">
            <v>35</v>
          </cell>
          <cell r="D181">
            <v>0</v>
          </cell>
          <cell r="E181">
            <v>3442</v>
          </cell>
          <cell r="F181">
            <v>13230</v>
          </cell>
          <cell r="G181">
            <v>0</v>
          </cell>
          <cell r="H181">
            <v>160</v>
          </cell>
          <cell r="I181">
            <v>0</v>
          </cell>
        </row>
        <row r="183">
          <cell r="B183">
            <v>60</v>
          </cell>
          <cell r="C183">
            <v>4</v>
          </cell>
          <cell r="D183">
            <v>0</v>
          </cell>
          <cell r="E183">
            <v>53880</v>
          </cell>
          <cell r="F183">
            <v>3740</v>
          </cell>
          <cell r="G183">
            <v>610</v>
          </cell>
          <cell r="H183">
            <v>0</v>
          </cell>
          <cell r="I183">
            <v>0</v>
          </cell>
        </row>
        <row r="184">
          <cell r="B184">
            <v>53632</v>
          </cell>
          <cell r="C184">
            <v>1683</v>
          </cell>
          <cell r="D184">
            <v>20</v>
          </cell>
          <cell r="E184">
            <v>520</v>
          </cell>
          <cell r="F184">
            <v>4832</v>
          </cell>
          <cell r="G184">
            <v>312</v>
          </cell>
          <cell r="H184">
            <v>927</v>
          </cell>
          <cell r="I184">
            <v>2469</v>
          </cell>
        </row>
        <row r="185">
          <cell r="B185">
            <v>381</v>
          </cell>
          <cell r="C185">
            <v>2534</v>
          </cell>
          <cell r="D185">
            <v>64</v>
          </cell>
          <cell r="E185">
            <v>229</v>
          </cell>
          <cell r="F185">
            <v>3824</v>
          </cell>
          <cell r="G185">
            <v>68</v>
          </cell>
          <cell r="H185">
            <v>1</v>
          </cell>
          <cell r="I185">
            <v>1962</v>
          </cell>
        </row>
        <row r="186">
          <cell r="B186">
            <v>2503</v>
          </cell>
          <cell r="C186">
            <v>219</v>
          </cell>
          <cell r="D186">
            <v>8774</v>
          </cell>
          <cell r="E186">
            <v>551</v>
          </cell>
          <cell r="F186">
            <v>242</v>
          </cell>
          <cell r="G186">
            <v>1038</v>
          </cell>
          <cell r="H186">
            <v>143</v>
          </cell>
          <cell r="I186">
            <v>56</v>
          </cell>
        </row>
        <row r="187">
          <cell r="B187">
            <v>140</v>
          </cell>
          <cell r="C187">
            <v>14</v>
          </cell>
          <cell r="D187">
            <v>18</v>
          </cell>
          <cell r="E187">
            <v>0</v>
          </cell>
          <cell r="F187">
            <v>0</v>
          </cell>
          <cell r="G187">
            <v>304</v>
          </cell>
          <cell r="H187">
            <v>226</v>
          </cell>
          <cell r="I187">
            <v>115</v>
          </cell>
        </row>
        <row r="188">
          <cell r="B188">
            <v>159</v>
          </cell>
          <cell r="C188">
            <v>4458</v>
          </cell>
          <cell r="D188">
            <v>53</v>
          </cell>
          <cell r="E188">
            <v>139</v>
          </cell>
          <cell r="F188">
            <v>2636</v>
          </cell>
          <cell r="G188">
            <v>255</v>
          </cell>
          <cell r="H188">
            <v>0</v>
          </cell>
          <cell r="I188">
            <v>5720</v>
          </cell>
        </row>
        <row r="189">
          <cell r="B189">
            <v>1829</v>
          </cell>
          <cell r="C189">
            <v>839</v>
          </cell>
          <cell r="D189">
            <v>2</v>
          </cell>
          <cell r="E189">
            <v>7</v>
          </cell>
          <cell r="F189">
            <v>18</v>
          </cell>
          <cell r="G189">
            <v>0</v>
          </cell>
          <cell r="H189">
            <v>0</v>
          </cell>
          <cell r="I189">
            <v>375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308</v>
          </cell>
          <cell r="G190">
            <v>0</v>
          </cell>
          <cell r="H190">
            <v>0</v>
          </cell>
          <cell r="I190">
            <v>0</v>
          </cell>
        </row>
        <row r="191">
          <cell r="B191">
            <v>205961</v>
          </cell>
          <cell r="C191">
            <v>43246</v>
          </cell>
          <cell r="D191">
            <v>749122</v>
          </cell>
          <cell r="E191">
            <v>18196</v>
          </cell>
          <cell r="F191">
            <v>103237</v>
          </cell>
          <cell r="G191">
            <v>518448</v>
          </cell>
          <cell r="H191">
            <v>104083</v>
          </cell>
          <cell r="I191">
            <v>11724</v>
          </cell>
        </row>
        <row r="192">
          <cell r="B192">
            <v>27295</v>
          </cell>
          <cell r="C192">
            <v>21704</v>
          </cell>
          <cell r="D192">
            <v>4132</v>
          </cell>
          <cell r="E192">
            <v>11371</v>
          </cell>
          <cell r="F192">
            <v>4315</v>
          </cell>
          <cell r="G192">
            <v>28783</v>
          </cell>
          <cell r="H192">
            <v>5544</v>
          </cell>
          <cell r="I192">
            <v>4818</v>
          </cell>
        </row>
      </sheetData>
      <sheetData sheetId="10">
        <row r="8">
          <cell r="B8">
            <v>100</v>
          </cell>
          <cell r="C8">
            <v>39946</v>
          </cell>
          <cell r="D8">
            <v>11246</v>
          </cell>
          <cell r="E8">
            <v>36163</v>
          </cell>
          <cell r="F8">
            <v>3627</v>
          </cell>
          <cell r="G8">
            <v>0</v>
          </cell>
          <cell r="H8">
            <v>6652</v>
          </cell>
          <cell r="I8">
            <v>1249</v>
          </cell>
        </row>
        <row r="9">
          <cell r="B9">
            <v>2108</v>
          </cell>
          <cell r="C9">
            <v>1390</v>
          </cell>
          <cell r="D9">
            <v>1760</v>
          </cell>
          <cell r="E9">
            <v>2596</v>
          </cell>
          <cell r="F9">
            <v>2624</v>
          </cell>
          <cell r="G9">
            <v>5842</v>
          </cell>
          <cell r="H9">
            <v>18964</v>
          </cell>
          <cell r="I9">
            <v>1677</v>
          </cell>
        </row>
        <row r="11">
          <cell r="D11">
            <v>150</v>
          </cell>
          <cell r="E11">
            <v>3</v>
          </cell>
        </row>
        <row r="12">
          <cell r="B12">
            <v>0</v>
          </cell>
          <cell r="C12">
            <v>23</v>
          </cell>
          <cell r="D12">
            <v>2448</v>
          </cell>
          <cell r="E12">
            <v>0</v>
          </cell>
          <cell r="F12">
            <v>0</v>
          </cell>
          <cell r="G12">
            <v>1</v>
          </cell>
          <cell r="H12">
            <v>7359</v>
          </cell>
          <cell r="I12">
            <v>5</v>
          </cell>
        </row>
        <row r="13">
          <cell r="B13">
            <v>1380</v>
          </cell>
          <cell r="C13">
            <v>27</v>
          </cell>
          <cell r="D13">
            <v>1034</v>
          </cell>
          <cell r="E13">
            <v>712</v>
          </cell>
          <cell r="F13">
            <v>1140</v>
          </cell>
          <cell r="G13">
            <v>4474</v>
          </cell>
          <cell r="H13">
            <v>40755</v>
          </cell>
          <cell r="I13">
            <v>0</v>
          </cell>
        </row>
        <row r="14">
          <cell r="B14">
            <v>67</v>
          </cell>
          <cell r="C14">
            <v>41</v>
          </cell>
          <cell r="D14">
            <v>791</v>
          </cell>
          <cell r="E14">
            <v>123</v>
          </cell>
          <cell r="F14">
            <v>130</v>
          </cell>
          <cell r="G14">
            <v>3995</v>
          </cell>
          <cell r="H14">
            <v>10334</v>
          </cell>
          <cell r="I14">
            <v>0</v>
          </cell>
        </row>
        <row r="15">
          <cell r="B15">
            <v>43</v>
          </cell>
          <cell r="C15">
            <v>0</v>
          </cell>
          <cell r="D15">
            <v>0</v>
          </cell>
          <cell r="E15">
            <v>0</v>
          </cell>
          <cell r="F15">
            <v>130</v>
          </cell>
          <cell r="G15">
            <v>167</v>
          </cell>
          <cell r="H15">
            <v>1487</v>
          </cell>
          <cell r="I15">
            <v>0</v>
          </cell>
        </row>
        <row r="16">
          <cell r="B16">
            <v>591</v>
          </cell>
          <cell r="C16">
            <v>52</v>
          </cell>
          <cell r="D16">
            <v>968</v>
          </cell>
          <cell r="E16">
            <v>62</v>
          </cell>
          <cell r="F16">
            <v>1326</v>
          </cell>
          <cell r="G16">
            <v>2281</v>
          </cell>
          <cell r="H16">
            <v>17319</v>
          </cell>
          <cell r="I16">
            <v>156</v>
          </cell>
        </row>
        <row r="17">
          <cell r="B17">
            <v>879</v>
          </cell>
          <cell r="C17">
            <v>1411</v>
          </cell>
          <cell r="D17">
            <v>115</v>
          </cell>
          <cell r="E17">
            <v>2078</v>
          </cell>
          <cell r="F17">
            <v>532</v>
          </cell>
          <cell r="G17">
            <v>320</v>
          </cell>
          <cell r="H17">
            <v>2079</v>
          </cell>
          <cell r="I17">
            <v>200</v>
          </cell>
        </row>
        <row r="18">
          <cell r="B18">
            <v>16</v>
          </cell>
          <cell r="C18">
            <v>17</v>
          </cell>
          <cell r="D18">
            <v>0</v>
          </cell>
          <cell r="E18">
            <v>204</v>
          </cell>
          <cell r="F18">
            <v>364</v>
          </cell>
          <cell r="G18">
            <v>570</v>
          </cell>
          <cell r="H18">
            <v>0</v>
          </cell>
          <cell r="I18">
            <v>141</v>
          </cell>
        </row>
        <row r="19">
          <cell r="B19">
            <v>0</v>
          </cell>
          <cell r="C19">
            <v>0</v>
          </cell>
          <cell r="D19">
            <v>10</v>
          </cell>
          <cell r="E19">
            <v>735</v>
          </cell>
          <cell r="F19">
            <v>510</v>
          </cell>
          <cell r="G19">
            <v>1805</v>
          </cell>
          <cell r="H19">
            <v>0</v>
          </cell>
          <cell r="I19">
            <v>0</v>
          </cell>
        </row>
        <row r="20">
          <cell r="B20">
            <v>182</v>
          </cell>
          <cell r="C20">
            <v>1801</v>
          </cell>
          <cell r="D20">
            <v>98</v>
          </cell>
          <cell r="E20">
            <v>569</v>
          </cell>
          <cell r="F20">
            <v>840</v>
          </cell>
          <cell r="G20">
            <v>1591</v>
          </cell>
          <cell r="H20">
            <v>0</v>
          </cell>
          <cell r="I20">
            <v>577</v>
          </cell>
        </row>
        <row r="21">
          <cell r="B21">
            <v>7235</v>
          </cell>
          <cell r="C21">
            <v>918</v>
          </cell>
          <cell r="D21">
            <v>2680</v>
          </cell>
          <cell r="E21">
            <v>5710</v>
          </cell>
          <cell r="F21">
            <v>2546</v>
          </cell>
          <cell r="G21">
            <v>986</v>
          </cell>
          <cell r="H21">
            <v>1742</v>
          </cell>
          <cell r="I21">
            <v>846</v>
          </cell>
        </row>
        <row r="22">
          <cell r="B22">
            <v>243</v>
          </cell>
          <cell r="C22">
            <v>100</v>
          </cell>
          <cell r="D22">
            <v>127</v>
          </cell>
          <cell r="E22">
            <v>62</v>
          </cell>
          <cell r="F22">
            <v>432</v>
          </cell>
          <cell r="G22">
            <v>130</v>
          </cell>
          <cell r="H22">
            <v>170</v>
          </cell>
          <cell r="I22">
            <v>71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70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503</v>
          </cell>
          <cell r="C24">
            <v>648</v>
          </cell>
          <cell r="D24">
            <v>69</v>
          </cell>
          <cell r="E24">
            <v>278</v>
          </cell>
          <cell r="F24">
            <v>773</v>
          </cell>
          <cell r="G24">
            <v>33</v>
          </cell>
          <cell r="H24">
            <v>316</v>
          </cell>
          <cell r="I24">
            <v>496</v>
          </cell>
        </row>
        <row r="25">
          <cell r="B25">
            <v>107</v>
          </cell>
          <cell r="C25">
            <v>11</v>
          </cell>
          <cell r="D25">
            <v>0</v>
          </cell>
          <cell r="E25">
            <v>70</v>
          </cell>
          <cell r="F25">
            <v>237</v>
          </cell>
          <cell r="G25">
            <v>91</v>
          </cell>
          <cell r="H25">
            <v>125</v>
          </cell>
          <cell r="I25">
            <v>12</v>
          </cell>
        </row>
        <row r="26">
          <cell r="B26">
            <v>583</v>
          </cell>
          <cell r="C26">
            <v>0</v>
          </cell>
          <cell r="D26">
            <v>1003</v>
          </cell>
          <cell r="E26">
            <v>180</v>
          </cell>
          <cell r="F26">
            <v>1015</v>
          </cell>
          <cell r="G26">
            <v>145</v>
          </cell>
          <cell r="H26">
            <v>1346</v>
          </cell>
          <cell r="I26">
            <v>0</v>
          </cell>
        </row>
        <row r="27">
          <cell r="B27">
            <v>75</v>
          </cell>
          <cell r="C27">
            <v>10</v>
          </cell>
          <cell r="D27">
            <v>50</v>
          </cell>
          <cell r="E27">
            <v>91</v>
          </cell>
          <cell r="F27">
            <v>260</v>
          </cell>
          <cell r="G27">
            <v>12</v>
          </cell>
          <cell r="H27">
            <v>0</v>
          </cell>
          <cell r="I27">
            <v>3</v>
          </cell>
        </row>
        <row r="28">
          <cell r="B28">
            <v>20</v>
          </cell>
          <cell r="C28">
            <v>0</v>
          </cell>
          <cell r="D28">
            <v>0</v>
          </cell>
          <cell r="E28">
            <v>548</v>
          </cell>
          <cell r="F28">
            <v>405</v>
          </cell>
          <cell r="G28">
            <v>86</v>
          </cell>
          <cell r="H28">
            <v>0</v>
          </cell>
          <cell r="I28">
            <v>25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773</v>
          </cell>
          <cell r="H29">
            <v>218</v>
          </cell>
          <cell r="I29">
            <v>7</v>
          </cell>
        </row>
        <row r="30">
          <cell r="B30">
            <v>152</v>
          </cell>
          <cell r="C30">
            <v>0</v>
          </cell>
          <cell r="D30">
            <v>1</v>
          </cell>
          <cell r="E30">
            <v>104</v>
          </cell>
          <cell r="F30">
            <v>595</v>
          </cell>
          <cell r="G30">
            <v>3</v>
          </cell>
          <cell r="H30">
            <v>0</v>
          </cell>
          <cell r="I30">
            <v>10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611</v>
          </cell>
          <cell r="F32">
            <v>600</v>
          </cell>
          <cell r="G32">
            <v>278</v>
          </cell>
          <cell r="H32">
            <v>0</v>
          </cell>
          <cell r="I32">
            <v>0</v>
          </cell>
        </row>
        <row r="33">
          <cell r="B33">
            <v>693</v>
          </cell>
          <cell r="C33">
            <v>128</v>
          </cell>
          <cell r="D33">
            <v>0</v>
          </cell>
          <cell r="E33">
            <v>185</v>
          </cell>
          <cell r="F33">
            <v>729</v>
          </cell>
          <cell r="G33">
            <v>566</v>
          </cell>
          <cell r="H33">
            <v>498</v>
          </cell>
          <cell r="I33">
            <v>21</v>
          </cell>
        </row>
        <row r="34">
          <cell r="B34">
            <v>150</v>
          </cell>
          <cell r="C34">
            <v>239</v>
          </cell>
          <cell r="D34">
            <v>0</v>
          </cell>
          <cell r="E34">
            <v>4</v>
          </cell>
          <cell r="F34">
            <v>190</v>
          </cell>
          <cell r="G34">
            <v>0</v>
          </cell>
          <cell r="H34">
            <v>0</v>
          </cell>
          <cell r="I34">
            <v>51</v>
          </cell>
        </row>
        <row r="35">
          <cell r="B35">
            <v>29</v>
          </cell>
          <cell r="C35">
            <v>0</v>
          </cell>
          <cell r="D35">
            <v>157</v>
          </cell>
          <cell r="E35">
            <v>101</v>
          </cell>
          <cell r="F35">
            <v>327</v>
          </cell>
          <cell r="G35">
            <v>125</v>
          </cell>
          <cell r="H35">
            <v>435</v>
          </cell>
          <cell r="I35">
            <v>36</v>
          </cell>
        </row>
        <row r="36">
          <cell r="B36">
            <v>150</v>
          </cell>
          <cell r="C36">
            <v>0</v>
          </cell>
          <cell r="D36">
            <v>56</v>
          </cell>
          <cell r="E36">
            <v>0</v>
          </cell>
          <cell r="F36">
            <v>0</v>
          </cell>
          <cell r="G36">
            <v>377</v>
          </cell>
          <cell r="H36">
            <v>15</v>
          </cell>
          <cell r="I36">
            <v>0</v>
          </cell>
        </row>
        <row r="37">
          <cell r="B37">
            <v>30</v>
          </cell>
          <cell r="C37">
            <v>40</v>
          </cell>
          <cell r="D37">
            <v>0</v>
          </cell>
          <cell r="E37">
            <v>2</v>
          </cell>
          <cell r="F37">
            <v>0</v>
          </cell>
          <cell r="G37">
            <v>440</v>
          </cell>
          <cell r="H37">
            <v>0</v>
          </cell>
          <cell r="I37">
            <v>114</v>
          </cell>
        </row>
        <row r="38">
          <cell r="B38">
            <v>287</v>
          </cell>
          <cell r="C38">
            <v>562</v>
          </cell>
          <cell r="D38">
            <v>0</v>
          </cell>
          <cell r="E38">
            <v>0</v>
          </cell>
          <cell r="F38">
            <v>80</v>
          </cell>
          <cell r="G38">
            <v>0</v>
          </cell>
          <cell r="H38">
            <v>0</v>
          </cell>
          <cell r="I38">
            <v>108</v>
          </cell>
        </row>
        <row r="40">
          <cell r="B40">
            <v>189</v>
          </cell>
          <cell r="C40">
            <v>64</v>
          </cell>
          <cell r="D40">
            <v>1238</v>
          </cell>
          <cell r="E40">
            <v>56</v>
          </cell>
          <cell r="F40">
            <v>485</v>
          </cell>
          <cell r="G40">
            <v>17</v>
          </cell>
          <cell r="H40">
            <v>283</v>
          </cell>
          <cell r="I40">
            <v>161</v>
          </cell>
        </row>
        <row r="41">
          <cell r="B41">
            <v>1459</v>
          </cell>
          <cell r="C41">
            <v>1323</v>
          </cell>
          <cell r="D41">
            <v>1267</v>
          </cell>
          <cell r="E41">
            <v>2330</v>
          </cell>
          <cell r="F41">
            <v>642</v>
          </cell>
          <cell r="G41">
            <v>981</v>
          </cell>
          <cell r="H41">
            <v>2539</v>
          </cell>
          <cell r="I41">
            <v>537</v>
          </cell>
        </row>
        <row r="55">
          <cell r="B55">
            <v>200</v>
          </cell>
          <cell r="C55">
            <v>158663</v>
          </cell>
          <cell r="D55">
            <v>55822</v>
          </cell>
          <cell r="E55">
            <v>70115</v>
          </cell>
          <cell r="F55">
            <v>4145</v>
          </cell>
          <cell r="G55">
            <v>0</v>
          </cell>
          <cell r="H55">
            <v>6437</v>
          </cell>
          <cell r="I55">
            <v>1533</v>
          </cell>
        </row>
        <row r="56">
          <cell r="B56">
            <v>2747</v>
          </cell>
          <cell r="C56">
            <v>3866</v>
          </cell>
          <cell r="D56">
            <v>1506</v>
          </cell>
          <cell r="E56">
            <v>2310</v>
          </cell>
          <cell r="F56">
            <v>4730</v>
          </cell>
          <cell r="G56">
            <v>4670</v>
          </cell>
          <cell r="H56">
            <v>13882</v>
          </cell>
          <cell r="I56">
            <v>2980</v>
          </cell>
        </row>
        <row r="57">
          <cell r="B57">
            <v>207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B58">
            <v>1520</v>
          </cell>
          <cell r="C58">
            <v>85400</v>
          </cell>
          <cell r="D58">
            <v>410</v>
          </cell>
          <cell r="E58">
            <v>1310</v>
          </cell>
          <cell r="F58">
            <v>8100</v>
          </cell>
          <cell r="G58">
            <v>13700</v>
          </cell>
          <cell r="H58">
            <v>760</v>
          </cell>
          <cell r="I58">
            <v>36100</v>
          </cell>
        </row>
        <row r="59">
          <cell r="B59">
            <v>2</v>
          </cell>
          <cell r="C59">
            <v>2</v>
          </cell>
          <cell r="D59">
            <v>290</v>
          </cell>
          <cell r="E59">
            <v>30</v>
          </cell>
          <cell r="F59">
            <v>90</v>
          </cell>
          <cell r="G59">
            <v>59</v>
          </cell>
          <cell r="H59">
            <v>600</v>
          </cell>
          <cell r="I59">
            <v>1036</v>
          </cell>
        </row>
        <row r="60">
          <cell r="B60">
            <v>41</v>
          </cell>
          <cell r="C60">
            <v>107</v>
          </cell>
          <cell r="D60">
            <v>1082</v>
          </cell>
          <cell r="E60">
            <v>2033</v>
          </cell>
          <cell r="F60">
            <v>495</v>
          </cell>
          <cell r="G60">
            <v>741</v>
          </cell>
          <cell r="H60">
            <v>10896</v>
          </cell>
          <cell r="I60">
            <v>0</v>
          </cell>
        </row>
        <row r="61">
          <cell r="B61">
            <v>0</v>
          </cell>
          <cell r="C61">
            <v>151</v>
          </cell>
          <cell r="D61">
            <v>0</v>
          </cell>
          <cell r="E61">
            <v>28</v>
          </cell>
          <cell r="F61">
            <v>25</v>
          </cell>
          <cell r="G61">
            <v>349</v>
          </cell>
          <cell r="H61">
            <v>764</v>
          </cell>
          <cell r="I61">
            <v>4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56</v>
          </cell>
          <cell r="H62">
            <v>367</v>
          </cell>
          <cell r="I62">
            <v>0</v>
          </cell>
        </row>
        <row r="63">
          <cell r="B63">
            <v>2707</v>
          </cell>
          <cell r="C63">
            <v>425</v>
          </cell>
          <cell r="D63">
            <v>5643</v>
          </cell>
          <cell r="E63">
            <v>209</v>
          </cell>
          <cell r="F63">
            <v>746</v>
          </cell>
          <cell r="G63">
            <v>727</v>
          </cell>
          <cell r="H63">
            <v>7033</v>
          </cell>
          <cell r="I63">
            <v>64</v>
          </cell>
        </row>
        <row r="64">
          <cell r="B64">
            <v>248</v>
          </cell>
          <cell r="C64">
            <v>1581</v>
          </cell>
          <cell r="D64">
            <v>79</v>
          </cell>
          <cell r="E64">
            <v>682</v>
          </cell>
          <cell r="F64">
            <v>438</v>
          </cell>
          <cell r="G64">
            <v>190</v>
          </cell>
          <cell r="H64">
            <v>3220</v>
          </cell>
          <cell r="I64">
            <v>180</v>
          </cell>
        </row>
        <row r="65">
          <cell r="B65">
            <v>15</v>
          </cell>
          <cell r="C65">
            <v>50</v>
          </cell>
          <cell r="D65">
            <v>0</v>
          </cell>
          <cell r="E65">
            <v>11</v>
          </cell>
          <cell r="F65">
            <v>510</v>
          </cell>
          <cell r="G65">
            <v>1893</v>
          </cell>
          <cell r="H65">
            <v>0</v>
          </cell>
          <cell r="I65">
            <v>207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1255</v>
          </cell>
          <cell r="F66">
            <v>455</v>
          </cell>
          <cell r="G66">
            <v>112</v>
          </cell>
          <cell r="H66">
            <v>0</v>
          </cell>
          <cell r="I66">
            <v>0</v>
          </cell>
        </row>
        <row r="67">
          <cell r="B67">
            <v>211</v>
          </cell>
          <cell r="C67">
            <v>2425</v>
          </cell>
          <cell r="D67">
            <v>43</v>
          </cell>
          <cell r="E67">
            <v>950</v>
          </cell>
          <cell r="F67">
            <v>1748</v>
          </cell>
          <cell r="G67">
            <v>1963</v>
          </cell>
          <cell r="H67">
            <v>0</v>
          </cell>
          <cell r="I67">
            <v>686</v>
          </cell>
        </row>
        <row r="68">
          <cell r="B68">
            <v>4456</v>
          </cell>
          <cell r="C68">
            <v>1140</v>
          </cell>
          <cell r="D68">
            <v>2635</v>
          </cell>
          <cell r="E68">
            <v>5723</v>
          </cell>
          <cell r="F68">
            <v>2525</v>
          </cell>
          <cell r="G68">
            <v>865</v>
          </cell>
          <cell r="H68">
            <v>1665</v>
          </cell>
          <cell r="I68">
            <v>1187</v>
          </cell>
        </row>
        <row r="69">
          <cell r="B69">
            <v>681</v>
          </cell>
          <cell r="C69">
            <v>404</v>
          </cell>
          <cell r="D69">
            <v>416</v>
          </cell>
          <cell r="E69">
            <v>430</v>
          </cell>
          <cell r="F69">
            <v>1200</v>
          </cell>
          <cell r="G69">
            <v>931</v>
          </cell>
          <cell r="H69">
            <v>253</v>
          </cell>
          <cell r="I69">
            <v>166</v>
          </cell>
        </row>
        <row r="71">
          <cell r="B71">
            <v>1357</v>
          </cell>
          <cell r="C71">
            <v>4446</v>
          </cell>
          <cell r="D71">
            <v>123</v>
          </cell>
          <cell r="E71">
            <v>858</v>
          </cell>
          <cell r="F71">
            <v>1656</v>
          </cell>
          <cell r="G71">
            <v>113</v>
          </cell>
          <cell r="H71">
            <v>87</v>
          </cell>
          <cell r="I71">
            <v>403</v>
          </cell>
        </row>
        <row r="72">
          <cell r="B72">
            <v>731</v>
          </cell>
          <cell r="C72">
            <v>105</v>
          </cell>
          <cell r="D72">
            <v>18</v>
          </cell>
          <cell r="E72">
            <v>87</v>
          </cell>
          <cell r="F72">
            <v>579</v>
          </cell>
          <cell r="G72">
            <v>664</v>
          </cell>
          <cell r="H72">
            <v>129</v>
          </cell>
          <cell r="I72">
            <v>15</v>
          </cell>
        </row>
        <row r="73">
          <cell r="B73">
            <v>40</v>
          </cell>
          <cell r="C73">
            <v>0</v>
          </cell>
          <cell r="D73">
            <v>749</v>
          </cell>
          <cell r="E73">
            <v>727</v>
          </cell>
          <cell r="F73">
            <v>551</v>
          </cell>
          <cell r="G73">
            <v>2025</v>
          </cell>
          <cell r="H73">
            <v>383</v>
          </cell>
          <cell r="I73">
            <v>5</v>
          </cell>
        </row>
        <row r="74">
          <cell r="B74">
            <v>75</v>
          </cell>
          <cell r="C74">
            <v>53</v>
          </cell>
          <cell r="D74">
            <v>17</v>
          </cell>
          <cell r="E74">
            <v>81</v>
          </cell>
          <cell r="F74">
            <v>450</v>
          </cell>
          <cell r="G74">
            <v>0</v>
          </cell>
          <cell r="H74">
            <v>44</v>
          </cell>
          <cell r="I74">
            <v>13</v>
          </cell>
        </row>
        <row r="75">
          <cell r="B75">
            <v>10</v>
          </cell>
          <cell r="C75">
            <v>0</v>
          </cell>
          <cell r="D75">
            <v>0</v>
          </cell>
          <cell r="E75">
            <v>640</v>
          </cell>
          <cell r="F75">
            <v>115</v>
          </cell>
          <cell r="G75">
            <v>31</v>
          </cell>
          <cell r="H75">
            <v>0</v>
          </cell>
          <cell r="I75">
            <v>2</v>
          </cell>
        </row>
        <row r="76">
          <cell r="B76">
            <v>77</v>
          </cell>
          <cell r="C76">
            <v>0</v>
          </cell>
          <cell r="D76">
            <v>0</v>
          </cell>
          <cell r="E76">
            <v>5</v>
          </cell>
          <cell r="F76">
            <v>1075</v>
          </cell>
          <cell r="G76">
            <v>405</v>
          </cell>
          <cell r="H76">
            <v>625</v>
          </cell>
          <cell r="I76">
            <v>3</v>
          </cell>
        </row>
        <row r="77">
          <cell r="B77">
            <v>516</v>
          </cell>
          <cell r="C77">
            <v>7</v>
          </cell>
          <cell r="D77">
            <v>0</v>
          </cell>
          <cell r="E77">
            <v>140</v>
          </cell>
          <cell r="F77">
            <v>1217</v>
          </cell>
          <cell r="G77">
            <v>3</v>
          </cell>
          <cell r="H77">
            <v>0</v>
          </cell>
          <cell r="I77">
            <v>8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352</v>
          </cell>
          <cell r="F79">
            <v>195</v>
          </cell>
          <cell r="G79">
            <v>155</v>
          </cell>
          <cell r="H79">
            <v>23</v>
          </cell>
          <cell r="I79">
            <v>0</v>
          </cell>
        </row>
        <row r="80">
          <cell r="B80">
            <v>15128</v>
          </cell>
          <cell r="C80">
            <v>3362</v>
          </cell>
          <cell r="D80">
            <v>150</v>
          </cell>
          <cell r="E80">
            <v>1124</v>
          </cell>
          <cell r="F80">
            <v>4466</v>
          </cell>
          <cell r="G80">
            <v>1282</v>
          </cell>
          <cell r="H80">
            <v>75</v>
          </cell>
          <cell r="I80">
            <v>466</v>
          </cell>
        </row>
        <row r="81">
          <cell r="B81">
            <v>138</v>
          </cell>
          <cell r="C81">
            <v>1307</v>
          </cell>
          <cell r="D81">
            <v>80</v>
          </cell>
          <cell r="E81">
            <v>420</v>
          </cell>
          <cell r="F81">
            <v>1706</v>
          </cell>
          <cell r="G81">
            <v>335</v>
          </cell>
          <cell r="H81">
            <v>0</v>
          </cell>
          <cell r="I81">
            <v>405</v>
          </cell>
        </row>
        <row r="82">
          <cell r="B82">
            <v>1120</v>
          </cell>
          <cell r="C82">
            <v>1218</v>
          </cell>
          <cell r="D82">
            <v>3593</v>
          </cell>
          <cell r="E82">
            <v>883</v>
          </cell>
          <cell r="F82">
            <v>324</v>
          </cell>
          <cell r="G82">
            <v>1802</v>
          </cell>
          <cell r="H82">
            <v>1128</v>
          </cell>
          <cell r="I82">
            <v>126</v>
          </cell>
        </row>
        <row r="83">
          <cell r="B83">
            <v>258</v>
          </cell>
          <cell r="C83">
            <v>7</v>
          </cell>
          <cell r="D83">
            <v>0</v>
          </cell>
          <cell r="E83">
            <v>0</v>
          </cell>
          <cell r="F83">
            <v>0</v>
          </cell>
          <cell r="G83">
            <v>768</v>
          </cell>
          <cell r="H83">
            <v>175</v>
          </cell>
          <cell r="I83">
            <v>0</v>
          </cell>
        </row>
        <row r="84">
          <cell r="B84">
            <v>1284</v>
          </cell>
          <cell r="C84">
            <v>8762</v>
          </cell>
          <cell r="D84">
            <v>0</v>
          </cell>
          <cell r="E84">
            <v>1516</v>
          </cell>
          <cell r="F84">
            <v>3800</v>
          </cell>
          <cell r="G84">
            <v>726</v>
          </cell>
          <cell r="H84">
            <v>0</v>
          </cell>
          <cell r="I84">
            <v>2687</v>
          </cell>
        </row>
        <row r="85">
          <cell r="B85">
            <v>1520</v>
          </cell>
          <cell r="C85">
            <v>6193</v>
          </cell>
          <cell r="D85">
            <v>18</v>
          </cell>
          <cell r="E85">
            <v>150</v>
          </cell>
          <cell r="F85">
            <v>135</v>
          </cell>
          <cell r="G85">
            <v>0</v>
          </cell>
          <cell r="H85">
            <v>0</v>
          </cell>
          <cell r="I85">
            <v>172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1140</v>
          </cell>
          <cell r="G86">
            <v>0</v>
          </cell>
          <cell r="H86">
            <v>0</v>
          </cell>
          <cell r="I86">
            <v>119</v>
          </cell>
        </row>
        <row r="87">
          <cell r="B87">
            <v>37362</v>
          </cell>
          <cell r="C87">
            <v>8616</v>
          </cell>
          <cell r="D87">
            <v>84028</v>
          </cell>
          <cell r="E87">
            <v>3417</v>
          </cell>
          <cell r="F87">
            <v>23059</v>
          </cell>
          <cell r="G87">
            <v>76899</v>
          </cell>
          <cell r="H87">
            <v>18105</v>
          </cell>
          <cell r="I87">
            <v>373</v>
          </cell>
        </row>
        <row r="88">
          <cell r="B88">
            <v>136311</v>
          </cell>
          <cell r="C88">
            <v>130765</v>
          </cell>
          <cell r="D88">
            <v>9286</v>
          </cell>
          <cell r="E88">
            <v>190993</v>
          </cell>
          <cell r="F88">
            <v>41378</v>
          </cell>
          <cell r="G88">
            <v>128842</v>
          </cell>
          <cell r="H88">
            <v>26080</v>
          </cell>
          <cell r="I88">
            <v>3778</v>
          </cell>
        </row>
        <row r="103">
          <cell r="B103">
            <v>1036</v>
          </cell>
          <cell r="C103">
            <v>591783</v>
          </cell>
          <cell r="D103">
            <v>233831</v>
          </cell>
          <cell r="E103">
            <v>247009</v>
          </cell>
          <cell r="F103">
            <v>14791</v>
          </cell>
          <cell r="G103">
            <v>0</v>
          </cell>
          <cell r="H103">
            <v>22719</v>
          </cell>
          <cell r="I103">
            <v>4853</v>
          </cell>
        </row>
        <row r="104">
          <cell r="B104">
            <v>5050</v>
          </cell>
          <cell r="C104">
            <v>7122</v>
          </cell>
          <cell r="D104">
            <v>2552</v>
          </cell>
          <cell r="E104">
            <v>3560</v>
          </cell>
          <cell r="F104">
            <v>9346</v>
          </cell>
          <cell r="G104">
            <v>6584</v>
          </cell>
          <cell r="H104">
            <v>27256</v>
          </cell>
          <cell r="I104">
            <v>2833</v>
          </cell>
        </row>
        <row r="105">
          <cell r="B105">
            <v>1366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I105">
            <v>0</v>
          </cell>
        </row>
        <row r="106">
          <cell r="B106">
            <v>325</v>
          </cell>
          <cell r="C106">
            <v>11250</v>
          </cell>
          <cell r="D106">
            <v>98</v>
          </cell>
          <cell r="E106">
            <v>200</v>
          </cell>
          <cell r="F106">
            <v>1360</v>
          </cell>
          <cell r="G106">
            <v>2698</v>
          </cell>
          <cell r="H106">
            <v>140</v>
          </cell>
          <cell r="I106">
            <v>4820</v>
          </cell>
        </row>
        <row r="107">
          <cell r="B107">
            <v>3</v>
          </cell>
          <cell r="C107">
            <v>4</v>
          </cell>
          <cell r="D107">
            <v>371</v>
          </cell>
          <cell r="E107">
            <v>60</v>
          </cell>
          <cell r="F107">
            <v>155</v>
          </cell>
          <cell r="G107">
            <v>89</v>
          </cell>
          <cell r="H107">
            <v>1264</v>
          </cell>
          <cell r="I107">
            <v>2590</v>
          </cell>
        </row>
        <row r="108">
          <cell r="B108">
            <v>44</v>
          </cell>
          <cell r="C108">
            <v>107</v>
          </cell>
          <cell r="D108">
            <v>876</v>
          </cell>
          <cell r="E108">
            <v>1236</v>
          </cell>
          <cell r="F108">
            <v>620</v>
          </cell>
          <cell r="G108">
            <v>449</v>
          </cell>
          <cell r="H108">
            <v>5827</v>
          </cell>
          <cell r="I108">
            <v>0</v>
          </cell>
        </row>
        <row r="109">
          <cell r="B109">
            <v>0</v>
          </cell>
          <cell r="C109">
            <v>276</v>
          </cell>
          <cell r="D109">
            <v>0</v>
          </cell>
          <cell r="E109">
            <v>42</v>
          </cell>
          <cell r="F109">
            <v>38</v>
          </cell>
          <cell r="G109">
            <v>306</v>
          </cell>
          <cell r="H109">
            <v>346</v>
          </cell>
          <cell r="I109">
            <v>4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30</v>
          </cell>
          <cell r="H110">
            <v>135</v>
          </cell>
          <cell r="I110">
            <v>0</v>
          </cell>
        </row>
        <row r="111">
          <cell r="B111">
            <v>5998</v>
          </cell>
          <cell r="C111">
            <v>170</v>
          </cell>
          <cell r="D111">
            <v>6826</v>
          </cell>
          <cell r="E111">
            <v>415</v>
          </cell>
          <cell r="F111">
            <v>1111</v>
          </cell>
          <cell r="G111">
            <v>1622</v>
          </cell>
          <cell r="H111">
            <v>16382</v>
          </cell>
          <cell r="I111">
            <v>72</v>
          </cell>
        </row>
        <row r="112">
          <cell r="B112">
            <v>2277</v>
          </cell>
          <cell r="C112">
            <v>2662</v>
          </cell>
          <cell r="D112">
            <v>606</v>
          </cell>
          <cell r="E112">
            <v>5488</v>
          </cell>
          <cell r="F112">
            <v>3624</v>
          </cell>
          <cell r="G112">
            <v>1140</v>
          </cell>
          <cell r="H112">
            <v>30844</v>
          </cell>
          <cell r="I112">
            <v>1078</v>
          </cell>
        </row>
        <row r="113">
          <cell r="B113">
            <v>135</v>
          </cell>
          <cell r="C113">
            <v>500</v>
          </cell>
          <cell r="D113">
            <v>0</v>
          </cell>
          <cell r="E113">
            <v>66</v>
          </cell>
          <cell r="F113">
            <v>4555</v>
          </cell>
          <cell r="G113">
            <v>18761</v>
          </cell>
          <cell r="H113">
            <v>0</v>
          </cell>
          <cell r="I113">
            <v>1850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48507</v>
          </cell>
          <cell r="F114">
            <v>5300</v>
          </cell>
          <cell r="G114">
            <v>1545</v>
          </cell>
          <cell r="I114">
            <v>0</v>
          </cell>
        </row>
        <row r="115">
          <cell r="B115">
            <v>2334</v>
          </cell>
          <cell r="C115">
            <v>53993</v>
          </cell>
          <cell r="D115">
            <v>247</v>
          </cell>
          <cell r="E115">
            <v>9298</v>
          </cell>
          <cell r="F115">
            <v>14521</v>
          </cell>
          <cell r="G115">
            <v>11716</v>
          </cell>
          <cell r="H115">
            <v>0</v>
          </cell>
          <cell r="I115">
            <v>5179</v>
          </cell>
        </row>
        <row r="116">
          <cell r="B116">
            <v>44805</v>
          </cell>
          <cell r="C116">
            <v>7955</v>
          </cell>
          <cell r="D116">
            <v>31201</v>
          </cell>
          <cell r="E116">
            <v>63434</v>
          </cell>
          <cell r="F116">
            <v>23396</v>
          </cell>
          <cell r="G116">
            <v>6718</v>
          </cell>
          <cell r="H116">
            <v>13570</v>
          </cell>
          <cell r="I116">
            <v>7264</v>
          </cell>
        </row>
        <row r="117">
          <cell r="B117">
            <v>9402</v>
          </cell>
          <cell r="C117">
            <v>687</v>
          </cell>
          <cell r="D117">
            <v>2135</v>
          </cell>
          <cell r="E117">
            <v>1666</v>
          </cell>
          <cell r="F117">
            <v>7865</v>
          </cell>
          <cell r="G117">
            <v>6671</v>
          </cell>
          <cell r="H117">
            <v>2482</v>
          </cell>
          <cell r="I117">
            <v>1206</v>
          </cell>
        </row>
        <row r="119">
          <cell r="B119">
            <v>10290</v>
          </cell>
          <cell r="C119">
            <v>18812</v>
          </cell>
          <cell r="D119">
            <v>782</v>
          </cell>
          <cell r="E119">
            <v>4514</v>
          </cell>
          <cell r="F119">
            <v>8200</v>
          </cell>
          <cell r="G119">
            <v>544</v>
          </cell>
          <cell r="H119">
            <v>171</v>
          </cell>
          <cell r="I119">
            <v>3042</v>
          </cell>
        </row>
        <row r="120">
          <cell r="B120">
            <v>8847</v>
          </cell>
          <cell r="C120">
            <v>174</v>
          </cell>
          <cell r="D120">
            <v>85</v>
          </cell>
          <cell r="E120">
            <v>331</v>
          </cell>
          <cell r="F120">
            <v>5217</v>
          </cell>
          <cell r="G120">
            <v>4960</v>
          </cell>
          <cell r="H120">
            <v>1031</v>
          </cell>
          <cell r="I120">
            <v>65</v>
          </cell>
        </row>
        <row r="121">
          <cell r="B121">
            <v>460</v>
          </cell>
          <cell r="C121">
            <v>0</v>
          </cell>
          <cell r="D121">
            <v>26757</v>
          </cell>
          <cell r="E121">
            <v>23890</v>
          </cell>
          <cell r="F121">
            <v>10488</v>
          </cell>
          <cell r="G121">
            <v>18230</v>
          </cell>
          <cell r="H121">
            <v>6790</v>
          </cell>
          <cell r="I121">
            <v>20</v>
          </cell>
        </row>
        <row r="122">
          <cell r="B122">
            <v>945</v>
          </cell>
          <cell r="C122">
            <v>118</v>
          </cell>
          <cell r="D122">
            <v>340</v>
          </cell>
          <cell r="E122">
            <v>1365</v>
          </cell>
          <cell r="F122">
            <v>6325</v>
          </cell>
          <cell r="G122">
            <v>0</v>
          </cell>
          <cell r="H122">
            <v>432</v>
          </cell>
          <cell r="I122">
            <v>33</v>
          </cell>
        </row>
        <row r="123">
          <cell r="B123">
            <v>16</v>
          </cell>
          <cell r="C123">
            <v>0</v>
          </cell>
          <cell r="D123">
            <v>0</v>
          </cell>
          <cell r="E123">
            <v>1280</v>
          </cell>
          <cell r="F123">
            <v>230</v>
          </cell>
          <cell r="G123">
            <v>38</v>
          </cell>
          <cell r="H123">
            <v>0</v>
          </cell>
          <cell r="I123">
            <v>3</v>
          </cell>
        </row>
        <row r="124">
          <cell r="B124">
            <v>113</v>
          </cell>
          <cell r="C124">
            <v>0</v>
          </cell>
          <cell r="D124">
            <v>0</v>
          </cell>
          <cell r="E124">
            <v>3</v>
          </cell>
          <cell r="F124">
            <v>1775</v>
          </cell>
          <cell r="G124">
            <v>124</v>
          </cell>
          <cell r="H124">
            <v>207</v>
          </cell>
          <cell r="I124">
            <v>1</v>
          </cell>
        </row>
        <row r="125">
          <cell r="B125">
            <v>8208</v>
          </cell>
          <cell r="C125">
            <v>14</v>
          </cell>
          <cell r="D125">
            <v>0</v>
          </cell>
          <cell r="E125">
            <v>2127</v>
          </cell>
          <cell r="F125">
            <v>25010</v>
          </cell>
          <cell r="G125">
            <v>60</v>
          </cell>
          <cell r="H125">
            <v>0</v>
          </cell>
          <cell r="I125">
            <v>51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20810</v>
          </cell>
          <cell r="F127">
            <v>2690</v>
          </cell>
          <cell r="G127">
            <v>532</v>
          </cell>
          <cell r="H127">
            <v>174</v>
          </cell>
          <cell r="I127">
            <v>0</v>
          </cell>
        </row>
        <row r="128">
          <cell r="B128">
            <v>26444</v>
          </cell>
          <cell r="C128">
            <v>2970</v>
          </cell>
          <cell r="D128">
            <v>600</v>
          </cell>
          <cell r="E128">
            <v>842</v>
          </cell>
          <cell r="F128">
            <v>6581</v>
          </cell>
          <cell r="G128">
            <v>653</v>
          </cell>
          <cell r="H128">
            <v>69</v>
          </cell>
          <cell r="I128">
            <v>1373</v>
          </cell>
        </row>
        <row r="129">
          <cell r="B129">
            <v>230</v>
          </cell>
          <cell r="C129">
            <v>414</v>
          </cell>
          <cell r="D129">
            <v>75</v>
          </cell>
          <cell r="E129">
            <v>190</v>
          </cell>
          <cell r="F129">
            <v>4866</v>
          </cell>
          <cell r="G129">
            <v>193</v>
          </cell>
          <cell r="H129">
            <v>0</v>
          </cell>
          <cell r="I129">
            <v>728</v>
          </cell>
        </row>
        <row r="130">
          <cell r="B130">
            <v>2368</v>
          </cell>
          <cell r="C130">
            <v>75</v>
          </cell>
          <cell r="D130">
            <v>6060</v>
          </cell>
          <cell r="E130">
            <v>567</v>
          </cell>
          <cell r="F130">
            <v>220</v>
          </cell>
          <cell r="G130">
            <v>966</v>
          </cell>
          <cell r="H130">
            <v>242</v>
          </cell>
          <cell r="I130">
            <v>93</v>
          </cell>
        </row>
        <row r="131">
          <cell r="B131">
            <v>311</v>
          </cell>
          <cell r="C131">
            <v>14</v>
          </cell>
          <cell r="D131">
            <v>0</v>
          </cell>
          <cell r="E131">
            <v>0</v>
          </cell>
          <cell r="F131">
            <v>0</v>
          </cell>
          <cell r="G131">
            <v>186</v>
          </cell>
          <cell r="H131">
            <v>158</v>
          </cell>
          <cell r="I131">
            <v>0</v>
          </cell>
        </row>
        <row r="132">
          <cell r="B132">
            <v>3655</v>
          </cell>
          <cell r="C132">
            <v>11010</v>
          </cell>
          <cell r="D132">
            <v>0</v>
          </cell>
          <cell r="E132">
            <v>209</v>
          </cell>
          <cell r="F132">
            <v>1900</v>
          </cell>
          <cell r="G132">
            <v>310</v>
          </cell>
          <cell r="H132">
            <v>0</v>
          </cell>
          <cell r="I132">
            <v>6417</v>
          </cell>
        </row>
        <row r="133">
          <cell r="B133">
            <v>2718</v>
          </cell>
          <cell r="C133">
            <v>867</v>
          </cell>
          <cell r="D133">
            <v>30</v>
          </cell>
          <cell r="E133">
            <v>9</v>
          </cell>
          <cell r="F133">
            <v>385</v>
          </cell>
          <cell r="G133">
            <v>0</v>
          </cell>
          <cell r="H133">
            <v>0</v>
          </cell>
          <cell r="I133">
            <v>278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370</v>
          </cell>
          <cell r="G134">
            <v>0</v>
          </cell>
          <cell r="H134">
            <v>0</v>
          </cell>
          <cell r="I134">
            <v>123</v>
          </cell>
        </row>
        <row r="135">
          <cell r="B135">
            <v>216340</v>
          </cell>
          <cell r="C135">
            <v>43079</v>
          </cell>
          <cell r="D135">
            <v>860748</v>
          </cell>
          <cell r="E135">
            <v>12574</v>
          </cell>
          <cell r="F135">
            <v>113016</v>
          </cell>
          <cell r="G135">
            <v>517284</v>
          </cell>
          <cell r="H135">
            <v>176329</v>
          </cell>
          <cell r="I135">
            <v>13050</v>
          </cell>
        </row>
        <row r="136">
          <cell r="B136">
            <v>27451</v>
          </cell>
          <cell r="C136">
            <v>24103</v>
          </cell>
          <cell r="D136">
            <v>3656</v>
          </cell>
          <cell r="E136">
            <v>8409</v>
          </cell>
          <cell r="F136">
            <v>4872</v>
          </cell>
          <cell r="G136">
            <v>27265</v>
          </cell>
          <cell r="H136">
            <v>6552</v>
          </cell>
          <cell r="I136">
            <v>4477</v>
          </cell>
        </row>
      </sheetData>
      <sheetData sheetId="11">
        <row r="8">
          <cell r="B8">
            <v>300</v>
          </cell>
          <cell r="C8">
            <v>24379</v>
          </cell>
          <cell r="D8">
            <v>5187</v>
          </cell>
          <cell r="E8">
            <v>999</v>
          </cell>
          <cell r="F8">
            <v>6601</v>
          </cell>
          <cell r="G8">
            <v>0</v>
          </cell>
          <cell r="H8">
            <v>1276</v>
          </cell>
          <cell r="I8">
            <v>1264</v>
          </cell>
        </row>
        <row r="9">
          <cell r="B9">
            <v>2515</v>
          </cell>
          <cell r="C9">
            <v>1181</v>
          </cell>
          <cell r="D9">
            <v>2582</v>
          </cell>
          <cell r="E9">
            <v>1239</v>
          </cell>
          <cell r="F9">
            <v>2836</v>
          </cell>
          <cell r="G9">
            <v>3631</v>
          </cell>
          <cell r="H9">
            <v>6102</v>
          </cell>
          <cell r="I9">
            <v>1633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13758</v>
          </cell>
          <cell r="H10">
            <v>0</v>
          </cell>
          <cell r="I10">
            <v>0</v>
          </cell>
        </row>
        <row r="11">
          <cell r="C11">
            <v>300</v>
          </cell>
          <cell r="F11">
            <v>150</v>
          </cell>
          <cell r="I11">
            <v>369</v>
          </cell>
        </row>
        <row r="12">
          <cell r="B12">
            <v>0</v>
          </cell>
          <cell r="C12">
            <v>20</v>
          </cell>
          <cell r="D12">
            <v>1231</v>
          </cell>
          <cell r="E12">
            <v>0</v>
          </cell>
          <cell r="F12">
            <v>25</v>
          </cell>
          <cell r="G12">
            <v>31</v>
          </cell>
          <cell r="H12">
            <v>1038</v>
          </cell>
          <cell r="I12">
            <v>40</v>
          </cell>
        </row>
        <row r="13">
          <cell r="B13">
            <v>1701</v>
          </cell>
          <cell r="C13">
            <v>44</v>
          </cell>
          <cell r="D13">
            <v>1039</v>
          </cell>
          <cell r="E13">
            <v>1064</v>
          </cell>
          <cell r="F13">
            <v>1597</v>
          </cell>
          <cell r="G13">
            <v>3595</v>
          </cell>
          <cell r="H13">
            <v>16624</v>
          </cell>
          <cell r="I13">
            <v>79</v>
          </cell>
        </row>
        <row r="14">
          <cell r="B14">
            <v>151</v>
          </cell>
          <cell r="C14">
            <v>57</v>
          </cell>
          <cell r="D14">
            <v>369</v>
          </cell>
          <cell r="E14">
            <v>30</v>
          </cell>
          <cell r="F14">
            <v>86</v>
          </cell>
          <cell r="G14">
            <v>9805</v>
          </cell>
          <cell r="H14">
            <v>3633</v>
          </cell>
          <cell r="I14">
            <v>45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10</v>
          </cell>
          <cell r="F15">
            <v>25</v>
          </cell>
          <cell r="G15">
            <v>662</v>
          </cell>
          <cell r="H15">
            <v>3217</v>
          </cell>
          <cell r="I15">
            <v>0</v>
          </cell>
        </row>
        <row r="16">
          <cell r="B16">
            <v>677</v>
          </cell>
          <cell r="C16">
            <v>105</v>
          </cell>
          <cell r="D16">
            <v>1049</v>
          </cell>
          <cell r="E16">
            <v>69</v>
          </cell>
          <cell r="F16">
            <v>1696</v>
          </cell>
          <cell r="G16">
            <v>2787</v>
          </cell>
          <cell r="H16">
            <v>3683</v>
          </cell>
          <cell r="I16">
            <v>325</v>
          </cell>
        </row>
        <row r="17">
          <cell r="B17">
            <v>1224</v>
          </cell>
          <cell r="C17">
            <v>677</v>
          </cell>
          <cell r="D17">
            <v>340</v>
          </cell>
          <cell r="E17">
            <v>4879</v>
          </cell>
          <cell r="F17">
            <v>712</v>
          </cell>
          <cell r="G17">
            <v>397</v>
          </cell>
          <cell r="H17">
            <v>874</v>
          </cell>
          <cell r="I17">
            <v>342</v>
          </cell>
        </row>
        <row r="18">
          <cell r="B18">
            <v>0</v>
          </cell>
          <cell r="C18">
            <v>108</v>
          </cell>
          <cell r="D18">
            <v>0</v>
          </cell>
          <cell r="E18">
            <v>0</v>
          </cell>
          <cell r="F18">
            <v>436</v>
          </cell>
          <cell r="G18">
            <v>1142</v>
          </cell>
          <cell r="H18">
            <v>0</v>
          </cell>
          <cell r="I18">
            <v>345</v>
          </cell>
        </row>
        <row r="19">
          <cell r="B19">
            <v>0</v>
          </cell>
          <cell r="C19">
            <v>0</v>
          </cell>
          <cell r="D19">
            <v>743</v>
          </cell>
          <cell r="E19">
            <v>2215</v>
          </cell>
          <cell r="F19">
            <v>415</v>
          </cell>
          <cell r="G19">
            <v>3225</v>
          </cell>
          <cell r="H19">
            <v>0</v>
          </cell>
          <cell r="I19">
            <v>0</v>
          </cell>
        </row>
        <row r="20">
          <cell r="B20">
            <v>271</v>
          </cell>
          <cell r="C20">
            <v>3910</v>
          </cell>
          <cell r="D20">
            <v>28</v>
          </cell>
          <cell r="E20">
            <v>506</v>
          </cell>
          <cell r="F20">
            <v>1001</v>
          </cell>
          <cell r="G20">
            <v>1782</v>
          </cell>
          <cell r="H20">
            <v>0</v>
          </cell>
          <cell r="I20">
            <v>278</v>
          </cell>
        </row>
        <row r="21">
          <cell r="B21">
            <v>8246</v>
          </cell>
          <cell r="C21">
            <v>1556</v>
          </cell>
          <cell r="D21">
            <v>1908</v>
          </cell>
          <cell r="E21">
            <v>5729</v>
          </cell>
          <cell r="F21">
            <v>2203</v>
          </cell>
          <cell r="G21">
            <v>893</v>
          </cell>
          <cell r="H21">
            <v>1255</v>
          </cell>
          <cell r="I21">
            <v>882</v>
          </cell>
        </row>
        <row r="22">
          <cell r="B22">
            <v>187</v>
          </cell>
          <cell r="C22">
            <v>105</v>
          </cell>
          <cell r="D22">
            <v>807</v>
          </cell>
          <cell r="E22">
            <v>83</v>
          </cell>
          <cell r="F22">
            <v>673</v>
          </cell>
          <cell r="G22">
            <v>664</v>
          </cell>
          <cell r="H22">
            <v>150</v>
          </cell>
          <cell r="I22">
            <v>35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127</v>
          </cell>
          <cell r="F23">
            <v>35</v>
          </cell>
          <cell r="G23">
            <v>5</v>
          </cell>
          <cell r="H23">
            <v>0</v>
          </cell>
          <cell r="I23">
            <v>0</v>
          </cell>
        </row>
        <row r="24">
          <cell r="B24">
            <v>616</v>
          </cell>
          <cell r="C24">
            <v>935</v>
          </cell>
          <cell r="D24">
            <v>264</v>
          </cell>
          <cell r="E24">
            <v>162</v>
          </cell>
          <cell r="F24">
            <v>734</v>
          </cell>
          <cell r="G24">
            <v>384</v>
          </cell>
          <cell r="H24">
            <v>130</v>
          </cell>
          <cell r="I24">
            <v>629</v>
          </cell>
        </row>
        <row r="25">
          <cell r="B25">
            <v>135</v>
          </cell>
          <cell r="C25">
            <v>11</v>
          </cell>
          <cell r="D25">
            <v>134</v>
          </cell>
          <cell r="E25">
            <v>90</v>
          </cell>
          <cell r="F25">
            <v>167</v>
          </cell>
          <cell r="G25">
            <v>81</v>
          </cell>
          <cell r="H25">
            <v>65</v>
          </cell>
          <cell r="I25">
            <v>12</v>
          </cell>
        </row>
        <row r="26">
          <cell r="B26">
            <v>201</v>
          </cell>
          <cell r="C26">
            <v>0</v>
          </cell>
          <cell r="D26">
            <v>230</v>
          </cell>
          <cell r="E26">
            <v>47</v>
          </cell>
          <cell r="F26">
            <v>1908</v>
          </cell>
          <cell r="G26">
            <v>213</v>
          </cell>
          <cell r="H26">
            <v>522</v>
          </cell>
          <cell r="I26">
            <v>0</v>
          </cell>
        </row>
        <row r="27">
          <cell r="B27">
            <v>91</v>
          </cell>
          <cell r="C27">
            <v>28</v>
          </cell>
          <cell r="D27">
            <v>83</v>
          </cell>
          <cell r="E27">
            <v>103</v>
          </cell>
          <cell r="F27">
            <v>320</v>
          </cell>
          <cell r="G27">
            <v>18</v>
          </cell>
          <cell r="H27">
            <v>130</v>
          </cell>
          <cell r="I27">
            <v>2</v>
          </cell>
        </row>
        <row r="28">
          <cell r="B28">
            <v>54</v>
          </cell>
          <cell r="C28">
            <v>0</v>
          </cell>
          <cell r="D28">
            <v>4</v>
          </cell>
          <cell r="E28">
            <v>944</v>
          </cell>
          <cell r="F28">
            <v>570</v>
          </cell>
          <cell r="G28">
            <v>242</v>
          </cell>
          <cell r="H28">
            <v>20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137</v>
          </cell>
          <cell r="F29">
            <v>0</v>
          </cell>
          <cell r="G29">
            <v>47</v>
          </cell>
          <cell r="H29">
            <v>0</v>
          </cell>
          <cell r="I29">
            <v>0</v>
          </cell>
        </row>
        <row r="30">
          <cell r="B30">
            <v>247</v>
          </cell>
          <cell r="C30">
            <v>3</v>
          </cell>
          <cell r="D30">
            <v>7</v>
          </cell>
          <cell r="E30">
            <v>34</v>
          </cell>
          <cell r="F30">
            <v>698</v>
          </cell>
          <cell r="G30">
            <v>105</v>
          </cell>
          <cell r="H30">
            <v>36</v>
          </cell>
          <cell r="I30">
            <v>8</v>
          </cell>
        </row>
        <row r="32">
          <cell r="B32">
            <v>0</v>
          </cell>
          <cell r="C32">
            <v>0</v>
          </cell>
          <cell r="D32">
            <v>10</v>
          </cell>
          <cell r="E32">
            <v>741</v>
          </cell>
          <cell r="F32">
            <v>335</v>
          </cell>
          <cell r="G32">
            <v>497</v>
          </cell>
          <cell r="H32">
            <v>13</v>
          </cell>
          <cell r="I32">
            <v>1</v>
          </cell>
        </row>
        <row r="33">
          <cell r="B33">
            <v>1218</v>
          </cell>
          <cell r="C33">
            <v>235</v>
          </cell>
          <cell r="D33">
            <v>10</v>
          </cell>
          <cell r="E33">
            <v>110</v>
          </cell>
          <cell r="F33">
            <v>300</v>
          </cell>
          <cell r="G33">
            <v>282</v>
          </cell>
          <cell r="H33">
            <v>335</v>
          </cell>
          <cell r="I33">
            <v>189</v>
          </cell>
        </row>
        <row r="34">
          <cell r="B34">
            <v>25</v>
          </cell>
          <cell r="C34">
            <v>289</v>
          </cell>
          <cell r="D34">
            <v>70</v>
          </cell>
          <cell r="E34">
            <v>108</v>
          </cell>
          <cell r="F34">
            <v>250</v>
          </cell>
          <cell r="G34">
            <v>21</v>
          </cell>
          <cell r="H34">
            <v>0</v>
          </cell>
          <cell r="I34">
            <v>45</v>
          </cell>
        </row>
        <row r="35">
          <cell r="B35">
            <v>86</v>
          </cell>
          <cell r="C35">
            <v>82</v>
          </cell>
          <cell r="D35">
            <v>321</v>
          </cell>
          <cell r="E35">
            <v>47</v>
          </cell>
          <cell r="F35">
            <v>182</v>
          </cell>
          <cell r="G35">
            <v>222</v>
          </cell>
          <cell r="H35">
            <v>249</v>
          </cell>
          <cell r="I35">
            <v>91</v>
          </cell>
        </row>
        <row r="36">
          <cell r="B36">
            <v>58</v>
          </cell>
          <cell r="C36">
            <v>0</v>
          </cell>
          <cell r="D36">
            <v>40</v>
          </cell>
          <cell r="E36">
            <v>0</v>
          </cell>
          <cell r="F36">
            <v>12</v>
          </cell>
          <cell r="G36">
            <v>341</v>
          </cell>
          <cell r="H36">
            <v>110</v>
          </cell>
          <cell r="I36">
            <v>0</v>
          </cell>
        </row>
        <row r="37">
          <cell r="B37">
            <v>39</v>
          </cell>
          <cell r="C37">
            <v>0</v>
          </cell>
          <cell r="D37">
            <v>2</v>
          </cell>
          <cell r="E37">
            <v>0</v>
          </cell>
          <cell r="F37">
            <v>136</v>
          </cell>
          <cell r="G37">
            <v>10</v>
          </cell>
          <cell r="H37">
            <v>0</v>
          </cell>
          <cell r="I37">
            <v>100</v>
          </cell>
        </row>
        <row r="38">
          <cell r="B38">
            <v>370</v>
          </cell>
          <cell r="C38">
            <v>1331</v>
          </cell>
          <cell r="D38">
            <v>2</v>
          </cell>
          <cell r="E38">
            <v>0</v>
          </cell>
          <cell r="F38">
            <v>95</v>
          </cell>
          <cell r="G38">
            <v>0</v>
          </cell>
          <cell r="H38">
            <v>0</v>
          </cell>
          <cell r="I38">
            <v>69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40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260</v>
          </cell>
          <cell r="C40">
            <v>25</v>
          </cell>
          <cell r="D40">
            <v>2990</v>
          </cell>
          <cell r="E40">
            <v>64</v>
          </cell>
          <cell r="F40">
            <v>177</v>
          </cell>
          <cell r="G40">
            <v>109</v>
          </cell>
          <cell r="H40">
            <v>255</v>
          </cell>
          <cell r="I40">
            <v>74</v>
          </cell>
        </row>
        <row r="41">
          <cell r="B41">
            <v>2771</v>
          </cell>
          <cell r="C41">
            <v>1466</v>
          </cell>
          <cell r="D41">
            <v>3164</v>
          </cell>
          <cell r="E41">
            <v>1003</v>
          </cell>
          <cell r="F41">
            <v>206</v>
          </cell>
          <cell r="G41">
            <v>1020</v>
          </cell>
          <cell r="H41">
            <v>2929</v>
          </cell>
          <cell r="I41">
            <v>516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56">
          <cell r="B56">
            <v>1245</v>
          </cell>
          <cell r="C56">
            <v>197867</v>
          </cell>
          <cell r="D56">
            <v>116012</v>
          </cell>
          <cell r="E56">
            <v>68145</v>
          </cell>
          <cell r="F56">
            <v>1937</v>
          </cell>
          <cell r="G56">
            <v>0</v>
          </cell>
          <cell r="H56">
            <v>11096</v>
          </cell>
          <cell r="I56">
            <v>2133</v>
          </cell>
        </row>
        <row r="57">
          <cell r="B57">
            <v>1964</v>
          </cell>
          <cell r="C57">
            <v>3275</v>
          </cell>
          <cell r="D57">
            <v>1868</v>
          </cell>
          <cell r="E57">
            <v>1554</v>
          </cell>
          <cell r="F57">
            <v>4345</v>
          </cell>
          <cell r="G57">
            <v>5554</v>
          </cell>
          <cell r="H57">
            <v>11456</v>
          </cell>
          <cell r="I57">
            <v>3873</v>
          </cell>
        </row>
        <row r="58">
          <cell r="B58">
            <v>40</v>
          </cell>
          <cell r="C58">
            <v>0</v>
          </cell>
          <cell r="D58">
            <v>25</v>
          </cell>
          <cell r="E58">
            <v>0</v>
          </cell>
          <cell r="F58">
            <v>0</v>
          </cell>
          <cell r="G58">
            <v>50</v>
          </cell>
          <cell r="H58">
            <v>620</v>
          </cell>
          <cell r="I58">
            <v>0</v>
          </cell>
        </row>
        <row r="59">
          <cell r="B59">
            <v>1530</v>
          </cell>
          <cell r="C59">
            <v>85000</v>
          </cell>
          <cell r="D59">
            <v>408</v>
          </cell>
          <cell r="E59">
            <v>1320</v>
          </cell>
          <cell r="F59">
            <v>8095</v>
          </cell>
          <cell r="G59">
            <v>13980</v>
          </cell>
          <cell r="H59">
            <v>765</v>
          </cell>
          <cell r="I59">
            <v>36000</v>
          </cell>
        </row>
        <row r="60">
          <cell r="B60">
            <v>0</v>
          </cell>
          <cell r="C60">
            <v>0</v>
          </cell>
          <cell r="D60">
            <v>351</v>
          </cell>
          <cell r="E60">
            <v>0</v>
          </cell>
          <cell r="F60">
            <v>4</v>
          </cell>
          <cell r="G60">
            <v>0</v>
          </cell>
          <cell r="H60">
            <v>709</v>
          </cell>
          <cell r="I60">
            <v>441</v>
          </cell>
        </row>
        <row r="61">
          <cell r="B61">
            <v>31</v>
          </cell>
          <cell r="C61">
            <v>0</v>
          </cell>
          <cell r="D61">
            <v>0</v>
          </cell>
          <cell r="E61">
            <v>5776</v>
          </cell>
          <cell r="F61">
            <v>890</v>
          </cell>
          <cell r="G61">
            <v>480</v>
          </cell>
          <cell r="H61">
            <v>11089</v>
          </cell>
          <cell r="I61">
            <v>0</v>
          </cell>
        </row>
        <row r="62">
          <cell r="B62">
            <v>57</v>
          </cell>
          <cell r="C62">
            <v>70</v>
          </cell>
          <cell r="D62">
            <v>0</v>
          </cell>
          <cell r="E62">
            <v>20</v>
          </cell>
          <cell r="F62">
            <v>40</v>
          </cell>
          <cell r="G62">
            <v>433</v>
          </cell>
          <cell r="H62">
            <v>2134</v>
          </cell>
          <cell r="I62">
            <v>0</v>
          </cell>
        </row>
        <row r="63">
          <cell r="B63">
            <v>2</v>
          </cell>
          <cell r="C63">
            <v>80</v>
          </cell>
          <cell r="D63">
            <v>0</v>
          </cell>
          <cell r="E63">
            <v>0</v>
          </cell>
          <cell r="F63">
            <v>10</v>
          </cell>
          <cell r="G63">
            <v>0</v>
          </cell>
          <cell r="H63">
            <v>1453</v>
          </cell>
          <cell r="I63">
            <v>0</v>
          </cell>
        </row>
        <row r="64">
          <cell r="B64">
            <v>3376</v>
          </cell>
          <cell r="C64">
            <v>480</v>
          </cell>
          <cell r="D64">
            <v>4253</v>
          </cell>
          <cell r="E64">
            <v>128</v>
          </cell>
          <cell r="F64">
            <v>390</v>
          </cell>
          <cell r="G64">
            <v>988</v>
          </cell>
          <cell r="H64">
            <v>4650</v>
          </cell>
          <cell r="I64">
            <v>18</v>
          </cell>
        </row>
        <row r="65">
          <cell r="B65">
            <v>455</v>
          </cell>
          <cell r="C65">
            <v>712</v>
          </cell>
          <cell r="D65">
            <v>122</v>
          </cell>
          <cell r="E65">
            <v>361</v>
          </cell>
          <cell r="F65">
            <v>844</v>
          </cell>
          <cell r="G65">
            <v>382</v>
          </cell>
          <cell r="H65">
            <v>3881</v>
          </cell>
          <cell r="I65">
            <v>388</v>
          </cell>
        </row>
        <row r="66">
          <cell r="B66">
            <v>0</v>
          </cell>
          <cell r="C66">
            <v>17</v>
          </cell>
          <cell r="D66">
            <v>0</v>
          </cell>
          <cell r="E66">
            <v>0</v>
          </cell>
          <cell r="F66">
            <v>618</v>
          </cell>
          <cell r="G66">
            <v>1344</v>
          </cell>
          <cell r="H66">
            <v>0</v>
          </cell>
          <cell r="I66">
            <v>1128</v>
          </cell>
        </row>
        <row r="67">
          <cell r="B67">
            <v>0</v>
          </cell>
          <cell r="C67">
            <v>0</v>
          </cell>
          <cell r="D67">
            <v>1303</v>
          </cell>
          <cell r="E67">
            <v>3845</v>
          </cell>
          <cell r="F67">
            <v>200</v>
          </cell>
          <cell r="G67">
            <v>0</v>
          </cell>
          <cell r="H67">
            <v>1</v>
          </cell>
          <cell r="I67">
            <v>0</v>
          </cell>
        </row>
        <row r="68">
          <cell r="B68">
            <v>254</v>
          </cell>
          <cell r="C68">
            <v>26385</v>
          </cell>
          <cell r="D68">
            <v>17</v>
          </cell>
          <cell r="E68">
            <v>392</v>
          </cell>
          <cell r="F68">
            <v>1355</v>
          </cell>
          <cell r="G68">
            <v>1576</v>
          </cell>
          <cell r="H68">
            <v>0</v>
          </cell>
          <cell r="I68">
            <v>606</v>
          </cell>
        </row>
        <row r="69">
          <cell r="B69">
            <v>6122</v>
          </cell>
          <cell r="C69">
            <v>1705</v>
          </cell>
          <cell r="D69">
            <v>1526</v>
          </cell>
          <cell r="E69">
            <v>4739</v>
          </cell>
          <cell r="F69">
            <v>3428</v>
          </cell>
          <cell r="G69">
            <v>823</v>
          </cell>
          <cell r="H69">
            <v>1771</v>
          </cell>
          <cell r="I69">
            <v>1000</v>
          </cell>
        </row>
        <row r="70">
          <cell r="B70">
            <v>638</v>
          </cell>
          <cell r="C70">
            <v>684</v>
          </cell>
          <cell r="D70">
            <v>109</v>
          </cell>
          <cell r="E70">
            <v>390</v>
          </cell>
          <cell r="F70">
            <v>1434</v>
          </cell>
          <cell r="G70">
            <v>723</v>
          </cell>
          <cell r="H70">
            <v>67</v>
          </cell>
          <cell r="I70">
            <v>119</v>
          </cell>
        </row>
        <row r="72">
          <cell r="B72">
            <v>2063</v>
          </cell>
          <cell r="C72">
            <v>4195</v>
          </cell>
          <cell r="D72">
            <v>173</v>
          </cell>
          <cell r="E72">
            <v>390</v>
          </cell>
          <cell r="F72">
            <v>1778</v>
          </cell>
          <cell r="G72">
            <v>450</v>
          </cell>
          <cell r="H72">
            <v>418</v>
          </cell>
          <cell r="I72">
            <v>1106</v>
          </cell>
        </row>
        <row r="73">
          <cell r="B73">
            <v>941</v>
          </cell>
          <cell r="C73">
            <v>98</v>
          </cell>
          <cell r="D73">
            <v>88</v>
          </cell>
          <cell r="E73">
            <v>166</v>
          </cell>
          <cell r="F73">
            <v>716</v>
          </cell>
          <cell r="G73">
            <v>573</v>
          </cell>
          <cell r="H73">
            <v>154</v>
          </cell>
          <cell r="I73">
            <v>14</v>
          </cell>
        </row>
        <row r="74">
          <cell r="B74">
            <v>50</v>
          </cell>
          <cell r="C74">
            <v>0</v>
          </cell>
          <cell r="D74">
            <v>573</v>
          </cell>
          <cell r="E74">
            <v>1301</v>
          </cell>
          <cell r="F74">
            <v>323</v>
          </cell>
          <cell r="G74">
            <v>67</v>
          </cell>
          <cell r="H74">
            <v>190</v>
          </cell>
          <cell r="I74">
            <v>0</v>
          </cell>
        </row>
        <row r="75">
          <cell r="B75">
            <v>300</v>
          </cell>
          <cell r="C75">
            <v>15</v>
          </cell>
          <cell r="D75">
            <v>45</v>
          </cell>
          <cell r="E75">
            <v>156</v>
          </cell>
          <cell r="F75">
            <v>427</v>
          </cell>
          <cell r="G75">
            <v>6</v>
          </cell>
          <cell r="H75">
            <v>18</v>
          </cell>
          <cell r="I75">
            <v>7</v>
          </cell>
        </row>
        <row r="76">
          <cell r="B76">
            <v>9</v>
          </cell>
          <cell r="C76">
            <v>6</v>
          </cell>
          <cell r="D76">
            <v>0</v>
          </cell>
          <cell r="E76">
            <v>847</v>
          </cell>
          <cell r="F76">
            <v>475</v>
          </cell>
          <cell r="G76">
            <v>101</v>
          </cell>
          <cell r="H76">
            <v>20</v>
          </cell>
          <cell r="I76">
            <v>0</v>
          </cell>
        </row>
        <row r="77">
          <cell r="B77">
            <v>75</v>
          </cell>
          <cell r="C77">
            <v>0</v>
          </cell>
          <cell r="D77">
            <v>102</v>
          </cell>
          <cell r="E77">
            <v>2035</v>
          </cell>
          <cell r="F77">
            <v>870</v>
          </cell>
          <cell r="G77">
            <v>339</v>
          </cell>
          <cell r="H77">
            <v>225</v>
          </cell>
          <cell r="I77">
            <v>11</v>
          </cell>
        </row>
        <row r="78">
          <cell r="B78">
            <v>636</v>
          </cell>
          <cell r="C78">
            <v>6</v>
          </cell>
          <cell r="D78">
            <v>0</v>
          </cell>
          <cell r="E78">
            <v>164</v>
          </cell>
          <cell r="F78">
            <v>965</v>
          </cell>
          <cell r="G78">
            <v>0</v>
          </cell>
          <cell r="H78">
            <v>0</v>
          </cell>
          <cell r="I78">
            <v>7</v>
          </cell>
        </row>
        <row r="80">
          <cell r="B80">
            <v>0</v>
          </cell>
          <cell r="C80">
            <v>1</v>
          </cell>
          <cell r="D80">
            <v>0</v>
          </cell>
          <cell r="E80">
            <v>500</v>
          </cell>
          <cell r="F80">
            <v>200</v>
          </cell>
          <cell r="G80">
            <v>199</v>
          </cell>
          <cell r="H80">
            <v>0</v>
          </cell>
          <cell r="I80">
            <v>0</v>
          </cell>
        </row>
        <row r="81">
          <cell r="B81">
            <v>9969</v>
          </cell>
          <cell r="C81">
            <v>1552</v>
          </cell>
          <cell r="D81">
            <v>2028</v>
          </cell>
          <cell r="E81">
            <v>1215</v>
          </cell>
          <cell r="F81">
            <v>3230</v>
          </cell>
          <cell r="G81">
            <v>1122</v>
          </cell>
          <cell r="H81">
            <v>81</v>
          </cell>
          <cell r="I81">
            <v>488</v>
          </cell>
        </row>
        <row r="82">
          <cell r="B82">
            <v>150</v>
          </cell>
          <cell r="C82">
            <v>3400</v>
          </cell>
          <cell r="D82">
            <v>126</v>
          </cell>
          <cell r="E82">
            <v>392</v>
          </cell>
          <cell r="F82">
            <v>1994</v>
          </cell>
          <cell r="G82">
            <v>279</v>
          </cell>
          <cell r="H82">
            <v>0</v>
          </cell>
          <cell r="I82">
            <v>362</v>
          </cell>
        </row>
        <row r="83">
          <cell r="B83">
            <v>1385</v>
          </cell>
          <cell r="C83">
            <v>685</v>
          </cell>
          <cell r="D83">
            <v>2996</v>
          </cell>
          <cell r="E83">
            <v>761</v>
          </cell>
          <cell r="F83">
            <v>375</v>
          </cell>
          <cell r="G83">
            <v>1626</v>
          </cell>
          <cell r="H83">
            <v>959</v>
          </cell>
          <cell r="I83">
            <v>89</v>
          </cell>
        </row>
        <row r="84">
          <cell r="B84">
            <v>276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683</v>
          </cell>
          <cell r="H84">
            <v>55</v>
          </cell>
          <cell r="I84">
            <v>63</v>
          </cell>
        </row>
        <row r="85">
          <cell r="B85">
            <v>8210</v>
          </cell>
          <cell r="C85">
            <v>7983</v>
          </cell>
          <cell r="D85">
            <v>46</v>
          </cell>
          <cell r="E85">
            <v>1435</v>
          </cell>
          <cell r="F85">
            <v>4543</v>
          </cell>
          <cell r="G85">
            <v>944</v>
          </cell>
          <cell r="H85">
            <v>102</v>
          </cell>
          <cell r="I85">
            <v>2255</v>
          </cell>
        </row>
        <row r="86">
          <cell r="B86">
            <v>690</v>
          </cell>
          <cell r="C86">
            <v>5964</v>
          </cell>
          <cell r="D86">
            <v>14</v>
          </cell>
          <cell r="E86">
            <v>0</v>
          </cell>
          <cell r="F86">
            <v>335</v>
          </cell>
          <cell r="G86">
            <v>0</v>
          </cell>
          <cell r="H86">
            <v>0</v>
          </cell>
          <cell r="I86">
            <v>96</v>
          </cell>
        </row>
        <row r="87">
          <cell r="B87">
            <v>275</v>
          </cell>
          <cell r="C87">
            <v>231</v>
          </cell>
          <cell r="D87">
            <v>0</v>
          </cell>
          <cell r="E87">
            <v>0</v>
          </cell>
          <cell r="F87">
            <v>1851</v>
          </cell>
          <cell r="G87">
            <v>207</v>
          </cell>
          <cell r="H87">
            <v>0</v>
          </cell>
          <cell r="I87">
            <v>120</v>
          </cell>
        </row>
        <row r="88">
          <cell r="B88">
            <v>36153</v>
          </cell>
          <cell r="C88">
            <v>8652</v>
          </cell>
          <cell r="D88">
            <v>77154</v>
          </cell>
          <cell r="E88">
            <v>4735</v>
          </cell>
          <cell r="F88">
            <v>22225</v>
          </cell>
          <cell r="G88">
            <v>76894</v>
          </cell>
          <cell r="H88">
            <v>15319</v>
          </cell>
          <cell r="I88">
            <v>564</v>
          </cell>
        </row>
        <row r="89">
          <cell r="B89">
            <v>135163</v>
          </cell>
          <cell r="C89">
            <v>131157</v>
          </cell>
          <cell r="D89">
            <v>8757</v>
          </cell>
          <cell r="E89">
            <v>196225</v>
          </cell>
          <cell r="F89">
            <v>32174</v>
          </cell>
          <cell r="G89">
            <v>128388</v>
          </cell>
          <cell r="H89">
            <v>24242</v>
          </cell>
          <cell r="I89">
            <v>3982</v>
          </cell>
        </row>
        <row r="103">
          <cell r="B103">
            <v>6847</v>
          </cell>
          <cell r="C103">
            <v>660902</v>
          </cell>
          <cell r="D103">
            <v>519039</v>
          </cell>
          <cell r="E103">
            <v>265891</v>
          </cell>
          <cell r="F103">
            <v>6243</v>
          </cell>
          <cell r="G103">
            <v>0</v>
          </cell>
          <cell r="H103">
            <v>43385</v>
          </cell>
          <cell r="I103">
            <v>5546</v>
          </cell>
        </row>
        <row r="104">
          <cell r="B104">
            <v>3587</v>
          </cell>
          <cell r="C104">
            <v>5763</v>
          </cell>
          <cell r="D104">
            <v>3344</v>
          </cell>
          <cell r="E104">
            <v>2499</v>
          </cell>
          <cell r="F104">
            <v>8115</v>
          </cell>
          <cell r="G104">
            <v>8993</v>
          </cell>
          <cell r="H104">
            <v>20869</v>
          </cell>
          <cell r="I104">
            <v>5703</v>
          </cell>
        </row>
        <row r="105">
          <cell r="B105">
            <v>264</v>
          </cell>
          <cell r="C105">
            <v>0</v>
          </cell>
          <cell r="D105">
            <v>40</v>
          </cell>
          <cell r="E105">
            <v>0</v>
          </cell>
          <cell r="F105">
            <v>0</v>
          </cell>
          <cell r="G105">
            <v>200</v>
          </cell>
          <cell r="H105">
            <v>1860</v>
          </cell>
          <cell r="I105">
            <v>0</v>
          </cell>
        </row>
        <row r="106">
          <cell r="B106">
            <v>328</v>
          </cell>
          <cell r="C106">
            <v>10985</v>
          </cell>
          <cell r="D106">
            <v>96</v>
          </cell>
          <cell r="E106">
            <v>205</v>
          </cell>
          <cell r="F106">
            <v>1358</v>
          </cell>
          <cell r="G106">
            <v>2720</v>
          </cell>
          <cell r="H106">
            <v>142</v>
          </cell>
          <cell r="I106">
            <v>4810</v>
          </cell>
        </row>
        <row r="107">
          <cell r="B107">
            <v>0</v>
          </cell>
          <cell r="C107">
            <v>0</v>
          </cell>
          <cell r="D107">
            <v>250</v>
          </cell>
          <cell r="E107">
            <v>0</v>
          </cell>
          <cell r="F107">
            <v>12</v>
          </cell>
          <cell r="G107">
            <v>0</v>
          </cell>
          <cell r="H107">
            <v>1405</v>
          </cell>
          <cell r="I107">
            <v>882</v>
          </cell>
        </row>
        <row r="108">
          <cell r="B108">
            <v>46</v>
          </cell>
          <cell r="C108">
            <v>0</v>
          </cell>
          <cell r="D108">
            <v>0</v>
          </cell>
          <cell r="E108">
            <v>6898</v>
          </cell>
          <cell r="F108">
            <v>1060</v>
          </cell>
          <cell r="G108">
            <v>383</v>
          </cell>
          <cell r="H108">
            <v>8350</v>
          </cell>
          <cell r="I108">
            <v>0</v>
          </cell>
        </row>
        <row r="109">
          <cell r="B109">
            <v>100</v>
          </cell>
          <cell r="C109">
            <v>117</v>
          </cell>
          <cell r="D109">
            <v>0</v>
          </cell>
          <cell r="E109">
            <v>25</v>
          </cell>
          <cell r="F109">
            <v>60</v>
          </cell>
          <cell r="G109">
            <v>478</v>
          </cell>
          <cell r="H109">
            <v>1482</v>
          </cell>
          <cell r="I109">
            <v>0</v>
          </cell>
        </row>
        <row r="110">
          <cell r="B110">
            <v>3</v>
          </cell>
          <cell r="C110">
            <v>80</v>
          </cell>
          <cell r="D110">
            <v>0</v>
          </cell>
          <cell r="E110">
            <v>0</v>
          </cell>
          <cell r="F110">
            <v>15</v>
          </cell>
          <cell r="G110">
            <v>0</v>
          </cell>
          <cell r="H110">
            <v>799</v>
          </cell>
          <cell r="I110">
            <v>0</v>
          </cell>
        </row>
        <row r="111">
          <cell r="B111">
            <v>8670</v>
          </cell>
          <cell r="C111">
            <v>192</v>
          </cell>
          <cell r="D111">
            <v>5878</v>
          </cell>
          <cell r="E111">
            <v>213</v>
          </cell>
          <cell r="F111">
            <v>699</v>
          </cell>
          <cell r="G111">
            <v>4824</v>
          </cell>
          <cell r="H111">
            <v>8264</v>
          </cell>
          <cell r="I111">
            <v>20</v>
          </cell>
        </row>
        <row r="112">
          <cell r="B112">
            <v>3650</v>
          </cell>
          <cell r="C112">
            <v>4099</v>
          </cell>
          <cell r="D112">
            <v>948</v>
          </cell>
          <cell r="E112">
            <v>3145</v>
          </cell>
          <cell r="F112">
            <v>6648</v>
          </cell>
          <cell r="G112">
            <v>2460</v>
          </cell>
          <cell r="H112">
            <v>28856</v>
          </cell>
          <cell r="I112">
            <v>2320</v>
          </cell>
        </row>
        <row r="113">
          <cell r="B113">
            <v>0</v>
          </cell>
          <cell r="C113">
            <v>170</v>
          </cell>
          <cell r="D113">
            <v>0</v>
          </cell>
          <cell r="E113">
            <v>0</v>
          </cell>
          <cell r="F113">
            <v>5502</v>
          </cell>
          <cell r="G113">
            <v>15626</v>
          </cell>
          <cell r="H113">
            <v>0</v>
          </cell>
          <cell r="I113">
            <v>10822</v>
          </cell>
        </row>
        <row r="114">
          <cell r="B114">
            <v>0</v>
          </cell>
          <cell r="C114">
            <v>0</v>
          </cell>
          <cell r="D114">
            <v>19169</v>
          </cell>
          <cell r="E114">
            <v>130170</v>
          </cell>
          <cell r="F114">
            <v>1330</v>
          </cell>
          <cell r="G114">
            <v>0</v>
          </cell>
          <cell r="H114">
            <v>5</v>
          </cell>
          <cell r="I114">
            <v>0</v>
          </cell>
        </row>
        <row r="115">
          <cell r="B115">
            <v>2415</v>
          </cell>
          <cell r="C115">
            <v>110794</v>
          </cell>
          <cell r="D115">
            <v>78</v>
          </cell>
          <cell r="E115">
            <v>5328</v>
          </cell>
          <cell r="F115">
            <v>12048</v>
          </cell>
          <cell r="G115">
            <v>9399</v>
          </cell>
          <cell r="H115">
            <v>0</v>
          </cell>
          <cell r="I115">
            <v>4339</v>
          </cell>
        </row>
        <row r="116">
          <cell r="B116">
            <v>63497</v>
          </cell>
          <cell r="C116">
            <v>11381</v>
          </cell>
          <cell r="D116">
            <v>15069</v>
          </cell>
          <cell r="E116">
            <v>57054</v>
          </cell>
          <cell r="F116">
            <v>32090</v>
          </cell>
          <cell r="G116">
            <v>6539</v>
          </cell>
          <cell r="H116">
            <v>14437</v>
          </cell>
          <cell r="I116">
            <v>6517</v>
          </cell>
        </row>
        <row r="117">
          <cell r="B117">
            <v>7558</v>
          </cell>
          <cell r="C117">
            <v>1597</v>
          </cell>
          <cell r="D117">
            <v>743</v>
          </cell>
          <cell r="E117">
            <v>2788</v>
          </cell>
          <cell r="F117">
            <v>9520</v>
          </cell>
          <cell r="G117">
            <v>5467</v>
          </cell>
          <cell r="H117">
            <v>658</v>
          </cell>
          <cell r="I117">
            <v>708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15396</v>
          </cell>
          <cell r="C119">
            <v>18340</v>
          </cell>
          <cell r="D119">
            <v>715</v>
          </cell>
          <cell r="E119">
            <v>1864</v>
          </cell>
          <cell r="F119">
            <v>9100</v>
          </cell>
          <cell r="G119">
            <v>3086</v>
          </cell>
          <cell r="H119">
            <v>775</v>
          </cell>
          <cell r="I119">
            <v>8548</v>
          </cell>
        </row>
        <row r="120">
          <cell r="B120">
            <v>10640</v>
          </cell>
          <cell r="C120">
            <v>212</v>
          </cell>
          <cell r="D120">
            <v>295</v>
          </cell>
          <cell r="E120">
            <v>969</v>
          </cell>
          <cell r="F120">
            <v>6370</v>
          </cell>
          <cell r="G120">
            <v>4368</v>
          </cell>
          <cell r="H120">
            <v>1526</v>
          </cell>
          <cell r="I120">
            <v>60</v>
          </cell>
        </row>
        <row r="121">
          <cell r="B121">
            <v>540</v>
          </cell>
          <cell r="C121">
            <v>0</v>
          </cell>
          <cell r="D121">
            <v>11575</v>
          </cell>
          <cell r="E121">
            <v>30144</v>
          </cell>
          <cell r="F121">
            <v>4845</v>
          </cell>
          <cell r="G121">
            <v>488</v>
          </cell>
          <cell r="H121">
            <v>509</v>
          </cell>
          <cell r="I121">
            <v>0</v>
          </cell>
        </row>
        <row r="122">
          <cell r="B122">
            <v>3490</v>
          </cell>
          <cell r="C122">
            <v>36</v>
          </cell>
          <cell r="D122">
            <v>750</v>
          </cell>
          <cell r="E122">
            <v>5520</v>
          </cell>
          <cell r="F122">
            <v>6684</v>
          </cell>
          <cell r="G122">
            <v>49</v>
          </cell>
          <cell r="H122">
            <v>233</v>
          </cell>
          <cell r="I122">
            <v>32</v>
          </cell>
        </row>
        <row r="123">
          <cell r="B123">
            <v>14</v>
          </cell>
          <cell r="C123">
            <v>4</v>
          </cell>
          <cell r="D123">
            <v>0</v>
          </cell>
          <cell r="E123">
            <v>1603</v>
          </cell>
          <cell r="F123">
            <v>715</v>
          </cell>
          <cell r="G123">
            <v>270</v>
          </cell>
          <cell r="H123">
            <v>10</v>
          </cell>
          <cell r="I123">
            <v>0</v>
          </cell>
        </row>
        <row r="124">
          <cell r="B124">
            <v>103</v>
          </cell>
          <cell r="C124">
            <v>0</v>
          </cell>
          <cell r="D124">
            <v>59</v>
          </cell>
          <cell r="E124">
            <v>954</v>
          </cell>
          <cell r="F124">
            <v>2970</v>
          </cell>
          <cell r="G124">
            <v>111</v>
          </cell>
          <cell r="H124">
            <v>214</v>
          </cell>
          <cell r="I124">
            <v>6</v>
          </cell>
        </row>
        <row r="125">
          <cell r="B125">
            <v>11382</v>
          </cell>
          <cell r="C125">
            <v>12</v>
          </cell>
          <cell r="D125">
            <v>0</v>
          </cell>
          <cell r="E125">
            <v>2779</v>
          </cell>
          <cell r="F125">
            <v>19300</v>
          </cell>
          <cell r="G125">
            <v>0</v>
          </cell>
          <cell r="H125">
            <v>0</v>
          </cell>
          <cell r="I125">
            <v>60</v>
          </cell>
        </row>
        <row r="127">
          <cell r="B127">
            <v>0</v>
          </cell>
          <cell r="C127">
            <v>4</v>
          </cell>
          <cell r="D127">
            <v>0</v>
          </cell>
          <cell r="E127">
            <v>24140</v>
          </cell>
          <cell r="F127">
            <v>2620</v>
          </cell>
          <cell r="G127">
            <v>1071</v>
          </cell>
          <cell r="H127">
            <v>0</v>
          </cell>
          <cell r="I127">
            <v>0</v>
          </cell>
        </row>
        <row r="128">
          <cell r="B128">
            <v>17926</v>
          </cell>
          <cell r="C128">
            <v>842</v>
          </cell>
          <cell r="D128">
            <v>10049</v>
          </cell>
          <cell r="E128">
            <v>480</v>
          </cell>
          <cell r="F128">
            <v>5963</v>
          </cell>
          <cell r="G128">
            <v>821</v>
          </cell>
          <cell r="H128">
            <v>69</v>
          </cell>
          <cell r="I128">
            <v>1264</v>
          </cell>
        </row>
        <row r="129">
          <cell r="B129">
            <v>1599</v>
          </cell>
          <cell r="C129">
            <v>1253</v>
          </cell>
          <cell r="D129">
            <v>74</v>
          </cell>
          <cell r="E129">
            <v>108</v>
          </cell>
          <cell r="F129">
            <v>5634</v>
          </cell>
          <cell r="G129">
            <v>250</v>
          </cell>
          <cell r="H129">
            <v>0</v>
          </cell>
          <cell r="I129">
            <v>628</v>
          </cell>
        </row>
        <row r="130">
          <cell r="B130">
            <v>2487</v>
          </cell>
          <cell r="C130">
            <v>156</v>
          </cell>
          <cell r="D130">
            <v>5338</v>
          </cell>
          <cell r="E130">
            <v>903</v>
          </cell>
          <cell r="F130">
            <v>225</v>
          </cell>
          <cell r="G130">
            <v>857</v>
          </cell>
          <cell r="H130">
            <v>338</v>
          </cell>
          <cell r="I130">
            <v>151</v>
          </cell>
        </row>
        <row r="131">
          <cell r="B131">
            <v>374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588</v>
          </cell>
          <cell r="H131">
            <v>45</v>
          </cell>
          <cell r="I131">
            <v>350</v>
          </cell>
        </row>
        <row r="132">
          <cell r="B132">
            <v>14690</v>
          </cell>
          <cell r="C132">
            <v>9386</v>
          </cell>
          <cell r="D132">
            <v>125</v>
          </cell>
          <cell r="E132">
            <v>343</v>
          </cell>
          <cell r="F132">
            <v>2272</v>
          </cell>
          <cell r="G132">
            <v>193</v>
          </cell>
          <cell r="H132">
            <v>141</v>
          </cell>
          <cell r="I132">
            <v>4428</v>
          </cell>
        </row>
        <row r="133">
          <cell r="B133">
            <v>1067</v>
          </cell>
          <cell r="C133">
            <v>835</v>
          </cell>
          <cell r="D133">
            <v>10</v>
          </cell>
          <cell r="E133">
            <v>0</v>
          </cell>
          <cell r="F133">
            <v>905</v>
          </cell>
          <cell r="G133">
            <v>0</v>
          </cell>
          <cell r="H133">
            <v>0</v>
          </cell>
          <cell r="I133">
            <v>185</v>
          </cell>
        </row>
        <row r="134">
          <cell r="B134">
            <v>278</v>
          </cell>
          <cell r="C134">
            <v>416</v>
          </cell>
          <cell r="D134">
            <v>0</v>
          </cell>
          <cell r="E134">
            <v>0</v>
          </cell>
          <cell r="F134">
            <v>626</v>
          </cell>
          <cell r="G134">
            <v>42</v>
          </cell>
          <cell r="H134">
            <v>0</v>
          </cell>
          <cell r="I134">
            <v>190</v>
          </cell>
        </row>
        <row r="135">
          <cell r="B135">
            <v>212434</v>
          </cell>
          <cell r="C135">
            <v>43258</v>
          </cell>
          <cell r="D135">
            <v>610826</v>
          </cell>
          <cell r="E135">
            <v>17585</v>
          </cell>
          <cell r="F135">
            <v>117692</v>
          </cell>
          <cell r="G135">
            <v>517284</v>
          </cell>
          <cell r="H135">
            <v>143801</v>
          </cell>
          <cell r="I135">
            <v>22660</v>
          </cell>
        </row>
        <row r="136">
          <cell r="B136">
            <v>26821</v>
          </cell>
          <cell r="C136">
            <v>17010</v>
          </cell>
          <cell r="D136">
            <v>2907</v>
          </cell>
          <cell r="E136">
            <v>8898</v>
          </cell>
          <cell r="F136">
            <v>3949</v>
          </cell>
          <cell r="G136">
            <v>27404</v>
          </cell>
          <cell r="H136">
            <v>5353</v>
          </cell>
          <cell r="I136">
            <v>3963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</sheetData>
      <sheetData sheetId="12">
        <row r="8">
          <cell r="B8">
            <v>0</v>
          </cell>
          <cell r="C8">
            <v>19135</v>
          </cell>
          <cell r="D8">
            <v>1512</v>
          </cell>
          <cell r="E8">
            <v>0</v>
          </cell>
          <cell r="F8">
            <v>367</v>
          </cell>
          <cell r="G8">
            <v>0</v>
          </cell>
          <cell r="H8">
            <v>442</v>
          </cell>
          <cell r="I8">
            <v>873</v>
          </cell>
        </row>
        <row r="9">
          <cell r="B9">
            <v>2440</v>
          </cell>
          <cell r="C9">
            <v>1025</v>
          </cell>
          <cell r="D9">
            <v>1665</v>
          </cell>
          <cell r="E9">
            <v>795</v>
          </cell>
          <cell r="F9">
            <v>2110</v>
          </cell>
          <cell r="G9">
            <v>2082</v>
          </cell>
          <cell r="H9">
            <v>1942</v>
          </cell>
          <cell r="I9">
            <v>6768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955</v>
          </cell>
          <cell r="H10">
            <v>0</v>
          </cell>
          <cell r="I10">
            <v>0</v>
          </cell>
        </row>
        <row r="11">
          <cell r="C11">
            <v>150</v>
          </cell>
          <cell r="D11">
            <v>4</v>
          </cell>
          <cell r="F11">
            <v>200</v>
          </cell>
          <cell r="I11">
            <v>5</v>
          </cell>
        </row>
        <row r="12">
          <cell r="B12">
            <v>4</v>
          </cell>
          <cell r="C12">
            <v>20</v>
          </cell>
          <cell r="D12">
            <v>394</v>
          </cell>
          <cell r="E12">
            <v>0</v>
          </cell>
          <cell r="F12">
            <v>0</v>
          </cell>
          <cell r="G12">
            <v>2</v>
          </cell>
          <cell r="H12">
            <v>345</v>
          </cell>
          <cell r="I12">
            <v>192</v>
          </cell>
        </row>
        <row r="13">
          <cell r="B13">
            <v>572</v>
          </cell>
          <cell r="C13">
            <v>85</v>
          </cell>
          <cell r="D13">
            <v>1358</v>
          </cell>
          <cell r="E13">
            <v>994</v>
          </cell>
          <cell r="F13">
            <v>993</v>
          </cell>
          <cell r="G13">
            <v>872</v>
          </cell>
          <cell r="H13">
            <v>68476</v>
          </cell>
          <cell r="I13">
            <v>4250</v>
          </cell>
        </row>
        <row r="14">
          <cell r="B14">
            <v>67</v>
          </cell>
          <cell r="C14">
            <v>53</v>
          </cell>
          <cell r="D14">
            <v>109</v>
          </cell>
          <cell r="E14">
            <v>54</v>
          </cell>
          <cell r="F14">
            <v>52</v>
          </cell>
          <cell r="G14">
            <v>669</v>
          </cell>
          <cell r="H14">
            <v>4440</v>
          </cell>
          <cell r="I14">
            <v>661</v>
          </cell>
        </row>
        <row r="15">
          <cell r="B15">
            <v>30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33</v>
          </cell>
          <cell r="H15">
            <v>330</v>
          </cell>
          <cell r="I15">
            <v>0</v>
          </cell>
        </row>
        <row r="16">
          <cell r="B16">
            <v>241</v>
          </cell>
          <cell r="C16">
            <v>122</v>
          </cell>
          <cell r="D16">
            <v>1918</v>
          </cell>
          <cell r="E16">
            <v>138</v>
          </cell>
          <cell r="F16">
            <v>752</v>
          </cell>
          <cell r="G16">
            <v>3111</v>
          </cell>
          <cell r="H16">
            <v>3499</v>
          </cell>
          <cell r="I16">
            <v>129</v>
          </cell>
        </row>
        <row r="17">
          <cell r="B17">
            <v>1463</v>
          </cell>
          <cell r="C17">
            <v>1042</v>
          </cell>
          <cell r="D17">
            <v>308</v>
          </cell>
          <cell r="E17">
            <v>1073</v>
          </cell>
          <cell r="F17">
            <v>523</v>
          </cell>
          <cell r="G17">
            <v>510</v>
          </cell>
          <cell r="H17">
            <v>824</v>
          </cell>
          <cell r="I17">
            <v>351</v>
          </cell>
        </row>
        <row r="18">
          <cell r="B18">
            <v>2</v>
          </cell>
          <cell r="C18">
            <v>242</v>
          </cell>
          <cell r="D18">
            <v>0</v>
          </cell>
          <cell r="E18">
            <v>2</v>
          </cell>
          <cell r="F18">
            <v>190</v>
          </cell>
          <cell r="G18">
            <v>1992</v>
          </cell>
          <cell r="H18">
            <v>0</v>
          </cell>
          <cell r="I18">
            <v>340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1697</v>
          </cell>
          <cell r="F19">
            <v>70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582</v>
          </cell>
          <cell r="C20">
            <v>5081</v>
          </cell>
          <cell r="D20">
            <v>15</v>
          </cell>
          <cell r="E20">
            <v>691</v>
          </cell>
          <cell r="F20">
            <v>418</v>
          </cell>
          <cell r="G20">
            <v>1345</v>
          </cell>
          <cell r="H20">
            <v>0</v>
          </cell>
          <cell r="I20">
            <v>521</v>
          </cell>
        </row>
        <row r="21">
          <cell r="B21">
            <v>4729</v>
          </cell>
          <cell r="C21">
            <v>862</v>
          </cell>
          <cell r="D21">
            <v>2615</v>
          </cell>
          <cell r="E21">
            <v>1687</v>
          </cell>
          <cell r="F21">
            <v>2473</v>
          </cell>
          <cell r="G21">
            <v>903</v>
          </cell>
          <cell r="H21">
            <v>1137</v>
          </cell>
          <cell r="I21">
            <v>782</v>
          </cell>
        </row>
        <row r="22">
          <cell r="B22">
            <v>663</v>
          </cell>
          <cell r="C22">
            <v>138</v>
          </cell>
          <cell r="D22">
            <v>1865</v>
          </cell>
          <cell r="E22">
            <v>208</v>
          </cell>
          <cell r="F22">
            <v>637</v>
          </cell>
          <cell r="G22">
            <v>579</v>
          </cell>
          <cell r="H22">
            <v>615</v>
          </cell>
          <cell r="I22">
            <v>39</v>
          </cell>
        </row>
        <row r="23">
          <cell r="B23">
            <v>8</v>
          </cell>
          <cell r="C23">
            <v>0</v>
          </cell>
          <cell r="D23">
            <v>0</v>
          </cell>
          <cell r="E23">
            <v>6158</v>
          </cell>
          <cell r="F23">
            <v>150</v>
          </cell>
          <cell r="G23">
            <v>14</v>
          </cell>
          <cell r="H23">
            <v>0</v>
          </cell>
          <cell r="I23">
            <v>0</v>
          </cell>
        </row>
        <row r="24">
          <cell r="B24">
            <v>595</v>
          </cell>
          <cell r="C24">
            <v>444</v>
          </cell>
          <cell r="D24">
            <v>238</v>
          </cell>
          <cell r="E24">
            <v>348</v>
          </cell>
          <cell r="F24">
            <v>917</v>
          </cell>
          <cell r="G24">
            <v>105</v>
          </cell>
          <cell r="H24">
            <v>0</v>
          </cell>
          <cell r="I24">
            <v>938</v>
          </cell>
        </row>
        <row r="25">
          <cell r="B25">
            <v>312</v>
          </cell>
          <cell r="C25">
            <v>22</v>
          </cell>
          <cell r="D25">
            <v>398</v>
          </cell>
          <cell r="E25">
            <v>104</v>
          </cell>
          <cell r="F25">
            <v>195</v>
          </cell>
          <cell r="G25">
            <v>41</v>
          </cell>
          <cell r="H25">
            <v>428</v>
          </cell>
          <cell r="I25">
            <v>10</v>
          </cell>
        </row>
        <row r="26">
          <cell r="B26">
            <v>4</v>
          </cell>
          <cell r="C26">
            <v>0</v>
          </cell>
          <cell r="D26">
            <v>312</v>
          </cell>
          <cell r="E26">
            <v>186</v>
          </cell>
          <cell r="F26">
            <v>2116</v>
          </cell>
          <cell r="G26">
            <v>497</v>
          </cell>
          <cell r="H26">
            <v>699</v>
          </cell>
          <cell r="I26">
            <v>0</v>
          </cell>
        </row>
        <row r="27">
          <cell r="B27">
            <v>85</v>
          </cell>
          <cell r="C27">
            <v>28</v>
          </cell>
          <cell r="D27">
            <v>142</v>
          </cell>
          <cell r="E27">
            <v>196</v>
          </cell>
          <cell r="F27">
            <v>517</v>
          </cell>
          <cell r="G27">
            <v>101</v>
          </cell>
          <cell r="H27">
            <v>207</v>
          </cell>
          <cell r="I27">
            <v>25</v>
          </cell>
        </row>
        <row r="28">
          <cell r="B28">
            <v>52</v>
          </cell>
          <cell r="C28">
            <v>16</v>
          </cell>
          <cell r="D28">
            <v>15</v>
          </cell>
          <cell r="E28">
            <v>722</v>
          </cell>
          <cell r="F28">
            <v>350</v>
          </cell>
          <cell r="G28">
            <v>117</v>
          </cell>
          <cell r="H28">
            <v>9</v>
          </cell>
          <cell r="I28">
            <v>2</v>
          </cell>
        </row>
        <row r="29">
          <cell r="B29">
            <v>2</v>
          </cell>
          <cell r="C29">
            <v>0</v>
          </cell>
          <cell r="D29">
            <v>0</v>
          </cell>
          <cell r="E29">
            <v>765</v>
          </cell>
          <cell r="F29">
            <v>20</v>
          </cell>
          <cell r="G29">
            <v>749</v>
          </cell>
          <cell r="H29">
            <v>0</v>
          </cell>
          <cell r="I29">
            <v>0</v>
          </cell>
        </row>
        <row r="30">
          <cell r="B30">
            <v>171</v>
          </cell>
          <cell r="C30">
            <v>29</v>
          </cell>
          <cell r="D30">
            <v>146</v>
          </cell>
          <cell r="E30">
            <v>81</v>
          </cell>
          <cell r="F30">
            <v>635</v>
          </cell>
          <cell r="G30">
            <v>39</v>
          </cell>
          <cell r="H30">
            <v>49</v>
          </cell>
          <cell r="I30">
            <v>36</v>
          </cell>
        </row>
        <row r="32">
          <cell r="B32">
            <v>0</v>
          </cell>
          <cell r="C32">
            <v>1</v>
          </cell>
          <cell r="D32">
            <v>12</v>
          </cell>
          <cell r="E32">
            <v>663</v>
          </cell>
          <cell r="F32">
            <v>275</v>
          </cell>
          <cell r="G32">
            <v>164</v>
          </cell>
          <cell r="H32">
            <v>3</v>
          </cell>
          <cell r="I32">
            <v>620</v>
          </cell>
        </row>
        <row r="33">
          <cell r="B33">
            <v>1365</v>
          </cell>
          <cell r="C33">
            <v>5</v>
          </cell>
          <cell r="D33">
            <v>80</v>
          </cell>
          <cell r="E33">
            <v>378</v>
          </cell>
          <cell r="F33">
            <v>333</v>
          </cell>
          <cell r="G33">
            <v>3386</v>
          </cell>
          <cell r="H33">
            <v>15</v>
          </cell>
          <cell r="I33">
            <v>5</v>
          </cell>
        </row>
        <row r="34">
          <cell r="B34">
            <v>54</v>
          </cell>
          <cell r="C34">
            <v>113</v>
          </cell>
          <cell r="D34">
            <v>0</v>
          </cell>
          <cell r="E34">
            <v>307</v>
          </cell>
          <cell r="F34">
            <v>193</v>
          </cell>
          <cell r="G34">
            <v>75</v>
          </cell>
          <cell r="H34">
            <v>0</v>
          </cell>
          <cell r="I34">
            <v>0</v>
          </cell>
        </row>
        <row r="35">
          <cell r="B35">
            <v>60</v>
          </cell>
          <cell r="C35">
            <v>22</v>
          </cell>
          <cell r="D35">
            <v>332</v>
          </cell>
          <cell r="E35">
            <v>51</v>
          </cell>
          <cell r="F35">
            <v>238</v>
          </cell>
          <cell r="G35">
            <v>166</v>
          </cell>
          <cell r="H35">
            <v>202</v>
          </cell>
          <cell r="I35">
            <v>121</v>
          </cell>
        </row>
        <row r="36">
          <cell r="B36">
            <v>194</v>
          </cell>
          <cell r="C36">
            <v>0</v>
          </cell>
          <cell r="D36">
            <v>3498</v>
          </cell>
          <cell r="E36">
            <v>0</v>
          </cell>
          <cell r="F36">
            <v>50</v>
          </cell>
          <cell r="G36">
            <v>330</v>
          </cell>
          <cell r="H36">
            <v>1803</v>
          </cell>
          <cell r="I36">
            <v>250</v>
          </cell>
        </row>
        <row r="37">
          <cell r="B37">
            <v>100</v>
          </cell>
          <cell r="C37">
            <v>0</v>
          </cell>
          <cell r="D37">
            <v>0</v>
          </cell>
          <cell r="E37">
            <v>0</v>
          </cell>
          <cell r="F37">
            <v>30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95</v>
          </cell>
          <cell r="C38">
            <v>1413</v>
          </cell>
          <cell r="D38">
            <v>4</v>
          </cell>
          <cell r="E38">
            <v>53</v>
          </cell>
          <cell r="F38">
            <v>40</v>
          </cell>
          <cell r="G38">
            <v>0</v>
          </cell>
          <cell r="H38">
            <v>0</v>
          </cell>
          <cell r="I38">
            <v>85</v>
          </cell>
        </row>
        <row r="40">
          <cell r="B40">
            <v>134</v>
          </cell>
          <cell r="C40">
            <v>47</v>
          </cell>
          <cell r="D40">
            <v>3889</v>
          </cell>
          <cell r="E40">
            <v>50</v>
          </cell>
          <cell r="F40">
            <v>331</v>
          </cell>
          <cell r="G40">
            <v>502</v>
          </cell>
          <cell r="H40">
            <v>142</v>
          </cell>
          <cell r="I40">
            <v>95</v>
          </cell>
        </row>
        <row r="41">
          <cell r="B41">
            <v>2685</v>
          </cell>
          <cell r="C41">
            <v>1435</v>
          </cell>
          <cell r="D41">
            <v>4519</v>
          </cell>
          <cell r="E41">
            <v>1452</v>
          </cell>
          <cell r="F41">
            <v>426</v>
          </cell>
          <cell r="G41">
            <v>1436</v>
          </cell>
          <cell r="H41">
            <v>2764</v>
          </cell>
          <cell r="I41">
            <v>387</v>
          </cell>
        </row>
        <row r="84">
          <cell r="B84">
            <v>1454</v>
          </cell>
          <cell r="C84">
            <v>134695</v>
          </cell>
          <cell r="D84">
            <v>81744</v>
          </cell>
          <cell r="E84">
            <v>43082</v>
          </cell>
          <cell r="F84">
            <v>7433</v>
          </cell>
          <cell r="G84">
            <v>0</v>
          </cell>
          <cell r="H84">
            <v>23400</v>
          </cell>
          <cell r="I84">
            <v>2688</v>
          </cell>
        </row>
        <row r="85">
          <cell r="B85">
            <v>1033</v>
          </cell>
          <cell r="C85">
            <v>1260</v>
          </cell>
          <cell r="D85">
            <v>2144</v>
          </cell>
          <cell r="E85">
            <v>1699</v>
          </cell>
          <cell r="F85">
            <v>4455</v>
          </cell>
          <cell r="G85">
            <v>5975</v>
          </cell>
          <cell r="H85">
            <v>7449</v>
          </cell>
          <cell r="I85">
            <v>2095</v>
          </cell>
        </row>
        <row r="86">
          <cell r="B86">
            <v>0</v>
          </cell>
          <cell r="C86">
            <v>0</v>
          </cell>
          <cell r="D86">
            <v>617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1508</v>
          </cell>
          <cell r="C87">
            <v>85000</v>
          </cell>
          <cell r="D87">
            <v>452</v>
          </cell>
          <cell r="E87">
            <v>1395</v>
          </cell>
          <cell r="F87">
            <v>8300</v>
          </cell>
          <cell r="G87">
            <v>13505</v>
          </cell>
          <cell r="H87">
            <v>718</v>
          </cell>
          <cell r="I87">
            <v>36000</v>
          </cell>
        </row>
        <row r="88">
          <cell r="B88">
            <v>0</v>
          </cell>
          <cell r="C88">
            <v>0</v>
          </cell>
          <cell r="D88">
            <v>1139</v>
          </cell>
          <cell r="E88">
            <v>0</v>
          </cell>
          <cell r="F88">
            <v>7</v>
          </cell>
          <cell r="G88">
            <v>3</v>
          </cell>
          <cell r="H88">
            <v>12193</v>
          </cell>
          <cell r="I88">
            <v>24</v>
          </cell>
        </row>
        <row r="89">
          <cell r="B89">
            <v>1134</v>
          </cell>
          <cell r="C89">
            <v>23</v>
          </cell>
          <cell r="D89">
            <v>1937</v>
          </cell>
          <cell r="E89">
            <v>4513</v>
          </cell>
          <cell r="F89">
            <v>1330</v>
          </cell>
          <cell r="G89">
            <v>1285</v>
          </cell>
          <cell r="H89">
            <v>22598</v>
          </cell>
          <cell r="I89">
            <v>0</v>
          </cell>
        </row>
        <row r="90">
          <cell r="B90">
            <v>150</v>
          </cell>
          <cell r="C90">
            <v>136</v>
          </cell>
          <cell r="D90">
            <v>877</v>
          </cell>
          <cell r="E90">
            <v>161</v>
          </cell>
          <cell r="F90">
            <v>75</v>
          </cell>
          <cell r="G90">
            <v>3184</v>
          </cell>
          <cell r="H90">
            <v>3270</v>
          </cell>
          <cell r="I90">
            <v>0</v>
          </cell>
        </row>
        <row r="91">
          <cell r="B91">
            <v>85</v>
          </cell>
          <cell r="C91">
            <v>0</v>
          </cell>
          <cell r="D91">
            <v>0</v>
          </cell>
          <cell r="E91">
            <v>10</v>
          </cell>
          <cell r="F91">
            <v>60</v>
          </cell>
          <cell r="G91">
            <v>110</v>
          </cell>
          <cell r="H91">
            <v>125</v>
          </cell>
          <cell r="I91">
            <v>0</v>
          </cell>
        </row>
        <row r="92">
          <cell r="B92">
            <v>5325</v>
          </cell>
          <cell r="C92">
            <v>511</v>
          </cell>
          <cell r="D92">
            <v>5476</v>
          </cell>
          <cell r="E92">
            <v>65</v>
          </cell>
          <cell r="F92">
            <v>730</v>
          </cell>
          <cell r="G92">
            <v>1206</v>
          </cell>
          <cell r="H92">
            <v>4170</v>
          </cell>
          <cell r="I92">
            <v>18</v>
          </cell>
        </row>
        <row r="93">
          <cell r="B93">
            <v>477</v>
          </cell>
          <cell r="C93">
            <v>281</v>
          </cell>
          <cell r="D93">
            <v>77</v>
          </cell>
          <cell r="E93">
            <v>322</v>
          </cell>
          <cell r="F93">
            <v>557</v>
          </cell>
          <cell r="G93">
            <v>267</v>
          </cell>
          <cell r="H93">
            <v>3577</v>
          </cell>
          <cell r="I93">
            <v>199</v>
          </cell>
        </row>
        <row r="94">
          <cell r="B94">
            <v>10</v>
          </cell>
          <cell r="C94">
            <v>52</v>
          </cell>
          <cell r="D94">
            <v>0</v>
          </cell>
          <cell r="E94">
            <v>2</v>
          </cell>
          <cell r="F94">
            <v>1877</v>
          </cell>
          <cell r="G94">
            <v>1077</v>
          </cell>
          <cell r="H94">
            <v>10</v>
          </cell>
          <cell r="I94">
            <v>2884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1550</v>
          </cell>
          <cell r="F95">
            <v>950</v>
          </cell>
          <cell r="G95">
            <v>1200</v>
          </cell>
          <cell r="H95">
            <v>0</v>
          </cell>
          <cell r="I95">
            <v>0</v>
          </cell>
        </row>
        <row r="96">
          <cell r="B96">
            <v>384</v>
          </cell>
          <cell r="C96">
            <v>2217</v>
          </cell>
          <cell r="D96">
            <v>100</v>
          </cell>
          <cell r="E96">
            <v>701</v>
          </cell>
          <cell r="F96">
            <v>1417</v>
          </cell>
          <cell r="G96">
            <v>1589</v>
          </cell>
          <cell r="H96">
            <v>12</v>
          </cell>
          <cell r="I96">
            <v>519</v>
          </cell>
        </row>
        <row r="97">
          <cell r="B97">
            <v>6308</v>
          </cell>
          <cell r="C97">
            <v>1283</v>
          </cell>
          <cell r="D97">
            <v>6052</v>
          </cell>
          <cell r="E97">
            <v>5230</v>
          </cell>
          <cell r="F97">
            <v>3116</v>
          </cell>
          <cell r="G97">
            <v>734</v>
          </cell>
          <cell r="H97">
            <v>1682</v>
          </cell>
          <cell r="I97">
            <v>891</v>
          </cell>
        </row>
        <row r="98">
          <cell r="B98">
            <v>992</v>
          </cell>
          <cell r="C98">
            <v>727</v>
          </cell>
          <cell r="D98">
            <v>414</v>
          </cell>
          <cell r="E98">
            <v>379</v>
          </cell>
          <cell r="F98">
            <v>1368</v>
          </cell>
          <cell r="G98">
            <v>581</v>
          </cell>
          <cell r="H98">
            <v>94</v>
          </cell>
          <cell r="I98">
            <v>37</v>
          </cell>
        </row>
        <row r="99">
          <cell r="B99">
            <v>21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>
            <v>2126</v>
          </cell>
          <cell r="C100">
            <v>3712</v>
          </cell>
          <cell r="D100">
            <v>562</v>
          </cell>
          <cell r="E100">
            <v>537</v>
          </cell>
          <cell r="F100">
            <v>1457</v>
          </cell>
          <cell r="G100">
            <v>544</v>
          </cell>
          <cell r="H100">
            <v>502</v>
          </cell>
          <cell r="I100">
            <v>751</v>
          </cell>
        </row>
        <row r="101">
          <cell r="B101">
            <v>1160</v>
          </cell>
          <cell r="C101">
            <v>86</v>
          </cell>
          <cell r="D101">
            <v>64</v>
          </cell>
          <cell r="E101">
            <v>182</v>
          </cell>
          <cell r="F101">
            <v>460</v>
          </cell>
          <cell r="G101">
            <v>255</v>
          </cell>
          <cell r="H101">
            <v>197</v>
          </cell>
          <cell r="I101">
            <v>17</v>
          </cell>
        </row>
        <row r="102">
          <cell r="B102">
            <v>270</v>
          </cell>
          <cell r="C102">
            <v>0</v>
          </cell>
          <cell r="D102">
            <v>315</v>
          </cell>
          <cell r="E102">
            <v>65</v>
          </cell>
          <cell r="F102">
            <v>300</v>
          </cell>
          <cell r="G102">
            <v>198</v>
          </cell>
          <cell r="H102">
            <v>603</v>
          </cell>
          <cell r="I102">
            <v>0</v>
          </cell>
        </row>
        <row r="103">
          <cell r="B103">
            <v>331</v>
          </cell>
          <cell r="C103">
            <v>38</v>
          </cell>
          <cell r="D103">
            <v>39</v>
          </cell>
          <cell r="E103">
            <v>228</v>
          </cell>
          <cell r="F103">
            <v>397</v>
          </cell>
          <cell r="G103">
            <v>14</v>
          </cell>
          <cell r="H103">
            <v>14</v>
          </cell>
          <cell r="I103">
            <v>0</v>
          </cell>
        </row>
        <row r="104">
          <cell r="B104">
            <v>12</v>
          </cell>
          <cell r="C104">
            <v>0</v>
          </cell>
          <cell r="D104">
            <v>0</v>
          </cell>
          <cell r="E104">
            <v>836</v>
          </cell>
          <cell r="F104">
            <v>255</v>
          </cell>
          <cell r="G104">
            <v>122</v>
          </cell>
          <cell r="H104">
            <v>14</v>
          </cell>
          <cell r="I104">
            <v>0</v>
          </cell>
        </row>
        <row r="105">
          <cell r="B105">
            <v>98</v>
          </cell>
          <cell r="C105">
            <v>0</v>
          </cell>
          <cell r="D105">
            <v>45</v>
          </cell>
          <cell r="E105">
            <v>2607</v>
          </cell>
          <cell r="F105">
            <v>1240</v>
          </cell>
          <cell r="G105">
            <v>100</v>
          </cell>
          <cell r="H105">
            <v>250</v>
          </cell>
          <cell r="I105">
            <v>9</v>
          </cell>
        </row>
        <row r="106">
          <cell r="B106">
            <v>605</v>
          </cell>
          <cell r="C106">
            <v>1</v>
          </cell>
          <cell r="D106">
            <v>0</v>
          </cell>
          <cell r="E106">
            <v>219</v>
          </cell>
          <cell r="F106">
            <v>682</v>
          </cell>
          <cell r="G106">
            <v>4</v>
          </cell>
          <cell r="H106">
            <v>0</v>
          </cell>
          <cell r="I106">
            <v>10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454</v>
          </cell>
          <cell r="F108">
            <v>775</v>
          </cell>
          <cell r="G108">
            <v>273</v>
          </cell>
          <cell r="H108">
            <v>0</v>
          </cell>
          <cell r="I108">
            <v>0</v>
          </cell>
        </row>
        <row r="109">
          <cell r="B109">
            <v>11088</v>
          </cell>
          <cell r="C109">
            <v>208</v>
          </cell>
          <cell r="D109">
            <v>4461</v>
          </cell>
          <cell r="E109">
            <v>1429</v>
          </cell>
          <cell r="F109">
            <v>2829</v>
          </cell>
          <cell r="G109">
            <v>1738</v>
          </cell>
          <cell r="H109">
            <v>107</v>
          </cell>
          <cell r="I109">
            <v>150</v>
          </cell>
        </row>
        <row r="110">
          <cell r="B110">
            <v>160</v>
          </cell>
          <cell r="C110">
            <v>3483</v>
          </cell>
          <cell r="D110">
            <v>0</v>
          </cell>
          <cell r="E110">
            <v>342</v>
          </cell>
          <cell r="F110">
            <v>5233</v>
          </cell>
          <cell r="G110">
            <v>128</v>
          </cell>
          <cell r="H110">
            <v>10</v>
          </cell>
          <cell r="I110">
            <v>12</v>
          </cell>
        </row>
        <row r="111">
          <cell r="B111">
            <v>1495</v>
          </cell>
          <cell r="C111">
            <v>1319</v>
          </cell>
          <cell r="D111">
            <v>2482</v>
          </cell>
          <cell r="E111">
            <v>696</v>
          </cell>
          <cell r="F111">
            <v>336</v>
          </cell>
          <cell r="G111">
            <v>1476</v>
          </cell>
          <cell r="H111">
            <v>367</v>
          </cell>
          <cell r="I111">
            <v>131</v>
          </cell>
        </row>
        <row r="112">
          <cell r="B112">
            <v>300</v>
          </cell>
          <cell r="C112">
            <v>0</v>
          </cell>
          <cell r="D112">
            <v>72</v>
          </cell>
          <cell r="E112">
            <v>0</v>
          </cell>
          <cell r="F112">
            <v>0</v>
          </cell>
          <cell r="G112">
            <v>80</v>
          </cell>
          <cell r="H112">
            <v>200</v>
          </cell>
          <cell r="I112">
            <v>152</v>
          </cell>
        </row>
        <row r="113">
          <cell r="B113">
            <v>8765</v>
          </cell>
          <cell r="C113">
            <v>5891</v>
          </cell>
          <cell r="D113">
            <v>62</v>
          </cell>
          <cell r="E113">
            <v>3205</v>
          </cell>
          <cell r="F113">
            <v>6251</v>
          </cell>
          <cell r="G113">
            <v>2240</v>
          </cell>
          <cell r="H113">
            <v>225</v>
          </cell>
          <cell r="I113">
            <v>6185</v>
          </cell>
        </row>
        <row r="114">
          <cell r="B114">
            <v>432</v>
          </cell>
          <cell r="C114">
            <v>6323</v>
          </cell>
          <cell r="D114">
            <v>0</v>
          </cell>
          <cell r="E114">
            <v>87</v>
          </cell>
          <cell r="F114">
            <v>105</v>
          </cell>
          <cell r="G114">
            <v>0</v>
          </cell>
          <cell r="H114">
            <v>0</v>
          </cell>
          <cell r="I114">
            <v>15</v>
          </cell>
        </row>
        <row r="115">
          <cell r="B115">
            <v>375</v>
          </cell>
          <cell r="C115">
            <v>30</v>
          </cell>
          <cell r="D115">
            <v>0</v>
          </cell>
          <cell r="E115">
            <v>0</v>
          </cell>
          <cell r="F115">
            <v>2596</v>
          </cell>
          <cell r="G115">
            <v>1497</v>
          </cell>
          <cell r="H115">
            <v>0</v>
          </cell>
          <cell r="I115">
            <v>532</v>
          </cell>
        </row>
        <row r="116">
          <cell r="B116">
            <v>31445</v>
          </cell>
          <cell r="C116">
            <v>8677</v>
          </cell>
          <cell r="D116">
            <v>92396</v>
          </cell>
          <cell r="E116">
            <v>7570</v>
          </cell>
          <cell r="F116">
            <v>23019</v>
          </cell>
          <cell r="G116">
            <v>76904</v>
          </cell>
          <cell r="H116">
            <v>14563</v>
          </cell>
          <cell r="I116">
            <v>515</v>
          </cell>
        </row>
        <row r="117">
          <cell r="B117">
            <v>139968</v>
          </cell>
          <cell r="C117">
            <v>131545</v>
          </cell>
          <cell r="D117">
            <v>10521</v>
          </cell>
          <cell r="E117">
            <v>199071</v>
          </cell>
          <cell r="F117">
            <v>31061</v>
          </cell>
          <cell r="G117">
            <v>128716</v>
          </cell>
          <cell r="H117">
            <v>39594</v>
          </cell>
          <cell r="I117">
            <v>4087</v>
          </cell>
        </row>
        <row r="160">
          <cell r="B160">
            <v>7270</v>
          </cell>
          <cell r="C160">
            <v>470233</v>
          </cell>
          <cell r="D160">
            <v>352057</v>
          </cell>
          <cell r="E160">
            <v>159026</v>
          </cell>
          <cell r="F160">
            <v>27001</v>
          </cell>
          <cell r="G160">
            <v>0</v>
          </cell>
          <cell r="H160">
            <v>80911</v>
          </cell>
          <cell r="I160">
            <v>7691</v>
          </cell>
        </row>
        <row r="161">
          <cell r="B161">
            <v>1914</v>
          </cell>
          <cell r="C161">
            <v>2053</v>
          </cell>
          <cell r="D161">
            <v>3381</v>
          </cell>
          <cell r="E161">
            <v>3446</v>
          </cell>
          <cell r="F161">
            <v>8368</v>
          </cell>
          <cell r="G161">
            <v>10856</v>
          </cell>
          <cell r="H161">
            <v>11241</v>
          </cell>
          <cell r="I161">
            <v>3513</v>
          </cell>
        </row>
        <row r="162">
          <cell r="B162">
            <v>0</v>
          </cell>
          <cell r="C162">
            <v>0</v>
          </cell>
          <cell r="D162">
            <v>2680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B163">
            <v>398</v>
          </cell>
          <cell r="C163">
            <v>10850</v>
          </cell>
          <cell r="D163">
            <v>125</v>
          </cell>
          <cell r="E163">
            <v>300</v>
          </cell>
          <cell r="F163">
            <v>1750</v>
          </cell>
          <cell r="G163">
            <v>2230</v>
          </cell>
          <cell r="H163">
            <v>180</v>
          </cell>
          <cell r="I163">
            <v>4200</v>
          </cell>
        </row>
        <row r="164">
          <cell r="B164">
            <v>0</v>
          </cell>
          <cell r="C164">
            <v>0</v>
          </cell>
          <cell r="D164">
            <v>1671</v>
          </cell>
          <cell r="E164">
            <v>0</v>
          </cell>
          <cell r="F164">
            <v>14</v>
          </cell>
          <cell r="G164">
            <v>3</v>
          </cell>
          <cell r="H164">
            <v>10912</v>
          </cell>
          <cell r="I164">
            <v>24</v>
          </cell>
        </row>
        <row r="165">
          <cell r="B165">
            <v>1606</v>
          </cell>
          <cell r="C165">
            <v>22</v>
          </cell>
          <cell r="D165">
            <v>1550</v>
          </cell>
          <cell r="E165">
            <v>4472</v>
          </cell>
          <cell r="F165">
            <v>4490</v>
          </cell>
          <cell r="G165">
            <v>1009</v>
          </cell>
          <cell r="H165">
            <v>15978</v>
          </cell>
          <cell r="I165">
            <v>0</v>
          </cell>
        </row>
        <row r="166">
          <cell r="B166">
            <v>249</v>
          </cell>
          <cell r="C166">
            <v>187</v>
          </cell>
          <cell r="D166">
            <v>789</v>
          </cell>
          <cell r="E166">
            <v>389</v>
          </cell>
          <cell r="F166">
            <v>143</v>
          </cell>
          <cell r="G166">
            <v>2698</v>
          </cell>
          <cell r="H166">
            <v>2777</v>
          </cell>
          <cell r="I166">
            <v>0</v>
          </cell>
        </row>
        <row r="167">
          <cell r="B167">
            <v>128</v>
          </cell>
          <cell r="C167">
            <v>0</v>
          </cell>
          <cell r="D167">
            <v>0</v>
          </cell>
          <cell r="E167">
            <v>10</v>
          </cell>
          <cell r="F167">
            <v>120</v>
          </cell>
          <cell r="G167">
            <v>97</v>
          </cell>
          <cell r="H167">
            <v>110</v>
          </cell>
          <cell r="I167">
            <v>0</v>
          </cell>
        </row>
        <row r="168">
          <cell r="B168">
            <v>6824</v>
          </cell>
          <cell r="C168">
            <v>108</v>
          </cell>
          <cell r="D168">
            <v>8186</v>
          </cell>
          <cell r="E168">
            <v>65</v>
          </cell>
          <cell r="F168">
            <v>1080</v>
          </cell>
          <cell r="G168">
            <v>3314</v>
          </cell>
          <cell r="H168">
            <v>8082</v>
          </cell>
          <cell r="I168">
            <v>27</v>
          </cell>
        </row>
        <row r="169">
          <cell r="B169">
            <v>3949</v>
          </cell>
          <cell r="C169">
            <v>1452</v>
          </cell>
          <cell r="D169">
            <v>238</v>
          </cell>
          <cell r="E169">
            <v>2070</v>
          </cell>
          <cell r="F169">
            <v>4398</v>
          </cell>
          <cell r="G169">
            <v>1468</v>
          </cell>
          <cell r="H169">
            <v>29516</v>
          </cell>
          <cell r="I169">
            <v>1194</v>
          </cell>
        </row>
        <row r="170">
          <cell r="B170">
            <v>76</v>
          </cell>
          <cell r="C170">
            <v>520</v>
          </cell>
          <cell r="D170">
            <v>0</v>
          </cell>
          <cell r="E170">
            <v>18</v>
          </cell>
          <cell r="F170">
            <v>17000</v>
          </cell>
          <cell r="G170">
            <v>12409</v>
          </cell>
          <cell r="H170">
            <v>50</v>
          </cell>
          <cell r="I170">
            <v>22763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48350</v>
          </cell>
          <cell r="F171">
            <v>9255</v>
          </cell>
          <cell r="G171">
            <v>16750</v>
          </cell>
          <cell r="H171">
            <v>0</v>
          </cell>
          <cell r="I171">
            <v>0</v>
          </cell>
        </row>
        <row r="172">
          <cell r="B172">
            <v>3535</v>
          </cell>
          <cell r="C172">
            <v>64491</v>
          </cell>
          <cell r="D172">
            <v>405</v>
          </cell>
          <cell r="E172">
            <v>9713</v>
          </cell>
          <cell r="F172">
            <v>12551</v>
          </cell>
          <cell r="G172">
            <v>9544</v>
          </cell>
          <cell r="H172">
            <v>48</v>
          </cell>
          <cell r="I172">
            <v>3376</v>
          </cell>
        </row>
        <row r="173">
          <cell r="B173">
            <v>65568</v>
          </cell>
          <cell r="C173">
            <v>10436</v>
          </cell>
          <cell r="D173">
            <v>85291</v>
          </cell>
          <cell r="E173">
            <v>59504</v>
          </cell>
          <cell r="F173">
            <v>27279</v>
          </cell>
          <cell r="G173">
            <v>6020</v>
          </cell>
          <cell r="H173">
            <v>14768</v>
          </cell>
          <cell r="I173">
            <v>5346</v>
          </cell>
        </row>
        <row r="174">
          <cell r="B174">
            <v>10453</v>
          </cell>
          <cell r="C174">
            <v>930</v>
          </cell>
          <cell r="D174">
            <v>2894</v>
          </cell>
          <cell r="E174">
            <v>2298</v>
          </cell>
          <cell r="F174">
            <v>9822</v>
          </cell>
          <cell r="G174">
            <v>4475</v>
          </cell>
          <cell r="H174">
            <v>360</v>
          </cell>
          <cell r="I174">
            <v>54</v>
          </cell>
        </row>
        <row r="175">
          <cell r="B175">
            <v>189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</row>
        <row r="176">
          <cell r="B176">
            <v>9103</v>
          </cell>
          <cell r="C176">
            <v>15893</v>
          </cell>
          <cell r="D176">
            <v>2736</v>
          </cell>
          <cell r="E176">
            <v>2094</v>
          </cell>
          <cell r="F176">
            <v>8446</v>
          </cell>
          <cell r="G176">
            <v>3111</v>
          </cell>
          <cell r="H176">
            <v>2377</v>
          </cell>
          <cell r="I176">
            <v>6188</v>
          </cell>
        </row>
        <row r="177">
          <cell r="B177">
            <v>13513</v>
          </cell>
          <cell r="C177">
            <v>369</v>
          </cell>
          <cell r="D177">
            <v>167</v>
          </cell>
          <cell r="E177">
            <v>1079</v>
          </cell>
          <cell r="F177">
            <v>4345</v>
          </cell>
          <cell r="G177">
            <v>1781</v>
          </cell>
          <cell r="H177">
            <v>2369</v>
          </cell>
          <cell r="I177">
            <v>51</v>
          </cell>
        </row>
        <row r="178">
          <cell r="B178">
            <v>3046</v>
          </cell>
          <cell r="C178">
            <v>0</v>
          </cell>
          <cell r="D178">
            <v>5530</v>
          </cell>
          <cell r="E178">
            <v>1625</v>
          </cell>
          <cell r="F178">
            <v>6155</v>
          </cell>
          <cell r="G178">
            <v>1434</v>
          </cell>
          <cell r="H178">
            <v>11194</v>
          </cell>
          <cell r="I178">
            <v>0</v>
          </cell>
        </row>
        <row r="179">
          <cell r="B179">
            <v>3942</v>
          </cell>
          <cell r="C179">
            <v>119</v>
          </cell>
          <cell r="D179">
            <v>852</v>
          </cell>
          <cell r="E179">
            <v>4207</v>
          </cell>
          <cell r="F179">
            <v>5486</v>
          </cell>
          <cell r="G179">
            <v>225</v>
          </cell>
          <cell r="H179">
            <v>140</v>
          </cell>
          <cell r="I179">
            <v>0</v>
          </cell>
        </row>
        <row r="180">
          <cell r="B180">
            <v>19</v>
          </cell>
          <cell r="C180">
            <v>0</v>
          </cell>
          <cell r="D180">
            <v>0</v>
          </cell>
          <cell r="E180">
            <v>1608</v>
          </cell>
          <cell r="F180">
            <v>390</v>
          </cell>
          <cell r="G180">
            <v>134</v>
          </cell>
          <cell r="H180">
            <v>27</v>
          </cell>
          <cell r="I180">
            <v>0</v>
          </cell>
        </row>
        <row r="181">
          <cell r="B181">
            <v>133</v>
          </cell>
          <cell r="C181">
            <v>0</v>
          </cell>
          <cell r="D181">
            <v>787</v>
          </cell>
          <cell r="E181">
            <v>1874</v>
          </cell>
          <cell r="F181">
            <v>4040</v>
          </cell>
          <cell r="G181">
            <v>77</v>
          </cell>
          <cell r="H181">
            <v>75</v>
          </cell>
          <cell r="I181">
            <v>9</v>
          </cell>
        </row>
        <row r="182">
          <cell r="B182">
            <v>8470</v>
          </cell>
          <cell r="C182">
            <v>2</v>
          </cell>
          <cell r="D182">
            <v>0</v>
          </cell>
          <cell r="E182">
            <v>3367</v>
          </cell>
          <cell r="F182">
            <v>13670</v>
          </cell>
          <cell r="G182">
            <v>80</v>
          </cell>
          <cell r="H182">
            <v>0</v>
          </cell>
          <cell r="I182">
            <v>54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24515</v>
          </cell>
          <cell r="F184">
            <v>8955</v>
          </cell>
          <cell r="G184">
            <v>2052</v>
          </cell>
          <cell r="H184">
            <v>0</v>
          </cell>
          <cell r="I184">
            <v>0</v>
          </cell>
        </row>
        <row r="185">
          <cell r="B185">
            <v>16502</v>
          </cell>
          <cell r="C185">
            <v>107</v>
          </cell>
          <cell r="D185">
            <v>26276</v>
          </cell>
          <cell r="E185">
            <v>405</v>
          </cell>
          <cell r="F185">
            <v>8081</v>
          </cell>
          <cell r="G185">
            <v>900</v>
          </cell>
          <cell r="H185">
            <v>154</v>
          </cell>
          <cell r="I185">
            <v>450</v>
          </cell>
        </row>
        <row r="186">
          <cell r="B186">
            <v>289</v>
          </cell>
          <cell r="C186">
            <v>999</v>
          </cell>
          <cell r="D186">
            <v>0</v>
          </cell>
          <cell r="E186">
            <v>141</v>
          </cell>
          <cell r="F186">
            <v>1667</v>
          </cell>
          <cell r="G186">
            <v>104</v>
          </cell>
          <cell r="H186">
            <v>1</v>
          </cell>
          <cell r="I186">
            <v>48</v>
          </cell>
        </row>
        <row r="187">
          <cell r="B187">
            <v>2564</v>
          </cell>
          <cell r="C187">
            <v>248</v>
          </cell>
          <cell r="D187">
            <v>4138</v>
          </cell>
          <cell r="E187">
            <v>513</v>
          </cell>
          <cell r="F187">
            <v>235</v>
          </cell>
          <cell r="G187">
            <v>728</v>
          </cell>
          <cell r="H187">
            <v>88</v>
          </cell>
          <cell r="I187">
            <v>403</v>
          </cell>
        </row>
        <row r="188">
          <cell r="B188">
            <v>381</v>
          </cell>
          <cell r="C188">
            <v>0</v>
          </cell>
          <cell r="D188">
            <v>72</v>
          </cell>
          <cell r="E188">
            <v>0</v>
          </cell>
          <cell r="F188">
            <v>0</v>
          </cell>
          <cell r="G188">
            <v>63</v>
          </cell>
          <cell r="H188">
            <v>58</v>
          </cell>
          <cell r="I188">
            <v>228</v>
          </cell>
        </row>
        <row r="189">
          <cell r="B189">
            <v>18038</v>
          </cell>
          <cell r="C189">
            <v>6373</v>
          </cell>
          <cell r="D189">
            <v>90</v>
          </cell>
          <cell r="E189">
            <v>669</v>
          </cell>
          <cell r="F189">
            <v>3125</v>
          </cell>
          <cell r="G189">
            <v>720</v>
          </cell>
          <cell r="H189">
            <v>66</v>
          </cell>
          <cell r="I189">
            <v>16020</v>
          </cell>
        </row>
        <row r="190">
          <cell r="B190">
            <v>665</v>
          </cell>
          <cell r="C190">
            <v>885</v>
          </cell>
          <cell r="D190">
            <v>0</v>
          </cell>
          <cell r="E190">
            <v>8</v>
          </cell>
          <cell r="F190">
            <v>210</v>
          </cell>
          <cell r="G190">
            <v>0</v>
          </cell>
          <cell r="H190">
            <v>0</v>
          </cell>
          <cell r="I190">
            <v>25</v>
          </cell>
        </row>
        <row r="191">
          <cell r="B191">
            <v>570</v>
          </cell>
          <cell r="C191">
            <v>30</v>
          </cell>
          <cell r="D191">
            <v>0</v>
          </cell>
          <cell r="E191">
            <v>0</v>
          </cell>
          <cell r="F191">
            <v>898</v>
          </cell>
          <cell r="G191">
            <v>536</v>
          </cell>
          <cell r="H191">
            <v>0</v>
          </cell>
          <cell r="I191">
            <v>987</v>
          </cell>
        </row>
        <row r="192">
          <cell r="B192">
            <v>165590</v>
          </cell>
          <cell r="C192">
            <v>43385</v>
          </cell>
          <cell r="D192">
            <v>981147</v>
          </cell>
          <cell r="E192">
            <v>30301</v>
          </cell>
          <cell r="F192">
            <v>124697</v>
          </cell>
          <cell r="G192">
            <v>449543</v>
          </cell>
          <cell r="H192">
            <v>80166</v>
          </cell>
          <cell r="I192">
            <v>14300</v>
          </cell>
        </row>
        <row r="193">
          <cell r="B193">
            <v>25407</v>
          </cell>
          <cell r="C193">
            <v>12017</v>
          </cell>
          <cell r="D193">
            <v>5186</v>
          </cell>
          <cell r="E193">
            <v>8508</v>
          </cell>
          <cell r="F193">
            <v>3671</v>
          </cell>
          <cell r="G193">
            <v>32028</v>
          </cell>
          <cell r="H193">
            <v>7218</v>
          </cell>
          <cell r="I193">
            <v>4472</v>
          </cell>
        </row>
      </sheetData>
      <sheetData sheetId="13">
        <row r="9">
          <cell r="D9">
            <v>821</v>
          </cell>
          <cell r="H9">
            <v>319</v>
          </cell>
        </row>
        <row r="10">
          <cell r="B10">
            <v>32687</v>
          </cell>
          <cell r="C10">
            <v>1984</v>
          </cell>
          <cell r="D10">
            <v>1862</v>
          </cell>
          <cell r="E10">
            <v>422</v>
          </cell>
          <cell r="F10">
            <v>2961</v>
          </cell>
          <cell r="G10">
            <v>2596</v>
          </cell>
          <cell r="H10">
            <v>2202</v>
          </cell>
          <cell r="I10">
            <v>2068</v>
          </cell>
        </row>
        <row r="12">
          <cell r="D12">
            <v>24</v>
          </cell>
          <cell r="F12">
            <v>75</v>
          </cell>
          <cell r="G12">
            <v>20</v>
          </cell>
        </row>
        <row r="13">
          <cell r="B13">
            <v>0</v>
          </cell>
          <cell r="C13">
            <v>4</v>
          </cell>
          <cell r="D13">
            <v>130</v>
          </cell>
          <cell r="E13">
            <v>0</v>
          </cell>
          <cell r="F13">
            <v>3</v>
          </cell>
          <cell r="G13">
            <v>0</v>
          </cell>
          <cell r="H13">
            <v>328</v>
          </cell>
          <cell r="I13">
            <v>175</v>
          </cell>
        </row>
        <row r="14">
          <cell r="B14">
            <v>1121</v>
          </cell>
          <cell r="C14">
            <v>1103</v>
          </cell>
          <cell r="D14">
            <v>924</v>
          </cell>
          <cell r="E14">
            <v>912</v>
          </cell>
          <cell r="F14">
            <v>2886</v>
          </cell>
          <cell r="G14">
            <v>1802</v>
          </cell>
          <cell r="H14">
            <v>98519</v>
          </cell>
          <cell r="I14">
            <v>21643</v>
          </cell>
        </row>
        <row r="15">
          <cell r="B15">
            <v>52</v>
          </cell>
          <cell r="C15">
            <v>117</v>
          </cell>
          <cell r="D15">
            <v>468</v>
          </cell>
          <cell r="E15">
            <v>15</v>
          </cell>
          <cell r="F15">
            <v>419</v>
          </cell>
          <cell r="G15">
            <v>2669</v>
          </cell>
          <cell r="H15">
            <v>4967</v>
          </cell>
          <cell r="I15">
            <v>6007</v>
          </cell>
        </row>
        <row r="16">
          <cell r="B16">
            <v>14</v>
          </cell>
          <cell r="C16">
            <v>0</v>
          </cell>
          <cell r="D16">
            <v>15</v>
          </cell>
          <cell r="E16">
            <v>0</v>
          </cell>
          <cell r="F16">
            <v>58</v>
          </cell>
          <cell r="G16">
            <v>188</v>
          </cell>
          <cell r="H16">
            <v>517</v>
          </cell>
          <cell r="I16">
            <v>0</v>
          </cell>
        </row>
        <row r="17">
          <cell r="B17">
            <v>548</v>
          </cell>
          <cell r="C17">
            <v>363</v>
          </cell>
          <cell r="D17">
            <v>1070</v>
          </cell>
          <cell r="E17">
            <v>89</v>
          </cell>
          <cell r="F17">
            <v>1086</v>
          </cell>
          <cell r="G17">
            <v>1544</v>
          </cell>
          <cell r="H17">
            <v>5915</v>
          </cell>
          <cell r="I17">
            <v>202</v>
          </cell>
        </row>
        <row r="18">
          <cell r="B18">
            <v>1204</v>
          </cell>
          <cell r="C18">
            <v>978</v>
          </cell>
          <cell r="D18">
            <v>209</v>
          </cell>
          <cell r="E18">
            <v>1487</v>
          </cell>
          <cell r="F18">
            <v>300</v>
          </cell>
          <cell r="G18">
            <v>372</v>
          </cell>
          <cell r="H18">
            <v>638</v>
          </cell>
          <cell r="I18">
            <v>650</v>
          </cell>
        </row>
        <row r="19">
          <cell r="B19">
            <v>0</v>
          </cell>
          <cell r="C19">
            <v>354</v>
          </cell>
          <cell r="D19">
            <v>0</v>
          </cell>
          <cell r="E19">
            <v>5</v>
          </cell>
          <cell r="F19">
            <v>411</v>
          </cell>
          <cell r="G19">
            <v>4045</v>
          </cell>
          <cell r="H19">
            <v>0</v>
          </cell>
          <cell r="I19">
            <v>663</v>
          </cell>
        </row>
        <row r="20">
          <cell r="B20">
            <v>0</v>
          </cell>
          <cell r="C20">
            <v>0</v>
          </cell>
          <cell r="D20">
            <v>20</v>
          </cell>
          <cell r="E20">
            <v>3633</v>
          </cell>
          <cell r="F20">
            <v>200</v>
          </cell>
          <cell r="G20">
            <v>0</v>
          </cell>
          <cell r="H20">
            <v>80</v>
          </cell>
          <cell r="I20">
            <v>0</v>
          </cell>
        </row>
        <row r="21">
          <cell r="B21">
            <v>170</v>
          </cell>
          <cell r="C21">
            <v>3482</v>
          </cell>
          <cell r="D21">
            <v>2</v>
          </cell>
          <cell r="E21">
            <v>421</v>
          </cell>
          <cell r="F21">
            <v>578</v>
          </cell>
          <cell r="G21">
            <v>1369</v>
          </cell>
          <cell r="H21">
            <v>0</v>
          </cell>
          <cell r="I21">
            <v>663</v>
          </cell>
        </row>
        <row r="22">
          <cell r="B22">
            <v>2650</v>
          </cell>
          <cell r="C22">
            <v>1429</v>
          </cell>
          <cell r="D22">
            <v>2255</v>
          </cell>
          <cell r="E22">
            <v>1246</v>
          </cell>
          <cell r="F22">
            <v>1984</v>
          </cell>
          <cell r="G22">
            <v>1164</v>
          </cell>
          <cell r="H22">
            <v>817</v>
          </cell>
          <cell r="I22">
            <v>1086</v>
          </cell>
        </row>
        <row r="23">
          <cell r="B23">
            <v>616</v>
          </cell>
          <cell r="C23">
            <v>225</v>
          </cell>
          <cell r="D23">
            <v>845</v>
          </cell>
          <cell r="E23">
            <v>125</v>
          </cell>
          <cell r="F23">
            <v>629</v>
          </cell>
          <cell r="G23">
            <v>430</v>
          </cell>
          <cell r="H23">
            <v>864</v>
          </cell>
          <cell r="I23">
            <v>67</v>
          </cell>
        </row>
        <row r="24">
          <cell r="B24">
            <v>8</v>
          </cell>
          <cell r="C24">
            <v>0</v>
          </cell>
          <cell r="D24">
            <v>0</v>
          </cell>
          <cell r="E24">
            <v>5868</v>
          </cell>
          <cell r="F24">
            <v>1315</v>
          </cell>
          <cell r="G24">
            <v>0</v>
          </cell>
          <cell r="H24">
            <v>0</v>
          </cell>
          <cell r="I24">
            <v>0</v>
          </cell>
        </row>
        <row r="25">
          <cell r="B25">
            <v>1675</v>
          </cell>
          <cell r="C25">
            <v>761</v>
          </cell>
          <cell r="D25">
            <v>54</v>
          </cell>
          <cell r="E25">
            <v>138</v>
          </cell>
          <cell r="F25">
            <v>462</v>
          </cell>
          <cell r="G25">
            <v>134</v>
          </cell>
          <cell r="H25">
            <v>77</v>
          </cell>
          <cell r="I25">
            <v>854</v>
          </cell>
        </row>
        <row r="26">
          <cell r="B26">
            <v>213</v>
          </cell>
          <cell r="C26">
            <v>40</v>
          </cell>
          <cell r="D26">
            <v>310</v>
          </cell>
          <cell r="E26">
            <v>31</v>
          </cell>
          <cell r="F26">
            <v>170</v>
          </cell>
          <cell r="G26">
            <v>101</v>
          </cell>
          <cell r="H26">
            <v>247</v>
          </cell>
          <cell r="I26">
            <v>5</v>
          </cell>
        </row>
        <row r="27">
          <cell r="B27">
            <v>106</v>
          </cell>
          <cell r="C27">
            <v>0</v>
          </cell>
          <cell r="D27">
            <v>153</v>
          </cell>
          <cell r="E27">
            <v>293</v>
          </cell>
          <cell r="F27">
            <v>2078</v>
          </cell>
          <cell r="G27">
            <v>290</v>
          </cell>
          <cell r="H27">
            <v>4426</v>
          </cell>
          <cell r="I27">
            <v>3</v>
          </cell>
        </row>
        <row r="28">
          <cell r="B28">
            <v>53</v>
          </cell>
          <cell r="C28">
            <v>54</v>
          </cell>
          <cell r="D28">
            <v>84</v>
          </cell>
          <cell r="E28">
            <v>136</v>
          </cell>
          <cell r="F28">
            <v>364</v>
          </cell>
          <cell r="G28">
            <v>114</v>
          </cell>
          <cell r="H28">
            <v>211</v>
          </cell>
          <cell r="I28">
            <v>6</v>
          </cell>
        </row>
        <row r="29">
          <cell r="B29">
            <v>62</v>
          </cell>
          <cell r="C29">
            <v>7</v>
          </cell>
          <cell r="D29">
            <v>43</v>
          </cell>
          <cell r="E29">
            <v>750</v>
          </cell>
          <cell r="F29">
            <v>200</v>
          </cell>
          <cell r="G29">
            <v>55</v>
          </cell>
          <cell r="H29">
            <v>2</v>
          </cell>
          <cell r="I29">
            <v>2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242</v>
          </cell>
          <cell r="F30">
            <v>0</v>
          </cell>
          <cell r="G30">
            <v>745</v>
          </cell>
          <cell r="H30">
            <v>0</v>
          </cell>
          <cell r="I30">
            <v>0</v>
          </cell>
        </row>
        <row r="31">
          <cell r="B31">
            <v>167</v>
          </cell>
          <cell r="C31">
            <v>17</v>
          </cell>
          <cell r="D31">
            <v>38</v>
          </cell>
          <cell r="E31">
            <v>88</v>
          </cell>
          <cell r="F31">
            <v>532</v>
          </cell>
          <cell r="G31">
            <v>33</v>
          </cell>
          <cell r="H31">
            <v>109</v>
          </cell>
          <cell r="I31">
            <v>13</v>
          </cell>
        </row>
        <row r="33">
          <cell r="B33">
            <v>4</v>
          </cell>
          <cell r="C33">
            <v>1</v>
          </cell>
          <cell r="D33">
            <v>53</v>
          </cell>
          <cell r="E33">
            <v>928</v>
          </cell>
          <cell r="F33">
            <v>104</v>
          </cell>
          <cell r="G33">
            <v>232</v>
          </cell>
          <cell r="H33">
            <v>0</v>
          </cell>
          <cell r="I33">
            <v>0</v>
          </cell>
        </row>
        <row r="34">
          <cell r="B34">
            <v>641</v>
          </cell>
          <cell r="C34">
            <v>44</v>
          </cell>
          <cell r="D34">
            <v>0</v>
          </cell>
          <cell r="E34">
            <v>48</v>
          </cell>
          <cell r="F34">
            <v>336</v>
          </cell>
          <cell r="G34">
            <v>15</v>
          </cell>
          <cell r="H34">
            <v>7</v>
          </cell>
          <cell r="I34">
            <v>91</v>
          </cell>
        </row>
        <row r="35">
          <cell r="B35">
            <v>3</v>
          </cell>
          <cell r="C35">
            <v>254</v>
          </cell>
          <cell r="D35">
            <v>0</v>
          </cell>
          <cell r="E35">
            <v>5</v>
          </cell>
          <cell r="F35">
            <v>15</v>
          </cell>
          <cell r="G35">
            <v>45</v>
          </cell>
          <cell r="H35">
            <v>60</v>
          </cell>
          <cell r="I35">
            <v>0</v>
          </cell>
        </row>
        <row r="36">
          <cell r="B36">
            <v>184</v>
          </cell>
          <cell r="C36">
            <v>70</v>
          </cell>
          <cell r="D36">
            <v>526</v>
          </cell>
          <cell r="E36">
            <v>180</v>
          </cell>
          <cell r="F36">
            <v>197</v>
          </cell>
          <cell r="G36">
            <v>172</v>
          </cell>
          <cell r="H36">
            <v>450</v>
          </cell>
          <cell r="I36">
            <v>73</v>
          </cell>
        </row>
        <row r="37">
          <cell r="B37">
            <v>4</v>
          </cell>
          <cell r="C37">
            <v>38</v>
          </cell>
          <cell r="D37">
            <v>4670</v>
          </cell>
          <cell r="E37">
            <v>0</v>
          </cell>
          <cell r="F37">
            <v>0</v>
          </cell>
          <cell r="G37">
            <v>189</v>
          </cell>
          <cell r="H37">
            <v>254</v>
          </cell>
          <cell r="I37">
            <v>300</v>
          </cell>
        </row>
        <row r="38">
          <cell r="B38">
            <v>1362</v>
          </cell>
          <cell r="C38">
            <v>2</v>
          </cell>
          <cell r="D38">
            <v>0</v>
          </cell>
          <cell r="E38">
            <v>0</v>
          </cell>
          <cell r="F38">
            <v>0</v>
          </cell>
          <cell r="G38">
            <v>15</v>
          </cell>
          <cell r="H38">
            <v>0</v>
          </cell>
          <cell r="I38">
            <v>248</v>
          </cell>
        </row>
        <row r="39">
          <cell r="B39">
            <v>437</v>
          </cell>
          <cell r="C39">
            <v>1732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8</v>
          </cell>
          <cell r="H40">
            <v>0</v>
          </cell>
          <cell r="I40">
            <v>0</v>
          </cell>
        </row>
        <row r="41">
          <cell r="B41">
            <v>36</v>
          </cell>
          <cell r="C41">
            <v>33</v>
          </cell>
          <cell r="D41">
            <v>1289</v>
          </cell>
          <cell r="E41">
            <v>76</v>
          </cell>
          <cell r="F41">
            <v>190</v>
          </cell>
          <cell r="G41">
            <v>225</v>
          </cell>
          <cell r="H41">
            <v>339</v>
          </cell>
          <cell r="I41">
            <v>90</v>
          </cell>
        </row>
        <row r="42">
          <cell r="B42">
            <v>2053</v>
          </cell>
          <cell r="C42">
            <v>3875</v>
          </cell>
          <cell r="D42">
            <v>4281</v>
          </cell>
          <cell r="E42">
            <v>600</v>
          </cell>
          <cell r="F42">
            <v>380</v>
          </cell>
          <cell r="G42">
            <v>1682</v>
          </cell>
          <cell r="H42">
            <v>3561</v>
          </cell>
          <cell r="I42">
            <v>345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75">
          <cell r="B75">
            <v>5512</v>
          </cell>
          <cell r="C75">
            <v>51098</v>
          </cell>
          <cell r="D75">
            <v>42398</v>
          </cell>
          <cell r="E75">
            <v>21871</v>
          </cell>
          <cell r="F75">
            <v>2572</v>
          </cell>
          <cell r="H75">
            <v>16365</v>
          </cell>
          <cell r="I75">
            <v>3110</v>
          </cell>
        </row>
        <row r="76">
          <cell r="B76">
            <v>1357</v>
          </cell>
          <cell r="C76">
            <v>1277</v>
          </cell>
          <cell r="D76">
            <v>2736</v>
          </cell>
          <cell r="E76">
            <v>605</v>
          </cell>
          <cell r="F76">
            <v>5599</v>
          </cell>
          <cell r="G76">
            <v>3522</v>
          </cell>
          <cell r="H76">
            <v>14171</v>
          </cell>
          <cell r="I76">
            <v>1125</v>
          </cell>
        </row>
        <row r="77">
          <cell r="B77">
            <v>0</v>
          </cell>
          <cell r="C77">
            <v>400</v>
          </cell>
          <cell r="D77">
            <v>195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B78">
            <v>1510</v>
          </cell>
          <cell r="C78">
            <v>85100</v>
          </cell>
          <cell r="D78">
            <v>450</v>
          </cell>
          <cell r="E78">
            <v>1400</v>
          </cell>
          <cell r="F78">
            <v>8350</v>
          </cell>
          <cell r="G78">
            <v>13520</v>
          </cell>
          <cell r="H78">
            <v>720</v>
          </cell>
          <cell r="I78">
            <v>36010</v>
          </cell>
        </row>
        <row r="79">
          <cell r="B79">
            <v>0</v>
          </cell>
          <cell r="C79">
            <v>23</v>
          </cell>
          <cell r="D79">
            <v>2335</v>
          </cell>
          <cell r="E79">
            <v>0</v>
          </cell>
          <cell r="F79">
            <v>10</v>
          </cell>
          <cell r="G79">
            <v>16</v>
          </cell>
          <cell r="H79">
            <v>5715</v>
          </cell>
          <cell r="I79">
            <v>0</v>
          </cell>
        </row>
        <row r="80">
          <cell r="B80">
            <v>627</v>
          </cell>
          <cell r="C80">
            <v>27</v>
          </cell>
          <cell r="D80">
            <v>519</v>
          </cell>
          <cell r="E80">
            <v>2713</v>
          </cell>
          <cell r="F80">
            <v>996</v>
          </cell>
          <cell r="G80">
            <v>4439</v>
          </cell>
          <cell r="H80">
            <v>40142</v>
          </cell>
          <cell r="I80">
            <v>0</v>
          </cell>
        </row>
        <row r="81">
          <cell r="B81">
            <v>656</v>
          </cell>
          <cell r="C81">
            <v>41</v>
          </cell>
          <cell r="D81">
            <v>96</v>
          </cell>
          <cell r="E81">
            <v>49</v>
          </cell>
          <cell r="F81">
            <v>177</v>
          </cell>
          <cell r="G81">
            <v>8549</v>
          </cell>
          <cell r="H81">
            <v>9858</v>
          </cell>
          <cell r="I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130</v>
          </cell>
          <cell r="G82">
            <v>407</v>
          </cell>
          <cell r="H82">
            <v>3638</v>
          </cell>
          <cell r="I82">
            <v>0</v>
          </cell>
        </row>
        <row r="83">
          <cell r="B83">
            <v>3328</v>
          </cell>
          <cell r="C83">
            <v>684</v>
          </cell>
          <cell r="D83">
            <v>4511</v>
          </cell>
          <cell r="E83">
            <v>293</v>
          </cell>
          <cell r="F83">
            <v>1637</v>
          </cell>
          <cell r="G83">
            <v>12765</v>
          </cell>
          <cell r="H83">
            <v>40462</v>
          </cell>
          <cell r="I83">
            <v>315</v>
          </cell>
        </row>
        <row r="84">
          <cell r="B84">
            <v>493</v>
          </cell>
          <cell r="C84">
            <v>219</v>
          </cell>
          <cell r="D84">
            <v>65</v>
          </cell>
          <cell r="E84">
            <v>197</v>
          </cell>
          <cell r="F84">
            <v>1021</v>
          </cell>
          <cell r="G84">
            <v>619</v>
          </cell>
          <cell r="H84">
            <v>1673</v>
          </cell>
          <cell r="I84">
            <v>410</v>
          </cell>
        </row>
        <row r="85">
          <cell r="B85">
            <v>0</v>
          </cell>
          <cell r="C85">
            <v>157</v>
          </cell>
          <cell r="D85">
            <v>10</v>
          </cell>
          <cell r="E85">
            <v>52</v>
          </cell>
          <cell r="F85">
            <v>607</v>
          </cell>
          <cell r="G85">
            <v>1485</v>
          </cell>
          <cell r="H85">
            <v>15</v>
          </cell>
          <cell r="I85">
            <v>687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1774</v>
          </cell>
          <cell r="F86">
            <v>465</v>
          </cell>
          <cell r="G86">
            <v>2599</v>
          </cell>
          <cell r="H86">
            <v>14</v>
          </cell>
          <cell r="I86">
            <v>0</v>
          </cell>
        </row>
        <row r="87">
          <cell r="B87">
            <v>211</v>
          </cell>
          <cell r="C87">
            <v>4592</v>
          </cell>
          <cell r="D87">
            <v>79</v>
          </cell>
          <cell r="E87">
            <v>447</v>
          </cell>
          <cell r="F87">
            <v>2143</v>
          </cell>
          <cell r="G87">
            <v>2128</v>
          </cell>
          <cell r="H87">
            <v>0</v>
          </cell>
          <cell r="I87">
            <v>456</v>
          </cell>
        </row>
        <row r="88">
          <cell r="B88">
            <v>4492</v>
          </cell>
          <cell r="C88">
            <v>1266</v>
          </cell>
          <cell r="D88">
            <v>3131</v>
          </cell>
          <cell r="E88">
            <v>3964</v>
          </cell>
          <cell r="F88">
            <v>2554</v>
          </cell>
          <cell r="G88">
            <v>1469</v>
          </cell>
          <cell r="H88">
            <v>1459</v>
          </cell>
          <cell r="I88">
            <v>1466</v>
          </cell>
        </row>
        <row r="89">
          <cell r="B89">
            <v>885</v>
          </cell>
          <cell r="C89">
            <v>676</v>
          </cell>
          <cell r="D89">
            <v>1148</v>
          </cell>
          <cell r="E89">
            <v>165</v>
          </cell>
          <cell r="F89">
            <v>1157</v>
          </cell>
          <cell r="G89">
            <v>689</v>
          </cell>
          <cell r="H89">
            <v>282</v>
          </cell>
          <cell r="I89">
            <v>119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1</v>
          </cell>
          <cell r="I90">
            <v>0</v>
          </cell>
        </row>
        <row r="91">
          <cell r="B91">
            <v>2157</v>
          </cell>
          <cell r="C91">
            <v>2575</v>
          </cell>
          <cell r="D91">
            <v>1072</v>
          </cell>
          <cell r="E91">
            <v>331</v>
          </cell>
          <cell r="F91">
            <v>1461</v>
          </cell>
          <cell r="G91">
            <v>346</v>
          </cell>
          <cell r="H91">
            <v>1586</v>
          </cell>
          <cell r="I91">
            <v>763</v>
          </cell>
        </row>
        <row r="92">
          <cell r="B92">
            <v>943</v>
          </cell>
          <cell r="C92">
            <v>75</v>
          </cell>
          <cell r="D92">
            <v>128</v>
          </cell>
          <cell r="E92">
            <v>133</v>
          </cell>
          <cell r="F92">
            <v>859</v>
          </cell>
          <cell r="G92">
            <v>230</v>
          </cell>
          <cell r="H92">
            <v>167</v>
          </cell>
          <cell r="I92">
            <v>4</v>
          </cell>
        </row>
        <row r="93">
          <cell r="B93">
            <v>346</v>
          </cell>
          <cell r="C93">
            <v>0</v>
          </cell>
          <cell r="D93">
            <v>886</v>
          </cell>
          <cell r="E93">
            <v>45</v>
          </cell>
          <cell r="F93">
            <v>1074</v>
          </cell>
          <cell r="G93">
            <v>260</v>
          </cell>
          <cell r="H93">
            <v>1272</v>
          </cell>
          <cell r="I93">
            <v>0</v>
          </cell>
        </row>
        <row r="94">
          <cell r="B94">
            <v>343</v>
          </cell>
          <cell r="C94">
            <v>65</v>
          </cell>
          <cell r="D94">
            <v>13</v>
          </cell>
          <cell r="E94">
            <v>114</v>
          </cell>
          <cell r="F94">
            <v>457</v>
          </cell>
          <cell r="G94">
            <v>23</v>
          </cell>
          <cell r="H94">
            <v>155</v>
          </cell>
          <cell r="I94">
            <v>0</v>
          </cell>
        </row>
        <row r="95">
          <cell r="B95">
            <v>11</v>
          </cell>
          <cell r="C95">
            <v>0</v>
          </cell>
          <cell r="D95">
            <v>0</v>
          </cell>
          <cell r="E95">
            <v>651</v>
          </cell>
          <cell r="F95">
            <v>405</v>
          </cell>
          <cell r="G95">
            <v>118</v>
          </cell>
          <cell r="H95">
            <v>6</v>
          </cell>
          <cell r="I95">
            <v>0</v>
          </cell>
        </row>
        <row r="96">
          <cell r="B96">
            <v>107</v>
          </cell>
          <cell r="C96">
            <v>0</v>
          </cell>
          <cell r="D96">
            <v>90</v>
          </cell>
          <cell r="E96">
            <v>3060</v>
          </cell>
          <cell r="F96">
            <v>1007</v>
          </cell>
          <cell r="G96">
            <v>255</v>
          </cell>
          <cell r="H96">
            <v>250</v>
          </cell>
          <cell r="I96">
            <v>5</v>
          </cell>
        </row>
        <row r="97">
          <cell r="B97">
            <v>532</v>
          </cell>
          <cell r="C97">
            <v>1</v>
          </cell>
          <cell r="D97">
            <v>5</v>
          </cell>
          <cell r="E97">
            <v>181</v>
          </cell>
          <cell r="F97">
            <v>1265</v>
          </cell>
          <cell r="G97">
            <v>0</v>
          </cell>
          <cell r="H97">
            <v>43</v>
          </cell>
          <cell r="I97">
            <v>12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633</v>
          </cell>
          <cell r="F99">
            <v>740</v>
          </cell>
          <cell r="G99">
            <v>335</v>
          </cell>
          <cell r="H99">
            <v>0</v>
          </cell>
          <cell r="I99">
            <v>0</v>
          </cell>
        </row>
        <row r="100">
          <cell r="B100">
            <v>7756</v>
          </cell>
          <cell r="C100">
            <v>106</v>
          </cell>
          <cell r="D100">
            <v>1412</v>
          </cell>
          <cell r="E100">
            <v>717</v>
          </cell>
          <cell r="F100">
            <v>2781</v>
          </cell>
          <cell r="G100">
            <v>1521</v>
          </cell>
          <cell r="H100">
            <v>223</v>
          </cell>
          <cell r="I100">
            <v>215</v>
          </cell>
        </row>
        <row r="101">
          <cell r="B101">
            <v>235</v>
          </cell>
          <cell r="C101">
            <v>3534</v>
          </cell>
          <cell r="D101">
            <v>0</v>
          </cell>
          <cell r="E101">
            <v>303</v>
          </cell>
          <cell r="F101">
            <v>4235</v>
          </cell>
          <cell r="G101">
            <v>74</v>
          </cell>
          <cell r="H101">
            <v>5</v>
          </cell>
          <cell r="I101">
            <v>789</v>
          </cell>
        </row>
        <row r="102">
          <cell r="B102">
            <v>1477</v>
          </cell>
          <cell r="C102">
            <v>1308</v>
          </cell>
          <cell r="D102">
            <v>2260</v>
          </cell>
          <cell r="E102">
            <v>661</v>
          </cell>
          <cell r="F102">
            <v>685</v>
          </cell>
          <cell r="G102">
            <v>2380</v>
          </cell>
          <cell r="H102">
            <v>392</v>
          </cell>
          <cell r="I102">
            <v>45</v>
          </cell>
        </row>
        <row r="103">
          <cell r="B103">
            <v>205</v>
          </cell>
          <cell r="C103">
            <v>0</v>
          </cell>
          <cell r="D103">
            <v>3627</v>
          </cell>
          <cell r="E103">
            <v>0</v>
          </cell>
          <cell r="F103">
            <v>0</v>
          </cell>
          <cell r="G103">
            <v>363</v>
          </cell>
          <cell r="H103">
            <v>184</v>
          </cell>
          <cell r="I103">
            <v>150</v>
          </cell>
        </row>
        <row r="104">
          <cell r="B104">
            <v>8689</v>
          </cell>
          <cell r="C104">
            <v>12658</v>
          </cell>
          <cell r="D104">
            <v>50</v>
          </cell>
          <cell r="E104">
            <v>2477</v>
          </cell>
          <cell r="F104">
            <v>6370</v>
          </cell>
          <cell r="G104">
            <v>1123</v>
          </cell>
          <cell r="H104">
            <v>3</v>
          </cell>
          <cell r="I104">
            <v>7156</v>
          </cell>
        </row>
        <row r="105">
          <cell r="B105">
            <v>349</v>
          </cell>
          <cell r="C105">
            <v>5748</v>
          </cell>
          <cell r="D105">
            <v>0</v>
          </cell>
          <cell r="E105">
            <v>7</v>
          </cell>
          <cell r="F105">
            <v>73</v>
          </cell>
          <cell r="G105">
            <v>0</v>
          </cell>
          <cell r="H105">
            <v>0</v>
          </cell>
          <cell r="I105">
            <v>60</v>
          </cell>
        </row>
        <row r="106">
          <cell r="B106">
            <v>459</v>
          </cell>
          <cell r="C106">
            <v>43</v>
          </cell>
          <cell r="D106">
            <v>0</v>
          </cell>
          <cell r="E106">
            <v>0</v>
          </cell>
          <cell r="F106">
            <v>359</v>
          </cell>
          <cell r="G106">
            <v>1073</v>
          </cell>
          <cell r="H106">
            <v>0</v>
          </cell>
          <cell r="I106">
            <v>450</v>
          </cell>
        </row>
        <row r="107">
          <cell r="B107">
            <v>31879</v>
          </cell>
          <cell r="C107">
            <v>8697</v>
          </cell>
          <cell r="D107">
            <v>88937</v>
          </cell>
          <cell r="E107">
            <v>3853</v>
          </cell>
          <cell r="F107">
            <v>22946</v>
          </cell>
          <cell r="G107">
            <v>76931</v>
          </cell>
          <cell r="H107">
            <v>13632</v>
          </cell>
          <cell r="I107">
            <v>192</v>
          </cell>
        </row>
        <row r="108">
          <cell r="B108">
            <v>141271</v>
          </cell>
          <cell r="C108">
            <v>131918</v>
          </cell>
          <cell r="D108">
            <v>13105</v>
          </cell>
          <cell r="E108">
            <v>189227</v>
          </cell>
          <cell r="F108">
            <v>32221</v>
          </cell>
          <cell r="G108">
            <v>130218</v>
          </cell>
          <cell r="H108">
            <v>28985</v>
          </cell>
          <cell r="I108">
            <v>3960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40">
          <cell r="B140">
            <v>24804</v>
          </cell>
          <cell r="C140">
            <v>152987</v>
          </cell>
          <cell r="D140">
            <v>187627</v>
          </cell>
          <cell r="E140">
            <v>70020</v>
          </cell>
          <cell r="F140">
            <v>10489</v>
          </cell>
          <cell r="H140">
            <v>63281</v>
          </cell>
          <cell r="I140">
            <v>9460</v>
          </cell>
        </row>
        <row r="141">
          <cell r="B141">
            <v>2380</v>
          </cell>
          <cell r="C141">
            <v>2164</v>
          </cell>
          <cell r="D141">
            <v>4810</v>
          </cell>
          <cell r="E141">
            <v>1004</v>
          </cell>
          <cell r="F141">
            <v>12747</v>
          </cell>
          <cell r="G141">
            <v>5504</v>
          </cell>
          <cell r="H141">
            <v>18828</v>
          </cell>
          <cell r="I141">
            <v>1702</v>
          </cell>
        </row>
        <row r="142">
          <cell r="B142">
            <v>0</v>
          </cell>
          <cell r="C142">
            <v>1600</v>
          </cell>
          <cell r="D142">
            <v>371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B143">
            <v>400</v>
          </cell>
          <cell r="C143">
            <v>10851</v>
          </cell>
          <cell r="D143">
            <v>124</v>
          </cell>
          <cell r="E143">
            <v>301</v>
          </cell>
          <cell r="F143">
            <v>1780</v>
          </cell>
          <cell r="G143">
            <v>2232</v>
          </cell>
          <cell r="H143">
            <v>182</v>
          </cell>
          <cell r="I143">
            <v>4209</v>
          </cell>
        </row>
        <row r="144">
          <cell r="B144">
            <v>0</v>
          </cell>
          <cell r="C144">
            <v>36</v>
          </cell>
          <cell r="D144">
            <v>2611</v>
          </cell>
          <cell r="E144">
            <v>0</v>
          </cell>
          <cell r="F144">
            <v>20</v>
          </cell>
          <cell r="G144">
            <v>27</v>
          </cell>
          <cell r="H144">
            <v>6943</v>
          </cell>
          <cell r="I144">
            <v>0</v>
          </cell>
        </row>
        <row r="145">
          <cell r="B145">
            <v>840</v>
          </cell>
          <cell r="C145">
            <v>42</v>
          </cell>
          <cell r="D145">
            <v>444</v>
          </cell>
          <cell r="E145">
            <v>2425</v>
          </cell>
          <cell r="F145">
            <v>1341</v>
          </cell>
          <cell r="G145">
            <v>3204</v>
          </cell>
          <cell r="H145">
            <v>21380</v>
          </cell>
          <cell r="I145">
            <v>0</v>
          </cell>
        </row>
        <row r="146">
          <cell r="B146">
            <v>787</v>
          </cell>
          <cell r="C146">
            <v>60</v>
          </cell>
          <cell r="D146">
            <v>93</v>
          </cell>
          <cell r="E146">
            <v>70</v>
          </cell>
          <cell r="F146">
            <v>268</v>
          </cell>
          <cell r="G146">
            <v>7025</v>
          </cell>
          <cell r="H146">
            <v>6278</v>
          </cell>
          <cell r="I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195</v>
          </cell>
          <cell r="G147">
            <v>145</v>
          </cell>
          <cell r="H147">
            <v>1245</v>
          </cell>
          <cell r="I147">
            <v>0</v>
          </cell>
        </row>
        <row r="148">
          <cell r="B148">
            <v>4401</v>
          </cell>
          <cell r="C148">
            <v>312</v>
          </cell>
          <cell r="D148">
            <v>7396</v>
          </cell>
          <cell r="E148">
            <v>236</v>
          </cell>
          <cell r="F148">
            <v>2269</v>
          </cell>
          <cell r="G148">
            <v>17774</v>
          </cell>
          <cell r="H148">
            <v>50650</v>
          </cell>
          <cell r="I148">
            <v>385</v>
          </cell>
        </row>
        <row r="149">
          <cell r="B149">
            <v>4703</v>
          </cell>
          <cell r="C149">
            <v>1116</v>
          </cell>
          <cell r="D149">
            <v>336</v>
          </cell>
          <cell r="E149">
            <v>1668</v>
          </cell>
          <cell r="F149">
            <v>6842</v>
          </cell>
          <cell r="G149">
            <v>2716</v>
          </cell>
          <cell r="H149">
            <v>16150</v>
          </cell>
          <cell r="I149">
            <v>2533</v>
          </cell>
        </row>
        <row r="150">
          <cell r="B150">
            <v>0</v>
          </cell>
          <cell r="C150">
            <v>1570</v>
          </cell>
          <cell r="D150">
            <v>20</v>
          </cell>
          <cell r="E150">
            <v>415</v>
          </cell>
          <cell r="F150">
            <v>4856</v>
          </cell>
          <cell r="G150">
            <v>13470</v>
          </cell>
          <cell r="H150">
            <v>96</v>
          </cell>
          <cell r="I150">
            <v>5496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51620</v>
          </cell>
          <cell r="F151">
            <v>4180</v>
          </cell>
          <cell r="G151">
            <v>36138</v>
          </cell>
          <cell r="H151">
            <v>98</v>
          </cell>
          <cell r="I151">
            <v>0</v>
          </cell>
        </row>
        <row r="152">
          <cell r="B152">
            <v>1888</v>
          </cell>
          <cell r="C152">
            <v>154252</v>
          </cell>
          <cell r="D152">
            <v>333</v>
          </cell>
          <cell r="E152">
            <v>6596</v>
          </cell>
          <cell r="F152">
            <v>21112</v>
          </cell>
          <cell r="G152">
            <v>12892</v>
          </cell>
          <cell r="H152">
            <v>0</v>
          </cell>
          <cell r="I152">
            <v>3576</v>
          </cell>
        </row>
        <row r="153">
          <cell r="B153">
            <v>45708</v>
          </cell>
          <cell r="C153">
            <v>9947</v>
          </cell>
          <cell r="D153">
            <v>39105</v>
          </cell>
          <cell r="E153">
            <v>60005</v>
          </cell>
          <cell r="F153">
            <v>25001</v>
          </cell>
          <cell r="G153">
            <v>6403</v>
          </cell>
          <cell r="H153">
            <v>13028</v>
          </cell>
          <cell r="I153">
            <v>9301</v>
          </cell>
        </row>
        <row r="154">
          <cell r="B154">
            <v>9993</v>
          </cell>
          <cell r="C154">
            <v>949</v>
          </cell>
          <cell r="D154">
            <v>7411</v>
          </cell>
          <cell r="E154">
            <v>604</v>
          </cell>
          <cell r="F154">
            <v>9525</v>
          </cell>
          <cell r="G154">
            <v>5398</v>
          </cell>
          <cell r="H154">
            <v>1387</v>
          </cell>
          <cell r="I154">
            <v>411</v>
          </cell>
        </row>
        <row r="156">
          <cell r="B156">
            <v>9638</v>
          </cell>
          <cell r="C156">
            <v>10630</v>
          </cell>
          <cell r="D156">
            <v>2316</v>
          </cell>
          <cell r="E156">
            <v>1666</v>
          </cell>
          <cell r="F156">
            <v>6795</v>
          </cell>
          <cell r="G156">
            <v>3192</v>
          </cell>
          <cell r="H156">
            <v>8000</v>
          </cell>
          <cell r="I156">
            <v>6008</v>
          </cell>
        </row>
        <row r="157">
          <cell r="B157">
            <v>10672</v>
          </cell>
          <cell r="C157">
            <v>103</v>
          </cell>
          <cell r="D157">
            <v>171</v>
          </cell>
          <cell r="E157">
            <v>666</v>
          </cell>
          <cell r="F157">
            <v>9293</v>
          </cell>
          <cell r="G157">
            <v>1878</v>
          </cell>
          <cell r="H157">
            <v>1151</v>
          </cell>
          <cell r="I157">
            <v>12</v>
          </cell>
        </row>
        <row r="158">
          <cell r="B158">
            <v>3979</v>
          </cell>
          <cell r="C158">
            <v>0</v>
          </cell>
          <cell r="D158">
            <v>12963</v>
          </cell>
          <cell r="E158">
            <v>365</v>
          </cell>
          <cell r="F158">
            <v>23132</v>
          </cell>
          <cell r="G158">
            <v>1560</v>
          </cell>
          <cell r="H158">
            <v>18721</v>
          </cell>
          <cell r="I158">
            <v>0</v>
          </cell>
        </row>
        <row r="159">
          <cell r="B159">
            <v>3788</v>
          </cell>
          <cell r="C159">
            <v>159</v>
          </cell>
          <cell r="D159">
            <v>240</v>
          </cell>
          <cell r="E159">
            <v>2361</v>
          </cell>
          <cell r="F159">
            <v>6275</v>
          </cell>
          <cell r="G159">
            <v>652</v>
          </cell>
          <cell r="H159">
            <v>1240</v>
          </cell>
          <cell r="I159">
            <v>0</v>
          </cell>
        </row>
        <row r="160">
          <cell r="B160">
            <v>17</v>
          </cell>
          <cell r="C160">
            <v>0</v>
          </cell>
          <cell r="D160">
            <v>0</v>
          </cell>
          <cell r="E160">
            <v>1298</v>
          </cell>
          <cell r="F160">
            <v>645</v>
          </cell>
          <cell r="G160">
            <v>367</v>
          </cell>
          <cell r="H160">
            <v>6</v>
          </cell>
          <cell r="I160">
            <v>0</v>
          </cell>
        </row>
        <row r="161">
          <cell r="B161">
            <v>127</v>
          </cell>
          <cell r="C161">
            <v>0</v>
          </cell>
          <cell r="D161">
            <v>117</v>
          </cell>
          <cell r="E161">
            <v>2944</v>
          </cell>
          <cell r="F161">
            <v>2057</v>
          </cell>
          <cell r="G161">
            <v>262</v>
          </cell>
          <cell r="H161">
            <v>250</v>
          </cell>
          <cell r="I161">
            <v>3</v>
          </cell>
        </row>
        <row r="162">
          <cell r="B162">
            <v>7368</v>
          </cell>
          <cell r="C162">
            <v>2</v>
          </cell>
          <cell r="D162">
            <v>77</v>
          </cell>
          <cell r="E162">
            <v>2333</v>
          </cell>
          <cell r="F162">
            <v>20000</v>
          </cell>
          <cell r="G162">
            <v>0</v>
          </cell>
          <cell r="H162">
            <v>86</v>
          </cell>
          <cell r="I162">
            <v>12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35465</v>
          </cell>
          <cell r="F164">
            <v>8250</v>
          </cell>
          <cell r="G164">
            <v>1681</v>
          </cell>
          <cell r="H164">
            <v>0</v>
          </cell>
          <cell r="I164">
            <v>0</v>
          </cell>
        </row>
        <row r="165">
          <cell r="B165">
            <v>12044</v>
          </cell>
          <cell r="C165">
            <v>33</v>
          </cell>
          <cell r="D165">
            <v>3543</v>
          </cell>
          <cell r="E165">
            <v>111</v>
          </cell>
          <cell r="F165">
            <v>10376</v>
          </cell>
          <cell r="G165">
            <v>1041</v>
          </cell>
          <cell r="H165">
            <v>247</v>
          </cell>
          <cell r="I165">
            <v>385</v>
          </cell>
        </row>
        <row r="166">
          <cell r="B166">
            <v>554</v>
          </cell>
          <cell r="C166">
            <v>1788</v>
          </cell>
          <cell r="D166">
            <v>0</v>
          </cell>
          <cell r="E166">
            <v>97</v>
          </cell>
          <cell r="F166">
            <v>1784</v>
          </cell>
          <cell r="G166">
            <v>60</v>
          </cell>
          <cell r="H166">
            <v>1</v>
          </cell>
          <cell r="I166">
            <v>2100</v>
          </cell>
        </row>
        <row r="167">
          <cell r="B167">
            <v>1834</v>
          </cell>
          <cell r="C167">
            <v>157</v>
          </cell>
          <cell r="D167">
            <v>806</v>
          </cell>
          <cell r="E167">
            <v>210</v>
          </cell>
          <cell r="F167">
            <v>1026</v>
          </cell>
          <cell r="G167">
            <v>885</v>
          </cell>
          <cell r="H167">
            <v>641</v>
          </cell>
          <cell r="I167">
            <v>23</v>
          </cell>
        </row>
        <row r="168">
          <cell r="B168">
            <v>213</v>
          </cell>
          <cell r="C168">
            <v>0</v>
          </cell>
          <cell r="D168">
            <v>5399</v>
          </cell>
          <cell r="E168">
            <v>0</v>
          </cell>
          <cell r="F168">
            <v>0</v>
          </cell>
          <cell r="G168">
            <v>287</v>
          </cell>
          <cell r="H168">
            <v>92</v>
          </cell>
          <cell r="I168">
            <v>225</v>
          </cell>
        </row>
        <row r="169">
          <cell r="B169">
            <v>26307</v>
          </cell>
          <cell r="C169">
            <v>15761</v>
          </cell>
          <cell r="D169">
            <v>235</v>
          </cell>
          <cell r="E169">
            <v>436</v>
          </cell>
          <cell r="F169">
            <v>3185</v>
          </cell>
          <cell r="G169">
            <v>1320</v>
          </cell>
          <cell r="H169">
            <v>5</v>
          </cell>
          <cell r="I169">
            <v>10240</v>
          </cell>
        </row>
        <row r="170">
          <cell r="B170">
            <v>544</v>
          </cell>
          <cell r="C170">
            <v>805</v>
          </cell>
          <cell r="D170">
            <v>0</v>
          </cell>
          <cell r="E170">
            <v>4</v>
          </cell>
          <cell r="F170">
            <v>219</v>
          </cell>
          <cell r="G170">
            <v>0</v>
          </cell>
          <cell r="H170">
            <v>0</v>
          </cell>
          <cell r="I170">
            <v>120</v>
          </cell>
        </row>
        <row r="171">
          <cell r="B171">
            <v>700</v>
          </cell>
          <cell r="C171">
            <v>46</v>
          </cell>
          <cell r="D171">
            <v>0</v>
          </cell>
          <cell r="E171">
            <v>0</v>
          </cell>
          <cell r="F171">
            <v>180</v>
          </cell>
          <cell r="G171">
            <v>934</v>
          </cell>
          <cell r="H171">
            <v>0</v>
          </cell>
          <cell r="I171">
            <v>725</v>
          </cell>
        </row>
        <row r="172">
          <cell r="B172">
            <v>168072</v>
          </cell>
          <cell r="C172">
            <v>43488</v>
          </cell>
          <cell r="D172">
            <v>803681</v>
          </cell>
          <cell r="E172">
            <v>9941</v>
          </cell>
          <cell r="F172">
            <v>86334</v>
          </cell>
          <cell r="G172">
            <v>428652</v>
          </cell>
          <cell r="H172">
            <v>121890</v>
          </cell>
          <cell r="I172">
            <v>347</v>
          </cell>
        </row>
        <row r="173">
          <cell r="B173">
            <v>23219</v>
          </cell>
          <cell r="C173">
            <v>12025</v>
          </cell>
          <cell r="D173">
            <v>7070</v>
          </cell>
          <cell r="E173">
            <v>5029</v>
          </cell>
          <cell r="F173">
            <v>3653</v>
          </cell>
          <cell r="G173">
            <v>23915</v>
          </cell>
          <cell r="H173">
            <v>6168</v>
          </cell>
          <cell r="I173">
            <v>4098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"/>
      <sheetName val="consolidado Reg."/>
      <sheetName val="enero"/>
      <sheetName val="feb."/>
      <sheetName val="marzo"/>
      <sheetName val="abril"/>
      <sheetName val="mayo"/>
      <sheetName val="junio"/>
      <sheetName val="julio"/>
      <sheetName val="agosto"/>
      <sheetName val="sept. "/>
      <sheetName val="oct."/>
      <sheetName val="nov."/>
      <sheetName val="dic."/>
    </sheetNames>
    <sheetDataSet>
      <sheetData sheetId="0"/>
      <sheetData sheetId="1"/>
      <sheetData sheetId="2">
        <row r="8">
          <cell r="B8">
            <v>887</v>
          </cell>
          <cell r="C8">
            <v>33865</v>
          </cell>
          <cell r="D8">
            <v>21729</v>
          </cell>
          <cell r="E8">
            <v>35231</v>
          </cell>
          <cell r="F8">
            <v>106</v>
          </cell>
          <cell r="G8">
            <v>0</v>
          </cell>
          <cell r="H8">
            <v>1021</v>
          </cell>
          <cell r="I8">
            <v>1188</v>
          </cell>
        </row>
        <row r="9">
          <cell r="B9">
            <v>5443</v>
          </cell>
          <cell r="C9">
            <v>1819</v>
          </cell>
          <cell r="D9">
            <v>840</v>
          </cell>
          <cell r="E9">
            <v>1628</v>
          </cell>
          <cell r="F9">
            <v>1475</v>
          </cell>
          <cell r="G9">
            <v>3810</v>
          </cell>
          <cell r="H9">
            <v>3455</v>
          </cell>
          <cell r="I9">
            <v>1109</v>
          </cell>
        </row>
        <row r="11">
          <cell r="C11">
            <v>140</v>
          </cell>
          <cell r="D11">
            <v>9</v>
          </cell>
        </row>
        <row r="12">
          <cell r="B12">
            <v>50</v>
          </cell>
          <cell r="C12">
            <v>23</v>
          </cell>
          <cell r="D12">
            <v>11</v>
          </cell>
          <cell r="E12">
            <v>0</v>
          </cell>
          <cell r="F12">
            <v>0</v>
          </cell>
          <cell r="G12">
            <v>1</v>
          </cell>
          <cell r="H12">
            <v>1178</v>
          </cell>
          <cell r="I12">
            <v>190</v>
          </cell>
        </row>
        <row r="13">
          <cell r="B13">
            <v>2604</v>
          </cell>
          <cell r="C13">
            <v>1444</v>
          </cell>
          <cell r="D13">
            <v>1094</v>
          </cell>
          <cell r="E13">
            <v>4182</v>
          </cell>
          <cell r="F13">
            <v>10119</v>
          </cell>
          <cell r="G13">
            <v>2970</v>
          </cell>
          <cell r="H13">
            <v>1575</v>
          </cell>
          <cell r="I13">
            <v>10780</v>
          </cell>
        </row>
        <row r="14">
          <cell r="B14">
            <v>431</v>
          </cell>
          <cell r="C14">
            <v>431</v>
          </cell>
          <cell r="D14">
            <v>319</v>
          </cell>
          <cell r="E14">
            <v>69</v>
          </cell>
          <cell r="F14">
            <v>318</v>
          </cell>
          <cell r="G14">
            <v>4252</v>
          </cell>
          <cell r="H14">
            <v>164</v>
          </cell>
          <cell r="I14">
            <v>2998</v>
          </cell>
        </row>
        <row r="15">
          <cell r="B15">
            <v>69</v>
          </cell>
          <cell r="C15">
            <v>0</v>
          </cell>
          <cell r="D15">
            <v>78</v>
          </cell>
          <cell r="E15">
            <v>0</v>
          </cell>
          <cell r="F15">
            <v>26</v>
          </cell>
          <cell r="G15">
            <v>475</v>
          </cell>
          <cell r="H15">
            <v>0</v>
          </cell>
          <cell r="I15">
            <v>135</v>
          </cell>
        </row>
        <row r="16">
          <cell r="B16">
            <v>725</v>
          </cell>
          <cell r="C16">
            <v>298</v>
          </cell>
          <cell r="D16">
            <v>953</v>
          </cell>
          <cell r="E16">
            <v>498</v>
          </cell>
          <cell r="F16">
            <v>1293</v>
          </cell>
          <cell r="G16">
            <v>1489</v>
          </cell>
          <cell r="H16">
            <v>6001</v>
          </cell>
          <cell r="I16">
            <v>355</v>
          </cell>
        </row>
        <row r="17">
          <cell r="B17">
            <v>738</v>
          </cell>
          <cell r="C17">
            <v>765</v>
          </cell>
          <cell r="D17">
            <v>154</v>
          </cell>
          <cell r="E17">
            <v>2462</v>
          </cell>
          <cell r="F17">
            <v>286</v>
          </cell>
          <cell r="G17">
            <v>465</v>
          </cell>
          <cell r="H17">
            <v>1561</v>
          </cell>
          <cell r="I17">
            <v>237</v>
          </cell>
        </row>
        <row r="18">
          <cell r="B18">
            <v>0</v>
          </cell>
          <cell r="C18">
            <v>691</v>
          </cell>
          <cell r="D18">
            <v>2</v>
          </cell>
          <cell r="E18">
            <v>25</v>
          </cell>
          <cell r="F18">
            <v>267</v>
          </cell>
          <cell r="G18">
            <v>2109</v>
          </cell>
          <cell r="H18">
            <v>0</v>
          </cell>
          <cell r="I18">
            <v>562</v>
          </cell>
        </row>
        <row r="19">
          <cell r="B19">
            <v>0</v>
          </cell>
          <cell r="C19">
            <v>0</v>
          </cell>
          <cell r="D19">
            <v>267</v>
          </cell>
          <cell r="E19">
            <v>2391</v>
          </cell>
          <cell r="F19">
            <v>590</v>
          </cell>
          <cell r="G19">
            <v>1963</v>
          </cell>
          <cell r="H19">
            <v>77</v>
          </cell>
          <cell r="I19">
            <v>0</v>
          </cell>
        </row>
        <row r="20">
          <cell r="B20">
            <v>77</v>
          </cell>
          <cell r="C20">
            <v>6094</v>
          </cell>
          <cell r="D20">
            <v>0</v>
          </cell>
          <cell r="E20">
            <v>629</v>
          </cell>
          <cell r="F20">
            <v>567</v>
          </cell>
          <cell r="G20">
            <v>1350</v>
          </cell>
          <cell r="H20">
            <v>0</v>
          </cell>
          <cell r="I20">
            <v>317</v>
          </cell>
        </row>
        <row r="21">
          <cell r="B21">
            <v>5880</v>
          </cell>
          <cell r="C21">
            <v>1389</v>
          </cell>
          <cell r="D21">
            <v>2030</v>
          </cell>
          <cell r="E21">
            <v>9512</v>
          </cell>
          <cell r="F21">
            <v>840</v>
          </cell>
          <cell r="G21">
            <v>959</v>
          </cell>
          <cell r="H21">
            <v>623</v>
          </cell>
          <cell r="I21">
            <v>822</v>
          </cell>
        </row>
        <row r="22">
          <cell r="B22">
            <v>274</v>
          </cell>
          <cell r="C22">
            <v>209</v>
          </cell>
          <cell r="D22">
            <v>915</v>
          </cell>
          <cell r="E22">
            <v>79</v>
          </cell>
          <cell r="F22">
            <v>459</v>
          </cell>
          <cell r="G22">
            <v>400</v>
          </cell>
          <cell r="H22">
            <v>498</v>
          </cell>
          <cell r="I22">
            <v>36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295</v>
          </cell>
          <cell r="F23">
            <v>5</v>
          </cell>
          <cell r="G23">
            <v>1</v>
          </cell>
          <cell r="H23">
            <v>0</v>
          </cell>
          <cell r="I23">
            <v>0</v>
          </cell>
        </row>
        <row r="24">
          <cell r="B24">
            <v>1552</v>
          </cell>
          <cell r="C24">
            <v>513</v>
          </cell>
          <cell r="D24">
            <v>92</v>
          </cell>
          <cell r="E24">
            <v>540</v>
          </cell>
          <cell r="F24">
            <v>2140</v>
          </cell>
          <cell r="G24">
            <v>60</v>
          </cell>
          <cell r="H24">
            <v>50</v>
          </cell>
          <cell r="I24">
            <v>830</v>
          </cell>
        </row>
        <row r="25">
          <cell r="B25">
            <v>163</v>
          </cell>
          <cell r="C25">
            <v>109</v>
          </cell>
          <cell r="D25">
            <v>134</v>
          </cell>
          <cell r="E25">
            <v>233</v>
          </cell>
          <cell r="F25">
            <v>209</v>
          </cell>
          <cell r="G25">
            <v>32</v>
          </cell>
          <cell r="H25">
            <v>85</v>
          </cell>
          <cell r="I25">
            <v>12</v>
          </cell>
        </row>
        <row r="26">
          <cell r="B26">
            <v>21</v>
          </cell>
          <cell r="C26">
            <v>0</v>
          </cell>
          <cell r="D26">
            <v>76</v>
          </cell>
          <cell r="E26">
            <v>380</v>
          </cell>
          <cell r="F26">
            <v>1695</v>
          </cell>
          <cell r="G26">
            <v>310</v>
          </cell>
          <cell r="H26">
            <v>3208</v>
          </cell>
          <cell r="I26">
            <v>0</v>
          </cell>
        </row>
        <row r="27">
          <cell r="B27">
            <v>38</v>
          </cell>
          <cell r="C27">
            <v>48</v>
          </cell>
          <cell r="D27">
            <v>499</v>
          </cell>
          <cell r="E27">
            <v>279</v>
          </cell>
          <cell r="F27">
            <v>381</v>
          </cell>
          <cell r="G27">
            <v>41</v>
          </cell>
          <cell r="H27">
            <v>199</v>
          </cell>
          <cell r="I27">
            <v>10</v>
          </cell>
        </row>
        <row r="28">
          <cell r="B28">
            <v>129</v>
          </cell>
          <cell r="C28">
            <v>3</v>
          </cell>
          <cell r="D28">
            <v>84</v>
          </cell>
          <cell r="E28">
            <v>837</v>
          </cell>
          <cell r="F28">
            <v>525</v>
          </cell>
          <cell r="G28">
            <v>19</v>
          </cell>
          <cell r="H28">
            <v>3</v>
          </cell>
          <cell r="I28">
            <v>14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115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108</v>
          </cell>
          <cell r="C30">
            <v>32</v>
          </cell>
          <cell r="D30">
            <v>27</v>
          </cell>
          <cell r="E30">
            <v>47</v>
          </cell>
          <cell r="F30">
            <v>483</v>
          </cell>
          <cell r="G30">
            <v>35</v>
          </cell>
          <cell r="H30">
            <v>6</v>
          </cell>
          <cell r="I30">
            <v>16</v>
          </cell>
        </row>
        <row r="32">
          <cell r="B32">
            <v>10</v>
          </cell>
          <cell r="C32">
            <v>1</v>
          </cell>
          <cell r="D32">
            <v>0</v>
          </cell>
          <cell r="E32">
            <v>496</v>
          </cell>
          <cell r="F32">
            <v>170</v>
          </cell>
          <cell r="G32">
            <v>96</v>
          </cell>
          <cell r="H32">
            <v>1</v>
          </cell>
          <cell r="I32">
            <v>40</v>
          </cell>
        </row>
        <row r="33">
          <cell r="B33">
            <v>310</v>
          </cell>
          <cell r="C33">
            <v>15</v>
          </cell>
          <cell r="D33">
            <v>25</v>
          </cell>
          <cell r="E33">
            <v>92</v>
          </cell>
          <cell r="F33">
            <v>140</v>
          </cell>
          <cell r="G33">
            <v>94</v>
          </cell>
          <cell r="H33">
            <v>4</v>
          </cell>
          <cell r="I33">
            <v>42</v>
          </cell>
        </row>
        <row r="34">
          <cell r="B34">
            <v>5</v>
          </cell>
          <cell r="C34">
            <v>102</v>
          </cell>
          <cell r="D34">
            <v>0</v>
          </cell>
          <cell r="E34">
            <v>4</v>
          </cell>
          <cell r="F34">
            <v>25</v>
          </cell>
          <cell r="G34">
            <v>12</v>
          </cell>
          <cell r="H34">
            <v>0</v>
          </cell>
          <cell r="I34">
            <v>17</v>
          </cell>
        </row>
        <row r="35">
          <cell r="B35">
            <v>144</v>
          </cell>
          <cell r="C35">
            <v>28</v>
          </cell>
          <cell r="D35">
            <v>533</v>
          </cell>
          <cell r="E35">
            <v>183</v>
          </cell>
          <cell r="F35">
            <v>346</v>
          </cell>
          <cell r="G35">
            <v>99</v>
          </cell>
          <cell r="H35">
            <v>284</v>
          </cell>
          <cell r="I35">
            <v>95</v>
          </cell>
        </row>
        <row r="36">
          <cell r="B36">
            <v>60</v>
          </cell>
          <cell r="C36">
            <v>4</v>
          </cell>
          <cell r="D36">
            <v>5883</v>
          </cell>
          <cell r="E36">
            <v>0</v>
          </cell>
          <cell r="F36">
            <v>0</v>
          </cell>
          <cell r="G36">
            <v>420</v>
          </cell>
          <cell r="H36">
            <v>1021</v>
          </cell>
          <cell r="I36">
            <v>0</v>
          </cell>
        </row>
        <row r="37">
          <cell r="B37">
            <v>23</v>
          </cell>
          <cell r="C37">
            <v>18</v>
          </cell>
          <cell r="D37">
            <v>0</v>
          </cell>
          <cell r="E37">
            <v>835</v>
          </cell>
          <cell r="F37">
            <v>0</v>
          </cell>
          <cell r="G37">
            <v>85</v>
          </cell>
          <cell r="H37">
            <v>5</v>
          </cell>
          <cell r="I37">
            <v>71</v>
          </cell>
        </row>
        <row r="38">
          <cell r="B38">
            <v>706</v>
          </cell>
          <cell r="C38">
            <v>572</v>
          </cell>
          <cell r="D38">
            <v>2</v>
          </cell>
          <cell r="E38">
            <v>70</v>
          </cell>
          <cell r="F38">
            <v>35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</v>
          </cell>
          <cell r="H39">
            <v>0</v>
          </cell>
          <cell r="I39">
            <v>0</v>
          </cell>
        </row>
        <row r="40">
          <cell r="B40">
            <v>97</v>
          </cell>
          <cell r="C40">
            <v>76</v>
          </cell>
          <cell r="D40">
            <v>1063</v>
          </cell>
          <cell r="E40">
            <v>231</v>
          </cell>
          <cell r="F40">
            <v>53</v>
          </cell>
          <cell r="G40">
            <v>143</v>
          </cell>
          <cell r="H40">
            <v>238</v>
          </cell>
          <cell r="I40">
            <v>205</v>
          </cell>
        </row>
        <row r="41">
          <cell r="B41">
            <v>1609</v>
          </cell>
          <cell r="C41">
            <v>1844</v>
          </cell>
          <cell r="D41">
            <v>2462</v>
          </cell>
          <cell r="E41">
            <v>2227</v>
          </cell>
          <cell r="F41">
            <v>663</v>
          </cell>
          <cell r="G41">
            <v>1698</v>
          </cell>
          <cell r="H41">
            <v>1739</v>
          </cell>
          <cell r="I41">
            <v>464</v>
          </cell>
        </row>
        <row r="57">
          <cell r="B57">
            <v>0</v>
          </cell>
          <cell r="C57">
            <v>31867</v>
          </cell>
          <cell r="D57">
            <v>21791</v>
          </cell>
          <cell r="E57">
            <v>22186</v>
          </cell>
          <cell r="F57">
            <v>6475</v>
          </cell>
          <cell r="G57">
            <v>0</v>
          </cell>
          <cell r="H57">
            <v>8690</v>
          </cell>
          <cell r="I57">
            <v>1799</v>
          </cell>
        </row>
        <row r="58">
          <cell r="B58">
            <v>2014</v>
          </cell>
          <cell r="C58">
            <v>1550</v>
          </cell>
          <cell r="D58">
            <v>1763</v>
          </cell>
          <cell r="E58">
            <v>1071</v>
          </cell>
          <cell r="F58">
            <v>2242</v>
          </cell>
          <cell r="G58">
            <v>3810</v>
          </cell>
          <cell r="H58">
            <v>12546</v>
          </cell>
          <cell r="I58">
            <v>1802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5476</v>
          </cell>
          <cell r="H59">
            <v>0</v>
          </cell>
          <cell r="I59">
            <v>0</v>
          </cell>
        </row>
        <row r="60">
          <cell r="B60">
            <v>1508</v>
          </cell>
          <cell r="C60">
            <v>85000</v>
          </cell>
          <cell r="D60">
            <v>452</v>
          </cell>
          <cell r="E60">
            <v>1395</v>
          </cell>
          <cell r="F60">
            <v>8300</v>
          </cell>
          <cell r="G60">
            <v>13505</v>
          </cell>
          <cell r="H60">
            <v>718</v>
          </cell>
          <cell r="I60">
            <v>36000</v>
          </cell>
        </row>
        <row r="61">
          <cell r="B61">
            <v>0</v>
          </cell>
          <cell r="C61">
            <v>20</v>
          </cell>
          <cell r="D61">
            <v>1496</v>
          </cell>
          <cell r="E61">
            <v>0</v>
          </cell>
          <cell r="F61">
            <v>10</v>
          </cell>
          <cell r="G61">
            <v>25</v>
          </cell>
          <cell r="H61">
            <v>901</v>
          </cell>
          <cell r="I61">
            <v>35</v>
          </cell>
        </row>
        <row r="62">
          <cell r="B62">
            <v>1118</v>
          </cell>
          <cell r="C62">
            <v>44</v>
          </cell>
          <cell r="D62">
            <v>861</v>
          </cell>
          <cell r="E62">
            <v>805</v>
          </cell>
          <cell r="F62">
            <v>1182</v>
          </cell>
          <cell r="G62">
            <v>2466</v>
          </cell>
          <cell r="H62">
            <v>4726</v>
          </cell>
          <cell r="I62">
            <v>1144</v>
          </cell>
        </row>
        <row r="63">
          <cell r="B63">
            <v>11</v>
          </cell>
          <cell r="C63">
            <v>57</v>
          </cell>
          <cell r="D63">
            <v>0</v>
          </cell>
          <cell r="E63">
            <v>4</v>
          </cell>
          <cell r="F63">
            <v>38</v>
          </cell>
          <cell r="G63">
            <v>1752</v>
          </cell>
          <cell r="H63">
            <v>2622</v>
          </cell>
          <cell r="I63">
            <v>800</v>
          </cell>
        </row>
        <row r="64">
          <cell r="B64">
            <v>10</v>
          </cell>
          <cell r="C64">
            <v>0</v>
          </cell>
          <cell r="D64">
            <v>10</v>
          </cell>
          <cell r="E64">
            <v>0</v>
          </cell>
          <cell r="F64">
            <v>26</v>
          </cell>
          <cell r="G64">
            <v>227</v>
          </cell>
          <cell r="H64">
            <v>8</v>
          </cell>
          <cell r="I64">
            <v>0</v>
          </cell>
        </row>
        <row r="65">
          <cell r="B65">
            <v>2901</v>
          </cell>
          <cell r="C65">
            <v>636</v>
          </cell>
          <cell r="D65">
            <v>2240</v>
          </cell>
          <cell r="E65">
            <v>320</v>
          </cell>
          <cell r="F65">
            <v>9543</v>
          </cell>
          <cell r="G65">
            <v>33678</v>
          </cell>
          <cell r="H65">
            <v>62384</v>
          </cell>
          <cell r="I65">
            <v>654</v>
          </cell>
        </row>
        <row r="66">
          <cell r="B66">
            <v>325</v>
          </cell>
          <cell r="C66">
            <v>324</v>
          </cell>
          <cell r="D66">
            <v>96</v>
          </cell>
          <cell r="E66">
            <v>407</v>
          </cell>
          <cell r="F66">
            <v>623</v>
          </cell>
          <cell r="G66">
            <v>590</v>
          </cell>
          <cell r="H66">
            <v>4927</v>
          </cell>
          <cell r="I66">
            <v>403</v>
          </cell>
        </row>
        <row r="67">
          <cell r="B67">
            <v>8</v>
          </cell>
          <cell r="C67">
            <v>932</v>
          </cell>
          <cell r="D67">
            <v>12</v>
          </cell>
          <cell r="E67">
            <v>0</v>
          </cell>
          <cell r="F67">
            <v>1484</v>
          </cell>
          <cell r="G67">
            <v>930</v>
          </cell>
          <cell r="H67">
            <v>19</v>
          </cell>
          <cell r="I67">
            <v>2491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2445</v>
          </cell>
          <cell r="F68">
            <v>510</v>
          </cell>
          <cell r="G68">
            <v>1769</v>
          </cell>
          <cell r="H68">
            <v>0</v>
          </cell>
          <cell r="I68">
            <v>0</v>
          </cell>
        </row>
        <row r="69">
          <cell r="B69">
            <v>262</v>
          </cell>
          <cell r="C69">
            <v>1801</v>
          </cell>
          <cell r="D69">
            <v>328</v>
          </cell>
          <cell r="E69">
            <v>740</v>
          </cell>
          <cell r="F69">
            <v>1909</v>
          </cell>
          <cell r="G69">
            <v>1874</v>
          </cell>
          <cell r="H69">
            <v>15</v>
          </cell>
          <cell r="I69">
            <v>1686</v>
          </cell>
        </row>
        <row r="70">
          <cell r="B70">
            <v>5777</v>
          </cell>
          <cell r="C70">
            <v>1664</v>
          </cell>
          <cell r="D70">
            <v>3980</v>
          </cell>
          <cell r="E70">
            <v>7286</v>
          </cell>
          <cell r="F70">
            <v>1566</v>
          </cell>
          <cell r="G70">
            <v>1075</v>
          </cell>
          <cell r="H70">
            <v>3308</v>
          </cell>
          <cell r="I70">
            <v>1620</v>
          </cell>
        </row>
        <row r="71">
          <cell r="B71">
            <v>620</v>
          </cell>
          <cell r="C71">
            <v>346</v>
          </cell>
          <cell r="D71">
            <v>1908</v>
          </cell>
          <cell r="E71">
            <v>227</v>
          </cell>
          <cell r="F71">
            <v>911</v>
          </cell>
          <cell r="G71">
            <v>749</v>
          </cell>
          <cell r="H71">
            <v>709</v>
          </cell>
          <cell r="I71">
            <v>112</v>
          </cell>
        </row>
        <row r="72">
          <cell r="B72">
            <v>8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1936</v>
          </cell>
          <cell r="C73">
            <v>2721</v>
          </cell>
          <cell r="D73">
            <v>256</v>
          </cell>
          <cell r="E73">
            <v>343</v>
          </cell>
          <cell r="F73">
            <v>2385</v>
          </cell>
          <cell r="G73">
            <v>311</v>
          </cell>
          <cell r="H73">
            <v>819</v>
          </cell>
          <cell r="I73">
            <v>996</v>
          </cell>
        </row>
        <row r="74">
          <cell r="B74">
            <v>936</v>
          </cell>
          <cell r="C74">
            <v>38</v>
          </cell>
          <cell r="D74">
            <v>574</v>
          </cell>
          <cell r="E74">
            <v>82</v>
          </cell>
          <cell r="F74">
            <v>375</v>
          </cell>
          <cell r="G74">
            <v>110</v>
          </cell>
          <cell r="H74">
            <v>456</v>
          </cell>
          <cell r="I74">
            <v>11</v>
          </cell>
        </row>
        <row r="75">
          <cell r="B75">
            <v>93</v>
          </cell>
          <cell r="C75">
            <v>0</v>
          </cell>
          <cell r="D75">
            <v>1501</v>
          </cell>
          <cell r="E75">
            <v>107</v>
          </cell>
          <cell r="F75">
            <v>975</v>
          </cell>
          <cell r="G75">
            <v>322</v>
          </cell>
          <cell r="H75">
            <v>557</v>
          </cell>
          <cell r="I75">
            <v>0</v>
          </cell>
        </row>
        <row r="76">
          <cell r="B76">
            <v>302</v>
          </cell>
          <cell r="C76">
            <v>81</v>
          </cell>
          <cell r="D76">
            <v>147</v>
          </cell>
          <cell r="E76">
            <v>278</v>
          </cell>
          <cell r="F76">
            <v>419</v>
          </cell>
          <cell r="G76">
            <v>67</v>
          </cell>
          <cell r="H76">
            <v>181</v>
          </cell>
          <cell r="I76">
            <v>14</v>
          </cell>
        </row>
        <row r="77">
          <cell r="B77">
            <v>28</v>
          </cell>
          <cell r="C77">
            <v>0</v>
          </cell>
          <cell r="D77">
            <v>43</v>
          </cell>
          <cell r="E77">
            <v>922</v>
          </cell>
          <cell r="F77">
            <v>570</v>
          </cell>
          <cell r="G77">
            <v>249</v>
          </cell>
          <cell r="H77">
            <v>1</v>
          </cell>
          <cell r="I77">
            <v>0</v>
          </cell>
        </row>
        <row r="78">
          <cell r="B78">
            <v>101</v>
          </cell>
          <cell r="C78">
            <v>0</v>
          </cell>
          <cell r="D78">
            <v>0</v>
          </cell>
          <cell r="E78">
            <v>2615</v>
          </cell>
          <cell r="F78">
            <v>882</v>
          </cell>
          <cell r="G78">
            <v>207</v>
          </cell>
          <cell r="H78">
            <v>350</v>
          </cell>
          <cell r="I78">
            <v>9</v>
          </cell>
        </row>
        <row r="79">
          <cell r="B79">
            <v>640</v>
          </cell>
          <cell r="C79">
            <v>3</v>
          </cell>
          <cell r="D79">
            <v>235</v>
          </cell>
          <cell r="E79">
            <v>169</v>
          </cell>
          <cell r="F79">
            <v>935</v>
          </cell>
          <cell r="G79">
            <v>41</v>
          </cell>
          <cell r="H79">
            <v>32</v>
          </cell>
          <cell r="I79">
            <v>14</v>
          </cell>
        </row>
        <row r="80">
          <cell r="B80">
            <v>4649</v>
          </cell>
          <cell r="C80">
            <v>0</v>
          </cell>
          <cell r="D80">
            <v>3706</v>
          </cell>
          <cell r="F80">
            <v>2000</v>
          </cell>
          <cell r="G80">
            <v>3015</v>
          </cell>
          <cell r="H80">
            <v>7959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767</v>
          </cell>
          <cell r="F81">
            <v>613</v>
          </cell>
          <cell r="G81">
            <v>841</v>
          </cell>
          <cell r="H81">
            <v>0</v>
          </cell>
          <cell r="I81">
            <v>0</v>
          </cell>
        </row>
        <row r="82">
          <cell r="B82">
            <v>15200</v>
          </cell>
          <cell r="C82">
            <v>0</v>
          </cell>
          <cell r="D82">
            <v>735</v>
          </cell>
          <cell r="E82">
            <v>2707</v>
          </cell>
          <cell r="F82">
            <v>490</v>
          </cell>
          <cell r="G82">
            <v>712</v>
          </cell>
          <cell r="H82">
            <v>542</v>
          </cell>
          <cell r="I82">
            <v>254</v>
          </cell>
        </row>
        <row r="83">
          <cell r="B83">
            <v>322</v>
          </cell>
          <cell r="C83">
            <v>2763</v>
          </cell>
          <cell r="D83">
            <v>90</v>
          </cell>
          <cell r="E83">
            <v>240</v>
          </cell>
          <cell r="F83">
            <v>2094</v>
          </cell>
          <cell r="G83">
            <v>15</v>
          </cell>
          <cell r="H83">
            <v>28</v>
          </cell>
          <cell r="I83">
            <v>412</v>
          </cell>
        </row>
        <row r="84">
          <cell r="B84">
            <v>2040</v>
          </cell>
          <cell r="C84">
            <v>1338</v>
          </cell>
          <cell r="D84">
            <v>4343</v>
          </cell>
          <cell r="E84">
            <v>535</v>
          </cell>
          <cell r="F84">
            <v>320</v>
          </cell>
          <cell r="G84">
            <v>1325</v>
          </cell>
          <cell r="H84">
            <v>289</v>
          </cell>
          <cell r="I84">
            <v>186</v>
          </cell>
        </row>
        <row r="85">
          <cell r="B85">
            <v>315</v>
          </cell>
          <cell r="C85">
            <v>0</v>
          </cell>
          <cell r="D85">
            <v>6490</v>
          </cell>
          <cell r="E85">
            <v>0</v>
          </cell>
          <cell r="F85">
            <v>0</v>
          </cell>
          <cell r="G85">
            <v>2390</v>
          </cell>
          <cell r="H85">
            <v>1123</v>
          </cell>
          <cell r="I85">
            <v>202</v>
          </cell>
        </row>
        <row r="86">
          <cell r="B86">
            <v>5334</v>
          </cell>
          <cell r="C86">
            <v>13302</v>
          </cell>
          <cell r="D86">
            <v>119</v>
          </cell>
          <cell r="E86">
            <v>3260</v>
          </cell>
          <cell r="F86">
            <v>17660</v>
          </cell>
          <cell r="G86">
            <v>8084</v>
          </cell>
          <cell r="H86">
            <v>153</v>
          </cell>
          <cell r="I86">
            <v>9454</v>
          </cell>
        </row>
        <row r="87">
          <cell r="B87">
            <v>505</v>
          </cell>
          <cell r="C87">
            <v>6643</v>
          </cell>
          <cell r="D87">
            <v>25</v>
          </cell>
          <cell r="E87">
            <v>163</v>
          </cell>
          <cell r="F87">
            <v>127</v>
          </cell>
          <cell r="G87">
            <v>0</v>
          </cell>
          <cell r="H87">
            <v>0</v>
          </cell>
          <cell r="I87">
            <v>16</v>
          </cell>
        </row>
        <row r="88">
          <cell r="B88">
            <v>32</v>
          </cell>
          <cell r="C88">
            <v>271</v>
          </cell>
          <cell r="D88">
            <v>0</v>
          </cell>
          <cell r="E88">
            <v>0</v>
          </cell>
          <cell r="F88">
            <v>5426</v>
          </cell>
          <cell r="G88">
            <v>1763</v>
          </cell>
          <cell r="H88">
            <v>0</v>
          </cell>
          <cell r="I88">
            <v>1254</v>
          </cell>
        </row>
        <row r="89">
          <cell r="B89">
            <v>31120</v>
          </cell>
          <cell r="C89">
            <v>8711</v>
          </cell>
          <cell r="D89">
            <v>88808</v>
          </cell>
          <cell r="E89">
            <v>4532</v>
          </cell>
          <cell r="F89">
            <v>27551</v>
          </cell>
          <cell r="G89">
            <v>76980</v>
          </cell>
          <cell r="H89">
            <v>18284</v>
          </cell>
          <cell r="I89">
            <v>681</v>
          </cell>
        </row>
        <row r="90">
          <cell r="B90">
            <v>137654</v>
          </cell>
          <cell r="C90">
            <v>132997</v>
          </cell>
          <cell r="D90">
            <v>11779</v>
          </cell>
          <cell r="E90">
            <v>184339</v>
          </cell>
          <cell r="F90">
            <v>33344</v>
          </cell>
          <cell r="G90">
            <v>130643</v>
          </cell>
          <cell r="H90">
            <v>25452</v>
          </cell>
          <cell r="I90">
            <v>6001</v>
          </cell>
        </row>
        <row r="107">
          <cell r="B107">
            <v>0</v>
          </cell>
          <cell r="C107">
            <v>86030</v>
          </cell>
          <cell r="D107">
            <v>70758</v>
          </cell>
          <cell r="E107">
            <v>57979</v>
          </cell>
          <cell r="F107">
            <v>14950</v>
          </cell>
          <cell r="G107">
            <v>0</v>
          </cell>
          <cell r="H107">
            <v>28809</v>
          </cell>
          <cell r="I107">
            <v>4677</v>
          </cell>
        </row>
        <row r="108">
          <cell r="B108">
            <v>3216</v>
          </cell>
          <cell r="C108">
            <v>2390</v>
          </cell>
          <cell r="D108">
            <v>1971</v>
          </cell>
          <cell r="E108">
            <v>1677</v>
          </cell>
          <cell r="F108">
            <v>3946</v>
          </cell>
          <cell r="G108">
            <v>4850</v>
          </cell>
          <cell r="H108">
            <v>19189</v>
          </cell>
          <cell r="I108">
            <v>2704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9397</v>
          </cell>
          <cell r="H109">
            <v>0</v>
          </cell>
          <cell r="I109">
            <v>0</v>
          </cell>
        </row>
        <row r="110">
          <cell r="B110">
            <v>396</v>
          </cell>
          <cell r="C110">
            <v>10902</v>
          </cell>
          <cell r="D110">
            <v>131</v>
          </cell>
          <cell r="E110">
            <v>300</v>
          </cell>
          <cell r="F110">
            <v>1751</v>
          </cell>
          <cell r="G110">
            <v>2250</v>
          </cell>
          <cell r="H110">
            <v>181</v>
          </cell>
          <cell r="I110">
            <v>4205</v>
          </cell>
        </row>
        <row r="111">
          <cell r="B111">
            <v>0</v>
          </cell>
          <cell r="C111">
            <v>60</v>
          </cell>
          <cell r="D111">
            <v>2032</v>
          </cell>
          <cell r="E111">
            <v>0</v>
          </cell>
          <cell r="F111">
            <v>15</v>
          </cell>
          <cell r="G111">
            <v>45</v>
          </cell>
          <cell r="H111">
            <v>1238</v>
          </cell>
          <cell r="I111">
            <v>42</v>
          </cell>
        </row>
        <row r="112">
          <cell r="B112">
            <v>909</v>
          </cell>
          <cell r="C112">
            <v>51</v>
          </cell>
          <cell r="D112">
            <v>389</v>
          </cell>
          <cell r="E112">
            <v>683</v>
          </cell>
          <cell r="F112">
            <v>1340</v>
          </cell>
          <cell r="G112">
            <v>3149</v>
          </cell>
          <cell r="H112">
            <v>3781</v>
          </cell>
          <cell r="I112">
            <v>1238</v>
          </cell>
        </row>
        <row r="113">
          <cell r="B113">
            <v>17</v>
          </cell>
          <cell r="C113">
            <v>85</v>
          </cell>
          <cell r="D113">
            <v>0</v>
          </cell>
          <cell r="E113">
            <v>6</v>
          </cell>
          <cell r="F113">
            <v>38</v>
          </cell>
          <cell r="G113">
            <v>1788</v>
          </cell>
          <cell r="H113">
            <v>1746</v>
          </cell>
          <cell r="I113">
            <v>720</v>
          </cell>
        </row>
        <row r="114">
          <cell r="B114">
            <v>15</v>
          </cell>
          <cell r="C114">
            <v>0</v>
          </cell>
          <cell r="D114">
            <v>8</v>
          </cell>
          <cell r="E114">
            <v>0</v>
          </cell>
          <cell r="F114">
            <v>42</v>
          </cell>
          <cell r="G114">
            <v>254</v>
          </cell>
          <cell r="H114">
            <v>12</v>
          </cell>
          <cell r="I114">
            <v>0</v>
          </cell>
        </row>
        <row r="115">
          <cell r="B115">
            <v>4136</v>
          </cell>
          <cell r="C115">
            <v>475</v>
          </cell>
          <cell r="D115">
            <v>2878</v>
          </cell>
          <cell r="E115">
            <v>271</v>
          </cell>
          <cell r="F115">
            <v>11895</v>
          </cell>
          <cell r="G115">
            <v>31051</v>
          </cell>
          <cell r="H115">
            <v>53338</v>
          </cell>
          <cell r="I115">
            <v>944</v>
          </cell>
        </row>
        <row r="116">
          <cell r="B116">
            <v>2819</v>
          </cell>
          <cell r="C116">
            <v>1860</v>
          </cell>
          <cell r="D116">
            <v>596</v>
          </cell>
          <cell r="E116">
            <v>3299</v>
          </cell>
          <cell r="F116">
            <v>4271</v>
          </cell>
          <cell r="G116">
            <v>3730</v>
          </cell>
          <cell r="H116">
            <v>34332</v>
          </cell>
          <cell r="I116">
            <v>2958</v>
          </cell>
        </row>
        <row r="117">
          <cell r="B117">
            <v>56</v>
          </cell>
          <cell r="C117">
            <v>9203</v>
          </cell>
          <cell r="D117">
            <v>46</v>
          </cell>
          <cell r="E117">
            <v>0</v>
          </cell>
          <cell r="F117">
            <v>14318</v>
          </cell>
          <cell r="G117">
            <v>11536</v>
          </cell>
          <cell r="H117">
            <v>125</v>
          </cell>
          <cell r="I117">
            <v>23030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74340</v>
          </cell>
          <cell r="F118">
            <v>4600</v>
          </cell>
          <cell r="G118">
            <v>22493</v>
          </cell>
          <cell r="H118">
            <v>0</v>
          </cell>
          <cell r="I118">
            <v>0</v>
          </cell>
        </row>
        <row r="119">
          <cell r="B119">
            <v>2255</v>
          </cell>
          <cell r="C119">
            <v>43957</v>
          </cell>
          <cell r="D119">
            <v>2288</v>
          </cell>
          <cell r="E119">
            <v>9351</v>
          </cell>
          <cell r="F119">
            <v>18462</v>
          </cell>
          <cell r="G119">
            <v>11143</v>
          </cell>
          <cell r="H119">
            <v>105</v>
          </cell>
          <cell r="I119">
            <v>12158</v>
          </cell>
        </row>
        <row r="120">
          <cell r="B120">
            <v>58793</v>
          </cell>
          <cell r="C120">
            <v>13361</v>
          </cell>
          <cell r="D120">
            <v>36182</v>
          </cell>
          <cell r="E120">
            <v>100866</v>
          </cell>
          <cell r="F120">
            <v>14300</v>
          </cell>
          <cell r="G120">
            <v>8921</v>
          </cell>
          <cell r="H120">
            <v>25622</v>
          </cell>
          <cell r="I120">
            <v>10501</v>
          </cell>
        </row>
        <row r="121">
          <cell r="B121">
            <v>4916</v>
          </cell>
          <cell r="C121">
            <v>487</v>
          </cell>
          <cell r="D121">
            <v>15823</v>
          </cell>
          <cell r="E121">
            <v>1637</v>
          </cell>
          <cell r="F121">
            <v>6474</v>
          </cell>
          <cell r="G121">
            <v>9020</v>
          </cell>
          <cell r="H121">
            <v>4154</v>
          </cell>
          <cell r="I121">
            <v>415</v>
          </cell>
        </row>
        <row r="122">
          <cell r="B122">
            <v>80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8748</v>
          </cell>
          <cell r="C123">
            <v>9573</v>
          </cell>
          <cell r="D123">
            <v>2041</v>
          </cell>
          <cell r="E123">
            <v>1817</v>
          </cell>
          <cell r="F123">
            <v>23530</v>
          </cell>
          <cell r="G123">
            <v>2991</v>
          </cell>
          <cell r="H123">
            <v>5851</v>
          </cell>
          <cell r="I123">
            <v>7848</v>
          </cell>
        </row>
        <row r="124">
          <cell r="B124">
            <v>10986</v>
          </cell>
          <cell r="C124">
            <v>147</v>
          </cell>
          <cell r="D124">
            <v>2954</v>
          </cell>
          <cell r="E124">
            <v>940</v>
          </cell>
          <cell r="F124">
            <v>4600</v>
          </cell>
          <cell r="G124">
            <v>1406</v>
          </cell>
          <cell r="H124">
            <v>3121</v>
          </cell>
          <cell r="I124">
            <v>28</v>
          </cell>
        </row>
        <row r="125">
          <cell r="B125">
            <v>1070</v>
          </cell>
          <cell r="C125">
            <v>0</v>
          </cell>
          <cell r="D125">
            <v>26732</v>
          </cell>
          <cell r="E125">
            <v>2610</v>
          </cell>
          <cell r="F125">
            <v>19300</v>
          </cell>
          <cell r="G125">
            <v>3106</v>
          </cell>
          <cell r="H125">
            <v>9795</v>
          </cell>
          <cell r="I125">
            <v>0</v>
          </cell>
        </row>
        <row r="126">
          <cell r="B126">
            <v>3256</v>
          </cell>
          <cell r="C126">
            <v>182</v>
          </cell>
          <cell r="D126">
            <v>2227</v>
          </cell>
          <cell r="E126">
            <v>5495</v>
          </cell>
          <cell r="F126">
            <v>6638</v>
          </cell>
          <cell r="G126">
            <v>1882</v>
          </cell>
          <cell r="H126">
            <v>1373</v>
          </cell>
          <cell r="I126">
            <v>72</v>
          </cell>
        </row>
        <row r="127">
          <cell r="B127">
            <v>42</v>
          </cell>
          <cell r="C127">
            <v>0</v>
          </cell>
          <cell r="D127">
            <v>86</v>
          </cell>
          <cell r="E127">
            <v>1813</v>
          </cell>
          <cell r="F127">
            <v>855</v>
          </cell>
          <cell r="G127">
            <v>447</v>
          </cell>
          <cell r="H127">
            <v>1</v>
          </cell>
          <cell r="I127">
            <v>0</v>
          </cell>
        </row>
        <row r="128">
          <cell r="B128">
            <v>109</v>
          </cell>
          <cell r="C128">
            <v>0</v>
          </cell>
          <cell r="D128">
            <v>0</v>
          </cell>
          <cell r="E128">
            <v>2047</v>
          </cell>
          <cell r="F128">
            <v>3082</v>
          </cell>
          <cell r="G128">
            <v>52</v>
          </cell>
          <cell r="H128">
            <v>364</v>
          </cell>
          <cell r="I128">
            <v>9</v>
          </cell>
        </row>
        <row r="129">
          <cell r="B129">
            <v>6460</v>
          </cell>
          <cell r="C129">
            <v>9</v>
          </cell>
          <cell r="D129">
            <v>1112</v>
          </cell>
          <cell r="E129">
            <v>2157</v>
          </cell>
          <cell r="F129">
            <v>18560</v>
          </cell>
          <cell r="G129">
            <v>660</v>
          </cell>
          <cell r="H129">
            <v>868</v>
          </cell>
          <cell r="I129">
            <v>112</v>
          </cell>
        </row>
        <row r="130">
          <cell r="B130">
            <v>260000</v>
          </cell>
          <cell r="C130">
            <v>0</v>
          </cell>
          <cell r="D130">
            <v>252000</v>
          </cell>
          <cell r="E130">
            <v>0</v>
          </cell>
          <cell r="F130">
            <v>84000</v>
          </cell>
          <cell r="G130">
            <v>150000</v>
          </cell>
          <cell r="H130">
            <v>344000</v>
          </cell>
          <cell r="I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54080</v>
          </cell>
          <cell r="F131">
            <v>8004</v>
          </cell>
          <cell r="G131">
            <v>7722</v>
          </cell>
          <cell r="H131">
            <v>0</v>
          </cell>
          <cell r="I131">
            <v>0</v>
          </cell>
        </row>
        <row r="132">
          <cell r="B132">
            <v>34200</v>
          </cell>
          <cell r="C132">
            <v>0</v>
          </cell>
          <cell r="D132">
            <v>1325</v>
          </cell>
          <cell r="E132">
            <v>4875</v>
          </cell>
          <cell r="F132">
            <v>795</v>
          </cell>
          <cell r="G132">
            <v>735</v>
          </cell>
          <cell r="H132">
            <v>472</v>
          </cell>
          <cell r="I132">
            <v>318</v>
          </cell>
        </row>
        <row r="133">
          <cell r="B133">
            <v>995</v>
          </cell>
          <cell r="C133">
            <v>1796</v>
          </cell>
          <cell r="D133">
            <v>20</v>
          </cell>
          <cell r="E133">
            <v>77</v>
          </cell>
          <cell r="F133">
            <v>8044</v>
          </cell>
          <cell r="G133">
            <v>14</v>
          </cell>
          <cell r="H133">
            <v>51</v>
          </cell>
          <cell r="I133">
            <v>1218</v>
          </cell>
        </row>
        <row r="134">
          <cell r="B134">
            <v>5525</v>
          </cell>
          <cell r="C134">
            <v>161</v>
          </cell>
          <cell r="D134">
            <v>8934</v>
          </cell>
          <cell r="E134">
            <v>108</v>
          </cell>
          <cell r="F134">
            <v>154</v>
          </cell>
          <cell r="G134">
            <v>568</v>
          </cell>
          <cell r="H134">
            <v>154</v>
          </cell>
          <cell r="I134">
            <v>167</v>
          </cell>
        </row>
        <row r="135">
          <cell r="B135">
            <v>297</v>
          </cell>
          <cell r="C135">
            <v>0</v>
          </cell>
          <cell r="D135">
            <v>7464</v>
          </cell>
          <cell r="E135">
            <v>0</v>
          </cell>
          <cell r="F135">
            <v>0</v>
          </cell>
          <cell r="G135">
            <v>1458</v>
          </cell>
          <cell r="H135">
            <v>449</v>
          </cell>
          <cell r="I135">
            <v>202</v>
          </cell>
        </row>
        <row r="136">
          <cell r="B136">
            <v>17838</v>
          </cell>
          <cell r="C136">
            <v>8162</v>
          </cell>
          <cell r="D136">
            <v>158</v>
          </cell>
          <cell r="E136">
            <v>469</v>
          </cell>
          <cell r="F136">
            <v>8830</v>
          </cell>
          <cell r="G136">
            <v>11964</v>
          </cell>
          <cell r="H136">
            <v>477</v>
          </cell>
          <cell r="I136">
            <v>21207</v>
          </cell>
        </row>
        <row r="137">
          <cell r="B137">
            <v>1038</v>
          </cell>
          <cell r="C137">
            <v>1450</v>
          </cell>
          <cell r="D137">
            <v>9</v>
          </cell>
          <cell r="E137">
            <v>286</v>
          </cell>
          <cell r="F137">
            <v>705</v>
          </cell>
          <cell r="G137">
            <v>0</v>
          </cell>
          <cell r="H137">
            <v>0</v>
          </cell>
          <cell r="I137">
            <v>13</v>
          </cell>
        </row>
        <row r="138">
          <cell r="B138">
            <v>55</v>
          </cell>
          <cell r="C138">
            <v>346</v>
          </cell>
          <cell r="D138">
            <v>0</v>
          </cell>
          <cell r="E138">
            <v>0</v>
          </cell>
          <cell r="F138">
            <v>2007</v>
          </cell>
          <cell r="G138">
            <v>1455</v>
          </cell>
          <cell r="H138">
            <v>0</v>
          </cell>
          <cell r="I138">
            <v>942</v>
          </cell>
        </row>
        <row r="139">
          <cell r="B139">
            <v>197905</v>
          </cell>
          <cell r="C139">
            <v>43555</v>
          </cell>
          <cell r="D139">
            <v>783655</v>
          </cell>
          <cell r="E139">
            <v>13872</v>
          </cell>
          <cell r="F139">
            <v>73673</v>
          </cell>
          <cell r="G139">
            <v>419570</v>
          </cell>
          <cell r="H139">
            <v>190523</v>
          </cell>
          <cell r="I139">
            <v>12420</v>
          </cell>
        </row>
        <row r="140">
          <cell r="B140">
            <v>21503</v>
          </cell>
          <cell r="C140">
            <v>14555</v>
          </cell>
          <cell r="D140">
            <v>4317</v>
          </cell>
          <cell r="E140">
            <v>3921</v>
          </cell>
          <cell r="F140">
            <v>7461</v>
          </cell>
          <cell r="G140">
            <v>26059</v>
          </cell>
          <cell r="H140">
            <v>5646</v>
          </cell>
          <cell r="I140">
            <v>6311</v>
          </cell>
        </row>
      </sheetData>
      <sheetData sheetId="3">
        <row r="8">
          <cell r="B8">
            <v>977</v>
          </cell>
          <cell r="C8">
            <v>196282</v>
          </cell>
          <cell r="D8">
            <v>119207</v>
          </cell>
          <cell r="E8">
            <v>92489</v>
          </cell>
          <cell r="F8">
            <v>3180</v>
          </cell>
          <cell r="G8">
            <v>0</v>
          </cell>
          <cell r="H8">
            <v>2475</v>
          </cell>
          <cell r="I8">
            <v>7912</v>
          </cell>
        </row>
        <row r="9">
          <cell r="B9">
            <v>2695</v>
          </cell>
          <cell r="C9">
            <v>2974</v>
          </cell>
          <cell r="D9">
            <v>2385</v>
          </cell>
          <cell r="E9">
            <v>2760</v>
          </cell>
          <cell r="F9">
            <v>2733</v>
          </cell>
          <cell r="G9">
            <v>3050</v>
          </cell>
          <cell r="H9">
            <v>10444</v>
          </cell>
          <cell r="I9">
            <v>2478</v>
          </cell>
        </row>
        <row r="10">
          <cell r="B10">
            <v>0</v>
          </cell>
          <cell r="C10">
            <v>0</v>
          </cell>
          <cell r="D10">
            <v>450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2</v>
          </cell>
          <cell r="E11">
            <v>0</v>
          </cell>
          <cell r="F11">
            <v>91</v>
          </cell>
          <cell r="G11">
            <v>1</v>
          </cell>
          <cell r="H11">
            <v>0</v>
          </cell>
          <cell r="I11">
            <v>0</v>
          </cell>
        </row>
        <row r="12">
          <cell r="B12">
            <v>11</v>
          </cell>
          <cell r="C12">
            <v>8</v>
          </cell>
          <cell r="D12">
            <v>233</v>
          </cell>
          <cell r="E12">
            <v>0</v>
          </cell>
          <cell r="F12">
            <v>10</v>
          </cell>
          <cell r="G12">
            <v>5</v>
          </cell>
          <cell r="H12">
            <v>1826</v>
          </cell>
          <cell r="I12">
            <v>137</v>
          </cell>
        </row>
        <row r="13">
          <cell r="B13">
            <v>2326</v>
          </cell>
          <cell r="C13">
            <v>697</v>
          </cell>
          <cell r="D13">
            <v>1094</v>
          </cell>
          <cell r="E13">
            <v>4365</v>
          </cell>
          <cell r="F13">
            <v>6913</v>
          </cell>
          <cell r="G13">
            <v>2084</v>
          </cell>
          <cell r="H13">
            <v>25</v>
          </cell>
          <cell r="I13">
            <v>148</v>
          </cell>
        </row>
        <row r="14">
          <cell r="B14">
            <v>370</v>
          </cell>
          <cell r="C14">
            <v>99</v>
          </cell>
          <cell r="D14">
            <v>361</v>
          </cell>
          <cell r="E14">
            <v>330</v>
          </cell>
          <cell r="F14">
            <v>395</v>
          </cell>
          <cell r="G14">
            <v>1324</v>
          </cell>
          <cell r="H14">
            <v>0</v>
          </cell>
          <cell r="I14">
            <v>35</v>
          </cell>
        </row>
        <row r="15">
          <cell r="B15">
            <v>169</v>
          </cell>
          <cell r="C15">
            <v>2</v>
          </cell>
          <cell r="D15">
            <v>0</v>
          </cell>
          <cell r="E15">
            <v>0</v>
          </cell>
          <cell r="F15">
            <v>15</v>
          </cell>
          <cell r="G15">
            <v>316</v>
          </cell>
          <cell r="H15">
            <v>0</v>
          </cell>
          <cell r="I15">
            <v>0</v>
          </cell>
        </row>
        <row r="16">
          <cell r="B16">
            <v>1481</v>
          </cell>
          <cell r="C16">
            <v>116</v>
          </cell>
          <cell r="D16">
            <v>796</v>
          </cell>
          <cell r="E16">
            <v>465</v>
          </cell>
          <cell r="F16">
            <v>6587</v>
          </cell>
          <cell r="G16">
            <v>888</v>
          </cell>
          <cell r="H16">
            <v>7460</v>
          </cell>
          <cell r="I16">
            <v>233</v>
          </cell>
        </row>
        <row r="17">
          <cell r="B17">
            <v>1229</v>
          </cell>
          <cell r="C17">
            <v>749</v>
          </cell>
          <cell r="D17">
            <v>240</v>
          </cell>
          <cell r="E17">
            <v>1107</v>
          </cell>
          <cell r="F17">
            <v>1123</v>
          </cell>
          <cell r="G17">
            <v>380</v>
          </cell>
          <cell r="H17">
            <v>3116</v>
          </cell>
          <cell r="I17">
            <v>196</v>
          </cell>
        </row>
        <row r="18">
          <cell r="B18">
            <v>0</v>
          </cell>
          <cell r="C18">
            <v>712</v>
          </cell>
          <cell r="D18">
            <v>0</v>
          </cell>
          <cell r="E18">
            <v>0</v>
          </cell>
          <cell r="F18">
            <v>987</v>
          </cell>
          <cell r="G18">
            <v>997</v>
          </cell>
          <cell r="H18">
            <v>780</v>
          </cell>
          <cell r="I18">
            <v>244</v>
          </cell>
        </row>
        <row r="19">
          <cell r="B19">
            <v>0</v>
          </cell>
          <cell r="C19">
            <v>0</v>
          </cell>
          <cell r="D19">
            <v>138</v>
          </cell>
          <cell r="E19">
            <v>2549</v>
          </cell>
          <cell r="F19">
            <v>495</v>
          </cell>
          <cell r="G19">
            <v>125</v>
          </cell>
          <cell r="H19">
            <v>109</v>
          </cell>
          <cell r="I19">
            <v>0</v>
          </cell>
        </row>
        <row r="20">
          <cell r="B20">
            <v>719</v>
          </cell>
          <cell r="C20">
            <v>5614</v>
          </cell>
          <cell r="D20">
            <v>47</v>
          </cell>
          <cell r="E20">
            <v>790</v>
          </cell>
          <cell r="F20">
            <v>3311</v>
          </cell>
          <cell r="G20">
            <v>1648</v>
          </cell>
          <cell r="H20">
            <v>499</v>
          </cell>
          <cell r="I20">
            <v>669</v>
          </cell>
        </row>
        <row r="21">
          <cell r="B21">
            <v>8634</v>
          </cell>
          <cell r="C21">
            <v>1978</v>
          </cell>
          <cell r="D21">
            <v>3548</v>
          </cell>
          <cell r="E21">
            <v>7250</v>
          </cell>
          <cell r="F21">
            <v>3425</v>
          </cell>
          <cell r="G21">
            <v>1056</v>
          </cell>
          <cell r="H21">
            <v>1230</v>
          </cell>
          <cell r="I21">
            <v>846</v>
          </cell>
        </row>
        <row r="22">
          <cell r="B22">
            <v>408</v>
          </cell>
          <cell r="C22">
            <v>97</v>
          </cell>
          <cell r="D22">
            <v>564</v>
          </cell>
          <cell r="E22">
            <v>113</v>
          </cell>
          <cell r="F22">
            <v>889</v>
          </cell>
          <cell r="G22">
            <v>384</v>
          </cell>
          <cell r="H22">
            <v>717</v>
          </cell>
          <cell r="I22">
            <v>66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65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1860</v>
          </cell>
          <cell r="C24">
            <v>700</v>
          </cell>
          <cell r="D24">
            <v>143</v>
          </cell>
          <cell r="E24">
            <v>655</v>
          </cell>
          <cell r="F24">
            <v>3932</v>
          </cell>
          <cell r="G24">
            <v>243</v>
          </cell>
          <cell r="H24">
            <v>105</v>
          </cell>
          <cell r="I24">
            <v>790</v>
          </cell>
        </row>
        <row r="25">
          <cell r="B25">
            <v>189</v>
          </cell>
          <cell r="C25">
            <v>12</v>
          </cell>
          <cell r="D25">
            <v>37</v>
          </cell>
          <cell r="E25">
            <v>108</v>
          </cell>
          <cell r="F25">
            <v>228</v>
          </cell>
          <cell r="G25">
            <v>92</v>
          </cell>
          <cell r="H25">
            <v>579</v>
          </cell>
          <cell r="I25">
            <v>92</v>
          </cell>
        </row>
        <row r="26">
          <cell r="B26">
            <v>85</v>
          </cell>
          <cell r="C26">
            <v>0</v>
          </cell>
          <cell r="D26">
            <v>17</v>
          </cell>
          <cell r="E26">
            <v>102</v>
          </cell>
          <cell r="F26">
            <v>2415</v>
          </cell>
          <cell r="G26">
            <v>211</v>
          </cell>
          <cell r="H26">
            <v>330</v>
          </cell>
          <cell r="I26">
            <v>10</v>
          </cell>
        </row>
        <row r="27">
          <cell r="B27">
            <v>116</v>
          </cell>
          <cell r="C27">
            <v>5</v>
          </cell>
          <cell r="D27">
            <v>609</v>
          </cell>
          <cell r="E27">
            <v>233</v>
          </cell>
          <cell r="F27">
            <v>1425</v>
          </cell>
          <cell r="G27">
            <v>7</v>
          </cell>
          <cell r="H27">
            <v>247</v>
          </cell>
          <cell r="I27">
            <v>7</v>
          </cell>
        </row>
        <row r="28">
          <cell r="B28">
            <v>41</v>
          </cell>
          <cell r="C28">
            <v>4</v>
          </cell>
          <cell r="D28">
            <v>0</v>
          </cell>
          <cell r="E28">
            <v>537</v>
          </cell>
          <cell r="F28">
            <v>405</v>
          </cell>
          <cell r="G28">
            <v>107</v>
          </cell>
          <cell r="H28">
            <v>3</v>
          </cell>
          <cell r="I28">
            <v>1</v>
          </cell>
        </row>
        <row r="29">
          <cell r="B29">
            <v>24</v>
          </cell>
          <cell r="C29">
            <v>0</v>
          </cell>
          <cell r="D29">
            <v>20</v>
          </cell>
          <cell r="E29">
            <v>986</v>
          </cell>
          <cell r="F29">
            <v>0</v>
          </cell>
          <cell r="G29">
            <v>12</v>
          </cell>
          <cell r="H29">
            <v>0</v>
          </cell>
          <cell r="I29">
            <v>0</v>
          </cell>
        </row>
        <row r="30">
          <cell r="B30">
            <v>140</v>
          </cell>
          <cell r="C30">
            <v>6</v>
          </cell>
          <cell r="D30">
            <v>6</v>
          </cell>
          <cell r="E30">
            <v>84</v>
          </cell>
          <cell r="F30">
            <v>717</v>
          </cell>
          <cell r="G30">
            <v>13</v>
          </cell>
          <cell r="H30">
            <v>53</v>
          </cell>
          <cell r="I30">
            <v>23</v>
          </cell>
        </row>
        <row r="32">
          <cell r="B32">
            <v>4</v>
          </cell>
          <cell r="C32">
            <v>1</v>
          </cell>
          <cell r="D32">
            <v>1</v>
          </cell>
          <cell r="E32">
            <v>549</v>
          </cell>
          <cell r="F32">
            <v>280</v>
          </cell>
          <cell r="G32">
            <v>306</v>
          </cell>
          <cell r="H32">
            <v>27</v>
          </cell>
          <cell r="I32">
            <v>0</v>
          </cell>
        </row>
        <row r="33">
          <cell r="B33">
            <v>1057</v>
          </cell>
          <cell r="C33">
            <v>0</v>
          </cell>
          <cell r="D33">
            <v>6</v>
          </cell>
          <cell r="E33">
            <v>232</v>
          </cell>
          <cell r="F33">
            <v>262</v>
          </cell>
          <cell r="G33">
            <v>145</v>
          </cell>
          <cell r="H33">
            <v>14</v>
          </cell>
          <cell r="I33">
            <v>48</v>
          </cell>
        </row>
        <row r="34">
          <cell r="B34">
            <v>76</v>
          </cell>
          <cell r="C34">
            <v>365</v>
          </cell>
          <cell r="D34">
            <v>18</v>
          </cell>
          <cell r="E34">
            <v>68</v>
          </cell>
          <cell r="F34">
            <v>61</v>
          </cell>
          <cell r="G34">
            <v>23</v>
          </cell>
          <cell r="H34">
            <v>0</v>
          </cell>
          <cell r="I34">
            <v>52</v>
          </cell>
        </row>
        <row r="35">
          <cell r="B35">
            <v>210</v>
          </cell>
          <cell r="C35">
            <v>352</v>
          </cell>
          <cell r="D35">
            <v>828</v>
          </cell>
          <cell r="E35">
            <v>109</v>
          </cell>
          <cell r="F35">
            <v>138</v>
          </cell>
          <cell r="G35">
            <v>248</v>
          </cell>
          <cell r="H35">
            <v>12</v>
          </cell>
          <cell r="I35">
            <v>175</v>
          </cell>
        </row>
        <row r="36">
          <cell r="B36">
            <v>100</v>
          </cell>
          <cell r="C36">
            <v>4</v>
          </cell>
          <cell r="D36">
            <v>3709</v>
          </cell>
          <cell r="E36">
            <v>0</v>
          </cell>
          <cell r="F36">
            <v>0</v>
          </cell>
          <cell r="G36">
            <v>360</v>
          </cell>
          <cell r="H36">
            <v>912</v>
          </cell>
          <cell r="I36">
            <v>233</v>
          </cell>
        </row>
        <row r="37">
          <cell r="B37">
            <v>433</v>
          </cell>
          <cell r="C37">
            <v>243</v>
          </cell>
          <cell r="D37">
            <v>0</v>
          </cell>
          <cell r="E37">
            <v>0</v>
          </cell>
          <cell r="F37">
            <v>20</v>
          </cell>
          <cell r="G37">
            <v>57</v>
          </cell>
          <cell r="H37">
            <v>0</v>
          </cell>
          <cell r="I37">
            <v>150</v>
          </cell>
        </row>
        <row r="38">
          <cell r="B38">
            <v>900</v>
          </cell>
          <cell r="C38">
            <v>1429</v>
          </cell>
          <cell r="D38">
            <v>11</v>
          </cell>
          <cell r="E38">
            <v>34</v>
          </cell>
          <cell r="F38">
            <v>60</v>
          </cell>
          <cell r="G38">
            <v>6</v>
          </cell>
          <cell r="H38">
            <v>0</v>
          </cell>
          <cell r="I38">
            <v>15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10</v>
          </cell>
          <cell r="H39">
            <v>0</v>
          </cell>
          <cell r="I39">
            <v>0</v>
          </cell>
        </row>
        <row r="40">
          <cell r="B40">
            <v>359</v>
          </cell>
          <cell r="C40">
            <v>54</v>
          </cell>
          <cell r="D40">
            <v>2126</v>
          </cell>
          <cell r="E40">
            <v>162</v>
          </cell>
          <cell r="F40">
            <v>626</v>
          </cell>
          <cell r="G40">
            <v>266</v>
          </cell>
          <cell r="H40">
            <v>203</v>
          </cell>
          <cell r="I40">
            <v>190</v>
          </cell>
        </row>
        <row r="41">
          <cell r="B41">
            <v>2499</v>
          </cell>
          <cell r="C41">
            <v>2713</v>
          </cell>
          <cell r="D41">
            <v>2757</v>
          </cell>
          <cell r="E41">
            <v>1869</v>
          </cell>
          <cell r="F41">
            <v>1472</v>
          </cell>
          <cell r="G41">
            <v>1437</v>
          </cell>
          <cell r="H41">
            <v>1930</v>
          </cell>
          <cell r="I41">
            <v>362</v>
          </cell>
        </row>
        <row r="57">
          <cell r="B57">
            <v>0</v>
          </cell>
          <cell r="C57">
            <v>20053</v>
          </cell>
          <cell r="D57">
            <v>1554</v>
          </cell>
          <cell r="E57">
            <v>0</v>
          </cell>
          <cell r="F57">
            <v>5315</v>
          </cell>
          <cell r="G57">
            <v>0</v>
          </cell>
          <cell r="H57">
            <v>2239</v>
          </cell>
          <cell r="I57">
            <v>463</v>
          </cell>
        </row>
        <row r="58">
          <cell r="B58">
            <v>1272</v>
          </cell>
          <cell r="C58">
            <v>993</v>
          </cell>
          <cell r="D58">
            <v>863</v>
          </cell>
          <cell r="E58">
            <v>937</v>
          </cell>
          <cell r="F58">
            <v>2916</v>
          </cell>
          <cell r="G58">
            <v>5682</v>
          </cell>
          <cell r="H58">
            <v>13501</v>
          </cell>
          <cell r="I58">
            <v>1697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G59">
            <v>6873</v>
          </cell>
          <cell r="H59">
            <v>0</v>
          </cell>
          <cell r="I59">
            <v>0</v>
          </cell>
        </row>
        <row r="60">
          <cell r="B60">
            <v>1500</v>
          </cell>
          <cell r="C60">
            <v>86000</v>
          </cell>
          <cell r="D60">
            <v>450</v>
          </cell>
          <cell r="E60">
            <v>1350</v>
          </cell>
          <cell r="F60">
            <v>9469</v>
          </cell>
          <cell r="G60">
            <v>18433</v>
          </cell>
          <cell r="H60">
            <v>547</v>
          </cell>
          <cell r="I60">
            <v>36000</v>
          </cell>
        </row>
        <row r="61">
          <cell r="B61">
            <v>0</v>
          </cell>
          <cell r="C61">
            <v>20</v>
          </cell>
          <cell r="D61">
            <v>79</v>
          </cell>
          <cell r="E61">
            <v>0</v>
          </cell>
          <cell r="F61">
            <v>0</v>
          </cell>
          <cell r="G61">
            <v>0</v>
          </cell>
          <cell r="H61">
            <v>275</v>
          </cell>
          <cell r="I61">
            <v>480</v>
          </cell>
        </row>
        <row r="62">
          <cell r="B62">
            <v>1521</v>
          </cell>
          <cell r="C62">
            <v>85</v>
          </cell>
          <cell r="D62">
            <v>501</v>
          </cell>
          <cell r="E62">
            <v>1469</v>
          </cell>
          <cell r="F62">
            <v>1296</v>
          </cell>
          <cell r="G62">
            <v>975</v>
          </cell>
          <cell r="H62">
            <v>156988</v>
          </cell>
          <cell r="I62">
            <v>11880</v>
          </cell>
        </row>
        <row r="63">
          <cell r="B63">
            <v>4</v>
          </cell>
          <cell r="C63">
            <v>53</v>
          </cell>
          <cell r="D63">
            <v>87</v>
          </cell>
          <cell r="E63">
            <v>50</v>
          </cell>
          <cell r="F63">
            <v>257</v>
          </cell>
          <cell r="G63">
            <v>1097</v>
          </cell>
          <cell r="H63">
            <v>11827</v>
          </cell>
          <cell r="I63">
            <v>3481</v>
          </cell>
        </row>
        <row r="64">
          <cell r="B64">
            <v>12</v>
          </cell>
          <cell r="C64">
            <v>0</v>
          </cell>
          <cell r="D64">
            <v>0</v>
          </cell>
          <cell r="E64">
            <v>0</v>
          </cell>
          <cell r="F64">
            <v>19</v>
          </cell>
          <cell r="G64">
            <v>74</v>
          </cell>
          <cell r="H64">
            <v>584</v>
          </cell>
          <cell r="I64">
            <v>0</v>
          </cell>
        </row>
        <row r="65">
          <cell r="B65">
            <v>2808</v>
          </cell>
          <cell r="C65">
            <v>585</v>
          </cell>
          <cell r="D65">
            <v>1471</v>
          </cell>
          <cell r="E65">
            <v>87</v>
          </cell>
          <cell r="F65">
            <v>8936</v>
          </cell>
          <cell r="G65">
            <v>18605</v>
          </cell>
          <cell r="H65">
            <v>31049</v>
          </cell>
          <cell r="I65">
            <v>1490</v>
          </cell>
        </row>
        <row r="66">
          <cell r="B66">
            <v>727</v>
          </cell>
          <cell r="C66">
            <v>1421</v>
          </cell>
          <cell r="D66">
            <v>67</v>
          </cell>
          <cell r="E66">
            <v>1600</v>
          </cell>
          <cell r="F66">
            <v>915</v>
          </cell>
          <cell r="G66">
            <v>396</v>
          </cell>
          <cell r="H66">
            <v>2662</v>
          </cell>
          <cell r="I66">
            <v>534</v>
          </cell>
        </row>
        <row r="67">
          <cell r="B67">
            <v>6</v>
          </cell>
          <cell r="C67">
            <v>1063</v>
          </cell>
          <cell r="D67">
            <v>0</v>
          </cell>
          <cell r="E67">
            <v>196</v>
          </cell>
          <cell r="F67">
            <v>3499</v>
          </cell>
          <cell r="G67">
            <v>613</v>
          </cell>
          <cell r="H67">
            <v>16</v>
          </cell>
          <cell r="I67">
            <v>1392</v>
          </cell>
        </row>
        <row r="68">
          <cell r="B68">
            <v>0</v>
          </cell>
          <cell r="C68">
            <v>0</v>
          </cell>
          <cell r="D68">
            <v>158</v>
          </cell>
          <cell r="E68">
            <v>2921</v>
          </cell>
          <cell r="F68">
            <v>415</v>
          </cell>
          <cell r="G68">
            <v>76</v>
          </cell>
          <cell r="H68">
            <v>0</v>
          </cell>
          <cell r="I68">
            <v>0</v>
          </cell>
        </row>
        <row r="69">
          <cell r="B69">
            <v>321</v>
          </cell>
          <cell r="C69">
            <v>2360</v>
          </cell>
          <cell r="D69">
            <v>107</v>
          </cell>
          <cell r="E69">
            <v>951</v>
          </cell>
          <cell r="F69">
            <v>7636</v>
          </cell>
          <cell r="G69">
            <v>1707</v>
          </cell>
          <cell r="H69">
            <v>0</v>
          </cell>
          <cell r="I69">
            <v>1253</v>
          </cell>
        </row>
        <row r="70">
          <cell r="B70">
            <v>9057</v>
          </cell>
          <cell r="C70">
            <v>1604</v>
          </cell>
          <cell r="D70">
            <v>2931</v>
          </cell>
          <cell r="E70">
            <v>5661</v>
          </cell>
          <cell r="F70">
            <v>4314</v>
          </cell>
          <cell r="G70">
            <v>1109</v>
          </cell>
          <cell r="H70">
            <v>2450</v>
          </cell>
          <cell r="I70">
            <v>1688</v>
          </cell>
        </row>
        <row r="71">
          <cell r="B71">
            <v>521</v>
          </cell>
          <cell r="C71">
            <v>313</v>
          </cell>
          <cell r="D71">
            <v>1764</v>
          </cell>
          <cell r="E71">
            <v>158</v>
          </cell>
          <cell r="F71">
            <v>2597</v>
          </cell>
          <cell r="G71">
            <v>890</v>
          </cell>
          <cell r="H71">
            <v>1169</v>
          </cell>
          <cell r="I71">
            <v>99</v>
          </cell>
        </row>
        <row r="73">
          <cell r="B73">
            <v>2276</v>
          </cell>
          <cell r="C73">
            <v>2032</v>
          </cell>
          <cell r="D73">
            <v>102</v>
          </cell>
          <cell r="E73">
            <v>507</v>
          </cell>
          <cell r="F73">
            <v>2114</v>
          </cell>
          <cell r="G73">
            <v>725</v>
          </cell>
          <cell r="H73">
            <v>422</v>
          </cell>
          <cell r="I73">
            <v>931</v>
          </cell>
        </row>
        <row r="74">
          <cell r="B74">
            <v>927</v>
          </cell>
          <cell r="C74">
            <v>44</v>
          </cell>
          <cell r="D74">
            <v>578</v>
          </cell>
          <cell r="E74">
            <v>207</v>
          </cell>
          <cell r="F74">
            <v>395</v>
          </cell>
          <cell r="G74">
            <v>111</v>
          </cell>
          <cell r="H74">
            <v>677</v>
          </cell>
          <cell r="I74">
            <v>10</v>
          </cell>
        </row>
        <row r="75">
          <cell r="B75">
            <v>77</v>
          </cell>
          <cell r="C75">
            <v>0</v>
          </cell>
          <cell r="D75">
            <v>955</v>
          </cell>
          <cell r="E75">
            <v>26</v>
          </cell>
          <cell r="F75">
            <v>1894</v>
          </cell>
          <cell r="G75">
            <v>205</v>
          </cell>
          <cell r="H75">
            <v>535</v>
          </cell>
          <cell r="I75">
            <v>0</v>
          </cell>
        </row>
        <row r="76">
          <cell r="B76">
            <v>251</v>
          </cell>
          <cell r="C76">
            <v>51</v>
          </cell>
          <cell r="D76">
            <v>273</v>
          </cell>
          <cell r="E76">
            <v>243</v>
          </cell>
          <cell r="F76">
            <v>416</v>
          </cell>
          <cell r="G76">
            <v>102</v>
          </cell>
          <cell r="H76">
            <v>246</v>
          </cell>
          <cell r="I76">
            <v>11</v>
          </cell>
        </row>
        <row r="77">
          <cell r="B77">
            <v>61</v>
          </cell>
          <cell r="C77">
            <v>16</v>
          </cell>
          <cell r="D77">
            <v>11</v>
          </cell>
          <cell r="E77">
            <v>758</v>
          </cell>
          <cell r="F77">
            <v>330</v>
          </cell>
          <cell r="G77">
            <v>65</v>
          </cell>
          <cell r="H77">
            <v>26</v>
          </cell>
          <cell r="I77">
            <v>0</v>
          </cell>
        </row>
        <row r="78">
          <cell r="B78">
            <v>81</v>
          </cell>
          <cell r="C78">
            <v>0</v>
          </cell>
          <cell r="D78">
            <v>696</v>
          </cell>
          <cell r="E78">
            <v>2615</v>
          </cell>
          <cell r="F78">
            <v>212</v>
          </cell>
          <cell r="G78">
            <v>217</v>
          </cell>
          <cell r="H78">
            <v>210</v>
          </cell>
          <cell r="I78">
            <v>3</v>
          </cell>
        </row>
        <row r="79">
          <cell r="B79">
            <v>801</v>
          </cell>
          <cell r="C79">
            <v>32</v>
          </cell>
          <cell r="D79">
            <v>110</v>
          </cell>
          <cell r="E79">
            <v>191</v>
          </cell>
          <cell r="F79">
            <v>889</v>
          </cell>
          <cell r="G79">
            <v>110</v>
          </cell>
          <cell r="H79">
            <v>105</v>
          </cell>
          <cell r="I79">
            <v>13</v>
          </cell>
        </row>
        <row r="80">
          <cell r="B80">
            <v>5991</v>
          </cell>
          <cell r="C80">
            <v>0</v>
          </cell>
          <cell r="D80">
            <v>2088</v>
          </cell>
          <cell r="F80">
            <v>2000</v>
          </cell>
          <cell r="G80">
            <v>9842</v>
          </cell>
          <cell r="H80">
            <v>11475</v>
          </cell>
        </row>
        <row r="81">
          <cell r="B81">
            <v>0</v>
          </cell>
          <cell r="C81">
            <v>1</v>
          </cell>
          <cell r="D81">
            <v>0</v>
          </cell>
          <cell r="E81">
            <v>574</v>
          </cell>
          <cell r="F81">
            <v>335</v>
          </cell>
          <cell r="G81">
            <v>270</v>
          </cell>
          <cell r="H81">
            <v>15</v>
          </cell>
          <cell r="I81">
            <v>30</v>
          </cell>
        </row>
        <row r="82">
          <cell r="B82">
            <v>11458</v>
          </cell>
          <cell r="C82">
            <v>0</v>
          </cell>
          <cell r="D82">
            <v>10</v>
          </cell>
          <cell r="E82">
            <v>69</v>
          </cell>
          <cell r="F82">
            <v>1185</v>
          </cell>
          <cell r="G82">
            <v>556</v>
          </cell>
          <cell r="H82">
            <v>1088</v>
          </cell>
          <cell r="I82">
            <v>492</v>
          </cell>
        </row>
        <row r="83">
          <cell r="B83">
            <v>322</v>
          </cell>
          <cell r="C83">
            <v>3961</v>
          </cell>
          <cell r="D83">
            <v>90</v>
          </cell>
          <cell r="E83">
            <v>103</v>
          </cell>
          <cell r="F83">
            <v>9659</v>
          </cell>
          <cell r="G83">
            <v>0</v>
          </cell>
          <cell r="H83">
            <v>0</v>
          </cell>
          <cell r="I83">
            <v>573</v>
          </cell>
        </row>
        <row r="84">
          <cell r="B84">
            <v>3944</v>
          </cell>
          <cell r="C84">
            <v>1355</v>
          </cell>
          <cell r="D84">
            <v>2610</v>
          </cell>
          <cell r="E84">
            <v>589</v>
          </cell>
          <cell r="F84">
            <v>535</v>
          </cell>
          <cell r="G84">
            <v>1579</v>
          </cell>
          <cell r="H84">
            <v>549</v>
          </cell>
          <cell r="I84">
            <v>177</v>
          </cell>
        </row>
        <row r="85">
          <cell r="B85">
            <v>355</v>
          </cell>
          <cell r="C85">
            <v>0</v>
          </cell>
          <cell r="D85">
            <v>4971</v>
          </cell>
          <cell r="E85">
            <v>0</v>
          </cell>
          <cell r="F85">
            <v>0</v>
          </cell>
          <cell r="G85">
            <v>157</v>
          </cell>
          <cell r="H85">
            <v>1123</v>
          </cell>
          <cell r="I85">
            <v>181</v>
          </cell>
        </row>
        <row r="86">
          <cell r="B86">
            <v>5959</v>
          </cell>
          <cell r="C86">
            <v>9455</v>
          </cell>
          <cell r="D86">
            <v>842</v>
          </cell>
          <cell r="E86">
            <v>1628</v>
          </cell>
          <cell r="F86">
            <v>19222</v>
          </cell>
          <cell r="G86">
            <v>2061</v>
          </cell>
          <cell r="H86">
            <v>309</v>
          </cell>
          <cell r="I86">
            <v>8327</v>
          </cell>
        </row>
        <row r="87">
          <cell r="B87">
            <v>443</v>
          </cell>
          <cell r="C87">
            <v>6349</v>
          </cell>
          <cell r="D87">
            <v>0</v>
          </cell>
          <cell r="E87">
            <v>95</v>
          </cell>
          <cell r="F87">
            <v>718</v>
          </cell>
          <cell r="G87">
            <v>0</v>
          </cell>
          <cell r="H87">
            <v>0</v>
          </cell>
          <cell r="I87">
            <v>19</v>
          </cell>
        </row>
        <row r="88">
          <cell r="B88">
            <v>66</v>
          </cell>
          <cell r="C88">
            <v>304</v>
          </cell>
          <cell r="D88">
            <v>0</v>
          </cell>
          <cell r="E88">
            <v>0</v>
          </cell>
          <cell r="F88">
            <v>6445</v>
          </cell>
          <cell r="G88">
            <v>3301</v>
          </cell>
          <cell r="H88">
            <v>0</v>
          </cell>
          <cell r="I88">
            <v>212</v>
          </cell>
        </row>
        <row r="89">
          <cell r="B89">
            <v>30015</v>
          </cell>
          <cell r="C89">
            <v>8694</v>
          </cell>
          <cell r="D89">
            <v>84308</v>
          </cell>
          <cell r="E89">
            <v>3071</v>
          </cell>
          <cell r="F89">
            <v>29502</v>
          </cell>
          <cell r="G89">
            <v>77208</v>
          </cell>
          <cell r="H89">
            <v>16064</v>
          </cell>
          <cell r="I89">
            <v>494</v>
          </cell>
        </row>
        <row r="90">
          <cell r="B90">
            <v>136033</v>
          </cell>
          <cell r="C90">
            <v>129542</v>
          </cell>
          <cell r="D90">
            <v>18549</v>
          </cell>
          <cell r="E90">
            <v>193300</v>
          </cell>
          <cell r="F90">
            <v>33315</v>
          </cell>
          <cell r="G90">
            <v>131650</v>
          </cell>
          <cell r="H90">
            <v>29185</v>
          </cell>
          <cell r="I90">
            <v>3371</v>
          </cell>
        </row>
        <row r="105">
          <cell r="B105">
            <v>0</v>
          </cell>
          <cell r="C105">
            <v>55722</v>
          </cell>
          <cell r="D105">
            <v>6554</v>
          </cell>
          <cell r="E105">
            <v>0</v>
          </cell>
          <cell r="F105">
            <v>17849</v>
          </cell>
          <cell r="G105">
            <v>0</v>
          </cell>
          <cell r="H105">
            <v>6953</v>
          </cell>
          <cell r="I105">
            <v>1509</v>
          </cell>
        </row>
        <row r="106">
          <cell r="B106">
            <v>2654</v>
          </cell>
          <cell r="C106">
            <v>1449</v>
          </cell>
          <cell r="D106">
            <v>922</v>
          </cell>
          <cell r="E106">
            <v>1367</v>
          </cell>
          <cell r="F106">
            <v>4826</v>
          </cell>
          <cell r="G106">
            <v>7677</v>
          </cell>
          <cell r="H106">
            <v>18491</v>
          </cell>
          <cell r="I106">
            <v>1916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15512</v>
          </cell>
          <cell r="H107">
            <v>0</v>
          </cell>
          <cell r="I107">
            <v>0</v>
          </cell>
        </row>
        <row r="108">
          <cell r="B108">
            <v>225</v>
          </cell>
          <cell r="C108">
            <v>12900</v>
          </cell>
          <cell r="D108">
            <v>68</v>
          </cell>
          <cell r="E108">
            <v>202</v>
          </cell>
          <cell r="F108">
            <v>1420</v>
          </cell>
          <cell r="G108">
            <v>2764</v>
          </cell>
          <cell r="H108">
            <v>82</v>
          </cell>
          <cell r="I108">
            <v>5400</v>
          </cell>
        </row>
        <row r="109">
          <cell r="B109">
            <v>0</v>
          </cell>
          <cell r="C109">
            <v>60</v>
          </cell>
          <cell r="D109">
            <v>113</v>
          </cell>
          <cell r="E109">
            <v>0</v>
          </cell>
          <cell r="F109">
            <v>0</v>
          </cell>
          <cell r="G109">
            <v>0</v>
          </cell>
          <cell r="H109">
            <v>353</v>
          </cell>
          <cell r="I109">
            <v>960</v>
          </cell>
        </row>
        <row r="110">
          <cell r="B110">
            <v>1771</v>
          </cell>
          <cell r="C110">
            <v>103</v>
          </cell>
          <cell r="D110">
            <v>669</v>
          </cell>
          <cell r="E110">
            <v>1276</v>
          </cell>
          <cell r="F110">
            <v>1628</v>
          </cell>
          <cell r="G110">
            <v>727</v>
          </cell>
          <cell r="H110">
            <v>258595</v>
          </cell>
          <cell r="I110">
            <v>8871</v>
          </cell>
        </row>
        <row r="111">
          <cell r="B111">
            <v>6</v>
          </cell>
          <cell r="C111">
            <v>71</v>
          </cell>
          <cell r="D111">
            <v>120</v>
          </cell>
          <cell r="E111">
            <v>73</v>
          </cell>
          <cell r="F111">
            <v>397</v>
          </cell>
          <cell r="G111">
            <v>1089</v>
          </cell>
          <cell r="H111">
            <v>19826</v>
          </cell>
          <cell r="I111">
            <v>2577</v>
          </cell>
        </row>
        <row r="112">
          <cell r="B112">
            <v>18</v>
          </cell>
          <cell r="C112">
            <v>0</v>
          </cell>
          <cell r="D112">
            <v>0</v>
          </cell>
          <cell r="E112">
            <v>0</v>
          </cell>
          <cell r="F112">
            <v>38</v>
          </cell>
          <cell r="G112">
            <v>75</v>
          </cell>
          <cell r="H112">
            <v>1003</v>
          </cell>
          <cell r="I112">
            <v>0</v>
          </cell>
        </row>
        <row r="113">
          <cell r="B113">
            <v>4809</v>
          </cell>
          <cell r="C113">
            <v>270</v>
          </cell>
          <cell r="D113">
            <v>2357</v>
          </cell>
          <cell r="E113">
            <v>74</v>
          </cell>
          <cell r="F113">
            <v>10827</v>
          </cell>
          <cell r="G113">
            <v>42740</v>
          </cell>
          <cell r="H113">
            <v>25563</v>
          </cell>
          <cell r="I113">
            <v>2078</v>
          </cell>
        </row>
        <row r="114">
          <cell r="B114">
            <v>6690</v>
          </cell>
          <cell r="C114">
            <v>8857</v>
          </cell>
          <cell r="D114">
            <v>427</v>
          </cell>
          <cell r="E114">
            <v>18670</v>
          </cell>
          <cell r="F114">
            <v>6405</v>
          </cell>
          <cell r="G114">
            <v>2164</v>
          </cell>
          <cell r="H114">
            <v>22386</v>
          </cell>
          <cell r="I114">
            <v>2940</v>
          </cell>
        </row>
        <row r="115">
          <cell r="B115">
            <v>42</v>
          </cell>
          <cell r="C115">
            <v>10595</v>
          </cell>
          <cell r="D115">
            <v>0</v>
          </cell>
          <cell r="E115">
            <v>3188</v>
          </cell>
          <cell r="F115">
            <v>27992</v>
          </cell>
          <cell r="G115">
            <v>6727</v>
          </cell>
          <cell r="H115">
            <v>100</v>
          </cell>
          <cell r="I115">
            <v>12338</v>
          </cell>
        </row>
        <row r="116">
          <cell r="B116">
            <v>0</v>
          </cell>
          <cell r="C116">
            <v>0</v>
          </cell>
          <cell r="D116">
            <v>1264</v>
          </cell>
          <cell r="E116">
            <v>70696</v>
          </cell>
          <cell r="F116">
            <v>3990</v>
          </cell>
          <cell r="G116">
            <v>912</v>
          </cell>
          <cell r="H116">
            <v>0</v>
          </cell>
          <cell r="I116">
            <v>0</v>
          </cell>
        </row>
        <row r="117">
          <cell r="B117">
            <v>2805</v>
          </cell>
          <cell r="C117">
            <v>54079</v>
          </cell>
          <cell r="D117">
            <v>411</v>
          </cell>
          <cell r="E117">
            <v>8852</v>
          </cell>
          <cell r="F117">
            <v>68122</v>
          </cell>
          <cell r="G117">
            <v>10510</v>
          </cell>
          <cell r="H117">
            <v>0</v>
          </cell>
          <cell r="I117">
            <v>11456</v>
          </cell>
        </row>
        <row r="118">
          <cell r="B118">
            <v>91910</v>
          </cell>
          <cell r="C118">
            <v>12169</v>
          </cell>
          <cell r="D118">
            <v>30107</v>
          </cell>
          <cell r="E118">
            <v>73382</v>
          </cell>
          <cell r="F118">
            <v>38114</v>
          </cell>
          <cell r="G118">
            <v>10117</v>
          </cell>
          <cell r="H118">
            <v>19453</v>
          </cell>
          <cell r="I118">
            <v>10837</v>
          </cell>
        </row>
        <row r="119">
          <cell r="B119">
            <v>4695</v>
          </cell>
          <cell r="C119">
            <v>709</v>
          </cell>
          <cell r="D119">
            <v>13697</v>
          </cell>
          <cell r="E119">
            <v>705</v>
          </cell>
          <cell r="F119">
            <v>17313</v>
          </cell>
          <cell r="G119">
            <v>9579</v>
          </cell>
          <cell r="H119">
            <v>7262</v>
          </cell>
          <cell r="I119">
            <v>345</v>
          </cell>
        </row>
        <row r="121">
          <cell r="B121">
            <v>8521</v>
          </cell>
          <cell r="C121">
            <v>9178</v>
          </cell>
          <cell r="D121">
            <v>1458</v>
          </cell>
          <cell r="E121">
            <v>3053</v>
          </cell>
          <cell r="F121">
            <v>15322</v>
          </cell>
          <cell r="G121">
            <v>5253</v>
          </cell>
          <cell r="H121">
            <v>1656</v>
          </cell>
          <cell r="I121">
            <v>7188</v>
          </cell>
        </row>
        <row r="122">
          <cell r="B122">
            <v>8910</v>
          </cell>
          <cell r="C122">
            <v>176</v>
          </cell>
          <cell r="D122">
            <v>5215</v>
          </cell>
          <cell r="E122">
            <v>2089</v>
          </cell>
          <cell r="F122">
            <v>4370</v>
          </cell>
          <cell r="G122">
            <v>1986</v>
          </cell>
          <cell r="H122">
            <v>4562</v>
          </cell>
          <cell r="I122">
            <v>42</v>
          </cell>
        </row>
        <row r="123">
          <cell r="B123">
            <v>903</v>
          </cell>
          <cell r="C123">
            <v>0</v>
          </cell>
          <cell r="D123">
            <v>29835</v>
          </cell>
          <cell r="E123">
            <v>470</v>
          </cell>
          <cell r="F123">
            <v>43187</v>
          </cell>
          <cell r="G123">
            <v>1602</v>
          </cell>
          <cell r="H123">
            <v>13826</v>
          </cell>
          <cell r="I123">
            <v>0</v>
          </cell>
        </row>
        <row r="124">
          <cell r="B124">
            <v>2788</v>
          </cell>
          <cell r="C124">
            <v>162</v>
          </cell>
          <cell r="D124">
            <v>4038</v>
          </cell>
          <cell r="E124">
            <v>3424</v>
          </cell>
          <cell r="F124">
            <v>7300</v>
          </cell>
          <cell r="G124">
            <v>1339</v>
          </cell>
          <cell r="H124">
            <v>1505</v>
          </cell>
          <cell r="I124">
            <v>44</v>
          </cell>
        </row>
        <row r="125">
          <cell r="B125">
            <v>103</v>
          </cell>
          <cell r="C125">
            <v>17</v>
          </cell>
          <cell r="D125">
            <v>11</v>
          </cell>
          <cell r="E125">
            <v>1476</v>
          </cell>
          <cell r="F125">
            <v>330</v>
          </cell>
          <cell r="G125">
            <v>134</v>
          </cell>
          <cell r="H125">
            <v>16</v>
          </cell>
          <cell r="I125">
            <v>0</v>
          </cell>
        </row>
        <row r="126">
          <cell r="B126">
            <v>53</v>
          </cell>
          <cell r="C126">
            <v>0</v>
          </cell>
          <cell r="D126">
            <v>471</v>
          </cell>
          <cell r="E126">
            <v>1711</v>
          </cell>
          <cell r="F126">
            <v>212</v>
          </cell>
          <cell r="G126">
            <v>139</v>
          </cell>
          <cell r="H126">
            <v>15</v>
          </cell>
          <cell r="I126">
            <v>5</v>
          </cell>
        </row>
        <row r="127">
          <cell r="B127">
            <v>8760</v>
          </cell>
          <cell r="C127">
            <v>100</v>
          </cell>
          <cell r="D127">
            <v>1859</v>
          </cell>
          <cell r="E127">
            <v>2079</v>
          </cell>
          <cell r="F127">
            <v>25750</v>
          </cell>
          <cell r="G127">
            <v>1910</v>
          </cell>
          <cell r="H127">
            <v>3425</v>
          </cell>
          <cell r="I127">
            <v>76</v>
          </cell>
        </row>
        <row r="128">
          <cell r="B128">
            <v>335000</v>
          </cell>
          <cell r="C128">
            <v>0</v>
          </cell>
          <cell r="D128">
            <v>142000</v>
          </cell>
          <cell r="F128">
            <v>84000</v>
          </cell>
          <cell r="G128">
            <v>489750</v>
          </cell>
          <cell r="H128">
            <v>496000</v>
          </cell>
        </row>
        <row r="129">
          <cell r="B129">
            <v>0</v>
          </cell>
          <cell r="C129">
            <v>8</v>
          </cell>
          <cell r="D129">
            <v>0</v>
          </cell>
          <cell r="E129">
            <v>31720</v>
          </cell>
          <cell r="F129">
            <v>4520</v>
          </cell>
          <cell r="G129">
            <v>1216</v>
          </cell>
          <cell r="H129">
            <v>160</v>
          </cell>
          <cell r="I129">
            <v>90</v>
          </cell>
        </row>
        <row r="130">
          <cell r="B130">
            <v>17436</v>
          </cell>
          <cell r="C130">
            <v>0</v>
          </cell>
          <cell r="D130">
            <v>4</v>
          </cell>
          <cell r="E130">
            <v>6</v>
          </cell>
          <cell r="F130">
            <v>1195</v>
          </cell>
          <cell r="G130">
            <v>352</v>
          </cell>
          <cell r="H130">
            <v>2180</v>
          </cell>
          <cell r="I130">
            <v>965</v>
          </cell>
        </row>
        <row r="131">
          <cell r="B131">
            <v>802</v>
          </cell>
          <cell r="C131">
            <v>4695</v>
          </cell>
          <cell r="D131">
            <v>20</v>
          </cell>
          <cell r="E131">
            <v>45</v>
          </cell>
          <cell r="F131">
            <v>11839</v>
          </cell>
          <cell r="G131">
            <v>0</v>
          </cell>
          <cell r="H131">
            <v>0</v>
          </cell>
          <cell r="I131">
            <v>1719</v>
          </cell>
        </row>
        <row r="132">
          <cell r="B132">
            <v>3511</v>
          </cell>
          <cell r="C132">
            <v>163</v>
          </cell>
          <cell r="D132">
            <v>7848</v>
          </cell>
          <cell r="E132">
            <v>212</v>
          </cell>
          <cell r="F132">
            <v>743</v>
          </cell>
          <cell r="G132">
            <v>771</v>
          </cell>
          <cell r="H132">
            <v>206</v>
          </cell>
          <cell r="I132">
            <v>152</v>
          </cell>
        </row>
        <row r="133">
          <cell r="B133">
            <v>343</v>
          </cell>
          <cell r="C133">
            <v>0</v>
          </cell>
          <cell r="D133">
            <v>5927</v>
          </cell>
          <cell r="E133">
            <v>0</v>
          </cell>
          <cell r="F133">
            <v>0</v>
          </cell>
          <cell r="G133">
            <v>92</v>
          </cell>
          <cell r="H133">
            <v>2055</v>
          </cell>
          <cell r="I133">
            <v>181</v>
          </cell>
        </row>
        <row r="134">
          <cell r="B134">
            <v>18491</v>
          </cell>
          <cell r="C134">
            <v>12309</v>
          </cell>
          <cell r="D134">
            <v>421</v>
          </cell>
          <cell r="E134">
            <v>276</v>
          </cell>
          <cell r="F134">
            <v>7052</v>
          </cell>
          <cell r="G134">
            <v>1464</v>
          </cell>
          <cell r="H134">
            <v>667</v>
          </cell>
          <cell r="I134">
            <v>18954</v>
          </cell>
        </row>
        <row r="135">
          <cell r="B135">
            <v>688</v>
          </cell>
          <cell r="C135">
            <v>889</v>
          </cell>
          <cell r="D135">
            <v>0</v>
          </cell>
          <cell r="E135">
            <v>4</v>
          </cell>
          <cell r="F135">
            <v>1795</v>
          </cell>
          <cell r="G135">
            <v>0</v>
          </cell>
          <cell r="H135">
            <v>0</v>
          </cell>
          <cell r="I135">
            <v>33</v>
          </cell>
        </row>
        <row r="136">
          <cell r="B136">
            <v>73</v>
          </cell>
          <cell r="C136">
            <v>369</v>
          </cell>
          <cell r="D136">
            <v>0</v>
          </cell>
          <cell r="E136">
            <v>0</v>
          </cell>
          <cell r="F136">
            <v>5807</v>
          </cell>
          <cell r="G136">
            <v>1376</v>
          </cell>
          <cell r="H136">
            <v>0</v>
          </cell>
          <cell r="I136">
            <v>328</v>
          </cell>
        </row>
        <row r="137">
          <cell r="B137">
            <v>157576</v>
          </cell>
          <cell r="C137">
            <v>43513</v>
          </cell>
          <cell r="D137">
            <v>672569</v>
          </cell>
          <cell r="E137">
            <v>18892</v>
          </cell>
          <cell r="F137">
            <v>92857</v>
          </cell>
          <cell r="G137">
            <v>330430</v>
          </cell>
          <cell r="H137">
            <v>145281</v>
          </cell>
          <cell r="I137">
            <v>5560</v>
          </cell>
        </row>
        <row r="138">
          <cell r="B138">
            <v>19346</v>
          </cell>
          <cell r="C138">
            <v>14604</v>
          </cell>
          <cell r="D138">
            <v>9481</v>
          </cell>
          <cell r="E138">
            <v>11743</v>
          </cell>
          <cell r="F138">
            <v>6005</v>
          </cell>
          <cell r="G138">
            <v>29500</v>
          </cell>
          <cell r="H138">
            <v>7393</v>
          </cell>
          <cell r="I138">
            <v>3371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</sheetData>
      <sheetData sheetId="4">
        <row r="8">
          <cell r="B8">
            <v>9586</v>
          </cell>
          <cell r="C8">
            <v>186917</v>
          </cell>
          <cell r="D8">
            <v>102334</v>
          </cell>
          <cell r="E8">
            <v>63850</v>
          </cell>
          <cell r="F8">
            <v>4722</v>
          </cell>
          <cell r="G8">
            <v>0</v>
          </cell>
          <cell r="H8">
            <v>3578</v>
          </cell>
          <cell r="I8">
            <v>9305</v>
          </cell>
        </row>
        <row r="9">
          <cell r="B9">
            <v>1541</v>
          </cell>
          <cell r="C9">
            <v>1290</v>
          </cell>
          <cell r="D9">
            <v>1715</v>
          </cell>
          <cell r="E9">
            <v>1313</v>
          </cell>
          <cell r="F9">
            <v>1588</v>
          </cell>
          <cell r="G9">
            <v>2019</v>
          </cell>
          <cell r="H9">
            <v>14149</v>
          </cell>
          <cell r="I9">
            <v>1651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50</v>
          </cell>
          <cell r="H10">
            <v>4</v>
          </cell>
          <cell r="I10">
            <v>0</v>
          </cell>
        </row>
        <row r="11">
          <cell r="D11">
            <v>9</v>
          </cell>
          <cell r="G11">
            <v>1935</v>
          </cell>
        </row>
        <row r="12">
          <cell r="B12">
            <v>1</v>
          </cell>
          <cell r="C12">
            <v>20</v>
          </cell>
          <cell r="D12">
            <v>48</v>
          </cell>
          <cell r="E12">
            <v>0</v>
          </cell>
          <cell r="F12">
            <v>0</v>
          </cell>
          <cell r="G12">
            <v>0</v>
          </cell>
          <cell r="H12">
            <v>1654</v>
          </cell>
          <cell r="I12">
            <v>118</v>
          </cell>
        </row>
        <row r="13">
          <cell r="B13">
            <v>363</v>
          </cell>
          <cell r="C13">
            <v>50</v>
          </cell>
          <cell r="D13">
            <v>15</v>
          </cell>
          <cell r="E13">
            <v>2088</v>
          </cell>
          <cell r="F13">
            <v>1385</v>
          </cell>
          <cell r="G13">
            <v>814</v>
          </cell>
          <cell r="H13">
            <v>54</v>
          </cell>
          <cell r="I13">
            <v>15</v>
          </cell>
        </row>
        <row r="14">
          <cell r="B14">
            <v>43</v>
          </cell>
          <cell r="C14">
            <v>88</v>
          </cell>
          <cell r="D14">
            <v>0</v>
          </cell>
          <cell r="E14">
            <v>10</v>
          </cell>
          <cell r="F14">
            <v>422</v>
          </cell>
          <cell r="G14">
            <v>871</v>
          </cell>
          <cell r="H14">
            <v>680</v>
          </cell>
          <cell r="I14">
            <v>0</v>
          </cell>
        </row>
        <row r="15">
          <cell r="B15">
            <v>64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420</v>
          </cell>
          <cell r="I15">
            <v>0</v>
          </cell>
        </row>
        <row r="16">
          <cell r="B16">
            <v>532</v>
          </cell>
          <cell r="C16">
            <v>55</v>
          </cell>
          <cell r="D16">
            <v>737</v>
          </cell>
          <cell r="E16">
            <v>115</v>
          </cell>
          <cell r="F16">
            <v>579</v>
          </cell>
          <cell r="G16">
            <v>1947</v>
          </cell>
          <cell r="H16">
            <v>7601</v>
          </cell>
          <cell r="I16">
            <v>199</v>
          </cell>
        </row>
        <row r="17">
          <cell r="B17">
            <v>346</v>
          </cell>
          <cell r="C17">
            <v>139</v>
          </cell>
          <cell r="D17">
            <v>8</v>
          </cell>
          <cell r="E17">
            <v>214</v>
          </cell>
          <cell r="F17">
            <v>665</v>
          </cell>
          <cell r="G17">
            <v>223</v>
          </cell>
          <cell r="H17">
            <v>1729</v>
          </cell>
          <cell r="I17">
            <v>84</v>
          </cell>
        </row>
        <row r="18">
          <cell r="B18">
            <v>28</v>
          </cell>
          <cell r="C18">
            <v>1142</v>
          </cell>
          <cell r="D18">
            <v>0</v>
          </cell>
          <cell r="E18">
            <v>0</v>
          </cell>
          <cell r="F18">
            <v>1425</v>
          </cell>
          <cell r="G18">
            <v>703</v>
          </cell>
          <cell r="H18">
            <v>0</v>
          </cell>
          <cell r="I18">
            <v>360</v>
          </cell>
        </row>
        <row r="19">
          <cell r="B19">
            <v>4</v>
          </cell>
          <cell r="C19">
            <v>0</v>
          </cell>
          <cell r="D19">
            <v>175</v>
          </cell>
          <cell r="E19">
            <v>1940</v>
          </cell>
          <cell r="F19">
            <v>380</v>
          </cell>
          <cell r="G19">
            <v>237</v>
          </cell>
          <cell r="H19">
            <v>0</v>
          </cell>
          <cell r="I19">
            <v>0</v>
          </cell>
        </row>
        <row r="20">
          <cell r="B20">
            <v>341</v>
          </cell>
          <cell r="C20">
            <v>2998</v>
          </cell>
          <cell r="D20">
            <v>0</v>
          </cell>
          <cell r="E20">
            <v>374</v>
          </cell>
          <cell r="F20">
            <v>1914</v>
          </cell>
          <cell r="G20">
            <v>1060</v>
          </cell>
          <cell r="H20">
            <v>0</v>
          </cell>
          <cell r="I20">
            <v>258</v>
          </cell>
        </row>
        <row r="21">
          <cell r="B21">
            <v>7164</v>
          </cell>
          <cell r="C21">
            <v>2609</v>
          </cell>
          <cell r="D21">
            <v>1949</v>
          </cell>
          <cell r="E21">
            <v>2661</v>
          </cell>
          <cell r="F21">
            <v>1851</v>
          </cell>
          <cell r="G21">
            <v>665</v>
          </cell>
          <cell r="H21">
            <v>900</v>
          </cell>
          <cell r="I21">
            <v>368</v>
          </cell>
        </row>
        <row r="22">
          <cell r="B22">
            <v>485</v>
          </cell>
          <cell r="C22">
            <v>12</v>
          </cell>
          <cell r="D22">
            <v>765</v>
          </cell>
          <cell r="E22">
            <v>109</v>
          </cell>
          <cell r="F22">
            <v>739</v>
          </cell>
          <cell r="G22">
            <v>1170</v>
          </cell>
          <cell r="H22">
            <v>486</v>
          </cell>
          <cell r="I22">
            <v>85</v>
          </cell>
        </row>
        <row r="23">
          <cell r="B23">
            <v>2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259</v>
          </cell>
          <cell r="C24">
            <v>735</v>
          </cell>
          <cell r="D24">
            <v>59</v>
          </cell>
          <cell r="E24">
            <v>198</v>
          </cell>
          <cell r="F24">
            <v>1002</v>
          </cell>
          <cell r="G24">
            <v>121</v>
          </cell>
          <cell r="H24">
            <v>35</v>
          </cell>
          <cell r="I24">
            <v>173</v>
          </cell>
        </row>
        <row r="25">
          <cell r="B25">
            <v>358</v>
          </cell>
          <cell r="C25">
            <v>27</v>
          </cell>
          <cell r="D25">
            <v>87</v>
          </cell>
          <cell r="E25">
            <v>105</v>
          </cell>
          <cell r="F25">
            <v>253</v>
          </cell>
          <cell r="G25">
            <v>75</v>
          </cell>
          <cell r="H25">
            <v>192</v>
          </cell>
          <cell r="I25">
            <v>53</v>
          </cell>
        </row>
        <row r="26">
          <cell r="B26">
            <v>70</v>
          </cell>
          <cell r="C26">
            <v>0</v>
          </cell>
          <cell r="D26">
            <v>263</v>
          </cell>
          <cell r="E26">
            <v>6</v>
          </cell>
          <cell r="F26">
            <v>1907</v>
          </cell>
          <cell r="G26">
            <v>22</v>
          </cell>
          <cell r="H26">
            <v>141</v>
          </cell>
          <cell r="I26">
            <v>0</v>
          </cell>
        </row>
        <row r="27">
          <cell r="B27">
            <v>46</v>
          </cell>
          <cell r="C27">
            <v>21</v>
          </cell>
          <cell r="D27">
            <v>128</v>
          </cell>
          <cell r="E27">
            <v>192</v>
          </cell>
          <cell r="F27">
            <v>486</v>
          </cell>
          <cell r="G27">
            <v>38</v>
          </cell>
          <cell r="H27">
            <v>90</v>
          </cell>
          <cell r="I27">
            <v>7</v>
          </cell>
        </row>
        <row r="28">
          <cell r="B28">
            <v>27</v>
          </cell>
          <cell r="C28">
            <v>0</v>
          </cell>
          <cell r="D28">
            <v>0</v>
          </cell>
          <cell r="E28">
            <v>445</v>
          </cell>
          <cell r="F28">
            <v>125</v>
          </cell>
          <cell r="G28">
            <v>17</v>
          </cell>
          <cell r="H28">
            <v>3</v>
          </cell>
          <cell r="I28">
            <v>2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472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257</v>
          </cell>
          <cell r="C30">
            <v>4</v>
          </cell>
          <cell r="D30">
            <v>0</v>
          </cell>
          <cell r="E30">
            <v>89</v>
          </cell>
          <cell r="F30">
            <v>655</v>
          </cell>
          <cell r="G30">
            <v>32</v>
          </cell>
          <cell r="H30">
            <v>20</v>
          </cell>
          <cell r="I30">
            <v>27</v>
          </cell>
        </row>
        <row r="32">
          <cell r="B32">
            <v>11</v>
          </cell>
          <cell r="C32">
            <v>0</v>
          </cell>
          <cell r="D32">
            <v>50</v>
          </cell>
          <cell r="E32">
            <v>344</v>
          </cell>
          <cell r="F32">
            <v>335</v>
          </cell>
          <cell r="G32">
            <v>178</v>
          </cell>
          <cell r="H32">
            <v>2</v>
          </cell>
          <cell r="I32">
            <v>3</v>
          </cell>
        </row>
        <row r="33">
          <cell r="B33">
            <v>725</v>
          </cell>
          <cell r="C33">
            <v>0</v>
          </cell>
          <cell r="D33">
            <v>0</v>
          </cell>
          <cell r="E33">
            <v>164</v>
          </cell>
          <cell r="F33">
            <v>904</v>
          </cell>
          <cell r="G33">
            <v>425</v>
          </cell>
          <cell r="H33">
            <v>452</v>
          </cell>
          <cell r="I33">
            <v>62</v>
          </cell>
        </row>
        <row r="34">
          <cell r="B34">
            <v>39</v>
          </cell>
          <cell r="C34">
            <v>255</v>
          </cell>
          <cell r="D34">
            <v>2</v>
          </cell>
          <cell r="E34">
            <v>0</v>
          </cell>
          <cell r="F34">
            <v>80</v>
          </cell>
          <cell r="G34">
            <v>4</v>
          </cell>
          <cell r="H34">
            <v>4</v>
          </cell>
          <cell r="I34">
            <v>0</v>
          </cell>
        </row>
        <row r="35">
          <cell r="B35">
            <v>44</v>
          </cell>
          <cell r="C35">
            <v>352</v>
          </cell>
          <cell r="D35">
            <v>56</v>
          </cell>
          <cell r="E35">
            <v>143</v>
          </cell>
          <cell r="F35">
            <v>208</v>
          </cell>
          <cell r="G35">
            <v>430</v>
          </cell>
          <cell r="H35">
            <v>147</v>
          </cell>
          <cell r="I35">
            <v>60</v>
          </cell>
        </row>
        <row r="36">
          <cell r="B36">
            <v>5</v>
          </cell>
          <cell r="C36">
            <v>0</v>
          </cell>
          <cell r="D36">
            <v>3272</v>
          </cell>
          <cell r="E36">
            <v>0</v>
          </cell>
          <cell r="F36">
            <v>25</v>
          </cell>
          <cell r="G36">
            <v>223</v>
          </cell>
          <cell r="H36">
            <v>1283</v>
          </cell>
          <cell r="I36">
            <v>200</v>
          </cell>
        </row>
        <row r="37">
          <cell r="B37">
            <v>16</v>
          </cell>
          <cell r="C37">
            <v>7</v>
          </cell>
          <cell r="D37">
            <v>2</v>
          </cell>
          <cell r="E37">
            <v>2</v>
          </cell>
          <cell r="F37">
            <v>0</v>
          </cell>
          <cell r="G37">
            <v>11</v>
          </cell>
          <cell r="H37">
            <v>0</v>
          </cell>
          <cell r="I37">
            <v>6</v>
          </cell>
        </row>
        <row r="38">
          <cell r="B38">
            <v>764</v>
          </cell>
          <cell r="C38">
            <v>1221</v>
          </cell>
          <cell r="D38">
            <v>0</v>
          </cell>
          <cell r="E38">
            <v>0</v>
          </cell>
          <cell r="F38">
            <v>55</v>
          </cell>
          <cell r="G38">
            <v>6</v>
          </cell>
          <cell r="H38">
            <v>0</v>
          </cell>
          <cell r="I38">
            <v>10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</v>
          </cell>
          <cell r="H39">
            <v>0</v>
          </cell>
          <cell r="I39">
            <v>0</v>
          </cell>
        </row>
        <row r="40">
          <cell r="B40">
            <v>199</v>
          </cell>
          <cell r="C40">
            <v>44</v>
          </cell>
          <cell r="D40">
            <v>1610</v>
          </cell>
          <cell r="E40">
            <v>66</v>
          </cell>
          <cell r="F40">
            <v>72</v>
          </cell>
          <cell r="G40">
            <v>120</v>
          </cell>
          <cell r="H40">
            <v>198</v>
          </cell>
          <cell r="I40">
            <v>43</v>
          </cell>
        </row>
        <row r="41">
          <cell r="B41">
            <v>1608</v>
          </cell>
          <cell r="C41">
            <v>1155</v>
          </cell>
          <cell r="D41">
            <v>2390</v>
          </cell>
          <cell r="E41">
            <v>1230</v>
          </cell>
          <cell r="F41">
            <v>535</v>
          </cell>
          <cell r="G41">
            <v>1433</v>
          </cell>
          <cell r="H41">
            <v>2104</v>
          </cell>
          <cell r="I41">
            <v>366</v>
          </cell>
        </row>
        <row r="57">
          <cell r="B57">
            <v>0</v>
          </cell>
          <cell r="C57">
            <v>11</v>
          </cell>
          <cell r="D57">
            <v>110</v>
          </cell>
          <cell r="E57">
            <v>0</v>
          </cell>
          <cell r="F57">
            <v>154</v>
          </cell>
          <cell r="G57">
            <v>0</v>
          </cell>
          <cell r="H57">
            <v>1653</v>
          </cell>
          <cell r="I57">
            <v>1760</v>
          </cell>
        </row>
        <row r="58">
          <cell r="B58">
            <v>3221</v>
          </cell>
          <cell r="C58">
            <v>1025</v>
          </cell>
          <cell r="D58">
            <v>1296</v>
          </cell>
          <cell r="E58">
            <v>590</v>
          </cell>
          <cell r="F58">
            <v>3482</v>
          </cell>
          <cell r="G58">
            <v>7317</v>
          </cell>
          <cell r="H58">
            <v>8888</v>
          </cell>
          <cell r="I58">
            <v>1309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1040</v>
          </cell>
          <cell r="H59">
            <v>0</v>
          </cell>
          <cell r="I59">
            <v>0</v>
          </cell>
        </row>
        <row r="60">
          <cell r="B60">
            <v>1460</v>
          </cell>
          <cell r="C60">
            <v>85898</v>
          </cell>
          <cell r="D60">
            <v>440</v>
          </cell>
          <cell r="E60">
            <v>1330</v>
          </cell>
          <cell r="F60">
            <v>9269</v>
          </cell>
          <cell r="G60">
            <v>18409</v>
          </cell>
          <cell r="H60">
            <v>541</v>
          </cell>
          <cell r="I60">
            <v>35879</v>
          </cell>
        </row>
        <row r="61">
          <cell r="B61">
            <v>0</v>
          </cell>
          <cell r="C61">
            <v>4</v>
          </cell>
          <cell r="D61">
            <v>384</v>
          </cell>
          <cell r="E61">
            <v>0</v>
          </cell>
          <cell r="F61">
            <v>10</v>
          </cell>
          <cell r="G61">
            <v>0</v>
          </cell>
          <cell r="H61">
            <v>244</v>
          </cell>
          <cell r="I61">
            <v>293</v>
          </cell>
        </row>
        <row r="62">
          <cell r="B62">
            <v>1292</v>
          </cell>
          <cell r="C62">
            <v>1103</v>
          </cell>
          <cell r="D62">
            <v>1747</v>
          </cell>
          <cell r="E62">
            <v>1639</v>
          </cell>
          <cell r="F62">
            <v>3823</v>
          </cell>
          <cell r="G62">
            <v>2017</v>
          </cell>
          <cell r="H62">
            <v>49339</v>
          </cell>
          <cell r="I62">
            <v>13163</v>
          </cell>
        </row>
        <row r="63">
          <cell r="B63">
            <v>57</v>
          </cell>
          <cell r="C63">
            <v>117</v>
          </cell>
          <cell r="D63">
            <v>920</v>
          </cell>
          <cell r="E63">
            <v>50</v>
          </cell>
          <cell r="F63">
            <v>488</v>
          </cell>
          <cell r="G63">
            <v>3686</v>
          </cell>
          <cell r="H63">
            <v>848</v>
          </cell>
          <cell r="I63">
            <v>4090</v>
          </cell>
        </row>
        <row r="64">
          <cell r="B64">
            <v>30</v>
          </cell>
          <cell r="C64">
            <v>0</v>
          </cell>
          <cell r="D64">
            <v>38</v>
          </cell>
          <cell r="E64">
            <v>0</v>
          </cell>
          <cell r="F64">
            <v>15</v>
          </cell>
          <cell r="G64">
            <v>331</v>
          </cell>
          <cell r="H64">
            <v>93</v>
          </cell>
          <cell r="I64">
            <v>0</v>
          </cell>
        </row>
        <row r="65">
          <cell r="B65">
            <v>1480</v>
          </cell>
          <cell r="C65">
            <v>588</v>
          </cell>
          <cell r="D65">
            <v>3089</v>
          </cell>
          <cell r="E65">
            <v>103</v>
          </cell>
          <cell r="F65">
            <v>7998</v>
          </cell>
          <cell r="G65">
            <v>18497</v>
          </cell>
          <cell r="H65">
            <v>17814</v>
          </cell>
          <cell r="I65">
            <v>886</v>
          </cell>
        </row>
        <row r="66">
          <cell r="B66">
            <v>1102</v>
          </cell>
          <cell r="C66">
            <v>677</v>
          </cell>
          <cell r="D66">
            <v>175</v>
          </cell>
          <cell r="E66">
            <v>3742</v>
          </cell>
          <cell r="F66">
            <v>727</v>
          </cell>
          <cell r="G66">
            <v>283</v>
          </cell>
          <cell r="H66">
            <v>1112</v>
          </cell>
          <cell r="I66">
            <v>422</v>
          </cell>
        </row>
        <row r="67">
          <cell r="B67">
            <v>28</v>
          </cell>
          <cell r="C67">
            <v>911</v>
          </cell>
          <cell r="D67">
            <v>27</v>
          </cell>
          <cell r="E67">
            <v>27</v>
          </cell>
          <cell r="F67">
            <v>1611</v>
          </cell>
          <cell r="G67">
            <v>564</v>
          </cell>
          <cell r="H67">
            <v>89</v>
          </cell>
          <cell r="I67">
            <v>847</v>
          </cell>
        </row>
        <row r="68">
          <cell r="C68">
            <v>0</v>
          </cell>
          <cell r="D68">
            <v>0</v>
          </cell>
          <cell r="E68">
            <v>2092</v>
          </cell>
          <cell r="F68">
            <v>70</v>
          </cell>
          <cell r="G68">
            <v>85</v>
          </cell>
          <cell r="H68">
            <v>120</v>
          </cell>
          <cell r="I68">
            <v>0</v>
          </cell>
        </row>
        <row r="69">
          <cell r="B69">
            <v>220</v>
          </cell>
          <cell r="C69">
            <v>2851</v>
          </cell>
          <cell r="D69">
            <v>64</v>
          </cell>
          <cell r="E69">
            <v>305</v>
          </cell>
          <cell r="F69">
            <v>6097</v>
          </cell>
          <cell r="G69">
            <v>1140</v>
          </cell>
          <cell r="H69">
            <v>4</v>
          </cell>
          <cell r="I69">
            <v>748</v>
          </cell>
        </row>
        <row r="70">
          <cell r="B70">
            <v>5262</v>
          </cell>
          <cell r="C70">
            <v>2483</v>
          </cell>
          <cell r="D70">
            <v>2088</v>
          </cell>
          <cell r="E70">
            <v>4217</v>
          </cell>
          <cell r="F70">
            <v>2311</v>
          </cell>
          <cell r="G70">
            <v>550</v>
          </cell>
          <cell r="H70">
            <v>1402</v>
          </cell>
          <cell r="I70">
            <v>1217</v>
          </cell>
        </row>
        <row r="71">
          <cell r="B71">
            <v>544</v>
          </cell>
          <cell r="C71">
            <v>438</v>
          </cell>
          <cell r="D71">
            <v>2598</v>
          </cell>
          <cell r="E71">
            <v>115</v>
          </cell>
          <cell r="F71">
            <v>790</v>
          </cell>
          <cell r="G71">
            <v>698</v>
          </cell>
          <cell r="H71">
            <v>1776</v>
          </cell>
          <cell r="I71">
            <v>151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126</v>
          </cell>
          <cell r="F72">
            <v>10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2380</v>
          </cell>
          <cell r="C73">
            <v>2145</v>
          </cell>
          <cell r="D73">
            <v>163</v>
          </cell>
          <cell r="E73">
            <v>519</v>
          </cell>
          <cell r="F73">
            <v>974</v>
          </cell>
          <cell r="G73">
            <v>214</v>
          </cell>
          <cell r="H73">
            <v>978</v>
          </cell>
          <cell r="I73">
            <v>1553</v>
          </cell>
        </row>
        <row r="74">
          <cell r="B74">
            <v>1056</v>
          </cell>
          <cell r="C74">
            <v>73</v>
          </cell>
          <cell r="D74">
            <v>558</v>
          </cell>
          <cell r="E74">
            <v>457</v>
          </cell>
          <cell r="F74">
            <v>427</v>
          </cell>
          <cell r="G74">
            <v>187</v>
          </cell>
          <cell r="H74">
            <v>566</v>
          </cell>
          <cell r="I74">
            <v>3</v>
          </cell>
        </row>
        <row r="75">
          <cell r="B75">
            <v>12</v>
          </cell>
          <cell r="C75">
            <v>0</v>
          </cell>
          <cell r="D75">
            <v>2</v>
          </cell>
          <cell r="E75">
            <v>42</v>
          </cell>
          <cell r="F75">
            <v>2701</v>
          </cell>
          <cell r="G75">
            <v>164</v>
          </cell>
          <cell r="H75">
            <v>481</v>
          </cell>
          <cell r="I75">
            <v>25</v>
          </cell>
        </row>
        <row r="76">
          <cell r="B76">
            <v>253</v>
          </cell>
          <cell r="C76">
            <v>77</v>
          </cell>
          <cell r="D76">
            <v>759</v>
          </cell>
          <cell r="E76">
            <v>198</v>
          </cell>
          <cell r="F76">
            <v>358</v>
          </cell>
          <cell r="G76">
            <v>38</v>
          </cell>
          <cell r="H76">
            <v>105</v>
          </cell>
          <cell r="I76">
            <v>7</v>
          </cell>
        </row>
        <row r="77">
          <cell r="B77">
            <v>27</v>
          </cell>
          <cell r="C77">
            <v>7</v>
          </cell>
          <cell r="D77">
            <v>42</v>
          </cell>
          <cell r="E77">
            <v>665</v>
          </cell>
          <cell r="F77">
            <v>200</v>
          </cell>
          <cell r="G77">
            <v>50</v>
          </cell>
          <cell r="H77">
            <v>22</v>
          </cell>
          <cell r="I77">
            <v>0</v>
          </cell>
        </row>
        <row r="78">
          <cell r="B78">
            <v>90</v>
          </cell>
          <cell r="C78">
            <v>0</v>
          </cell>
          <cell r="D78">
            <v>30</v>
          </cell>
          <cell r="E78">
            <v>2605</v>
          </cell>
          <cell r="F78">
            <v>171</v>
          </cell>
          <cell r="G78">
            <v>1076</v>
          </cell>
          <cell r="H78">
            <v>100</v>
          </cell>
          <cell r="I78">
            <v>0</v>
          </cell>
        </row>
        <row r="79">
          <cell r="B79">
            <v>787</v>
          </cell>
          <cell r="C79">
            <v>50</v>
          </cell>
          <cell r="D79">
            <v>21</v>
          </cell>
          <cell r="E79">
            <v>137</v>
          </cell>
          <cell r="F79">
            <v>1017</v>
          </cell>
          <cell r="G79">
            <v>49</v>
          </cell>
          <cell r="H79">
            <v>34</v>
          </cell>
          <cell r="I79">
            <v>51</v>
          </cell>
        </row>
        <row r="80">
          <cell r="B80">
            <v>4470</v>
          </cell>
          <cell r="C80">
            <v>0</v>
          </cell>
          <cell r="D80">
            <v>735</v>
          </cell>
          <cell r="E80">
            <v>0</v>
          </cell>
          <cell r="F80">
            <v>714</v>
          </cell>
          <cell r="G80">
            <v>6086</v>
          </cell>
          <cell r="H80">
            <v>4165</v>
          </cell>
          <cell r="I80">
            <v>0</v>
          </cell>
        </row>
        <row r="81">
          <cell r="B81">
            <v>4</v>
          </cell>
          <cell r="C81">
            <v>1</v>
          </cell>
          <cell r="D81">
            <v>1</v>
          </cell>
          <cell r="E81">
            <v>551</v>
          </cell>
          <cell r="F81">
            <v>285</v>
          </cell>
          <cell r="G81">
            <v>103</v>
          </cell>
          <cell r="H81">
            <v>0</v>
          </cell>
          <cell r="I81">
            <v>36</v>
          </cell>
        </row>
        <row r="82">
          <cell r="B82">
            <v>3122</v>
          </cell>
          <cell r="C82">
            <v>0</v>
          </cell>
          <cell r="D82">
            <v>0</v>
          </cell>
          <cell r="E82">
            <v>0</v>
          </cell>
          <cell r="F82">
            <v>573</v>
          </cell>
          <cell r="G82">
            <v>310</v>
          </cell>
          <cell r="H82">
            <v>85</v>
          </cell>
          <cell r="I82">
            <v>205</v>
          </cell>
        </row>
        <row r="83">
          <cell r="B83">
            <v>352</v>
          </cell>
          <cell r="C83">
            <v>4100</v>
          </cell>
          <cell r="D83">
            <v>0</v>
          </cell>
          <cell r="E83">
            <v>146</v>
          </cell>
          <cell r="F83">
            <v>2535</v>
          </cell>
          <cell r="G83">
            <v>14</v>
          </cell>
          <cell r="H83">
            <v>0</v>
          </cell>
          <cell r="I83">
            <v>306</v>
          </cell>
        </row>
        <row r="84">
          <cell r="B84">
            <v>1488</v>
          </cell>
          <cell r="C84">
            <v>1391</v>
          </cell>
          <cell r="D84">
            <v>2155</v>
          </cell>
          <cell r="E84">
            <v>464</v>
          </cell>
          <cell r="F84">
            <v>252</v>
          </cell>
          <cell r="G84">
            <v>1403</v>
          </cell>
          <cell r="H84">
            <v>349</v>
          </cell>
          <cell r="I84">
            <v>142</v>
          </cell>
        </row>
        <row r="85">
          <cell r="B85">
            <v>215</v>
          </cell>
          <cell r="C85">
            <v>0</v>
          </cell>
          <cell r="D85">
            <v>5843</v>
          </cell>
          <cell r="E85">
            <v>0</v>
          </cell>
          <cell r="F85">
            <v>0</v>
          </cell>
          <cell r="G85">
            <v>250</v>
          </cell>
          <cell r="H85">
            <v>1555</v>
          </cell>
          <cell r="I85">
            <v>180</v>
          </cell>
        </row>
        <row r="86">
          <cell r="B86">
            <v>4710</v>
          </cell>
          <cell r="C86">
            <v>10031</v>
          </cell>
          <cell r="D86">
            <v>1127</v>
          </cell>
          <cell r="E86">
            <v>1050</v>
          </cell>
          <cell r="F86">
            <v>8610</v>
          </cell>
          <cell r="G86">
            <v>5590</v>
          </cell>
          <cell r="H86">
            <v>58</v>
          </cell>
          <cell r="I86">
            <v>5680</v>
          </cell>
        </row>
        <row r="87">
          <cell r="B87">
            <v>560</v>
          </cell>
          <cell r="C87">
            <v>8353</v>
          </cell>
          <cell r="D87">
            <v>0</v>
          </cell>
          <cell r="E87">
            <v>170</v>
          </cell>
          <cell r="F87">
            <v>0</v>
          </cell>
          <cell r="G87">
            <v>0</v>
          </cell>
          <cell r="H87">
            <v>0</v>
          </cell>
          <cell r="I87">
            <v>17</v>
          </cell>
        </row>
        <row r="88">
          <cell r="B88">
            <v>24</v>
          </cell>
          <cell r="C88">
            <v>229</v>
          </cell>
          <cell r="D88">
            <v>0</v>
          </cell>
          <cell r="E88">
            <v>952</v>
          </cell>
          <cell r="F88">
            <v>15341</v>
          </cell>
          <cell r="G88">
            <v>0</v>
          </cell>
          <cell r="H88">
            <v>0</v>
          </cell>
          <cell r="I88">
            <v>348</v>
          </cell>
        </row>
        <row r="89">
          <cell r="B89">
            <v>25061</v>
          </cell>
          <cell r="C89">
            <v>8721</v>
          </cell>
          <cell r="D89">
            <v>76107</v>
          </cell>
          <cell r="E89">
            <v>3186</v>
          </cell>
          <cell r="F89">
            <v>28264</v>
          </cell>
          <cell r="G89">
            <v>77134</v>
          </cell>
          <cell r="H89">
            <v>15348</v>
          </cell>
          <cell r="I89">
            <v>457</v>
          </cell>
        </row>
        <row r="90">
          <cell r="B90">
            <v>138265</v>
          </cell>
          <cell r="C90">
            <v>133758</v>
          </cell>
          <cell r="D90">
            <v>10305</v>
          </cell>
          <cell r="E90">
            <v>189723</v>
          </cell>
          <cell r="F90">
            <v>33186</v>
          </cell>
          <cell r="G90">
            <v>132285</v>
          </cell>
          <cell r="H90">
            <v>32754</v>
          </cell>
          <cell r="I90">
            <v>2042</v>
          </cell>
        </row>
        <row r="105">
          <cell r="B105">
            <v>0</v>
          </cell>
          <cell r="C105">
            <v>0</v>
          </cell>
          <cell r="D105">
            <v>330</v>
          </cell>
          <cell r="E105">
            <v>0</v>
          </cell>
          <cell r="F105">
            <v>466</v>
          </cell>
          <cell r="G105">
            <v>0</v>
          </cell>
          <cell r="H105">
            <v>5001</v>
          </cell>
          <cell r="I105">
            <v>5845</v>
          </cell>
        </row>
        <row r="106">
          <cell r="B106">
            <v>10310</v>
          </cell>
          <cell r="C106">
            <v>1585</v>
          </cell>
          <cell r="D106">
            <v>1003</v>
          </cell>
          <cell r="E106">
            <v>995</v>
          </cell>
          <cell r="F106">
            <v>10239</v>
          </cell>
          <cell r="G106">
            <v>14144</v>
          </cell>
          <cell r="H106">
            <v>19180</v>
          </cell>
          <cell r="I106">
            <v>1801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1976</v>
          </cell>
          <cell r="H107">
            <v>0</v>
          </cell>
          <cell r="I107">
            <v>0</v>
          </cell>
        </row>
        <row r="108">
          <cell r="B108">
            <v>215</v>
          </cell>
          <cell r="C108">
            <v>12800</v>
          </cell>
          <cell r="D108">
            <v>65</v>
          </cell>
          <cell r="E108">
            <v>198</v>
          </cell>
          <cell r="F108">
            <v>1319</v>
          </cell>
          <cell r="G108">
            <v>2761</v>
          </cell>
          <cell r="H108">
            <v>79</v>
          </cell>
          <cell r="I108">
            <v>5340</v>
          </cell>
        </row>
        <row r="109">
          <cell r="B109">
            <v>0</v>
          </cell>
          <cell r="C109">
            <v>8</v>
          </cell>
          <cell r="D109">
            <v>664</v>
          </cell>
          <cell r="E109">
            <v>0</v>
          </cell>
          <cell r="F109">
            <v>30</v>
          </cell>
          <cell r="G109">
            <v>0</v>
          </cell>
          <cell r="H109">
            <v>310</v>
          </cell>
          <cell r="I109">
            <v>586</v>
          </cell>
        </row>
        <row r="110">
          <cell r="B110">
            <v>1578</v>
          </cell>
          <cell r="C110">
            <v>1301</v>
          </cell>
          <cell r="D110">
            <v>948</v>
          </cell>
          <cell r="E110">
            <v>1802</v>
          </cell>
          <cell r="F110">
            <v>6093</v>
          </cell>
          <cell r="G110">
            <v>1437</v>
          </cell>
          <cell r="H110">
            <v>43034</v>
          </cell>
          <cell r="I110">
            <v>10798</v>
          </cell>
        </row>
        <row r="111">
          <cell r="B111">
            <v>88</v>
          </cell>
          <cell r="C111">
            <v>178</v>
          </cell>
          <cell r="D111">
            <v>696</v>
          </cell>
          <cell r="E111">
            <v>72</v>
          </cell>
          <cell r="F111">
            <v>1034</v>
          </cell>
          <cell r="G111">
            <v>3412</v>
          </cell>
          <cell r="H111">
            <v>1407</v>
          </cell>
          <cell r="I111">
            <v>4395</v>
          </cell>
        </row>
        <row r="112">
          <cell r="B112">
            <v>45</v>
          </cell>
          <cell r="C112">
            <v>0</v>
          </cell>
          <cell r="D112">
            <v>45</v>
          </cell>
          <cell r="E112">
            <v>0</v>
          </cell>
          <cell r="F112">
            <v>25</v>
          </cell>
          <cell r="G112">
            <v>219</v>
          </cell>
          <cell r="H112">
            <v>185</v>
          </cell>
          <cell r="I112">
            <v>0</v>
          </cell>
        </row>
        <row r="113">
          <cell r="B113">
            <v>2354</v>
          </cell>
          <cell r="C113">
            <v>234</v>
          </cell>
          <cell r="D113">
            <v>6671</v>
          </cell>
          <cell r="E113">
            <v>89</v>
          </cell>
          <cell r="F113">
            <v>7162</v>
          </cell>
          <cell r="G113">
            <v>26034</v>
          </cell>
          <cell r="H113">
            <v>18435</v>
          </cell>
          <cell r="I113">
            <v>1202</v>
          </cell>
        </row>
        <row r="114">
          <cell r="B114">
            <v>10855</v>
          </cell>
          <cell r="C114">
            <v>5686</v>
          </cell>
          <cell r="D114">
            <v>1264</v>
          </cell>
          <cell r="E114">
            <v>41980</v>
          </cell>
          <cell r="F114">
            <v>5064</v>
          </cell>
          <cell r="G114">
            <v>1838</v>
          </cell>
          <cell r="H114">
            <v>11074</v>
          </cell>
          <cell r="I114">
            <v>2740</v>
          </cell>
        </row>
        <row r="115">
          <cell r="B115">
            <v>278</v>
          </cell>
          <cell r="C115">
            <v>9110</v>
          </cell>
          <cell r="D115">
            <v>81</v>
          </cell>
          <cell r="E115">
            <v>514</v>
          </cell>
          <cell r="F115">
            <v>11602</v>
          </cell>
          <cell r="G115">
            <v>5245</v>
          </cell>
          <cell r="H115">
            <v>450</v>
          </cell>
          <cell r="I115">
            <v>5874</v>
          </cell>
        </row>
        <row r="116">
          <cell r="C116">
            <v>0</v>
          </cell>
          <cell r="D116">
            <v>0</v>
          </cell>
          <cell r="E116">
            <v>80010</v>
          </cell>
          <cell r="F116">
            <v>580</v>
          </cell>
          <cell r="G116">
            <v>1125</v>
          </cell>
          <cell r="H116">
            <v>3000</v>
          </cell>
          <cell r="I116">
            <v>0</v>
          </cell>
        </row>
        <row r="117">
          <cell r="B117">
            <v>2106</v>
          </cell>
          <cell r="C117">
            <v>78022</v>
          </cell>
          <cell r="D117">
            <v>310</v>
          </cell>
          <cell r="E117">
            <v>4876</v>
          </cell>
          <cell r="F117">
            <v>48414</v>
          </cell>
          <cell r="G117">
            <v>6531</v>
          </cell>
          <cell r="H117">
            <v>26</v>
          </cell>
          <cell r="I117">
            <v>4480</v>
          </cell>
        </row>
        <row r="118">
          <cell r="B118">
            <v>59066</v>
          </cell>
          <cell r="C118">
            <v>17041</v>
          </cell>
          <cell r="D118">
            <v>23018</v>
          </cell>
          <cell r="E118">
            <v>55732</v>
          </cell>
          <cell r="F118">
            <v>20932</v>
          </cell>
          <cell r="G118">
            <v>4314</v>
          </cell>
          <cell r="H118">
            <v>12980</v>
          </cell>
          <cell r="I118">
            <v>4664</v>
          </cell>
        </row>
        <row r="119">
          <cell r="B119">
            <v>3417</v>
          </cell>
          <cell r="C119">
            <v>629</v>
          </cell>
          <cell r="D119">
            <v>28550</v>
          </cell>
          <cell r="E119">
            <v>1078</v>
          </cell>
          <cell r="F119">
            <v>5195</v>
          </cell>
          <cell r="G119">
            <v>4576</v>
          </cell>
          <cell r="H119">
            <v>6861</v>
          </cell>
          <cell r="I119">
            <v>496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882</v>
          </cell>
          <cell r="F120">
            <v>130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13985</v>
          </cell>
          <cell r="C121">
            <v>10858</v>
          </cell>
          <cell r="D121">
            <v>626</v>
          </cell>
          <cell r="E121">
            <v>2506</v>
          </cell>
          <cell r="F121">
            <v>3922</v>
          </cell>
          <cell r="G121">
            <v>1139</v>
          </cell>
          <cell r="H121">
            <v>2924</v>
          </cell>
          <cell r="I121">
            <v>12400</v>
          </cell>
        </row>
        <row r="122">
          <cell r="B122">
            <v>10587</v>
          </cell>
          <cell r="C122">
            <v>243</v>
          </cell>
          <cell r="D122">
            <v>4961</v>
          </cell>
          <cell r="E122">
            <v>5203</v>
          </cell>
          <cell r="F122">
            <v>4460</v>
          </cell>
          <cell r="G122">
            <v>1840</v>
          </cell>
          <cell r="H122">
            <v>6304</v>
          </cell>
          <cell r="I122">
            <v>5</v>
          </cell>
        </row>
        <row r="123">
          <cell r="B123">
            <v>131</v>
          </cell>
          <cell r="C123">
            <v>0</v>
          </cell>
          <cell r="D123">
            <v>24</v>
          </cell>
          <cell r="E123">
            <v>780</v>
          </cell>
          <cell r="F123">
            <v>73085</v>
          </cell>
          <cell r="G123">
            <v>1804</v>
          </cell>
          <cell r="H123">
            <v>12431</v>
          </cell>
          <cell r="I123">
            <v>200</v>
          </cell>
        </row>
        <row r="124">
          <cell r="B124">
            <v>2630</v>
          </cell>
          <cell r="C124">
            <v>131</v>
          </cell>
          <cell r="D124">
            <v>14021</v>
          </cell>
          <cell r="E124">
            <v>2074</v>
          </cell>
          <cell r="F124">
            <v>6794</v>
          </cell>
          <cell r="G124">
            <v>454</v>
          </cell>
          <cell r="H124">
            <v>593</v>
          </cell>
          <cell r="I124">
            <v>35</v>
          </cell>
        </row>
        <row r="125">
          <cell r="B125">
            <v>54</v>
          </cell>
          <cell r="C125">
            <v>8</v>
          </cell>
          <cell r="D125">
            <v>50</v>
          </cell>
          <cell r="E125">
            <v>1295</v>
          </cell>
          <cell r="F125">
            <v>300</v>
          </cell>
          <cell r="G125">
            <v>152</v>
          </cell>
          <cell r="H125">
            <v>20</v>
          </cell>
          <cell r="I125">
            <v>0</v>
          </cell>
        </row>
        <row r="126">
          <cell r="B126">
            <v>49</v>
          </cell>
          <cell r="C126">
            <v>0</v>
          </cell>
          <cell r="D126">
            <v>23</v>
          </cell>
          <cell r="E126">
            <v>5045</v>
          </cell>
          <cell r="F126">
            <v>171</v>
          </cell>
          <cell r="G126">
            <v>352</v>
          </cell>
          <cell r="H126">
            <v>60</v>
          </cell>
          <cell r="I126">
            <v>0</v>
          </cell>
        </row>
        <row r="127">
          <cell r="B127">
            <v>8848</v>
          </cell>
          <cell r="C127">
            <v>205</v>
          </cell>
          <cell r="D127">
            <v>307</v>
          </cell>
          <cell r="E127">
            <v>2052</v>
          </cell>
          <cell r="F127">
            <v>23856</v>
          </cell>
          <cell r="G127">
            <v>1142</v>
          </cell>
          <cell r="H127">
            <v>990</v>
          </cell>
          <cell r="I127">
            <v>155</v>
          </cell>
        </row>
        <row r="128">
          <cell r="B128">
            <v>250000</v>
          </cell>
          <cell r="C128">
            <v>0</v>
          </cell>
          <cell r="D128">
            <v>50000</v>
          </cell>
          <cell r="E128">
            <v>0</v>
          </cell>
          <cell r="F128">
            <v>30000</v>
          </cell>
          <cell r="G128">
            <v>302860</v>
          </cell>
          <cell r="H128">
            <v>180000</v>
          </cell>
          <cell r="I128">
            <v>0</v>
          </cell>
        </row>
        <row r="129">
          <cell r="B129">
            <v>28</v>
          </cell>
          <cell r="C129">
            <v>8</v>
          </cell>
          <cell r="D129">
            <v>5</v>
          </cell>
          <cell r="E129">
            <v>29050</v>
          </cell>
          <cell r="F129">
            <v>4220</v>
          </cell>
          <cell r="G129">
            <v>447</v>
          </cell>
          <cell r="H129">
            <v>0</v>
          </cell>
          <cell r="I129">
            <v>72</v>
          </cell>
        </row>
        <row r="130">
          <cell r="B130">
            <v>4898</v>
          </cell>
          <cell r="F130">
            <v>573</v>
          </cell>
          <cell r="G130">
            <v>187</v>
          </cell>
          <cell r="H130">
            <v>64</v>
          </cell>
          <cell r="I130">
            <v>389</v>
          </cell>
        </row>
        <row r="131">
          <cell r="B131">
            <v>885</v>
          </cell>
          <cell r="C131">
            <v>6584</v>
          </cell>
          <cell r="D131">
            <v>0</v>
          </cell>
          <cell r="E131">
            <v>38</v>
          </cell>
          <cell r="F131">
            <v>3787</v>
          </cell>
          <cell r="G131">
            <v>5</v>
          </cell>
          <cell r="H131">
            <v>0</v>
          </cell>
          <cell r="I131">
            <v>765</v>
          </cell>
        </row>
        <row r="132">
          <cell r="B132">
            <v>1837</v>
          </cell>
          <cell r="C132">
            <v>175</v>
          </cell>
          <cell r="D132">
            <v>11617</v>
          </cell>
          <cell r="E132">
            <v>224</v>
          </cell>
          <cell r="F132">
            <v>137</v>
          </cell>
          <cell r="G132">
            <v>674</v>
          </cell>
          <cell r="H132">
            <v>158</v>
          </cell>
          <cell r="I132">
            <v>111</v>
          </cell>
        </row>
        <row r="133">
          <cell r="B133">
            <v>223</v>
          </cell>
          <cell r="C133">
            <v>0</v>
          </cell>
          <cell r="D133">
            <v>7012</v>
          </cell>
          <cell r="E133">
            <v>0</v>
          </cell>
          <cell r="F133">
            <v>0</v>
          </cell>
          <cell r="G133">
            <v>200</v>
          </cell>
          <cell r="H133">
            <v>4276</v>
          </cell>
          <cell r="I133">
            <v>180</v>
          </cell>
        </row>
        <row r="134">
          <cell r="B134">
            <v>15586</v>
          </cell>
          <cell r="C134">
            <v>13262</v>
          </cell>
          <cell r="D134">
            <v>692</v>
          </cell>
          <cell r="E134">
            <v>338</v>
          </cell>
          <cell r="F134">
            <v>4025</v>
          </cell>
          <cell r="G134">
            <v>4976</v>
          </cell>
          <cell r="H134">
            <v>48</v>
          </cell>
          <cell r="I134">
            <v>13800</v>
          </cell>
        </row>
        <row r="135">
          <cell r="B135">
            <v>903</v>
          </cell>
          <cell r="C135">
            <v>1570</v>
          </cell>
          <cell r="D135">
            <v>0</v>
          </cell>
          <cell r="E135">
            <v>0</v>
          </cell>
          <cell r="F135">
            <v>510</v>
          </cell>
          <cell r="G135">
            <v>0</v>
          </cell>
          <cell r="H135">
            <v>0</v>
          </cell>
          <cell r="I135">
            <v>20</v>
          </cell>
        </row>
        <row r="136">
          <cell r="B136">
            <v>48</v>
          </cell>
          <cell r="C136">
            <v>186</v>
          </cell>
          <cell r="D136">
            <v>0</v>
          </cell>
          <cell r="E136">
            <v>0</v>
          </cell>
          <cell r="F136">
            <v>734</v>
          </cell>
          <cell r="G136">
            <v>12253</v>
          </cell>
          <cell r="H136">
            <v>0</v>
          </cell>
          <cell r="I136">
            <v>522</v>
          </cell>
        </row>
        <row r="137">
          <cell r="B137">
            <v>120124</v>
          </cell>
          <cell r="C137">
            <v>43607</v>
          </cell>
          <cell r="D137">
            <v>724322</v>
          </cell>
          <cell r="E137">
            <v>48469</v>
          </cell>
          <cell r="F137">
            <v>92469</v>
          </cell>
          <cell r="G137">
            <v>380080</v>
          </cell>
          <cell r="H137">
            <v>81643</v>
          </cell>
          <cell r="I137">
            <v>26275</v>
          </cell>
        </row>
        <row r="138">
          <cell r="B138">
            <v>21052</v>
          </cell>
          <cell r="C138">
            <v>15456</v>
          </cell>
          <cell r="D138">
            <v>2269</v>
          </cell>
          <cell r="E138">
            <v>10908</v>
          </cell>
          <cell r="F138">
            <v>5944</v>
          </cell>
          <cell r="G138">
            <v>27996</v>
          </cell>
          <cell r="H138">
            <v>9176</v>
          </cell>
          <cell r="I138">
            <v>2042</v>
          </cell>
        </row>
      </sheetData>
      <sheetData sheetId="5">
        <row r="8">
          <cell r="B8">
            <v>4400</v>
          </cell>
          <cell r="C8">
            <v>73010</v>
          </cell>
          <cell r="D8">
            <v>39082</v>
          </cell>
          <cell r="E8">
            <v>21183</v>
          </cell>
          <cell r="F8">
            <v>2881</v>
          </cell>
          <cell r="G8">
            <v>0</v>
          </cell>
          <cell r="H8">
            <v>3617</v>
          </cell>
          <cell r="I8">
            <v>1906</v>
          </cell>
        </row>
        <row r="9">
          <cell r="B9">
            <v>6107</v>
          </cell>
          <cell r="C9">
            <v>1709</v>
          </cell>
          <cell r="D9">
            <v>3099</v>
          </cell>
          <cell r="E9">
            <v>2615</v>
          </cell>
          <cell r="F9">
            <v>6735</v>
          </cell>
          <cell r="G9">
            <v>5118</v>
          </cell>
          <cell r="H9">
            <v>37129</v>
          </cell>
          <cell r="I9">
            <v>6533</v>
          </cell>
        </row>
        <row r="10">
          <cell r="B10">
            <v>35</v>
          </cell>
          <cell r="C10">
            <v>1180</v>
          </cell>
          <cell r="D10">
            <v>1070</v>
          </cell>
          <cell r="E10">
            <v>0</v>
          </cell>
          <cell r="F10">
            <v>0</v>
          </cell>
          <cell r="G10">
            <v>400</v>
          </cell>
          <cell r="H10">
            <v>1599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20</v>
          </cell>
        </row>
        <row r="12">
          <cell r="B12">
            <v>2</v>
          </cell>
          <cell r="C12">
            <v>10</v>
          </cell>
          <cell r="D12">
            <v>1114</v>
          </cell>
          <cell r="E12">
            <v>0</v>
          </cell>
          <cell r="F12">
            <v>50</v>
          </cell>
          <cell r="G12">
            <v>21</v>
          </cell>
          <cell r="H12">
            <v>1855</v>
          </cell>
          <cell r="I12">
            <v>1175</v>
          </cell>
        </row>
        <row r="13">
          <cell r="B13">
            <v>2459</v>
          </cell>
          <cell r="C13">
            <v>62</v>
          </cell>
          <cell r="D13">
            <v>1010</v>
          </cell>
          <cell r="E13">
            <v>444</v>
          </cell>
          <cell r="F13">
            <v>1477</v>
          </cell>
          <cell r="G13">
            <v>6670</v>
          </cell>
          <cell r="H13">
            <v>17026</v>
          </cell>
          <cell r="I13">
            <v>0</v>
          </cell>
        </row>
        <row r="14">
          <cell r="B14">
            <v>248</v>
          </cell>
          <cell r="C14">
            <v>133</v>
          </cell>
          <cell r="D14">
            <v>463</v>
          </cell>
          <cell r="E14">
            <v>49</v>
          </cell>
          <cell r="F14">
            <v>251</v>
          </cell>
          <cell r="G14">
            <v>17335</v>
          </cell>
          <cell r="H14">
            <v>6469</v>
          </cell>
          <cell r="I14">
            <v>280</v>
          </cell>
        </row>
        <row r="15">
          <cell r="B15">
            <v>452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865</v>
          </cell>
          <cell r="H15">
            <v>596</v>
          </cell>
          <cell r="I15">
            <v>0</v>
          </cell>
        </row>
        <row r="16">
          <cell r="B16">
            <v>608</v>
          </cell>
          <cell r="C16">
            <v>130</v>
          </cell>
          <cell r="D16">
            <v>1234</v>
          </cell>
          <cell r="E16">
            <v>152</v>
          </cell>
          <cell r="F16">
            <v>2249</v>
          </cell>
          <cell r="G16">
            <v>10563</v>
          </cell>
          <cell r="H16">
            <v>28237</v>
          </cell>
          <cell r="I16">
            <v>604</v>
          </cell>
        </row>
        <row r="17">
          <cell r="B17">
            <v>299</v>
          </cell>
          <cell r="C17">
            <v>371</v>
          </cell>
          <cell r="D17">
            <v>57</v>
          </cell>
          <cell r="E17">
            <v>661</v>
          </cell>
          <cell r="F17">
            <v>474</v>
          </cell>
          <cell r="G17">
            <v>535</v>
          </cell>
          <cell r="H17">
            <v>1842</v>
          </cell>
          <cell r="I17">
            <v>208</v>
          </cell>
        </row>
        <row r="18">
          <cell r="B18">
            <v>18</v>
          </cell>
          <cell r="C18">
            <v>805</v>
          </cell>
          <cell r="D18">
            <v>15</v>
          </cell>
          <cell r="E18">
            <v>16</v>
          </cell>
          <cell r="F18">
            <v>1183</v>
          </cell>
          <cell r="G18">
            <v>740</v>
          </cell>
          <cell r="H18">
            <v>9</v>
          </cell>
          <cell r="I18">
            <v>814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1385</v>
          </cell>
          <cell r="F19">
            <v>320</v>
          </cell>
          <cell r="G19">
            <v>2170</v>
          </cell>
          <cell r="H19">
            <v>0</v>
          </cell>
          <cell r="I19">
            <v>0</v>
          </cell>
        </row>
        <row r="20">
          <cell r="B20">
            <v>330</v>
          </cell>
          <cell r="C20">
            <v>2707</v>
          </cell>
          <cell r="D20">
            <v>11</v>
          </cell>
          <cell r="E20">
            <v>665</v>
          </cell>
          <cell r="F20">
            <v>1774</v>
          </cell>
          <cell r="G20">
            <v>824</v>
          </cell>
          <cell r="H20">
            <v>5</v>
          </cell>
          <cell r="I20">
            <v>271</v>
          </cell>
        </row>
        <row r="21">
          <cell r="B21">
            <v>4714</v>
          </cell>
          <cell r="C21">
            <v>1880</v>
          </cell>
          <cell r="D21">
            <v>3130</v>
          </cell>
          <cell r="E21">
            <v>3727</v>
          </cell>
          <cell r="F21">
            <v>3143</v>
          </cell>
          <cell r="G21">
            <v>632</v>
          </cell>
          <cell r="H21">
            <v>1946</v>
          </cell>
          <cell r="I21">
            <v>1193</v>
          </cell>
        </row>
        <row r="22">
          <cell r="B22">
            <v>356</v>
          </cell>
          <cell r="C22">
            <v>29</v>
          </cell>
          <cell r="D22">
            <v>846</v>
          </cell>
          <cell r="E22">
            <v>245</v>
          </cell>
          <cell r="F22">
            <v>790</v>
          </cell>
          <cell r="G22">
            <v>602</v>
          </cell>
          <cell r="H22">
            <v>832</v>
          </cell>
          <cell r="I22">
            <v>114</v>
          </cell>
        </row>
        <row r="24">
          <cell r="B24">
            <v>644</v>
          </cell>
          <cell r="C24">
            <v>918</v>
          </cell>
          <cell r="D24">
            <v>195</v>
          </cell>
          <cell r="E24">
            <v>708</v>
          </cell>
          <cell r="F24">
            <v>365</v>
          </cell>
          <cell r="G24">
            <v>144</v>
          </cell>
          <cell r="H24">
            <v>1168</v>
          </cell>
          <cell r="I24">
            <v>674</v>
          </cell>
        </row>
        <row r="25">
          <cell r="B25">
            <v>140</v>
          </cell>
          <cell r="C25">
            <v>10</v>
          </cell>
          <cell r="D25">
            <v>61</v>
          </cell>
          <cell r="E25">
            <v>79</v>
          </cell>
          <cell r="F25">
            <v>453</v>
          </cell>
          <cell r="G25">
            <v>500</v>
          </cell>
          <cell r="H25">
            <v>455</v>
          </cell>
          <cell r="I25">
            <v>13</v>
          </cell>
        </row>
        <row r="26">
          <cell r="B26">
            <v>36</v>
          </cell>
          <cell r="C26">
            <v>0</v>
          </cell>
          <cell r="D26">
            <v>67</v>
          </cell>
          <cell r="E26">
            <v>2</v>
          </cell>
          <cell r="F26">
            <v>1282</v>
          </cell>
          <cell r="G26">
            <v>343</v>
          </cell>
          <cell r="H26">
            <v>7543</v>
          </cell>
          <cell r="I26">
            <v>4</v>
          </cell>
        </row>
        <row r="27">
          <cell r="B27">
            <v>58</v>
          </cell>
          <cell r="C27">
            <v>8</v>
          </cell>
          <cell r="D27">
            <v>77</v>
          </cell>
          <cell r="E27">
            <v>186</v>
          </cell>
          <cell r="F27">
            <v>470</v>
          </cell>
          <cell r="G27">
            <v>43</v>
          </cell>
          <cell r="H27">
            <v>132</v>
          </cell>
          <cell r="I27">
            <v>3</v>
          </cell>
        </row>
        <row r="28">
          <cell r="B28">
            <v>14</v>
          </cell>
          <cell r="C28">
            <v>0</v>
          </cell>
          <cell r="D28">
            <v>0</v>
          </cell>
          <cell r="E28">
            <v>518</v>
          </cell>
          <cell r="F28">
            <v>150</v>
          </cell>
          <cell r="G28">
            <v>37</v>
          </cell>
          <cell r="H28">
            <v>0</v>
          </cell>
          <cell r="I28">
            <v>1</v>
          </cell>
        </row>
        <row r="29">
          <cell r="B29">
            <v>3</v>
          </cell>
          <cell r="C29">
            <v>0</v>
          </cell>
          <cell r="D29">
            <v>0</v>
          </cell>
          <cell r="E29">
            <v>260</v>
          </cell>
          <cell r="F29">
            <v>0</v>
          </cell>
          <cell r="G29">
            <v>230</v>
          </cell>
          <cell r="H29">
            <v>0</v>
          </cell>
          <cell r="I29">
            <v>5</v>
          </cell>
        </row>
        <row r="30">
          <cell r="B30">
            <v>76</v>
          </cell>
          <cell r="C30">
            <v>2</v>
          </cell>
          <cell r="D30">
            <v>42</v>
          </cell>
          <cell r="E30">
            <v>123</v>
          </cell>
          <cell r="F30">
            <v>438</v>
          </cell>
          <cell r="G30">
            <v>66</v>
          </cell>
          <cell r="H30">
            <v>51</v>
          </cell>
          <cell r="I30">
            <v>8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454</v>
          </cell>
          <cell r="F32">
            <v>95</v>
          </cell>
          <cell r="G32">
            <v>520</v>
          </cell>
          <cell r="H32">
            <v>7</v>
          </cell>
          <cell r="I32">
            <v>0</v>
          </cell>
        </row>
        <row r="33">
          <cell r="B33">
            <v>1057</v>
          </cell>
          <cell r="C33">
            <v>0</v>
          </cell>
          <cell r="D33">
            <v>490</v>
          </cell>
          <cell r="E33">
            <v>106</v>
          </cell>
          <cell r="F33">
            <v>337</v>
          </cell>
          <cell r="G33">
            <v>4804</v>
          </cell>
          <cell r="H33">
            <v>80</v>
          </cell>
          <cell r="I33">
            <v>210</v>
          </cell>
        </row>
        <row r="34">
          <cell r="B34">
            <v>65</v>
          </cell>
          <cell r="C34">
            <v>195</v>
          </cell>
          <cell r="D34">
            <v>40</v>
          </cell>
          <cell r="E34">
            <v>2</v>
          </cell>
          <cell r="F34">
            <v>540</v>
          </cell>
          <cell r="G34">
            <v>64</v>
          </cell>
          <cell r="H34">
            <v>0</v>
          </cell>
          <cell r="I34">
            <v>10</v>
          </cell>
        </row>
        <row r="35">
          <cell r="B35">
            <v>78</v>
          </cell>
          <cell r="C35">
            <v>453</v>
          </cell>
          <cell r="D35">
            <v>344</v>
          </cell>
          <cell r="E35">
            <v>41</v>
          </cell>
          <cell r="F35">
            <v>390</v>
          </cell>
          <cell r="G35">
            <v>426</v>
          </cell>
          <cell r="H35">
            <v>170</v>
          </cell>
          <cell r="I35">
            <v>11</v>
          </cell>
        </row>
        <row r="36">
          <cell r="B36">
            <v>44</v>
          </cell>
          <cell r="C36">
            <v>0</v>
          </cell>
          <cell r="D36">
            <v>639</v>
          </cell>
          <cell r="E36">
            <v>0</v>
          </cell>
          <cell r="F36">
            <v>0</v>
          </cell>
          <cell r="G36">
            <v>179</v>
          </cell>
          <cell r="H36">
            <v>342</v>
          </cell>
          <cell r="I36">
            <v>275</v>
          </cell>
        </row>
        <row r="37">
          <cell r="B37">
            <v>52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13</v>
          </cell>
          <cell r="H37">
            <v>0</v>
          </cell>
          <cell r="I37">
            <v>35</v>
          </cell>
        </row>
        <row r="38">
          <cell r="B38">
            <v>685</v>
          </cell>
          <cell r="C38">
            <v>670</v>
          </cell>
          <cell r="D38">
            <v>0</v>
          </cell>
          <cell r="E38">
            <v>34</v>
          </cell>
          <cell r="F38">
            <v>165</v>
          </cell>
          <cell r="G38">
            <v>0</v>
          </cell>
          <cell r="H38">
            <v>0</v>
          </cell>
          <cell r="I38">
            <v>50</v>
          </cell>
        </row>
        <row r="40">
          <cell r="B40">
            <v>154</v>
          </cell>
          <cell r="C40">
            <v>210</v>
          </cell>
          <cell r="D40">
            <v>956</v>
          </cell>
          <cell r="E40">
            <v>77</v>
          </cell>
          <cell r="F40">
            <v>87</v>
          </cell>
          <cell r="G40">
            <v>146</v>
          </cell>
          <cell r="H40">
            <v>198</v>
          </cell>
          <cell r="I40">
            <v>98</v>
          </cell>
        </row>
        <row r="41">
          <cell r="B41">
            <v>1815</v>
          </cell>
          <cell r="C41">
            <v>1446</v>
          </cell>
          <cell r="D41">
            <v>645</v>
          </cell>
          <cell r="E41">
            <v>1051</v>
          </cell>
          <cell r="F41">
            <v>801</v>
          </cell>
          <cell r="G41">
            <v>946</v>
          </cell>
          <cell r="H41">
            <v>2227</v>
          </cell>
          <cell r="I41">
            <v>235</v>
          </cell>
        </row>
        <row r="56">
          <cell r="B56">
            <v>0</v>
          </cell>
          <cell r="C56">
            <v>2085</v>
          </cell>
          <cell r="D56">
            <v>108</v>
          </cell>
          <cell r="E56">
            <v>0</v>
          </cell>
          <cell r="F56">
            <v>320</v>
          </cell>
          <cell r="G56">
            <v>0</v>
          </cell>
          <cell r="H56">
            <v>234</v>
          </cell>
          <cell r="I56">
            <v>1180</v>
          </cell>
        </row>
        <row r="57">
          <cell r="B57">
            <v>10813</v>
          </cell>
          <cell r="C57">
            <v>1984</v>
          </cell>
          <cell r="D57">
            <v>816</v>
          </cell>
          <cell r="E57">
            <v>1628</v>
          </cell>
          <cell r="F57">
            <v>6454</v>
          </cell>
          <cell r="G57">
            <v>2785</v>
          </cell>
          <cell r="H57">
            <v>10496</v>
          </cell>
          <cell r="I57">
            <v>1522</v>
          </cell>
        </row>
        <row r="59">
          <cell r="B59">
            <v>1200</v>
          </cell>
          <cell r="C59">
            <v>85890</v>
          </cell>
          <cell r="D59">
            <v>410</v>
          </cell>
          <cell r="E59">
            <v>1322</v>
          </cell>
          <cell r="F59">
            <v>9306</v>
          </cell>
          <cell r="G59">
            <v>18203</v>
          </cell>
          <cell r="H59">
            <v>247</v>
          </cell>
          <cell r="I59">
            <v>35907</v>
          </cell>
        </row>
        <row r="60">
          <cell r="B60">
            <v>0</v>
          </cell>
          <cell r="C60">
            <v>22</v>
          </cell>
          <cell r="D60">
            <v>15</v>
          </cell>
          <cell r="E60">
            <v>0</v>
          </cell>
          <cell r="F60">
            <v>0</v>
          </cell>
          <cell r="G60">
            <v>0</v>
          </cell>
          <cell r="H60">
            <v>1318</v>
          </cell>
          <cell r="I60">
            <v>100</v>
          </cell>
        </row>
        <row r="61">
          <cell r="B61">
            <v>3196</v>
          </cell>
          <cell r="C61">
            <v>1444</v>
          </cell>
          <cell r="D61">
            <v>713</v>
          </cell>
          <cell r="E61">
            <v>2641</v>
          </cell>
          <cell r="F61">
            <v>10707</v>
          </cell>
          <cell r="G61">
            <v>4387</v>
          </cell>
          <cell r="H61">
            <v>533</v>
          </cell>
          <cell r="I61">
            <v>11208</v>
          </cell>
        </row>
        <row r="62">
          <cell r="B62">
            <v>308</v>
          </cell>
          <cell r="C62">
            <v>431</v>
          </cell>
          <cell r="D62">
            <v>154</v>
          </cell>
          <cell r="E62">
            <v>12</v>
          </cell>
          <cell r="F62">
            <v>190</v>
          </cell>
          <cell r="G62">
            <v>2373</v>
          </cell>
          <cell r="H62">
            <v>126</v>
          </cell>
          <cell r="I62">
            <v>1762</v>
          </cell>
        </row>
        <row r="63">
          <cell r="B63">
            <v>122</v>
          </cell>
          <cell r="C63">
            <v>0</v>
          </cell>
          <cell r="D63">
            <v>0</v>
          </cell>
          <cell r="E63">
            <v>0</v>
          </cell>
          <cell r="F63">
            <v>15</v>
          </cell>
          <cell r="G63">
            <v>414</v>
          </cell>
          <cell r="H63">
            <v>0</v>
          </cell>
          <cell r="I63">
            <v>0</v>
          </cell>
        </row>
        <row r="64">
          <cell r="B64">
            <v>4753</v>
          </cell>
          <cell r="C64">
            <v>876</v>
          </cell>
          <cell r="D64">
            <v>3002</v>
          </cell>
          <cell r="E64">
            <v>307</v>
          </cell>
          <cell r="F64">
            <v>9730</v>
          </cell>
          <cell r="G64">
            <v>4789</v>
          </cell>
          <cell r="H64">
            <v>22817</v>
          </cell>
          <cell r="I64">
            <v>950</v>
          </cell>
        </row>
        <row r="65">
          <cell r="B65">
            <v>1070</v>
          </cell>
          <cell r="C65">
            <v>1042</v>
          </cell>
          <cell r="D65">
            <v>101</v>
          </cell>
          <cell r="E65">
            <v>2375</v>
          </cell>
          <cell r="F65">
            <v>876</v>
          </cell>
          <cell r="G65">
            <v>541</v>
          </cell>
          <cell r="H65">
            <v>704</v>
          </cell>
          <cell r="I65">
            <v>318</v>
          </cell>
        </row>
        <row r="66">
          <cell r="B66">
            <v>9</v>
          </cell>
          <cell r="C66">
            <v>2206</v>
          </cell>
          <cell r="D66">
            <v>75</v>
          </cell>
          <cell r="E66">
            <v>77</v>
          </cell>
          <cell r="F66">
            <v>1471</v>
          </cell>
          <cell r="G66">
            <v>119</v>
          </cell>
          <cell r="H66">
            <v>0</v>
          </cell>
          <cell r="I66">
            <v>537</v>
          </cell>
        </row>
        <row r="67">
          <cell r="B67">
            <v>4</v>
          </cell>
          <cell r="C67">
            <v>0</v>
          </cell>
          <cell r="D67">
            <v>247</v>
          </cell>
          <cell r="E67">
            <v>2827</v>
          </cell>
          <cell r="F67">
            <v>200</v>
          </cell>
          <cell r="G67">
            <v>0</v>
          </cell>
          <cell r="H67">
            <v>4</v>
          </cell>
          <cell r="I67">
            <v>0</v>
          </cell>
        </row>
        <row r="68">
          <cell r="B68">
            <v>186</v>
          </cell>
          <cell r="C68">
            <v>4016</v>
          </cell>
          <cell r="D68">
            <v>273</v>
          </cell>
          <cell r="E68">
            <v>529</v>
          </cell>
          <cell r="F68">
            <v>4855</v>
          </cell>
          <cell r="G68">
            <v>697</v>
          </cell>
          <cell r="H68">
            <v>0</v>
          </cell>
          <cell r="I68">
            <v>732</v>
          </cell>
        </row>
        <row r="69">
          <cell r="B69">
            <v>5229</v>
          </cell>
          <cell r="C69">
            <v>3922</v>
          </cell>
          <cell r="D69">
            <v>2526</v>
          </cell>
          <cell r="E69">
            <v>5365</v>
          </cell>
          <cell r="F69">
            <v>4666</v>
          </cell>
          <cell r="G69">
            <v>592</v>
          </cell>
          <cell r="H69">
            <v>1492</v>
          </cell>
          <cell r="I69">
            <v>1940</v>
          </cell>
        </row>
        <row r="70">
          <cell r="B70">
            <v>1408</v>
          </cell>
          <cell r="C70">
            <v>932</v>
          </cell>
          <cell r="D70">
            <v>2214</v>
          </cell>
          <cell r="E70">
            <v>582</v>
          </cell>
          <cell r="F70">
            <v>873</v>
          </cell>
          <cell r="G70">
            <v>950</v>
          </cell>
          <cell r="H70">
            <v>1450</v>
          </cell>
          <cell r="I70">
            <v>209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1387</v>
          </cell>
          <cell r="F71">
            <v>35</v>
          </cell>
          <cell r="G71">
            <v>11</v>
          </cell>
          <cell r="H71">
            <v>0</v>
          </cell>
          <cell r="I71">
            <v>0</v>
          </cell>
        </row>
        <row r="72">
          <cell r="B72">
            <v>3711</v>
          </cell>
          <cell r="C72">
            <v>1723</v>
          </cell>
          <cell r="D72">
            <v>77</v>
          </cell>
          <cell r="E72">
            <v>937</v>
          </cell>
          <cell r="F72">
            <v>825</v>
          </cell>
          <cell r="G72">
            <v>159</v>
          </cell>
          <cell r="H72">
            <v>109</v>
          </cell>
          <cell r="I72">
            <v>1520</v>
          </cell>
        </row>
        <row r="73">
          <cell r="B73">
            <v>1886</v>
          </cell>
          <cell r="C73">
            <v>173</v>
          </cell>
          <cell r="D73">
            <v>641</v>
          </cell>
          <cell r="E73">
            <v>179</v>
          </cell>
          <cell r="F73">
            <v>344</v>
          </cell>
          <cell r="G73">
            <v>216</v>
          </cell>
          <cell r="H73">
            <v>446</v>
          </cell>
          <cell r="I73">
            <v>16</v>
          </cell>
        </row>
        <row r="74">
          <cell r="B74">
            <v>17</v>
          </cell>
          <cell r="C74">
            <v>0</v>
          </cell>
          <cell r="D74">
            <v>0</v>
          </cell>
          <cell r="E74">
            <v>286</v>
          </cell>
          <cell r="F74">
            <v>1590</v>
          </cell>
          <cell r="G74">
            <v>383</v>
          </cell>
          <cell r="H74">
            <v>5295</v>
          </cell>
          <cell r="I74">
            <v>0</v>
          </cell>
        </row>
        <row r="75">
          <cell r="B75">
            <v>272</v>
          </cell>
          <cell r="C75">
            <v>69</v>
          </cell>
          <cell r="D75">
            <v>347</v>
          </cell>
          <cell r="E75">
            <v>119</v>
          </cell>
          <cell r="F75">
            <v>566</v>
          </cell>
          <cell r="G75">
            <v>32</v>
          </cell>
          <cell r="H75">
            <v>148</v>
          </cell>
          <cell r="I75">
            <v>11</v>
          </cell>
        </row>
        <row r="76">
          <cell r="B76">
            <v>66</v>
          </cell>
          <cell r="C76">
            <v>1</v>
          </cell>
          <cell r="D76">
            <v>4</v>
          </cell>
          <cell r="E76">
            <v>983</v>
          </cell>
          <cell r="F76">
            <v>525</v>
          </cell>
          <cell r="G76">
            <v>83</v>
          </cell>
          <cell r="H76">
            <v>0</v>
          </cell>
          <cell r="I76">
            <v>21</v>
          </cell>
        </row>
        <row r="77">
          <cell r="B77">
            <v>81</v>
          </cell>
          <cell r="C77">
            <v>0</v>
          </cell>
          <cell r="D77">
            <v>24</v>
          </cell>
          <cell r="E77">
            <v>3552</v>
          </cell>
          <cell r="F77">
            <v>244</v>
          </cell>
          <cell r="G77">
            <v>120</v>
          </cell>
          <cell r="H77">
            <v>122</v>
          </cell>
          <cell r="I77">
            <v>10</v>
          </cell>
        </row>
        <row r="78">
          <cell r="B78">
            <v>779</v>
          </cell>
          <cell r="C78">
            <v>71</v>
          </cell>
          <cell r="D78">
            <v>4</v>
          </cell>
          <cell r="E78">
            <v>133</v>
          </cell>
          <cell r="F78">
            <v>767</v>
          </cell>
          <cell r="G78">
            <v>36</v>
          </cell>
          <cell r="H78">
            <v>19</v>
          </cell>
          <cell r="I78">
            <v>18</v>
          </cell>
        </row>
        <row r="79">
          <cell r="B79">
            <v>90</v>
          </cell>
          <cell r="C79">
            <v>0</v>
          </cell>
          <cell r="D79">
            <v>471</v>
          </cell>
          <cell r="F79">
            <v>286</v>
          </cell>
          <cell r="G79">
            <v>1607</v>
          </cell>
          <cell r="H79">
            <v>601</v>
          </cell>
        </row>
        <row r="80">
          <cell r="B80">
            <v>3</v>
          </cell>
          <cell r="C80">
            <v>1</v>
          </cell>
          <cell r="D80">
            <v>0</v>
          </cell>
          <cell r="E80">
            <v>719</v>
          </cell>
          <cell r="F80">
            <v>95</v>
          </cell>
          <cell r="G80">
            <v>30</v>
          </cell>
          <cell r="H80">
            <v>3</v>
          </cell>
          <cell r="I80">
            <v>2</v>
          </cell>
        </row>
        <row r="81">
          <cell r="B81">
            <v>2992</v>
          </cell>
          <cell r="C81">
            <v>0</v>
          </cell>
          <cell r="D81">
            <v>0</v>
          </cell>
          <cell r="E81">
            <v>0</v>
          </cell>
          <cell r="F81">
            <v>25</v>
          </cell>
          <cell r="G81">
            <v>30</v>
          </cell>
          <cell r="H81">
            <v>24</v>
          </cell>
          <cell r="I81">
            <v>235</v>
          </cell>
        </row>
        <row r="82">
          <cell r="B82">
            <v>300</v>
          </cell>
          <cell r="C82">
            <v>3649</v>
          </cell>
          <cell r="D82">
            <v>0</v>
          </cell>
          <cell r="E82">
            <v>84</v>
          </cell>
          <cell r="F82">
            <v>9735</v>
          </cell>
          <cell r="G82">
            <v>0</v>
          </cell>
          <cell r="H82">
            <v>0</v>
          </cell>
          <cell r="I82">
            <v>104</v>
          </cell>
        </row>
        <row r="83">
          <cell r="B83">
            <v>1444</v>
          </cell>
          <cell r="C83">
            <v>1400</v>
          </cell>
          <cell r="D83">
            <v>1147</v>
          </cell>
          <cell r="E83">
            <v>438</v>
          </cell>
          <cell r="F83">
            <v>332</v>
          </cell>
          <cell r="G83">
            <v>1280</v>
          </cell>
          <cell r="H83">
            <v>227</v>
          </cell>
          <cell r="I83">
            <v>236</v>
          </cell>
        </row>
        <row r="84">
          <cell r="B84">
            <v>55</v>
          </cell>
          <cell r="C84">
            <v>38</v>
          </cell>
          <cell r="D84">
            <v>3709</v>
          </cell>
          <cell r="E84">
            <v>0</v>
          </cell>
          <cell r="F84">
            <v>0</v>
          </cell>
          <cell r="G84">
            <v>428</v>
          </cell>
          <cell r="H84">
            <v>705</v>
          </cell>
          <cell r="I84">
            <v>250</v>
          </cell>
        </row>
        <row r="85">
          <cell r="B85">
            <v>4474</v>
          </cell>
          <cell r="C85">
            <v>6258</v>
          </cell>
          <cell r="D85">
            <v>416</v>
          </cell>
          <cell r="E85">
            <v>185</v>
          </cell>
          <cell r="F85">
            <v>7762</v>
          </cell>
          <cell r="G85">
            <v>935</v>
          </cell>
          <cell r="H85">
            <v>38</v>
          </cell>
          <cell r="I85">
            <v>9214</v>
          </cell>
        </row>
        <row r="86">
          <cell r="B86">
            <v>981</v>
          </cell>
          <cell r="C86">
            <v>6706</v>
          </cell>
          <cell r="D86">
            <v>46</v>
          </cell>
          <cell r="E86">
            <v>10</v>
          </cell>
          <cell r="F86">
            <v>185</v>
          </cell>
          <cell r="G86">
            <v>0</v>
          </cell>
          <cell r="H86">
            <v>0</v>
          </cell>
          <cell r="I86">
            <v>5</v>
          </cell>
        </row>
        <row r="87">
          <cell r="B87">
            <v>146</v>
          </cell>
          <cell r="C87">
            <v>5</v>
          </cell>
          <cell r="D87">
            <v>0</v>
          </cell>
          <cell r="E87">
            <v>0</v>
          </cell>
          <cell r="F87">
            <v>825</v>
          </cell>
          <cell r="G87">
            <v>1035</v>
          </cell>
          <cell r="H87">
            <v>0</v>
          </cell>
          <cell r="I87">
            <v>567</v>
          </cell>
        </row>
        <row r="88">
          <cell r="B88">
            <v>25156</v>
          </cell>
          <cell r="C88">
            <v>8733</v>
          </cell>
          <cell r="D88">
            <v>79675</v>
          </cell>
          <cell r="E88">
            <v>1928</v>
          </cell>
          <cell r="F88">
            <v>17378</v>
          </cell>
          <cell r="G88">
            <v>77174</v>
          </cell>
          <cell r="H88">
            <v>12846</v>
          </cell>
          <cell r="I88">
            <v>432</v>
          </cell>
        </row>
        <row r="89">
          <cell r="B89">
            <v>140621</v>
          </cell>
          <cell r="C89">
            <v>134397</v>
          </cell>
          <cell r="D89">
            <v>14688</v>
          </cell>
          <cell r="E89">
            <v>195474</v>
          </cell>
          <cell r="F89">
            <v>25089</v>
          </cell>
          <cell r="G89">
            <v>135161</v>
          </cell>
          <cell r="H89">
            <v>34577</v>
          </cell>
          <cell r="I89">
            <v>2785</v>
          </cell>
        </row>
        <row r="104">
          <cell r="B104">
            <v>0</v>
          </cell>
          <cell r="C104">
            <v>6171</v>
          </cell>
          <cell r="D104">
            <v>216</v>
          </cell>
          <cell r="E104">
            <v>0</v>
          </cell>
          <cell r="F104">
            <v>1230</v>
          </cell>
          <cell r="H104">
            <v>701</v>
          </cell>
          <cell r="I104">
            <v>4325</v>
          </cell>
        </row>
        <row r="105">
          <cell r="B105">
            <v>24036</v>
          </cell>
          <cell r="C105">
            <v>4187</v>
          </cell>
          <cell r="D105">
            <v>991</v>
          </cell>
          <cell r="E105">
            <v>2411</v>
          </cell>
          <cell r="F105">
            <v>11711</v>
          </cell>
          <cell r="G105">
            <v>4484</v>
          </cell>
          <cell r="H105">
            <v>29751</v>
          </cell>
          <cell r="I105">
            <v>2095</v>
          </cell>
        </row>
        <row r="107">
          <cell r="B107">
            <v>222</v>
          </cell>
          <cell r="C107">
            <v>12884</v>
          </cell>
          <cell r="D107">
            <v>63</v>
          </cell>
          <cell r="E107">
            <v>200</v>
          </cell>
          <cell r="F107">
            <v>1320</v>
          </cell>
          <cell r="G107">
            <v>2614</v>
          </cell>
          <cell r="H107">
            <v>80</v>
          </cell>
          <cell r="I107">
            <v>5402</v>
          </cell>
        </row>
        <row r="108">
          <cell r="B108">
            <v>0</v>
          </cell>
          <cell r="C108">
            <v>66</v>
          </cell>
          <cell r="D108">
            <v>30</v>
          </cell>
          <cell r="E108">
            <v>0</v>
          </cell>
          <cell r="F108">
            <v>0</v>
          </cell>
          <cell r="G108">
            <v>0</v>
          </cell>
          <cell r="H108">
            <v>2991</v>
          </cell>
          <cell r="I108">
            <v>120</v>
          </cell>
        </row>
        <row r="109">
          <cell r="B109">
            <v>3325</v>
          </cell>
          <cell r="C109">
            <v>2243</v>
          </cell>
          <cell r="D109">
            <v>501</v>
          </cell>
          <cell r="E109">
            <v>2963</v>
          </cell>
          <cell r="F109">
            <v>13755</v>
          </cell>
          <cell r="G109">
            <v>2808</v>
          </cell>
          <cell r="H109">
            <v>359</v>
          </cell>
          <cell r="I109">
            <v>7855</v>
          </cell>
        </row>
        <row r="110">
          <cell r="B110">
            <v>440</v>
          </cell>
          <cell r="C110">
            <v>658</v>
          </cell>
          <cell r="D110">
            <v>134</v>
          </cell>
          <cell r="E110">
            <v>16</v>
          </cell>
          <cell r="F110">
            <v>350</v>
          </cell>
          <cell r="G110">
            <v>2319</v>
          </cell>
          <cell r="H110">
            <v>63</v>
          </cell>
          <cell r="I110">
            <v>950</v>
          </cell>
        </row>
        <row r="111">
          <cell r="B111">
            <v>168</v>
          </cell>
          <cell r="C111">
            <v>0</v>
          </cell>
          <cell r="D111">
            <v>0</v>
          </cell>
          <cell r="E111">
            <v>0</v>
          </cell>
          <cell r="F111">
            <v>20</v>
          </cell>
          <cell r="G111">
            <v>281</v>
          </cell>
          <cell r="H111">
            <v>0</v>
          </cell>
          <cell r="I111">
            <v>0</v>
          </cell>
        </row>
        <row r="112">
          <cell r="B112">
            <v>6275</v>
          </cell>
          <cell r="C112">
            <v>350</v>
          </cell>
          <cell r="D112">
            <v>4197</v>
          </cell>
          <cell r="E112">
            <v>317</v>
          </cell>
          <cell r="F112">
            <v>11068</v>
          </cell>
          <cell r="G112">
            <v>6957</v>
          </cell>
          <cell r="H112">
            <v>40473</v>
          </cell>
          <cell r="I112">
            <v>1199</v>
          </cell>
        </row>
        <row r="113">
          <cell r="B113">
            <v>11288</v>
          </cell>
          <cell r="C113">
            <v>8038</v>
          </cell>
          <cell r="D113">
            <v>619</v>
          </cell>
          <cell r="E113">
            <v>29225</v>
          </cell>
          <cell r="F113">
            <v>6851</v>
          </cell>
          <cell r="G113">
            <v>4325</v>
          </cell>
          <cell r="H113">
            <v>7208</v>
          </cell>
          <cell r="I113">
            <v>2385</v>
          </cell>
        </row>
        <row r="114">
          <cell r="B114">
            <v>90</v>
          </cell>
          <cell r="C114">
            <v>21910</v>
          </cell>
          <cell r="D114">
            <v>300</v>
          </cell>
          <cell r="E114">
            <v>1512</v>
          </cell>
          <cell r="F114">
            <v>10546</v>
          </cell>
          <cell r="G114">
            <v>1226</v>
          </cell>
          <cell r="H114">
            <v>0</v>
          </cell>
          <cell r="I114">
            <v>4730</v>
          </cell>
        </row>
        <row r="115">
          <cell r="B115">
            <v>36</v>
          </cell>
          <cell r="C115">
            <v>0</v>
          </cell>
          <cell r="D115">
            <v>9880</v>
          </cell>
          <cell r="E115">
            <v>91785</v>
          </cell>
          <cell r="F115">
            <v>1740</v>
          </cell>
          <cell r="G115">
            <v>0</v>
          </cell>
          <cell r="H115">
            <v>32</v>
          </cell>
          <cell r="I115">
            <v>0</v>
          </cell>
        </row>
        <row r="116">
          <cell r="B116">
            <v>1822</v>
          </cell>
          <cell r="C116">
            <v>92351</v>
          </cell>
          <cell r="D116">
            <v>2210</v>
          </cell>
          <cell r="E116">
            <v>8099</v>
          </cell>
          <cell r="F116">
            <v>39730</v>
          </cell>
          <cell r="G116">
            <v>4015</v>
          </cell>
          <cell r="H116">
            <v>0</v>
          </cell>
          <cell r="I116">
            <v>6486</v>
          </cell>
        </row>
        <row r="117">
          <cell r="B117">
            <v>56848</v>
          </cell>
          <cell r="C117">
            <v>27507</v>
          </cell>
          <cell r="D117">
            <v>26596</v>
          </cell>
          <cell r="E117">
            <v>80947</v>
          </cell>
          <cell r="F117">
            <v>40938</v>
          </cell>
          <cell r="G117">
            <v>6164</v>
          </cell>
          <cell r="H117">
            <v>10311</v>
          </cell>
          <cell r="I117">
            <v>13054</v>
          </cell>
        </row>
        <row r="118">
          <cell r="B118">
            <v>10969</v>
          </cell>
          <cell r="C118">
            <v>7740</v>
          </cell>
          <cell r="D118">
            <v>19353</v>
          </cell>
          <cell r="E118">
            <v>6973</v>
          </cell>
          <cell r="F118">
            <v>8362</v>
          </cell>
          <cell r="G118">
            <v>6577</v>
          </cell>
          <cell r="H118">
            <v>6064</v>
          </cell>
          <cell r="I118">
            <v>621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10977</v>
          </cell>
          <cell r="F119">
            <v>420</v>
          </cell>
          <cell r="G119">
            <v>33</v>
          </cell>
          <cell r="H119">
            <v>0</v>
          </cell>
          <cell r="I119">
            <v>0</v>
          </cell>
        </row>
        <row r="120">
          <cell r="B120">
            <v>26835</v>
          </cell>
          <cell r="C120">
            <v>6976</v>
          </cell>
          <cell r="D120">
            <v>427</v>
          </cell>
          <cell r="E120">
            <v>8166</v>
          </cell>
          <cell r="F120">
            <v>3525</v>
          </cell>
          <cell r="G120">
            <v>877</v>
          </cell>
          <cell r="H120">
            <v>922</v>
          </cell>
          <cell r="I120">
            <v>11984</v>
          </cell>
        </row>
        <row r="121">
          <cell r="B121">
            <v>24430</v>
          </cell>
          <cell r="C121">
            <v>558</v>
          </cell>
          <cell r="D121">
            <v>4537</v>
          </cell>
          <cell r="E121">
            <v>1657</v>
          </cell>
          <cell r="F121">
            <v>3331</v>
          </cell>
          <cell r="G121">
            <v>1559</v>
          </cell>
          <cell r="H121">
            <v>2492</v>
          </cell>
          <cell r="I121">
            <v>56</v>
          </cell>
        </row>
        <row r="122">
          <cell r="B122">
            <v>169</v>
          </cell>
          <cell r="C122">
            <v>0</v>
          </cell>
          <cell r="D122">
            <v>0</v>
          </cell>
          <cell r="E122">
            <v>7244</v>
          </cell>
          <cell r="F122">
            <v>35168</v>
          </cell>
          <cell r="G122">
            <v>6036</v>
          </cell>
          <cell r="H122">
            <v>113185</v>
          </cell>
          <cell r="I122">
            <v>0</v>
          </cell>
        </row>
        <row r="123">
          <cell r="B123">
            <v>2262</v>
          </cell>
          <cell r="C123">
            <v>534</v>
          </cell>
          <cell r="D123">
            <v>6180</v>
          </cell>
          <cell r="E123">
            <v>2168</v>
          </cell>
          <cell r="F123">
            <v>9160</v>
          </cell>
          <cell r="G123">
            <v>250</v>
          </cell>
          <cell r="H123">
            <v>1173</v>
          </cell>
          <cell r="I123">
            <v>53</v>
          </cell>
        </row>
        <row r="124">
          <cell r="B124">
            <v>109</v>
          </cell>
          <cell r="C124">
            <v>1</v>
          </cell>
          <cell r="D124">
            <v>6</v>
          </cell>
          <cell r="E124">
            <v>1936</v>
          </cell>
          <cell r="F124">
            <v>760</v>
          </cell>
          <cell r="G124">
            <v>144</v>
          </cell>
          <cell r="H124">
            <v>0</v>
          </cell>
          <cell r="I124">
            <v>84</v>
          </cell>
        </row>
        <row r="125">
          <cell r="B125">
            <v>77</v>
          </cell>
          <cell r="C125">
            <v>0</v>
          </cell>
          <cell r="D125">
            <v>32</v>
          </cell>
          <cell r="E125">
            <v>5107</v>
          </cell>
          <cell r="F125">
            <v>244</v>
          </cell>
          <cell r="G125">
            <v>63</v>
          </cell>
          <cell r="H125">
            <v>22</v>
          </cell>
          <cell r="I125">
            <v>20</v>
          </cell>
        </row>
        <row r="126">
          <cell r="B126">
            <v>11919</v>
          </cell>
          <cell r="C126">
            <v>148</v>
          </cell>
          <cell r="D126">
            <v>80</v>
          </cell>
          <cell r="E126">
            <v>1798</v>
          </cell>
          <cell r="F126">
            <v>15313</v>
          </cell>
          <cell r="G126">
            <v>301</v>
          </cell>
          <cell r="H126">
            <v>531</v>
          </cell>
          <cell r="I126">
            <v>90</v>
          </cell>
        </row>
        <row r="127">
          <cell r="B127">
            <v>5000</v>
          </cell>
          <cell r="D127">
            <v>32000</v>
          </cell>
          <cell r="E127">
            <v>0</v>
          </cell>
          <cell r="F127">
            <v>12000</v>
          </cell>
          <cell r="G127">
            <v>79900</v>
          </cell>
          <cell r="H127">
            <v>26000</v>
          </cell>
          <cell r="I127">
            <v>0</v>
          </cell>
        </row>
        <row r="128">
          <cell r="B128">
            <v>15</v>
          </cell>
          <cell r="C128">
            <v>4</v>
          </cell>
          <cell r="D128">
            <v>0</v>
          </cell>
          <cell r="E128">
            <v>37390</v>
          </cell>
          <cell r="F128">
            <v>1480</v>
          </cell>
          <cell r="G128">
            <v>322</v>
          </cell>
          <cell r="H128">
            <v>50</v>
          </cell>
          <cell r="I128">
            <v>6</v>
          </cell>
        </row>
        <row r="129">
          <cell r="B129">
            <v>4408</v>
          </cell>
          <cell r="C129">
            <v>0</v>
          </cell>
          <cell r="D129">
            <v>0</v>
          </cell>
          <cell r="E129">
            <v>0</v>
          </cell>
          <cell r="F129">
            <v>25</v>
          </cell>
          <cell r="G129">
            <v>15</v>
          </cell>
          <cell r="H129">
            <v>14</v>
          </cell>
          <cell r="I129">
            <v>417</v>
          </cell>
        </row>
        <row r="130">
          <cell r="B130">
            <v>540</v>
          </cell>
          <cell r="C130">
            <v>8235</v>
          </cell>
          <cell r="D130">
            <v>0</v>
          </cell>
          <cell r="E130">
            <v>27</v>
          </cell>
          <cell r="F130">
            <v>11147</v>
          </cell>
          <cell r="G130">
            <v>0</v>
          </cell>
          <cell r="H130">
            <v>0</v>
          </cell>
          <cell r="I130">
            <v>165</v>
          </cell>
        </row>
        <row r="131">
          <cell r="B131">
            <v>2706</v>
          </cell>
          <cell r="C131">
            <v>168</v>
          </cell>
          <cell r="D131">
            <v>7786</v>
          </cell>
          <cell r="E131">
            <v>120</v>
          </cell>
          <cell r="F131">
            <v>243</v>
          </cell>
          <cell r="G131">
            <v>778</v>
          </cell>
          <cell r="H131">
            <v>115</v>
          </cell>
          <cell r="I131">
            <v>608</v>
          </cell>
        </row>
        <row r="132">
          <cell r="B132">
            <v>82</v>
          </cell>
          <cell r="C132">
            <v>76</v>
          </cell>
          <cell r="D132">
            <v>4451</v>
          </cell>
          <cell r="E132">
            <v>0</v>
          </cell>
          <cell r="F132">
            <v>0</v>
          </cell>
          <cell r="G132">
            <v>353</v>
          </cell>
          <cell r="H132">
            <v>1622</v>
          </cell>
          <cell r="I132">
            <v>250</v>
          </cell>
        </row>
        <row r="133">
          <cell r="B133">
            <v>15545</v>
          </cell>
          <cell r="C133">
            <v>8280</v>
          </cell>
          <cell r="D133">
            <v>1022</v>
          </cell>
          <cell r="E133">
            <v>270</v>
          </cell>
          <cell r="F133">
            <v>1977</v>
          </cell>
          <cell r="G133">
            <v>477</v>
          </cell>
          <cell r="H133">
            <v>10</v>
          </cell>
          <cell r="I133">
            <v>20757</v>
          </cell>
        </row>
        <row r="134">
          <cell r="B134">
            <v>1523</v>
          </cell>
          <cell r="C134">
            <v>940</v>
          </cell>
          <cell r="D134">
            <v>69</v>
          </cell>
          <cell r="E134">
            <v>100</v>
          </cell>
          <cell r="F134">
            <v>555</v>
          </cell>
          <cell r="G134">
            <v>0</v>
          </cell>
          <cell r="H134">
            <v>0</v>
          </cell>
          <cell r="I134">
            <v>2</v>
          </cell>
        </row>
        <row r="135">
          <cell r="B135">
            <v>70</v>
          </cell>
          <cell r="C135">
            <v>3</v>
          </cell>
          <cell r="D135">
            <v>0</v>
          </cell>
          <cell r="E135">
            <v>0</v>
          </cell>
          <cell r="F135">
            <v>615</v>
          </cell>
          <cell r="G135">
            <v>707</v>
          </cell>
          <cell r="H135">
            <v>0</v>
          </cell>
          <cell r="I135">
            <v>625</v>
          </cell>
        </row>
        <row r="136">
          <cell r="B136">
            <v>122682</v>
          </cell>
          <cell r="C136">
            <v>43664</v>
          </cell>
          <cell r="D136">
            <v>730054</v>
          </cell>
          <cell r="E136">
            <v>23704</v>
          </cell>
          <cell r="F136">
            <v>74532</v>
          </cell>
          <cell r="G136">
            <v>392722</v>
          </cell>
          <cell r="H136">
            <v>115689</v>
          </cell>
          <cell r="I136">
            <v>11664</v>
          </cell>
        </row>
        <row r="137">
          <cell r="B137">
            <v>21657</v>
          </cell>
          <cell r="C137">
            <v>16872</v>
          </cell>
          <cell r="D137">
            <v>5215</v>
          </cell>
          <cell r="E137">
            <v>10356</v>
          </cell>
          <cell r="F137">
            <v>3570</v>
          </cell>
          <cell r="G137">
            <v>28564</v>
          </cell>
          <cell r="H137">
            <v>10428</v>
          </cell>
          <cell r="I137">
            <v>2785</v>
          </cell>
        </row>
      </sheetData>
      <sheetData sheetId="6">
        <row r="8">
          <cell r="B8">
            <v>0</v>
          </cell>
          <cell r="C8">
            <v>21560</v>
          </cell>
          <cell r="D8">
            <v>13693</v>
          </cell>
          <cell r="E8">
            <v>4597</v>
          </cell>
          <cell r="F8">
            <v>2347</v>
          </cell>
          <cell r="G8">
            <v>0</v>
          </cell>
          <cell r="H8">
            <v>6634</v>
          </cell>
          <cell r="I8">
            <v>1476</v>
          </cell>
        </row>
        <row r="9">
          <cell r="B9">
            <v>6464</v>
          </cell>
          <cell r="C9">
            <v>4674</v>
          </cell>
          <cell r="D9">
            <v>6817</v>
          </cell>
          <cell r="E9">
            <v>4328</v>
          </cell>
          <cell r="F9">
            <v>10668</v>
          </cell>
          <cell r="G9">
            <v>12698</v>
          </cell>
          <cell r="H9">
            <v>42389</v>
          </cell>
          <cell r="I9">
            <v>3196</v>
          </cell>
        </row>
        <row r="10">
          <cell r="B10">
            <v>473</v>
          </cell>
          <cell r="C10">
            <v>237</v>
          </cell>
          <cell r="D10">
            <v>1634</v>
          </cell>
          <cell r="E10">
            <v>0</v>
          </cell>
          <cell r="F10">
            <v>0</v>
          </cell>
          <cell r="G10">
            <v>93</v>
          </cell>
          <cell r="H10">
            <v>3395</v>
          </cell>
          <cell r="I10">
            <v>0</v>
          </cell>
        </row>
        <row r="11">
          <cell r="B11">
            <v>0</v>
          </cell>
          <cell r="C11">
            <v>100</v>
          </cell>
          <cell r="D11">
            <v>0</v>
          </cell>
          <cell r="E11">
            <v>0</v>
          </cell>
          <cell r="F11">
            <v>50</v>
          </cell>
          <cell r="G11">
            <v>25</v>
          </cell>
          <cell r="H11">
            <v>0</v>
          </cell>
          <cell r="I11">
            <v>0</v>
          </cell>
        </row>
        <row r="12">
          <cell r="B12">
            <v>11</v>
          </cell>
          <cell r="C12">
            <v>40</v>
          </cell>
          <cell r="D12">
            <v>1897</v>
          </cell>
          <cell r="E12">
            <v>8</v>
          </cell>
          <cell r="F12">
            <v>110</v>
          </cell>
          <cell r="G12">
            <v>39</v>
          </cell>
          <cell r="H12">
            <v>5258</v>
          </cell>
          <cell r="I12">
            <v>692</v>
          </cell>
        </row>
        <row r="13">
          <cell r="B13">
            <v>1392</v>
          </cell>
          <cell r="C13">
            <v>95</v>
          </cell>
          <cell r="D13">
            <v>3270</v>
          </cell>
          <cell r="E13">
            <v>825</v>
          </cell>
          <cell r="F13">
            <v>2342</v>
          </cell>
          <cell r="G13">
            <v>6639</v>
          </cell>
          <cell r="H13">
            <v>27642</v>
          </cell>
          <cell r="I13">
            <v>0</v>
          </cell>
        </row>
        <row r="14">
          <cell r="B14">
            <v>688</v>
          </cell>
          <cell r="C14">
            <v>206</v>
          </cell>
          <cell r="D14">
            <v>3082</v>
          </cell>
          <cell r="E14">
            <v>246</v>
          </cell>
          <cell r="F14">
            <v>391</v>
          </cell>
          <cell r="G14">
            <v>15139</v>
          </cell>
          <cell r="H14">
            <v>11051</v>
          </cell>
          <cell r="I14">
            <v>75</v>
          </cell>
        </row>
        <row r="15">
          <cell r="B15">
            <v>198</v>
          </cell>
          <cell r="C15">
            <v>0</v>
          </cell>
          <cell r="D15">
            <v>0</v>
          </cell>
          <cell r="E15">
            <v>16</v>
          </cell>
          <cell r="F15">
            <v>130</v>
          </cell>
          <cell r="G15">
            <v>1203</v>
          </cell>
          <cell r="H15">
            <v>2583</v>
          </cell>
          <cell r="I15">
            <v>0</v>
          </cell>
        </row>
        <row r="16">
          <cell r="B16">
            <v>305</v>
          </cell>
          <cell r="C16">
            <v>282</v>
          </cell>
          <cell r="D16">
            <v>1881</v>
          </cell>
          <cell r="E16">
            <v>492</v>
          </cell>
          <cell r="F16">
            <v>8565</v>
          </cell>
          <cell r="G16">
            <v>20347</v>
          </cell>
          <cell r="H16">
            <v>38468</v>
          </cell>
          <cell r="I16">
            <v>295</v>
          </cell>
        </row>
        <row r="17">
          <cell r="B17">
            <v>441</v>
          </cell>
          <cell r="C17">
            <v>216</v>
          </cell>
          <cell r="D17">
            <v>94</v>
          </cell>
          <cell r="E17">
            <v>1086</v>
          </cell>
          <cell r="F17">
            <v>775</v>
          </cell>
          <cell r="G17">
            <v>265</v>
          </cell>
          <cell r="H17">
            <v>4078</v>
          </cell>
          <cell r="I17">
            <v>129</v>
          </cell>
        </row>
        <row r="18">
          <cell r="B18">
            <v>18</v>
          </cell>
          <cell r="C18">
            <v>2352</v>
          </cell>
          <cell r="D18">
            <v>33</v>
          </cell>
          <cell r="E18">
            <v>20</v>
          </cell>
          <cell r="F18">
            <v>1167</v>
          </cell>
          <cell r="G18">
            <v>249</v>
          </cell>
          <cell r="H18">
            <v>20</v>
          </cell>
          <cell r="I18">
            <v>566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2000</v>
          </cell>
          <cell r="F19">
            <v>2150</v>
          </cell>
          <cell r="G19">
            <v>1175</v>
          </cell>
          <cell r="H19">
            <v>34</v>
          </cell>
          <cell r="I19">
            <v>25</v>
          </cell>
        </row>
        <row r="20">
          <cell r="B20">
            <v>215</v>
          </cell>
          <cell r="C20">
            <v>2795</v>
          </cell>
          <cell r="D20">
            <v>221</v>
          </cell>
          <cell r="E20">
            <v>1141</v>
          </cell>
          <cell r="F20">
            <v>2430</v>
          </cell>
          <cell r="G20">
            <v>809</v>
          </cell>
          <cell r="H20">
            <v>15</v>
          </cell>
          <cell r="I20">
            <v>510</v>
          </cell>
        </row>
        <row r="21">
          <cell r="B21">
            <v>9714</v>
          </cell>
          <cell r="C21">
            <v>1952</v>
          </cell>
          <cell r="D21">
            <v>4885</v>
          </cell>
          <cell r="E21">
            <v>5857</v>
          </cell>
          <cell r="F21">
            <v>5066</v>
          </cell>
          <cell r="G21">
            <v>923</v>
          </cell>
          <cell r="H21">
            <v>3330</v>
          </cell>
          <cell r="I21">
            <v>1064</v>
          </cell>
        </row>
        <row r="22">
          <cell r="B22">
            <v>179</v>
          </cell>
          <cell r="C22">
            <v>247</v>
          </cell>
          <cell r="D22">
            <v>308</v>
          </cell>
          <cell r="E22">
            <v>483</v>
          </cell>
          <cell r="F22">
            <v>1074</v>
          </cell>
          <cell r="G22">
            <v>560</v>
          </cell>
          <cell r="H22">
            <v>414</v>
          </cell>
          <cell r="I22">
            <v>56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337</v>
          </cell>
          <cell r="C24">
            <v>894</v>
          </cell>
          <cell r="D24">
            <v>880</v>
          </cell>
          <cell r="E24">
            <v>854</v>
          </cell>
          <cell r="F24">
            <v>915</v>
          </cell>
          <cell r="G24">
            <v>1052</v>
          </cell>
          <cell r="H24">
            <v>1796</v>
          </cell>
          <cell r="I24">
            <v>579</v>
          </cell>
        </row>
        <row r="25">
          <cell r="B25">
            <v>99</v>
          </cell>
          <cell r="C25">
            <v>8</v>
          </cell>
          <cell r="D25">
            <v>11</v>
          </cell>
          <cell r="E25">
            <v>403</v>
          </cell>
          <cell r="F25">
            <v>574</v>
          </cell>
          <cell r="G25">
            <v>180</v>
          </cell>
          <cell r="H25">
            <v>347</v>
          </cell>
          <cell r="I25">
            <v>2</v>
          </cell>
        </row>
        <row r="26">
          <cell r="B26">
            <v>78</v>
          </cell>
          <cell r="C26">
            <v>0</v>
          </cell>
          <cell r="D26">
            <v>388</v>
          </cell>
          <cell r="E26">
            <v>72</v>
          </cell>
          <cell r="F26">
            <v>533</v>
          </cell>
          <cell r="G26">
            <v>49</v>
          </cell>
          <cell r="H26">
            <v>151</v>
          </cell>
          <cell r="I26">
            <v>4</v>
          </cell>
        </row>
        <row r="27">
          <cell r="B27">
            <v>87</v>
          </cell>
          <cell r="C27">
            <v>16</v>
          </cell>
          <cell r="D27">
            <v>159</v>
          </cell>
          <cell r="E27">
            <v>141</v>
          </cell>
          <cell r="F27">
            <v>365</v>
          </cell>
          <cell r="G27">
            <v>9</v>
          </cell>
          <cell r="H27">
            <v>144</v>
          </cell>
          <cell r="I27">
            <v>6</v>
          </cell>
        </row>
        <row r="28">
          <cell r="B28">
            <v>16</v>
          </cell>
          <cell r="C28">
            <v>4</v>
          </cell>
          <cell r="D28">
            <v>0</v>
          </cell>
          <cell r="E28">
            <v>575</v>
          </cell>
          <cell r="F28">
            <v>170</v>
          </cell>
          <cell r="G28">
            <v>134</v>
          </cell>
          <cell r="H28">
            <v>4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137</v>
          </cell>
          <cell r="F29">
            <v>0</v>
          </cell>
          <cell r="G29">
            <v>0</v>
          </cell>
          <cell r="H29">
            <v>5</v>
          </cell>
          <cell r="I29">
            <v>0</v>
          </cell>
        </row>
        <row r="30">
          <cell r="B30">
            <v>154</v>
          </cell>
          <cell r="C30">
            <v>0</v>
          </cell>
          <cell r="D30">
            <v>12</v>
          </cell>
          <cell r="E30">
            <v>85</v>
          </cell>
          <cell r="F30">
            <v>530</v>
          </cell>
          <cell r="G30">
            <v>9</v>
          </cell>
          <cell r="H30">
            <v>0</v>
          </cell>
          <cell r="I30">
            <v>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25</v>
          </cell>
          <cell r="C32">
            <v>0</v>
          </cell>
          <cell r="D32">
            <v>0</v>
          </cell>
          <cell r="E32">
            <v>640</v>
          </cell>
          <cell r="F32">
            <v>295</v>
          </cell>
          <cell r="G32">
            <v>773</v>
          </cell>
          <cell r="H32">
            <v>4</v>
          </cell>
          <cell r="I32">
            <v>0</v>
          </cell>
        </row>
        <row r="33">
          <cell r="B33">
            <v>2671</v>
          </cell>
          <cell r="C33">
            <v>30</v>
          </cell>
          <cell r="D33">
            <v>161</v>
          </cell>
          <cell r="E33">
            <v>96</v>
          </cell>
          <cell r="F33">
            <v>447</v>
          </cell>
          <cell r="G33">
            <v>848</v>
          </cell>
          <cell r="H33">
            <v>270</v>
          </cell>
          <cell r="I33">
            <v>436</v>
          </cell>
        </row>
        <row r="34">
          <cell r="B34">
            <v>9</v>
          </cell>
          <cell r="C34">
            <v>167</v>
          </cell>
          <cell r="D34">
            <v>72</v>
          </cell>
          <cell r="E34">
            <v>125</v>
          </cell>
          <cell r="F34">
            <v>417</v>
          </cell>
          <cell r="G34">
            <v>7</v>
          </cell>
          <cell r="H34">
            <v>6</v>
          </cell>
          <cell r="I34">
            <v>114</v>
          </cell>
        </row>
        <row r="35">
          <cell r="B35">
            <v>203</v>
          </cell>
          <cell r="C35">
            <v>156</v>
          </cell>
          <cell r="D35">
            <v>449</v>
          </cell>
          <cell r="E35">
            <v>65</v>
          </cell>
          <cell r="F35">
            <v>312</v>
          </cell>
          <cell r="G35">
            <v>193</v>
          </cell>
          <cell r="H35">
            <v>227</v>
          </cell>
          <cell r="I35">
            <v>255</v>
          </cell>
        </row>
        <row r="36">
          <cell r="B36">
            <v>171</v>
          </cell>
          <cell r="C36">
            <v>0</v>
          </cell>
          <cell r="D36">
            <v>298</v>
          </cell>
          <cell r="E36">
            <v>0</v>
          </cell>
          <cell r="F36">
            <v>112</v>
          </cell>
          <cell r="G36">
            <v>128</v>
          </cell>
          <cell r="H36">
            <v>344</v>
          </cell>
          <cell r="I36">
            <v>150</v>
          </cell>
        </row>
        <row r="37">
          <cell r="B37">
            <v>101</v>
          </cell>
          <cell r="C37">
            <v>0</v>
          </cell>
          <cell r="D37">
            <v>7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83</v>
          </cell>
        </row>
        <row r="38">
          <cell r="B38">
            <v>439</v>
          </cell>
          <cell r="C38">
            <v>522</v>
          </cell>
          <cell r="D38">
            <v>0</v>
          </cell>
          <cell r="E38">
            <v>23</v>
          </cell>
          <cell r="F38">
            <v>287</v>
          </cell>
          <cell r="G38">
            <v>0</v>
          </cell>
          <cell r="H38">
            <v>0</v>
          </cell>
          <cell r="I38">
            <v>34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117</v>
          </cell>
          <cell r="C40">
            <v>53</v>
          </cell>
          <cell r="D40">
            <v>2022</v>
          </cell>
          <cell r="E40">
            <v>105</v>
          </cell>
          <cell r="F40">
            <v>488</v>
          </cell>
          <cell r="G40">
            <v>81</v>
          </cell>
          <cell r="H40">
            <v>1100</v>
          </cell>
          <cell r="I40">
            <v>147</v>
          </cell>
        </row>
        <row r="41">
          <cell r="B41">
            <v>1683</v>
          </cell>
          <cell r="C41">
            <v>1784</v>
          </cell>
          <cell r="D41">
            <v>1424</v>
          </cell>
          <cell r="E41">
            <v>1850</v>
          </cell>
          <cell r="F41">
            <v>709</v>
          </cell>
          <cell r="G41">
            <v>1016</v>
          </cell>
          <cell r="H41">
            <v>1506</v>
          </cell>
          <cell r="I41">
            <v>541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71">
          <cell r="B71">
            <v>0</v>
          </cell>
          <cell r="C71">
            <v>23001</v>
          </cell>
          <cell r="D71">
            <v>1165</v>
          </cell>
          <cell r="E71">
            <v>3177</v>
          </cell>
          <cell r="F71">
            <v>70</v>
          </cell>
          <cell r="G71">
            <v>0</v>
          </cell>
          <cell r="H71">
            <v>725</v>
          </cell>
          <cell r="I71">
            <v>1405</v>
          </cell>
        </row>
        <row r="72">
          <cell r="B72">
            <v>24268</v>
          </cell>
          <cell r="C72">
            <v>1980</v>
          </cell>
          <cell r="D72">
            <v>2080</v>
          </cell>
          <cell r="E72">
            <v>3296</v>
          </cell>
          <cell r="F72">
            <v>4387</v>
          </cell>
          <cell r="G72">
            <v>1845</v>
          </cell>
          <cell r="H72">
            <v>4301</v>
          </cell>
          <cell r="I72">
            <v>2003</v>
          </cell>
        </row>
        <row r="73">
          <cell r="B73">
            <v>0</v>
          </cell>
          <cell r="C73">
            <v>338</v>
          </cell>
          <cell r="D73">
            <v>450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B74">
            <v>1203</v>
          </cell>
          <cell r="C74">
            <v>85902</v>
          </cell>
          <cell r="D74">
            <v>405</v>
          </cell>
          <cell r="E74">
            <v>1320</v>
          </cell>
          <cell r="F74">
            <v>9423</v>
          </cell>
          <cell r="G74">
            <v>18200</v>
          </cell>
          <cell r="H74">
            <v>248</v>
          </cell>
          <cell r="I74">
            <v>35909</v>
          </cell>
        </row>
        <row r="75">
          <cell r="B75">
            <v>2</v>
          </cell>
          <cell r="C75">
            <v>8</v>
          </cell>
          <cell r="D75">
            <v>127</v>
          </cell>
          <cell r="E75">
            <v>0</v>
          </cell>
          <cell r="F75">
            <v>0</v>
          </cell>
          <cell r="G75">
            <v>4</v>
          </cell>
          <cell r="H75">
            <v>1290</v>
          </cell>
          <cell r="I75">
            <v>0</v>
          </cell>
        </row>
        <row r="76">
          <cell r="B76">
            <v>1354</v>
          </cell>
          <cell r="C76">
            <v>697</v>
          </cell>
          <cell r="D76">
            <v>183</v>
          </cell>
          <cell r="E76">
            <v>3725</v>
          </cell>
          <cell r="F76">
            <v>6325</v>
          </cell>
          <cell r="G76">
            <v>722</v>
          </cell>
          <cell r="H76">
            <v>0</v>
          </cell>
          <cell r="I76">
            <v>0</v>
          </cell>
        </row>
        <row r="77">
          <cell r="B77">
            <v>121</v>
          </cell>
          <cell r="C77">
            <v>122</v>
          </cell>
          <cell r="D77">
            <v>78</v>
          </cell>
          <cell r="E77">
            <v>302</v>
          </cell>
          <cell r="F77">
            <v>348</v>
          </cell>
          <cell r="G77">
            <v>1026</v>
          </cell>
          <cell r="H77">
            <v>0</v>
          </cell>
          <cell r="I77">
            <v>0</v>
          </cell>
        </row>
        <row r="78">
          <cell r="B78">
            <v>53</v>
          </cell>
          <cell r="C78">
            <v>2</v>
          </cell>
          <cell r="D78">
            <v>0</v>
          </cell>
          <cell r="E78">
            <v>0</v>
          </cell>
          <cell r="F78">
            <v>62</v>
          </cell>
          <cell r="G78">
            <v>86</v>
          </cell>
          <cell r="H78">
            <v>0</v>
          </cell>
          <cell r="I78">
            <v>0</v>
          </cell>
        </row>
        <row r="79">
          <cell r="B79">
            <v>3329</v>
          </cell>
          <cell r="C79">
            <v>338</v>
          </cell>
          <cell r="D79">
            <v>4315</v>
          </cell>
          <cell r="E79">
            <v>464</v>
          </cell>
          <cell r="F79">
            <v>3024</v>
          </cell>
          <cell r="G79">
            <v>1125</v>
          </cell>
          <cell r="H79">
            <v>6271</v>
          </cell>
          <cell r="I79">
            <v>601</v>
          </cell>
        </row>
        <row r="80">
          <cell r="B80">
            <v>1301</v>
          </cell>
          <cell r="C80">
            <v>978</v>
          </cell>
          <cell r="D80">
            <v>312</v>
          </cell>
          <cell r="E80">
            <v>1183</v>
          </cell>
          <cell r="F80">
            <v>468</v>
          </cell>
          <cell r="G80">
            <v>412</v>
          </cell>
          <cell r="H80">
            <v>1484</v>
          </cell>
          <cell r="I80">
            <v>272</v>
          </cell>
        </row>
        <row r="81">
          <cell r="B81">
            <v>90</v>
          </cell>
          <cell r="C81">
            <v>2113</v>
          </cell>
          <cell r="D81">
            <v>0</v>
          </cell>
          <cell r="E81">
            <v>110</v>
          </cell>
          <cell r="F81">
            <v>1244</v>
          </cell>
          <cell r="G81">
            <v>138</v>
          </cell>
          <cell r="H81">
            <v>0</v>
          </cell>
          <cell r="I81">
            <v>418</v>
          </cell>
        </row>
        <row r="82">
          <cell r="B82">
            <v>0</v>
          </cell>
          <cell r="C82">
            <v>0</v>
          </cell>
          <cell r="D82">
            <v>335</v>
          </cell>
          <cell r="E82">
            <v>2230</v>
          </cell>
          <cell r="F82">
            <v>640</v>
          </cell>
          <cell r="G82">
            <v>0</v>
          </cell>
          <cell r="H82">
            <v>30</v>
          </cell>
          <cell r="I82">
            <v>0</v>
          </cell>
        </row>
        <row r="83">
          <cell r="B83">
            <v>160</v>
          </cell>
          <cell r="C83">
            <v>3564</v>
          </cell>
          <cell r="D83">
            <v>79</v>
          </cell>
          <cell r="E83">
            <v>725</v>
          </cell>
          <cell r="F83">
            <v>2015</v>
          </cell>
          <cell r="G83">
            <v>954</v>
          </cell>
          <cell r="H83">
            <v>70</v>
          </cell>
          <cell r="I83">
            <v>908</v>
          </cell>
        </row>
        <row r="84">
          <cell r="B84">
            <v>3773</v>
          </cell>
          <cell r="C84">
            <v>2619</v>
          </cell>
          <cell r="D84">
            <v>3517</v>
          </cell>
          <cell r="E84">
            <v>6199</v>
          </cell>
          <cell r="F84">
            <v>2945</v>
          </cell>
          <cell r="G84">
            <v>613</v>
          </cell>
          <cell r="H84">
            <v>834</v>
          </cell>
          <cell r="I84">
            <v>960</v>
          </cell>
        </row>
        <row r="85">
          <cell r="B85">
            <v>658</v>
          </cell>
          <cell r="C85">
            <v>671</v>
          </cell>
          <cell r="D85">
            <v>2180</v>
          </cell>
          <cell r="E85">
            <v>884</v>
          </cell>
          <cell r="F85">
            <v>1184</v>
          </cell>
          <cell r="G85">
            <v>986</v>
          </cell>
          <cell r="H85">
            <v>1852</v>
          </cell>
          <cell r="I85">
            <v>179</v>
          </cell>
        </row>
        <row r="86">
          <cell r="B86">
            <v>8</v>
          </cell>
          <cell r="C86">
            <v>0</v>
          </cell>
          <cell r="D86">
            <v>0</v>
          </cell>
          <cell r="E86">
            <v>10683</v>
          </cell>
          <cell r="F86">
            <v>1395</v>
          </cell>
          <cell r="G86">
            <v>3</v>
          </cell>
          <cell r="H86">
            <v>0</v>
          </cell>
          <cell r="I86">
            <v>0</v>
          </cell>
        </row>
        <row r="87">
          <cell r="B87">
            <v>3948</v>
          </cell>
          <cell r="C87">
            <v>1839</v>
          </cell>
          <cell r="D87">
            <v>409</v>
          </cell>
          <cell r="E87">
            <v>1500</v>
          </cell>
          <cell r="F87">
            <v>2293</v>
          </cell>
          <cell r="G87">
            <v>212</v>
          </cell>
          <cell r="H87">
            <v>35</v>
          </cell>
          <cell r="I87">
            <v>694</v>
          </cell>
        </row>
        <row r="88">
          <cell r="B88">
            <v>1278</v>
          </cell>
          <cell r="C88">
            <v>163</v>
          </cell>
          <cell r="D88">
            <v>470</v>
          </cell>
          <cell r="E88">
            <v>651</v>
          </cell>
          <cell r="F88">
            <v>441</v>
          </cell>
          <cell r="G88">
            <v>147</v>
          </cell>
          <cell r="H88">
            <v>848</v>
          </cell>
          <cell r="I88">
            <v>13</v>
          </cell>
        </row>
        <row r="89">
          <cell r="B89">
            <v>72</v>
          </cell>
          <cell r="C89">
            <v>0</v>
          </cell>
          <cell r="D89">
            <v>250</v>
          </cell>
          <cell r="E89">
            <v>150</v>
          </cell>
          <cell r="F89">
            <v>1068</v>
          </cell>
          <cell r="G89">
            <v>324</v>
          </cell>
          <cell r="H89">
            <v>3225</v>
          </cell>
          <cell r="I89">
            <v>2</v>
          </cell>
        </row>
        <row r="90">
          <cell r="B90">
            <v>234</v>
          </cell>
          <cell r="C90">
            <v>44</v>
          </cell>
          <cell r="D90">
            <v>217</v>
          </cell>
          <cell r="E90">
            <v>692</v>
          </cell>
          <cell r="F90">
            <v>746</v>
          </cell>
          <cell r="G90">
            <v>38</v>
          </cell>
          <cell r="H90">
            <v>101</v>
          </cell>
          <cell r="I90">
            <v>0</v>
          </cell>
        </row>
        <row r="91">
          <cell r="B91">
            <v>37</v>
          </cell>
          <cell r="C91">
            <v>4</v>
          </cell>
          <cell r="D91">
            <v>0</v>
          </cell>
          <cell r="E91">
            <v>284</v>
          </cell>
          <cell r="F91">
            <v>505</v>
          </cell>
          <cell r="G91">
            <v>0</v>
          </cell>
          <cell r="H91">
            <v>0</v>
          </cell>
          <cell r="I91">
            <v>0</v>
          </cell>
        </row>
        <row r="92">
          <cell r="B92">
            <v>90</v>
          </cell>
          <cell r="C92">
            <v>0</v>
          </cell>
          <cell r="D92">
            <v>15</v>
          </cell>
          <cell r="E92">
            <v>2805</v>
          </cell>
          <cell r="F92">
            <v>961</v>
          </cell>
          <cell r="G92">
            <v>219</v>
          </cell>
          <cell r="H92">
            <v>10</v>
          </cell>
          <cell r="I92">
            <v>0</v>
          </cell>
        </row>
        <row r="93">
          <cell r="B93">
            <v>832</v>
          </cell>
          <cell r="C93">
            <v>48</v>
          </cell>
          <cell r="D93">
            <v>35</v>
          </cell>
          <cell r="E93">
            <v>125</v>
          </cell>
          <cell r="F93">
            <v>817</v>
          </cell>
          <cell r="G93">
            <v>43</v>
          </cell>
          <cell r="H93">
            <v>27</v>
          </cell>
          <cell r="I93">
            <v>12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B95">
            <v>7</v>
          </cell>
          <cell r="C95">
            <v>0</v>
          </cell>
          <cell r="D95">
            <v>9</v>
          </cell>
          <cell r="E95">
            <v>456</v>
          </cell>
          <cell r="F95">
            <v>170</v>
          </cell>
          <cell r="G95">
            <v>190</v>
          </cell>
          <cell r="H95">
            <v>14</v>
          </cell>
          <cell r="I95">
            <v>0</v>
          </cell>
        </row>
        <row r="96">
          <cell r="B96">
            <v>2922</v>
          </cell>
          <cell r="C96">
            <v>0</v>
          </cell>
          <cell r="D96">
            <v>0</v>
          </cell>
          <cell r="E96">
            <v>9</v>
          </cell>
          <cell r="F96">
            <v>25</v>
          </cell>
          <cell r="G96">
            <v>0</v>
          </cell>
          <cell r="H96">
            <v>0</v>
          </cell>
          <cell r="I96">
            <v>110</v>
          </cell>
        </row>
        <row r="97">
          <cell r="B97">
            <v>300</v>
          </cell>
          <cell r="C97">
            <v>1773</v>
          </cell>
          <cell r="D97">
            <v>0</v>
          </cell>
          <cell r="E97">
            <v>78</v>
          </cell>
          <cell r="F97">
            <v>5461</v>
          </cell>
          <cell r="G97">
            <v>10</v>
          </cell>
          <cell r="H97">
            <v>0</v>
          </cell>
          <cell r="I97">
            <v>365</v>
          </cell>
        </row>
        <row r="98">
          <cell r="B98">
            <v>1576</v>
          </cell>
          <cell r="C98">
            <v>1115</v>
          </cell>
          <cell r="D98">
            <v>1299</v>
          </cell>
          <cell r="E98">
            <v>375</v>
          </cell>
          <cell r="F98">
            <v>340</v>
          </cell>
          <cell r="G98">
            <v>1460</v>
          </cell>
          <cell r="H98">
            <v>265</v>
          </cell>
          <cell r="I98">
            <v>156</v>
          </cell>
        </row>
        <row r="99">
          <cell r="B99">
            <v>142</v>
          </cell>
          <cell r="C99">
            <v>0</v>
          </cell>
          <cell r="D99">
            <v>3287</v>
          </cell>
          <cell r="E99">
            <v>0</v>
          </cell>
          <cell r="F99">
            <v>0</v>
          </cell>
          <cell r="G99">
            <v>202</v>
          </cell>
          <cell r="H99">
            <v>749</v>
          </cell>
          <cell r="I99">
            <v>200</v>
          </cell>
        </row>
        <row r="100">
          <cell r="B100">
            <v>4254</v>
          </cell>
          <cell r="C100">
            <v>598</v>
          </cell>
          <cell r="D100">
            <v>0</v>
          </cell>
          <cell r="E100">
            <v>1849</v>
          </cell>
          <cell r="F100">
            <v>12405</v>
          </cell>
          <cell r="G100">
            <v>400</v>
          </cell>
          <cell r="H100">
            <v>38</v>
          </cell>
          <cell r="I100">
            <v>12419</v>
          </cell>
        </row>
        <row r="101">
          <cell r="B101">
            <v>579</v>
          </cell>
          <cell r="C101">
            <v>6545</v>
          </cell>
          <cell r="D101">
            <v>0</v>
          </cell>
          <cell r="E101">
            <v>87</v>
          </cell>
          <cell r="F101">
            <v>125</v>
          </cell>
          <cell r="G101">
            <v>0</v>
          </cell>
          <cell r="H101">
            <v>0</v>
          </cell>
          <cell r="I101">
            <v>22</v>
          </cell>
        </row>
        <row r="102">
          <cell r="B102">
            <v>31</v>
          </cell>
          <cell r="C102">
            <v>0</v>
          </cell>
          <cell r="D102">
            <v>0</v>
          </cell>
          <cell r="E102">
            <v>0</v>
          </cell>
          <cell r="F102">
            <v>525</v>
          </cell>
          <cell r="G102">
            <v>648</v>
          </cell>
          <cell r="H102">
            <v>0</v>
          </cell>
          <cell r="I102">
            <v>310</v>
          </cell>
        </row>
        <row r="103">
          <cell r="B103">
            <v>22105</v>
          </cell>
          <cell r="C103">
            <v>8780</v>
          </cell>
          <cell r="D103">
            <v>84413</v>
          </cell>
          <cell r="E103">
            <v>3274</v>
          </cell>
          <cell r="F103">
            <v>34837</v>
          </cell>
          <cell r="G103">
            <v>91300</v>
          </cell>
          <cell r="H103">
            <v>14090</v>
          </cell>
          <cell r="I103">
            <v>385</v>
          </cell>
        </row>
        <row r="104">
          <cell r="B104">
            <v>139646</v>
          </cell>
          <cell r="C104">
            <v>134609</v>
          </cell>
          <cell r="D104">
            <v>13284</v>
          </cell>
          <cell r="E104">
            <v>191679</v>
          </cell>
          <cell r="F104">
            <v>42351</v>
          </cell>
          <cell r="G104">
            <v>154090</v>
          </cell>
          <cell r="H104">
            <v>29856</v>
          </cell>
          <cell r="I104">
            <v>6545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26">
          <cell r="B126">
            <v>0</v>
          </cell>
          <cell r="C126">
            <v>103601</v>
          </cell>
          <cell r="D126">
            <v>6094</v>
          </cell>
          <cell r="E126">
            <v>16853</v>
          </cell>
          <cell r="F126">
            <v>245</v>
          </cell>
          <cell r="G126">
            <v>0</v>
          </cell>
          <cell r="H126">
            <v>1594</v>
          </cell>
          <cell r="I126">
            <v>4796</v>
          </cell>
        </row>
        <row r="127">
          <cell r="B127">
            <v>67678</v>
          </cell>
          <cell r="C127">
            <v>3369</v>
          </cell>
          <cell r="D127">
            <v>5461</v>
          </cell>
          <cell r="E127">
            <v>4316</v>
          </cell>
          <cell r="F127">
            <v>8418</v>
          </cell>
          <cell r="G127">
            <v>2635</v>
          </cell>
          <cell r="H127">
            <v>8664</v>
          </cell>
          <cell r="I127">
            <v>2855</v>
          </cell>
        </row>
        <row r="128">
          <cell r="B128">
            <v>0</v>
          </cell>
          <cell r="C128">
            <v>854</v>
          </cell>
          <cell r="D128">
            <v>2250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223</v>
          </cell>
          <cell r="C129">
            <v>12892</v>
          </cell>
          <cell r="D129">
            <v>62</v>
          </cell>
          <cell r="E129">
            <v>199</v>
          </cell>
          <cell r="F129">
            <v>1408</v>
          </cell>
          <cell r="G129">
            <v>2610</v>
          </cell>
          <cell r="H129">
            <v>81</v>
          </cell>
          <cell r="I129">
            <v>5403</v>
          </cell>
        </row>
        <row r="130">
          <cell r="B130">
            <v>4</v>
          </cell>
          <cell r="C130">
            <v>20</v>
          </cell>
          <cell r="D130">
            <v>149</v>
          </cell>
          <cell r="E130">
            <v>0</v>
          </cell>
          <cell r="F130">
            <v>0</v>
          </cell>
          <cell r="G130">
            <v>8</v>
          </cell>
          <cell r="H130">
            <v>3105</v>
          </cell>
          <cell r="I130">
            <v>0</v>
          </cell>
        </row>
        <row r="131">
          <cell r="B131">
            <v>1546</v>
          </cell>
          <cell r="C131">
            <v>648</v>
          </cell>
          <cell r="D131">
            <v>215</v>
          </cell>
          <cell r="E131">
            <v>4326</v>
          </cell>
          <cell r="F131">
            <v>7348</v>
          </cell>
          <cell r="G131">
            <v>587</v>
          </cell>
          <cell r="H131">
            <v>0</v>
          </cell>
          <cell r="I131">
            <v>0</v>
          </cell>
        </row>
        <row r="132">
          <cell r="B132">
            <v>181</v>
          </cell>
          <cell r="C132">
            <v>146</v>
          </cell>
          <cell r="D132">
            <v>136</v>
          </cell>
          <cell r="E132">
            <v>469</v>
          </cell>
          <cell r="F132">
            <v>557</v>
          </cell>
          <cell r="G132">
            <v>993</v>
          </cell>
          <cell r="H132">
            <v>0</v>
          </cell>
          <cell r="I132">
            <v>0</v>
          </cell>
        </row>
        <row r="133">
          <cell r="B133">
            <v>77</v>
          </cell>
          <cell r="C133">
            <v>2</v>
          </cell>
          <cell r="D133">
            <v>0</v>
          </cell>
          <cell r="E133">
            <v>0</v>
          </cell>
          <cell r="F133">
            <v>77</v>
          </cell>
          <cell r="G133">
            <v>68</v>
          </cell>
          <cell r="H133">
            <v>0</v>
          </cell>
          <cell r="I133">
            <v>0</v>
          </cell>
        </row>
        <row r="134">
          <cell r="B134">
            <v>6226</v>
          </cell>
          <cell r="C134">
            <v>301</v>
          </cell>
          <cell r="D134">
            <v>8351</v>
          </cell>
          <cell r="E134">
            <v>624</v>
          </cell>
          <cell r="F134">
            <v>3657</v>
          </cell>
          <cell r="G134">
            <v>2352</v>
          </cell>
          <cell r="H134">
            <v>11471</v>
          </cell>
          <cell r="I134">
            <v>696</v>
          </cell>
        </row>
        <row r="135">
          <cell r="B135">
            <v>13073</v>
          </cell>
          <cell r="C135">
            <v>11265</v>
          </cell>
          <cell r="D135">
            <v>2713</v>
          </cell>
          <cell r="E135">
            <v>20615</v>
          </cell>
          <cell r="F135">
            <v>3707</v>
          </cell>
          <cell r="G135">
            <v>3031</v>
          </cell>
          <cell r="H135">
            <v>15997</v>
          </cell>
          <cell r="I135">
            <v>1792</v>
          </cell>
        </row>
        <row r="136">
          <cell r="B136">
            <v>900</v>
          </cell>
          <cell r="C136">
            <v>21103</v>
          </cell>
          <cell r="D136">
            <v>0</v>
          </cell>
          <cell r="E136">
            <v>880</v>
          </cell>
          <cell r="F136">
            <v>8767</v>
          </cell>
          <cell r="G136">
            <v>1656</v>
          </cell>
          <cell r="H136">
            <v>0</v>
          </cell>
          <cell r="I136">
            <v>3344</v>
          </cell>
        </row>
        <row r="137">
          <cell r="B137">
            <v>0</v>
          </cell>
          <cell r="C137">
            <v>0</v>
          </cell>
          <cell r="D137">
            <v>10404</v>
          </cell>
          <cell r="E137">
            <v>59620</v>
          </cell>
          <cell r="F137">
            <v>6500</v>
          </cell>
          <cell r="G137">
            <v>0</v>
          </cell>
          <cell r="H137">
            <v>472</v>
          </cell>
          <cell r="I137">
            <v>0</v>
          </cell>
        </row>
        <row r="138">
          <cell r="B138">
            <v>1356</v>
          </cell>
          <cell r="C138">
            <v>88495</v>
          </cell>
          <cell r="D138">
            <v>363</v>
          </cell>
          <cell r="E138">
            <v>9634</v>
          </cell>
          <cell r="F138">
            <v>16014</v>
          </cell>
          <cell r="G138">
            <v>5599</v>
          </cell>
          <cell r="H138">
            <v>11</v>
          </cell>
          <cell r="I138">
            <v>7764</v>
          </cell>
        </row>
        <row r="139">
          <cell r="B139">
            <v>45520</v>
          </cell>
          <cell r="C139">
            <v>18912</v>
          </cell>
          <cell r="D139">
            <v>39680</v>
          </cell>
          <cell r="E139">
            <v>85357</v>
          </cell>
          <cell r="F139">
            <v>26912</v>
          </cell>
          <cell r="G139">
            <v>6007</v>
          </cell>
          <cell r="H139">
            <v>7136</v>
          </cell>
          <cell r="I139">
            <v>6802</v>
          </cell>
        </row>
        <row r="140">
          <cell r="B140">
            <v>7145</v>
          </cell>
          <cell r="C140">
            <v>1204</v>
          </cell>
          <cell r="D140">
            <v>13501</v>
          </cell>
          <cell r="E140">
            <v>7633</v>
          </cell>
          <cell r="F140">
            <v>13260</v>
          </cell>
          <cell r="G140">
            <v>9128</v>
          </cell>
          <cell r="H140">
            <v>12337</v>
          </cell>
          <cell r="I140">
            <v>641</v>
          </cell>
        </row>
        <row r="141">
          <cell r="B141">
            <v>24</v>
          </cell>
          <cell r="C141">
            <v>0</v>
          </cell>
          <cell r="D141">
            <v>0</v>
          </cell>
          <cell r="E141">
            <v>77058</v>
          </cell>
          <cell r="F141">
            <v>16740</v>
          </cell>
          <cell r="G141">
            <v>1</v>
          </cell>
          <cell r="H141">
            <v>0</v>
          </cell>
          <cell r="I141">
            <v>0</v>
          </cell>
        </row>
        <row r="142">
          <cell r="B142">
            <v>30689</v>
          </cell>
          <cell r="C142">
            <v>11911</v>
          </cell>
          <cell r="D142">
            <v>2575</v>
          </cell>
          <cell r="E142">
            <v>11609</v>
          </cell>
          <cell r="F142">
            <v>12927</v>
          </cell>
          <cell r="G142">
            <v>1801</v>
          </cell>
          <cell r="H142">
            <v>9</v>
          </cell>
          <cell r="I142">
            <v>5208</v>
          </cell>
        </row>
        <row r="143">
          <cell r="B143">
            <v>9311</v>
          </cell>
          <cell r="C143">
            <v>321</v>
          </cell>
          <cell r="D143">
            <v>5127</v>
          </cell>
          <cell r="E143">
            <v>8953</v>
          </cell>
          <cell r="F143">
            <v>8240</v>
          </cell>
          <cell r="G143">
            <v>2018</v>
          </cell>
          <cell r="H143">
            <v>2943</v>
          </cell>
          <cell r="I143">
            <v>48</v>
          </cell>
        </row>
        <row r="144">
          <cell r="B144">
            <v>807</v>
          </cell>
          <cell r="C144">
            <v>0</v>
          </cell>
          <cell r="D144">
            <v>5635</v>
          </cell>
          <cell r="E144">
            <v>4710</v>
          </cell>
          <cell r="F144">
            <v>21770</v>
          </cell>
          <cell r="G144">
            <v>3688</v>
          </cell>
          <cell r="H144">
            <v>60615</v>
          </cell>
          <cell r="I144">
            <v>16</v>
          </cell>
        </row>
        <row r="145">
          <cell r="B145">
            <v>4574</v>
          </cell>
          <cell r="C145">
            <v>60</v>
          </cell>
          <cell r="D145">
            <v>1916</v>
          </cell>
          <cell r="E145">
            <v>8762</v>
          </cell>
          <cell r="F145">
            <v>13320</v>
          </cell>
          <cell r="G145">
            <v>459</v>
          </cell>
          <cell r="H145">
            <v>1015</v>
          </cell>
          <cell r="I145">
            <v>0</v>
          </cell>
        </row>
        <row r="146">
          <cell r="B146">
            <v>45</v>
          </cell>
          <cell r="C146">
            <v>4</v>
          </cell>
          <cell r="D146">
            <v>0</v>
          </cell>
          <cell r="E146">
            <v>840</v>
          </cell>
          <cell r="F146">
            <v>1609</v>
          </cell>
          <cell r="G146">
            <v>0</v>
          </cell>
          <cell r="H146">
            <v>0</v>
          </cell>
          <cell r="I146">
            <v>0</v>
          </cell>
        </row>
        <row r="147">
          <cell r="B147">
            <v>91</v>
          </cell>
          <cell r="C147">
            <v>0</v>
          </cell>
          <cell r="D147">
            <v>20</v>
          </cell>
          <cell r="E147">
            <v>3057</v>
          </cell>
          <cell r="F147">
            <v>1852</v>
          </cell>
          <cell r="G147">
            <v>98</v>
          </cell>
          <cell r="H147">
            <v>7</v>
          </cell>
          <cell r="I147">
            <v>0</v>
          </cell>
        </row>
        <row r="148">
          <cell r="B148">
            <v>10045</v>
          </cell>
          <cell r="C148">
            <v>110</v>
          </cell>
          <cell r="D148">
            <v>700</v>
          </cell>
          <cell r="E148">
            <v>1654</v>
          </cell>
          <cell r="F148">
            <v>17235</v>
          </cell>
          <cell r="G148">
            <v>298</v>
          </cell>
          <cell r="H148">
            <v>1315</v>
          </cell>
          <cell r="I148">
            <v>72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B150">
            <v>69</v>
          </cell>
          <cell r="C150">
            <v>0</v>
          </cell>
          <cell r="D150">
            <v>90</v>
          </cell>
          <cell r="E150">
            <v>23960</v>
          </cell>
          <cell r="F150">
            <v>4098</v>
          </cell>
          <cell r="G150">
            <v>1035</v>
          </cell>
          <cell r="H150">
            <v>358</v>
          </cell>
          <cell r="I150">
            <v>0</v>
          </cell>
        </row>
        <row r="151">
          <cell r="B151">
            <v>4398</v>
          </cell>
          <cell r="C151">
            <v>0</v>
          </cell>
          <cell r="D151">
            <v>0</v>
          </cell>
          <cell r="E151">
            <v>1</v>
          </cell>
          <cell r="F151">
            <v>50</v>
          </cell>
          <cell r="G151">
            <v>0</v>
          </cell>
          <cell r="H151">
            <v>0</v>
          </cell>
          <cell r="I151">
            <v>420</v>
          </cell>
        </row>
        <row r="152">
          <cell r="B152">
            <v>4214</v>
          </cell>
          <cell r="C152">
            <v>1291</v>
          </cell>
          <cell r="D152">
            <v>0</v>
          </cell>
          <cell r="E152">
            <v>87</v>
          </cell>
          <cell r="F152">
            <v>5671</v>
          </cell>
          <cell r="G152">
            <v>4</v>
          </cell>
          <cell r="H152">
            <v>0</v>
          </cell>
          <cell r="I152">
            <v>1912</v>
          </cell>
        </row>
        <row r="153">
          <cell r="B153">
            <v>3242</v>
          </cell>
          <cell r="C153">
            <v>661</v>
          </cell>
          <cell r="D153">
            <v>5512</v>
          </cell>
          <cell r="E153">
            <v>275</v>
          </cell>
          <cell r="F153">
            <v>156</v>
          </cell>
          <cell r="G153">
            <v>727</v>
          </cell>
          <cell r="H153">
            <v>106</v>
          </cell>
          <cell r="I153">
            <v>224</v>
          </cell>
        </row>
        <row r="154">
          <cell r="B154">
            <v>137</v>
          </cell>
          <cell r="C154">
            <v>0</v>
          </cell>
          <cell r="D154">
            <v>3934</v>
          </cell>
          <cell r="E154">
            <v>0</v>
          </cell>
          <cell r="F154">
            <v>0</v>
          </cell>
          <cell r="G154">
            <v>142</v>
          </cell>
          <cell r="H154">
            <v>1273</v>
          </cell>
          <cell r="I154">
            <v>200</v>
          </cell>
        </row>
        <row r="155">
          <cell r="B155">
            <v>15142</v>
          </cell>
          <cell r="C155">
            <v>476</v>
          </cell>
          <cell r="D155">
            <v>0</v>
          </cell>
          <cell r="E155">
            <v>1209</v>
          </cell>
          <cell r="F155">
            <v>2040</v>
          </cell>
          <cell r="G155">
            <v>4096</v>
          </cell>
          <cell r="H155">
            <v>11</v>
          </cell>
          <cell r="I155">
            <v>28570</v>
          </cell>
        </row>
        <row r="156">
          <cell r="B156">
            <v>901</v>
          </cell>
          <cell r="C156">
            <v>1917</v>
          </cell>
          <cell r="D156">
            <v>0</v>
          </cell>
          <cell r="E156">
            <v>74</v>
          </cell>
          <cell r="F156">
            <v>397</v>
          </cell>
          <cell r="G156">
            <v>0</v>
          </cell>
          <cell r="H156">
            <v>0</v>
          </cell>
          <cell r="I156">
            <v>22</v>
          </cell>
        </row>
        <row r="157">
          <cell r="B157">
            <v>70</v>
          </cell>
          <cell r="C157">
            <v>0</v>
          </cell>
          <cell r="D157">
            <v>0</v>
          </cell>
          <cell r="E157">
            <v>0</v>
          </cell>
          <cell r="F157">
            <v>1050</v>
          </cell>
          <cell r="G157">
            <v>287</v>
          </cell>
          <cell r="H157">
            <v>0</v>
          </cell>
          <cell r="I157">
            <v>490</v>
          </cell>
        </row>
        <row r="158">
          <cell r="B158">
            <v>109594</v>
          </cell>
          <cell r="C158">
            <v>43898</v>
          </cell>
          <cell r="D158">
            <v>774174</v>
          </cell>
          <cell r="E158">
            <v>13656</v>
          </cell>
          <cell r="F158">
            <v>105354</v>
          </cell>
          <cell r="G158">
            <v>475446</v>
          </cell>
          <cell r="H158">
            <v>138411</v>
          </cell>
          <cell r="I158">
            <v>21740</v>
          </cell>
        </row>
        <row r="159">
          <cell r="B159">
            <v>22788</v>
          </cell>
          <cell r="C159">
            <v>19713</v>
          </cell>
          <cell r="D159">
            <v>3866</v>
          </cell>
          <cell r="E159">
            <v>14125</v>
          </cell>
          <cell r="F159">
            <v>4531</v>
          </cell>
          <cell r="G159">
            <v>40460</v>
          </cell>
          <cell r="H159">
            <v>10440</v>
          </cell>
          <cell r="I159">
            <v>6770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</sheetData>
      <sheetData sheetId="7">
        <row r="8">
          <cell r="B8">
            <v>0</v>
          </cell>
          <cell r="C8">
            <v>89843</v>
          </cell>
          <cell r="D8">
            <v>21377</v>
          </cell>
          <cell r="E8">
            <v>75286</v>
          </cell>
          <cell r="F8">
            <v>5679</v>
          </cell>
          <cell r="G8">
            <v>0</v>
          </cell>
          <cell r="H8">
            <v>7519</v>
          </cell>
          <cell r="I8">
            <v>827</v>
          </cell>
        </row>
        <row r="9">
          <cell r="B9">
            <v>3404</v>
          </cell>
          <cell r="C9">
            <v>5629</v>
          </cell>
          <cell r="D9">
            <v>3510</v>
          </cell>
          <cell r="E9">
            <v>4822</v>
          </cell>
          <cell r="F9">
            <v>9657</v>
          </cell>
          <cell r="G9">
            <v>5353</v>
          </cell>
          <cell r="H9">
            <v>34494</v>
          </cell>
          <cell r="I9">
            <v>5867</v>
          </cell>
        </row>
        <row r="10">
          <cell r="B10">
            <v>135</v>
          </cell>
          <cell r="C10">
            <v>190</v>
          </cell>
          <cell r="D10">
            <v>4404</v>
          </cell>
          <cell r="E10">
            <v>190</v>
          </cell>
          <cell r="F10">
            <v>30</v>
          </cell>
          <cell r="G10">
            <v>0</v>
          </cell>
          <cell r="H10">
            <v>1748</v>
          </cell>
          <cell r="I10">
            <v>0</v>
          </cell>
        </row>
        <row r="11">
          <cell r="B11">
            <v>0</v>
          </cell>
          <cell r="C11">
            <v>150</v>
          </cell>
          <cell r="D11">
            <v>0</v>
          </cell>
          <cell r="E11">
            <v>0</v>
          </cell>
          <cell r="F11">
            <v>325</v>
          </cell>
          <cell r="G11">
            <v>0</v>
          </cell>
          <cell r="H11">
            <v>3</v>
          </cell>
          <cell r="I11">
            <v>0</v>
          </cell>
        </row>
        <row r="12">
          <cell r="B12">
            <v>4</v>
          </cell>
          <cell r="C12">
            <v>36</v>
          </cell>
          <cell r="D12">
            <v>148</v>
          </cell>
          <cell r="E12">
            <v>10</v>
          </cell>
          <cell r="F12">
            <v>35</v>
          </cell>
          <cell r="G12">
            <v>57</v>
          </cell>
          <cell r="H12">
            <v>2022</v>
          </cell>
          <cell r="I12">
            <v>80</v>
          </cell>
        </row>
        <row r="13">
          <cell r="B13">
            <v>291</v>
          </cell>
          <cell r="C13">
            <v>38</v>
          </cell>
          <cell r="D13">
            <v>759</v>
          </cell>
          <cell r="E13">
            <v>1070</v>
          </cell>
          <cell r="F13">
            <v>886</v>
          </cell>
          <cell r="G13">
            <v>957</v>
          </cell>
          <cell r="H13">
            <v>20</v>
          </cell>
          <cell r="I13">
            <v>0</v>
          </cell>
        </row>
        <row r="14">
          <cell r="B14">
            <v>140</v>
          </cell>
          <cell r="C14">
            <v>131</v>
          </cell>
          <cell r="D14">
            <v>9</v>
          </cell>
          <cell r="E14">
            <v>464</v>
          </cell>
          <cell r="F14">
            <v>501</v>
          </cell>
          <cell r="G14">
            <v>958</v>
          </cell>
          <cell r="H14">
            <v>20</v>
          </cell>
          <cell r="I14">
            <v>0</v>
          </cell>
        </row>
        <row r="15">
          <cell r="B15">
            <v>70</v>
          </cell>
          <cell r="C15">
            <v>0</v>
          </cell>
          <cell r="D15">
            <v>0</v>
          </cell>
          <cell r="E15">
            <v>0</v>
          </cell>
          <cell r="F15">
            <v>40</v>
          </cell>
          <cell r="G15">
            <v>44</v>
          </cell>
          <cell r="H15">
            <v>0</v>
          </cell>
          <cell r="I15">
            <v>0</v>
          </cell>
        </row>
        <row r="16">
          <cell r="B16">
            <v>490</v>
          </cell>
          <cell r="C16">
            <v>146</v>
          </cell>
          <cell r="D16">
            <v>910</v>
          </cell>
          <cell r="E16">
            <v>310</v>
          </cell>
          <cell r="F16">
            <v>6656</v>
          </cell>
          <cell r="G16">
            <v>5512</v>
          </cell>
          <cell r="H16">
            <v>30323</v>
          </cell>
          <cell r="I16">
            <v>495</v>
          </cell>
        </row>
        <row r="17">
          <cell r="B17">
            <v>241</v>
          </cell>
          <cell r="C17">
            <v>155</v>
          </cell>
          <cell r="D17">
            <v>61</v>
          </cell>
          <cell r="E17">
            <v>786</v>
          </cell>
          <cell r="F17">
            <v>1196</v>
          </cell>
          <cell r="G17">
            <v>320</v>
          </cell>
          <cell r="H17">
            <v>5122</v>
          </cell>
          <cell r="I17">
            <v>497</v>
          </cell>
        </row>
        <row r="18">
          <cell r="B18">
            <v>47</v>
          </cell>
          <cell r="C18">
            <v>1072</v>
          </cell>
          <cell r="D18">
            <v>20</v>
          </cell>
          <cell r="E18">
            <v>51</v>
          </cell>
          <cell r="F18">
            <v>940</v>
          </cell>
          <cell r="G18">
            <v>159</v>
          </cell>
          <cell r="H18">
            <v>0</v>
          </cell>
          <cell r="I18">
            <v>405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2226</v>
          </cell>
          <cell r="F19">
            <v>315</v>
          </cell>
          <cell r="G19">
            <v>86</v>
          </cell>
          <cell r="H19">
            <v>0</v>
          </cell>
          <cell r="I19">
            <v>0</v>
          </cell>
        </row>
        <row r="20">
          <cell r="B20">
            <v>152</v>
          </cell>
          <cell r="C20">
            <v>2501</v>
          </cell>
          <cell r="D20">
            <v>33</v>
          </cell>
          <cell r="E20">
            <v>355</v>
          </cell>
          <cell r="F20">
            <v>1814</v>
          </cell>
          <cell r="G20">
            <v>1324</v>
          </cell>
          <cell r="H20">
            <v>0</v>
          </cell>
          <cell r="I20">
            <v>306</v>
          </cell>
        </row>
        <row r="21">
          <cell r="B21">
            <v>3633</v>
          </cell>
          <cell r="C21">
            <v>999</v>
          </cell>
          <cell r="D21">
            <v>3556</v>
          </cell>
          <cell r="E21">
            <v>5326</v>
          </cell>
          <cell r="F21">
            <v>3752</v>
          </cell>
          <cell r="G21">
            <v>724</v>
          </cell>
          <cell r="H21">
            <v>1818</v>
          </cell>
          <cell r="I21">
            <v>1335</v>
          </cell>
        </row>
        <row r="22">
          <cell r="B22">
            <v>328</v>
          </cell>
          <cell r="C22">
            <v>442</v>
          </cell>
          <cell r="D22">
            <v>251</v>
          </cell>
          <cell r="E22">
            <v>593</v>
          </cell>
          <cell r="F22">
            <v>865</v>
          </cell>
          <cell r="G22">
            <v>707</v>
          </cell>
          <cell r="H22">
            <v>179</v>
          </cell>
          <cell r="I22">
            <v>127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270</v>
          </cell>
          <cell r="C24">
            <v>1342</v>
          </cell>
          <cell r="D24">
            <v>114</v>
          </cell>
          <cell r="E24">
            <v>693</v>
          </cell>
          <cell r="F24">
            <v>953</v>
          </cell>
          <cell r="G24">
            <v>301</v>
          </cell>
          <cell r="H24">
            <v>1466</v>
          </cell>
          <cell r="I24">
            <v>852</v>
          </cell>
        </row>
        <row r="25">
          <cell r="B25">
            <v>81</v>
          </cell>
          <cell r="C25">
            <v>100</v>
          </cell>
          <cell r="D25">
            <v>67</v>
          </cell>
          <cell r="E25">
            <v>293</v>
          </cell>
          <cell r="F25">
            <v>334</v>
          </cell>
          <cell r="G25">
            <v>29</v>
          </cell>
          <cell r="H25">
            <v>262</v>
          </cell>
          <cell r="I25">
            <v>24</v>
          </cell>
        </row>
        <row r="26">
          <cell r="B26">
            <v>3</v>
          </cell>
          <cell r="C26">
            <v>0</v>
          </cell>
          <cell r="D26">
            <v>660</v>
          </cell>
          <cell r="E26">
            <v>343</v>
          </cell>
          <cell r="F26">
            <v>579</v>
          </cell>
          <cell r="G26">
            <v>145</v>
          </cell>
          <cell r="H26">
            <v>45</v>
          </cell>
          <cell r="I26">
            <v>0</v>
          </cell>
        </row>
        <row r="27">
          <cell r="B27">
            <v>143</v>
          </cell>
          <cell r="C27">
            <v>65</v>
          </cell>
          <cell r="D27">
            <v>92</v>
          </cell>
          <cell r="E27">
            <v>99</v>
          </cell>
          <cell r="F27">
            <v>312</v>
          </cell>
          <cell r="G27">
            <v>40</v>
          </cell>
          <cell r="H27">
            <v>55</v>
          </cell>
          <cell r="I27">
            <v>18</v>
          </cell>
        </row>
        <row r="28">
          <cell r="B28">
            <v>3</v>
          </cell>
          <cell r="C28">
            <v>0</v>
          </cell>
          <cell r="D28">
            <v>0</v>
          </cell>
          <cell r="E28">
            <v>659</v>
          </cell>
          <cell r="F28">
            <v>210</v>
          </cell>
          <cell r="G28">
            <v>32</v>
          </cell>
          <cell r="H28">
            <v>3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23</v>
          </cell>
          <cell r="F29">
            <v>0</v>
          </cell>
          <cell r="G29">
            <v>10</v>
          </cell>
          <cell r="H29">
            <v>0</v>
          </cell>
          <cell r="I29">
            <v>0</v>
          </cell>
        </row>
        <row r="30">
          <cell r="B30">
            <v>31</v>
          </cell>
          <cell r="C30">
            <v>0</v>
          </cell>
          <cell r="D30">
            <v>0</v>
          </cell>
          <cell r="E30">
            <v>114</v>
          </cell>
          <cell r="F30">
            <v>600</v>
          </cell>
          <cell r="G30">
            <v>0</v>
          </cell>
          <cell r="H30">
            <v>18</v>
          </cell>
          <cell r="I30">
            <v>8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639</v>
          </cell>
          <cell r="F32">
            <v>355</v>
          </cell>
          <cell r="G32">
            <v>482</v>
          </cell>
          <cell r="H32">
            <v>2</v>
          </cell>
          <cell r="I32">
            <v>0</v>
          </cell>
        </row>
        <row r="33">
          <cell r="B33">
            <v>948</v>
          </cell>
          <cell r="C33">
            <v>22</v>
          </cell>
          <cell r="D33">
            <v>113</v>
          </cell>
          <cell r="E33">
            <v>155</v>
          </cell>
          <cell r="F33">
            <v>479</v>
          </cell>
          <cell r="G33">
            <v>1000</v>
          </cell>
          <cell r="H33">
            <v>249</v>
          </cell>
          <cell r="I33">
            <v>633</v>
          </cell>
        </row>
        <row r="34">
          <cell r="B34">
            <v>1</v>
          </cell>
          <cell r="C34">
            <v>569</v>
          </cell>
          <cell r="D34">
            <v>0</v>
          </cell>
          <cell r="E34">
            <v>72</v>
          </cell>
          <cell r="F34">
            <v>430</v>
          </cell>
          <cell r="G34">
            <v>16</v>
          </cell>
          <cell r="H34">
            <v>0</v>
          </cell>
          <cell r="I34">
            <v>125</v>
          </cell>
        </row>
        <row r="35">
          <cell r="B35">
            <v>411</v>
          </cell>
          <cell r="C35">
            <v>114</v>
          </cell>
          <cell r="D35">
            <v>167</v>
          </cell>
          <cell r="E35">
            <v>89</v>
          </cell>
          <cell r="F35">
            <v>92</v>
          </cell>
          <cell r="G35">
            <v>422</v>
          </cell>
          <cell r="H35">
            <v>570</v>
          </cell>
          <cell r="I35">
            <v>55</v>
          </cell>
        </row>
        <row r="36">
          <cell r="B36">
            <v>390</v>
          </cell>
          <cell r="C36">
            <v>0</v>
          </cell>
          <cell r="D36">
            <v>140</v>
          </cell>
          <cell r="E36">
            <v>0</v>
          </cell>
          <cell r="F36">
            <v>0</v>
          </cell>
          <cell r="G36">
            <v>176</v>
          </cell>
          <cell r="H36">
            <v>145</v>
          </cell>
          <cell r="I36">
            <v>125</v>
          </cell>
        </row>
        <row r="37">
          <cell r="B37">
            <v>120</v>
          </cell>
          <cell r="C37">
            <v>0</v>
          </cell>
          <cell r="D37">
            <v>0</v>
          </cell>
          <cell r="E37">
            <v>0</v>
          </cell>
          <cell r="F37">
            <v>31</v>
          </cell>
          <cell r="G37">
            <v>0</v>
          </cell>
          <cell r="H37">
            <v>0</v>
          </cell>
          <cell r="I37">
            <v>242</v>
          </cell>
        </row>
        <row r="38">
          <cell r="B38">
            <v>121</v>
          </cell>
          <cell r="C38">
            <v>549</v>
          </cell>
          <cell r="D38">
            <v>0</v>
          </cell>
          <cell r="E38">
            <v>0</v>
          </cell>
          <cell r="F38">
            <v>138</v>
          </cell>
          <cell r="G38">
            <v>0</v>
          </cell>
          <cell r="H38">
            <v>0</v>
          </cell>
          <cell r="I38">
            <v>55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113</v>
          </cell>
          <cell r="C40">
            <v>43</v>
          </cell>
          <cell r="D40">
            <v>2265</v>
          </cell>
          <cell r="E40">
            <v>33</v>
          </cell>
          <cell r="F40">
            <v>317</v>
          </cell>
          <cell r="G40">
            <v>217</v>
          </cell>
          <cell r="H40">
            <v>190</v>
          </cell>
          <cell r="I40">
            <v>171</v>
          </cell>
        </row>
        <row r="41">
          <cell r="B41">
            <v>1887</v>
          </cell>
          <cell r="C41">
            <v>988</v>
          </cell>
          <cell r="D41">
            <v>509</v>
          </cell>
          <cell r="E41">
            <v>1712</v>
          </cell>
          <cell r="F41">
            <v>1150</v>
          </cell>
          <cell r="G41">
            <v>691</v>
          </cell>
          <cell r="H41">
            <v>1016</v>
          </cell>
          <cell r="I41">
            <v>633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73">
          <cell r="B73">
            <v>1700</v>
          </cell>
          <cell r="C73">
            <v>99441</v>
          </cell>
          <cell r="D73">
            <v>23736</v>
          </cell>
          <cell r="E73">
            <v>79567</v>
          </cell>
          <cell r="F73">
            <v>195</v>
          </cell>
          <cell r="G73">
            <v>0</v>
          </cell>
          <cell r="H73">
            <v>884</v>
          </cell>
          <cell r="I73">
            <v>2492</v>
          </cell>
        </row>
        <row r="74">
          <cell r="B74">
            <v>5132</v>
          </cell>
          <cell r="C74">
            <v>3024</v>
          </cell>
          <cell r="D74">
            <v>1910</v>
          </cell>
          <cell r="E74">
            <v>1092</v>
          </cell>
          <cell r="F74">
            <v>4815</v>
          </cell>
          <cell r="G74">
            <v>1727</v>
          </cell>
          <cell r="H74">
            <v>8840</v>
          </cell>
          <cell r="I74">
            <v>3103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B76">
            <v>1200</v>
          </cell>
          <cell r="C76">
            <v>85900</v>
          </cell>
          <cell r="D76">
            <v>400</v>
          </cell>
          <cell r="E76">
            <v>1310</v>
          </cell>
          <cell r="F76">
            <v>9400</v>
          </cell>
          <cell r="G76">
            <v>18190</v>
          </cell>
          <cell r="H76">
            <v>250</v>
          </cell>
          <cell r="I76">
            <v>35900</v>
          </cell>
        </row>
        <row r="77">
          <cell r="B77">
            <v>56</v>
          </cell>
          <cell r="C77">
            <v>20</v>
          </cell>
          <cell r="D77">
            <v>50</v>
          </cell>
          <cell r="E77">
            <v>0</v>
          </cell>
          <cell r="F77">
            <v>0</v>
          </cell>
          <cell r="G77">
            <v>40</v>
          </cell>
          <cell r="H77">
            <v>915</v>
          </cell>
          <cell r="I77">
            <v>345</v>
          </cell>
        </row>
        <row r="78">
          <cell r="B78">
            <v>309</v>
          </cell>
          <cell r="C78">
            <v>50</v>
          </cell>
          <cell r="D78">
            <v>613</v>
          </cell>
          <cell r="E78">
            <v>622</v>
          </cell>
          <cell r="F78">
            <v>761</v>
          </cell>
          <cell r="G78">
            <v>1202</v>
          </cell>
          <cell r="H78">
            <v>5416</v>
          </cell>
          <cell r="I78">
            <v>70</v>
          </cell>
        </row>
        <row r="79">
          <cell r="B79">
            <v>293</v>
          </cell>
          <cell r="C79">
            <v>88</v>
          </cell>
          <cell r="D79">
            <v>71</v>
          </cell>
          <cell r="E79">
            <v>90</v>
          </cell>
          <cell r="F79">
            <v>275</v>
          </cell>
          <cell r="G79">
            <v>2187</v>
          </cell>
          <cell r="H79">
            <v>4495</v>
          </cell>
          <cell r="I79">
            <v>330</v>
          </cell>
        </row>
        <row r="80">
          <cell r="B80">
            <v>8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2</v>
          </cell>
          <cell r="H80">
            <v>369</v>
          </cell>
          <cell r="I80">
            <v>0</v>
          </cell>
        </row>
        <row r="81">
          <cell r="B81">
            <v>2142</v>
          </cell>
          <cell r="C81">
            <v>1002</v>
          </cell>
          <cell r="D81">
            <v>3151</v>
          </cell>
          <cell r="E81">
            <v>463</v>
          </cell>
          <cell r="F81">
            <v>1089</v>
          </cell>
          <cell r="G81">
            <v>659</v>
          </cell>
          <cell r="H81">
            <v>5780</v>
          </cell>
          <cell r="I81">
            <v>206</v>
          </cell>
        </row>
        <row r="82">
          <cell r="B82">
            <v>1497</v>
          </cell>
          <cell r="C82">
            <v>725</v>
          </cell>
          <cell r="D82">
            <v>245</v>
          </cell>
          <cell r="E82">
            <v>1214</v>
          </cell>
          <cell r="F82">
            <v>580</v>
          </cell>
          <cell r="G82">
            <v>358</v>
          </cell>
          <cell r="H82">
            <v>1767</v>
          </cell>
          <cell r="I82">
            <v>245</v>
          </cell>
        </row>
        <row r="83">
          <cell r="B83">
            <v>19</v>
          </cell>
          <cell r="C83">
            <v>1389</v>
          </cell>
          <cell r="D83">
            <v>0</v>
          </cell>
          <cell r="E83">
            <v>0</v>
          </cell>
          <cell r="F83">
            <v>975</v>
          </cell>
          <cell r="G83">
            <v>469</v>
          </cell>
          <cell r="H83">
            <v>0</v>
          </cell>
          <cell r="I83">
            <v>497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2535</v>
          </cell>
          <cell r="F84">
            <v>535</v>
          </cell>
          <cell r="G84">
            <v>4</v>
          </cell>
          <cell r="H84">
            <v>0</v>
          </cell>
          <cell r="I84">
            <v>0</v>
          </cell>
        </row>
        <row r="85">
          <cell r="B85">
            <v>131</v>
          </cell>
          <cell r="C85">
            <v>2722</v>
          </cell>
          <cell r="D85">
            <v>9</v>
          </cell>
          <cell r="E85">
            <v>610</v>
          </cell>
          <cell r="F85">
            <v>1584</v>
          </cell>
          <cell r="G85">
            <v>1560</v>
          </cell>
          <cell r="H85">
            <v>3</v>
          </cell>
          <cell r="I85">
            <v>198</v>
          </cell>
        </row>
        <row r="86">
          <cell r="B86">
            <v>5526</v>
          </cell>
          <cell r="C86">
            <v>1412</v>
          </cell>
          <cell r="D86">
            <v>2077</v>
          </cell>
          <cell r="E86">
            <v>6421</v>
          </cell>
          <cell r="F86">
            <v>4491</v>
          </cell>
          <cell r="G86">
            <v>1011</v>
          </cell>
          <cell r="H86">
            <v>646</v>
          </cell>
          <cell r="I86">
            <v>1132</v>
          </cell>
        </row>
        <row r="87">
          <cell r="B87">
            <v>757</v>
          </cell>
          <cell r="C87">
            <v>596</v>
          </cell>
          <cell r="D87">
            <v>2578</v>
          </cell>
          <cell r="E87">
            <v>840</v>
          </cell>
          <cell r="F87">
            <v>1121</v>
          </cell>
          <cell r="G87">
            <v>1227</v>
          </cell>
          <cell r="H87">
            <v>1704</v>
          </cell>
          <cell r="I87">
            <v>227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251</v>
          </cell>
          <cell r="F88">
            <v>5</v>
          </cell>
          <cell r="G88">
            <v>0</v>
          </cell>
          <cell r="H88">
            <v>0</v>
          </cell>
          <cell r="I88">
            <v>0</v>
          </cell>
        </row>
        <row r="89">
          <cell r="B89">
            <v>4231</v>
          </cell>
          <cell r="C89">
            <v>1813</v>
          </cell>
          <cell r="D89">
            <v>9</v>
          </cell>
          <cell r="E89">
            <v>453</v>
          </cell>
          <cell r="F89">
            <v>1597</v>
          </cell>
          <cell r="G89">
            <v>101</v>
          </cell>
          <cell r="H89">
            <v>72</v>
          </cell>
          <cell r="I89">
            <v>689</v>
          </cell>
        </row>
        <row r="90">
          <cell r="B90">
            <v>1070</v>
          </cell>
          <cell r="C90">
            <v>156</v>
          </cell>
          <cell r="D90">
            <v>184</v>
          </cell>
          <cell r="E90">
            <v>687</v>
          </cell>
          <cell r="F90">
            <v>532</v>
          </cell>
          <cell r="G90">
            <v>130</v>
          </cell>
          <cell r="H90">
            <v>1043</v>
          </cell>
          <cell r="I90">
            <v>20</v>
          </cell>
        </row>
        <row r="91">
          <cell r="B91">
            <v>86</v>
          </cell>
          <cell r="C91">
            <v>0</v>
          </cell>
          <cell r="D91">
            <v>0</v>
          </cell>
          <cell r="E91">
            <v>62</v>
          </cell>
          <cell r="F91">
            <v>2305</v>
          </cell>
          <cell r="G91">
            <v>51</v>
          </cell>
          <cell r="H91">
            <v>152</v>
          </cell>
          <cell r="I91">
            <v>5</v>
          </cell>
        </row>
        <row r="92">
          <cell r="B92">
            <v>245</v>
          </cell>
          <cell r="C92">
            <v>36</v>
          </cell>
          <cell r="D92">
            <v>159</v>
          </cell>
          <cell r="E92">
            <v>128</v>
          </cell>
          <cell r="F92">
            <v>570</v>
          </cell>
          <cell r="G92">
            <v>27</v>
          </cell>
          <cell r="H92">
            <v>200</v>
          </cell>
          <cell r="I92">
            <v>2</v>
          </cell>
        </row>
        <row r="93">
          <cell r="B93">
            <v>10</v>
          </cell>
          <cell r="C93">
            <v>0</v>
          </cell>
          <cell r="D93">
            <v>7</v>
          </cell>
          <cell r="E93">
            <v>757</v>
          </cell>
          <cell r="F93">
            <v>125</v>
          </cell>
          <cell r="G93">
            <v>27</v>
          </cell>
          <cell r="H93">
            <v>3</v>
          </cell>
          <cell r="I93">
            <v>0</v>
          </cell>
        </row>
        <row r="94">
          <cell r="B94">
            <v>90</v>
          </cell>
          <cell r="C94">
            <v>0</v>
          </cell>
          <cell r="D94">
            <v>35</v>
          </cell>
          <cell r="E94">
            <v>4442</v>
          </cell>
          <cell r="F94">
            <v>123</v>
          </cell>
          <cell r="G94">
            <v>92</v>
          </cell>
          <cell r="H94">
            <v>103</v>
          </cell>
          <cell r="I94">
            <v>0</v>
          </cell>
        </row>
        <row r="95">
          <cell r="B95">
            <v>757</v>
          </cell>
          <cell r="C95">
            <v>34</v>
          </cell>
          <cell r="D95">
            <v>24</v>
          </cell>
          <cell r="E95">
            <v>105</v>
          </cell>
          <cell r="F95">
            <v>920</v>
          </cell>
          <cell r="G95">
            <v>22</v>
          </cell>
          <cell r="H95">
            <v>5</v>
          </cell>
          <cell r="I95">
            <v>7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B97">
            <v>3</v>
          </cell>
          <cell r="C97">
            <v>0</v>
          </cell>
          <cell r="D97">
            <v>30</v>
          </cell>
          <cell r="E97">
            <v>808</v>
          </cell>
          <cell r="F97">
            <v>280</v>
          </cell>
          <cell r="G97">
            <v>238</v>
          </cell>
          <cell r="H97">
            <v>0</v>
          </cell>
          <cell r="I97">
            <v>0</v>
          </cell>
        </row>
        <row r="98">
          <cell r="B98">
            <v>11597</v>
          </cell>
          <cell r="C98">
            <v>0</v>
          </cell>
          <cell r="D98">
            <v>0</v>
          </cell>
          <cell r="E98">
            <v>0</v>
          </cell>
          <cell r="F98">
            <v>5</v>
          </cell>
          <cell r="G98">
            <v>26</v>
          </cell>
          <cell r="H98">
            <v>186</v>
          </cell>
          <cell r="I98">
            <v>5</v>
          </cell>
        </row>
        <row r="99">
          <cell r="B99">
            <v>300</v>
          </cell>
          <cell r="C99">
            <v>4620</v>
          </cell>
          <cell r="D99">
            <v>10</v>
          </cell>
          <cell r="E99">
            <v>115</v>
          </cell>
          <cell r="F99">
            <v>6704</v>
          </cell>
          <cell r="G99">
            <v>5</v>
          </cell>
          <cell r="H99">
            <v>0</v>
          </cell>
          <cell r="I99">
            <v>455</v>
          </cell>
        </row>
        <row r="100">
          <cell r="B100">
            <v>1411</v>
          </cell>
          <cell r="C100">
            <v>983</v>
          </cell>
          <cell r="D100">
            <v>1400</v>
          </cell>
          <cell r="E100">
            <v>92</v>
          </cell>
          <cell r="F100">
            <v>304</v>
          </cell>
          <cell r="G100">
            <v>1456</v>
          </cell>
          <cell r="H100">
            <v>199</v>
          </cell>
          <cell r="I100">
            <v>120</v>
          </cell>
        </row>
        <row r="101">
          <cell r="B101">
            <v>53</v>
          </cell>
          <cell r="C101">
            <v>0</v>
          </cell>
          <cell r="D101">
            <v>700</v>
          </cell>
          <cell r="E101">
            <v>0</v>
          </cell>
          <cell r="F101">
            <v>0</v>
          </cell>
          <cell r="G101">
            <v>183</v>
          </cell>
          <cell r="H101">
            <v>527</v>
          </cell>
          <cell r="I101">
            <v>263</v>
          </cell>
        </row>
        <row r="102">
          <cell r="B102">
            <v>4254</v>
          </cell>
          <cell r="C102">
            <v>300</v>
          </cell>
          <cell r="D102">
            <v>0</v>
          </cell>
          <cell r="E102">
            <v>627</v>
          </cell>
          <cell r="F102">
            <v>12455</v>
          </cell>
          <cell r="G102">
            <v>400</v>
          </cell>
          <cell r="H102">
            <v>13</v>
          </cell>
          <cell r="I102">
            <v>10073</v>
          </cell>
        </row>
        <row r="103">
          <cell r="B103">
            <v>256</v>
          </cell>
          <cell r="C103">
            <v>6703</v>
          </cell>
          <cell r="D103">
            <v>0</v>
          </cell>
          <cell r="E103">
            <v>101</v>
          </cell>
          <cell r="F103">
            <v>110</v>
          </cell>
          <cell r="G103">
            <v>0</v>
          </cell>
          <cell r="H103">
            <v>0</v>
          </cell>
          <cell r="I103">
            <v>5</v>
          </cell>
        </row>
        <row r="104">
          <cell r="B104">
            <v>28</v>
          </cell>
          <cell r="C104">
            <v>0</v>
          </cell>
          <cell r="D104">
            <v>0</v>
          </cell>
          <cell r="E104">
            <v>0</v>
          </cell>
          <cell r="F104">
            <v>11</v>
          </cell>
          <cell r="G104">
            <v>60</v>
          </cell>
          <cell r="H104">
            <v>0</v>
          </cell>
          <cell r="I104">
            <v>190</v>
          </cell>
        </row>
        <row r="105">
          <cell r="B105">
            <v>22489</v>
          </cell>
          <cell r="C105">
            <v>8789</v>
          </cell>
          <cell r="D105">
            <v>85283</v>
          </cell>
          <cell r="E105">
            <v>4331</v>
          </cell>
          <cell r="F105">
            <v>26864</v>
          </cell>
          <cell r="G105">
            <v>76734</v>
          </cell>
          <cell r="H105">
            <v>17490</v>
          </cell>
          <cell r="I105">
            <v>387</v>
          </cell>
        </row>
        <row r="106">
          <cell r="B106">
            <v>142837</v>
          </cell>
          <cell r="C106">
            <v>135641</v>
          </cell>
          <cell r="D106">
            <v>14330</v>
          </cell>
          <cell r="E106">
            <v>179593</v>
          </cell>
          <cell r="F106">
            <v>34162</v>
          </cell>
          <cell r="G106">
            <v>135901</v>
          </cell>
          <cell r="H106">
            <v>26429</v>
          </cell>
          <cell r="I106">
            <v>5780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36">
          <cell r="B136">
            <v>10155</v>
          </cell>
          <cell r="C136">
            <v>453773</v>
          </cell>
          <cell r="D136">
            <v>138495</v>
          </cell>
          <cell r="E136">
            <v>410095</v>
          </cell>
          <cell r="F136">
            <v>721</v>
          </cell>
          <cell r="G136">
            <v>0</v>
          </cell>
          <cell r="H136">
            <v>2788</v>
          </cell>
          <cell r="I136">
            <v>9147</v>
          </cell>
        </row>
        <row r="137">
          <cell r="B137">
            <v>13700</v>
          </cell>
          <cell r="C137">
            <v>5113</v>
          </cell>
          <cell r="D137">
            <v>4897</v>
          </cell>
          <cell r="E137">
            <v>2684</v>
          </cell>
          <cell r="F137">
            <v>10291</v>
          </cell>
          <cell r="G137">
            <v>2845</v>
          </cell>
          <cell r="H137">
            <v>28425</v>
          </cell>
          <cell r="I137">
            <v>3231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B139">
            <v>220</v>
          </cell>
          <cell r="C139">
            <v>12850</v>
          </cell>
          <cell r="D139">
            <v>61</v>
          </cell>
          <cell r="E139">
            <v>197</v>
          </cell>
          <cell r="F139">
            <v>1401</v>
          </cell>
          <cell r="G139">
            <v>2600</v>
          </cell>
          <cell r="H139">
            <v>82</v>
          </cell>
          <cell r="I139">
            <v>5395</v>
          </cell>
        </row>
        <row r="140">
          <cell r="B140">
            <v>112</v>
          </cell>
          <cell r="C140">
            <v>40</v>
          </cell>
          <cell r="D140">
            <v>58</v>
          </cell>
          <cell r="E140">
            <v>0</v>
          </cell>
          <cell r="F140">
            <v>0</v>
          </cell>
          <cell r="G140">
            <v>80</v>
          </cell>
          <cell r="H140">
            <v>2021</v>
          </cell>
          <cell r="I140">
            <v>552</v>
          </cell>
        </row>
        <row r="141">
          <cell r="B141">
            <v>471</v>
          </cell>
          <cell r="C141">
            <v>54</v>
          </cell>
          <cell r="D141">
            <v>614</v>
          </cell>
          <cell r="E141">
            <v>837</v>
          </cell>
          <cell r="F141">
            <v>956</v>
          </cell>
          <cell r="G141">
            <v>1081</v>
          </cell>
          <cell r="H141">
            <v>5412</v>
          </cell>
          <cell r="I141">
            <v>70</v>
          </cell>
        </row>
        <row r="142">
          <cell r="B142">
            <v>411</v>
          </cell>
          <cell r="C142">
            <v>133</v>
          </cell>
          <cell r="D142">
            <v>42</v>
          </cell>
          <cell r="E142">
            <v>105</v>
          </cell>
          <cell r="F142">
            <v>385</v>
          </cell>
          <cell r="G142">
            <v>1384</v>
          </cell>
          <cell r="H142">
            <v>3038</v>
          </cell>
          <cell r="I142">
            <v>280</v>
          </cell>
        </row>
        <row r="143">
          <cell r="B143">
            <v>12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2</v>
          </cell>
          <cell r="H143">
            <v>295</v>
          </cell>
          <cell r="I143">
            <v>0</v>
          </cell>
        </row>
        <row r="144">
          <cell r="B144">
            <v>3892</v>
          </cell>
          <cell r="C144">
            <v>401</v>
          </cell>
          <cell r="D144">
            <v>5856</v>
          </cell>
          <cell r="E144">
            <v>472</v>
          </cell>
          <cell r="F144">
            <v>1217</v>
          </cell>
          <cell r="G144">
            <v>1290</v>
          </cell>
          <cell r="H144">
            <v>14907</v>
          </cell>
          <cell r="I144">
            <v>224</v>
          </cell>
        </row>
        <row r="145">
          <cell r="B145">
            <v>13178</v>
          </cell>
          <cell r="C145">
            <v>9280</v>
          </cell>
          <cell r="D145">
            <v>1284</v>
          </cell>
          <cell r="E145">
            <v>10394</v>
          </cell>
          <cell r="F145">
            <v>4675</v>
          </cell>
          <cell r="G145">
            <v>1273</v>
          </cell>
          <cell r="H145">
            <v>18859</v>
          </cell>
          <cell r="I145">
            <v>2095</v>
          </cell>
        </row>
        <row r="146">
          <cell r="B146">
            <v>200</v>
          </cell>
          <cell r="C146">
            <v>16624</v>
          </cell>
          <cell r="D146">
            <v>0</v>
          </cell>
          <cell r="E146">
            <v>0</v>
          </cell>
          <cell r="F146">
            <v>6875</v>
          </cell>
          <cell r="G146">
            <v>5628</v>
          </cell>
          <cell r="H146">
            <v>0</v>
          </cell>
          <cell r="I146">
            <v>3828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64411</v>
          </cell>
          <cell r="F147">
            <v>5230</v>
          </cell>
          <cell r="G147">
            <v>16</v>
          </cell>
          <cell r="H147">
            <v>0</v>
          </cell>
          <cell r="I147">
            <v>0</v>
          </cell>
        </row>
        <row r="148">
          <cell r="B148">
            <v>1154</v>
          </cell>
          <cell r="C148">
            <v>39904</v>
          </cell>
          <cell r="D148">
            <v>51</v>
          </cell>
          <cell r="E148">
            <v>11590</v>
          </cell>
          <cell r="F148">
            <v>14354</v>
          </cell>
          <cell r="G148">
            <v>10590</v>
          </cell>
          <cell r="H148">
            <v>36</v>
          </cell>
          <cell r="I148">
            <v>1398</v>
          </cell>
        </row>
        <row r="149">
          <cell r="B149">
            <v>52637</v>
          </cell>
          <cell r="C149">
            <v>13173</v>
          </cell>
          <cell r="D149">
            <v>21526</v>
          </cell>
          <cell r="E149">
            <v>76618</v>
          </cell>
          <cell r="F149">
            <v>35092</v>
          </cell>
          <cell r="G149">
            <v>9489</v>
          </cell>
          <cell r="H149">
            <v>5580</v>
          </cell>
          <cell r="I149">
            <v>8502</v>
          </cell>
        </row>
        <row r="150">
          <cell r="B150">
            <v>6717</v>
          </cell>
          <cell r="C150">
            <v>2532</v>
          </cell>
          <cell r="D150">
            <v>21535</v>
          </cell>
          <cell r="E150">
            <v>9182</v>
          </cell>
          <cell r="F150">
            <v>8078</v>
          </cell>
          <cell r="G150">
            <v>9058</v>
          </cell>
          <cell r="H150">
            <v>14097</v>
          </cell>
          <cell r="I150">
            <v>852</v>
          </cell>
        </row>
        <row r="151">
          <cell r="E151">
            <v>1506</v>
          </cell>
          <cell r="F151">
            <v>40</v>
          </cell>
        </row>
        <row r="152">
          <cell r="B152">
            <v>24394</v>
          </cell>
          <cell r="C152">
            <v>7240</v>
          </cell>
          <cell r="D152">
            <v>87</v>
          </cell>
          <cell r="E152">
            <v>4680</v>
          </cell>
          <cell r="F152">
            <v>7675</v>
          </cell>
          <cell r="G152">
            <v>1734</v>
          </cell>
          <cell r="H152">
            <v>564</v>
          </cell>
          <cell r="I152">
            <v>4989</v>
          </cell>
        </row>
        <row r="153">
          <cell r="B153">
            <v>8007</v>
          </cell>
          <cell r="C153">
            <v>814</v>
          </cell>
          <cell r="D153">
            <v>1174</v>
          </cell>
          <cell r="E153">
            <v>7161</v>
          </cell>
          <cell r="F153">
            <v>5775</v>
          </cell>
          <cell r="G153">
            <v>1941</v>
          </cell>
          <cell r="H153">
            <v>11739</v>
          </cell>
          <cell r="I153">
            <v>80</v>
          </cell>
        </row>
        <row r="154">
          <cell r="B154">
            <v>982</v>
          </cell>
          <cell r="C154">
            <v>0</v>
          </cell>
          <cell r="D154">
            <v>0</v>
          </cell>
          <cell r="E154">
            <v>1296</v>
          </cell>
          <cell r="F154">
            <v>48546</v>
          </cell>
          <cell r="G154">
            <v>222</v>
          </cell>
          <cell r="H154">
            <v>1431</v>
          </cell>
          <cell r="I154">
            <v>25</v>
          </cell>
        </row>
        <row r="155">
          <cell r="B155">
            <v>2372</v>
          </cell>
          <cell r="C155">
            <v>112</v>
          </cell>
          <cell r="D155">
            <v>1744</v>
          </cell>
          <cell r="E155">
            <v>2527</v>
          </cell>
          <cell r="F155">
            <v>7960</v>
          </cell>
          <cell r="G155">
            <v>485</v>
          </cell>
          <cell r="H155">
            <v>2091</v>
          </cell>
          <cell r="I155">
            <v>10</v>
          </cell>
        </row>
        <row r="156">
          <cell r="B156">
            <v>15</v>
          </cell>
          <cell r="C156">
            <v>0</v>
          </cell>
          <cell r="D156">
            <v>11</v>
          </cell>
          <cell r="E156">
            <v>2180</v>
          </cell>
          <cell r="F156">
            <v>190</v>
          </cell>
          <cell r="G156">
            <v>31</v>
          </cell>
          <cell r="H156">
            <v>35</v>
          </cell>
          <cell r="I156">
            <v>0</v>
          </cell>
        </row>
        <row r="157">
          <cell r="B157">
            <v>86</v>
          </cell>
          <cell r="C157">
            <v>0</v>
          </cell>
          <cell r="D157">
            <v>140</v>
          </cell>
          <cell r="E157">
            <v>4780</v>
          </cell>
          <cell r="F157">
            <v>123</v>
          </cell>
          <cell r="G157">
            <v>113</v>
          </cell>
          <cell r="H157">
            <v>360</v>
          </cell>
          <cell r="I157">
            <v>0</v>
          </cell>
        </row>
        <row r="158">
          <cell r="B158">
            <v>8380</v>
          </cell>
          <cell r="C158">
            <v>62</v>
          </cell>
          <cell r="D158">
            <v>1160</v>
          </cell>
          <cell r="E158">
            <v>2010</v>
          </cell>
          <cell r="F158">
            <v>18150</v>
          </cell>
          <cell r="G158">
            <v>436</v>
          </cell>
          <cell r="H158">
            <v>250</v>
          </cell>
          <cell r="I158">
            <v>98</v>
          </cell>
        </row>
        <row r="160">
          <cell r="B160">
            <v>36</v>
          </cell>
          <cell r="C160">
            <v>0</v>
          </cell>
          <cell r="D160">
            <v>548</v>
          </cell>
          <cell r="E160">
            <v>31630</v>
          </cell>
          <cell r="F160">
            <v>6704</v>
          </cell>
          <cell r="G160">
            <v>4570</v>
          </cell>
          <cell r="H160">
            <v>0</v>
          </cell>
          <cell r="I160">
            <v>0</v>
          </cell>
        </row>
        <row r="161">
          <cell r="B161">
            <v>21748</v>
          </cell>
          <cell r="C161">
            <v>0</v>
          </cell>
          <cell r="D161">
            <v>0</v>
          </cell>
          <cell r="E161">
            <v>0</v>
          </cell>
          <cell r="F161">
            <v>5</v>
          </cell>
          <cell r="G161">
            <v>20</v>
          </cell>
          <cell r="H161">
            <v>14</v>
          </cell>
          <cell r="I161">
            <v>10</v>
          </cell>
        </row>
        <row r="162">
          <cell r="B162">
            <v>740</v>
          </cell>
          <cell r="C162">
            <v>1549</v>
          </cell>
          <cell r="D162">
            <v>2</v>
          </cell>
          <cell r="E162">
            <v>49</v>
          </cell>
          <cell r="F162">
            <v>6704</v>
          </cell>
          <cell r="G162">
            <v>1</v>
          </cell>
          <cell r="H162">
            <v>0</v>
          </cell>
          <cell r="I162">
            <v>1137</v>
          </cell>
        </row>
        <row r="163">
          <cell r="B163">
            <v>2053</v>
          </cell>
          <cell r="C163">
            <v>118</v>
          </cell>
          <cell r="D163">
            <v>5999</v>
          </cell>
          <cell r="E163">
            <v>44</v>
          </cell>
          <cell r="F163">
            <v>152</v>
          </cell>
          <cell r="G163">
            <v>498</v>
          </cell>
          <cell r="H163">
            <v>106</v>
          </cell>
          <cell r="I163">
            <v>141</v>
          </cell>
        </row>
        <row r="164">
          <cell r="B164">
            <v>74</v>
          </cell>
          <cell r="C164">
            <v>0</v>
          </cell>
          <cell r="D164">
            <v>890</v>
          </cell>
          <cell r="E164">
            <v>0</v>
          </cell>
          <cell r="F164">
            <v>0</v>
          </cell>
          <cell r="G164">
            <v>138</v>
          </cell>
          <cell r="H164">
            <v>348</v>
          </cell>
          <cell r="I164">
            <v>0</v>
          </cell>
        </row>
        <row r="165">
          <cell r="B165">
            <v>15142</v>
          </cell>
          <cell r="C165">
            <v>120</v>
          </cell>
          <cell r="D165">
            <v>0</v>
          </cell>
          <cell r="E165">
            <v>197</v>
          </cell>
          <cell r="F165">
            <v>210</v>
          </cell>
          <cell r="G165">
            <v>520</v>
          </cell>
          <cell r="H165">
            <v>8</v>
          </cell>
          <cell r="I165">
            <v>25180</v>
          </cell>
        </row>
        <row r="166">
          <cell r="B166">
            <v>399</v>
          </cell>
          <cell r="C166">
            <v>4124</v>
          </cell>
          <cell r="D166">
            <v>0</v>
          </cell>
          <cell r="E166">
            <v>95</v>
          </cell>
          <cell r="F166">
            <v>330</v>
          </cell>
          <cell r="G166">
            <v>0</v>
          </cell>
          <cell r="H166">
            <v>0</v>
          </cell>
          <cell r="I166">
            <v>3</v>
          </cell>
        </row>
        <row r="167">
          <cell r="B167">
            <v>52</v>
          </cell>
          <cell r="C167">
            <v>0</v>
          </cell>
          <cell r="D167">
            <v>0</v>
          </cell>
          <cell r="E167">
            <v>0</v>
          </cell>
          <cell r="F167">
            <v>11</v>
          </cell>
          <cell r="G167">
            <v>12</v>
          </cell>
          <cell r="H167">
            <v>0</v>
          </cell>
          <cell r="I167">
            <v>325</v>
          </cell>
        </row>
        <row r="168">
          <cell r="B168">
            <v>128382</v>
          </cell>
          <cell r="C168">
            <v>44045</v>
          </cell>
          <cell r="D168">
            <v>832432</v>
          </cell>
          <cell r="E168">
            <v>22512</v>
          </cell>
          <cell r="F168">
            <v>149373</v>
          </cell>
          <cell r="G168">
            <v>496965</v>
          </cell>
          <cell r="H168">
            <v>123112</v>
          </cell>
          <cell r="I168">
            <v>26045</v>
          </cell>
        </row>
        <row r="169">
          <cell r="B169">
            <v>24179</v>
          </cell>
          <cell r="C169">
            <v>19995</v>
          </cell>
          <cell r="D169">
            <v>3032</v>
          </cell>
          <cell r="E169">
            <v>11496</v>
          </cell>
          <cell r="F169">
            <v>5798</v>
          </cell>
          <cell r="G169">
            <v>29100</v>
          </cell>
          <cell r="H169">
            <v>6969</v>
          </cell>
          <cell r="I169">
            <v>8742</v>
          </cell>
        </row>
      </sheetData>
      <sheetData sheetId="8">
        <row r="8">
          <cell r="B8">
            <v>0</v>
          </cell>
          <cell r="C8">
            <v>226357</v>
          </cell>
          <cell r="D8">
            <v>81152</v>
          </cell>
          <cell r="E8">
            <v>98958</v>
          </cell>
          <cell r="F8">
            <v>4505</v>
          </cell>
          <cell r="G8">
            <v>0</v>
          </cell>
          <cell r="H8">
            <v>11249</v>
          </cell>
          <cell r="I8">
            <v>999</v>
          </cell>
        </row>
        <row r="9">
          <cell r="B9">
            <v>1980</v>
          </cell>
          <cell r="C9">
            <v>3543</v>
          </cell>
          <cell r="D9">
            <v>1577</v>
          </cell>
          <cell r="E9">
            <v>2816</v>
          </cell>
          <cell r="F9">
            <v>7070</v>
          </cell>
          <cell r="G9">
            <v>2746</v>
          </cell>
          <cell r="H9">
            <v>19665</v>
          </cell>
          <cell r="I9">
            <v>4221</v>
          </cell>
        </row>
        <row r="10">
          <cell r="B10">
            <v>60</v>
          </cell>
          <cell r="C10">
            <v>800</v>
          </cell>
          <cell r="D10">
            <v>1374</v>
          </cell>
          <cell r="E10">
            <v>0</v>
          </cell>
          <cell r="F10">
            <v>0</v>
          </cell>
          <cell r="G10">
            <v>874</v>
          </cell>
          <cell r="H10">
            <v>940</v>
          </cell>
          <cell r="I10">
            <v>0</v>
          </cell>
        </row>
        <row r="11">
          <cell r="B11">
            <v>0</v>
          </cell>
          <cell r="C11">
            <v>50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5</v>
          </cell>
          <cell r="C12">
            <v>30</v>
          </cell>
          <cell r="D12">
            <v>30</v>
          </cell>
          <cell r="E12">
            <v>4</v>
          </cell>
          <cell r="F12">
            <v>5</v>
          </cell>
          <cell r="G12">
            <v>0</v>
          </cell>
          <cell r="H12">
            <v>486</v>
          </cell>
          <cell r="I12">
            <v>25</v>
          </cell>
        </row>
        <row r="13">
          <cell r="B13">
            <v>273</v>
          </cell>
          <cell r="C13">
            <v>34</v>
          </cell>
          <cell r="D13">
            <v>0</v>
          </cell>
          <cell r="E13">
            <v>3905</v>
          </cell>
          <cell r="F13">
            <v>380</v>
          </cell>
          <cell r="G13">
            <v>745</v>
          </cell>
          <cell r="H13">
            <v>0</v>
          </cell>
          <cell r="I13">
            <v>0</v>
          </cell>
        </row>
        <row r="14">
          <cell r="B14">
            <v>55</v>
          </cell>
          <cell r="C14">
            <v>88</v>
          </cell>
          <cell r="D14">
            <v>0</v>
          </cell>
          <cell r="E14">
            <v>17</v>
          </cell>
          <cell r="F14">
            <v>135</v>
          </cell>
          <cell r="G14">
            <v>724</v>
          </cell>
          <cell r="H14">
            <v>0</v>
          </cell>
          <cell r="I14">
            <v>0</v>
          </cell>
        </row>
        <row r="15">
          <cell r="B15">
            <v>42</v>
          </cell>
          <cell r="C15">
            <v>0</v>
          </cell>
          <cell r="D15">
            <v>0</v>
          </cell>
          <cell r="E15">
            <v>0</v>
          </cell>
          <cell r="F15">
            <v>85</v>
          </cell>
          <cell r="G15">
            <v>0</v>
          </cell>
          <cell r="H15">
            <v>0</v>
          </cell>
          <cell r="I15">
            <v>0</v>
          </cell>
        </row>
        <row r="16">
          <cell r="B16">
            <v>355</v>
          </cell>
          <cell r="C16">
            <v>131</v>
          </cell>
          <cell r="D16">
            <v>1004</v>
          </cell>
          <cell r="E16">
            <v>1384</v>
          </cell>
          <cell r="F16">
            <v>3363</v>
          </cell>
          <cell r="G16">
            <v>6651</v>
          </cell>
          <cell r="H16">
            <v>9796</v>
          </cell>
          <cell r="I16">
            <v>390</v>
          </cell>
        </row>
        <row r="17">
          <cell r="B17">
            <v>263</v>
          </cell>
          <cell r="C17">
            <v>493</v>
          </cell>
          <cell r="D17">
            <v>61</v>
          </cell>
          <cell r="E17">
            <v>801</v>
          </cell>
          <cell r="F17">
            <v>1077</v>
          </cell>
          <cell r="G17">
            <v>199</v>
          </cell>
          <cell r="H17">
            <v>3442</v>
          </cell>
          <cell r="I17">
            <v>291</v>
          </cell>
        </row>
        <row r="18">
          <cell r="B18">
            <v>29</v>
          </cell>
          <cell r="C18">
            <v>516</v>
          </cell>
          <cell r="D18">
            <v>0</v>
          </cell>
          <cell r="E18">
            <v>35</v>
          </cell>
          <cell r="F18">
            <v>646</v>
          </cell>
          <cell r="G18">
            <v>309</v>
          </cell>
          <cell r="H18">
            <v>0</v>
          </cell>
          <cell r="I18">
            <v>335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4461</v>
          </cell>
          <cell r="F19">
            <v>70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73</v>
          </cell>
          <cell r="C20">
            <v>2951</v>
          </cell>
          <cell r="D20">
            <v>20</v>
          </cell>
          <cell r="E20">
            <v>692</v>
          </cell>
          <cell r="F20">
            <v>754</v>
          </cell>
          <cell r="G20">
            <v>1485</v>
          </cell>
          <cell r="H20">
            <v>0</v>
          </cell>
          <cell r="I20">
            <v>410</v>
          </cell>
        </row>
        <row r="21">
          <cell r="B21">
            <v>2611</v>
          </cell>
          <cell r="C21">
            <v>1187</v>
          </cell>
          <cell r="D21">
            <v>2066</v>
          </cell>
          <cell r="E21">
            <v>5500</v>
          </cell>
          <cell r="F21">
            <v>3731</v>
          </cell>
          <cell r="G21">
            <v>740</v>
          </cell>
          <cell r="H21">
            <v>1672</v>
          </cell>
          <cell r="I21">
            <v>1178</v>
          </cell>
        </row>
        <row r="22">
          <cell r="B22">
            <v>437</v>
          </cell>
          <cell r="C22">
            <v>110</v>
          </cell>
          <cell r="D22">
            <v>407</v>
          </cell>
          <cell r="E22">
            <v>285</v>
          </cell>
          <cell r="F22">
            <v>430</v>
          </cell>
          <cell r="G22">
            <v>646</v>
          </cell>
          <cell r="H22">
            <v>165</v>
          </cell>
          <cell r="I22">
            <v>47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100</v>
          </cell>
          <cell r="C24">
            <v>487</v>
          </cell>
          <cell r="D24">
            <v>171</v>
          </cell>
          <cell r="E24">
            <v>991</v>
          </cell>
          <cell r="F24">
            <v>1281</v>
          </cell>
          <cell r="G24">
            <v>327</v>
          </cell>
          <cell r="H24">
            <v>80</v>
          </cell>
          <cell r="I24">
            <v>967</v>
          </cell>
        </row>
        <row r="25">
          <cell r="B25">
            <v>62</v>
          </cell>
          <cell r="C25">
            <v>0</v>
          </cell>
          <cell r="D25">
            <v>101</v>
          </cell>
          <cell r="E25">
            <v>118</v>
          </cell>
          <cell r="F25">
            <v>125</v>
          </cell>
          <cell r="G25">
            <v>256</v>
          </cell>
          <cell r="H25">
            <v>309</v>
          </cell>
          <cell r="I25">
            <v>5</v>
          </cell>
        </row>
        <row r="26">
          <cell r="B26">
            <v>34</v>
          </cell>
          <cell r="C26">
            <v>0</v>
          </cell>
          <cell r="D26">
            <v>2</v>
          </cell>
          <cell r="E26">
            <v>551</v>
          </cell>
          <cell r="F26">
            <v>124</v>
          </cell>
          <cell r="G26">
            <v>0</v>
          </cell>
          <cell r="H26">
            <v>725</v>
          </cell>
          <cell r="I26">
            <v>0</v>
          </cell>
        </row>
        <row r="27">
          <cell r="B27">
            <v>84</v>
          </cell>
          <cell r="C27">
            <v>29</v>
          </cell>
          <cell r="D27">
            <v>12</v>
          </cell>
          <cell r="E27">
            <v>155</v>
          </cell>
          <cell r="F27">
            <v>170</v>
          </cell>
          <cell r="G27">
            <v>7</v>
          </cell>
          <cell r="H27">
            <v>22</v>
          </cell>
          <cell r="I27">
            <v>22</v>
          </cell>
        </row>
        <row r="28">
          <cell r="B28">
            <v>6</v>
          </cell>
          <cell r="C28">
            <v>2</v>
          </cell>
          <cell r="D28">
            <v>0</v>
          </cell>
          <cell r="E28">
            <v>764</v>
          </cell>
          <cell r="F28">
            <v>150</v>
          </cell>
          <cell r="G28">
            <v>3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92</v>
          </cell>
          <cell r="F29">
            <v>0</v>
          </cell>
          <cell r="G29">
            <v>20</v>
          </cell>
          <cell r="H29">
            <v>0</v>
          </cell>
          <cell r="I29">
            <v>0</v>
          </cell>
        </row>
        <row r="30">
          <cell r="B30">
            <v>145</v>
          </cell>
          <cell r="C30">
            <v>0</v>
          </cell>
          <cell r="D30">
            <v>20</v>
          </cell>
          <cell r="E30">
            <v>110</v>
          </cell>
          <cell r="F30">
            <v>470</v>
          </cell>
          <cell r="G30">
            <v>0</v>
          </cell>
          <cell r="H30">
            <v>13</v>
          </cell>
          <cell r="I30">
            <v>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2</v>
          </cell>
          <cell r="C32">
            <v>0</v>
          </cell>
          <cell r="D32">
            <v>0</v>
          </cell>
          <cell r="E32">
            <v>931</v>
          </cell>
          <cell r="F32">
            <v>400</v>
          </cell>
          <cell r="G32">
            <v>240</v>
          </cell>
          <cell r="H32">
            <v>22</v>
          </cell>
          <cell r="I32">
            <v>0</v>
          </cell>
        </row>
        <row r="33">
          <cell r="B33">
            <v>676</v>
          </cell>
          <cell r="C33">
            <v>89</v>
          </cell>
          <cell r="D33">
            <v>72</v>
          </cell>
          <cell r="E33">
            <v>49</v>
          </cell>
          <cell r="F33">
            <v>902</v>
          </cell>
          <cell r="G33">
            <v>2357</v>
          </cell>
          <cell r="H33">
            <v>126</v>
          </cell>
          <cell r="I33">
            <v>94</v>
          </cell>
        </row>
        <row r="34">
          <cell r="B34">
            <v>97</v>
          </cell>
          <cell r="C34">
            <v>376</v>
          </cell>
          <cell r="D34">
            <v>30</v>
          </cell>
          <cell r="E34">
            <v>45</v>
          </cell>
          <cell r="F34">
            <v>371</v>
          </cell>
          <cell r="G34">
            <v>4</v>
          </cell>
          <cell r="H34">
            <v>0</v>
          </cell>
          <cell r="I34">
            <v>66</v>
          </cell>
        </row>
        <row r="35">
          <cell r="B35">
            <v>117</v>
          </cell>
          <cell r="C35">
            <v>38</v>
          </cell>
          <cell r="D35">
            <v>233</v>
          </cell>
          <cell r="E35">
            <v>208</v>
          </cell>
          <cell r="F35">
            <v>158</v>
          </cell>
          <cell r="G35">
            <v>302</v>
          </cell>
          <cell r="H35">
            <v>200</v>
          </cell>
          <cell r="I35">
            <v>34</v>
          </cell>
        </row>
        <row r="36">
          <cell r="B36">
            <v>134</v>
          </cell>
          <cell r="C36">
            <v>0</v>
          </cell>
          <cell r="D36">
            <v>92</v>
          </cell>
          <cell r="E36">
            <v>0</v>
          </cell>
          <cell r="F36">
            <v>0</v>
          </cell>
          <cell r="G36">
            <v>98</v>
          </cell>
          <cell r="H36">
            <v>80</v>
          </cell>
          <cell r="I36">
            <v>140</v>
          </cell>
        </row>
        <row r="37">
          <cell r="B37">
            <v>94</v>
          </cell>
          <cell r="C37">
            <v>7</v>
          </cell>
          <cell r="D37">
            <v>0</v>
          </cell>
          <cell r="E37">
            <v>17</v>
          </cell>
          <cell r="F37">
            <v>40</v>
          </cell>
          <cell r="G37">
            <v>19</v>
          </cell>
          <cell r="H37">
            <v>0</v>
          </cell>
          <cell r="I37">
            <v>480</v>
          </cell>
        </row>
        <row r="38">
          <cell r="B38">
            <v>125</v>
          </cell>
          <cell r="C38">
            <v>302</v>
          </cell>
          <cell r="D38">
            <v>7</v>
          </cell>
          <cell r="E38">
            <v>0</v>
          </cell>
          <cell r="F38">
            <v>10</v>
          </cell>
          <cell r="G38">
            <v>0</v>
          </cell>
          <cell r="H38">
            <v>0</v>
          </cell>
          <cell r="I38">
            <v>80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221</v>
          </cell>
          <cell r="C40">
            <v>348</v>
          </cell>
          <cell r="D40">
            <v>1290</v>
          </cell>
          <cell r="E40">
            <v>170</v>
          </cell>
          <cell r="F40">
            <v>395</v>
          </cell>
          <cell r="G40">
            <v>72</v>
          </cell>
          <cell r="H40">
            <v>205</v>
          </cell>
          <cell r="I40">
            <v>139</v>
          </cell>
        </row>
        <row r="41">
          <cell r="B41">
            <v>1606</v>
          </cell>
          <cell r="C41">
            <v>631</v>
          </cell>
          <cell r="D41">
            <v>554</v>
          </cell>
          <cell r="E41">
            <v>4777</v>
          </cell>
          <cell r="F41">
            <v>956</v>
          </cell>
          <cell r="G41">
            <v>729</v>
          </cell>
          <cell r="H41">
            <v>1386</v>
          </cell>
          <cell r="I41">
            <v>784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74">
          <cell r="B74">
            <v>0</v>
          </cell>
          <cell r="C74">
            <v>248748</v>
          </cell>
          <cell r="D74">
            <v>92823</v>
          </cell>
          <cell r="E74">
            <v>95838</v>
          </cell>
          <cell r="F74">
            <v>638</v>
          </cell>
          <cell r="G74">
            <v>0</v>
          </cell>
          <cell r="H74">
            <v>1047</v>
          </cell>
          <cell r="I74">
            <v>2540</v>
          </cell>
        </row>
        <row r="75">
          <cell r="B75">
            <v>3919</v>
          </cell>
          <cell r="C75">
            <v>1409</v>
          </cell>
          <cell r="D75">
            <v>2550</v>
          </cell>
          <cell r="E75">
            <v>1492</v>
          </cell>
          <cell r="F75">
            <v>5104</v>
          </cell>
          <cell r="G75">
            <v>1989</v>
          </cell>
          <cell r="H75">
            <v>14089</v>
          </cell>
          <cell r="I75">
            <v>3587</v>
          </cell>
        </row>
        <row r="76">
          <cell r="B76">
            <v>100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68</v>
          </cell>
          <cell r="H76">
            <v>0</v>
          </cell>
          <cell r="I76">
            <v>0</v>
          </cell>
        </row>
        <row r="77">
          <cell r="B77">
            <v>1198</v>
          </cell>
          <cell r="C77">
            <v>85850</v>
          </cell>
          <cell r="D77">
            <v>420</v>
          </cell>
          <cell r="E77">
            <v>1308</v>
          </cell>
          <cell r="F77">
            <v>9358</v>
          </cell>
          <cell r="G77">
            <v>18182</v>
          </cell>
          <cell r="H77">
            <v>230</v>
          </cell>
          <cell r="I77">
            <v>35849</v>
          </cell>
        </row>
        <row r="78">
          <cell r="B78">
            <v>6</v>
          </cell>
          <cell r="C78">
            <v>10</v>
          </cell>
          <cell r="D78">
            <v>1607</v>
          </cell>
          <cell r="E78">
            <v>0</v>
          </cell>
          <cell r="F78">
            <v>40</v>
          </cell>
          <cell r="G78">
            <v>32</v>
          </cell>
          <cell r="H78">
            <v>2945</v>
          </cell>
          <cell r="I78">
            <v>1779</v>
          </cell>
        </row>
        <row r="79">
          <cell r="B79">
            <v>3015</v>
          </cell>
          <cell r="C79">
            <v>62</v>
          </cell>
          <cell r="D79">
            <v>2138</v>
          </cell>
          <cell r="E79">
            <v>1605</v>
          </cell>
          <cell r="F79">
            <v>1582</v>
          </cell>
          <cell r="G79">
            <v>4793</v>
          </cell>
          <cell r="H79">
            <v>15498</v>
          </cell>
          <cell r="I79">
            <v>0</v>
          </cell>
        </row>
        <row r="80">
          <cell r="B80">
            <v>635</v>
          </cell>
          <cell r="C80">
            <v>133</v>
          </cell>
          <cell r="D80">
            <v>1644</v>
          </cell>
          <cell r="E80">
            <v>64</v>
          </cell>
          <cell r="F80">
            <v>465</v>
          </cell>
          <cell r="G80">
            <v>14099</v>
          </cell>
          <cell r="H80">
            <v>2075</v>
          </cell>
          <cell r="I80">
            <v>40</v>
          </cell>
        </row>
        <row r="81">
          <cell r="B81">
            <v>602</v>
          </cell>
          <cell r="C81">
            <v>0</v>
          </cell>
          <cell r="D81">
            <v>0</v>
          </cell>
          <cell r="E81">
            <v>5</v>
          </cell>
          <cell r="F81">
            <v>0</v>
          </cell>
          <cell r="G81">
            <v>325</v>
          </cell>
          <cell r="H81">
            <v>1076</v>
          </cell>
          <cell r="I81">
            <v>0</v>
          </cell>
        </row>
        <row r="82">
          <cell r="B82">
            <v>2763</v>
          </cell>
          <cell r="C82">
            <v>952</v>
          </cell>
          <cell r="D82">
            <v>3996</v>
          </cell>
          <cell r="E82">
            <v>673</v>
          </cell>
          <cell r="F82">
            <v>1705</v>
          </cell>
          <cell r="G82">
            <v>563</v>
          </cell>
          <cell r="H82">
            <v>8102</v>
          </cell>
          <cell r="I82">
            <v>117</v>
          </cell>
        </row>
        <row r="83">
          <cell r="B83">
            <v>2222</v>
          </cell>
          <cell r="C83">
            <v>749</v>
          </cell>
          <cell r="D83">
            <v>111</v>
          </cell>
          <cell r="E83">
            <v>580</v>
          </cell>
          <cell r="F83">
            <v>440</v>
          </cell>
          <cell r="G83">
            <v>185</v>
          </cell>
          <cell r="H83">
            <v>2486</v>
          </cell>
          <cell r="I83">
            <v>322</v>
          </cell>
        </row>
        <row r="84">
          <cell r="B84">
            <v>0</v>
          </cell>
          <cell r="C84">
            <v>466</v>
          </cell>
          <cell r="D84">
            <v>0</v>
          </cell>
          <cell r="E84">
            <v>21</v>
          </cell>
          <cell r="F84">
            <v>838</v>
          </cell>
          <cell r="G84">
            <v>3339</v>
          </cell>
          <cell r="H84">
            <v>0</v>
          </cell>
          <cell r="I84">
            <v>197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1813</v>
          </cell>
          <cell r="F85">
            <v>330</v>
          </cell>
          <cell r="G85">
            <v>1890</v>
          </cell>
          <cell r="H85">
            <v>0</v>
          </cell>
          <cell r="I85">
            <v>0</v>
          </cell>
        </row>
        <row r="86">
          <cell r="B86">
            <v>162</v>
          </cell>
          <cell r="C86">
            <v>3090</v>
          </cell>
          <cell r="D86">
            <v>10</v>
          </cell>
          <cell r="E86">
            <v>699</v>
          </cell>
          <cell r="F86">
            <v>1074</v>
          </cell>
          <cell r="G86">
            <v>1959</v>
          </cell>
          <cell r="H86">
            <v>0</v>
          </cell>
          <cell r="I86">
            <v>201</v>
          </cell>
        </row>
        <row r="87">
          <cell r="B87">
            <v>4122</v>
          </cell>
          <cell r="C87">
            <v>1068</v>
          </cell>
          <cell r="D87">
            <v>3362</v>
          </cell>
          <cell r="E87">
            <v>5750</v>
          </cell>
          <cell r="F87">
            <v>2678</v>
          </cell>
          <cell r="G87">
            <v>740</v>
          </cell>
          <cell r="H87">
            <v>929</v>
          </cell>
          <cell r="I87">
            <v>622</v>
          </cell>
        </row>
        <row r="88">
          <cell r="B88">
            <v>1991</v>
          </cell>
          <cell r="C88">
            <v>138</v>
          </cell>
          <cell r="D88">
            <v>1723</v>
          </cell>
          <cell r="E88">
            <v>1308</v>
          </cell>
          <cell r="F88">
            <v>1819</v>
          </cell>
          <cell r="G88">
            <v>789</v>
          </cell>
          <cell r="H88">
            <v>1463</v>
          </cell>
          <cell r="I88">
            <v>201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</row>
        <row r="90">
          <cell r="B90">
            <v>2995</v>
          </cell>
          <cell r="C90">
            <v>2218</v>
          </cell>
          <cell r="D90">
            <v>74</v>
          </cell>
          <cell r="E90">
            <v>819</v>
          </cell>
          <cell r="F90">
            <v>1113</v>
          </cell>
          <cell r="G90">
            <v>123</v>
          </cell>
          <cell r="H90">
            <v>331</v>
          </cell>
          <cell r="I90">
            <v>789</v>
          </cell>
        </row>
        <row r="91">
          <cell r="B91">
            <v>1591</v>
          </cell>
          <cell r="C91">
            <v>55</v>
          </cell>
          <cell r="D91">
            <v>66</v>
          </cell>
          <cell r="E91">
            <v>661</v>
          </cell>
          <cell r="F91">
            <v>527</v>
          </cell>
          <cell r="G91">
            <v>525</v>
          </cell>
          <cell r="H91">
            <v>854</v>
          </cell>
          <cell r="I91">
            <v>16</v>
          </cell>
        </row>
        <row r="92">
          <cell r="B92">
            <v>35</v>
          </cell>
          <cell r="C92">
            <v>0</v>
          </cell>
          <cell r="D92">
            <v>142</v>
          </cell>
          <cell r="E92">
            <v>6</v>
          </cell>
          <cell r="F92">
            <v>2280</v>
          </cell>
          <cell r="G92">
            <v>70</v>
          </cell>
          <cell r="H92">
            <v>5788</v>
          </cell>
          <cell r="I92">
            <v>0</v>
          </cell>
        </row>
        <row r="93">
          <cell r="B93">
            <v>144</v>
          </cell>
          <cell r="C93">
            <v>31</v>
          </cell>
          <cell r="D93">
            <v>202</v>
          </cell>
          <cell r="E93">
            <v>144</v>
          </cell>
          <cell r="F93">
            <v>868</v>
          </cell>
          <cell r="G93">
            <v>15</v>
          </cell>
          <cell r="H93">
            <v>151</v>
          </cell>
          <cell r="I93">
            <v>9</v>
          </cell>
        </row>
        <row r="94">
          <cell r="B94">
            <v>2</v>
          </cell>
          <cell r="C94">
            <v>0</v>
          </cell>
          <cell r="D94">
            <v>0</v>
          </cell>
          <cell r="E94">
            <v>515</v>
          </cell>
          <cell r="F94">
            <v>150</v>
          </cell>
          <cell r="G94">
            <v>31</v>
          </cell>
          <cell r="H94">
            <v>7</v>
          </cell>
          <cell r="I94">
            <v>0</v>
          </cell>
        </row>
        <row r="95">
          <cell r="B95">
            <v>90</v>
          </cell>
          <cell r="C95">
            <v>0</v>
          </cell>
          <cell r="D95">
            <v>0</v>
          </cell>
          <cell r="E95">
            <v>2905</v>
          </cell>
          <cell r="F95">
            <v>527</v>
          </cell>
          <cell r="G95">
            <v>119</v>
          </cell>
          <cell r="H95">
            <v>235</v>
          </cell>
          <cell r="I95">
            <v>4</v>
          </cell>
        </row>
        <row r="96">
          <cell r="B96">
            <v>869</v>
          </cell>
          <cell r="C96">
            <v>6</v>
          </cell>
          <cell r="D96">
            <v>27</v>
          </cell>
          <cell r="E96">
            <v>178</v>
          </cell>
          <cell r="F96">
            <v>1265</v>
          </cell>
          <cell r="G96">
            <v>6</v>
          </cell>
          <cell r="H96">
            <v>5</v>
          </cell>
          <cell r="I96">
            <v>14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B98">
            <v>12</v>
          </cell>
          <cell r="C98">
            <v>0</v>
          </cell>
          <cell r="D98">
            <v>15</v>
          </cell>
          <cell r="E98">
            <v>446</v>
          </cell>
          <cell r="F98">
            <v>335</v>
          </cell>
          <cell r="G98">
            <v>158</v>
          </cell>
          <cell r="H98">
            <v>40</v>
          </cell>
          <cell r="I98">
            <v>0</v>
          </cell>
        </row>
        <row r="99">
          <cell r="B99">
            <v>13454</v>
          </cell>
          <cell r="C99">
            <v>1429</v>
          </cell>
          <cell r="D99">
            <v>0</v>
          </cell>
          <cell r="E99">
            <v>540</v>
          </cell>
          <cell r="F99">
            <v>130</v>
          </cell>
          <cell r="G99">
            <v>432</v>
          </cell>
          <cell r="H99">
            <v>156</v>
          </cell>
          <cell r="I99">
            <v>193</v>
          </cell>
        </row>
        <row r="100">
          <cell r="B100">
            <v>252</v>
          </cell>
          <cell r="C100">
            <v>2888</v>
          </cell>
          <cell r="D100">
            <v>90</v>
          </cell>
          <cell r="E100">
            <v>149</v>
          </cell>
          <cell r="F100">
            <v>6183</v>
          </cell>
          <cell r="G100">
            <v>143</v>
          </cell>
          <cell r="H100">
            <v>35</v>
          </cell>
          <cell r="I100">
            <v>277</v>
          </cell>
        </row>
        <row r="101">
          <cell r="B101">
            <v>2320</v>
          </cell>
          <cell r="C101">
            <v>931</v>
          </cell>
          <cell r="D101">
            <v>2810</v>
          </cell>
          <cell r="E101">
            <v>284</v>
          </cell>
          <cell r="F101">
            <v>233</v>
          </cell>
          <cell r="G101">
            <v>1238</v>
          </cell>
          <cell r="H101">
            <v>250</v>
          </cell>
          <cell r="I101">
            <v>143</v>
          </cell>
        </row>
        <row r="102">
          <cell r="B102">
            <v>75</v>
          </cell>
          <cell r="C102">
            <v>0</v>
          </cell>
          <cell r="D102">
            <v>335</v>
          </cell>
          <cell r="E102">
            <v>0</v>
          </cell>
          <cell r="F102">
            <v>0</v>
          </cell>
          <cell r="G102">
            <v>134</v>
          </cell>
          <cell r="H102">
            <v>827</v>
          </cell>
          <cell r="I102">
            <v>291</v>
          </cell>
        </row>
        <row r="103">
          <cell r="B103">
            <v>4254</v>
          </cell>
          <cell r="C103">
            <v>302</v>
          </cell>
          <cell r="D103">
            <v>0</v>
          </cell>
          <cell r="E103">
            <v>2458</v>
          </cell>
          <cell r="F103">
            <v>743</v>
          </cell>
          <cell r="G103">
            <v>390</v>
          </cell>
          <cell r="H103">
            <v>7</v>
          </cell>
          <cell r="I103">
            <v>7548</v>
          </cell>
        </row>
        <row r="104">
          <cell r="B104">
            <v>1760</v>
          </cell>
          <cell r="C104">
            <v>6793</v>
          </cell>
          <cell r="D104">
            <v>24</v>
          </cell>
          <cell r="E104">
            <v>90</v>
          </cell>
          <cell r="F104">
            <v>0</v>
          </cell>
          <cell r="G104">
            <v>0</v>
          </cell>
          <cell r="H104">
            <v>0</v>
          </cell>
          <cell r="I104">
            <v>233</v>
          </cell>
        </row>
        <row r="105">
          <cell r="B105">
            <v>24</v>
          </cell>
          <cell r="C105">
            <v>0</v>
          </cell>
          <cell r="D105">
            <v>0</v>
          </cell>
          <cell r="E105">
            <v>0</v>
          </cell>
          <cell r="F105">
            <v>2585</v>
          </cell>
          <cell r="G105">
            <v>0</v>
          </cell>
          <cell r="H105">
            <v>0</v>
          </cell>
          <cell r="I105">
            <v>1211</v>
          </cell>
        </row>
        <row r="106">
          <cell r="B106">
            <v>33854</v>
          </cell>
          <cell r="C106">
            <v>8862</v>
          </cell>
          <cell r="D106">
            <v>128322</v>
          </cell>
          <cell r="E106">
            <v>4139</v>
          </cell>
          <cell r="F106">
            <v>27433</v>
          </cell>
          <cell r="G106">
            <v>113994</v>
          </cell>
          <cell r="H106">
            <v>23734</v>
          </cell>
          <cell r="I106">
            <v>482</v>
          </cell>
        </row>
        <row r="107">
          <cell r="B107">
            <v>143807</v>
          </cell>
          <cell r="C107">
            <v>136700</v>
          </cell>
          <cell r="D107">
            <v>12730</v>
          </cell>
          <cell r="E107">
            <v>194415</v>
          </cell>
          <cell r="F107">
            <v>34406</v>
          </cell>
          <cell r="G107">
            <v>135556</v>
          </cell>
          <cell r="H107">
            <v>29713</v>
          </cell>
          <cell r="I107">
            <v>5367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39">
          <cell r="B139">
            <v>0</v>
          </cell>
          <cell r="C139">
            <v>1114367</v>
          </cell>
          <cell r="D139">
            <v>619580</v>
          </cell>
          <cell r="E139">
            <v>478023</v>
          </cell>
          <cell r="F139">
            <v>2590</v>
          </cell>
          <cell r="G139">
            <v>0</v>
          </cell>
          <cell r="H139">
            <v>4548</v>
          </cell>
          <cell r="I139">
            <v>8585</v>
          </cell>
        </row>
        <row r="140">
          <cell r="B140">
            <v>7757</v>
          </cell>
          <cell r="C140">
            <v>2659</v>
          </cell>
          <cell r="D140">
            <v>7798</v>
          </cell>
          <cell r="E140">
            <v>2337</v>
          </cell>
          <cell r="F140">
            <v>32291</v>
          </cell>
          <cell r="G140">
            <v>2913</v>
          </cell>
          <cell r="H140">
            <v>42585</v>
          </cell>
          <cell r="I140">
            <v>5391</v>
          </cell>
        </row>
        <row r="141">
          <cell r="B141">
            <v>600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32</v>
          </cell>
          <cell r="H141">
            <v>0</v>
          </cell>
          <cell r="I141">
            <v>0</v>
          </cell>
        </row>
        <row r="142">
          <cell r="B142">
            <v>217</v>
          </cell>
          <cell r="C142">
            <v>12800</v>
          </cell>
          <cell r="D142">
            <v>81</v>
          </cell>
          <cell r="E142">
            <v>194</v>
          </cell>
          <cell r="F142">
            <v>1351</v>
          </cell>
          <cell r="G142">
            <v>2702</v>
          </cell>
          <cell r="H142">
            <v>72</v>
          </cell>
          <cell r="I142">
            <v>5342</v>
          </cell>
        </row>
        <row r="143">
          <cell r="B143">
            <v>12</v>
          </cell>
          <cell r="C143">
            <v>30</v>
          </cell>
          <cell r="D143">
            <v>1791</v>
          </cell>
          <cell r="E143">
            <v>0</v>
          </cell>
          <cell r="F143">
            <v>80</v>
          </cell>
          <cell r="G143">
            <v>41</v>
          </cell>
          <cell r="H143">
            <v>1556</v>
          </cell>
          <cell r="I143">
            <v>4448</v>
          </cell>
        </row>
        <row r="144">
          <cell r="B144">
            <v>3113</v>
          </cell>
          <cell r="C144">
            <v>86</v>
          </cell>
          <cell r="D144">
            <v>849</v>
          </cell>
          <cell r="E144">
            <v>1859</v>
          </cell>
          <cell r="F144">
            <v>1645</v>
          </cell>
          <cell r="G144">
            <v>2900</v>
          </cell>
          <cell r="H144">
            <v>12591</v>
          </cell>
          <cell r="I144">
            <v>0</v>
          </cell>
        </row>
        <row r="145">
          <cell r="B145">
            <v>985</v>
          </cell>
          <cell r="C145">
            <v>199</v>
          </cell>
          <cell r="D145">
            <v>854</v>
          </cell>
          <cell r="E145">
            <v>102</v>
          </cell>
          <cell r="F145">
            <v>525</v>
          </cell>
          <cell r="G145">
            <v>8374</v>
          </cell>
          <cell r="H145">
            <v>1619</v>
          </cell>
          <cell r="I145">
            <v>16</v>
          </cell>
        </row>
        <row r="146">
          <cell r="B146">
            <v>903</v>
          </cell>
          <cell r="C146">
            <v>0</v>
          </cell>
          <cell r="D146">
            <v>0</v>
          </cell>
          <cell r="E146">
            <v>6</v>
          </cell>
          <cell r="F146">
            <v>0</v>
          </cell>
          <cell r="G146">
            <v>127</v>
          </cell>
          <cell r="H146">
            <v>806</v>
          </cell>
          <cell r="I146">
            <v>0</v>
          </cell>
        </row>
        <row r="147">
          <cell r="B147">
            <v>3977</v>
          </cell>
          <cell r="C147">
            <v>380</v>
          </cell>
          <cell r="D147">
            <v>5246</v>
          </cell>
          <cell r="E147">
            <v>469</v>
          </cell>
          <cell r="F147">
            <v>1385</v>
          </cell>
          <cell r="G147">
            <v>756</v>
          </cell>
          <cell r="H147">
            <v>16883</v>
          </cell>
          <cell r="I147">
            <v>131</v>
          </cell>
        </row>
        <row r="148">
          <cell r="B148">
            <v>20575</v>
          </cell>
          <cell r="C148">
            <v>6462</v>
          </cell>
          <cell r="D148">
            <v>857</v>
          </cell>
          <cell r="E148">
            <v>3690</v>
          </cell>
          <cell r="F148">
            <v>3090</v>
          </cell>
          <cell r="G148">
            <v>1116</v>
          </cell>
          <cell r="H148">
            <v>25300</v>
          </cell>
          <cell r="I148">
            <v>1747</v>
          </cell>
        </row>
        <row r="149">
          <cell r="B149">
            <v>0</v>
          </cell>
          <cell r="C149">
            <v>4631</v>
          </cell>
          <cell r="D149">
            <v>0</v>
          </cell>
          <cell r="E149">
            <v>107</v>
          </cell>
          <cell r="F149">
            <v>6690</v>
          </cell>
          <cell r="G149">
            <v>38032</v>
          </cell>
          <cell r="H149">
            <v>0</v>
          </cell>
          <cell r="I149">
            <v>1726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62280</v>
          </cell>
          <cell r="F150">
            <v>3640</v>
          </cell>
          <cell r="G150">
            <v>29500</v>
          </cell>
          <cell r="H150">
            <v>0</v>
          </cell>
          <cell r="I150">
            <v>0</v>
          </cell>
        </row>
        <row r="151">
          <cell r="B151">
            <v>1737</v>
          </cell>
          <cell r="C151">
            <v>50211</v>
          </cell>
          <cell r="D151">
            <v>45</v>
          </cell>
          <cell r="E151">
            <v>9262</v>
          </cell>
          <cell r="F151">
            <v>8592</v>
          </cell>
          <cell r="G151">
            <v>13573</v>
          </cell>
          <cell r="H151">
            <v>0</v>
          </cell>
          <cell r="I151">
            <v>3456</v>
          </cell>
        </row>
        <row r="152">
          <cell r="B152">
            <v>44635</v>
          </cell>
          <cell r="C152">
            <v>9669</v>
          </cell>
          <cell r="D152">
            <v>39234</v>
          </cell>
          <cell r="E152">
            <v>79373</v>
          </cell>
          <cell r="F152">
            <v>23540</v>
          </cell>
          <cell r="G152">
            <v>6670</v>
          </cell>
          <cell r="H152">
            <v>7409</v>
          </cell>
          <cell r="I152">
            <v>4536</v>
          </cell>
        </row>
        <row r="153">
          <cell r="B153">
            <v>31981</v>
          </cell>
          <cell r="C153">
            <v>200</v>
          </cell>
          <cell r="D153">
            <v>16860</v>
          </cell>
          <cell r="E153">
            <v>8127</v>
          </cell>
          <cell r="F153">
            <v>19038</v>
          </cell>
          <cell r="G153">
            <v>6575</v>
          </cell>
          <cell r="H153">
            <v>7044</v>
          </cell>
          <cell r="I153">
            <v>563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40</v>
          </cell>
          <cell r="F154">
            <v>520</v>
          </cell>
          <cell r="G154">
            <v>0</v>
          </cell>
          <cell r="H154">
            <v>0</v>
          </cell>
          <cell r="I154">
            <v>0</v>
          </cell>
        </row>
        <row r="155">
          <cell r="B155">
            <v>13261</v>
          </cell>
          <cell r="C155">
            <v>6743</v>
          </cell>
          <cell r="D155">
            <v>408</v>
          </cell>
          <cell r="E155">
            <v>8957</v>
          </cell>
          <cell r="F155">
            <v>5008</v>
          </cell>
          <cell r="G155">
            <v>891</v>
          </cell>
          <cell r="H155">
            <v>2705</v>
          </cell>
          <cell r="I155">
            <v>5214</v>
          </cell>
        </row>
        <row r="156">
          <cell r="B156">
            <v>18795</v>
          </cell>
          <cell r="C156">
            <v>100</v>
          </cell>
          <cell r="D156">
            <v>367</v>
          </cell>
          <cell r="E156">
            <v>8787</v>
          </cell>
          <cell r="F156">
            <v>4795</v>
          </cell>
          <cell r="G156">
            <v>3337</v>
          </cell>
          <cell r="H156">
            <v>7840</v>
          </cell>
          <cell r="I156">
            <v>60</v>
          </cell>
        </row>
        <row r="157">
          <cell r="B157">
            <v>403</v>
          </cell>
          <cell r="C157">
            <v>0</v>
          </cell>
          <cell r="D157">
            <v>3597</v>
          </cell>
          <cell r="E157">
            <v>88</v>
          </cell>
          <cell r="F157">
            <v>45600</v>
          </cell>
          <cell r="G157">
            <v>1422</v>
          </cell>
          <cell r="H157">
            <v>28668</v>
          </cell>
          <cell r="I157">
            <v>0</v>
          </cell>
        </row>
        <row r="158">
          <cell r="B158">
            <v>1010</v>
          </cell>
          <cell r="C158">
            <v>48</v>
          </cell>
          <cell r="D158">
            <v>2216</v>
          </cell>
          <cell r="E158">
            <v>3406</v>
          </cell>
          <cell r="F158">
            <v>13611</v>
          </cell>
          <cell r="G158">
            <v>80</v>
          </cell>
          <cell r="H158">
            <v>2051</v>
          </cell>
          <cell r="I158">
            <v>64</v>
          </cell>
        </row>
        <row r="159">
          <cell r="B159">
            <v>2</v>
          </cell>
          <cell r="C159">
            <v>0</v>
          </cell>
          <cell r="D159">
            <v>0</v>
          </cell>
          <cell r="E159">
            <v>1031</v>
          </cell>
          <cell r="F159">
            <v>218</v>
          </cell>
          <cell r="G159">
            <v>31</v>
          </cell>
          <cell r="H159">
            <v>8</v>
          </cell>
          <cell r="I159">
            <v>0</v>
          </cell>
        </row>
        <row r="160">
          <cell r="B160">
            <v>86</v>
          </cell>
          <cell r="C160">
            <v>0</v>
          </cell>
          <cell r="D160">
            <v>0</v>
          </cell>
          <cell r="E160">
            <v>2598</v>
          </cell>
          <cell r="F160">
            <v>527</v>
          </cell>
          <cell r="G160">
            <v>121</v>
          </cell>
          <cell r="H160">
            <v>153</v>
          </cell>
          <cell r="I160">
            <v>7</v>
          </cell>
        </row>
        <row r="161">
          <cell r="B161">
            <v>13079</v>
          </cell>
          <cell r="C161">
            <v>12</v>
          </cell>
          <cell r="D161">
            <v>1066</v>
          </cell>
          <cell r="E161">
            <v>4678</v>
          </cell>
          <cell r="F161">
            <v>26930</v>
          </cell>
          <cell r="G161">
            <v>135</v>
          </cell>
          <cell r="H161">
            <v>24</v>
          </cell>
          <cell r="I161">
            <v>63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B163">
            <v>0</v>
          </cell>
          <cell r="C163">
            <v>0</v>
          </cell>
          <cell r="D163">
            <v>270</v>
          </cell>
          <cell r="E163">
            <v>20625</v>
          </cell>
          <cell r="F163">
            <v>5000</v>
          </cell>
          <cell r="G163">
            <v>757</v>
          </cell>
          <cell r="H163">
            <v>480</v>
          </cell>
          <cell r="I163">
            <v>0</v>
          </cell>
        </row>
        <row r="164">
          <cell r="B164">
            <v>25377</v>
          </cell>
          <cell r="C164">
            <v>2249</v>
          </cell>
          <cell r="D164">
            <v>0</v>
          </cell>
          <cell r="E164">
            <v>15</v>
          </cell>
          <cell r="F164">
            <v>100</v>
          </cell>
          <cell r="G164">
            <v>251</v>
          </cell>
          <cell r="H164">
            <v>45</v>
          </cell>
          <cell r="I164">
            <v>384</v>
          </cell>
        </row>
        <row r="165">
          <cell r="B165">
            <v>470</v>
          </cell>
          <cell r="C165">
            <v>5499</v>
          </cell>
          <cell r="D165">
            <v>16</v>
          </cell>
          <cell r="E165">
            <v>196</v>
          </cell>
          <cell r="F165">
            <v>9020</v>
          </cell>
          <cell r="G165">
            <v>49</v>
          </cell>
          <cell r="H165">
            <v>77</v>
          </cell>
          <cell r="I165">
            <v>700</v>
          </cell>
        </row>
        <row r="166">
          <cell r="B166">
            <v>1994</v>
          </cell>
          <cell r="C166">
            <v>112</v>
          </cell>
          <cell r="D166">
            <v>11419</v>
          </cell>
          <cell r="E166">
            <v>141</v>
          </cell>
          <cell r="F166">
            <v>140</v>
          </cell>
          <cell r="G166">
            <v>477</v>
          </cell>
          <cell r="H166">
            <v>202</v>
          </cell>
          <cell r="I166">
            <v>702</v>
          </cell>
        </row>
        <row r="167">
          <cell r="B167">
            <v>88</v>
          </cell>
          <cell r="C167">
            <v>0</v>
          </cell>
          <cell r="D167">
            <v>406</v>
          </cell>
          <cell r="E167">
            <v>0</v>
          </cell>
          <cell r="F167">
            <v>0</v>
          </cell>
          <cell r="G167">
            <v>72</v>
          </cell>
          <cell r="H167">
            <v>414</v>
          </cell>
          <cell r="I167">
            <v>274</v>
          </cell>
        </row>
        <row r="168">
          <cell r="B168">
            <v>15142</v>
          </cell>
          <cell r="C168">
            <v>178</v>
          </cell>
          <cell r="D168">
            <v>0</v>
          </cell>
          <cell r="E168">
            <v>208</v>
          </cell>
          <cell r="F168">
            <v>393</v>
          </cell>
          <cell r="G168">
            <v>2370</v>
          </cell>
          <cell r="H168">
            <v>2</v>
          </cell>
          <cell r="I168">
            <v>15096</v>
          </cell>
        </row>
        <row r="169">
          <cell r="B169">
            <v>2814</v>
          </cell>
          <cell r="C169">
            <v>952</v>
          </cell>
          <cell r="D169">
            <v>32</v>
          </cell>
          <cell r="E169">
            <v>50</v>
          </cell>
          <cell r="F169">
            <v>0</v>
          </cell>
          <cell r="G169">
            <v>0</v>
          </cell>
          <cell r="H169">
            <v>0</v>
          </cell>
          <cell r="I169">
            <v>290</v>
          </cell>
        </row>
        <row r="170">
          <cell r="B170">
            <v>48</v>
          </cell>
          <cell r="C170">
            <v>0</v>
          </cell>
          <cell r="D170">
            <v>0</v>
          </cell>
          <cell r="E170">
            <v>0</v>
          </cell>
          <cell r="F170">
            <v>2060</v>
          </cell>
          <cell r="G170">
            <v>0</v>
          </cell>
          <cell r="H170">
            <v>0</v>
          </cell>
          <cell r="I170">
            <v>910</v>
          </cell>
        </row>
        <row r="171">
          <cell r="B171">
            <v>191475</v>
          </cell>
          <cell r="C171">
            <v>44303</v>
          </cell>
          <cell r="D171">
            <v>1180904</v>
          </cell>
          <cell r="E171">
            <v>15985</v>
          </cell>
          <cell r="F171">
            <v>91006</v>
          </cell>
          <cell r="G171">
            <v>587824</v>
          </cell>
          <cell r="H171">
            <v>142019</v>
          </cell>
          <cell r="I171">
            <v>23290</v>
          </cell>
        </row>
        <row r="172">
          <cell r="B172">
            <v>25880</v>
          </cell>
          <cell r="C172">
            <v>21548</v>
          </cell>
          <cell r="D172">
            <v>3193</v>
          </cell>
          <cell r="E172">
            <v>15865</v>
          </cell>
          <cell r="F172">
            <v>6043</v>
          </cell>
          <cell r="G172">
            <v>34118</v>
          </cell>
          <cell r="H172">
            <v>9081</v>
          </cell>
          <cell r="I172">
            <v>5627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</row>
      </sheetData>
      <sheetData sheetId="9">
        <row r="8">
          <cell r="B8">
            <v>0</v>
          </cell>
          <cell r="C8">
            <v>100424</v>
          </cell>
          <cell r="D8">
            <v>134461</v>
          </cell>
          <cell r="E8">
            <v>17822</v>
          </cell>
          <cell r="F8">
            <v>6662</v>
          </cell>
          <cell r="G8">
            <v>0</v>
          </cell>
          <cell r="H8">
            <v>5220</v>
          </cell>
          <cell r="I8">
            <v>0</v>
          </cell>
        </row>
        <row r="9">
          <cell r="B9">
            <v>2106</v>
          </cell>
          <cell r="C9">
            <v>2171</v>
          </cell>
          <cell r="D9">
            <v>2096</v>
          </cell>
          <cell r="E9">
            <v>1741</v>
          </cell>
          <cell r="F9">
            <v>3684</v>
          </cell>
          <cell r="G9">
            <v>3700</v>
          </cell>
          <cell r="H9">
            <v>27680</v>
          </cell>
          <cell r="I9">
            <v>513</v>
          </cell>
        </row>
        <row r="10">
          <cell r="B10">
            <v>0</v>
          </cell>
          <cell r="C10">
            <v>150</v>
          </cell>
          <cell r="D10">
            <v>20</v>
          </cell>
          <cell r="E10">
            <v>0</v>
          </cell>
          <cell r="F10">
            <v>0</v>
          </cell>
          <cell r="G10">
            <v>2900</v>
          </cell>
          <cell r="H10">
            <v>585</v>
          </cell>
          <cell r="I10">
            <v>0</v>
          </cell>
        </row>
        <row r="11">
          <cell r="B11">
            <v>0</v>
          </cell>
          <cell r="C11">
            <v>230</v>
          </cell>
          <cell r="D11">
            <v>3</v>
          </cell>
          <cell r="E11">
            <v>0</v>
          </cell>
          <cell r="F11">
            <v>20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78</v>
          </cell>
          <cell r="D12">
            <v>828</v>
          </cell>
          <cell r="E12">
            <v>0</v>
          </cell>
          <cell r="F12">
            <v>0</v>
          </cell>
          <cell r="G12">
            <v>18</v>
          </cell>
          <cell r="H12">
            <v>3742</v>
          </cell>
          <cell r="I12">
            <v>100</v>
          </cell>
        </row>
        <row r="13">
          <cell r="B13">
            <v>652</v>
          </cell>
          <cell r="C13">
            <v>36</v>
          </cell>
          <cell r="D13">
            <v>35</v>
          </cell>
          <cell r="E13">
            <v>6053</v>
          </cell>
          <cell r="F13">
            <v>580</v>
          </cell>
          <cell r="G13">
            <v>1064</v>
          </cell>
          <cell r="H13">
            <v>9065</v>
          </cell>
          <cell r="I13">
            <v>0</v>
          </cell>
        </row>
        <row r="14">
          <cell r="B14">
            <v>61</v>
          </cell>
          <cell r="C14">
            <v>51</v>
          </cell>
          <cell r="D14">
            <v>25</v>
          </cell>
          <cell r="E14">
            <v>23</v>
          </cell>
          <cell r="F14">
            <v>180</v>
          </cell>
          <cell r="G14">
            <v>862</v>
          </cell>
          <cell r="H14">
            <v>4016</v>
          </cell>
          <cell r="I14">
            <v>0</v>
          </cell>
        </row>
        <row r="15">
          <cell r="B15">
            <v>110</v>
          </cell>
          <cell r="C15">
            <v>0</v>
          </cell>
          <cell r="D15">
            <v>0</v>
          </cell>
          <cell r="E15">
            <v>0</v>
          </cell>
          <cell r="F15">
            <v>40</v>
          </cell>
          <cell r="G15">
            <v>50</v>
          </cell>
          <cell r="H15">
            <v>55</v>
          </cell>
          <cell r="I15">
            <v>0</v>
          </cell>
        </row>
        <row r="16">
          <cell r="B16">
            <v>225</v>
          </cell>
          <cell r="C16">
            <v>463</v>
          </cell>
          <cell r="D16">
            <v>643</v>
          </cell>
          <cell r="E16">
            <v>279</v>
          </cell>
          <cell r="F16">
            <v>2339</v>
          </cell>
          <cell r="G16">
            <v>2210</v>
          </cell>
          <cell r="H16">
            <v>4738</v>
          </cell>
          <cell r="I16">
            <v>227</v>
          </cell>
        </row>
        <row r="17">
          <cell r="B17">
            <v>509</v>
          </cell>
          <cell r="C17">
            <v>277</v>
          </cell>
          <cell r="D17">
            <v>195</v>
          </cell>
          <cell r="E17">
            <v>804</v>
          </cell>
          <cell r="F17">
            <v>871</v>
          </cell>
          <cell r="G17">
            <v>225</v>
          </cell>
          <cell r="H17">
            <v>1627</v>
          </cell>
          <cell r="I17">
            <v>183</v>
          </cell>
        </row>
        <row r="18">
          <cell r="B18">
            <v>0</v>
          </cell>
          <cell r="C18">
            <v>108</v>
          </cell>
          <cell r="D18">
            <v>19</v>
          </cell>
          <cell r="E18">
            <v>42</v>
          </cell>
          <cell r="F18">
            <v>1075</v>
          </cell>
          <cell r="G18">
            <v>469</v>
          </cell>
          <cell r="H18">
            <v>3</v>
          </cell>
          <cell r="I18">
            <v>110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1903</v>
          </cell>
          <cell r="F19">
            <v>195</v>
          </cell>
          <cell r="G19">
            <v>539</v>
          </cell>
          <cell r="H19">
            <v>0</v>
          </cell>
          <cell r="I19">
            <v>0</v>
          </cell>
        </row>
        <row r="20">
          <cell r="B20">
            <v>190</v>
          </cell>
          <cell r="C20">
            <v>2273</v>
          </cell>
          <cell r="D20">
            <v>0</v>
          </cell>
          <cell r="E20">
            <v>289</v>
          </cell>
          <cell r="F20">
            <v>2185</v>
          </cell>
          <cell r="G20">
            <v>1635</v>
          </cell>
          <cell r="H20">
            <v>0</v>
          </cell>
          <cell r="I20">
            <v>351</v>
          </cell>
        </row>
        <row r="21">
          <cell r="B21">
            <v>2828</v>
          </cell>
          <cell r="C21">
            <v>1027</v>
          </cell>
          <cell r="D21">
            <v>2196</v>
          </cell>
          <cell r="E21">
            <v>3382</v>
          </cell>
          <cell r="F21">
            <v>2839</v>
          </cell>
          <cell r="G21">
            <v>882</v>
          </cell>
          <cell r="H21">
            <v>1428</v>
          </cell>
          <cell r="I21">
            <v>842</v>
          </cell>
        </row>
        <row r="22">
          <cell r="B22">
            <v>233</v>
          </cell>
          <cell r="C22">
            <v>60</v>
          </cell>
          <cell r="D22">
            <v>139</v>
          </cell>
          <cell r="E22">
            <v>255</v>
          </cell>
          <cell r="F22">
            <v>370</v>
          </cell>
          <cell r="G22">
            <v>508</v>
          </cell>
          <cell r="H22">
            <v>120</v>
          </cell>
          <cell r="I22">
            <v>35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49</v>
          </cell>
          <cell r="C24">
            <v>1248</v>
          </cell>
          <cell r="D24">
            <v>88</v>
          </cell>
          <cell r="E24">
            <v>363</v>
          </cell>
          <cell r="F24">
            <v>1236</v>
          </cell>
          <cell r="G24">
            <v>237</v>
          </cell>
          <cell r="H24">
            <v>35</v>
          </cell>
          <cell r="I24">
            <v>762</v>
          </cell>
        </row>
        <row r="25">
          <cell r="B25">
            <v>73</v>
          </cell>
          <cell r="C25">
            <v>13</v>
          </cell>
          <cell r="D25">
            <v>20</v>
          </cell>
          <cell r="E25">
            <v>191</v>
          </cell>
          <cell r="F25">
            <v>245</v>
          </cell>
          <cell r="G25">
            <v>34</v>
          </cell>
          <cell r="H25">
            <v>146</v>
          </cell>
          <cell r="I25">
            <v>0</v>
          </cell>
        </row>
        <row r="26">
          <cell r="B26">
            <v>286</v>
          </cell>
          <cell r="C26">
            <v>0</v>
          </cell>
          <cell r="D26">
            <v>1201</v>
          </cell>
          <cell r="E26">
            <v>360</v>
          </cell>
          <cell r="F26">
            <v>310</v>
          </cell>
          <cell r="G26">
            <v>44</v>
          </cell>
          <cell r="H26">
            <v>861</v>
          </cell>
          <cell r="I26">
            <v>0</v>
          </cell>
        </row>
        <row r="27">
          <cell r="B27">
            <v>14</v>
          </cell>
          <cell r="C27">
            <v>6</v>
          </cell>
          <cell r="D27">
            <v>49</v>
          </cell>
          <cell r="E27">
            <v>87</v>
          </cell>
          <cell r="F27">
            <v>150</v>
          </cell>
          <cell r="G27">
            <v>1</v>
          </cell>
          <cell r="H27">
            <v>49</v>
          </cell>
          <cell r="I27">
            <v>5</v>
          </cell>
        </row>
        <row r="28">
          <cell r="B28">
            <v>1</v>
          </cell>
          <cell r="C28">
            <v>12</v>
          </cell>
          <cell r="D28">
            <v>15</v>
          </cell>
          <cell r="E28">
            <v>668</v>
          </cell>
          <cell r="F28">
            <v>230</v>
          </cell>
          <cell r="G28">
            <v>10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3</v>
          </cell>
          <cell r="E29">
            <v>205</v>
          </cell>
          <cell r="F29">
            <v>135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91</v>
          </cell>
          <cell r="C30">
            <v>0</v>
          </cell>
          <cell r="D30">
            <v>22</v>
          </cell>
          <cell r="E30">
            <v>110</v>
          </cell>
          <cell r="F30">
            <v>750</v>
          </cell>
          <cell r="G30">
            <v>12</v>
          </cell>
          <cell r="H30">
            <v>0</v>
          </cell>
          <cell r="I30">
            <v>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629</v>
          </cell>
          <cell r="F32">
            <v>265</v>
          </cell>
          <cell r="G32">
            <v>259</v>
          </cell>
          <cell r="H32">
            <v>15</v>
          </cell>
          <cell r="I32">
            <v>0</v>
          </cell>
        </row>
        <row r="33">
          <cell r="B33">
            <v>409</v>
          </cell>
          <cell r="C33">
            <v>42</v>
          </cell>
          <cell r="D33">
            <v>3869</v>
          </cell>
          <cell r="E33">
            <v>10</v>
          </cell>
          <cell r="F33">
            <v>820</v>
          </cell>
          <cell r="G33">
            <v>896</v>
          </cell>
          <cell r="H33">
            <v>258</v>
          </cell>
          <cell r="I33">
            <v>0</v>
          </cell>
        </row>
        <row r="34">
          <cell r="B34">
            <v>21</v>
          </cell>
          <cell r="C34">
            <v>541</v>
          </cell>
          <cell r="D34">
            <v>5</v>
          </cell>
          <cell r="E34">
            <v>64</v>
          </cell>
          <cell r="F34">
            <v>835</v>
          </cell>
          <cell r="G34">
            <v>15</v>
          </cell>
          <cell r="H34">
            <v>0</v>
          </cell>
          <cell r="I34">
            <v>35</v>
          </cell>
        </row>
        <row r="35">
          <cell r="B35">
            <v>139</v>
          </cell>
          <cell r="C35">
            <v>144</v>
          </cell>
          <cell r="D35">
            <v>732</v>
          </cell>
          <cell r="E35">
            <v>37</v>
          </cell>
          <cell r="F35">
            <v>188</v>
          </cell>
          <cell r="G35">
            <v>593</v>
          </cell>
          <cell r="H35">
            <v>219</v>
          </cell>
          <cell r="I35">
            <v>167</v>
          </cell>
        </row>
        <row r="36">
          <cell r="B36">
            <v>109</v>
          </cell>
          <cell r="C36">
            <v>0</v>
          </cell>
          <cell r="D36">
            <v>70</v>
          </cell>
          <cell r="E36">
            <v>0</v>
          </cell>
          <cell r="F36">
            <v>0</v>
          </cell>
          <cell r="G36">
            <v>262</v>
          </cell>
          <cell r="H36">
            <v>4</v>
          </cell>
          <cell r="I36">
            <v>10</v>
          </cell>
        </row>
        <row r="37">
          <cell r="B37">
            <v>26</v>
          </cell>
          <cell r="C37">
            <v>53</v>
          </cell>
          <cell r="D37">
            <v>574</v>
          </cell>
          <cell r="E37">
            <v>52</v>
          </cell>
          <cell r="F37">
            <v>40</v>
          </cell>
          <cell r="G37">
            <v>3</v>
          </cell>
          <cell r="H37">
            <v>0</v>
          </cell>
          <cell r="I37">
            <v>1096</v>
          </cell>
        </row>
        <row r="38">
          <cell r="B38">
            <v>390</v>
          </cell>
          <cell r="C38">
            <v>505</v>
          </cell>
          <cell r="D38">
            <v>0</v>
          </cell>
          <cell r="E38">
            <v>20</v>
          </cell>
          <cell r="F38">
            <v>124</v>
          </cell>
          <cell r="G38">
            <v>0</v>
          </cell>
          <cell r="H38">
            <v>0</v>
          </cell>
          <cell r="I38">
            <v>5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15</v>
          </cell>
          <cell r="G39">
            <v>1</v>
          </cell>
          <cell r="H39">
            <v>0</v>
          </cell>
          <cell r="I39">
            <v>0</v>
          </cell>
        </row>
        <row r="40">
          <cell r="B40">
            <v>263</v>
          </cell>
          <cell r="C40">
            <v>52</v>
          </cell>
          <cell r="D40">
            <v>2217</v>
          </cell>
          <cell r="E40">
            <v>51</v>
          </cell>
          <cell r="F40">
            <v>589</v>
          </cell>
          <cell r="G40">
            <v>196</v>
          </cell>
          <cell r="H40">
            <v>236</v>
          </cell>
          <cell r="I40">
            <v>62</v>
          </cell>
        </row>
        <row r="41">
          <cell r="B41">
            <v>1366</v>
          </cell>
          <cell r="C41">
            <v>1990</v>
          </cell>
          <cell r="D41">
            <v>590</v>
          </cell>
          <cell r="E41">
            <v>1542</v>
          </cell>
          <cell r="F41">
            <v>1371</v>
          </cell>
          <cell r="G41">
            <v>1314</v>
          </cell>
          <cell r="H41">
            <v>1504</v>
          </cell>
          <cell r="I41">
            <v>494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84">
          <cell r="B84">
            <v>0</v>
          </cell>
          <cell r="C84">
            <v>89311</v>
          </cell>
          <cell r="D84">
            <v>162119</v>
          </cell>
          <cell r="E84">
            <v>25377</v>
          </cell>
          <cell r="F84">
            <v>1413</v>
          </cell>
          <cell r="G84">
            <v>0</v>
          </cell>
          <cell r="H84">
            <v>4782</v>
          </cell>
          <cell r="I84">
            <v>0</v>
          </cell>
        </row>
        <row r="85">
          <cell r="B85">
            <v>5181</v>
          </cell>
          <cell r="C85">
            <v>1868</v>
          </cell>
          <cell r="D85">
            <v>6001</v>
          </cell>
          <cell r="E85">
            <v>3687</v>
          </cell>
          <cell r="F85">
            <v>8438</v>
          </cell>
          <cell r="G85">
            <v>6250</v>
          </cell>
          <cell r="H85">
            <v>26126</v>
          </cell>
          <cell r="I85">
            <v>4025</v>
          </cell>
        </row>
        <row r="86">
          <cell r="B86">
            <v>0</v>
          </cell>
          <cell r="C86">
            <v>1180</v>
          </cell>
          <cell r="D86">
            <v>2098</v>
          </cell>
          <cell r="E86">
            <v>265</v>
          </cell>
          <cell r="F86">
            <v>0</v>
          </cell>
          <cell r="G86">
            <v>0</v>
          </cell>
          <cell r="H86">
            <v>360</v>
          </cell>
          <cell r="I86">
            <v>0</v>
          </cell>
        </row>
        <row r="87">
          <cell r="B87">
            <v>1200</v>
          </cell>
          <cell r="C87">
            <v>85749</v>
          </cell>
          <cell r="D87">
            <v>460</v>
          </cell>
          <cell r="E87">
            <v>1310</v>
          </cell>
          <cell r="F87">
            <v>9287</v>
          </cell>
          <cell r="G87">
            <v>18190</v>
          </cell>
          <cell r="H87">
            <v>230</v>
          </cell>
          <cell r="I87">
            <v>35852</v>
          </cell>
        </row>
        <row r="88">
          <cell r="B88">
            <v>0</v>
          </cell>
          <cell r="C88">
            <v>40</v>
          </cell>
          <cell r="D88">
            <v>1059</v>
          </cell>
          <cell r="E88">
            <v>0</v>
          </cell>
          <cell r="F88">
            <v>110</v>
          </cell>
          <cell r="G88">
            <v>39</v>
          </cell>
          <cell r="H88">
            <v>4318</v>
          </cell>
          <cell r="I88">
            <v>20</v>
          </cell>
        </row>
        <row r="89">
          <cell r="B89">
            <v>261</v>
          </cell>
          <cell r="C89">
            <v>95</v>
          </cell>
          <cell r="D89">
            <v>1560</v>
          </cell>
          <cell r="E89">
            <v>358</v>
          </cell>
          <cell r="F89">
            <v>2112</v>
          </cell>
          <cell r="G89">
            <v>5445</v>
          </cell>
          <cell r="H89">
            <v>20364</v>
          </cell>
          <cell r="I89">
            <v>0</v>
          </cell>
        </row>
        <row r="90">
          <cell r="B90">
            <v>426</v>
          </cell>
          <cell r="C90">
            <v>188</v>
          </cell>
          <cell r="D90">
            <v>514</v>
          </cell>
          <cell r="E90">
            <v>111</v>
          </cell>
          <cell r="F90">
            <v>355</v>
          </cell>
          <cell r="G90">
            <v>6635</v>
          </cell>
          <cell r="H90">
            <v>6221</v>
          </cell>
          <cell r="I90">
            <v>0</v>
          </cell>
        </row>
        <row r="91">
          <cell r="B91">
            <v>90</v>
          </cell>
          <cell r="C91">
            <v>0</v>
          </cell>
          <cell r="D91">
            <v>0</v>
          </cell>
          <cell r="E91">
            <v>0</v>
          </cell>
          <cell r="F91">
            <v>130</v>
          </cell>
          <cell r="G91">
            <v>892</v>
          </cell>
          <cell r="H91">
            <v>2635</v>
          </cell>
          <cell r="I91">
            <v>0</v>
          </cell>
        </row>
        <row r="92">
          <cell r="B92">
            <v>4892</v>
          </cell>
          <cell r="C92">
            <v>920</v>
          </cell>
          <cell r="D92">
            <v>4092</v>
          </cell>
          <cell r="E92">
            <v>725</v>
          </cell>
          <cell r="F92">
            <v>1267</v>
          </cell>
          <cell r="G92">
            <v>210</v>
          </cell>
          <cell r="H92">
            <v>8170</v>
          </cell>
          <cell r="I92">
            <v>56</v>
          </cell>
        </row>
        <row r="93">
          <cell r="B93">
            <v>1318</v>
          </cell>
          <cell r="C93">
            <v>139</v>
          </cell>
          <cell r="D93">
            <v>287</v>
          </cell>
          <cell r="E93">
            <v>1176</v>
          </cell>
          <cell r="F93">
            <v>475</v>
          </cell>
          <cell r="G93">
            <v>217</v>
          </cell>
          <cell r="H93">
            <v>2315</v>
          </cell>
          <cell r="I93">
            <v>270</v>
          </cell>
        </row>
        <row r="94">
          <cell r="B94">
            <v>47</v>
          </cell>
          <cell r="C94">
            <v>163</v>
          </cell>
          <cell r="D94">
            <v>0</v>
          </cell>
          <cell r="E94">
            <v>2</v>
          </cell>
          <cell r="F94">
            <v>567</v>
          </cell>
          <cell r="G94">
            <v>2017</v>
          </cell>
          <cell r="H94">
            <v>0</v>
          </cell>
          <cell r="I94">
            <v>360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1978</v>
          </cell>
          <cell r="F95">
            <v>280</v>
          </cell>
          <cell r="G95">
            <v>491</v>
          </cell>
          <cell r="H95">
            <v>34</v>
          </cell>
          <cell r="I95">
            <v>0</v>
          </cell>
        </row>
        <row r="96">
          <cell r="B96">
            <v>717</v>
          </cell>
          <cell r="C96">
            <v>2434</v>
          </cell>
          <cell r="D96">
            <v>24</v>
          </cell>
          <cell r="E96">
            <v>500</v>
          </cell>
          <cell r="F96">
            <v>2299</v>
          </cell>
          <cell r="G96">
            <v>2388</v>
          </cell>
          <cell r="H96">
            <v>0</v>
          </cell>
          <cell r="I96">
            <v>574</v>
          </cell>
        </row>
        <row r="97">
          <cell r="B97">
            <v>3578</v>
          </cell>
          <cell r="C97">
            <v>918</v>
          </cell>
          <cell r="D97">
            <v>3215</v>
          </cell>
          <cell r="E97">
            <v>4097</v>
          </cell>
          <cell r="F97">
            <v>3499</v>
          </cell>
          <cell r="G97">
            <v>863</v>
          </cell>
          <cell r="H97">
            <v>1620</v>
          </cell>
          <cell r="I97">
            <v>889</v>
          </cell>
        </row>
        <row r="98">
          <cell r="B98">
            <v>2415</v>
          </cell>
          <cell r="C98">
            <v>194</v>
          </cell>
          <cell r="D98">
            <v>1044</v>
          </cell>
          <cell r="E98">
            <v>1157</v>
          </cell>
          <cell r="F98">
            <v>1929</v>
          </cell>
          <cell r="G98">
            <v>699</v>
          </cell>
          <cell r="H98">
            <v>554</v>
          </cell>
          <cell r="I98">
            <v>477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70</v>
          </cell>
          <cell r="G99">
            <v>0</v>
          </cell>
          <cell r="H99">
            <v>0</v>
          </cell>
          <cell r="I99">
            <v>0</v>
          </cell>
        </row>
        <row r="100">
          <cell r="B100">
            <v>5302</v>
          </cell>
          <cell r="C100">
            <v>3903</v>
          </cell>
          <cell r="D100">
            <v>333</v>
          </cell>
          <cell r="E100">
            <v>860</v>
          </cell>
          <cell r="F100">
            <v>1669</v>
          </cell>
          <cell r="G100">
            <v>519</v>
          </cell>
          <cell r="H100">
            <v>339</v>
          </cell>
          <cell r="I100">
            <v>925</v>
          </cell>
        </row>
        <row r="101">
          <cell r="B101">
            <v>1612</v>
          </cell>
          <cell r="C101">
            <v>51</v>
          </cell>
          <cell r="D101">
            <v>9</v>
          </cell>
          <cell r="E101">
            <v>597</v>
          </cell>
          <cell r="F101">
            <v>911</v>
          </cell>
          <cell r="G101">
            <v>688</v>
          </cell>
          <cell r="H101">
            <v>624</v>
          </cell>
          <cell r="I101">
            <v>12</v>
          </cell>
        </row>
        <row r="102">
          <cell r="B102">
            <v>40</v>
          </cell>
          <cell r="C102">
            <v>0</v>
          </cell>
          <cell r="D102">
            <v>194</v>
          </cell>
          <cell r="E102">
            <v>67</v>
          </cell>
          <cell r="F102">
            <v>1630</v>
          </cell>
          <cell r="G102">
            <v>91</v>
          </cell>
          <cell r="H102">
            <v>2029</v>
          </cell>
          <cell r="I102">
            <v>4</v>
          </cell>
        </row>
        <row r="103">
          <cell r="B103">
            <v>197</v>
          </cell>
          <cell r="C103">
            <v>38</v>
          </cell>
          <cell r="D103">
            <v>33</v>
          </cell>
          <cell r="E103">
            <v>161</v>
          </cell>
          <cell r="F103">
            <v>738</v>
          </cell>
          <cell r="G103">
            <v>5</v>
          </cell>
          <cell r="H103">
            <v>50</v>
          </cell>
          <cell r="I103">
            <v>52</v>
          </cell>
        </row>
        <row r="104">
          <cell r="B104">
            <v>6</v>
          </cell>
          <cell r="C104">
            <v>65</v>
          </cell>
          <cell r="D104">
            <v>0</v>
          </cell>
          <cell r="E104">
            <v>707</v>
          </cell>
          <cell r="F104">
            <v>272</v>
          </cell>
          <cell r="G104">
            <v>66</v>
          </cell>
          <cell r="H104">
            <v>0</v>
          </cell>
          <cell r="I104">
            <v>0</v>
          </cell>
        </row>
        <row r="105">
          <cell r="B105">
            <v>81</v>
          </cell>
          <cell r="C105">
            <v>0</v>
          </cell>
          <cell r="D105">
            <v>83</v>
          </cell>
          <cell r="E105">
            <v>2905</v>
          </cell>
          <cell r="F105">
            <v>190</v>
          </cell>
          <cell r="G105">
            <v>235</v>
          </cell>
          <cell r="H105">
            <v>303</v>
          </cell>
          <cell r="I105">
            <v>0</v>
          </cell>
        </row>
        <row r="106">
          <cell r="B106">
            <v>911</v>
          </cell>
          <cell r="C106">
            <v>3</v>
          </cell>
          <cell r="D106">
            <v>1</v>
          </cell>
          <cell r="E106">
            <v>149</v>
          </cell>
          <cell r="F106">
            <v>1113</v>
          </cell>
          <cell r="G106">
            <v>0</v>
          </cell>
          <cell r="H106">
            <v>9</v>
          </cell>
          <cell r="I106">
            <v>7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0</v>
          </cell>
          <cell r="C108">
            <v>0</v>
          </cell>
          <cell r="D108">
            <v>21</v>
          </cell>
          <cell r="E108">
            <v>1155</v>
          </cell>
          <cell r="F108">
            <v>95</v>
          </cell>
          <cell r="G108">
            <v>390</v>
          </cell>
          <cell r="H108">
            <v>10</v>
          </cell>
          <cell r="I108">
            <v>0</v>
          </cell>
        </row>
        <row r="109">
          <cell r="B109">
            <v>19735</v>
          </cell>
          <cell r="C109">
            <v>2044</v>
          </cell>
          <cell r="D109">
            <v>0</v>
          </cell>
          <cell r="E109">
            <v>1508</v>
          </cell>
          <cell r="F109">
            <v>1563</v>
          </cell>
          <cell r="G109">
            <v>317</v>
          </cell>
          <cell r="H109">
            <v>91</v>
          </cell>
          <cell r="I109">
            <v>1576</v>
          </cell>
        </row>
        <row r="110">
          <cell r="B110">
            <v>480</v>
          </cell>
          <cell r="C110">
            <v>6888</v>
          </cell>
          <cell r="D110">
            <v>110</v>
          </cell>
          <cell r="E110">
            <v>219</v>
          </cell>
          <cell r="F110">
            <v>6030</v>
          </cell>
          <cell r="G110">
            <v>195</v>
          </cell>
          <cell r="H110">
            <v>0</v>
          </cell>
          <cell r="I110">
            <v>93</v>
          </cell>
        </row>
        <row r="111">
          <cell r="B111">
            <v>1122</v>
          </cell>
          <cell r="C111">
            <v>970</v>
          </cell>
          <cell r="D111">
            <v>895</v>
          </cell>
          <cell r="E111">
            <v>263</v>
          </cell>
          <cell r="F111">
            <v>385</v>
          </cell>
          <cell r="G111">
            <v>1127</v>
          </cell>
          <cell r="H111">
            <v>252</v>
          </cell>
          <cell r="I111">
            <v>236</v>
          </cell>
        </row>
        <row r="112">
          <cell r="B112">
            <v>180</v>
          </cell>
          <cell r="C112">
            <v>0</v>
          </cell>
          <cell r="D112">
            <v>147</v>
          </cell>
          <cell r="E112">
            <v>0</v>
          </cell>
          <cell r="F112">
            <v>112</v>
          </cell>
          <cell r="G112">
            <v>151</v>
          </cell>
          <cell r="H112">
            <v>158</v>
          </cell>
          <cell r="I112">
            <v>130</v>
          </cell>
        </row>
        <row r="113">
          <cell r="B113">
            <v>4682</v>
          </cell>
          <cell r="C113">
            <v>5205</v>
          </cell>
          <cell r="D113">
            <v>800</v>
          </cell>
          <cell r="E113">
            <v>2029</v>
          </cell>
          <cell r="F113">
            <v>2200</v>
          </cell>
          <cell r="G113">
            <v>300</v>
          </cell>
          <cell r="H113">
            <v>0</v>
          </cell>
          <cell r="I113">
            <v>2920</v>
          </cell>
        </row>
        <row r="114">
          <cell r="B114">
            <v>553</v>
          </cell>
          <cell r="C114">
            <v>7543</v>
          </cell>
          <cell r="D114">
            <v>0</v>
          </cell>
          <cell r="E114">
            <v>90</v>
          </cell>
          <cell r="F114">
            <v>50</v>
          </cell>
          <cell r="G114">
            <v>0</v>
          </cell>
          <cell r="H114">
            <v>0</v>
          </cell>
          <cell r="I114">
            <v>364</v>
          </cell>
        </row>
        <row r="115">
          <cell r="B115">
            <v>26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139</v>
          </cell>
        </row>
        <row r="116">
          <cell r="B116">
            <v>22239</v>
          </cell>
          <cell r="C116">
            <v>8921</v>
          </cell>
          <cell r="D116">
            <v>93790</v>
          </cell>
          <cell r="E116">
            <v>2939</v>
          </cell>
          <cell r="F116">
            <v>26947</v>
          </cell>
          <cell r="G116">
            <v>76705</v>
          </cell>
          <cell r="H116">
            <v>13652</v>
          </cell>
          <cell r="I116">
            <v>374</v>
          </cell>
        </row>
        <row r="117">
          <cell r="B117">
            <v>143797</v>
          </cell>
          <cell r="C117">
            <v>136857</v>
          </cell>
          <cell r="D117">
            <v>11124</v>
          </cell>
          <cell r="E117">
            <v>192097</v>
          </cell>
          <cell r="F117">
            <v>34079</v>
          </cell>
          <cell r="G117">
            <v>124944</v>
          </cell>
          <cell r="H117">
            <v>26183</v>
          </cell>
          <cell r="I117">
            <v>4320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59">
          <cell r="B159">
            <v>0</v>
          </cell>
          <cell r="C159">
            <v>370506</v>
          </cell>
          <cell r="D159">
            <v>942515</v>
          </cell>
          <cell r="E159">
            <v>109238</v>
          </cell>
          <cell r="F159">
            <v>5690</v>
          </cell>
          <cell r="G159">
            <v>0</v>
          </cell>
          <cell r="H159">
            <v>18329</v>
          </cell>
          <cell r="I159">
            <v>0</v>
          </cell>
        </row>
        <row r="160">
          <cell r="B160">
            <v>9365</v>
          </cell>
          <cell r="C160">
            <v>3115</v>
          </cell>
          <cell r="D160">
            <v>15313</v>
          </cell>
          <cell r="E160">
            <v>5113</v>
          </cell>
          <cell r="F160">
            <v>16041</v>
          </cell>
          <cell r="G160">
            <v>7848</v>
          </cell>
          <cell r="H160">
            <v>46059</v>
          </cell>
          <cell r="I160">
            <v>7477</v>
          </cell>
        </row>
        <row r="161">
          <cell r="B161">
            <v>0</v>
          </cell>
          <cell r="C161">
            <v>2960</v>
          </cell>
          <cell r="D161">
            <v>13113</v>
          </cell>
          <cell r="E161">
            <v>362</v>
          </cell>
          <cell r="F161">
            <v>0</v>
          </cell>
          <cell r="G161">
            <v>0</v>
          </cell>
          <cell r="H161">
            <v>1610</v>
          </cell>
          <cell r="I161">
            <v>0</v>
          </cell>
        </row>
        <row r="162">
          <cell r="B162">
            <v>221</v>
          </cell>
          <cell r="C162">
            <v>12698</v>
          </cell>
          <cell r="D162">
            <v>93</v>
          </cell>
          <cell r="E162">
            <v>197</v>
          </cell>
          <cell r="F162">
            <v>1252</v>
          </cell>
          <cell r="G162">
            <v>2791</v>
          </cell>
          <cell r="H162">
            <v>73</v>
          </cell>
          <cell r="I162">
            <v>5346</v>
          </cell>
        </row>
        <row r="163">
          <cell r="B163">
            <v>0</v>
          </cell>
          <cell r="C163">
            <v>120</v>
          </cell>
          <cell r="D163">
            <v>1441</v>
          </cell>
          <cell r="E163">
            <v>0</v>
          </cell>
          <cell r="F163">
            <v>165</v>
          </cell>
          <cell r="G163">
            <v>53</v>
          </cell>
          <cell r="H163">
            <v>5322</v>
          </cell>
          <cell r="I163">
            <v>4</v>
          </cell>
        </row>
        <row r="164">
          <cell r="B164">
            <v>305</v>
          </cell>
          <cell r="C164">
            <v>146</v>
          </cell>
          <cell r="D164">
            <v>1246</v>
          </cell>
          <cell r="E164">
            <v>503</v>
          </cell>
          <cell r="F164">
            <v>2382</v>
          </cell>
          <cell r="G164">
            <v>2717</v>
          </cell>
          <cell r="H164">
            <v>14203</v>
          </cell>
          <cell r="I164">
            <v>0</v>
          </cell>
        </row>
        <row r="165">
          <cell r="B165">
            <v>639</v>
          </cell>
          <cell r="C165">
            <v>313</v>
          </cell>
          <cell r="D165">
            <v>411</v>
          </cell>
          <cell r="E165">
            <v>160</v>
          </cell>
          <cell r="F165">
            <v>577</v>
          </cell>
          <cell r="G165">
            <v>4619</v>
          </cell>
          <cell r="H165">
            <v>5591</v>
          </cell>
          <cell r="I165">
            <v>0</v>
          </cell>
        </row>
        <row r="166">
          <cell r="B166">
            <v>125</v>
          </cell>
          <cell r="C166">
            <v>0</v>
          </cell>
          <cell r="D166">
            <v>0</v>
          </cell>
          <cell r="E166">
            <v>0</v>
          </cell>
          <cell r="F166">
            <v>260</v>
          </cell>
          <cell r="G166">
            <v>322</v>
          </cell>
          <cell r="H166">
            <v>1552</v>
          </cell>
          <cell r="I166">
            <v>0</v>
          </cell>
        </row>
        <row r="167">
          <cell r="B167">
            <v>7708</v>
          </cell>
          <cell r="C167">
            <v>368</v>
          </cell>
          <cell r="D167">
            <v>6009</v>
          </cell>
          <cell r="E167">
            <v>990</v>
          </cell>
          <cell r="F167">
            <v>1375</v>
          </cell>
          <cell r="G167">
            <v>567</v>
          </cell>
          <cell r="H167">
            <v>16973</v>
          </cell>
          <cell r="I167">
            <v>81</v>
          </cell>
        </row>
        <row r="168">
          <cell r="B168">
            <v>12990</v>
          </cell>
          <cell r="C168">
            <v>2058</v>
          </cell>
          <cell r="D168">
            <v>2690</v>
          </cell>
          <cell r="E168">
            <v>10744</v>
          </cell>
          <cell r="F168">
            <v>3315</v>
          </cell>
          <cell r="G168">
            <v>1314</v>
          </cell>
          <cell r="H168">
            <v>24660</v>
          </cell>
          <cell r="I168">
            <v>1620</v>
          </cell>
        </row>
        <row r="169">
          <cell r="B169">
            <v>470</v>
          </cell>
          <cell r="C169">
            <v>1630</v>
          </cell>
          <cell r="D169">
            <v>0</v>
          </cell>
          <cell r="E169">
            <v>16</v>
          </cell>
          <cell r="F169">
            <v>4536</v>
          </cell>
          <cell r="G169">
            <v>23423</v>
          </cell>
          <cell r="H169">
            <v>0</v>
          </cell>
          <cell r="I169">
            <v>2400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78095</v>
          </cell>
          <cell r="F170">
            <v>3720</v>
          </cell>
          <cell r="G170">
            <v>7365</v>
          </cell>
          <cell r="H170">
            <v>175</v>
          </cell>
          <cell r="I170">
            <v>0</v>
          </cell>
        </row>
        <row r="171">
          <cell r="B171">
            <v>6450</v>
          </cell>
          <cell r="C171">
            <v>68200</v>
          </cell>
          <cell r="D171">
            <v>92</v>
          </cell>
          <cell r="E171">
            <v>6028</v>
          </cell>
          <cell r="F171">
            <v>18238</v>
          </cell>
          <cell r="G171">
            <v>14126</v>
          </cell>
          <cell r="H171">
            <v>0</v>
          </cell>
          <cell r="I171">
            <v>4285</v>
          </cell>
        </row>
        <row r="172">
          <cell r="B172">
            <v>38645</v>
          </cell>
          <cell r="C172">
            <v>7800</v>
          </cell>
          <cell r="D172">
            <v>37160</v>
          </cell>
          <cell r="E172">
            <v>51372</v>
          </cell>
          <cell r="F172">
            <v>30956</v>
          </cell>
          <cell r="G172">
            <v>7447</v>
          </cell>
          <cell r="H172">
            <v>14420</v>
          </cell>
          <cell r="I172">
            <v>6386</v>
          </cell>
        </row>
        <row r="173">
          <cell r="B173">
            <v>40803</v>
          </cell>
          <cell r="C173">
            <v>912</v>
          </cell>
          <cell r="D173">
            <v>6427</v>
          </cell>
          <cell r="E173">
            <v>7900</v>
          </cell>
          <cell r="F173">
            <v>14910</v>
          </cell>
          <cell r="G173">
            <v>6857</v>
          </cell>
          <cell r="H173">
            <v>4460</v>
          </cell>
          <cell r="I173">
            <v>1021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560</v>
          </cell>
          <cell r="G174">
            <v>0</v>
          </cell>
          <cell r="H174">
            <v>0</v>
          </cell>
          <cell r="I174">
            <v>0</v>
          </cell>
        </row>
        <row r="175">
          <cell r="B175">
            <v>25994</v>
          </cell>
          <cell r="C175">
            <v>19125</v>
          </cell>
          <cell r="D175">
            <v>2839</v>
          </cell>
          <cell r="E175">
            <v>8729</v>
          </cell>
          <cell r="F175">
            <v>9053</v>
          </cell>
          <cell r="G175">
            <v>3242</v>
          </cell>
          <cell r="H175">
            <v>2644</v>
          </cell>
          <cell r="I175">
            <v>8566</v>
          </cell>
        </row>
        <row r="176">
          <cell r="B176">
            <v>18907</v>
          </cell>
          <cell r="C176">
            <v>141</v>
          </cell>
          <cell r="D176">
            <v>18</v>
          </cell>
          <cell r="E176">
            <v>5221</v>
          </cell>
          <cell r="F176">
            <v>8926</v>
          </cell>
          <cell r="G176">
            <v>5214</v>
          </cell>
          <cell r="H176">
            <v>5734</v>
          </cell>
          <cell r="I176">
            <v>48</v>
          </cell>
        </row>
        <row r="177">
          <cell r="B177">
            <v>460</v>
          </cell>
          <cell r="C177">
            <v>0</v>
          </cell>
          <cell r="D177">
            <v>4006</v>
          </cell>
          <cell r="E177">
            <v>2010</v>
          </cell>
          <cell r="F177">
            <v>34550</v>
          </cell>
          <cell r="G177">
            <v>1858</v>
          </cell>
          <cell r="H177">
            <v>19610</v>
          </cell>
          <cell r="I177">
            <v>40</v>
          </cell>
        </row>
        <row r="178">
          <cell r="B178">
            <v>2800</v>
          </cell>
          <cell r="C178">
            <v>111</v>
          </cell>
          <cell r="D178">
            <v>524</v>
          </cell>
          <cell r="E178">
            <v>3078</v>
          </cell>
          <cell r="F178">
            <v>7570</v>
          </cell>
          <cell r="G178">
            <v>70</v>
          </cell>
          <cell r="H178">
            <v>600</v>
          </cell>
          <cell r="I178">
            <v>77</v>
          </cell>
        </row>
        <row r="179">
          <cell r="B179">
            <v>9</v>
          </cell>
          <cell r="C179">
            <v>234</v>
          </cell>
          <cell r="D179">
            <v>0</v>
          </cell>
          <cell r="E179">
            <v>1432</v>
          </cell>
          <cell r="F179">
            <v>541</v>
          </cell>
          <cell r="G179">
            <v>72</v>
          </cell>
          <cell r="H179">
            <v>0</v>
          </cell>
          <cell r="I179">
            <v>0</v>
          </cell>
        </row>
        <row r="180">
          <cell r="B180">
            <v>77</v>
          </cell>
          <cell r="C180">
            <v>0</v>
          </cell>
          <cell r="D180">
            <v>56</v>
          </cell>
          <cell r="E180">
            <v>3204</v>
          </cell>
          <cell r="F180">
            <v>190</v>
          </cell>
          <cell r="G180">
            <v>123</v>
          </cell>
          <cell r="H180">
            <v>242</v>
          </cell>
          <cell r="I180">
            <v>0</v>
          </cell>
        </row>
        <row r="181">
          <cell r="B181">
            <v>14370</v>
          </cell>
          <cell r="C181">
            <v>9</v>
          </cell>
          <cell r="D181">
            <v>10</v>
          </cell>
          <cell r="E181">
            <v>3250</v>
          </cell>
          <cell r="F181">
            <v>22084</v>
          </cell>
          <cell r="G181">
            <v>0</v>
          </cell>
          <cell r="H181">
            <v>207</v>
          </cell>
          <cell r="I181">
            <v>70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B183">
            <v>0</v>
          </cell>
          <cell r="C183">
            <v>0</v>
          </cell>
          <cell r="D183">
            <v>189</v>
          </cell>
          <cell r="E183">
            <v>56772</v>
          </cell>
          <cell r="F183">
            <v>1420</v>
          </cell>
          <cell r="G183">
            <v>1724</v>
          </cell>
          <cell r="H183">
            <v>210</v>
          </cell>
          <cell r="I183">
            <v>0</v>
          </cell>
        </row>
        <row r="184">
          <cell r="B184">
            <v>44271</v>
          </cell>
          <cell r="C184">
            <v>2337</v>
          </cell>
          <cell r="D184">
            <v>0</v>
          </cell>
          <cell r="E184">
            <v>1014</v>
          </cell>
          <cell r="F184">
            <v>3213</v>
          </cell>
          <cell r="G184">
            <v>231</v>
          </cell>
          <cell r="H184">
            <v>108</v>
          </cell>
          <cell r="I184">
            <v>2494</v>
          </cell>
        </row>
        <row r="185">
          <cell r="B185">
            <v>644</v>
          </cell>
          <cell r="C185">
            <v>9400</v>
          </cell>
          <cell r="D185">
            <v>34</v>
          </cell>
          <cell r="E185">
            <v>138</v>
          </cell>
          <cell r="F185">
            <v>10576</v>
          </cell>
          <cell r="G185">
            <v>26</v>
          </cell>
          <cell r="H185">
            <v>0</v>
          </cell>
          <cell r="I185">
            <v>173</v>
          </cell>
        </row>
        <row r="186">
          <cell r="B186">
            <v>1560</v>
          </cell>
          <cell r="C186">
            <v>1424</v>
          </cell>
          <cell r="D186">
            <v>3406</v>
          </cell>
          <cell r="E186">
            <v>154</v>
          </cell>
          <cell r="F186">
            <v>280</v>
          </cell>
          <cell r="G186">
            <v>1442</v>
          </cell>
          <cell r="H186">
            <v>223</v>
          </cell>
          <cell r="I186">
            <v>174</v>
          </cell>
        </row>
        <row r="187">
          <cell r="B187">
            <v>184</v>
          </cell>
          <cell r="C187">
            <v>0</v>
          </cell>
          <cell r="D187">
            <v>158</v>
          </cell>
          <cell r="E187">
            <v>0</v>
          </cell>
          <cell r="F187">
            <v>146</v>
          </cell>
          <cell r="G187">
            <v>84</v>
          </cell>
          <cell r="H187">
            <v>129</v>
          </cell>
          <cell r="I187">
            <v>125</v>
          </cell>
        </row>
        <row r="188">
          <cell r="B188">
            <v>15288</v>
          </cell>
          <cell r="C188">
            <v>6061</v>
          </cell>
          <cell r="D188">
            <v>640</v>
          </cell>
          <cell r="E188">
            <v>368</v>
          </cell>
          <cell r="F188">
            <v>800</v>
          </cell>
          <cell r="G188">
            <v>2220</v>
          </cell>
          <cell r="H188">
            <v>0</v>
          </cell>
          <cell r="I188">
            <v>5730</v>
          </cell>
        </row>
        <row r="189">
          <cell r="B189">
            <v>879</v>
          </cell>
          <cell r="C189">
            <v>2155</v>
          </cell>
          <cell r="D189">
            <v>0</v>
          </cell>
          <cell r="E189">
            <v>93</v>
          </cell>
          <cell r="F189">
            <v>75</v>
          </cell>
          <cell r="G189">
            <v>0</v>
          </cell>
          <cell r="H189">
            <v>0</v>
          </cell>
          <cell r="I189">
            <v>668</v>
          </cell>
        </row>
        <row r="190">
          <cell r="B190">
            <v>50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195</v>
          </cell>
        </row>
        <row r="191">
          <cell r="B191">
            <v>128377</v>
          </cell>
          <cell r="C191">
            <v>44609</v>
          </cell>
          <cell r="D191">
            <v>881715</v>
          </cell>
          <cell r="E191">
            <v>13089</v>
          </cell>
          <cell r="F191">
            <v>189800</v>
          </cell>
          <cell r="G191">
            <v>483427</v>
          </cell>
          <cell r="H191">
            <v>96718</v>
          </cell>
          <cell r="I191">
            <v>21708</v>
          </cell>
        </row>
        <row r="192">
          <cell r="B192">
            <v>39990</v>
          </cell>
          <cell r="C192">
            <v>22971</v>
          </cell>
          <cell r="D192">
            <v>2053</v>
          </cell>
          <cell r="E192">
            <v>13375</v>
          </cell>
          <cell r="F192">
            <v>7763</v>
          </cell>
          <cell r="G192">
            <v>27820</v>
          </cell>
          <cell r="H192">
            <v>8671</v>
          </cell>
          <cell r="I192">
            <v>5317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</sheetData>
      <sheetData sheetId="10">
        <row r="8">
          <cell r="B8">
            <v>965</v>
          </cell>
          <cell r="C8">
            <v>49603</v>
          </cell>
          <cell r="D8">
            <v>22495</v>
          </cell>
          <cell r="E8">
            <v>4443</v>
          </cell>
          <cell r="F8">
            <v>1315</v>
          </cell>
          <cell r="G8">
            <v>0</v>
          </cell>
          <cell r="H8">
            <v>3792</v>
          </cell>
          <cell r="I8">
            <v>323</v>
          </cell>
        </row>
        <row r="9">
          <cell r="B9">
            <v>3774</v>
          </cell>
          <cell r="C9">
            <v>1547</v>
          </cell>
          <cell r="D9">
            <v>4441</v>
          </cell>
          <cell r="E9">
            <v>2465</v>
          </cell>
          <cell r="F9">
            <v>2678</v>
          </cell>
          <cell r="G9">
            <v>5697</v>
          </cell>
          <cell r="H9">
            <v>24470</v>
          </cell>
          <cell r="I9">
            <v>1771</v>
          </cell>
        </row>
        <row r="10">
          <cell r="B10">
            <v>100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15228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350</v>
          </cell>
          <cell r="D11">
            <v>0</v>
          </cell>
          <cell r="E11">
            <v>5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5</v>
          </cell>
          <cell r="C12">
            <v>20</v>
          </cell>
          <cell r="D12">
            <v>3151</v>
          </cell>
          <cell r="E12">
            <v>0</v>
          </cell>
          <cell r="F12">
            <v>80</v>
          </cell>
          <cell r="G12">
            <v>1</v>
          </cell>
          <cell r="H12">
            <v>4156</v>
          </cell>
          <cell r="I12">
            <v>10</v>
          </cell>
        </row>
        <row r="13">
          <cell r="B13">
            <v>706</v>
          </cell>
          <cell r="C13">
            <v>49</v>
          </cell>
          <cell r="D13">
            <v>1390</v>
          </cell>
          <cell r="E13">
            <v>1199</v>
          </cell>
          <cell r="F13">
            <v>965</v>
          </cell>
          <cell r="G13">
            <v>4507</v>
          </cell>
          <cell r="H13">
            <v>24153</v>
          </cell>
          <cell r="I13">
            <v>0</v>
          </cell>
        </row>
        <row r="14">
          <cell r="B14">
            <v>92</v>
          </cell>
          <cell r="C14">
            <v>57</v>
          </cell>
          <cell r="D14">
            <v>580</v>
          </cell>
          <cell r="E14">
            <v>75</v>
          </cell>
          <cell r="F14">
            <v>200</v>
          </cell>
          <cell r="G14">
            <v>8282</v>
          </cell>
          <cell r="H14">
            <v>13174</v>
          </cell>
          <cell r="I14">
            <v>24</v>
          </cell>
        </row>
        <row r="15">
          <cell r="B15">
            <v>70</v>
          </cell>
          <cell r="C15">
            <v>0</v>
          </cell>
          <cell r="D15">
            <v>0</v>
          </cell>
          <cell r="E15">
            <v>0</v>
          </cell>
          <cell r="F15">
            <v>50</v>
          </cell>
          <cell r="G15">
            <v>641</v>
          </cell>
          <cell r="H15">
            <v>1123</v>
          </cell>
          <cell r="I15">
            <v>0</v>
          </cell>
        </row>
        <row r="16">
          <cell r="B16">
            <v>567</v>
          </cell>
          <cell r="C16">
            <v>190</v>
          </cell>
          <cell r="D16">
            <v>707</v>
          </cell>
          <cell r="E16">
            <v>104</v>
          </cell>
          <cell r="F16">
            <v>400</v>
          </cell>
          <cell r="G16">
            <v>2099</v>
          </cell>
          <cell r="H16">
            <v>4428</v>
          </cell>
          <cell r="I16">
            <v>426</v>
          </cell>
        </row>
        <row r="17">
          <cell r="B17">
            <v>678</v>
          </cell>
          <cell r="C17">
            <v>632</v>
          </cell>
          <cell r="D17">
            <v>235</v>
          </cell>
          <cell r="E17">
            <v>1769</v>
          </cell>
          <cell r="F17">
            <v>872</v>
          </cell>
          <cell r="G17">
            <v>164</v>
          </cell>
          <cell r="H17">
            <v>1637</v>
          </cell>
          <cell r="I17">
            <v>262</v>
          </cell>
        </row>
        <row r="18">
          <cell r="B18">
            <v>6</v>
          </cell>
          <cell r="C18">
            <v>302</v>
          </cell>
          <cell r="D18">
            <v>5</v>
          </cell>
          <cell r="E18">
            <v>94</v>
          </cell>
          <cell r="F18">
            <v>380</v>
          </cell>
          <cell r="G18">
            <v>411</v>
          </cell>
          <cell r="H18">
            <v>15</v>
          </cell>
          <cell r="I18">
            <v>177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1551</v>
          </cell>
          <cell r="F19">
            <v>410</v>
          </cell>
          <cell r="G19">
            <v>1455</v>
          </cell>
          <cell r="H19">
            <v>0</v>
          </cell>
          <cell r="I19">
            <v>0</v>
          </cell>
        </row>
        <row r="20">
          <cell r="B20">
            <v>190</v>
          </cell>
          <cell r="C20">
            <v>2875</v>
          </cell>
          <cell r="D20">
            <v>0</v>
          </cell>
          <cell r="E20">
            <v>459</v>
          </cell>
          <cell r="F20">
            <v>833</v>
          </cell>
          <cell r="G20">
            <v>1639</v>
          </cell>
          <cell r="H20">
            <v>0</v>
          </cell>
          <cell r="I20">
            <v>94</v>
          </cell>
        </row>
        <row r="21">
          <cell r="B21">
            <v>4774</v>
          </cell>
          <cell r="C21">
            <v>894</v>
          </cell>
          <cell r="D21">
            <v>3181</v>
          </cell>
          <cell r="E21">
            <v>4516</v>
          </cell>
          <cell r="F21">
            <v>2481</v>
          </cell>
          <cell r="G21">
            <v>800</v>
          </cell>
          <cell r="H21">
            <v>1067</v>
          </cell>
          <cell r="I21">
            <v>930</v>
          </cell>
        </row>
        <row r="22">
          <cell r="B22">
            <v>180</v>
          </cell>
          <cell r="C22">
            <v>192</v>
          </cell>
          <cell r="D22">
            <v>84</v>
          </cell>
          <cell r="E22">
            <v>353</v>
          </cell>
          <cell r="F22">
            <v>576</v>
          </cell>
          <cell r="G22">
            <v>166</v>
          </cell>
          <cell r="H22">
            <v>139</v>
          </cell>
          <cell r="I22">
            <v>46</v>
          </cell>
        </row>
        <row r="24">
          <cell r="B24">
            <v>740</v>
          </cell>
          <cell r="C24">
            <v>912</v>
          </cell>
          <cell r="D24">
            <v>235</v>
          </cell>
          <cell r="E24">
            <v>301</v>
          </cell>
          <cell r="F24">
            <v>1240</v>
          </cell>
          <cell r="G24">
            <v>203</v>
          </cell>
          <cell r="H24">
            <v>545</v>
          </cell>
          <cell r="I24">
            <v>994</v>
          </cell>
        </row>
        <row r="25">
          <cell r="B25">
            <v>39</v>
          </cell>
          <cell r="C25">
            <v>29</v>
          </cell>
          <cell r="D25">
            <v>2</v>
          </cell>
          <cell r="E25">
            <v>256</v>
          </cell>
          <cell r="F25">
            <v>165</v>
          </cell>
          <cell r="G25">
            <v>6</v>
          </cell>
          <cell r="H25">
            <v>114</v>
          </cell>
          <cell r="I25">
            <v>7</v>
          </cell>
        </row>
        <row r="26">
          <cell r="B26">
            <v>581</v>
          </cell>
          <cell r="C26">
            <v>0</v>
          </cell>
          <cell r="D26">
            <v>553</v>
          </cell>
          <cell r="E26">
            <v>245</v>
          </cell>
          <cell r="F26">
            <v>1546</v>
          </cell>
          <cell r="G26">
            <v>269</v>
          </cell>
          <cell r="H26">
            <v>810</v>
          </cell>
          <cell r="I26">
            <v>0</v>
          </cell>
        </row>
        <row r="27">
          <cell r="B27">
            <v>36</v>
          </cell>
          <cell r="C27">
            <v>41</v>
          </cell>
          <cell r="D27">
            <v>0</v>
          </cell>
          <cell r="E27">
            <v>192</v>
          </cell>
          <cell r="F27">
            <v>190</v>
          </cell>
          <cell r="G27">
            <v>0</v>
          </cell>
          <cell r="H27">
            <v>0</v>
          </cell>
          <cell r="I27">
            <v>2</v>
          </cell>
        </row>
        <row r="28">
          <cell r="B28">
            <v>14</v>
          </cell>
          <cell r="C28">
            <v>0</v>
          </cell>
          <cell r="D28">
            <v>0</v>
          </cell>
          <cell r="E28">
            <v>945</v>
          </cell>
          <cell r="F28">
            <v>205</v>
          </cell>
          <cell r="G28">
            <v>15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160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89</v>
          </cell>
          <cell r="C30">
            <v>0</v>
          </cell>
          <cell r="D30">
            <v>5</v>
          </cell>
          <cell r="E30">
            <v>172</v>
          </cell>
          <cell r="F30">
            <v>430</v>
          </cell>
          <cell r="G30">
            <v>17</v>
          </cell>
          <cell r="H30">
            <v>0</v>
          </cell>
          <cell r="I30">
            <v>65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743</v>
          </cell>
          <cell r="F32">
            <v>250</v>
          </cell>
          <cell r="G32">
            <v>411</v>
          </cell>
          <cell r="H32">
            <v>0</v>
          </cell>
          <cell r="I32">
            <v>0</v>
          </cell>
        </row>
        <row r="33">
          <cell r="B33">
            <v>2222</v>
          </cell>
          <cell r="C33">
            <v>9</v>
          </cell>
          <cell r="D33">
            <v>198</v>
          </cell>
          <cell r="E33">
            <v>23</v>
          </cell>
          <cell r="F33">
            <v>487</v>
          </cell>
          <cell r="G33">
            <v>2295</v>
          </cell>
          <cell r="H33">
            <v>152</v>
          </cell>
          <cell r="I33">
            <v>46</v>
          </cell>
        </row>
        <row r="34">
          <cell r="B34">
            <v>98</v>
          </cell>
          <cell r="C34">
            <v>410</v>
          </cell>
          <cell r="D34">
            <v>0</v>
          </cell>
          <cell r="E34">
            <v>4</v>
          </cell>
          <cell r="F34">
            <v>375</v>
          </cell>
          <cell r="G34">
            <v>0</v>
          </cell>
          <cell r="H34">
            <v>1126</v>
          </cell>
          <cell r="I34">
            <v>136</v>
          </cell>
        </row>
        <row r="35">
          <cell r="B35">
            <v>79</v>
          </cell>
          <cell r="C35">
            <v>84</v>
          </cell>
          <cell r="D35">
            <v>316</v>
          </cell>
          <cell r="E35">
            <v>207</v>
          </cell>
          <cell r="F35">
            <v>615</v>
          </cell>
          <cell r="G35">
            <v>174</v>
          </cell>
          <cell r="H35">
            <v>0</v>
          </cell>
          <cell r="I35">
            <v>118</v>
          </cell>
        </row>
        <row r="36">
          <cell r="B36">
            <v>258</v>
          </cell>
          <cell r="C36">
            <v>11</v>
          </cell>
          <cell r="D36">
            <v>359</v>
          </cell>
          <cell r="E36">
            <v>0</v>
          </cell>
          <cell r="F36">
            <v>0</v>
          </cell>
          <cell r="G36">
            <v>165</v>
          </cell>
          <cell r="H36">
            <v>0</v>
          </cell>
          <cell r="I36">
            <v>60</v>
          </cell>
        </row>
        <row r="37">
          <cell r="B37">
            <v>106</v>
          </cell>
          <cell r="C37">
            <v>27</v>
          </cell>
          <cell r="D37">
            <v>80</v>
          </cell>
          <cell r="E37">
            <v>61</v>
          </cell>
          <cell r="F37">
            <v>0</v>
          </cell>
          <cell r="G37">
            <v>20</v>
          </cell>
          <cell r="H37">
            <v>0</v>
          </cell>
          <cell r="I37">
            <v>832</v>
          </cell>
        </row>
        <row r="38">
          <cell r="B38">
            <v>227</v>
          </cell>
          <cell r="C38">
            <v>428</v>
          </cell>
          <cell r="D38">
            <v>12</v>
          </cell>
          <cell r="E38">
            <v>15</v>
          </cell>
          <cell r="F38">
            <v>230</v>
          </cell>
          <cell r="G38">
            <v>0</v>
          </cell>
          <cell r="H38">
            <v>0</v>
          </cell>
          <cell r="I38">
            <v>71</v>
          </cell>
        </row>
        <row r="40">
          <cell r="B40">
            <v>245</v>
          </cell>
          <cell r="C40">
            <v>109</v>
          </cell>
          <cell r="D40">
            <v>1485</v>
          </cell>
          <cell r="E40">
            <v>145</v>
          </cell>
          <cell r="F40">
            <v>294</v>
          </cell>
          <cell r="G40">
            <v>214</v>
          </cell>
          <cell r="H40">
            <v>172</v>
          </cell>
          <cell r="I40">
            <v>51</v>
          </cell>
        </row>
        <row r="41">
          <cell r="B41">
            <v>1946</v>
          </cell>
          <cell r="C41">
            <v>1116</v>
          </cell>
          <cell r="D41">
            <v>688</v>
          </cell>
          <cell r="E41">
            <v>1552</v>
          </cell>
          <cell r="F41">
            <v>1021</v>
          </cell>
          <cell r="G41">
            <v>719</v>
          </cell>
          <cell r="H41">
            <v>2239</v>
          </cell>
          <cell r="I41">
            <v>401</v>
          </cell>
        </row>
        <row r="55">
          <cell r="B55">
            <v>7500</v>
          </cell>
          <cell r="C55">
            <v>38701</v>
          </cell>
          <cell r="D55">
            <v>17948</v>
          </cell>
          <cell r="E55">
            <v>26235</v>
          </cell>
          <cell r="F55">
            <v>3255</v>
          </cell>
          <cell r="G55">
            <v>0</v>
          </cell>
          <cell r="H55">
            <v>3762</v>
          </cell>
          <cell r="I55">
            <v>731</v>
          </cell>
        </row>
        <row r="56">
          <cell r="B56">
            <v>4957</v>
          </cell>
          <cell r="C56">
            <v>4678</v>
          </cell>
          <cell r="D56">
            <v>4284</v>
          </cell>
          <cell r="E56">
            <v>3129</v>
          </cell>
          <cell r="F56">
            <v>6918</v>
          </cell>
          <cell r="G56">
            <v>5183</v>
          </cell>
          <cell r="H56">
            <v>18896</v>
          </cell>
          <cell r="I56">
            <v>1974</v>
          </cell>
        </row>
        <row r="57">
          <cell r="B57">
            <v>472</v>
          </cell>
          <cell r="C57">
            <v>237</v>
          </cell>
          <cell r="D57">
            <v>2204</v>
          </cell>
          <cell r="E57">
            <v>725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B58">
            <v>1498</v>
          </cell>
          <cell r="C58">
            <v>86010</v>
          </cell>
          <cell r="D58">
            <v>390</v>
          </cell>
          <cell r="E58">
            <v>1351</v>
          </cell>
          <cell r="F58">
            <v>9468</v>
          </cell>
          <cell r="G58">
            <v>18441</v>
          </cell>
          <cell r="H58">
            <v>548</v>
          </cell>
          <cell r="I58">
            <v>35800</v>
          </cell>
        </row>
        <row r="59">
          <cell r="B59">
            <v>11</v>
          </cell>
          <cell r="C59">
            <v>36</v>
          </cell>
          <cell r="D59">
            <v>545</v>
          </cell>
          <cell r="E59">
            <v>0</v>
          </cell>
          <cell r="F59">
            <v>35</v>
          </cell>
          <cell r="G59">
            <v>20</v>
          </cell>
          <cell r="H59">
            <v>1142</v>
          </cell>
          <cell r="I59">
            <v>10</v>
          </cell>
        </row>
        <row r="60">
          <cell r="B60">
            <v>166</v>
          </cell>
          <cell r="C60">
            <v>38</v>
          </cell>
          <cell r="D60">
            <v>861</v>
          </cell>
          <cell r="E60">
            <v>2460</v>
          </cell>
          <cell r="F60">
            <v>850</v>
          </cell>
          <cell r="G60">
            <v>5246</v>
          </cell>
          <cell r="H60">
            <v>6521</v>
          </cell>
          <cell r="I60">
            <v>0</v>
          </cell>
        </row>
        <row r="61">
          <cell r="B61">
            <v>35</v>
          </cell>
          <cell r="C61">
            <v>131</v>
          </cell>
          <cell r="D61">
            <v>1471</v>
          </cell>
          <cell r="E61">
            <v>300</v>
          </cell>
          <cell r="F61">
            <v>286</v>
          </cell>
          <cell r="G61">
            <v>1295</v>
          </cell>
          <cell r="H61">
            <v>784</v>
          </cell>
          <cell r="I61">
            <v>0</v>
          </cell>
        </row>
        <row r="62">
          <cell r="B62">
            <v>1</v>
          </cell>
          <cell r="C62">
            <v>0</v>
          </cell>
          <cell r="D62">
            <v>0</v>
          </cell>
          <cell r="E62">
            <v>0</v>
          </cell>
          <cell r="F62">
            <v>40</v>
          </cell>
          <cell r="G62">
            <v>808</v>
          </cell>
          <cell r="H62">
            <v>47</v>
          </cell>
          <cell r="I62">
            <v>0</v>
          </cell>
        </row>
        <row r="63">
          <cell r="B63">
            <v>3915</v>
          </cell>
          <cell r="C63">
            <v>839</v>
          </cell>
          <cell r="D63">
            <v>5039</v>
          </cell>
          <cell r="E63">
            <v>495</v>
          </cell>
          <cell r="F63">
            <v>579</v>
          </cell>
          <cell r="G63">
            <v>278</v>
          </cell>
          <cell r="H63">
            <v>6672</v>
          </cell>
          <cell r="I63">
            <v>86</v>
          </cell>
        </row>
        <row r="64">
          <cell r="B64">
            <v>575</v>
          </cell>
          <cell r="C64">
            <v>371</v>
          </cell>
          <cell r="D64">
            <v>39</v>
          </cell>
          <cell r="E64">
            <v>801</v>
          </cell>
          <cell r="F64">
            <v>591</v>
          </cell>
          <cell r="G64">
            <v>334</v>
          </cell>
          <cell r="H64">
            <v>3250</v>
          </cell>
          <cell r="I64">
            <v>247</v>
          </cell>
        </row>
        <row r="65">
          <cell r="B65">
            <v>24</v>
          </cell>
          <cell r="C65">
            <v>17</v>
          </cell>
          <cell r="D65">
            <v>0</v>
          </cell>
          <cell r="E65">
            <v>60</v>
          </cell>
          <cell r="F65">
            <v>935</v>
          </cell>
          <cell r="G65">
            <v>2249</v>
          </cell>
          <cell r="H65">
            <v>0</v>
          </cell>
          <cell r="I65">
            <v>475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2958</v>
          </cell>
          <cell r="F66">
            <v>2150</v>
          </cell>
          <cell r="G66">
            <v>1335</v>
          </cell>
          <cell r="H66">
            <v>0</v>
          </cell>
          <cell r="I66">
            <v>0</v>
          </cell>
        </row>
        <row r="67">
          <cell r="B67">
            <v>155</v>
          </cell>
          <cell r="C67">
            <v>3807</v>
          </cell>
          <cell r="D67">
            <v>5</v>
          </cell>
          <cell r="E67">
            <v>516</v>
          </cell>
          <cell r="F67">
            <v>1121</v>
          </cell>
          <cell r="G67">
            <v>1496</v>
          </cell>
          <cell r="H67">
            <v>0</v>
          </cell>
          <cell r="I67">
            <v>207</v>
          </cell>
        </row>
        <row r="68">
          <cell r="B68">
            <v>5108</v>
          </cell>
          <cell r="C68">
            <v>899</v>
          </cell>
          <cell r="D68">
            <v>2642</v>
          </cell>
          <cell r="E68">
            <v>5338</v>
          </cell>
          <cell r="F68">
            <v>3270</v>
          </cell>
          <cell r="G68">
            <v>672</v>
          </cell>
          <cell r="H68">
            <v>867</v>
          </cell>
          <cell r="I68">
            <v>1097</v>
          </cell>
        </row>
        <row r="69">
          <cell r="B69">
            <v>1915</v>
          </cell>
          <cell r="C69">
            <v>496</v>
          </cell>
          <cell r="D69">
            <v>836</v>
          </cell>
          <cell r="E69">
            <v>1482</v>
          </cell>
          <cell r="F69">
            <v>1641</v>
          </cell>
          <cell r="G69">
            <v>909</v>
          </cell>
          <cell r="H69">
            <v>222</v>
          </cell>
          <cell r="I69">
            <v>145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B71">
            <v>3364</v>
          </cell>
          <cell r="C71">
            <v>3170</v>
          </cell>
          <cell r="D71">
            <v>115</v>
          </cell>
          <cell r="E71">
            <v>782</v>
          </cell>
          <cell r="F71">
            <v>3067</v>
          </cell>
          <cell r="G71">
            <v>180</v>
          </cell>
          <cell r="H71">
            <v>272</v>
          </cell>
          <cell r="I71">
            <v>894</v>
          </cell>
        </row>
        <row r="72">
          <cell r="B72">
            <v>1581</v>
          </cell>
          <cell r="C72">
            <v>124</v>
          </cell>
          <cell r="D72">
            <v>77</v>
          </cell>
          <cell r="E72">
            <v>774</v>
          </cell>
          <cell r="F72">
            <v>833</v>
          </cell>
          <cell r="G72">
            <v>740</v>
          </cell>
          <cell r="H72">
            <v>372</v>
          </cell>
          <cell r="I72">
            <v>8</v>
          </cell>
        </row>
        <row r="73">
          <cell r="B73">
            <v>54</v>
          </cell>
          <cell r="C73">
            <v>0</v>
          </cell>
          <cell r="D73">
            <v>1469</v>
          </cell>
          <cell r="E73">
            <v>187</v>
          </cell>
          <cell r="F73">
            <v>754</v>
          </cell>
          <cell r="G73">
            <v>42</v>
          </cell>
          <cell r="H73">
            <v>277</v>
          </cell>
          <cell r="I73">
            <v>0</v>
          </cell>
        </row>
        <row r="74">
          <cell r="B74">
            <v>184</v>
          </cell>
          <cell r="C74">
            <v>93</v>
          </cell>
          <cell r="D74">
            <v>37</v>
          </cell>
          <cell r="E74">
            <v>142</v>
          </cell>
          <cell r="F74">
            <v>170</v>
          </cell>
          <cell r="G74">
            <v>0</v>
          </cell>
          <cell r="H74">
            <v>28</v>
          </cell>
          <cell r="I74">
            <v>7</v>
          </cell>
        </row>
        <row r="75">
          <cell r="B75">
            <v>16</v>
          </cell>
          <cell r="C75">
            <v>0</v>
          </cell>
          <cell r="D75">
            <v>0</v>
          </cell>
          <cell r="E75">
            <v>613</v>
          </cell>
          <cell r="F75">
            <v>210</v>
          </cell>
          <cell r="G75">
            <v>76</v>
          </cell>
          <cell r="H75">
            <v>0</v>
          </cell>
          <cell r="I75">
            <v>0</v>
          </cell>
        </row>
        <row r="76">
          <cell r="B76">
            <v>81</v>
          </cell>
          <cell r="C76">
            <v>0</v>
          </cell>
          <cell r="D76">
            <v>43</v>
          </cell>
          <cell r="E76">
            <v>2905</v>
          </cell>
          <cell r="F76">
            <v>206</v>
          </cell>
          <cell r="G76">
            <v>124</v>
          </cell>
          <cell r="H76">
            <v>253</v>
          </cell>
          <cell r="I76">
            <v>0</v>
          </cell>
        </row>
        <row r="77">
          <cell r="B77">
            <v>895</v>
          </cell>
          <cell r="C77">
            <v>2</v>
          </cell>
          <cell r="D77">
            <v>10</v>
          </cell>
          <cell r="E77">
            <v>125</v>
          </cell>
          <cell r="F77">
            <v>1045</v>
          </cell>
          <cell r="G77">
            <v>0</v>
          </cell>
          <cell r="H77">
            <v>27</v>
          </cell>
          <cell r="I77">
            <v>9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530</v>
          </cell>
          <cell r="F79">
            <v>320</v>
          </cell>
          <cell r="G79">
            <v>195</v>
          </cell>
          <cell r="H79">
            <v>0</v>
          </cell>
          <cell r="I79">
            <v>0</v>
          </cell>
        </row>
        <row r="80">
          <cell r="B80">
            <v>47649</v>
          </cell>
          <cell r="C80">
            <v>1865</v>
          </cell>
          <cell r="D80">
            <v>3219</v>
          </cell>
          <cell r="E80">
            <v>1097</v>
          </cell>
          <cell r="F80">
            <v>3217</v>
          </cell>
          <cell r="G80">
            <v>1249</v>
          </cell>
          <cell r="H80">
            <v>2063</v>
          </cell>
          <cell r="I80">
            <v>1570</v>
          </cell>
        </row>
        <row r="81">
          <cell r="B81">
            <v>398</v>
          </cell>
          <cell r="C81">
            <v>8412</v>
          </cell>
          <cell r="D81">
            <v>122</v>
          </cell>
          <cell r="E81">
            <v>97</v>
          </cell>
          <cell r="F81">
            <v>2906</v>
          </cell>
          <cell r="G81">
            <v>206</v>
          </cell>
          <cell r="H81">
            <v>114</v>
          </cell>
          <cell r="I81">
            <v>379</v>
          </cell>
        </row>
        <row r="82">
          <cell r="B82">
            <v>1051</v>
          </cell>
          <cell r="C82">
            <v>843</v>
          </cell>
          <cell r="D82">
            <v>1351</v>
          </cell>
          <cell r="E82">
            <v>292</v>
          </cell>
          <cell r="F82">
            <v>771</v>
          </cell>
          <cell r="G82">
            <v>976</v>
          </cell>
          <cell r="H82">
            <v>98</v>
          </cell>
          <cell r="I82">
            <v>136</v>
          </cell>
        </row>
        <row r="83">
          <cell r="B83">
            <v>349</v>
          </cell>
          <cell r="C83">
            <v>0</v>
          </cell>
          <cell r="D83">
            <v>76</v>
          </cell>
          <cell r="E83">
            <v>0</v>
          </cell>
          <cell r="F83">
            <v>0</v>
          </cell>
          <cell r="G83">
            <v>79</v>
          </cell>
          <cell r="H83">
            <v>106</v>
          </cell>
          <cell r="I83">
            <v>140</v>
          </cell>
        </row>
        <row r="84">
          <cell r="B84">
            <v>5072</v>
          </cell>
          <cell r="C84">
            <v>11724</v>
          </cell>
          <cell r="D84">
            <v>0</v>
          </cell>
          <cell r="E84">
            <v>2094</v>
          </cell>
          <cell r="F84">
            <v>4800</v>
          </cell>
          <cell r="G84">
            <v>99</v>
          </cell>
          <cell r="H84">
            <v>0</v>
          </cell>
          <cell r="I84">
            <v>4917</v>
          </cell>
        </row>
        <row r="85">
          <cell r="B85">
            <v>419</v>
          </cell>
          <cell r="C85">
            <v>8506</v>
          </cell>
          <cell r="D85">
            <v>0</v>
          </cell>
          <cell r="E85">
            <v>50</v>
          </cell>
          <cell r="F85">
            <v>200</v>
          </cell>
          <cell r="G85">
            <v>0</v>
          </cell>
          <cell r="H85">
            <v>0</v>
          </cell>
          <cell r="I85">
            <v>240</v>
          </cell>
        </row>
        <row r="86">
          <cell r="B86">
            <v>58</v>
          </cell>
          <cell r="C86">
            <v>0</v>
          </cell>
          <cell r="D86">
            <v>0</v>
          </cell>
          <cell r="E86">
            <v>50</v>
          </cell>
          <cell r="F86">
            <v>648</v>
          </cell>
          <cell r="G86">
            <v>0</v>
          </cell>
          <cell r="H86">
            <v>0</v>
          </cell>
          <cell r="I86">
            <v>59</v>
          </cell>
        </row>
        <row r="87">
          <cell r="B87">
            <v>22240</v>
          </cell>
          <cell r="C87">
            <v>8952</v>
          </cell>
          <cell r="D87">
            <v>114434</v>
          </cell>
          <cell r="E87">
            <v>4435</v>
          </cell>
          <cell r="F87">
            <v>33206</v>
          </cell>
          <cell r="G87">
            <v>91648</v>
          </cell>
          <cell r="H87">
            <v>12988</v>
          </cell>
          <cell r="I87">
            <v>514</v>
          </cell>
        </row>
        <row r="88">
          <cell r="B88">
            <v>142929</v>
          </cell>
          <cell r="C88">
            <v>137322</v>
          </cell>
          <cell r="D88">
            <v>14109</v>
          </cell>
          <cell r="E88">
            <v>191266</v>
          </cell>
          <cell r="F88">
            <v>36476</v>
          </cell>
          <cell r="G88">
            <v>122370</v>
          </cell>
          <cell r="H88">
            <v>26125</v>
          </cell>
          <cell r="I88">
            <v>4099</v>
          </cell>
        </row>
        <row r="103">
          <cell r="B103">
            <v>33750</v>
          </cell>
          <cell r="C103">
            <v>122974</v>
          </cell>
          <cell r="D103">
            <v>105947</v>
          </cell>
          <cell r="E103">
            <v>99332</v>
          </cell>
          <cell r="F103">
            <v>11535</v>
          </cell>
          <cell r="G103">
            <v>0</v>
          </cell>
          <cell r="H103">
            <v>12251</v>
          </cell>
          <cell r="I103">
            <v>2412</v>
          </cell>
        </row>
        <row r="104">
          <cell r="B104">
            <v>10757</v>
          </cell>
          <cell r="C104">
            <v>8425</v>
          </cell>
          <cell r="D104">
            <v>6550</v>
          </cell>
          <cell r="E104">
            <v>4426</v>
          </cell>
          <cell r="F104">
            <v>12021</v>
          </cell>
          <cell r="G104">
            <v>5704</v>
          </cell>
          <cell r="H104">
            <v>39534</v>
          </cell>
          <cell r="I104">
            <v>3953</v>
          </cell>
        </row>
        <row r="105">
          <cell r="B105">
            <v>2832</v>
          </cell>
          <cell r="C105">
            <v>569</v>
          </cell>
          <cell r="D105">
            <v>9450</v>
          </cell>
          <cell r="E105">
            <v>1813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B106">
            <v>221</v>
          </cell>
          <cell r="C106">
            <v>12912</v>
          </cell>
          <cell r="D106">
            <v>64</v>
          </cell>
          <cell r="E106">
            <v>204</v>
          </cell>
          <cell r="F106">
            <v>1418</v>
          </cell>
          <cell r="G106">
            <v>2760</v>
          </cell>
          <cell r="H106">
            <v>84</v>
          </cell>
          <cell r="I106">
            <v>5332</v>
          </cell>
        </row>
        <row r="107">
          <cell r="B107">
            <v>22</v>
          </cell>
          <cell r="C107">
            <v>108</v>
          </cell>
          <cell r="D107">
            <v>619</v>
          </cell>
          <cell r="E107">
            <v>0</v>
          </cell>
          <cell r="F107">
            <v>60</v>
          </cell>
          <cell r="G107">
            <v>25</v>
          </cell>
          <cell r="H107">
            <v>1778</v>
          </cell>
          <cell r="I107">
            <v>20</v>
          </cell>
        </row>
        <row r="108">
          <cell r="B108">
            <v>191</v>
          </cell>
          <cell r="C108">
            <v>46</v>
          </cell>
          <cell r="D108">
            <v>476</v>
          </cell>
          <cell r="E108">
            <v>3866</v>
          </cell>
          <cell r="F108">
            <v>1065</v>
          </cell>
          <cell r="G108">
            <v>3125</v>
          </cell>
          <cell r="H108">
            <v>5393</v>
          </cell>
          <cell r="I108">
            <v>0</v>
          </cell>
        </row>
        <row r="109">
          <cell r="B109">
            <v>55</v>
          </cell>
          <cell r="C109">
            <v>251</v>
          </cell>
          <cell r="D109">
            <v>722</v>
          </cell>
          <cell r="E109">
            <v>450</v>
          </cell>
          <cell r="F109">
            <v>416</v>
          </cell>
          <cell r="G109">
            <v>1185</v>
          </cell>
          <cell r="H109">
            <v>611</v>
          </cell>
          <cell r="I109">
            <v>0</v>
          </cell>
        </row>
        <row r="110">
          <cell r="B110">
            <v>2</v>
          </cell>
          <cell r="C110">
            <v>0</v>
          </cell>
          <cell r="D110">
            <v>0</v>
          </cell>
          <cell r="E110">
            <v>0</v>
          </cell>
          <cell r="F110">
            <v>90</v>
          </cell>
          <cell r="G110">
            <v>740</v>
          </cell>
          <cell r="H110">
            <v>15</v>
          </cell>
          <cell r="I110">
            <v>0</v>
          </cell>
        </row>
        <row r="111">
          <cell r="B111">
            <v>5792</v>
          </cell>
          <cell r="C111">
            <v>366</v>
          </cell>
          <cell r="D111">
            <v>7177</v>
          </cell>
          <cell r="E111">
            <v>576</v>
          </cell>
          <cell r="F111">
            <v>647</v>
          </cell>
          <cell r="G111">
            <v>546</v>
          </cell>
          <cell r="H111">
            <v>18561</v>
          </cell>
          <cell r="I111">
            <v>113</v>
          </cell>
        </row>
        <row r="112">
          <cell r="B112">
            <v>5876</v>
          </cell>
          <cell r="C112">
            <v>3688</v>
          </cell>
          <cell r="D112">
            <v>186</v>
          </cell>
          <cell r="E112">
            <v>5442</v>
          </cell>
          <cell r="F112">
            <v>4062</v>
          </cell>
          <cell r="G112">
            <v>3548</v>
          </cell>
          <cell r="H112">
            <v>32230</v>
          </cell>
          <cell r="I112">
            <v>1513</v>
          </cell>
        </row>
        <row r="113">
          <cell r="B113">
            <v>240</v>
          </cell>
          <cell r="C113">
            <v>170</v>
          </cell>
          <cell r="D113">
            <v>0</v>
          </cell>
          <cell r="E113">
            <v>300</v>
          </cell>
          <cell r="F113">
            <v>7480</v>
          </cell>
          <cell r="G113">
            <v>33564</v>
          </cell>
          <cell r="H113">
            <v>0</v>
          </cell>
          <cell r="I113">
            <v>3582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93523</v>
          </cell>
          <cell r="F114">
            <v>24800</v>
          </cell>
          <cell r="G114">
            <v>20025</v>
          </cell>
          <cell r="H114">
            <v>0</v>
          </cell>
          <cell r="I114">
            <v>0</v>
          </cell>
        </row>
        <row r="115">
          <cell r="B115">
            <v>1861</v>
          </cell>
          <cell r="C115">
            <v>128248</v>
          </cell>
          <cell r="D115">
            <v>40</v>
          </cell>
          <cell r="E115">
            <v>6820</v>
          </cell>
          <cell r="F115">
            <v>8968</v>
          </cell>
          <cell r="G115">
            <v>8977</v>
          </cell>
          <cell r="H115">
            <v>0</v>
          </cell>
          <cell r="I115">
            <v>1440</v>
          </cell>
        </row>
        <row r="116">
          <cell r="B116">
            <v>59391</v>
          </cell>
          <cell r="C116">
            <v>7148</v>
          </cell>
          <cell r="D116">
            <v>27353</v>
          </cell>
          <cell r="E116">
            <v>68764</v>
          </cell>
          <cell r="F116">
            <v>28200</v>
          </cell>
          <cell r="G116">
            <v>6753</v>
          </cell>
          <cell r="H116">
            <v>7242</v>
          </cell>
          <cell r="I116">
            <v>7208</v>
          </cell>
        </row>
        <row r="117">
          <cell r="B117">
            <v>35514</v>
          </cell>
          <cell r="C117">
            <v>1933</v>
          </cell>
          <cell r="D117">
            <v>7559</v>
          </cell>
          <cell r="E117">
            <v>16807</v>
          </cell>
          <cell r="F117">
            <v>12709</v>
          </cell>
          <cell r="G117">
            <v>6093</v>
          </cell>
          <cell r="H117">
            <v>1971</v>
          </cell>
          <cell r="I117">
            <v>570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2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13053</v>
          </cell>
          <cell r="C119">
            <v>12449</v>
          </cell>
          <cell r="D119">
            <v>598</v>
          </cell>
          <cell r="E119">
            <v>3951</v>
          </cell>
          <cell r="F119">
            <v>29256</v>
          </cell>
          <cell r="G119">
            <v>1720</v>
          </cell>
          <cell r="H119">
            <v>2770</v>
          </cell>
          <cell r="I119">
            <v>5156</v>
          </cell>
        </row>
        <row r="120">
          <cell r="B120">
            <v>19151</v>
          </cell>
          <cell r="C120">
            <v>314</v>
          </cell>
          <cell r="D120">
            <v>898</v>
          </cell>
          <cell r="E120">
            <v>3638</v>
          </cell>
          <cell r="F120">
            <v>7400</v>
          </cell>
          <cell r="G120">
            <v>5320</v>
          </cell>
          <cell r="H120">
            <v>3226</v>
          </cell>
          <cell r="I120">
            <v>40</v>
          </cell>
        </row>
        <row r="121">
          <cell r="B121">
            <v>621</v>
          </cell>
          <cell r="C121">
            <v>0</v>
          </cell>
          <cell r="D121">
            <v>35726</v>
          </cell>
          <cell r="E121">
            <v>5752</v>
          </cell>
          <cell r="F121">
            <v>18781</v>
          </cell>
          <cell r="G121">
            <v>1012</v>
          </cell>
          <cell r="H121">
            <v>6125</v>
          </cell>
          <cell r="I121">
            <v>0</v>
          </cell>
        </row>
        <row r="122">
          <cell r="B122">
            <v>2454</v>
          </cell>
          <cell r="C122">
            <v>329</v>
          </cell>
          <cell r="D122">
            <v>196</v>
          </cell>
          <cell r="E122">
            <v>3430</v>
          </cell>
          <cell r="F122">
            <v>2060</v>
          </cell>
          <cell r="G122">
            <v>0</v>
          </cell>
          <cell r="H122">
            <v>308</v>
          </cell>
          <cell r="I122">
            <v>49</v>
          </cell>
        </row>
        <row r="123">
          <cell r="B123">
            <v>27</v>
          </cell>
          <cell r="C123">
            <v>0</v>
          </cell>
          <cell r="D123">
            <v>0</v>
          </cell>
          <cell r="E123">
            <v>1221</v>
          </cell>
          <cell r="F123">
            <v>315</v>
          </cell>
          <cell r="G123">
            <v>172</v>
          </cell>
          <cell r="H123">
            <v>0</v>
          </cell>
          <cell r="I123">
            <v>0</v>
          </cell>
        </row>
        <row r="124">
          <cell r="B124">
            <v>77</v>
          </cell>
          <cell r="C124">
            <v>0</v>
          </cell>
          <cell r="D124">
            <v>21</v>
          </cell>
          <cell r="E124">
            <v>2777</v>
          </cell>
          <cell r="F124">
            <v>206</v>
          </cell>
          <cell r="G124">
            <v>64</v>
          </cell>
          <cell r="H124">
            <v>106</v>
          </cell>
          <cell r="I124">
            <v>0</v>
          </cell>
        </row>
        <row r="125">
          <cell r="B125">
            <v>13564</v>
          </cell>
          <cell r="C125">
            <v>4</v>
          </cell>
          <cell r="D125">
            <v>40</v>
          </cell>
          <cell r="E125">
            <v>3342</v>
          </cell>
          <cell r="F125">
            <v>30200</v>
          </cell>
          <cell r="G125">
            <v>0</v>
          </cell>
          <cell r="H125">
            <v>226</v>
          </cell>
          <cell r="I125">
            <v>44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26400</v>
          </cell>
          <cell r="F127">
            <v>4900</v>
          </cell>
          <cell r="G127">
            <v>1593</v>
          </cell>
          <cell r="H127">
            <v>0</v>
          </cell>
          <cell r="I127">
            <v>0</v>
          </cell>
        </row>
        <row r="128">
          <cell r="B128">
            <v>95877</v>
          </cell>
          <cell r="C128">
            <v>3692</v>
          </cell>
          <cell r="D128">
            <v>16095</v>
          </cell>
          <cell r="E128">
            <v>838</v>
          </cell>
          <cell r="F128">
            <v>7638</v>
          </cell>
          <cell r="G128">
            <v>2423</v>
          </cell>
          <cell r="H128">
            <v>1520</v>
          </cell>
          <cell r="I128">
            <v>3383</v>
          </cell>
        </row>
        <row r="129">
          <cell r="B129">
            <v>378</v>
          </cell>
          <cell r="C129">
            <v>3583</v>
          </cell>
          <cell r="D129">
            <v>34</v>
          </cell>
          <cell r="E129">
            <v>134</v>
          </cell>
          <cell r="F129">
            <v>8026</v>
          </cell>
          <cell r="G129">
            <v>761</v>
          </cell>
          <cell r="H129">
            <v>15</v>
          </cell>
          <cell r="I129">
            <v>950</v>
          </cell>
        </row>
        <row r="130">
          <cell r="B130">
            <v>1005</v>
          </cell>
          <cell r="C130">
            <v>102</v>
          </cell>
          <cell r="D130">
            <v>4540</v>
          </cell>
          <cell r="E130">
            <v>196</v>
          </cell>
          <cell r="F130">
            <v>403</v>
          </cell>
          <cell r="G130">
            <v>404</v>
          </cell>
          <cell r="H130">
            <v>126</v>
          </cell>
          <cell r="I130">
            <v>90</v>
          </cell>
        </row>
        <row r="131">
          <cell r="B131">
            <v>398</v>
          </cell>
          <cell r="C131">
            <v>0</v>
          </cell>
          <cell r="D131">
            <v>64</v>
          </cell>
          <cell r="E131">
            <v>0</v>
          </cell>
          <cell r="F131">
            <v>0</v>
          </cell>
          <cell r="G131">
            <v>65</v>
          </cell>
          <cell r="H131">
            <v>157</v>
          </cell>
          <cell r="I131">
            <v>140</v>
          </cell>
        </row>
        <row r="132">
          <cell r="B132">
            <v>15903</v>
          </cell>
          <cell r="C132">
            <v>18827</v>
          </cell>
          <cell r="D132">
            <v>0</v>
          </cell>
          <cell r="E132">
            <v>396</v>
          </cell>
          <cell r="F132">
            <v>12400</v>
          </cell>
          <cell r="G132">
            <v>73</v>
          </cell>
          <cell r="H132">
            <v>0</v>
          </cell>
          <cell r="I132">
            <v>12236</v>
          </cell>
        </row>
        <row r="133">
          <cell r="B133">
            <v>670</v>
          </cell>
          <cell r="C133">
            <v>2866</v>
          </cell>
          <cell r="D133">
            <v>0</v>
          </cell>
          <cell r="E133">
            <v>152</v>
          </cell>
          <cell r="F133">
            <v>540</v>
          </cell>
          <cell r="G133">
            <v>0</v>
          </cell>
          <cell r="H133">
            <v>0</v>
          </cell>
          <cell r="I133">
            <v>480</v>
          </cell>
        </row>
        <row r="134">
          <cell r="B134">
            <v>83</v>
          </cell>
          <cell r="C134">
            <v>0</v>
          </cell>
          <cell r="D134">
            <v>0</v>
          </cell>
          <cell r="E134">
            <v>30</v>
          </cell>
          <cell r="F134">
            <v>1574</v>
          </cell>
          <cell r="G134">
            <v>0</v>
          </cell>
          <cell r="H134">
            <v>0</v>
          </cell>
          <cell r="I134">
            <v>138</v>
          </cell>
        </row>
        <row r="135">
          <cell r="B135">
            <v>182036</v>
          </cell>
          <cell r="C135">
            <v>44762</v>
          </cell>
          <cell r="D135">
            <v>928063</v>
          </cell>
          <cell r="E135">
            <v>21376</v>
          </cell>
          <cell r="F135">
            <v>265285</v>
          </cell>
          <cell r="G135">
            <v>473186</v>
          </cell>
          <cell r="H135">
            <v>174667</v>
          </cell>
          <cell r="I135">
            <v>30490</v>
          </cell>
        </row>
        <row r="136">
          <cell r="B136">
            <v>34938</v>
          </cell>
          <cell r="C136">
            <v>25213</v>
          </cell>
          <cell r="D136">
            <v>4044</v>
          </cell>
          <cell r="E136">
            <v>13450</v>
          </cell>
          <cell r="F136">
            <v>8340</v>
          </cell>
          <cell r="G136">
            <v>26767</v>
          </cell>
          <cell r="H136">
            <v>6297</v>
          </cell>
          <cell r="I136">
            <v>4598</v>
          </cell>
        </row>
      </sheetData>
      <sheetData sheetId="11">
        <row r="8">
          <cell r="B8">
            <v>0</v>
          </cell>
          <cell r="C8">
            <v>47138</v>
          </cell>
          <cell r="D8">
            <v>10392</v>
          </cell>
          <cell r="E8">
            <v>6245</v>
          </cell>
          <cell r="F8">
            <v>1076</v>
          </cell>
          <cell r="G8">
            <v>0</v>
          </cell>
          <cell r="H8">
            <v>3390</v>
          </cell>
          <cell r="I8">
            <v>170</v>
          </cell>
        </row>
        <row r="9">
          <cell r="B9">
            <v>4872</v>
          </cell>
          <cell r="C9">
            <v>1953</v>
          </cell>
          <cell r="D9">
            <v>5681</v>
          </cell>
          <cell r="E9">
            <v>2846</v>
          </cell>
          <cell r="F9">
            <v>2187</v>
          </cell>
          <cell r="G9">
            <v>2611</v>
          </cell>
          <cell r="H9">
            <v>12988</v>
          </cell>
          <cell r="I9">
            <v>2158</v>
          </cell>
        </row>
        <row r="10">
          <cell r="B10">
            <v>0</v>
          </cell>
          <cell r="C10">
            <v>127</v>
          </cell>
          <cell r="D10">
            <v>0</v>
          </cell>
          <cell r="E10">
            <v>0</v>
          </cell>
          <cell r="F10">
            <v>0</v>
          </cell>
          <cell r="G10">
            <v>20096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185</v>
          </cell>
          <cell r="G11">
            <v>1915</v>
          </cell>
          <cell r="H11">
            <v>0</v>
          </cell>
          <cell r="I11">
            <v>0</v>
          </cell>
        </row>
        <row r="12">
          <cell r="B12">
            <v>1</v>
          </cell>
          <cell r="C12">
            <v>7</v>
          </cell>
          <cell r="D12">
            <v>1903</v>
          </cell>
          <cell r="E12">
            <v>0</v>
          </cell>
          <cell r="F12">
            <v>5</v>
          </cell>
          <cell r="G12">
            <v>69</v>
          </cell>
          <cell r="H12">
            <v>1879</v>
          </cell>
          <cell r="I12">
            <v>72</v>
          </cell>
        </row>
        <row r="13">
          <cell r="B13">
            <v>855</v>
          </cell>
          <cell r="C13">
            <v>85</v>
          </cell>
          <cell r="D13">
            <v>2519</v>
          </cell>
          <cell r="E13">
            <v>407</v>
          </cell>
          <cell r="F13">
            <v>602</v>
          </cell>
          <cell r="G13">
            <v>3344</v>
          </cell>
          <cell r="H13">
            <v>8630</v>
          </cell>
          <cell r="I13">
            <v>22</v>
          </cell>
        </row>
        <row r="14">
          <cell r="B14">
            <v>321</v>
          </cell>
          <cell r="C14">
            <v>72</v>
          </cell>
          <cell r="D14">
            <v>1732</v>
          </cell>
          <cell r="E14">
            <v>105</v>
          </cell>
          <cell r="F14">
            <v>70</v>
          </cell>
          <cell r="G14">
            <v>8178</v>
          </cell>
          <cell r="H14">
            <v>11310</v>
          </cell>
          <cell r="I14">
            <v>35</v>
          </cell>
        </row>
        <row r="15">
          <cell r="B15">
            <v>46</v>
          </cell>
          <cell r="D15">
            <v>67</v>
          </cell>
          <cell r="F15">
            <v>63</v>
          </cell>
          <cell r="G15">
            <v>601</v>
          </cell>
          <cell r="H15">
            <v>6926</v>
          </cell>
        </row>
        <row r="16">
          <cell r="B16">
            <v>364</v>
          </cell>
          <cell r="C16">
            <v>53</v>
          </cell>
          <cell r="D16">
            <v>714</v>
          </cell>
          <cell r="E16">
            <v>123</v>
          </cell>
          <cell r="F16">
            <v>311</v>
          </cell>
          <cell r="G16">
            <v>246</v>
          </cell>
          <cell r="H16">
            <v>2136</v>
          </cell>
          <cell r="I16">
            <v>196</v>
          </cell>
        </row>
        <row r="17">
          <cell r="B17">
            <v>1356</v>
          </cell>
          <cell r="C17">
            <v>1344</v>
          </cell>
          <cell r="D17">
            <v>230</v>
          </cell>
          <cell r="E17">
            <v>1966</v>
          </cell>
          <cell r="F17">
            <v>848</v>
          </cell>
          <cell r="G17">
            <v>221</v>
          </cell>
          <cell r="H17">
            <v>785</v>
          </cell>
          <cell r="I17">
            <v>331</v>
          </cell>
        </row>
        <row r="18">
          <cell r="B18">
            <v>32</v>
          </cell>
          <cell r="C18">
            <v>178</v>
          </cell>
          <cell r="D18">
            <v>0</v>
          </cell>
          <cell r="E18">
            <v>19</v>
          </cell>
          <cell r="F18">
            <v>331</v>
          </cell>
          <cell r="G18">
            <v>8189</v>
          </cell>
          <cell r="H18">
            <v>0</v>
          </cell>
          <cell r="I18">
            <v>464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1232</v>
          </cell>
          <cell r="F19">
            <v>255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412</v>
          </cell>
          <cell r="C20">
            <v>3734</v>
          </cell>
          <cell r="D20">
            <v>8</v>
          </cell>
          <cell r="E20">
            <v>588</v>
          </cell>
          <cell r="F20">
            <v>514</v>
          </cell>
          <cell r="G20">
            <v>1361</v>
          </cell>
          <cell r="H20">
            <v>0</v>
          </cell>
          <cell r="I20">
            <v>362</v>
          </cell>
        </row>
        <row r="21">
          <cell r="B21">
            <v>3972</v>
          </cell>
          <cell r="C21">
            <v>1329</v>
          </cell>
          <cell r="D21">
            <v>2284</v>
          </cell>
          <cell r="E21">
            <v>4277</v>
          </cell>
          <cell r="F21">
            <v>2665</v>
          </cell>
          <cell r="G21">
            <v>598</v>
          </cell>
          <cell r="H21">
            <v>849</v>
          </cell>
          <cell r="I21">
            <v>1767</v>
          </cell>
        </row>
        <row r="22">
          <cell r="B22">
            <v>405</v>
          </cell>
          <cell r="C22">
            <v>194</v>
          </cell>
          <cell r="D22">
            <v>643</v>
          </cell>
          <cell r="E22">
            <v>530</v>
          </cell>
          <cell r="F22">
            <v>563</v>
          </cell>
          <cell r="G22">
            <v>348</v>
          </cell>
          <cell r="H22">
            <v>474</v>
          </cell>
          <cell r="I22">
            <v>158</v>
          </cell>
        </row>
        <row r="23">
          <cell r="B23">
            <v>2</v>
          </cell>
          <cell r="C23">
            <v>0</v>
          </cell>
          <cell r="D23">
            <v>0</v>
          </cell>
          <cell r="E23">
            <v>422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419</v>
          </cell>
          <cell r="C24">
            <v>1411</v>
          </cell>
          <cell r="D24">
            <v>388</v>
          </cell>
          <cell r="E24">
            <v>596</v>
          </cell>
          <cell r="F24">
            <v>1450</v>
          </cell>
          <cell r="G24">
            <v>78</v>
          </cell>
          <cell r="H24">
            <v>268</v>
          </cell>
          <cell r="I24">
            <v>1941</v>
          </cell>
        </row>
        <row r="25">
          <cell r="B25">
            <v>448</v>
          </cell>
          <cell r="C25">
            <v>85</v>
          </cell>
          <cell r="D25">
            <v>510</v>
          </cell>
          <cell r="E25">
            <v>306</v>
          </cell>
          <cell r="F25">
            <v>73</v>
          </cell>
          <cell r="G25">
            <v>98</v>
          </cell>
          <cell r="H25">
            <v>218</v>
          </cell>
          <cell r="I25">
            <v>7</v>
          </cell>
        </row>
        <row r="26">
          <cell r="B26">
            <v>83</v>
          </cell>
          <cell r="C26">
            <v>0</v>
          </cell>
          <cell r="D26">
            <v>133</v>
          </cell>
          <cell r="E26">
            <v>0</v>
          </cell>
          <cell r="F26">
            <v>919</v>
          </cell>
          <cell r="G26">
            <v>386</v>
          </cell>
          <cell r="H26">
            <v>1559</v>
          </cell>
          <cell r="I26">
            <v>0</v>
          </cell>
        </row>
        <row r="27">
          <cell r="B27">
            <v>100</v>
          </cell>
          <cell r="C27">
            <v>48</v>
          </cell>
          <cell r="D27">
            <v>100</v>
          </cell>
          <cell r="E27">
            <v>114</v>
          </cell>
          <cell r="F27">
            <v>95</v>
          </cell>
          <cell r="G27">
            <v>36</v>
          </cell>
          <cell r="H27">
            <v>79</v>
          </cell>
          <cell r="I27">
            <v>4</v>
          </cell>
        </row>
        <row r="28">
          <cell r="B28">
            <v>10</v>
          </cell>
          <cell r="C28">
            <v>0</v>
          </cell>
          <cell r="D28">
            <v>0</v>
          </cell>
          <cell r="E28">
            <v>585</v>
          </cell>
          <cell r="F28">
            <v>135</v>
          </cell>
          <cell r="G28">
            <v>76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60</v>
          </cell>
          <cell r="C30">
            <v>0</v>
          </cell>
          <cell r="D30">
            <v>0</v>
          </cell>
          <cell r="E30">
            <v>97</v>
          </cell>
          <cell r="F30">
            <v>295</v>
          </cell>
          <cell r="G30">
            <v>20</v>
          </cell>
          <cell r="H30">
            <v>0</v>
          </cell>
          <cell r="I30">
            <v>12</v>
          </cell>
        </row>
        <row r="31">
          <cell r="B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2</v>
          </cell>
          <cell r="C32">
            <v>0</v>
          </cell>
          <cell r="D32">
            <v>0</v>
          </cell>
          <cell r="E32">
            <v>600</v>
          </cell>
          <cell r="F32">
            <v>150</v>
          </cell>
          <cell r="G32">
            <v>198</v>
          </cell>
          <cell r="H32">
            <v>0</v>
          </cell>
          <cell r="I32">
            <v>0</v>
          </cell>
        </row>
        <row r="33">
          <cell r="B33">
            <v>4610</v>
          </cell>
          <cell r="C33">
            <v>10</v>
          </cell>
          <cell r="D33">
            <v>15</v>
          </cell>
          <cell r="E33">
            <v>241</v>
          </cell>
          <cell r="F33">
            <v>483</v>
          </cell>
          <cell r="G33">
            <v>2482</v>
          </cell>
          <cell r="H33">
            <v>117</v>
          </cell>
          <cell r="I33">
            <v>264</v>
          </cell>
        </row>
        <row r="34">
          <cell r="B34">
            <v>9</v>
          </cell>
          <cell r="C34">
            <v>46</v>
          </cell>
          <cell r="D34">
            <v>0</v>
          </cell>
          <cell r="E34">
            <v>10</v>
          </cell>
          <cell r="F34">
            <v>1425</v>
          </cell>
          <cell r="G34">
            <v>33</v>
          </cell>
          <cell r="H34">
            <v>0</v>
          </cell>
          <cell r="I34">
            <v>185</v>
          </cell>
        </row>
        <row r="35">
          <cell r="B35">
            <v>223</v>
          </cell>
          <cell r="C35">
            <v>0</v>
          </cell>
          <cell r="D35">
            <v>578</v>
          </cell>
          <cell r="E35">
            <v>22</v>
          </cell>
          <cell r="F35">
            <v>244</v>
          </cell>
          <cell r="G35">
            <v>187</v>
          </cell>
          <cell r="H35">
            <v>193</v>
          </cell>
          <cell r="I35">
            <v>78</v>
          </cell>
        </row>
        <row r="36">
          <cell r="B36">
            <v>113</v>
          </cell>
          <cell r="C36">
            <v>9</v>
          </cell>
          <cell r="D36">
            <v>666</v>
          </cell>
          <cell r="E36">
            <v>0</v>
          </cell>
          <cell r="F36">
            <v>0</v>
          </cell>
          <cell r="G36">
            <v>265</v>
          </cell>
          <cell r="H36">
            <v>0</v>
          </cell>
          <cell r="I36">
            <v>50</v>
          </cell>
        </row>
        <row r="37">
          <cell r="B37">
            <v>108</v>
          </cell>
          <cell r="C37">
            <v>0</v>
          </cell>
          <cell r="D37">
            <v>71</v>
          </cell>
          <cell r="E37">
            <v>10</v>
          </cell>
          <cell r="F37">
            <v>0</v>
          </cell>
          <cell r="G37">
            <v>1013</v>
          </cell>
          <cell r="H37">
            <v>0</v>
          </cell>
          <cell r="I37">
            <v>1157</v>
          </cell>
        </row>
        <row r="38">
          <cell r="B38">
            <v>343</v>
          </cell>
          <cell r="C38">
            <v>798</v>
          </cell>
          <cell r="D38">
            <v>5</v>
          </cell>
          <cell r="E38">
            <v>0</v>
          </cell>
          <cell r="F38">
            <v>205</v>
          </cell>
          <cell r="G38">
            <v>0</v>
          </cell>
          <cell r="H38">
            <v>0</v>
          </cell>
          <cell r="I38">
            <v>26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327</v>
          </cell>
          <cell r="H39">
            <v>0</v>
          </cell>
          <cell r="I39">
            <v>0</v>
          </cell>
        </row>
        <row r="40">
          <cell r="B40">
            <v>290</v>
          </cell>
          <cell r="C40">
            <v>69</v>
          </cell>
          <cell r="D40">
            <v>465</v>
          </cell>
          <cell r="E40">
            <v>87</v>
          </cell>
          <cell r="F40">
            <v>270</v>
          </cell>
          <cell r="G40">
            <v>275</v>
          </cell>
          <cell r="H40">
            <v>342</v>
          </cell>
          <cell r="I40">
            <v>57</v>
          </cell>
        </row>
        <row r="41">
          <cell r="B41">
            <v>2928</v>
          </cell>
          <cell r="C41">
            <v>2258</v>
          </cell>
          <cell r="D41">
            <v>1201</v>
          </cell>
          <cell r="E41">
            <v>5283</v>
          </cell>
          <cell r="F41">
            <v>860</v>
          </cell>
          <cell r="G41">
            <v>1506</v>
          </cell>
          <cell r="H41">
            <v>2601</v>
          </cell>
          <cell r="I41">
            <v>432</v>
          </cell>
        </row>
        <row r="56">
          <cell r="B56">
            <v>7700</v>
          </cell>
          <cell r="C56">
            <v>175722</v>
          </cell>
          <cell r="D56">
            <v>20224</v>
          </cell>
          <cell r="E56">
            <v>57184</v>
          </cell>
          <cell r="F56">
            <v>4177</v>
          </cell>
          <cell r="G56">
            <v>0</v>
          </cell>
          <cell r="H56">
            <v>4094</v>
          </cell>
          <cell r="I56">
            <v>3150</v>
          </cell>
        </row>
        <row r="57">
          <cell r="B57">
            <v>2113</v>
          </cell>
          <cell r="C57">
            <v>5478</v>
          </cell>
          <cell r="D57">
            <v>1489</v>
          </cell>
          <cell r="E57">
            <v>3480</v>
          </cell>
          <cell r="F57">
            <v>4922</v>
          </cell>
          <cell r="G57">
            <v>5977</v>
          </cell>
          <cell r="H57">
            <v>23003</v>
          </cell>
          <cell r="I57">
            <v>5893</v>
          </cell>
        </row>
        <row r="58">
          <cell r="B58">
            <v>100</v>
          </cell>
          <cell r="C58">
            <v>190</v>
          </cell>
          <cell r="D58">
            <v>2433</v>
          </cell>
          <cell r="E58">
            <v>0</v>
          </cell>
          <cell r="F58">
            <v>0</v>
          </cell>
          <cell r="G58">
            <v>0</v>
          </cell>
          <cell r="H58">
            <v>130</v>
          </cell>
          <cell r="I58">
            <v>0</v>
          </cell>
        </row>
        <row r="59">
          <cell r="B59">
            <v>1149</v>
          </cell>
          <cell r="C59">
            <v>88004</v>
          </cell>
          <cell r="D59">
            <v>298</v>
          </cell>
          <cell r="E59">
            <v>1199</v>
          </cell>
          <cell r="F59">
            <v>8592</v>
          </cell>
          <cell r="G59">
            <v>17414</v>
          </cell>
          <cell r="H59">
            <v>484</v>
          </cell>
          <cell r="I59">
            <v>36040</v>
          </cell>
        </row>
        <row r="60">
          <cell r="B60">
            <v>0</v>
          </cell>
          <cell r="C60">
            <v>30</v>
          </cell>
          <cell r="D60">
            <v>33</v>
          </cell>
          <cell r="E60">
            <v>4</v>
          </cell>
          <cell r="F60">
            <v>5</v>
          </cell>
          <cell r="G60">
            <v>3</v>
          </cell>
          <cell r="H60">
            <v>862</v>
          </cell>
          <cell r="I60">
            <v>137</v>
          </cell>
        </row>
        <row r="61">
          <cell r="B61">
            <v>212</v>
          </cell>
          <cell r="C61">
            <v>34</v>
          </cell>
          <cell r="D61">
            <v>0</v>
          </cell>
          <cell r="E61">
            <v>6038</v>
          </cell>
          <cell r="F61">
            <v>2022</v>
          </cell>
          <cell r="G61">
            <v>1493</v>
          </cell>
          <cell r="H61">
            <v>1618</v>
          </cell>
          <cell r="I61">
            <v>0</v>
          </cell>
        </row>
        <row r="62">
          <cell r="B62">
            <v>21</v>
          </cell>
          <cell r="C62">
            <v>88</v>
          </cell>
          <cell r="D62">
            <v>0</v>
          </cell>
          <cell r="E62">
            <v>150</v>
          </cell>
          <cell r="F62">
            <v>571</v>
          </cell>
          <cell r="G62">
            <v>718</v>
          </cell>
          <cell r="H62">
            <v>282</v>
          </cell>
          <cell r="I62">
            <v>50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85</v>
          </cell>
          <cell r="G63">
            <v>0</v>
          </cell>
          <cell r="H63">
            <v>74</v>
          </cell>
          <cell r="I63">
            <v>0</v>
          </cell>
        </row>
        <row r="64">
          <cell r="B64">
            <v>4491</v>
          </cell>
          <cell r="C64">
            <v>687</v>
          </cell>
          <cell r="D64">
            <v>2420</v>
          </cell>
          <cell r="E64">
            <v>314</v>
          </cell>
          <cell r="F64">
            <v>647</v>
          </cell>
          <cell r="G64">
            <v>664</v>
          </cell>
          <cell r="H64">
            <v>4695</v>
          </cell>
          <cell r="I64">
            <v>122</v>
          </cell>
        </row>
        <row r="65">
          <cell r="B65">
            <v>442</v>
          </cell>
          <cell r="C65">
            <v>216</v>
          </cell>
          <cell r="D65">
            <v>19</v>
          </cell>
          <cell r="E65">
            <v>900</v>
          </cell>
          <cell r="F65">
            <v>998</v>
          </cell>
          <cell r="G65">
            <v>230</v>
          </cell>
          <cell r="H65">
            <v>2686</v>
          </cell>
          <cell r="I65">
            <v>301</v>
          </cell>
        </row>
        <row r="66">
          <cell r="B66">
            <v>19</v>
          </cell>
          <cell r="C66">
            <v>108</v>
          </cell>
          <cell r="D66">
            <v>0</v>
          </cell>
          <cell r="E66">
            <v>0</v>
          </cell>
          <cell r="F66">
            <v>1173</v>
          </cell>
          <cell r="G66">
            <v>2644</v>
          </cell>
          <cell r="H66">
            <v>0</v>
          </cell>
          <cell r="I66">
            <v>1226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4618</v>
          </cell>
          <cell r="F67">
            <v>315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170</v>
          </cell>
          <cell r="C68">
            <v>5091</v>
          </cell>
          <cell r="D68">
            <v>182</v>
          </cell>
          <cell r="E68">
            <v>591</v>
          </cell>
          <cell r="F68">
            <v>1725</v>
          </cell>
          <cell r="G68">
            <v>1139</v>
          </cell>
          <cell r="H68">
            <v>12</v>
          </cell>
          <cell r="I68">
            <v>1922</v>
          </cell>
        </row>
        <row r="69">
          <cell r="B69">
            <v>4057</v>
          </cell>
          <cell r="C69">
            <v>862</v>
          </cell>
          <cell r="D69">
            <v>2380</v>
          </cell>
          <cell r="E69">
            <v>3929</v>
          </cell>
          <cell r="F69">
            <v>3681</v>
          </cell>
          <cell r="G69">
            <v>680</v>
          </cell>
          <cell r="H69">
            <v>1162</v>
          </cell>
          <cell r="I69">
            <v>1255</v>
          </cell>
        </row>
        <row r="70">
          <cell r="B70">
            <v>2426</v>
          </cell>
          <cell r="C70">
            <v>623</v>
          </cell>
          <cell r="D70">
            <v>439</v>
          </cell>
          <cell r="E70">
            <v>1297</v>
          </cell>
          <cell r="F70">
            <v>1487</v>
          </cell>
          <cell r="G70">
            <v>765</v>
          </cell>
          <cell r="H70">
            <v>168</v>
          </cell>
          <cell r="I70">
            <v>208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3547</v>
          </cell>
          <cell r="C72">
            <v>2739</v>
          </cell>
          <cell r="D72">
            <v>248</v>
          </cell>
          <cell r="E72">
            <v>961</v>
          </cell>
          <cell r="F72">
            <v>2037</v>
          </cell>
          <cell r="G72">
            <v>335</v>
          </cell>
          <cell r="H72">
            <v>186</v>
          </cell>
          <cell r="I72">
            <v>1657</v>
          </cell>
        </row>
        <row r="73">
          <cell r="B73">
            <v>1573</v>
          </cell>
          <cell r="C73">
            <v>114</v>
          </cell>
          <cell r="D73">
            <v>40</v>
          </cell>
          <cell r="E73">
            <v>174</v>
          </cell>
          <cell r="F73">
            <v>725</v>
          </cell>
          <cell r="G73">
            <v>270</v>
          </cell>
          <cell r="H73">
            <v>370</v>
          </cell>
          <cell r="I73">
            <v>8</v>
          </cell>
        </row>
        <row r="74">
          <cell r="B74">
            <v>426</v>
          </cell>
          <cell r="C74">
            <v>1</v>
          </cell>
          <cell r="D74">
            <v>0</v>
          </cell>
          <cell r="E74">
            <v>506</v>
          </cell>
          <cell r="F74">
            <v>30</v>
          </cell>
          <cell r="G74">
            <v>236</v>
          </cell>
          <cell r="H74">
            <v>22</v>
          </cell>
          <cell r="I74">
            <v>0</v>
          </cell>
        </row>
        <row r="75">
          <cell r="B75">
            <v>166</v>
          </cell>
          <cell r="C75">
            <v>42</v>
          </cell>
          <cell r="D75">
            <v>35</v>
          </cell>
          <cell r="E75">
            <v>107</v>
          </cell>
          <cell r="F75">
            <v>445</v>
          </cell>
          <cell r="G75">
            <v>0</v>
          </cell>
          <cell r="H75">
            <v>7</v>
          </cell>
          <cell r="I75">
            <v>25</v>
          </cell>
        </row>
        <row r="76">
          <cell r="B76">
            <v>10</v>
          </cell>
          <cell r="C76">
            <v>0</v>
          </cell>
          <cell r="D76">
            <v>0</v>
          </cell>
          <cell r="E76">
            <v>826</v>
          </cell>
          <cell r="F76">
            <v>286</v>
          </cell>
          <cell r="G76">
            <v>28</v>
          </cell>
          <cell r="H76">
            <v>0</v>
          </cell>
          <cell r="I76">
            <v>0</v>
          </cell>
        </row>
        <row r="77">
          <cell r="B77">
            <v>90</v>
          </cell>
          <cell r="C77">
            <v>0</v>
          </cell>
          <cell r="D77">
            <v>70</v>
          </cell>
          <cell r="E77">
            <v>110</v>
          </cell>
          <cell r="F77">
            <v>254</v>
          </cell>
          <cell r="G77">
            <v>673</v>
          </cell>
          <cell r="H77">
            <v>269</v>
          </cell>
          <cell r="I77">
            <v>20</v>
          </cell>
        </row>
        <row r="78">
          <cell r="B78">
            <v>931</v>
          </cell>
          <cell r="C78">
            <v>0</v>
          </cell>
          <cell r="D78">
            <v>23</v>
          </cell>
          <cell r="E78">
            <v>215</v>
          </cell>
          <cell r="F78">
            <v>960</v>
          </cell>
          <cell r="G78">
            <v>3</v>
          </cell>
          <cell r="H78">
            <v>40</v>
          </cell>
          <cell r="I78">
            <v>5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594</v>
          </cell>
          <cell r="F80">
            <v>355</v>
          </cell>
          <cell r="G80">
            <v>111</v>
          </cell>
          <cell r="H80">
            <v>2</v>
          </cell>
          <cell r="I80">
            <v>0</v>
          </cell>
        </row>
        <row r="81">
          <cell r="B81">
            <v>48059</v>
          </cell>
          <cell r="C81">
            <v>404</v>
          </cell>
          <cell r="D81">
            <v>5874</v>
          </cell>
          <cell r="E81">
            <v>1220</v>
          </cell>
          <cell r="F81">
            <v>3711</v>
          </cell>
          <cell r="G81">
            <v>1641</v>
          </cell>
          <cell r="H81">
            <v>299</v>
          </cell>
          <cell r="I81">
            <v>1496</v>
          </cell>
        </row>
        <row r="82">
          <cell r="B82">
            <v>397</v>
          </cell>
          <cell r="C82">
            <v>6891</v>
          </cell>
          <cell r="D82">
            <v>122</v>
          </cell>
          <cell r="E82">
            <v>213</v>
          </cell>
          <cell r="F82">
            <v>5840</v>
          </cell>
          <cell r="G82">
            <v>102</v>
          </cell>
          <cell r="H82">
            <v>0</v>
          </cell>
          <cell r="I82">
            <v>329</v>
          </cell>
        </row>
        <row r="83">
          <cell r="B83">
            <v>1081</v>
          </cell>
          <cell r="C83">
            <v>468</v>
          </cell>
          <cell r="D83">
            <v>1012</v>
          </cell>
          <cell r="E83">
            <v>319</v>
          </cell>
          <cell r="F83">
            <v>595</v>
          </cell>
          <cell r="G83">
            <v>945</v>
          </cell>
          <cell r="H83">
            <v>132</v>
          </cell>
          <cell r="I83">
            <v>169</v>
          </cell>
        </row>
        <row r="84">
          <cell r="B84">
            <v>340</v>
          </cell>
          <cell r="C84">
            <v>633</v>
          </cell>
          <cell r="D84">
            <v>48</v>
          </cell>
          <cell r="E84">
            <v>0</v>
          </cell>
          <cell r="F84">
            <v>0</v>
          </cell>
          <cell r="G84">
            <v>177</v>
          </cell>
          <cell r="H84">
            <v>0</v>
          </cell>
          <cell r="I84">
            <v>50</v>
          </cell>
        </row>
        <row r="85">
          <cell r="B85">
            <v>5535</v>
          </cell>
          <cell r="C85">
            <v>21541</v>
          </cell>
          <cell r="D85">
            <v>0</v>
          </cell>
          <cell r="E85">
            <v>3085</v>
          </cell>
          <cell r="F85">
            <v>15402</v>
          </cell>
          <cell r="G85">
            <v>265</v>
          </cell>
          <cell r="H85">
            <v>0</v>
          </cell>
          <cell r="I85">
            <v>5054</v>
          </cell>
        </row>
        <row r="86">
          <cell r="B86">
            <v>124</v>
          </cell>
          <cell r="C86">
            <v>8916</v>
          </cell>
          <cell r="D86">
            <v>0</v>
          </cell>
          <cell r="E86">
            <v>5</v>
          </cell>
          <cell r="F86">
            <v>0</v>
          </cell>
          <cell r="G86">
            <v>0</v>
          </cell>
          <cell r="H86">
            <v>0</v>
          </cell>
          <cell r="I86">
            <v>112</v>
          </cell>
        </row>
        <row r="87">
          <cell r="B87">
            <v>117</v>
          </cell>
          <cell r="C87">
            <v>108</v>
          </cell>
          <cell r="D87">
            <v>0</v>
          </cell>
          <cell r="E87">
            <v>150</v>
          </cell>
          <cell r="F87">
            <v>810</v>
          </cell>
          <cell r="G87">
            <v>417</v>
          </cell>
          <cell r="H87">
            <v>0</v>
          </cell>
          <cell r="I87">
            <v>75</v>
          </cell>
        </row>
        <row r="88">
          <cell r="B88">
            <v>23087</v>
          </cell>
          <cell r="C88">
            <v>8947</v>
          </cell>
          <cell r="D88">
            <v>99526</v>
          </cell>
          <cell r="E88">
            <v>2837</v>
          </cell>
          <cell r="F88">
            <v>27880</v>
          </cell>
          <cell r="G88">
            <v>76727</v>
          </cell>
          <cell r="H88">
            <v>12685</v>
          </cell>
          <cell r="I88">
            <v>631</v>
          </cell>
        </row>
        <row r="89">
          <cell r="B89">
            <v>144774</v>
          </cell>
          <cell r="C89">
            <v>137723</v>
          </cell>
          <cell r="D89">
            <v>14363</v>
          </cell>
          <cell r="E89">
            <v>190218</v>
          </cell>
          <cell r="F89">
            <v>36145</v>
          </cell>
          <cell r="G89">
            <v>122306</v>
          </cell>
          <cell r="H89">
            <v>26534</v>
          </cell>
          <cell r="I89">
            <v>5143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103">
          <cell r="B103">
            <v>33495</v>
          </cell>
          <cell r="C103">
            <v>473154</v>
          </cell>
          <cell r="D103">
            <v>99117</v>
          </cell>
          <cell r="E103">
            <v>244383</v>
          </cell>
          <cell r="F103">
            <v>13527</v>
          </cell>
          <cell r="G103">
            <v>0</v>
          </cell>
          <cell r="H103">
            <v>15931</v>
          </cell>
          <cell r="I103">
            <v>10238</v>
          </cell>
        </row>
        <row r="104">
          <cell r="B104">
            <v>4117</v>
          </cell>
          <cell r="C104">
            <v>8515</v>
          </cell>
          <cell r="D104">
            <v>2162</v>
          </cell>
          <cell r="E104">
            <v>4324</v>
          </cell>
          <cell r="F104">
            <v>8407</v>
          </cell>
          <cell r="G104">
            <v>10102</v>
          </cell>
          <cell r="H104">
            <v>40321</v>
          </cell>
          <cell r="I104">
            <v>8555</v>
          </cell>
        </row>
        <row r="105">
          <cell r="B105">
            <v>600</v>
          </cell>
          <cell r="C105">
            <v>437</v>
          </cell>
          <cell r="D105">
            <v>6090</v>
          </cell>
          <cell r="E105">
            <v>0</v>
          </cell>
          <cell r="F105">
            <v>0</v>
          </cell>
          <cell r="G105">
            <v>0</v>
          </cell>
          <cell r="H105">
            <v>294</v>
          </cell>
          <cell r="I105">
            <v>0</v>
          </cell>
        </row>
        <row r="106">
          <cell r="B106">
            <v>118</v>
          </cell>
          <cell r="C106">
            <v>11910</v>
          </cell>
          <cell r="D106">
            <v>56</v>
          </cell>
          <cell r="E106">
            <v>198</v>
          </cell>
          <cell r="F106">
            <v>1384</v>
          </cell>
          <cell r="G106">
            <v>2043</v>
          </cell>
          <cell r="H106">
            <v>72</v>
          </cell>
          <cell r="I106">
            <v>5638</v>
          </cell>
        </row>
        <row r="107">
          <cell r="B107">
            <v>0</v>
          </cell>
          <cell r="C107">
            <v>60</v>
          </cell>
          <cell r="D107">
            <v>66</v>
          </cell>
          <cell r="E107">
            <v>8</v>
          </cell>
          <cell r="F107">
            <v>15</v>
          </cell>
          <cell r="G107">
            <v>8</v>
          </cell>
          <cell r="H107">
            <v>1649</v>
          </cell>
          <cell r="I107">
            <v>274</v>
          </cell>
        </row>
        <row r="108">
          <cell r="B108">
            <v>212</v>
          </cell>
          <cell r="C108">
            <v>34</v>
          </cell>
          <cell r="D108">
            <v>0</v>
          </cell>
          <cell r="E108">
            <v>8544</v>
          </cell>
          <cell r="F108">
            <v>2226</v>
          </cell>
          <cell r="G108">
            <v>1164</v>
          </cell>
          <cell r="H108">
            <v>835</v>
          </cell>
          <cell r="I108">
            <v>0</v>
          </cell>
        </row>
        <row r="109">
          <cell r="B109">
            <v>32</v>
          </cell>
          <cell r="C109">
            <v>154</v>
          </cell>
          <cell r="D109">
            <v>0</v>
          </cell>
          <cell r="E109">
            <v>225</v>
          </cell>
          <cell r="F109">
            <v>781</v>
          </cell>
          <cell r="G109">
            <v>724</v>
          </cell>
          <cell r="H109">
            <v>127</v>
          </cell>
          <cell r="I109">
            <v>30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140</v>
          </cell>
          <cell r="G110">
            <v>0</v>
          </cell>
          <cell r="H110">
            <v>44</v>
          </cell>
          <cell r="I110">
            <v>0</v>
          </cell>
        </row>
        <row r="111">
          <cell r="B111">
            <v>7201</v>
          </cell>
          <cell r="C111">
            <v>1275</v>
          </cell>
          <cell r="D111">
            <v>3872</v>
          </cell>
          <cell r="E111">
            <v>462</v>
          </cell>
          <cell r="F111">
            <v>1224</v>
          </cell>
          <cell r="G111">
            <v>2536</v>
          </cell>
          <cell r="H111">
            <v>8596</v>
          </cell>
          <cell r="I111">
            <v>153</v>
          </cell>
        </row>
        <row r="112">
          <cell r="B112">
            <v>4830</v>
          </cell>
          <cell r="C112">
            <v>1411</v>
          </cell>
          <cell r="D112">
            <v>65</v>
          </cell>
          <cell r="E112">
            <v>7112</v>
          </cell>
          <cell r="F112">
            <v>6685</v>
          </cell>
          <cell r="G112">
            <v>1680</v>
          </cell>
          <cell r="H112">
            <v>28538</v>
          </cell>
          <cell r="I112">
            <v>1750</v>
          </cell>
        </row>
        <row r="113">
          <cell r="B113">
            <v>190</v>
          </cell>
          <cell r="C113">
            <v>1080</v>
          </cell>
          <cell r="D113">
            <v>0</v>
          </cell>
          <cell r="E113">
            <v>0</v>
          </cell>
          <cell r="F113">
            <v>9384</v>
          </cell>
          <cell r="G113">
            <v>37016</v>
          </cell>
          <cell r="H113">
            <v>0</v>
          </cell>
          <cell r="I113">
            <v>8425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131093</v>
          </cell>
          <cell r="F114">
            <v>4065</v>
          </cell>
          <cell r="G114">
            <v>0</v>
          </cell>
          <cell r="H114">
            <v>0</v>
          </cell>
          <cell r="I114">
            <v>0</v>
          </cell>
        </row>
        <row r="115">
          <cell r="B115">
            <v>1902</v>
          </cell>
          <cell r="C115">
            <v>219513</v>
          </cell>
          <cell r="D115">
            <v>1484</v>
          </cell>
          <cell r="E115">
            <v>7006</v>
          </cell>
          <cell r="F115">
            <v>13000</v>
          </cell>
          <cell r="G115">
            <v>6933</v>
          </cell>
          <cell r="H115">
            <v>300</v>
          </cell>
          <cell r="I115">
            <v>13178</v>
          </cell>
        </row>
        <row r="116">
          <cell r="B116">
            <v>42425</v>
          </cell>
          <cell r="C116">
            <v>6771</v>
          </cell>
          <cell r="D116">
            <v>23472</v>
          </cell>
          <cell r="E116">
            <v>52297</v>
          </cell>
          <cell r="F116">
            <v>31478</v>
          </cell>
          <cell r="G116">
            <v>5405</v>
          </cell>
          <cell r="H116">
            <v>11097</v>
          </cell>
          <cell r="I116">
            <v>6581</v>
          </cell>
        </row>
        <row r="117">
          <cell r="B117">
            <v>38410</v>
          </cell>
          <cell r="C117">
            <v>881</v>
          </cell>
          <cell r="D117">
            <v>2291</v>
          </cell>
          <cell r="E117">
            <v>14547</v>
          </cell>
          <cell r="F117">
            <v>13376</v>
          </cell>
          <cell r="G117">
            <v>5125</v>
          </cell>
          <cell r="H117">
            <v>741</v>
          </cell>
          <cell r="I117">
            <v>1354</v>
          </cell>
        </row>
        <row r="119">
          <cell r="B119">
            <v>19823</v>
          </cell>
          <cell r="C119">
            <v>11946</v>
          </cell>
          <cell r="D119">
            <v>1242</v>
          </cell>
          <cell r="E119">
            <v>7358</v>
          </cell>
          <cell r="F119">
            <v>18226</v>
          </cell>
          <cell r="G119">
            <v>2907</v>
          </cell>
          <cell r="H119">
            <v>358</v>
          </cell>
          <cell r="I119">
            <v>9694</v>
          </cell>
        </row>
        <row r="120">
          <cell r="B120">
            <v>19119</v>
          </cell>
          <cell r="C120">
            <v>354</v>
          </cell>
          <cell r="D120">
            <v>246</v>
          </cell>
          <cell r="E120">
            <v>1479</v>
          </cell>
          <cell r="F120">
            <v>7100</v>
          </cell>
          <cell r="G120">
            <v>2089</v>
          </cell>
          <cell r="H120">
            <v>2870</v>
          </cell>
          <cell r="I120">
            <v>40</v>
          </cell>
        </row>
        <row r="121">
          <cell r="B121">
            <v>5427</v>
          </cell>
          <cell r="C121">
            <v>2</v>
          </cell>
          <cell r="D121">
            <v>0</v>
          </cell>
          <cell r="E121">
            <v>15667</v>
          </cell>
          <cell r="F121">
            <v>600</v>
          </cell>
          <cell r="G121">
            <v>2610</v>
          </cell>
          <cell r="H121">
            <v>114</v>
          </cell>
          <cell r="I121">
            <v>0</v>
          </cell>
        </row>
        <row r="122">
          <cell r="B122">
            <v>2822</v>
          </cell>
          <cell r="C122">
            <v>504</v>
          </cell>
          <cell r="D122">
            <v>321</v>
          </cell>
          <cell r="E122">
            <v>2019</v>
          </cell>
          <cell r="F122">
            <v>7427</v>
          </cell>
          <cell r="G122">
            <v>0</v>
          </cell>
          <cell r="H122">
            <v>39</v>
          </cell>
          <cell r="I122">
            <v>100</v>
          </cell>
        </row>
        <row r="123">
          <cell r="B123">
            <v>15</v>
          </cell>
          <cell r="C123">
            <v>0</v>
          </cell>
          <cell r="D123">
            <v>0</v>
          </cell>
          <cell r="E123">
            <v>1642</v>
          </cell>
          <cell r="F123">
            <v>427</v>
          </cell>
          <cell r="G123">
            <v>43</v>
          </cell>
          <cell r="H123">
            <v>0</v>
          </cell>
          <cell r="I123">
            <v>0</v>
          </cell>
        </row>
        <row r="124">
          <cell r="B124">
            <v>110</v>
          </cell>
          <cell r="C124">
            <v>0</v>
          </cell>
          <cell r="D124">
            <v>74</v>
          </cell>
          <cell r="E124">
            <v>278</v>
          </cell>
          <cell r="F124">
            <v>354</v>
          </cell>
          <cell r="G124">
            <v>653</v>
          </cell>
          <cell r="H124">
            <v>283</v>
          </cell>
          <cell r="I124">
            <v>20</v>
          </cell>
        </row>
        <row r="125">
          <cell r="B125">
            <v>14134</v>
          </cell>
          <cell r="C125">
            <v>0</v>
          </cell>
          <cell r="D125">
            <v>805</v>
          </cell>
          <cell r="E125">
            <v>4372</v>
          </cell>
          <cell r="F125">
            <v>23570</v>
          </cell>
          <cell r="G125">
            <v>68</v>
          </cell>
          <cell r="H125">
            <v>140</v>
          </cell>
          <cell r="I125">
            <v>20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29751</v>
          </cell>
          <cell r="F127">
            <v>5685</v>
          </cell>
          <cell r="G127">
            <v>511</v>
          </cell>
          <cell r="H127">
            <v>14</v>
          </cell>
          <cell r="I127">
            <v>0</v>
          </cell>
        </row>
        <row r="128">
          <cell r="B128">
            <v>103512</v>
          </cell>
          <cell r="C128">
            <v>310</v>
          </cell>
          <cell r="D128">
            <v>4729</v>
          </cell>
          <cell r="E128">
            <v>460</v>
          </cell>
          <cell r="F128">
            <v>6808</v>
          </cell>
          <cell r="G128">
            <v>1826</v>
          </cell>
          <cell r="H128">
            <v>539</v>
          </cell>
          <cell r="I128">
            <v>2142</v>
          </cell>
        </row>
        <row r="129">
          <cell r="B129">
            <v>915</v>
          </cell>
          <cell r="C129">
            <v>2700</v>
          </cell>
          <cell r="D129">
            <v>25</v>
          </cell>
          <cell r="E129">
            <v>247</v>
          </cell>
          <cell r="F129">
            <v>14255</v>
          </cell>
          <cell r="G129">
            <v>126</v>
          </cell>
          <cell r="H129">
            <v>0</v>
          </cell>
          <cell r="I129">
            <v>822</v>
          </cell>
        </row>
        <row r="130">
          <cell r="B130">
            <v>1300</v>
          </cell>
          <cell r="C130">
            <v>57</v>
          </cell>
          <cell r="D130">
            <v>1816</v>
          </cell>
          <cell r="E130">
            <v>187</v>
          </cell>
          <cell r="F130">
            <v>531</v>
          </cell>
          <cell r="G130">
            <v>435</v>
          </cell>
          <cell r="H130">
            <v>277</v>
          </cell>
          <cell r="I130">
            <v>149</v>
          </cell>
        </row>
        <row r="131">
          <cell r="B131">
            <v>431</v>
          </cell>
          <cell r="C131">
            <v>801</v>
          </cell>
          <cell r="D131">
            <v>33</v>
          </cell>
          <cell r="E131">
            <v>0</v>
          </cell>
          <cell r="F131">
            <v>0</v>
          </cell>
          <cell r="G131">
            <v>111</v>
          </cell>
          <cell r="H131">
            <v>0</v>
          </cell>
          <cell r="I131">
            <v>50</v>
          </cell>
        </row>
        <row r="132">
          <cell r="B132">
            <v>20528</v>
          </cell>
          <cell r="C132">
            <v>33556</v>
          </cell>
          <cell r="D132">
            <v>0</v>
          </cell>
          <cell r="E132">
            <v>595</v>
          </cell>
          <cell r="F132">
            <v>43026</v>
          </cell>
          <cell r="G132">
            <v>1596</v>
          </cell>
          <cell r="H132">
            <v>0</v>
          </cell>
          <cell r="I132">
            <v>13052</v>
          </cell>
        </row>
        <row r="133">
          <cell r="B133">
            <v>194</v>
          </cell>
          <cell r="C133">
            <v>3484</v>
          </cell>
          <cell r="D133">
            <v>0</v>
          </cell>
          <cell r="E133">
            <v>10</v>
          </cell>
          <cell r="F133">
            <v>0</v>
          </cell>
          <cell r="G133">
            <v>0</v>
          </cell>
          <cell r="H133">
            <v>0</v>
          </cell>
          <cell r="I133">
            <v>103</v>
          </cell>
        </row>
        <row r="134">
          <cell r="B134">
            <v>292</v>
          </cell>
          <cell r="C134">
            <v>216</v>
          </cell>
          <cell r="D134">
            <v>0</v>
          </cell>
          <cell r="E134">
            <v>66</v>
          </cell>
          <cell r="F134">
            <v>1155</v>
          </cell>
          <cell r="G134">
            <v>217</v>
          </cell>
          <cell r="H134">
            <v>0</v>
          </cell>
          <cell r="I134">
            <v>150</v>
          </cell>
        </row>
        <row r="135">
          <cell r="B135">
            <v>137561</v>
          </cell>
          <cell r="C135">
            <v>44739</v>
          </cell>
          <cell r="D135">
            <v>994317</v>
          </cell>
          <cell r="E135">
            <v>14825</v>
          </cell>
          <cell r="F135">
            <v>190249</v>
          </cell>
          <cell r="G135">
            <v>396501</v>
          </cell>
          <cell r="H135">
            <v>103551</v>
          </cell>
          <cell r="I135">
            <v>4282</v>
          </cell>
        </row>
        <row r="136">
          <cell r="B136">
            <v>26138</v>
          </cell>
          <cell r="C136">
            <v>17917</v>
          </cell>
          <cell r="D136">
            <v>2928</v>
          </cell>
          <cell r="E136">
            <v>12866</v>
          </cell>
          <cell r="F136">
            <v>6105</v>
          </cell>
          <cell r="G136">
            <v>26543</v>
          </cell>
          <cell r="H136">
            <v>9284</v>
          </cell>
          <cell r="I136">
            <v>6624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</sheetData>
      <sheetData sheetId="12">
        <row r="8">
          <cell r="B8">
            <v>0</v>
          </cell>
          <cell r="C8">
            <v>4136</v>
          </cell>
          <cell r="D8">
            <v>2391</v>
          </cell>
          <cell r="E8">
            <v>6925</v>
          </cell>
          <cell r="F8">
            <v>268</v>
          </cell>
          <cell r="G8">
            <v>0</v>
          </cell>
          <cell r="H8">
            <v>1033</v>
          </cell>
          <cell r="I8">
            <v>0</v>
          </cell>
        </row>
        <row r="9">
          <cell r="B9">
            <v>17169</v>
          </cell>
          <cell r="C9">
            <v>1049</v>
          </cell>
          <cell r="D9">
            <v>3609</v>
          </cell>
          <cell r="E9">
            <v>1897</v>
          </cell>
          <cell r="F9">
            <v>2527</v>
          </cell>
          <cell r="G9">
            <v>2579</v>
          </cell>
          <cell r="H9">
            <v>2648</v>
          </cell>
          <cell r="I9">
            <v>1325</v>
          </cell>
        </row>
        <row r="10">
          <cell r="B10">
            <v>80</v>
          </cell>
          <cell r="C10">
            <v>0</v>
          </cell>
          <cell r="D10">
            <v>350</v>
          </cell>
          <cell r="E10">
            <v>0</v>
          </cell>
          <cell r="F10">
            <v>0</v>
          </cell>
          <cell r="G10">
            <v>2090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59</v>
          </cell>
          <cell r="D11">
            <v>0</v>
          </cell>
          <cell r="E11">
            <v>0</v>
          </cell>
          <cell r="F11">
            <v>0</v>
          </cell>
          <cell r="G11">
            <v>76</v>
          </cell>
          <cell r="H11">
            <v>0</v>
          </cell>
          <cell r="I11">
            <v>0</v>
          </cell>
        </row>
        <row r="12">
          <cell r="B12">
            <v>1</v>
          </cell>
          <cell r="C12">
            <v>5</v>
          </cell>
          <cell r="D12">
            <v>316</v>
          </cell>
          <cell r="E12">
            <v>0</v>
          </cell>
          <cell r="F12">
            <v>15</v>
          </cell>
          <cell r="G12">
            <v>1</v>
          </cell>
          <cell r="H12">
            <v>131</v>
          </cell>
          <cell r="I12">
            <v>408</v>
          </cell>
        </row>
        <row r="13">
          <cell r="B13">
            <v>1856</v>
          </cell>
          <cell r="C13">
            <v>193</v>
          </cell>
          <cell r="D13">
            <v>556</v>
          </cell>
          <cell r="E13">
            <v>696</v>
          </cell>
          <cell r="F13">
            <v>1195</v>
          </cell>
          <cell r="G13">
            <v>1301</v>
          </cell>
          <cell r="H13">
            <v>1284</v>
          </cell>
          <cell r="I13">
            <v>234</v>
          </cell>
        </row>
        <row r="14">
          <cell r="B14">
            <v>143</v>
          </cell>
          <cell r="C14">
            <v>65</v>
          </cell>
          <cell r="D14">
            <v>380</v>
          </cell>
          <cell r="E14">
            <v>42</v>
          </cell>
          <cell r="F14">
            <v>101</v>
          </cell>
          <cell r="G14">
            <v>1203</v>
          </cell>
          <cell r="H14">
            <v>377</v>
          </cell>
          <cell r="I14">
            <v>0</v>
          </cell>
        </row>
        <row r="15">
          <cell r="B15">
            <v>30</v>
          </cell>
          <cell r="C15">
            <v>0</v>
          </cell>
          <cell r="D15">
            <v>10</v>
          </cell>
          <cell r="E15">
            <v>0</v>
          </cell>
          <cell r="F15">
            <v>20</v>
          </cell>
          <cell r="G15">
            <v>14</v>
          </cell>
          <cell r="H15">
            <v>10</v>
          </cell>
          <cell r="I15">
            <v>0</v>
          </cell>
        </row>
        <row r="16">
          <cell r="B16">
            <v>255</v>
          </cell>
          <cell r="C16">
            <v>158</v>
          </cell>
          <cell r="D16">
            <v>430</v>
          </cell>
          <cell r="E16">
            <v>55</v>
          </cell>
          <cell r="F16">
            <v>131</v>
          </cell>
          <cell r="G16">
            <v>236</v>
          </cell>
          <cell r="H16">
            <v>634</v>
          </cell>
          <cell r="I16">
            <v>199</v>
          </cell>
        </row>
        <row r="17">
          <cell r="B17">
            <v>1277</v>
          </cell>
          <cell r="C17">
            <v>1622</v>
          </cell>
          <cell r="D17">
            <v>212</v>
          </cell>
          <cell r="E17">
            <v>2062</v>
          </cell>
          <cell r="F17">
            <v>957</v>
          </cell>
          <cell r="G17">
            <v>514</v>
          </cell>
          <cell r="H17">
            <v>303</v>
          </cell>
          <cell r="I17">
            <v>239</v>
          </cell>
        </row>
        <row r="18">
          <cell r="B18">
            <v>0</v>
          </cell>
          <cell r="C18">
            <v>442</v>
          </cell>
          <cell r="D18">
            <v>0</v>
          </cell>
          <cell r="E18">
            <v>0</v>
          </cell>
          <cell r="F18">
            <v>583</v>
          </cell>
          <cell r="G18">
            <v>1337</v>
          </cell>
          <cell r="H18">
            <v>0</v>
          </cell>
          <cell r="I18">
            <v>214</v>
          </cell>
        </row>
        <row r="19">
          <cell r="B19">
            <v>0</v>
          </cell>
          <cell r="C19">
            <v>0</v>
          </cell>
          <cell r="D19">
            <v>580</v>
          </cell>
          <cell r="E19">
            <v>1291</v>
          </cell>
          <cell r="F19">
            <v>260</v>
          </cell>
          <cell r="G19">
            <v>90</v>
          </cell>
          <cell r="H19">
            <v>25</v>
          </cell>
          <cell r="I19">
            <v>0</v>
          </cell>
        </row>
        <row r="20">
          <cell r="B20">
            <v>257</v>
          </cell>
          <cell r="C20">
            <v>1732</v>
          </cell>
          <cell r="D20">
            <v>6</v>
          </cell>
          <cell r="E20">
            <v>546</v>
          </cell>
          <cell r="F20">
            <v>2003</v>
          </cell>
          <cell r="G20">
            <v>1203</v>
          </cell>
          <cell r="H20">
            <v>0</v>
          </cell>
          <cell r="I20">
            <v>54</v>
          </cell>
        </row>
        <row r="21">
          <cell r="B21">
            <v>3519</v>
          </cell>
          <cell r="C21">
            <v>565</v>
          </cell>
          <cell r="D21">
            <v>2048</v>
          </cell>
          <cell r="E21">
            <v>1918</v>
          </cell>
          <cell r="F21">
            <v>2299</v>
          </cell>
          <cell r="G21">
            <v>1117</v>
          </cell>
          <cell r="H21">
            <v>586</v>
          </cell>
          <cell r="I21">
            <v>548</v>
          </cell>
        </row>
        <row r="22">
          <cell r="B22">
            <v>546</v>
          </cell>
          <cell r="C22">
            <v>56</v>
          </cell>
          <cell r="D22">
            <v>925</v>
          </cell>
          <cell r="E22">
            <v>223</v>
          </cell>
          <cell r="F22">
            <v>642</v>
          </cell>
          <cell r="G22">
            <v>389</v>
          </cell>
          <cell r="H22">
            <v>666</v>
          </cell>
          <cell r="I22">
            <v>13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1075</v>
          </cell>
          <cell r="F23">
            <v>5</v>
          </cell>
          <cell r="G23">
            <v>7</v>
          </cell>
          <cell r="H23">
            <v>0</v>
          </cell>
          <cell r="I23">
            <v>0</v>
          </cell>
        </row>
        <row r="24">
          <cell r="B24">
            <v>143</v>
          </cell>
          <cell r="C24">
            <v>403</v>
          </cell>
          <cell r="D24">
            <v>464</v>
          </cell>
          <cell r="E24">
            <v>542</v>
          </cell>
          <cell r="F24">
            <v>1577</v>
          </cell>
          <cell r="G24">
            <v>117</v>
          </cell>
          <cell r="H24">
            <v>202</v>
          </cell>
          <cell r="I24">
            <v>680</v>
          </cell>
        </row>
        <row r="25">
          <cell r="B25">
            <v>298</v>
          </cell>
          <cell r="C25">
            <v>39</v>
          </cell>
          <cell r="D25">
            <v>547</v>
          </cell>
          <cell r="E25">
            <v>214</v>
          </cell>
          <cell r="F25">
            <v>426</v>
          </cell>
          <cell r="G25">
            <v>55</v>
          </cell>
          <cell r="H25">
            <v>358</v>
          </cell>
          <cell r="I25">
            <v>4</v>
          </cell>
        </row>
        <row r="26">
          <cell r="B26">
            <v>89</v>
          </cell>
          <cell r="C26">
            <v>0</v>
          </cell>
          <cell r="D26">
            <v>325</v>
          </cell>
          <cell r="E26">
            <v>4</v>
          </cell>
          <cell r="F26">
            <v>897</v>
          </cell>
          <cell r="G26">
            <v>382</v>
          </cell>
          <cell r="H26">
            <v>380</v>
          </cell>
          <cell r="I26">
            <v>0</v>
          </cell>
        </row>
        <row r="27">
          <cell r="B27">
            <v>27</v>
          </cell>
          <cell r="C27">
            <v>47</v>
          </cell>
          <cell r="D27">
            <v>171</v>
          </cell>
          <cell r="E27">
            <v>70</v>
          </cell>
          <cell r="F27">
            <v>369</v>
          </cell>
          <cell r="G27">
            <v>25</v>
          </cell>
          <cell r="H27">
            <v>244</v>
          </cell>
          <cell r="I27">
            <v>3</v>
          </cell>
        </row>
        <row r="28">
          <cell r="B28">
            <v>0</v>
          </cell>
          <cell r="C28">
            <v>8</v>
          </cell>
          <cell r="D28">
            <v>0</v>
          </cell>
          <cell r="E28">
            <v>387</v>
          </cell>
          <cell r="F28">
            <v>240</v>
          </cell>
          <cell r="G28">
            <v>33</v>
          </cell>
          <cell r="H28">
            <v>0</v>
          </cell>
          <cell r="I28">
            <v>0</v>
          </cell>
        </row>
        <row r="29">
          <cell r="B29">
            <v>39</v>
          </cell>
          <cell r="C29">
            <v>0</v>
          </cell>
          <cell r="D29">
            <v>2</v>
          </cell>
          <cell r="E29">
            <v>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48</v>
          </cell>
          <cell r="C30">
            <v>14</v>
          </cell>
          <cell r="D30">
            <v>37</v>
          </cell>
          <cell r="E30">
            <v>111</v>
          </cell>
          <cell r="F30">
            <v>655</v>
          </cell>
          <cell r="G30">
            <v>41</v>
          </cell>
          <cell r="H30">
            <v>7</v>
          </cell>
          <cell r="I30">
            <v>6</v>
          </cell>
        </row>
        <row r="32">
          <cell r="B32">
            <v>2</v>
          </cell>
          <cell r="C32">
            <v>3</v>
          </cell>
          <cell r="D32">
            <v>0</v>
          </cell>
          <cell r="E32">
            <v>512</v>
          </cell>
          <cell r="F32">
            <v>240</v>
          </cell>
          <cell r="G32">
            <v>104</v>
          </cell>
          <cell r="H32">
            <v>0</v>
          </cell>
          <cell r="I32">
            <v>0</v>
          </cell>
        </row>
        <row r="33">
          <cell r="B33">
            <v>848</v>
          </cell>
          <cell r="C33">
            <v>0</v>
          </cell>
          <cell r="D33">
            <v>147</v>
          </cell>
          <cell r="E33">
            <v>175</v>
          </cell>
          <cell r="F33">
            <v>293</v>
          </cell>
          <cell r="G33">
            <v>901</v>
          </cell>
          <cell r="H33">
            <v>40</v>
          </cell>
          <cell r="I33">
            <v>19</v>
          </cell>
        </row>
        <row r="34">
          <cell r="B34">
            <v>10</v>
          </cell>
          <cell r="C34">
            <v>432</v>
          </cell>
          <cell r="D34">
            <v>77</v>
          </cell>
          <cell r="E34">
            <v>20</v>
          </cell>
          <cell r="F34">
            <v>740</v>
          </cell>
          <cell r="G34">
            <v>11</v>
          </cell>
          <cell r="H34">
            <v>0</v>
          </cell>
          <cell r="I34">
            <v>25</v>
          </cell>
        </row>
        <row r="35">
          <cell r="B35">
            <v>235</v>
          </cell>
          <cell r="C35">
            <v>44</v>
          </cell>
          <cell r="D35">
            <v>273</v>
          </cell>
          <cell r="E35">
            <v>30</v>
          </cell>
          <cell r="F35">
            <v>196</v>
          </cell>
          <cell r="G35">
            <v>315</v>
          </cell>
          <cell r="H35">
            <v>135</v>
          </cell>
          <cell r="I35">
            <v>20</v>
          </cell>
        </row>
        <row r="36">
          <cell r="B36">
            <v>19</v>
          </cell>
          <cell r="C36">
            <v>0</v>
          </cell>
          <cell r="D36">
            <v>566</v>
          </cell>
          <cell r="E36">
            <v>0</v>
          </cell>
          <cell r="F36">
            <v>5</v>
          </cell>
          <cell r="G36">
            <v>514</v>
          </cell>
          <cell r="H36">
            <v>49</v>
          </cell>
          <cell r="I36">
            <v>18</v>
          </cell>
        </row>
        <row r="37">
          <cell r="B37">
            <v>27</v>
          </cell>
          <cell r="C37">
            <v>0</v>
          </cell>
          <cell r="D37">
            <v>10</v>
          </cell>
          <cell r="E37">
            <v>0</v>
          </cell>
          <cell r="F37">
            <v>75</v>
          </cell>
          <cell r="G37">
            <v>45</v>
          </cell>
          <cell r="H37">
            <v>57</v>
          </cell>
          <cell r="I37">
            <v>20</v>
          </cell>
        </row>
        <row r="38">
          <cell r="B38">
            <v>229</v>
          </cell>
          <cell r="C38">
            <v>466</v>
          </cell>
          <cell r="D38">
            <v>5</v>
          </cell>
          <cell r="E38">
            <v>0</v>
          </cell>
          <cell r="F38">
            <v>250</v>
          </cell>
          <cell r="G38">
            <v>0</v>
          </cell>
          <cell r="H38">
            <v>0</v>
          </cell>
          <cell r="I38">
            <v>2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110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248</v>
          </cell>
          <cell r="C40">
            <v>55</v>
          </cell>
          <cell r="D40">
            <v>2874</v>
          </cell>
          <cell r="E40">
            <v>130</v>
          </cell>
          <cell r="F40">
            <v>250</v>
          </cell>
          <cell r="G40">
            <v>186</v>
          </cell>
          <cell r="H40">
            <v>68</v>
          </cell>
          <cell r="I40">
            <v>118</v>
          </cell>
        </row>
        <row r="41">
          <cell r="B41">
            <v>2443</v>
          </cell>
          <cell r="C41">
            <v>690</v>
          </cell>
          <cell r="D41">
            <v>1593</v>
          </cell>
          <cell r="E41">
            <v>2031</v>
          </cell>
          <cell r="F41">
            <v>926</v>
          </cell>
          <cell r="G41">
            <v>1756</v>
          </cell>
          <cell r="H41">
            <v>2081</v>
          </cell>
          <cell r="I41">
            <v>342</v>
          </cell>
        </row>
        <row r="84">
          <cell r="B84">
            <v>0</v>
          </cell>
          <cell r="C84">
            <v>125537</v>
          </cell>
          <cell r="D84">
            <v>150582</v>
          </cell>
          <cell r="E84">
            <v>90652</v>
          </cell>
          <cell r="F84">
            <v>10337</v>
          </cell>
          <cell r="G84">
            <v>0</v>
          </cell>
          <cell r="H84">
            <v>8814</v>
          </cell>
          <cell r="I84">
            <v>2746</v>
          </cell>
        </row>
        <row r="85">
          <cell r="B85">
            <v>2339</v>
          </cell>
          <cell r="C85">
            <v>3546</v>
          </cell>
          <cell r="D85">
            <v>2298</v>
          </cell>
          <cell r="E85">
            <v>1901</v>
          </cell>
          <cell r="F85">
            <v>4017</v>
          </cell>
          <cell r="G85">
            <v>3115</v>
          </cell>
          <cell r="H85">
            <v>16789</v>
          </cell>
          <cell r="I85">
            <v>1763</v>
          </cell>
        </row>
        <row r="86">
          <cell r="B86">
            <v>60</v>
          </cell>
          <cell r="C86">
            <v>800</v>
          </cell>
          <cell r="D86">
            <v>997</v>
          </cell>
          <cell r="E86">
            <v>0</v>
          </cell>
          <cell r="F86">
            <v>0</v>
          </cell>
          <cell r="G86">
            <v>80</v>
          </cell>
          <cell r="H86">
            <v>995</v>
          </cell>
          <cell r="I86">
            <v>0</v>
          </cell>
        </row>
        <row r="87">
          <cell r="B87">
            <v>1498</v>
          </cell>
          <cell r="C87">
            <v>86002</v>
          </cell>
          <cell r="D87">
            <v>390</v>
          </cell>
          <cell r="E87">
            <v>1350</v>
          </cell>
          <cell r="F87">
            <v>9486</v>
          </cell>
          <cell r="G87">
            <v>18440</v>
          </cell>
          <cell r="H87">
            <v>547</v>
          </cell>
          <cell r="I87">
            <v>35800</v>
          </cell>
        </row>
        <row r="88">
          <cell r="B88">
            <v>0</v>
          </cell>
          <cell r="C88">
            <v>0</v>
          </cell>
          <cell r="D88">
            <v>1050</v>
          </cell>
          <cell r="E88">
            <v>14</v>
          </cell>
          <cell r="F88">
            <v>0</v>
          </cell>
          <cell r="G88">
            <v>0</v>
          </cell>
          <cell r="H88">
            <v>3804</v>
          </cell>
          <cell r="I88">
            <v>47</v>
          </cell>
        </row>
        <row r="89">
          <cell r="B89">
            <v>808</v>
          </cell>
          <cell r="C89">
            <v>36</v>
          </cell>
          <cell r="D89">
            <v>1042</v>
          </cell>
          <cell r="E89">
            <v>490</v>
          </cell>
          <cell r="F89">
            <v>677</v>
          </cell>
          <cell r="G89">
            <v>2297</v>
          </cell>
          <cell r="H89">
            <v>10164</v>
          </cell>
          <cell r="I89">
            <v>0</v>
          </cell>
        </row>
        <row r="90">
          <cell r="B90">
            <v>53</v>
          </cell>
          <cell r="C90">
            <v>51</v>
          </cell>
          <cell r="D90">
            <v>383</v>
          </cell>
          <cell r="E90">
            <v>26</v>
          </cell>
          <cell r="F90">
            <v>91</v>
          </cell>
          <cell r="G90">
            <v>3576</v>
          </cell>
          <cell r="H90">
            <v>4288</v>
          </cell>
          <cell r="I90">
            <v>0</v>
          </cell>
        </row>
        <row r="91">
          <cell r="B91">
            <v>66</v>
          </cell>
          <cell r="C91">
            <v>0</v>
          </cell>
          <cell r="D91">
            <v>0</v>
          </cell>
          <cell r="E91">
            <v>0</v>
          </cell>
          <cell r="F91">
            <v>30</v>
          </cell>
          <cell r="G91">
            <v>0</v>
          </cell>
          <cell r="H91">
            <v>218</v>
          </cell>
          <cell r="I91">
            <v>0</v>
          </cell>
        </row>
        <row r="92">
          <cell r="B92">
            <v>3519</v>
          </cell>
          <cell r="C92">
            <v>658</v>
          </cell>
          <cell r="D92">
            <v>2962</v>
          </cell>
          <cell r="E92">
            <v>528</v>
          </cell>
          <cell r="F92">
            <v>601</v>
          </cell>
          <cell r="G92">
            <v>2222</v>
          </cell>
          <cell r="H92">
            <v>4359</v>
          </cell>
          <cell r="I92">
            <v>241</v>
          </cell>
        </row>
        <row r="93">
          <cell r="B93">
            <v>428</v>
          </cell>
          <cell r="C93">
            <v>793</v>
          </cell>
          <cell r="D93">
            <v>55</v>
          </cell>
          <cell r="E93">
            <v>612</v>
          </cell>
          <cell r="F93">
            <v>1125</v>
          </cell>
          <cell r="G93">
            <v>254</v>
          </cell>
          <cell r="H93">
            <v>4160</v>
          </cell>
          <cell r="I93">
            <v>219</v>
          </cell>
        </row>
        <row r="94">
          <cell r="B94">
            <v>8</v>
          </cell>
          <cell r="C94">
            <v>1220</v>
          </cell>
          <cell r="D94">
            <v>0</v>
          </cell>
          <cell r="E94">
            <v>5</v>
          </cell>
          <cell r="F94">
            <v>1360</v>
          </cell>
          <cell r="G94">
            <v>2708</v>
          </cell>
          <cell r="H94">
            <v>0</v>
          </cell>
          <cell r="I94">
            <v>601</v>
          </cell>
        </row>
        <row r="95">
          <cell r="B95">
            <v>0</v>
          </cell>
          <cell r="C95">
            <v>20</v>
          </cell>
          <cell r="D95">
            <v>0</v>
          </cell>
          <cell r="E95">
            <v>2132</v>
          </cell>
          <cell r="F95">
            <v>40</v>
          </cell>
          <cell r="G95">
            <v>30</v>
          </cell>
          <cell r="H95">
            <v>0</v>
          </cell>
          <cell r="I95">
            <v>0</v>
          </cell>
        </row>
        <row r="96">
          <cell r="B96">
            <v>121</v>
          </cell>
          <cell r="C96">
            <v>2256</v>
          </cell>
          <cell r="D96">
            <v>34</v>
          </cell>
          <cell r="E96">
            <v>667</v>
          </cell>
          <cell r="F96">
            <v>1959</v>
          </cell>
          <cell r="G96">
            <v>1811</v>
          </cell>
          <cell r="H96">
            <v>0</v>
          </cell>
          <cell r="I96">
            <v>362</v>
          </cell>
        </row>
        <row r="97">
          <cell r="B97">
            <v>4657</v>
          </cell>
          <cell r="C97">
            <v>1657</v>
          </cell>
          <cell r="D97">
            <v>3018</v>
          </cell>
          <cell r="E97">
            <v>6720</v>
          </cell>
          <cell r="F97">
            <v>3207</v>
          </cell>
          <cell r="G97">
            <v>831</v>
          </cell>
          <cell r="H97">
            <v>1374</v>
          </cell>
          <cell r="I97">
            <v>1113</v>
          </cell>
        </row>
        <row r="98">
          <cell r="B98">
            <v>2257</v>
          </cell>
          <cell r="C98">
            <v>1569</v>
          </cell>
          <cell r="D98">
            <v>322</v>
          </cell>
          <cell r="E98">
            <v>1110</v>
          </cell>
          <cell r="F98">
            <v>1560</v>
          </cell>
          <cell r="G98">
            <v>732</v>
          </cell>
          <cell r="H98">
            <v>129</v>
          </cell>
          <cell r="I98">
            <v>14</v>
          </cell>
        </row>
        <row r="99">
          <cell r="B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>
            <v>2694</v>
          </cell>
          <cell r="C100">
            <v>2159</v>
          </cell>
          <cell r="D100">
            <v>1195</v>
          </cell>
          <cell r="E100">
            <v>766</v>
          </cell>
          <cell r="F100">
            <v>2379</v>
          </cell>
          <cell r="G100">
            <v>486</v>
          </cell>
          <cell r="H100">
            <v>323</v>
          </cell>
          <cell r="I100">
            <v>833</v>
          </cell>
        </row>
        <row r="101">
          <cell r="B101">
            <v>1231</v>
          </cell>
          <cell r="C101">
            <v>119</v>
          </cell>
          <cell r="D101">
            <v>90</v>
          </cell>
          <cell r="E101">
            <v>681</v>
          </cell>
          <cell r="F101">
            <v>355</v>
          </cell>
          <cell r="G101">
            <v>191</v>
          </cell>
          <cell r="H101">
            <v>488</v>
          </cell>
          <cell r="I101">
            <v>16</v>
          </cell>
        </row>
        <row r="102">
          <cell r="B102">
            <v>264</v>
          </cell>
          <cell r="C102">
            <v>0</v>
          </cell>
          <cell r="D102">
            <v>168</v>
          </cell>
          <cell r="E102">
            <v>556</v>
          </cell>
          <cell r="F102">
            <v>80</v>
          </cell>
          <cell r="G102">
            <v>53</v>
          </cell>
          <cell r="H102">
            <v>627</v>
          </cell>
          <cell r="I102">
            <v>0</v>
          </cell>
        </row>
        <row r="103">
          <cell r="B103">
            <v>169</v>
          </cell>
          <cell r="C103">
            <v>54</v>
          </cell>
          <cell r="D103">
            <v>83</v>
          </cell>
          <cell r="E103">
            <v>87</v>
          </cell>
          <cell r="F103">
            <v>305</v>
          </cell>
          <cell r="G103">
            <v>0</v>
          </cell>
          <cell r="H103">
            <v>65</v>
          </cell>
          <cell r="I103">
            <v>9</v>
          </cell>
        </row>
        <row r="104">
          <cell r="B104">
            <v>16</v>
          </cell>
          <cell r="C104">
            <v>0</v>
          </cell>
          <cell r="D104">
            <v>0</v>
          </cell>
          <cell r="E104">
            <v>609</v>
          </cell>
          <cell r="F104">
            <v>215</v>
          </cell>
          <cell r="G104">
            <v>0</v>
          </cell>
          <cell r="H104">
            <v>0</v>
          </cell>
          <cell r="I104">
            <v>0</v>
          </cell>
        </row>
        <row r="105">
          <cell r="B105">
            <v>85</v>
          </cell>
          <cell r="C105">
            <v>0</v>
          </cell>
          <cell r="D105">
            <v>0</v>
          </cell>
          <cell r="E105">
            <v>105</v>
          </cell>
          <cell r="F105">
            <v>280</v>
          </cell>
          <cell r="G105">
            <v>331</v>
          </cell>
          <cell r="H105">
            <v>187</v>
          </cell>
          <cell r="I105">
            <v>0</v>
          </cell>
        </row>
        <row r="106">
          <cell r="B106">
            <v>317</v>
          </cell>
          <cell r="C106">
            <v>0</v>
          </cell>
          <cell r="D106">
            <v>24</v>
          </cell>
          <cell r="E106">
            <v>159</v>
          </cell>
          <cell r="F106">
            <v>1135</v>
          </cell>
          <cell r="G106">
            <v>3</v>
          </cell>
          <cell r="H106">
            <v>0</v>
          </cell>
          <cell r="I106">
            <v>7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3</v>
          </cell>
          <cell r="C108">
            <v>0</v>
          </cell>
          <cell r="D108">
            <v>0</v>
          </cell>
          <cell r="E108">
            <v>899</v>
          </cell>
          <cell r="F108">
            <v>400</v>
          </cell>
          <cell r="G108">
            <v>301</v>
          </cell>
          <cell r="H108">
            <v>12</v>
          </cell>
          <cell r="I108">
            <v>0</v>
          </cell>
        </row>
        <row r="109">
          <cell r="B109">
            <v>37948</v>
          </cell>
          <cell r="C109">
            <v>224</v>
          </cell>
          <cell r="D109">
            <v>39</v>
          </cell>
          <cell r="E109">
            <v>540</v>
          </cell>
          <cell r="F109">
            <v>2794</v>
          </cell>
          <cell r="G109">
            <v>3222</v>
          </cell>
          <cell r="H109">
            <v>2424</v>
          </cell>
          <cell r="I109">
            <v>580</v>
          </cell>
        </row>
        <row r="110">
          <cell r="B110">
            <v>357</v>
          </cell>
          <cell r="C110">
            <v>7962</v>
          </cell>
          <cell r="D110">
            <v>80</v>
          </cell>
          <cell r="E110">
            <v>188</v>
          </cell>
          <cell r="F110">
            <v>6150</v>
          </cell>
          <cell r="G110">
            <v>65</v>
          </cell>
          <cell r="H110">
            <v>0</v>
          </cell>
          <cell r="I110">
            <v>415</v>
          </cell>
        </row>
        <row r="111">
          <cell r="B111">
            <v>1044</v>
          </cell>
          <cell r="C111">
            <v>1384</v>
          </cell>
          <cell r="D111">
            <v>1287</v>
          </cell>
          <cell r="E111">
            <v>381</v>
          </cell>
          <cell r="F111">
            <v>482</v>
          </cell>
          <cell r="G111">
            <v>1276</v>
          </cell>
          <cell r="H111">
            <v>304</v>
          </cell>
          <cell r="I111">
            <v>209</v>
          </cell>
        </row>
        <row r="112">
          <cell r="B112">
            <v>299</v>
          </cell>
          <cell r="C112">
            <v>0</v>
          </cell>
          <cell r="D112">
            <v>375</v>
          </cell>
          <cell r="E112">
            <v>0</v>
          </cell>
          <cell r="F112">
            <v>0</v>
          </cell>
          <cell r="G112">
            <v>197</v>
          </cell>
          <cell r="H112">
            <v>0</v>
          </cell>
          <cell r="I112">
            <v>42</v>
          </cell>
        </row>
        <row r="113">
          <cell r="B113">
            <v>10741</v>
          </cell>
          <cell r="C113">
            <v>9381</v>
          </cell>
          <cell r="D113">
            <v>480</v>
          </cell>
          <cell r="E113">
            <v>3699</v>
          </cell>
          <cell r="F113">
            <v>6599</v>
          </cell>
          <cell r="G113">
            <v>468</v>
          </cell>
          <cell r="H113">
            <v>220</v>
          </cell>
          <cell r="I113">
            <v>3859</v>
          </cell>
        </row>
        <row r="114">
          <cell r="B114">
            <v>223</v>
          </cell>
          <cell r="C114">
            <v>8998</v>
          </cell>
          <cell r="D114">
            <v>0</v>
          </cell>
          <cell r="E114">
            <v>0</v>
          </cell>
          <cell r="F114">
            <v>533</v>
          </cell>
          <cell r="G114">
            <v>0</v>
          </cell>
          <cell r="H114">
            <v>0</v>
          </cell>
          <cell r="I114">
            <v>2</v>
          </cell>
        </row>
        <row r="115">
          <cell r="B115">
            <v>24</v>
          </cell>
          <cell r="C115">
            <v>16</v>
          </cell>
          <cell r="D115">
            <v>0</v>
          </cell>
          <cell r="E115">
            <v>0</v>
          </cell>
          <cell r="F115">
            <v>1483</v>
          </cell>
          <cell r="G115">
            <v>479</v>
          </cell>
          <cell r="H115">
            <v>0</v>
          </cell>
          <cell r="I115">
            <v>184</v>
          </cell>
        </row>
        <row r="116">
          <cell r="B116">
            <v>22841</v>
          </cell>
          <cell r="C116">
            <v>8964</v>
          </cell>
          <cell r="D116">
            <v>89959</v>
          </cell>
          <cell r="E116">
            <v>4304</v>
          </cell>
          <cell r="F116">
            <v>27663</v>
          </cell>
          <cell r="G116">
            <v>77192</v>
          </cell>
          <cell r="H116">
            <v>11955</v>
          </cell>
          <cell r="I116">
            <v>542</v>
          </cell>
        </row>
        <row r="117">
          <cell r="B117">
            <v>140300</v>
          </cell>
          <cell r="C117">
            <v>138585</v>
          </cell>
          <cell r="D117">
            <v>15901</v>
          </cell>
          <cell r="E117">
            <v>160632</v>
          </cell>
          <cell r="F117">
            <v>36691</v>
          </cell>
          <cell r="G117">
            <v>125251</v>
          </cell>
          <cell r="H117">
            <v>27697</v>
          </cell>
          <cell r="I117">
            <v>3551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56">
          <cell r="B156">
            <v>0</v>
          </cell>
          <cell r="C156">
            <v>331673</v>
          </cell>
          <cell r="D156">
            <v>702021</v>
          </cell>
          <cell r="E156">
            <v>287780</v>
          </cell>
          <cell r="F156">
            <v>33734</v>
          </cell>
          <cell r="G156">
            <v>0</v>
          </cell>
          <cell r="H156">
            <v>30770</v>
          </cell>
          <cell r="I156">
            <v>7878</v>
          </cell>
        </row>
        <row r="157">
          <cell r="B157">
            <v>4531</v>
          </cell>
          <cell r="C157">
            <v>6415</v>
          </cell>
          <cell r="D157">
            <v>9507</v>
          </cell>
          <cell r="E157">
            <v>2505</v>
          </cell>
          <cell r="F157">
            <v>8473</v>
          </cell>
          <cell r="G157">
            <v>4345</v>
          </cell>
          <cell r="H157">
            <v>31928</v>
          </cell>
          <cell r="I157">
            <v>9870</v>
          </cell>
        </row>
        <row r="158">
          <cell r="B158">
            <v>360</v>
          </cell>
          <cell r="C158">
            <v>2720</v>
          </cell>
          <cell r="D158">
            <v>2902</v>
          </cell>
          <cell r="E158">
            <v>0</v>
          </cell>
          <cell r="F158">
            <v>0</v>
          </cell>
          <cell r="G158">
            <v>280</v>
          </cell>
          <cell r="H158">
            <v>2984</v>
          </cell>
          <cell r="I158">
            <v>0</v>
          </cell>
        </row>
        <row r="159">
          <cell r="B159">
            <v>220</v>
          </cell>
          <cell r="C159">
            <v>12910</v>
          </cell>
          <cell r="D159">
            <v>64</v>
          </cell>
          <cell r="E159">
            <v>203</v>
          </cell>
          <cell r="F159">
            <v>1481</v>
          </cell>
          <cell r="G159">
            <v>2761</v>
          </cell>
          <cell r="H159">
            <v>82</v>
          </cell>
          <cell r="I159">
            <v>5323</v>
          </cell>
        </row>
        <row r="160">
          <cell r="B160">
            <v>0</v>
          </cell>
          <cell r="C160">
            <v>0</v>
          </cell>
          <cell r="D160">
            <v>1000</v>
          </cell>
          <cell r="E160">
            <v>28</v>
          </cell>
          <cell r="F160">
            <v>0</v>
          </cell>
          <cell r="G160">
            <v>0</v>
          </cell>
          <cell r="H160">
            <v>6721</v>
          </cell>
          <cell r="I160">
            <v>71</v>
          </cell>
        </row>
        <row r="161">
          <cell r="B161">
            <v>808</v>
          </cell>
          <cell r="C161">
            <v>38</v>
          </cell>
          <cell r="D161">
            <v>263</v>
          </cell>
          <cell r="E161">
            <v>639</v>
          </cell>
          <cell r="F161">
            <v>637</v>
          </cell>
          <cell r="G161">
            <v>1572</v>
          </cell>
          <cell r="H161">
            <v>7571</v>
          </cell>
          <cell r="I161">
            <v>0</v>
          </cell>
        </row>
        <row r="162">
          <cell r="B162">
            <v>80</v>
          </cell>
          <cell r="C162">
            <v>77</v>
          </cell>
          <cell r="D162">
            <v>369</v>
          </cell>
          <cell r="E162">
            <v>39</v>
          </cell>
          <cell r="F162">
            <v>127</v>
          </cell>
          <cell r="G162">
            <v>3103</v>
          </cell>
          <cell r="H162">
            <v>3582</v>
          </cell>
          <cell r="I162">
            <v>0</v>
          </cell>
        </row>
        <row r="163">
          <cell r="B163">
            <v>99</v>
          </cell>
          <cell r="C163">
            <v>0</v>
          </cell>
          <cell r="D163">
            <v>0</v>
          </cell>
          <cell r="E163">
            <v>0</v>
          </cell>
          <cell r="F163">
            <v>40</v>
          </cell>
          <cell r="G163">
            <v>0</v>
          </cell>
          <cell r="H163">
            <v>144</v>
          </cell>
          <cell r="I163">
            <v>0</v>
          </cell>
        </row>
        <row r="164">
          <cell r="B164">
            <v>3566</v>
          </cell>
          <cell r="C164">
            <v>263</v>
          </cell>
          <cell r="D164">
            <v>3080</v>
          </cell>
          <cell r="E164">
            <v>320</v>
          </cell>
          <cell r="F164">
            <v>1018</v>
          </cell>
          <cell r="G164">
            <v>5755</v>
          </cell>
          <cell r="H164">
            <v>5924</v>
          </cell>
          <cell r="I164">
            <v>316</v>
          </cell>
        </row>
        <row r="165">
          <cell r="B165">
            <v>3395</v>
          </cell>
          <cell r="C165">
            <v>5422</v>
          </cell>
          <cell r="D165">
            <v>444</v>
          </cell>
          <cell r="E165">
            <v>6804</v>
          </cell>
          <cell r="F165">
            <v>6665</v>
          </cell>
          <cell r="G165">
            <v>1689</v>
          </cell>
          <cell r="H165">
            <v>37739</v>
          </cell>
          <cell r="I165">
            <v>1480</v>
          </cell>
        </row>
        <row r="166">
          <cell r="B166">
            <v>80</v>
          </cell>
          <cell r="C166">
            <v>12772</v>
          </cell>
          <cell r="D166">
            <v>0</v>
          </cell>
          <cell r="E166">
            <v>35</v>
          </cell>
          <cell r="F166">
            <v>11676</v>
          </cell>
          <cell r="G166">
            <v>21645</v>
          </cell>
          <cell r="H166">
            <v>0</v>
          </cell>
          <cell r="I166">
            <v>4844</v>
          </cell>
        </row>
        <row r="167">
          <cell r="B167">
            <v>0</v>
          </cell>
          <cell r="C167">
            <v>200</v>
          </cell>
          <cell r="D167">
            <v>0</v>
          </cell>
          <cell r="E167">
            <v>68880</v>
          </cell>
          <cell r="F167">
            <v>400</v>
          </cell>
          <cell r="G167">
            <v>450</v>
          </cell>
          <cell r="H167">
            <v>0</v>
          </cell>
          <cell r="I167">
            <v>0</v>
          </cell>
        </row>
        <row r="168">
          <cell r="B168">
            <v>1086</v>
          </cell>
          <cell r="C168">
            <v>68690</v>
          </cell>
          <cell r="D168">
            <v>186</v>
          </cell>
          <cell r="E168">
            <v>9139</v>
          </cell>
          <cell r="F168">
            <v>15672</v>
          </cell>
          <cell r="G168">
            <v>11816</v>
          </cell>
          <cell r="H168">
            <v>0</v>
          </cell>
          <cell r="I168">
            <v>2534</v>
          </cell>
        </row>
        <row r="169">
          <cell r="B169">
            <v>52318</v>
          </cell>
          <cell r="C169">
            <v>15175</v>
          </cell>
          <cell r="D169">
            <v>28226</v>
          </cell>
          <cell r="E169">
            <v>67756</v>
          </cell>
          <cell r="F169">
            <v>37080</v>
          </cell>
          <cell r="G169">
            <v>7365</v>
          </cell>
          <cell r="H169">
            <v>16069</v>
          </cell>
          <cell r="I169">
            <v>5963</v>
          </cell>
        </row>
        <row r="170">
          <cell r="B170">
            <v>31763</v>
          </cell>
          <cell r="C170">
            <v>1080</v>
          </cell>
          <cell r="D170">
            <v>1464</v>
          </cell>
          <cell r="E170">
            <v>9270</v>
          </cell>
          <cell r="F170">
            <v>13715</v>
          </cell>
          <cell r="G170">
            <v>6260</v>
          </cell>
          <cell r="H170">
            <v>698</v>
          </cell>
          <cell r="I170">
            <v>53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B172">
            <v>9555</v>
          </cell>
          <cell r="C172">
            <v>10992</v>
          </cell>
          <cell r="D172">
            <v>2779</v>
          </cell>
          <cell r="E172">
            <v>8929</v>
          </cell>
          <cell r="F172">
            <v>19806</v>
          </cell>
          <cell r="G172">
            <v>3400</v>
          </cell>
          <cell r="H172">
            <v>1505</v>
          </cell>
          <cell r="I172">
            <v>5831</v>
          </cell>
        </row>
        <row r="173">
          <cell r="B173">
            <v>11841</v>
          </cell>
          <cell r="C173">
            <v>142</v>
          </cell>
          <cell r="D173">
            <v>691</v>
          </cell>
          <cell r="E173">
            <v>5448</v>
          </cell>
          <cell r="F173">
            <v>2765</v>
          </cell>
          <cell r="G173">
            <v>1502</v>
          </cell>
          <cell r="H173">
            <v>4204</v>
          </cell>
          <cell r="I173">
            <v>66</v>
          </cell>
        </row>
        <row r="174">
          <cell r="B174">
            <v>3036</v>
          </cell>
          <cell r="C174">
            <v>0</v>
          </cell>
          <cell r="D174">
            <v>2060</v>
          </cell>
          <cell r="E174">
            <v>20710</v>
          </cell>
          <cell r="F174">
            <v>1200</v>
          </cell>
          <cell r="G174">
            <v>516</v>
          </cell>
          <cell r="H174">
            <v>14206</v>
          </cell>
          <cell r="I174">
            <v>0</v>
          </cell>
        </row>
        <row r="175">
          <cell r="B175">
            <v>2589</v>
          </cell>
          <cell r="C175">
            <v>125</v>
          </cell>
          <cell r="D175">
            <v>1012</v>
          </cell>
          <cell r="E175">
            <v>1970</v>
          </cell>
          <cell r="F175">
            <v>4470</v>
          </cell>
          <cell r="G175">
            <v>0</v>
          </cell>
          <cell r="H175">
            <v>220</v>
          </cell>
          <cell r="I175">
            <v>36</v>
          </cell>
        </row>
        <row r="176">
          <cell r="B176">
            <v>27</v>
          </cell>
          <cell r="C176">
            <v>0</v>
          </cell>
          <cell r="D176">
            <v>0</v>
          </cell>
          <cell r="E176">
            <v>1218</v>
          </cell>
          <cell r="F176">
            <v>320</v>
          </cell>
          <cell r="G176">
            <v>0</v>
          </cell>
          <cell r="H176">
            <v>0</v>
          </cell>
          <cell r="I176">
            <v>0</v>
          </cell>
        </row>
        <row r="177">
          <cell r="B177">
            <v>74</v>
          </cell>
          <cell r="C177">
            <v>0</v>
          </cell>
          <cell r="D177">
            <v>0</v>
          </cell>
          <cell r="E177">
            <v>232</v>
          </cell>
          <cell r="F177">
            <v>280</v>
          </cell>
          <cell r="G177">
            <v>201</v>
          </cell>
          <cell r="H177">
            <v>60</v>
          </cell>
          <cell r="I177">
            <v>0</v>
          </cell>
        </row>
        <row r="178">
          <cell r="B178">
            <v>3732</v>
          </cell>
          <cell r="C178">
            <v>0</v>
          </cell>
          <cell r="D178">
            <v>624</v>
          </cell>
          <cell r="E178">
            <v>4969</v>
          </cell>
          <cell r="F178">
            <v>22700</v>
          </cell>
          <cell r="G178">
            <v>12</v>
          </cell>
          <cell r="H178">
            <v>0</v>
          </cell>
          <cell r="I178">
            <v>21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</row>
        <row r="180">
          <cell r="B180">
            <v>18</v>
          </cell>
          <cell r="C180">
            <v>0</v>
          </cell>
          <cell r="D180">
            <v>0</v>
          </cell>
          <cell r="E180">
            <v>45023</v>
          </cell>
          <cell r="F180">
            <v>4680</v>
          </cell>
          <cell r="G180">
            <v>2614</v>
          </cell>
          <cell r="H180">
            <v>60</v>
          </cell>
          <cell r="I180">
            <v>0</v>
          </cell>
        </row>
        <row r="181">
          <cell r="B181">
            <v>59188</v>
          </cell>
          <cell r="C181">
            <v>153</v>
          </cell>
          <cell r="D181">
            <v>79</v>
          </cell>
          <cell r="E181">
            <v>45</v>
          </cell>
          <cell r="F181">
            <v>4950</v>
          </cell>
          <cell r="G181">
            <v>4280</v>
          </cell>
          <cell r="H181">
            <v>3389</v>
          </cell>
          <cell r="I181">
            <v>1020</v>
          </cell>
        </row>
        <row r="182">
          <cell r="B182">
            <v>568</v>
          </cell>
          <cell r="C182">
            <v>1981</v>
          </cell>
          <cell r="D182">
            <v>19</v>
          </cell>
          <cell r="E182">
            <v>165</v>
          </cell>
          <cell r="F182">
            <v>15150</v>
          </cell>
          <cell r="G182">
            <v>50</v>
          </cell>
          <cell r="H182">
            <v>0</v>
          </cell>
          <cell r="I182">
            <v>1037</v>
          </cell>
        </row>
        <row r="183">
          <cell r="B183">
            <v>1418</v>
          </cell>
          <cell r="C183">
            <v>167</v>
          </cell>
          <cell r="D183">
            <v>5665</v>
          </cell>
          <cell r="E183">
            <v>1112</v>
          </cell>
          <cell r="F183">
            <v>1812</v>
          </cell>
          <cell r="G183">
            <v>715</v>
          </cell>
          <cell r="H183">
            <v>10618</v>
          </cell>
          <cell r="I183">
            <v>144</v>
          </cell>
        </row>
        <row r="184">
          <cell r="B184">
            <v>304</v>
          </cell>
          <cell r="C184">
            <v>0</v>
          </cell>
          <cell r="D184">
            <v>350</v>
          </cell>
          <cell r="E184">
            <v>0</v>
          </cell>
          <cell r="F184">
            <v>0</v>
          </cell>
          <cell r="G184">
            <v>176</v>
          </cell>
          <cell r="H184">
            <v>0</v>
          </cell>
          <cell r="I184">
            <v>42</v>
          </cell>
        </row>
        <row r="185">
          <cell r="B185">
            <v>34590</v>
          </cell>
          <cell r="C185">
            <v>5067</v>
          </cell>
          <cell r="D185">
            <v>97</v>
          </cell>
          <cell r="E185">
            <v>1390</v>
          </cell>
          <cell r="F185">
            <v>15800</v>
          </cell>
          <cell r="G185">
            <v>4201</v>
          </cell>
          <cell r="H185">
            <v>550</v>
          </cell>
          <cell r="I185">
            <v>8952</v>
          </cell>
        </row>
        <row r="186">
          <cell r="B186">
            <v>370</v>
          </cell>
          <cell r="C186">
            <v>1759</v>
          </cell>
          <cell r="D186">
            <v>0</v>
          </cell>
          <cell r="E186">
            <v>0</v>
          </cell>
          <cell r="F186">
            <v>816</v>
          </cell>
          <cell r="G186">
            <v>0</v>
          </cell>
          <cell r="H186">
            <v>0</v>
          </cell>
          <cell r="I186">
            <v>1</v>
          </cell>
        </row>
        <row r="187">
          <cell r="B187">
            <v>48</v>
          </cell>
          <cell r="C187">
            <v>726</v>
          </cell>
          <cell r="D187">
            <v>0</v>
          </cell>
          <cell r="E187">
            <v>0</v>
          </cell>
          <cell r="F187">
            <v>2242</v>
          </cell>
          <cell r="G187">
            <v>406</v>
          </cell>
          <cell r="H187">
            <v>0</v>
          </cell>
          <cell r="I187">
            <v>368</v>
          </cell>
        </row>
        <row r="188">
          <cell r="B188">
            <v>135445</v>
          </cell>
          <cell r="C188">
            <v>8811</v>
          </cell>
          <cell r="D188">
            <v>828880</v>
          </cell>
          <cell r="E188">
            <v>16417</v>
          </cell>
          <cell r="F188">
            <v>151188</v>
          </cell>
          <cell r="G188">
            <v>402658</v>
          </cell>
          <cell r="H188">
            <v>67544</v>
          </cell>
          <cell r="I188">
            <v>34300</v>
          </cell>
        </row>
        <row r="189">
          <cell r="B189">
            <v>21964</v>
          </cell>
          <cell r="C189">
            <v>12690</v>
          </cell>
          <cell r="D189">
            <v>5815</v>
          </cell>
          <cell r="E189">
            <v>12752</v>
          </cell>
          <cell r="F189">
            <v>6181</v>
          </cell>
          <cell r="G189">
            <v>27150</v>
          </cell>
          <cell r="H189">
            <v>9609</v>
          </cell>
          <cell r="I189">
            <v>4491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</sheetData>
      <sheetData sheetId="13">
        <row r="9">
          <cell r="B9">
            <v>0</v>
          </cell>
          <cell r="C9">
            <v>34147</v>
          </cell>
          <cell r="D9">
            <v>58482</v>
          </cell>
          <cell r="E9">
            <v>22906</v>
          </cell>
          <cell r="F9">
            <v>500</v>
          </cell>
          <cell r="G9">
            <v>0</v>
          </cell>
          <cell r="H9">
            <v>1923</v>
          </cell>
          <cell r="I9">
            <v>2499</v>
          </cell>
        </row>
        <row r="10">
          <cell r="B10">
            <v>12504</v>
          </cell>
          <cell r="C10">
            <v>833</v>
          </cell>
          <cell r="D10">
            <v>2721</v>
          </cell>
          <cell r="E10">
            <v>653</v>
          </cell>
          <cell r="F10">
            <v>2140</v>
          </cell>
          <cell r="G10">
            <v>1748</v>
          </cell>
          <cell r="H10">
            <v>4144</v>
          </cell>
          <cell r="I10">
            <v>1709</v>
          </cell>
        </row>
        <row r="11">
          <cell r="B11">
            <v>0</v>
          </cell>
          <cell r="C11">
            <v>0</v>
          </cell>
          <cell r="D11">
            <v>350</v>
          </cell>
          <cell r="E11">
            <v>0</v>
          </cell>
          <cell r="F11">
            <v>0</v>
          </cell>
          <cell r="G11">
            <v>400</v>
          </cell>
          <cell r="H11">
            <v>0</v>
          </cell>
          <cell r="I11">
            <v>0</v>
          </cell>
        </row>
        <row r="12">
          <cell r="B12">
            <v>5</v>
          </cell>
          <cell r="C12">
            <v>10</v>
          </cell>
          <cell r="D12">
            <v>0</v>
          </cell>
          <cell r="E12">
            <v>0</v>
          </cell>
          <cell r="F12">
            <v>0</v>
          </cell>
          <cell r="G12">
            <v>12</v>
          </cell>
          <cell r="H12">
            <v>0</v>
          </cell>
          <cell r="I12">
            <v>0</v>
          </cell>
        </row>
        <row r="13">
          <cell r="B13">
            <v>0</v>
          </cell>
          <cell r="C13">
            <v>10</v>
          </cell>
          <cell r="D13">
            <v>187</v>
          </cell>
          <cell r="E13">
            <v>0</v>
          </cell>
          <cell r="F13">
            <v>0</v>
          </cell>
          <cell r="G13">
            <v>3</v>
          </cell>
          <cell r="H13">
            <v>404</v>
          </cell>
          <cell r="I13">
            <v>270</v>
          </cell>
        </row>
        <row r="14">
          <cell r="B14">
            <v>1984</v>
          </cell>
          <cell r="C14">
            <v>443</v>
          </cell>
          <cell r="D14">
            <v>619</v>
          </cell>
          <cell r="E14">
            <v>903</v>
          </cell>
          <cell r="F14">
            <v>2423</v>
          </cell>
          <cell r="G14">
            <v>2009</v>
          </cell>
          <cell r="H14">
            <v>92131</v>
          </cell>
          <cell r="I14">
            <v>7316</v>
          </cell>
        </row>
        <row r="15">
          <cell r="B15">
            <v>454</v>
          </cell>
          <cell r="C15">
            <v>169</v>
          </cell>
          <cell r="D15">
            <v>335</v>
          </cell>
          <cell r="E15">
            <v>37</v>
          </cell>
          <cell r="F15">
            <v>268</v>
          </cell>
          <cell r="G15">
            <v>3510</v>
          </cell>
          <cell r="H15">
            <v>13044</v>
          </cell>
          <cell r="I15">
            <v>8147</v>
          </cell>
        </row>
        <row r="16">
          <cell r="B16">
            <v>49</v>
          </cell>
          <cell r="C16">
            <v>0</v>
          </cell>
          <cell r="D16">
            <v>0</v>
          </cell>
          <cell r="E16">
            <v>0</v>
          </cell>
          <cell r="F16">
            <v>5</v>
          </cell>
          <cell r="G16">
            <v>458</v>
          </cell>
          <cell r="H16">
            <v>637</v>
          </cell>
          <cell r="I16">
            <v>0</v>
          </cell>
        </row>
        <row r="17">
          <cell r="B17">
            <v>1071</v>
          </cell>
          <cell r="C17">
            <v>89</v>
          </cell>
          <cell r="D17">
            <v>619</v>
          </cell>
          <cell r="E17">
            <v>17</v>
          </cell>
          <cell r="F17">
            <v>213</v>
          </cell>
          <cell r="G17">
            <v>128</v>
          </cell>
          <cell r="H17">
            <v>2818</v>
          </cell>
          <cell r="I17">
            <v>348</v>
          </cell>
        </row>
        <row r="18">
          <cell r="B18">
            <v>733</v>
          </cell>
          <cell r="C18">
            <v>200</v>
          </cell>
          <cell r="D18">
            <v>268</v>
          </cell>
          <cell r="E18">
            <v>697</v>
          </cell>
          <cell r="F18">
            <v>413</v>
          </cell>
          <cell r="G18">
            <v>459</v>
          </cell>
          <cell r="H18">
            <v>1513</v>
          </cell>
          <cell r="I18">
            <v>97</v>
          </cell>
        </row>
        <row r="19">
          <cell r="B19">
            <v>14</v>
          </cell>
          <cell r="C19">
            <v>580</v>
          </cell>
          <cell r="D19">
            <v>5</v>
          </cell>
          <cell r="E19">
            <v>0</v>
          </cell>
          <cell r="F19">
            <v>855</v>
          </cell>
          <cell r="G19">
            <v>2407</v>
          </cell>
          <cell r="H19">
            <v>0</v>
          </cell>
          <cell r="I19">
            <v>278</v>
          </cell>
        </row>
        <row r="20">
          <cell r="B20">
            <v>0</v>
          </cell>
          <cell r="C20">
            <v>0</v>
          </cell>
          <cell r="D20">
            <v>1021</v>
          </cell>
          <cell r="E20">
            <v>963</v>
          </cell>
          <cell r="F20">
            <v>40</v>
          </cell>
          <cell r="G20">
            <v>333</v>
          </cell>
          <cell r="H20">
            <v>0</v>
          </cell>
          <cell r="I20">
            <v>0</v>
          </cell>
        </row>
        <row r="21">
          <cell r="B21">
            <v>180</v>
          </cell>
          <cell r="C21">
            <v>1968</v>
          </cell>
          <cell r="D21">
            <v>15</v>
          </cell>
          <cell r="E21">
            <v>302</v>
          </cell>
          <cell r="F21">
            <v>851</v>
          </cell>
          <cell r="G21">
            <v>1508</v>
          </cell>
          <cell r="H21">
            <v>0</v>
          </cell>
          <cell r="I21">
            <v>80</v>
          </cell>
        </row>
        <row r="22">
          <cell r="B22">
            <v>1968</v>
          </cell>
          <cell r="C22">
            <v>444</v>
          </cell>
          <cell r="D22">
            <v>1643</v>
          </cell>
          <cell r="E22">
            <v>912</v>
          </cell>
          <cell r="F22">
            <v>1709</v>
          </cell>
          <cell r="G22">
            <v>742</v>
          </cell>
          <cell r="H22">
            <v>624</v>
          </cell>
          <cell r="I22">
            <v>924</v>
          </cell>
        </row>
        <row r="23">
          <cell r="B23">
            <v>191</v>
          </cell>
          <cell r="C23">
            <v>53</v>
          </cell>
          <cell r="D23">
            <v>679</v>
          </cell>
          <cell r="E23">
            <v>58</v>
          </cell>
          <cell r="F23">
            <v>636</v>
          </cell>
          <cell r="G23">
            <v>295</v>
          </cell>
          <cell r="H23">
            <v>932</v>
          </cell>
          <cell r="I23">
            <v>52</v>
          </cell>
        </row>
        <row r="24">
          <cell r="B24">
            <v>2</v>
          </cell>
          <cell r="C24">
            <v>0</v>
          </cell>
          <cell r="D24">
            <v>0</v>
          </cell>
          <cell r="E24">
            <v>3042</v>
          </cell>
          <cell r="F24">
            <v>155</v>
          </cell>
          <cell r="G24">
            <v>0</v>
          </cell>
          <cell r="H24">
            <v>0</v>
          </cell>
          <cell r="I24">
            <v>0</v>
          </cell>
        </row>
        <row r="25">
          <cell r="B25">
            <v>435</v>
          </cell>
          <cell r="C25">
            <v>277</v>
          </cell>
          <cell r="D25">
            <v>117</v>
          </cell>
          <cell r="E25">
            <v>87</v>
          </cell>
          <cell r="F25">
            <v>943</v>
          </cell>
          <cell r="G25">
            <v>47</v>
          </cell>
          <cell r="H25">
            <v>100</v>
          </cell>
          <cell r="I25">
            <v>910</v>
          </cell>
        </row>
        <row r="26">
          <cell r="B26">
            <v>190</v>
          </cell>
          <cell r="C26">
            <v>41</v>
          </cell>
          <cell r="D26">
            <v>444</v>
          </cell>
          <cell r="E26">
            <v>96</v>
          </cell>
          <cell r="F26">
            <v>332</v>
          </cell>
          <cell r="G26">
            <v>72</v>
          </cell>
          <cell r="H26">
            <v>730</v>
          </cell>
          <cell r="I26">
            <v>10</v>
          </cell>
        </row>
        <row r="27">
          <cell r="B27">
            <v>21</v>
          </cell>
          <cell r="C27">
            <v>0</v>
          </cell>
          <cell r="D27">
            <v>138</v>
          </cell>
          <cell r="E27">
            <v>166</v>
          </cell>
          <cell r="F27">
            <v>2427</v>
          </cell>
          <cell r="G27">
            <v>84</v>
          </cell>
          <cell r="H27">
            <v>2882</v>
          </cell>
          <cell r="I27">
            <v>2</v>
          </cell>
        </row>
        <row r="28">
          <cell r="B28">
            <v>87</v>
          </cell>
          <cell r="C28">
            <v>15</v>
          </cell>
          <cell r="D28">
            <v>179</v>
          </cell>
          <cell r="E28">
            <v>90</v>
          </cell>
          <cell r="F28">
            <v>398</v>
          </cell>
          <cell r="G28">
            <v>22</v>
          </cell>
          <cell r="H28">
            <v>110</v>
          </cell>
          <cell r="I28">
            <v>25</v>
          </cell>
        </row>
        <row r="29">
          <cell r="B29">
            <v>3</v>
          </cell>
          <cell r="C29">
            <v>26</v>
          </cell>
          <cell r="D29">
            <v>20</v>
          </cell>
          <cell r="E29">
            <v>506</v>
          </cell>
          <cell r="F29">
            <v>265</v>
          </cell>
          <cell r="G29">
            <v>2</v>
          </cell>
          <cell r="H29">
            <v>0</v>
          </cell>
          <cell r="I29">
            <v>3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14</v>
          </cell>
          <cell r="H30">
            <v>0</v>
          </cell>
          <cell r="I30">
            <v>0</v>
          </cell>
        </row>
        <row r="31">
          <cell r="B31">
            <v>51</v>
          </cell>
          <cell r="C31">
            <v>11</v>
          </cell>
          <cell r="D31">
            <v>37</v>
          </cell>
          <cell r="E31">
            <v>65</v>
          </cell>
          <cell r="F31">
            <v>588</v>
          </cell>
          <cell r="G31">
            <v>13</v>
          </cell>
          <cell r="H31">
            <v>0</v>
          </cell>
          <cell r="I31">
            <v>11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1</v>
          </cell>
          <cell r="D33">
            <v>0</v>
          </cell>
          <cell r="E33">
            <v>237</v>
          </cell>
          <cell r="F33">
            <v>45</v>
          </cell>
          <cell r="G33">
            <v>85</v>
          </cell>
          <cell r="H33">
            <v>0</v>
          </cell>
          <cell r="I33">
            <v>0</v>
          </cell>
        </row>
        <row r="34">
          <cell r="B34">
            <v>702</v>
          </cell>
          <cell r="C34">
            <v>7</v>
          </cell>
          <cell r="D34">
            <v>4</v>
          </cell>
          <cell r="E34">
            <v>0</v>
          </cell>
          <cell r="F34">
            <v>193</v>
          </cell>
          <cell r="G34">
            <v>531</v>
          </cell>
          <cell r="H34">
            <v>250</v>
          </cell>
          <cell r="I34">
            <v>25</v>
          </cell>
        </row>
        <row r="35">
          <cell r="B35">
            <v>40</v>
          </cell>
          <cell r="C35">
            <v>7</v>
          </cell>
          <cell r="D35">
            <v>26</v>
          </cell>
          <cell r="E35">
            <v>6</v>
          </cell>
          <cell r="F35">
            <v>500</v>
          </cell>
          <cell r="G35">
            <v>5</v>
          </cell>
          <cell r="H35">
            <v>0</v>
          </cell>
          <cell r="I35">
            <v>26</v>
          </cell>
        </row>
        <row r="36">
          <cell r="B36">
            <v>367</v>
          </cell>
          <cell r="C36">
            <v>30</v>
          </cell>
          <cell r="D36">
            <v>98</v>
          </cell>
          <cell r="E36">
            <v>30</v>
          </cell>
          <cell r="F36">
            <v>430</v>
          </cell>
          <cell r="G36">
            <v>609</v>
          </cell>
          <cell r="H36">
            <v>77</v>
          </cell>
          <cell r="I36">
            <v>10</v>
          </cell>
        </row>
        <row r="37">
          <cell r="B37">
            <v>0</v>
          </cell>
          <cell r="C37">
            <v>0</v>
          </cell>
          <cell r="D37">
            <v>3421</v>
          </cell>
          <cell r="E37">
            <v>0</v>
          </cell>
          <cell r="F37">
            <v>0</v>
          </cell>
          <cell r="G37">
            <v>202</v>
          </cell>
          <cell r="H37">
            <v>294</v>
          </cell>
          <cell r="I37">
            <v>70</v>
          </cell>
        </row>
        <row r="38">
          <cell r="B38">
            <v>15</v>
          </cell>
          <cell r="C38">
            <v>6</v>
          </cell>
          <cell r="D38">
            <v>5</v>
          </cell>
          <cell r="E38">
            <v>8</v>
          </cell>
          <cell r="F38">
            <v>220</v>
          </cell>
          <cell r="G38">
            <v>10</v>
          </cell>
          <cell r="H38">
            <v>0</v>
          </cell>
          <cell r="I38">
            <v>40</v>
          </cell>
        </row>
        <row r="39">
          <cell r="B39">
            <v>3324</v>
          </cell>
          <cell r="C39">
            <v>600</v>
          </cell>
          <cell r="D39">
            <v>0</v>
          </cell>
          <cell r="E39">
            <v>0</v>
          </cell>
          <cell r="F39">
            <v>175</v>
          </cell>
          <cell r="G39">
            <v>0</v>
          </cell>
          <cell r="H39">
            <v>3</v>
          </cell>
          <cell r="I39">
            <v>202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45</v>
          </cell>
        </row>
        <row r="41">
          <cell r="B41">
            <v>1564</v>
          </cell>
          <cell r="C41">
            <v>27</v>
          </cell>
          <cell r="D41">
            <v>1346</v>
          </cell>
          <cell r="E41">
            <v>77</v>
          </cell>
          <cell r="F41">
            <v>237</v>
          </cell>
          <cell r="G41">
            <v>160</v>
          </cell>
          <cell r="H41">
            <v>115</v>
          </cell>
          <cell r="I41">
            <v>140</v>
          </cell>
        </row>
        <row r="42">
          <cell r="B42">
            <v>2570</v>
          </cell>
          <cell r="C42">
            <v>232</v>
          </cell>
          <cell r="D42">
            <v>1288</v>
          </cell>
          <cell r="E42">
            <v>802</v>
          </cell>
          <cell r="F42">
            <v>1108</v>
          </cell>
          <cell r="G42">
            <v>1517</v>
          </cell>
          <cell r="H42">
            <v>2400</v>
          </cell>
          <cell r="I42">
            <v>329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75">
          <cell r="B75">
            <v>0</v>
          </cell>
          <cell r="C75">
            <v>93004</v>
          </cell>
          <cell r="D75">
            <v>98268</v>
          </cell>
          <cell r="E75">
            <v>25737</v>
          </cell>
          <cell r="F75">
            <v>685</v>
          </cell>
          <cell r="G75">
            <v>0</v>
          </cell>
          <cell r="H75">
            <v>11683</v>
          </cell>
          <cell r="I75">
            <v>4259</v>
          </cell>
        </row>
        <row r="76">
          <cell r="B76">
            <v>3496</v>
          </cell>
          <cell r="C76">
            <v>2721</v>
          </cell>
          <cell r="D76">
            <v>1690</v>
          </cell>
          <cell r="E76">
            <v>1303</v>
          </cell>
          <cell r="F76">
            <v>2815</v>
          </cell>
          <cell r="G76">
            <v>7065</v>
          </cell>
          <cell r="H76">
            <v>46574</v>
          </cell>
          <cell r="I76">
            <v>1791</v>
          </cell>
        </row>
        <row r="77">
          <cell r="B77">
            <v>0</v>
          </cell>
          <cell r="C77">
            <v>150</v>
          </cell>
          <cell r="D77">
            <v>0</v>
          </cell>
          <cell r="E77">
            <v>0</v>
          </cell>
          <cell r="F77">
            <v>0</v>
          </cell>
          <cell r="G77">
            <v>1342</v>
          </cell>
          <cell r="H77">
            <v>705</v>
          </cell>
          <cell r="I77">
            <v>0</v>
          </cell>
        </row>
        <row r="78">
          <cell r="B78">
            <v>1491</v>
          </cell>
          <cell r="C78">
            <v>86098</v>
          </cell>
          <cell r="D78">
            <v>380</v>
          </cell>
          <cell r="E78">
            <v>1310</v>
          </cell>
          <cell r="F78">
            <v>9367</v>
          </cell>
          <cell r="G78">
            <v>18413</v>
          </cell>
          <cell r="H78">
            <v>545</v>
          </cell>
          <cell r="I78">
            <v>35680</v>
          </cell>
        </row>
        <row r="79">
          <cell r="B79">
            <v>0</v>
          </cell>
          <cell r="C79">
            <v>20</v>
          </cell>
          <cell r="D79">
            <v>3718</v>
          </cell>
          <cell r="E79">
            <v>0</v>
          </cell>
          <cell r="F79">
            <v>0</v>
          </cell>
          <cell r="G79">
            <v>5</v>
          </cell>
          <cell r="H79">
            <v>4592</v>
          </cell>
          <cell r="I79">
            <v>0</v>
          </cell>
        </row>
        <row r="80">
          <cell r="B80">
            <v>351</v>
          </cell>
          <cell r="C80">
            <v>49</v>
          </cell>
          <cell r="D80">
            <v>2087</v>
          </cell>
          <cell r="E80">
            <v>186</v>
          </cell>
          <cell r="F80">
            <v>755</v>
          </cell>
          <cell r="G80">
            <v>2932</v>
          </cell>
          <cell r="H80">
            <v>20749</v>
          </cell>
          <cell r="I80">
            <v>4</v>
          </cell>
        </row>
        <row r="81">
          <cell r="B81">
            <v>33</v>
          </cell>
          <cell r="C81">
            <v>57</v>
          </cell>
          <cell r="D81">
            <v>1111</v>
          </cell>
          <cell r="E81">
            <v>17</v>
          </cell>
          <cell r="F81">
            <v>195</v>
          </cell>
          <cell r="G81">
            <v>15566</v>
          </cell>
          <cell r="H81">
            <v>14984</v>
          </cell>
          <cell r="I81">
            <v>0</v>
          </cell>
        </row>
        <row r="82">
          <cell r="B82">
            <v>4</v>
          </cell>
          <cell r="C82">
            <v>0</v>
          </cell>
          <cell r="D82">
            <v>0</v>
          </cell>
          <cell r="E82">
            <v>0</v>
          </cell>
          <cell r="F82">
            <v>25</v>
          </cell>
          <cell r="G82">
            <v>896</v>
          </cell>
          <cell r="H82">
            <v>3407</v>
          </cell>
          <cell r="I82">
            <v>0</v>
          </cell>
        </row>
        <row r="83">
          <cell r="B83">
            <v>2867</v>
          </cell>
          <cell r="C83">
            <v>1144</v>
          </cell>
          <cell r="D83">
            <v>2353</v>
          </cell>
          <cell r="E83">
            <v>406</v>
          </cell>
          <cell r="F83">
            <v>4290</v>
          </cell>
          <cell r="G83">
            <v>7565</v>
          </cell>
          <cell r="H83">
            <v>35961</v>
          </cell>
          <cell r="I83">
            <v>1026</v>
          </cell>
        </row>
        <row r="84">
          <cell r="B84">
            <v>477</v>
          </cell>
          <cell r="C84">
            <v>493</v>
          </cell>
          <cell r="D84">
            <v>87</v>
          </cell>
          <cell r="E84">
            <v>646</v>
          </cell>
          <cell r="F84">
            <v>843</v>
          </cell>
          <cell r="G84">
            <v>266</v>
          </cell>
          <cell r="H84">
            <v>2649</v>
          </cell>
          <cell r="I84">
            <v>258</v>
          </cell>
        </row>
        <row r="85">
          <cell r="B85">
            <v>19</v>
          </cell>
          <cell r="C85">
            <v>354</v>
          </cell>
          <cell r="D85">
            <v>0</v>
          </cell>
          <cell r="E85">
            <v>0</v>
          </cell>
          <cell r="F85">
            <v>1937</v>
          </cell>
          <cell r="G85">
            <v>1593</v>
          </cell>
          <cell r="H85">
            <v>215</v>
          </cell>
          <cell r="I85">
            <v>879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1288</v>
          </cell>
          <cell r="F86">
            <v>155</v>
          </cell>
          <cell r="G86">
            <v>560</v>
          </cell>
          <cell r="H86">
            <v>0</v>
          </cell>
          <cell r="I86">
            <v>0</v>
          </cell>
        </row>
        <row r="87">
          <cell r="B87">
            <v>159</v>
          </cell>
          <cell r="C87">
            <v>6094</v>
          </cell>
          <cell r="D87">
            <v>31</v>
          </cell>
          <cell r="E87">
            <v>264</v>
          </cell>
          <cell r="F87">
            <v>2468</v>
          </cell>
          <cell r="G87">
            <v>1397</v>
          </cell>
          <cell r="H87">
            <v>174</v>
          </cell>
          <cell r="I87">
            <v>229</v>
          </cell>
        </row>
        <row r="88">
          <cell r="B88">
            <v>6862</v>
          </cell>
          <cell r="C88">
            <v>1389</v>
          </cell>
          <cell r="D88">
            <v>2732</v>
          </cell>
          <cell r="E88">
            <v>6044</v>
          </cell>
          <cell r="F88">
            <v>3632</v>
          </cell>
          <cell r="G88">
            <v>1140</v>
          </cell>
          <cell r="H88">
            <v>2084</v>
          </cell>
          <cell r="I88">
            <v>2010</v>
          </cell>
        </row>
        <row r="89">
          <cell r="B89">
            <v>1563</v>
          </cell>
          <cell r="C89">
            <v>160</v>
          </cell>
          <cell r="D89">
            <v>680</v>
          </cell>
          <cell r="E89">
            <v>1125</v>
          </cell>
          <cell r="F89">
            <v>861</v>
          </cell>
          <cell r="G89">
            <v>828</v>
          </cell>
          <cell r="H89">
            <v>469</v>
          </cell>
          <cell r="I89">
            <v>104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B91">
            <v>2310</v>
          </cell>
          <cell r="C91">
            <v>2652</v>
          </cell>
          <cell r="D91">
            <v>633</v>
          </cell>
          <cell r="E91">
            <v>355</v>
          </cell>
          <cell r="F91">
            <v>864</v>
          </cell>
          <cell r="G91">
            <v>545</v>
          </cell>
          <cell r="H91">
            <v>990</v>
          </cell>
          <cell r="I91">
            <v>897</v>
          </cell>
        </row>
        <row r="92">
          <cell r="B92">
            <v>1143</v>
          </cell>
          <cell r="C92">
            <v>48</v>
          </cell>
          <cell r="D92">
            <v>305</v>
          </cell>
          <cell r="E92">
            <v>631</v>
          </cell>
          <cell r="F92">
            <v>293</v>
          </cell>
          <cell r="G92">
            <v>380</v>
          </cell>
          <cell r="H92">
            <v>704</v>
          </cell>
          <cell r="I92">
            <v>0</v>
          </cell>
        </row>
        <row r="93">
          <cell r="B93">
            <v>247</v>
          </cell>
          <cell r="C93">
            <v>0</v>
          </cell>
          <cell r="D93">
            <v>1040</v>
          </cell>
          <cell r="E93">
            <v>260</v>
          </cell>
          <cell r="F93">
            <v>745</v>
          </cell>
          <cell r="G93">
            <v>97</v>
          </cell>
          <cell r="H93">
            <v>2747</v>
          </cell>
          <cell r="I93">
            <v>0</v>
          </cell>
        </row>
        <row r="94">
          <cell r="B94">
            <v>190</v>
          </cell>
          <cell r="C94">
            <v>89</v>
          </cell>
          <cell r="D94">
            <v>130</v>
          </cell>
          <cell r="E94">
            <v>73</v>
          </cell>
          <cell r="F94">
            <v>223</v>
          </cell>
          <cell r="G94">
            <v>39</v>
          </cell>
          <cell r="H94">
            <v>171</v>
          </cell>
          <cell r="I94">
            <v>23</v>
          </cell>
        </row>
        <row r="95">
          <cell r="B95">
            <v>0</v>
          </cell>
          <cell r="C95">
            <v>0</v>
          </cell>
          <cell r="D95">
            <v>15</v>
          </cell>
          <cell r="E95">
            <v>736</v>
          </cell>
          <cell r="F95">
            <v>165</v>
          </cell>
          <cell r="G95">
            <v>152</v>
          </cell>
          <cell r="H95">
            <v>0</v>
          </cell>
          <cell r="I95">
            <v>0</v>
          </cell>
        </row>
        <row r="96">
          <cell r="B96">
            <v>93</v>
          </cell>
          <cell r="C96">
            <v>0</v>
          </cell>
          <cell r="D96">
            <v>0</v>
          </cell>
          <cell r="E96">
            <v>105</v>
          </cell>
          <cell r="F96">
            <v>790</v>
          </cell>
          <cell r="G96">
            <v>391</v>
          </cell>
          <cell r="H96">
            <v>275</v>
          </cell>
          <cell r="I96">
            <v>0</v>
          </cell>
        </row>
        <row r="97">
          <cell r="B97">
            <v>389</v>
          </cell>
          <cell r="C97">
            <v>0</v>
          </cell>
          <cell r="D97">
            <v>3</v>
          </cell>
          <cell r="E97">
            <v>125</v>
          </cell>
          <cell r="F97">
            <v>829</v>
          </cell>
          <cell r="G97">
            <v>5</v>
          </cell>
          <cell r="H97">
            <v>0</v>
          </cell>
          <cell r="I97">
            <v>5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440</v>
          </cell>
          <cell r="F99">
            <v>75</v>
          </cell>
          <cell r="G99">
            <v>277</v>
          </cell>
          <cell r="H99">
            <v>0</v>
          </cell>
          <cell r="I99">
            <v>0</v>
          </cell>
        </row>
        <row r="100">
          <cell r="B100">
            <v>23959</v>
          </cell>
          <cell r="C100">
            <v>28</v>
          </cell>
          <cell r="D100">
            <v>5542</v>
          </cell>
          <cell r="E100">
            <v>50</v>
          </cell>
          <cell r="F100">
            <v>2409</v>
          </cell>
          <cell r="G100">
            <v>3204</v>
          </cell>
          <cell r="H100">
            <v>4529</v>
          </cell>
          <cell r="I100">
            <v>508</v>
          </cell>
        </row>
        <row r="101">
          <cell r="B101">
            <v>222</v>
          </cell>
          <cell r="C101">
            <v>1198</v>
          </cell>
          <cell r="D101">
            <v>45</v>
          </cell>
          <cell r="E101">
            <v>189</v>
          </cell>
          <cell r="F101">
            <v>5649</v>
          </cell>
          <cell r="G101">
            <v>44</v>
          </cell>
          <cell r="H101">
            <v>0</v>
          </cell>
          <cell r="I101">
            <v>602</v>
          </cell>
        </row>
        <row r="102">
          <cell r="B102">
            <v>839</v>
          </cell>
          <cell r="C102">
            <v>1824</v>
          </cell>
          <cell r="D102">
            <v>1285</v>
          </cell>
          <cell r="E102">
            <v>144</v>
          </cell>
          <cell r="F102">
            <v>435</v>
          </cell>
          <cell r="G102">
            <v>2193</v>
          </cell>
          <cell r="H102">
            <v>530</v>
          </cell>
          <cell r="I102">
            <v>150</v>
          </cell>
        </row>
        <row r="103">
          <cell r="B103">
            <v>124</v>
          </cell>
          <cell r="C103">
            <v>0</v>
          </cell>
          <cell r="D103">
            <v>85</v>
          </cell>
          <cell r="E103">
            <v>0</v>
          </cell>
          <cell r="F103">
            <v>0</v>
          </cell>
          <cell r="G103">
            <v>172</v>
          </cell>
          <cell r="H103">
            <v>30</v>
          </cell>
          <cell r="I103">
            <v>135</v>
          </cell>
        </row>
        <row r="104">
          <cell r="B104">
            <v>11451</v>
          </cell>
          <cell r="C104">
            <v>12881</v>
          </cell>
          <cell r="D104">
            <v>5</v>
          </cell>
          <cell r="E104">
            <v>2450</v>
          </cell>
          <cell r="F104">
            <v>2765</v>
          </cell>
          <cell r="G104">
            <v>1197</v>
          </cell>
          <cell r="H104">
            <v>7</v>
          </cell>
          <cell r="I104">
            <v>6470</v>
          </cell>
        </row>
        <row r="105">
          <cell r="B105">
            <v>223</v>
          </cell>
          <cell r="C105">
            <v>9727</v>
          </cell>
          <cell r="D105">
            <v>0</v>
          </cell>
          <cell r="E105">
            <v>0</v>
          </cell>
          <cell r="F105">
            <v>100</v>
          </cell>
          <cell r="G105">
            <v>0</v>
          </cell>
          <cell r="H105">
            <v>1</v>
          </cell>
          <cell r="I105">
            <v>25</v>
          </cell>
        </row>
        <row r="106">
          <cell r="B106">
            <v>774</v>
          </cell>
          <cell r="C106">
            <v>233</v>
          </cell>
          <cell r="D106">
            <v>0</v>
          </cell>
          <cell r="E106">
            <v>0</v>
          </cell>
          <cell r="F106">
            <v>1049</v>
          </cell>
          <cell r="G106">
            <v>1185</v>
          </cell>
          <cell r="H106">
            <v>0</v>
          </cell>
          <cell r="I106">
            <v>394</v>
          </cell>
        </row>
        <row r="107">
          <cell r="B107">
            <v>22321</v>
          </cell>
          <cell r="C107">
            <v>8982</v>
          </cell>
          <cell r="D107">
            <v>100580</v>
          </cell>
          <cell r="E107">
            <v>6263</v>
          </cell>
          <cell r="F107">
            <v>33952</v>
          </cell>
          <cell r="G107">
            <v>76607</v>
          </cell>
          <cell r="H107">
            <v>12659</v>
          </cell>
          <cell r="I107">
            <v>427</v>
          </cell>
        </row>
        <row r="108">
          <cell r="B108">
            <v>139227</v>
          </cell>
          <cell r="C108">
            <v>139569</v>
          </cell>
          <cell r="D108">
            <v>15773</v>
          </cell>
          <cell r="E108">
            <v>197911</v>
          </cell>
          <cell r="F108">
            <v>34519</v>
          </cell>
          <cell r="G108">
            <v>124954</v>
          </cell>
          <cell r="H108">
            <v>29691</v>
          </cell>
          <cell r="I108">
            <v>4451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40">
          <cell r="B140">
            <v>0</v>
          </cell>
          <cell r="C140">
            <v>252571</v>
          </cell>
          <cell r="D140">
            <v>452087</v>
          </cell>
          <cell r="E140">
            <v>81467</v>
          </cell>
          <cell r="F140">
            <v>1772</v>
          </cell>
          <cell r="G140">
            <v>0</v>
          </cell>
          <cell r="H140">
            <v>36708</v>
          </cell>
          <cell r="I140">
            <v>12381</v>
          </cell>
        </row>
        <row r="141">
          <cell r="B141">
            <v>6550</v>
          </cell>
          <cell r="C141">
            <v>4386</v>
          </cell>
          <cell r="D141">
            <v>2447</v>
          </cell>
          <cell r="E141">
            <v>2013</v>
          </cell>
          <cell r="F141">
            <v>5567</v>
          </cell>
          <cell r="G141">
            <v>12206</v>
          </cell>
          <cell r="H141">
            <v>71947</v>
          </cell>
          <cell r="I141">
            <v>2429</v>
          </cell>
        </row>
        <row r="142">
          <cell r="B142">
            <v>0</v>
          </cell>
          <cell r="C142">
            <v>600</v>
          </cell>
          <cell r="D142">
            <v>0</v>
          </cell>
          <cell r="E142">
            <v>0</v>
          </cell>
          <cell r="F142">
            <v>0</v>
          </cell>
          <cell r="G142">
            <v>4404</v>
          </cell>
          <cell r="H142">
            <v>2268</v>
          </cell>
          <cell r="I142">
            <v>0</v>
          </cell>
        </row>
        <row r="143">
          <cell r="B143">
            <v>219</v>
          </cell>
          <cell r="C143">
            <v>12894</v>
          </cell>
          <cell r="D143">
            <v>61</v>
          </cell>
          <cell r="E143">
            <v>198</v>
          </cell>
          <cell r="F143">
            <v>1315</v>
          </cell>
          <cell r="G143">
            <v>2712</v>
          </cell>
          <cell r="H143">
            <v>82</v>
          </cell>
          <cell r="I143">
            <v>5204</v>
          </cell>
        </row>
        <row r="144">
          <cell r="B144">
            <v>0</v>
          </cell>
          <cell r="C144">
            <v>60</v>
          </cell>
          <cell r="D144">
            <v>3811</v>
          </cell>
          <cell r="E144">
            <v>0</v>
          </cell>
          <cell r="F144">
            <v>0</v>
          </cell>
          <cell r="G144">
            <v>8</v>
          </cell>
          <cell r="H144">
            <v>7670</v>
          </cell>
          <cell r="I144">
            <v>0</v>
          </cell>
        </row>
        <row r="145">
          <cell r="B145">
            <v>333</v>
          </cell>
          <cell r="C145">
            <v>47</v>
          </cell>
          <cell r="D145">
            <v>930</v>
          </cell>
          <cell r="E145">
            <v>174</v>
          </cell>
          <cell r="F145">
            <v>860</v>
          </cell>
          <cell r="G145">
            <v>2693</v>
          </cell>
          <cell r="H145">
            <v>13991</v>
          </cell>
          <cell r="I145">
            <v>5</v>
          </cell>
        </row>
        <row r="146">
          <cell r="B146">
            <v>50</v>
          </cell>
          <cell r="C146">
            <v>86</v>
          </cell>
          <cell r="D146">
            <v>805</v>
          </cell>
          <cell r="E146">
            <v>26</v>
          </cell>
          <cell r="F146">
            <v>350</v>
          </cell>
          <cell r="G146">
            <v>10336</v>
          </cell>
          <cell r="H146">
            <v>11767</v>
          </cell>
          <cell r="I146">
            <v>0</v>
          </cell>
        </row>
        <row r="147">
          <cell r="B147">
            <v>5</v>
          </cell>
          <cell r="C147">
            <v>0</v>
          </cell>
          <cell r="D147">
            <v>0</v>
          </cell>
          <cell r="E147">
            <v>0</v>
          </cell>
          <cell r="F147">
            <v>40</v>
          </cell>
          <cell r="G147">
            <v>382</v>
          </cell>
          <cell r="H147">
            <v>4121</v>
          </cell>
          <cell r="I147">
            <v>0</v>
          </cell>
        </row>
        <row r="148">
          <cell r="B148">
            <v>3564</v>
          </cell>
          <cell r="C148">
            <v>517</v>
          </cell>
          <cell r="D148">
            <v>3745</v>
          </cell>
          <cell r="E148">
            <v>98</v>
          </cell>
          <cell r="F148">
            <v>5625</v>
          </cell>
          <cell r="G148">
            <v>15972</v>
          </cell>
          <cell r="H148">
            <v>28815</v>
          </cell>
          <cell r="I148">
            <v>1097</v>
          </cell>
        </row>
        <row r="149">
          <cell r="B149">
            <v>3904</v>
          </cell>
          <cell r="C149">
            <v>3810</v>
          </cell>
          <cell r="D149">
            <v>485</v>
          </cell>
          <cell r="E149">
            <v>4922</v>
          </cell>
          <cell r="F149">
            <v>5338</v>
          </cell>
          <cell r="G149">
            <v>2864</v>
          </cell>
          <cell r="H149">
            <v>23485</v>
          </cell>
          <cell r="I149">
            <v>1852</v>
          </cell>
        </row>
        <row r="150">
          <cell r="B150">
            <v>150</v>
          </cell>
          <cell r="C150">
            <v>3496</v>
          </cell>
          <cell r="D150">
            <v>0</v>
          </cell>
          <cell r="E150">
            <v>0</v>
          </cell>
          <cell r="F150">
            <v>15496</v>
          </cell>
          <cell r="G150">
            <v>18064</v>
          </cell>
          <cell r="H150">
            <v>1935</v>
          </cell>
          <cell r="I150">
            <v>5886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37975</v>
          </cell>
          <cell r="F151">
            <v>1625</v>
          </cell>
          <cell r="G151">
            <v>5600</v>
          </cell>
          <cell r="H151">
            <v>0</v>
          </cell>
          <cell r="I151">
            <v>0</v>
          </cell>
        </row>
        <row r="152">
          <cell r="B152">
            <v>1719</v>
          </cell>
          <cell r="C152">
            <v>215246</v>
          </cell>
          <cell r="D152">
            <v>188</v>
          </cell>
          <cell r="E152">
            <v>3913</v>
          </cell>
          <cell r="F152">
            <v>19624</v>
          </cell>
          <cell r="G152">
            <v>8612</v>
          </cell>
          <cell r="H152">
            <v>2088</v>
          </cell>
          <cell r="I152">
            <v>1625</v>
          </cell>
        </row>
        <row r="153">
          <cell r="B153">
            <v>52378</v>
          </cell>
          <cell r="C153">
            <v>9666</v>
          </cell>
          <cell r="D153">
            <v>23708</v>
          </cell>
          <cell r="E153">
            <v>66190</v>
          </cell>
          <cell r="F153">
            <v>30913</v>
          </cell>
          <cell r="G153">
            <v>9683</v>
          </cell>
          <cell r="H153">
            <v>16128</v>
          </cell>
          <cell r="I153">
            <v>12060</v>
          </cell>
        </row>
        <row r="154">
          <cell r="B154">
            <v>22839</v>
          </cell>
          <cell r="C154">
            <v>298</v>
          </cell>
          <cell r="D154">
            <v>4040</v>
          </cell>
          <cell r="E154">
            <v>7012</v>
          </cell>
          <cell r="F154">
            <v>8282</v>
          </cell>
          <cell r="G154">
            <v>6203</v>
          </cell>
          <cell r="H154">
            <v>1907</v>
          </cell>
          <cell r="I154">
            <v>386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B156">
            <v>11742</v>
          </cell>
          <cell r="C156">
            <v>9230</v>
          </cell>
          <cell r="D156">
            <v>2984</v>
          </cell>
          <cell r="E156">
            <v>2901</v>
          </cell>
          <cell r="F156">
            <v>7982</v>
          </cell>
          <cell r="G156">
            <v>4224</v>
          </cell>
          <cell r="H156">
            <v>4677</v>
          </cell>
          <cell r="I156">
            <v>5382</v>
          </cell>
        </row>
        <row r="157">
          <cell r="B157">
            <v>11048</v>
          </cell>
          <cell r="C157">
            <v>65</v>
          </cell>
          <cell r="D157">
            <v>1633</v>
          </cell>
          <cell r="E157">
            <v>5111</v>
          </cell>
          <cell r="F157">
            <v>3021</v>
          </cell>
          <cell r="G157">
            <v>2528</v>
          </cell>
          <cell r="H157">
            <v>3894</v>
          </cell>
          <cell r="I157">
            <v>3</v>
          </cell>
        </row>
        <row r="158">
          <cell r="B158">
            <v>2436</v>
          </cell>
          <cell r="C158">
            <v>0</v>
          </cell>
          <cell r="D158">
            <v>5878</v>
          </cell>
          <cell r="E158">
            <v>6500</v>
          </cell>
          <cell r="F158">
            <v>14220</v>
          </cell>
          <cell r="G158">
            <v>568</v>
          </cell>
          <cell r="H158">
            <v>100281</v>
          </cell>
          <cell r="I158">
            <v>0</v>
          </cell>
        </row>
        <row r="159">
          <cell r="B159">
            <v>2086</v>
          </cell>
          <cell r="C159">
            <v>507</v>
          </cell>
          <cell r="D159">
            <v>738</v>
          </cell>
          <cell r="E159">
            <v>995</v>
          </cell>
          <cell r="F159">
            <v>2660</v>
          </cell>
          <cell r="G159">
            <v>421</v>
          </cell>
          <cell r="H159">
            <v>1172</v>
          </cell>
          <cell r="I159">
            <v>85</v>
          </cell>
        </row>
        <row r="160">
          <cell r="B160">
            <v>0</v>
          </cell>
          <cell r="C160">
            <v>0</v>
          </cell>
          <cell r="D160">
            <v>8</v>
          </cell>
          <cell r="E160">
            <v>1470</v>
          </cell>
          <cell r="F160">
            <v>250</v>
          </cell>
          <cell r="G160">
            <v>181</v>
          </cell>
          <cell r="H160">
            <v>0</v>
          </cell>
          <cell r="I160">
            <v>0</v>
          </cell>
        </row>
        <row r="161">
          <cell r="B161">
            <v>80</v>
          </cell>
          <cell r="C161">
            <v>0</v>
          </cell>
          <cell r="D161">
            <v>0</v>
          </cell>
          <cell r="E161">
            <v>164</v>
          </cell>
          <cell r="F161">
            <v>990</v>
          </cell>
          <cell r="G161">
            <v>226</v>
          </cell>
          <cell r="H161">
            <v>217</v>
          </cell>
          <cell r="I161">
            <v>0</v>
          </cell>
        </row>
        <row r="162">
          <cell r="B162">
            <v>3504</v>
          </cell>
          <cell r="C162">
            <v>0</v>
          </cell>
          <cell r="D162">
            <v>4</v>
          </cell>
          <cell r="E162">
            <v>3082</v>
          </cell>
          <cell r="F162">
            <v>16580</v>
          </cell>
          <cell r="G162">
            <v>35</v>
          </cell>
          <cell r="H162">
            <v>0</v>
          </cell>
          <cell r="I162">
            <v>25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23651</v>
          </cell>
          <cell r="F164">
            <v>1160</v>
          </cell>
          <cell r="G164">
            <v>1413</v>
          </cell>
          <cell r="H164">
            <v>0</v>
          </cell>
          <cell r="I164">
            <v>0</v>
          </cell>
        </row>
        <row r="165">
          <cell r="B165">
            <v>40093</v>
          </cell>
          <cell r="C165">
            <v>15</v>
          </cell>
          <cell r="D165">
            <v>32958</v>
          </cell>
          <cell r="E165">
            <v>16</v>
          </cell>
          <cell r="F165">
            <v>5907</v>
          </cell>
          <cell r="G165">
            <v>3597</v>
          </cell>
          <cell r="H165">
            <v>10415</v>
          </cell>
          <cell r="I165">
            <v>692</v>
          </cell>
        </row>
        <row r="166">
          <cell r="B166">
            <v>430</v>
          </cell>
          <cell r="C166">
            <v>513</v>
          </cell>
          <cell r="D166">
            <v>14</v>
          </cell>
          <cell r="E166">
            <v>122</v>
          </cell>
          <cell r="F166">
            <v>13899</v>
          </cell>
          <cell r="G166">
            <v>53</v>
          </cell>
          <cell r="H166">
            <v>0</v>
          </cell>
          <cell r="I166">
            <v>1204</v>
          </cell>
        </row>
        <row r="167">
          <cell r="B167">
            <v>1466</v>
          </cell>
          <cell r="C167">
            <v>219</v>
          </cell>
          <cell r="D167">
            <v>2068</v>
          </cell>
          <cell r="E167">
            <v>59</v>
          </cell>
          <cell r="F167">
            <v>198</v>
          </cell>
          <cell r="G167">
            <v>843</v>
          </cell>
          <cell r="H167">
            <v>533</v>
          </cell>
          <cell r="I167">
            <v>76</v>
          </cell>
        </row>
        <row r="168">
          <cell r="B168">
            <v>160</v>
          </cell>
          <cell r="C168">
            <v>0</v>
          </cell>
          <cell r="D168">
            <v>31</v>
          </cell>
          <cell r="E168">
            <v>0</v>
          </cell>
          <cell r="F168">
            <v>0</v>
          </cell>
          <cell r="G168">
            <v>125</v>
          </cell>
          <cell r="H168">
            <v>2</v>
          </cell>
          <cell r="I168">
            <v>98</v>
          </cell>
        </row>
        <row r="169">
          <cell r="B169">
            <v>29041</v>
          </cell>
          <cell r="C169">
            <v>11744</v>
          </cell>
          <cell r="D169">
            <v>1</v>
          </cell>
          <cell r="E169">
            <v>2840</v>
          </cell>
          <cell r="F169">
            <v>1383</v>
          </cell>
          <cell r="G169">
            <v>3574</v>
          </cell>
          <cell r="H169">
            <v>6</v>
          </cell>
          <cell r="I169">
            <v>13907</v>
          </cell>
        </row>
        <row r="170">
          <cell r="B170">
            <v>370</v>
          </cell>
          <cell r="C170">
            <v>1362</v>
          </cell>
          <cell r="D170">
            <v>0</v>
          </cell>
          <cell r="E170">
            <v>0</v>
          </cell>
          <cell r="F170">
            <v>300</v>
          </cell>
          <cell r="G170">
            <v>0</v>
          </cell>
          <cell r="H170">
            <v>1</v>
          </cell>
          <cell r="I170">
            <v>25</v>
          </cell>
        </row>
        <row r="171">
          <cell r="B171">
            <v>1173</v>
          </cell>
          <cell r="C171">
            <v>221</v>
          </cell>
          <cell r="D171">
            <v>0</v>
          </cell>
          <cell r="E171">
            <v>0</v>
          </cell>
          <cell r="F171">
            <v>525</v>
          </cell>
          <cell r="G171">
            <v>902</v>
          </cell>
          <cell r="H171">
            <v>0</v>
          </cell>
          <cell r="I171">
            <v>788</v>
          </cell>
        </row>
        <row r="172">
          <cell r="B172">
            <v>129975</v>
          </cell>
          <cell r="C172">
            <v>44914</v>
          </cell>
          <cell r="D172">
            <v>757336</v>
          </cell>
          <cell r="E172">
            <v>3869</v>
          </cell>
          <cell r="F172">
            <v>97910</v>
          </cell>
          <cell r="G172">
            <v>332790</v>
          </cell>
          <cell r="H172">
            <v>107753</v>
          </cell>
          <cell r="I172">
            <v>22735</v>
          </cell>
        </row>
        <row r="173">
          <cell r="B173">
            <v>20184</v>
          </cell>
          <cell r="C173">
            <v>12747</v>
          </cell>
          <cell r="D173">
            <v>3944</v>
          </cell>
          <cell r="E173">
            <v>10990</v>
          </cell>
          <cell r="F173">
            <v>6063</v>
          </cell>
          <cell r="G173">
            <v>27923</v>
          </cell>
          <cell r="H173">
            <v>7741</v>
          </cell>
          <cell r="I173">
            <v>4451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"/>
      <sheetName val="Consolidado Reg.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/>
      <sheetData sheetId="1"/>
      <sheetData sheetId="2">
        <row r="8">
          <cell r="B8">
            <v>5053</v>
          </cell>
          <cell r="C8">
            <v>180540</v>
          </cell>
          <cell r="D8">
            <v>71237</v>
          </cell>
          <cell r="E8">
            <v>113413</v>
          </cell>
          <cell r="F8">
            <v>269</v>
          </cell>
          <cell r="G8">
            <v>0</v>
          </cell>
          <cell r="H8">
            <v>2864</v>
          </cell>
          <cell r="I8">
            <v>5965</v>
          </cell>
        </row>
        <row r="9">
          <cell r="B9">
            <v>1690</v>
          </cell>
          <cell r="C9">
            <v>884</v>
          </cell>
          <cell r="D9">
            <v>1816</v>
          </cell>
          <cell r="E9">
            <v>619</v>
          </cell>
          <cell r="F9">
            <v>2287</v>
          </cell>
          <cell r="G9">
            <v>3114</v>
          </cell>
          <cell r="H9">
            <v>2673</v>
          </cell>
          <cell r="I9">
            <v>1550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335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20</v>
          </cell>
          <cell r="G11">
            <v>0</v>
          </cell>
          <cell r="H11">
            <v>0</v>
          </cell>
          <cell r="I11">
            <v>10</v>
          </cell>
        </row>
        <row r="12">
          <cell r="B12">
            <v>2</v>
          </cell>
          <cell r="C12">
            <v>70</v>
          </cell>
          <cell r="D12">
            <v>855</v>
          </cell>
          <cell r="E12">
            <v>0</v>
          </cell>
          <cell r="F12">
            <v>0</v>
          </cell>
          <cell r="G12">
            <v>0</v>
          </cell>
          <cell r="H12">
            <v>1369</v>
          </cell>
          <cell r="I12">
            <v>410</v>
          </cell>
        </row>
        <row r="13">
          <cell r="B13">
            <v>1229</v>
          </cell>
          <cell r="C13">
            <v>649</v>
          </cell>
          <cell r="D13">
            <v>1513</v>
          </cell>
          <cell r="E13">
            <v>2503</v>
          </cell>
          <cell r="F13">
            <v>4602</v>
          </cell>
          <cell r="G13">
            <v>3274</v>
          </cell>
          <cell r="H13">
            <v>821</v>
          </cell>
          <cell r="I13">
            <v>5936</v>
          </cell>
        </row>
        <row r="14">
          <cell r="B14">
            <v>130</v>
          </cell>
          <cell r="C14">
            <v>210</v>
          </cell>
          <cell r="D14">
            <v>1426</v>
          </cell>
          <cell r="E14">
            <v>51</v>
          </cell>
          <cell r="F14">
            <v>366</v>
          </cell>
          <cell r="G14">
            <v>12666</v>
          </cell>
          <cell r="H14">
            <v>316</v>
          </cell>
          <cell r="I14">
            <v>4494</v>
          </cell>
        </row>
        <row r="15">
          <cell r="B15">
            <v>40</v>
          </cell>
          <cell r="C15">
            <v>0</v>
          </cell>
          <cell r="D15">
            <v>0</v>
          </cell>
          <cell r="E15">
            <v>5</v>
          </cell>
          <cell r="F15">
            <v>10</v>
          </cell>
          <cell r="G15">
            <v>622</v>
          </cell>
          <cell r="H15">
            <v>15</v>
          </cell>
          <cell r="I15">
            <v>30</v>
          </cell>
        </row>
        <row r="16">
          <cell r="B16">
            <v>293</v>
          </cell>
          <cell r="C16">
            <v>58</v>
          </cell>
          <cell r="D16">
            <v>872</v>
          </cell>
          <cell r="E16">
            <v>5</v>
          </cell>
          <cell r="F16">
            <v>804</v>
          </cell>
          <cell r="G16">
            <v>336</v>
          </cell>
          <cell r="H16">
            <v>2266</v>
          </cell>
          <cell r="I16">
            <v>243</v>
          </cell>
        </row>
        <row r="17">
          <cell r="B17">
            <v>1026</v>
          </cell>
          <cell r="C17">
            <v>733</v>
          </cell>
          <cell r="D17">
            <v>377</v>
          </cell>
          <cell r="E17">
            <v>2150</v>
          </cell>
          <cell r="F17">
            <v>795</v>
          </cell>
          <cell r="G17">
            <v>348</v>
          </cell>
          <cell r="H17">
            <v>3982</v>
          </cell>
          <cell r="I17">
            <v>133</v>
          </cell>
        </row>
        <row r="18">
          <cell r="B18">
            <v>0</v>
          </cell>
          <cell r="C18">
            <v>924</v>
          </cell>
          <cell r="D18">
            <v>0</v>
          </cell>
          <cell r="E18">
            <v>0</v>
          </cell>
          <cell r="F18">
            <v>1338</v>
          </cell>
          <cell r="G18">
            <v>309</v>
          </cell>
          <cell r="H18">
            <v>3</v>
          </cell>
          <cell r="I18">
            <v>30</v>
          </cell>
        </row>
        <row r="19">
          <cell r="B19">
            <v>0</v>
          </cell>
          <cell r="C19">
            <v>0</v>
          </cell>
          <cell r="D19">
            <v>100</v>
          </cell>
          <cell r="E19">
            <v>1815</v>
          </cell>
          <cell r="F19">
            <v>250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74</v>
          </cell>
          <cell r="C20">
            <v>1191</v>
          </cell>
          <cell r="D20">
            <v>10</v>
          </cell>
          <cell r="E20">
            <v>153</v>
          </cell>
          <cell r="F20">
            <v>2485</v>
          </cell>
          <cell r="G20">
            <v>640</v>
          </cell>
          <cell r="H20">
            <v>0</v>
          </cell>
          <cell r="I20">
            <v>362</v>
          </cell>
        </row>
        <row r="21">
          <cell r="B21">
            <v>2574</v>
          </cell>
          <cell r="C21">
            <v>480</v>
          </cell>
          <cell r="D21">
            <v>4480</v>
          </cell>
          <cell r="E21">
            <v>4068</v>
          </cell>
          <cell r="F21">
            <v>2367</v>
          </cell>
          <cell r="G21">
            <v>1075</v>
          </cell>
          <cell r="H21">
            <v>1006</v>
          </cell>
          <cell r="I21">
            <v>2282</v>
          </cell>
        </row>
        <row r="22">
          <cell r="B22">
            <v>448</v>
          </cell>
          <cell r="C22">
            <v>139</v>
          </cell>
          <cell r="D22">
            <v>765</v>
          </cell>
          <cell r="E22">
            <v>159</v>
          </cell>
          <cell r="F22">
            <v>678</v>
          </cell>
          <cell r="G22">
            <v>377</v>
          </cell>
          <cell r="H22">
            <v>724</v>
          </cell>
          <cell r="I22">
            <v>50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446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203</v>
          </cell>
          <cell r="C24">
            <v>379</v>
          </cell>
          <cell r="D24">
            <v>503</v>
          </cell>
          <cell r="E24">
            <v>424</v>
          </cell>
          <cell r="F24">
            <v>1932</v>
          </cell>
          <cell r="G24">
            <v>117</v>
          </cell>
          <cell r="H24">
            <v>50</v>
          </cell>
          <cell r="I24">
            <v>1300</v>
          </cell>
        </row>
        <row r="25">
          <cell r="B25">
            <v>213</v>
          </cell>
          <cell r="C25">
            <v>22</v>
          </cell>
          <cell r="D25">
            <v>182</v>
          </cell>
          <cell r="E25">
            <v>370</v>
          </cell>
          <cell r="F25">
            <v>333</v>
          </cell>
          <cell r="G25">
            <v>53</v>
          </cell>
          <cell r="H25">
            <v>552</v>
          </cell>
          <cell r="I25">
            <v>38</v>
          </cell>
        </row>
        <row r="26">
          <cell r="B26">
            <v>47</v>
          </cell>
          <cell r="C26">
            <v>5</v>
          </cell>
          <cell r="D26">
            <v>0</v>
          </cell>
          <cell r="E26">
            <v>430</v>
          </cell>
          <cell r="F26">
            <v>4531</v>
          </cell>
          <cell r="G26">
            <v>203</v>
          </cell>
          <cell r="H26">
            <v>2190</v>
          </cell>
          <cell r="I26">
            <v>1</v>
          </cell>
        </row>
        <row r="27">
          <cell r="B27">
            <v>46</v>
          </cell>
          <cell r="C27">
            <v>2</v>
          </cell>
          <cell r="D27">
            <v>111</v>
          </cell>
          <cell r="E27">
            <v>55</v>
          </cell>
          <cell r="F27">
            <v>276</v>
          </cell>
          <cell r="G27">
            <v>6</v>
          </cell>
          <cell r="H27">
            <v>120</v>
          </cell>
          <cell r="I27">
            <v>30</v>
          </cell>
        </row>
        <row r="28">
          <cell r="B28">
            <v>0</v>
          </cell>
          <cell r="C28">
            <v>5</v>
          </cell>
          <cell r="D28">
            <v>0</v>
          </cell>
          <cell r="E28">
            <v>520</v>
          </cell>
          <cell r="F28">
            <v>182</v>
          </cell>
          <cell r="G28">
            <v>54</v>
          </cell>
          <cell r="H28">
            <v>12</v>
          </cell>
          <cell r="I28">
            <v>10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34</v>
          </cell>
          <cell r="F29">
            <v>135</v>
          </cell>
          <cell r="G29">
            <v>25</v>
          </cell>
          <cell r="H29">
            <v>0</v>
          </cell>
          <cell r="I29">
            <v>0</v>
          </cell>
        </row>
        <row r="30">
          <cell r="B30">
            <v>45</v>
          </cell>
          <cell r="C30">
            <v>1</v>
          </cell>
          <cell r="D30">
            <v>85</v>
          </cell>
          <cell r="E30">
            <v>17</v>
          </cell>
          <cell r="F30">
            <v>711</v>
          </cell>
          <cell r="G30">
            <v>183</v>
          </cell>
          <cell r="H30">
            <v>32</v>
          </cell>
          <cell r="I30">
            <v>28</v>
          </cell>
        </row>
        <row r="32">
          <cell r="B32">
            <v>0</v>
          </cell>
          <cell r="C32">
            <v>0</v>
          </cell>
          <cell r="D32">
            <v>20</v>
          </cell>
          <cell r="E32">
            <v>416</v>
          </cell>
          <cell r="F32">
            <v>167</v>
          </cell>
          <cell r="G32">
            <v>31</v>
          </cell>
          <cell r="H32">
            <v>16</v>
          </cell>
          <cell r="I32">
            <v>11</v>
          </cell>
        </row>
        <row r="33">
          <cell r="B33">
            <v>92</v>
          </cell>
          <cell r="C33">
            <v>0</v>
          </cell>
          <cell r="D33">
            <v>0</v>
          </cell>
          <cell r="E33">
            <v>20</v>
          </cell>
          <cell r="F33">
            <v>10</v>
          </cell>
          <cell r="G33">
            <v>0</v>
          </cell>
          <cell r="H33">
            <v>0</v>
          </cell>
          <cell r="I33">
            <v>10</v>
          </cell>
        </row>
        <row r="34">
          <cell r="B34">
            <v>5</v>
          </cell>
          <cell r="C34">
            <v>43</v>
          </cell>
          <cell r="D34">
            <v>0</v>
          </cell>
          <cell r="E34">
            <v>33</v>
          </cell>
          <cell r="F34">
            <v>240</v>
          </cell>
          <cell r="G34">
            <v>20</v>
          </cell>
          <cell r="H34">
            <v>0</v>
          </cell>
          <cell r="I34">
            <v>50</v>
          </cell>
        </row>
        <row r="35">
          <cell r="B35">
            <v>44</v>
          </cell>
          <cell r="C35">
            <v>93</v>
          </cell>
          <cell r="D35">
            <v>125</v>
          </cell>
          <cell r="E35">
            <v>248</v>
          </cell>
          <cell r="F35">
            <v>290</v>
          </cell>
          <cell r="G35">
            <v>747</v>
          </cell>
          <cell r="H35">
            <v>72</v>
          </cell>
          <cell r="I35">
            <v>49</v>
          </cell>
        </row>
        <row r="36">
          <cell r="B36">
            <v>0</v>
          </cell>
          <cell r="C36">
            <v>0</v>
          </cell>
          <cell r="D36">
            <v>9</v>
          </cell>
          <cell r="E36">
            <v>0</v>
          </cell>
          <cell r="F36">
            <v>8</v>
          </cell>
          <cell r="G36">
            <v>309</v>
          </cell>
          <cell r="H36">
            <v>193</v>
          </cell>
          <cell r="I36">
            <v>0</v>
          </cell>
        </row>
        <row r="37">
          <cell r="B37">
            <v>8</v>
          </cell>
          <cell r="C37">
            <v>155</v>
          </cell>
          <cell r="D37">
            <v>6</v>
          </cell>
          <cell r="E37">
            <v>0</v>
          </cell>
          <cell r="F37">
            <v>17</v>
          </cell>
          <cell r="G37">
            <v>0</v>
          </cell>
          <cell r="H37">
            <v>0</v>
          </cell>
          <cell r="I37">
            <v>240</v>
          </cell>
        </row>
        <row r="38">
          <cell r="B38">
            <v>36</v>
          </cell>
          <cell r="C38">
            <v>626</v>
          </cell>
          <cell r="D38">
            <v>10</v>
          </cell>
          <cell r="E38">
            <v>5</v>
          </cell>
          <cell r="F38">
            <v>1000</v>
          </cell>
          <cell r="G38">
            <v>0</v>
          </cell>
          <cell r="H38">
            <v>0</v>
          </cell>
          <cell r="I38">
            <v>0</v>
          </cell>
        </row>
        <row r="40">
          <cell r="B40">
            <v>145</v>
          </cell>
          <cell r="C40">
            <v>178</v>
          </cell>
          <cell r="D40">
            <v>1943</v>
          </cell>
          <cell r="E40">
            <v>33</v>
          </cell>
          <cell r="F40">
            <v>432</v>
          </cell>
          <cell r="G40">
            <v>222</v>
          </cell>
          <cell r="H40">
            <v>408</v>
          </cell>
          <cell r="I40">
            <v>29</v>
          </cell>
        </row>
        <row r="41">
          <cell r="B41">
            <v>6063</v>
          </cell>
          <cell r="C41">
            <v>1163</v>
          </cell>
          <cell r="D41">
            <v>2794</v>
          </cell>
          <cell r="E41">
            <v>3376</v>
          </cell>
          <cell r="F41">
            <v>1866</v>
          </cell>
          <cell r="G41">
            <v>1226</v>
          </cell>
          <cell r="H41">
            <v>1547</v>
          </cell>
          <cell r="I41">
            <v>1337</v>
          </cell>
        </row>
        <row r="57">
          <cell r="B57">
            <v>0</v>
          </cell>
          <cell r="C57">
            <v>56020</v>
          </cell>
          <cell r="D57">
            <v>16930</v>
          </cell>
          <cell r="E57">
            <v>22042</v>
          </cell>
          <cell r="F57">
            <v>651</v>
          </cell>
          <cell r="G57">
            <v>0</v>
          </cell>
          <cell r="H57">
            <v>14660</v>
          </cell>
          <cell r="I57">
            <v>1805</v>
          </cell>
        </row>
        <row r="58">
          <cell r="B58">
            <v>5456</v>
          </cell>
          <cell r="C58">
            <v>522</v>
          </cell>
          <cell r="D58">
            <v>713</v>
          </cell>
          <cell r="E58">
            <v>960</v>
          </cell>
          <cell r="F58">
            <v>2687</v>
          </cell>
          <cell r="G58">
            <v>2020</v>
          </cell>
          <cell r="H58">
            <v>7127</v>
          </cell>
          <cell r="I58">
            <v>1446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2225</v>
          </cell>
          <cell r="H59">
            <v>900</v>
          </cell>
        </row>
        <row r="60">
          <cell r="B60">
            <v>1510</v>
          </cell>
          <cell r="C60">
            <v>71695</v>
          </cell>
          <cell r="D60">
            <v>342</v>
          </cell>
          <cell r="E60">
            <v>1120</v>
          </cell>
          <cell r="F60">
            <v>8610</v>
          </cell>
          <cell r="G60">
            <v>19798</v>
          </cell>
          <cell r="H60">
            <v>610</v>
          </cell>
          <cell r="I60">
            <v>29728</v>
          </cell>
        </row>
        <row r="61">
          <cell r="B61">
            <v>0</v>
          </cell>
          <cell r="C61">
            <v>47</v>
          </cell>
          <cell r="D61">
            <v>1524</v>
          </cell>
          <cell r="E61">
            <v>0</v>
          </cell>
          <cell r="F61">
            <v>0</v>
          </cell>
          <cell r="G61">
            <v>9</v>
          </cell>
          <cell r="H61">
            <v>2021</v>
          </cell>
          <cell r="I61">
            <v>5</v>
          </cell>
        </row>
        <row r="62">
          <cell r="B62">
            <v>3605</v>
          </cell>
          <cell r="C62">
            <v>40</v>
          </cell>
          <cell r="D62">
            <v>149</v>
          </cell>
          <cell r="E62">
            <v>306</v>
          </cell>
          <cell r="F62">
            <v>492</v>
          </cell>
          <cell r="G62">
            <v>1130</v>
          </cell>
          <cell r="H62">
            <v>1054</v>
          </cell>
          <cell r="I62">
            <v>1150</v>
          </cell>
        </row>
        <row r="63">
          <cell r="B63">
            <v>381</v>
          </cell>
          <cell r="C63">
            <v>137</v>
          </cell>
          <cell r="D63">
            <v>0</v>
          </cell>
          <cell r="E63">
            <v>0</v>
          </cell>
          <cell r="F63">
            <v>118</v>
          </cell>
          <cell r="G63">
            <v>2736</v>
          </cell>
          <cell r="H63">
            <v>202</v>
          </cell>
          <cell r="I63">
            <v>50</v>
          </cell>
        </row>
        <row r="64">
          <cell r="B64">
            <v>224</v>
          </cell>
          <cell r="C64">
            <v>0</v>
          </cell>
          <cell r="D64">
            <v>0</v>
          </cell>
          <cell r="E64">
            <v>0</v>
          </cell>
          <cell r="F64">
            <v>20</v>
          </cell>
          <cell r="G64">
            <v>32</v>
          </cell>
          <cell r="H64">
            <v>380</v>
          </cell>
          <cell r="I64">
            <v>0</v>
          </cell>
        </row>
        <row r="65">
          <cell r="B65">
            <v>1625</v>
          </cell>
          <cell r="C65">
            <v>671</v>
          </cell>
          <cell r="D65">
            <v>1133</v>
          </cell>
          <cell r="E65">
            <v>193</v>
          </cell>
          <cell r="F65">
            <v>7716</v>
          </cell>
          <cell r="G65">
            <v>24915</v>
          </cell>
          <cell r="H65">
            <v>22690</v>
          </cell>
          <cell r="I65">
            <v>518</v>
          </cell>
        </row>
        <row r="66">
          <cell r="B66">
            <v>2456</v>
          </cell>
          <cell r="C66">
            <v>367</v>
          </cell>
          <cell r="D66">
            <v>169</v>
          </cell>
          <cell r="E66">
            <v>701</v>
          </cell>
          <cell r="F66">
            <v>570</v>
          </cell>
          <cell r="G66">
            <v>268</v>
          </cell>
          <cell r="H66">
            <v>1690</v>
          </cell>
          <cell r="I66">
            <v>241</v>
          </cell>
        </row>
        <row r="67">
          <cell r="B67">
            <v>12</v>
          </cell>
          <cell r="C67">
            <v>643</v>
          </cell>
          <cell r="D67">
            <v>5</v>
          </cell>
          <cell r="E67">
            <v>95</v>
          </cell>
          <cell r="F67">
            <v>1680</v>
          </cell>
          <cell r="G67">
            <v>126</v>
          </cell>
          <cell r="H67">
            <v>0</v>
          </cell>
          <cell r="I67">
            <v>398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2380</v>
          </cell>
          <cell r="F68">
            <v>70</v>
          </cell>
          <cell r="G68">
            <v>0</v>
          </cell>
          <cell r="H68">
            <v>0</v>
          </cell>
          <cell r="I68">
            <v>0</v>
          </cell>
        </row>
        <row r="69">
          <cell r="B69">
            <v>24</v>
          </cell>
          <cell r="C69">
            <v>1661</v>
          </cell>
          <cell r="D69">
            <v>0</v>
          </cell>
          <cell r="E69">
            <v>246</v>
          </cell>
          <cell r="F69">
            <v>3091</v>
          </cell>
          <cell r="G69">
            <v>1073</v>
          </cell>
          <cell r="H69">
            <v>45</v>
          </cell>
          <cell r="I69">
            <v>359</v>
          </cell>
        </row>
        <row r="70">
          <cell r="B70">
            <v>3914</v>
          </cell>
          <cell r="C70">
            <v>1626</v>
          </cell>
          <cell r="D70">
            <v>4309</v>
          </cell>
          <cell r="E70">
            <v>4850</v>
          </cell>
          <cell r="F70">
            <v>2171</v>
          </cell>
          <cell r="G70">
            <v>851</v>
          </cell>
          <cell r="H70">
            <v>4017</v>
          </cell>
          <cell r="I70">
            <v>940</v>
          </cell>
        </row>
        <row r="71">
          <cell r="B71">
            <v>525</v>
          </cell>
          <cell r="C71">
            <v>79</v>
          </cell>
          <cell r="D71">
            <v>2051</v>
          </cell>
          <cell r="E71">
            <v>594</v>
          </cell>
          <cell r="F71">
            <v>332</v>
          </cell>
          <cell r="G71">
            <v>1004</v>
          </cell>
          <cell r="H71">
            <v>1258</v>
          </cell>
          <cell r="I71">
            <v>56</v>
          </cell>
        </row>
        <row r="73">
          <cell r="B73">
            <v>1067</v>
          </cell>
          <cell r="C73">
            <v>836</v>
          </cell>
          <cell r="D73">
            <v>1177</v>
          </cell>
          <cell r="E73">
            <v>459</v>
          </cell>
          <cell r="F73">
            <v>2563</v>
          </cell>
          <cell r="G73">
            <v>480</v>
          </cell>
          <cell r="H73">
            <v>1565</v>
          </cell>
          <cell r="I73">
            <v>845</v>
          </cell>
        </row>
        <row r="74">
          <cell r="B74">
            <v>1496</v>
          </cell>
          <cell r="C74">
            <v>98</v>
          </cell>
          <cell r="D74">
            <v>764</v>
          </cell>
          <cell r="E74">
            <v>711</v>
          </cell>
          <cell r="F74">
            <v>192</v>
          </cell>
          <cell r="G74">
            <v>775</v>
          </cell>
          <cell r="H74">
            <v>697</v>
          </cell>
          <cell r="I74">
            <v>15</v>
          </cell>
        </row>
        <row r="75">
          <cell r="B75">
            <v>90</v>
          </cell>
          <cell r="C75">
            <v>0</v>
          </cell>
          <cell r="D75">
            <v>265</v>
          </cell>
          <cell r="E75">
            <v>81</v>
          </cell>
          <cell r="F75">
            <v>174</v>
          </cell>
          <cell r="G75">
            <v>690</v>
          </cell>
          <cell r="H75">
            <v>359</v>
          </cell>
          <cell r="I75">
            <v>15</v>
          </cell>
        </row>
        <row r="76">
          <cell r="B76">
            <v>96</v>
          </cell>
          <cell r="C76">
            <v>50</v>
          </cell>
          <cell r="D76">
            <v>161</v>
          </cell>
          <cell r="E76">
            <v>148</v>
          </cell>
          <cell r="F76">
            <v>184</v>
          </cell>
          <cell r="G76">
            <v>42</v>
          </cell>
          <cell r="H76">
            <v>129</v>
          </cell>
          <cell r="I76">
            <v>21</v>
          </cell>
        </row>
        <row r="77">
          <cell r="B77">
            <v>0</v>
          </cell>
          <cell r="C77">
            <v>40</v>
          </cell>
          <cell r="D77">
            <v>0</v>
          </cell>
          <cell r="E77">
            <v>791</v>
          </cell>
          <cell r="F77">
            <v>85</v>
          </cell>
          <cell r="G77">
            <v>92</v>
          </cell>
          <cell r="H77">
            <v>10</v>
          </cell>
          <cell r="I77">
            <v>0</v>
          </cell>
        </row>
        <row r="78">
          <cell r="B78">
            <v>128</v>
          </cell>
          <cell r="C78">
            <v>0</v>
          </cell>
          <cell r="D78">
            <v>0</v>
          </cell>
          <cell r="E78">
            <v>215</v>
          </cell>
          <cell r="F78">
            <v>16</v>
          </cell>
          <cell r="G78">
            <v>535</v>
          </cell>
          <cell r="H78">
            <v>40</v>
          </cell>
          <cell r="I78">
            <v>5</v>
          </cell>
        </row>
        <row r="79">
          <cell r="B79">
            <v>467</v>
          </cell>
          <cell r="C79">
            <v>31</v>
          </cell>
          <cell r="D79">
            <v>39</v>
          </cell>
          <cell r="E79">
            <v>128</v>
          </cell>
          <cell r="F79">
            <v>570</v>
          </cell>
          <cell r="G79">
            <v>186</v>
          </cell>
          <cell r="H79">
            <v>0</v>
          </cell>
          <cell r="I79">
            <v>31</v>
          </cell>
        </row>
        <row r="80">
          <cell r="B80">
            <v>3571</v>
          </cell>
          <cell r="C80">
            <v>0</v>
          </cell>
          <cell r="D80">
            <v>4255</v>
          </cell>
          <cell r="E80">
            <v>0</v>
          </cell>
          <cell r="F80">
            <v>3000</v>
          </cell>
          <cell r="G80">
            <v>6382</v>
          </cell>
          <cell r="H80">
            <v>17034</v>
          </cell>
          <cell r="I80">
            <v>0</v>
          </cell>
        </row>
        <row r="81">
          <cell r="B81">
            <v>0</v>
          </cell>
          <cell r="C81">
            <v>15</v>
          </cell>
          <cell r="D81">
            <v>0</v>
          </cell>
          <cell r="E81">
            <v>930</v>
          </cell>
          <cell r="F81">
            <v>95</v>
          </cell>
          <cell r="G81">
            <v>204</v>
          </cell>
          <cell r="H81">
            <v>0</v>
          </cell>
          <cell r="I81">
            <v>0</v>
          </cell>
        </row>
        <row r="82">
          <cell r="B82">
            <v>7222</v>
          </cell>
          <cell r="C82">
            <v>150</v>
          </cell>
          <cell r="D82">
            <v>400</v>
          </cell>
          <cell r="E82">
            <v>358</v>
          </cell>
          <cell r="F82">
            <v>7728</v>
          </cell>
          <cell r="G82">
            <v>1319</v>
          </cell>
          <cell r="H82">
            <v>642</v>
          </cell>
          <cell r="I82">
            <v>6</v>
          </cell>
        </row>
        <row r="83">
          <cell r="B83">
            <v>299</v>
          </cell>
          <cell r="C83">
            <v>2988</v>
          </cell>
          <cell r="D83">
            <v>0</v>
          </cell>
          <cell r="E83">
            <v>391</v>
          </cell>
          <cell r="F83">
            <v>10025</v>
          </cell>
          <cell r="G83">
            <v>148</v>
          </cell>
          <cell r="H83">
            <v>0</v>
          </cell>
          <cell r="I83">
            <v>93</v>
          </cell>
        </row>
        <row r="84">
          <cell r="B84">
            <v>917</v>
          </cell>
          <cell r="C84">
            <v>2077</v>
          </cell>
          <cell r="D84">
            <v>983</v>
          </cell>
          <cell r="E84">
            <v>337</v>
          </cell>
          <cell r="F84">
            <v>680</v>
          </cell>
          <cell r="G84">
            <v>1335</v>
          </cell>
          <cell r="H84">
            <v>117</v>
          </cell>
          <cell r="I84">
            <v>48</v>
          </cell>
        </row>
        <row r="85">
          <cell r="B85">
            <v>0</v>
          </cell>
          <cell r="C85">
            <v>0</v>
          </cell>
          <cell r="D85">
            <v>235</v>
          </cell>
          <cell r="E85">
            <v>0</v>
          </cell>
          <cell r="F85">
            <v>0</v>
          </cell>
          <cell r="G85">
            <v>403</v>
          </cell>
          <cell r="H85">
            <v>380</v>
          </cell>
          <cell r="I85">
            <v>350</v>
          </cell>
        </row>
        <row r="86">
          <cell r="B86">
            <v>9451</v>
          </cell>
          <cell r="C86">
            <v>6106</v>
          </cell>
          <cell r="D86">
            <v>8</v>
          </cell>
          <cell r="E86">
            <v>2777</v>
          </cell>
          <cell r="F86">
            <v>18968</v>
          </cell>
          <cell r="G86">
            <v>2571</v>
          </cell>
          <cell r="H86">
            <v>32</v>
          </cell>
          <cell r="I86">
            <v>9369</v>
          </cell>
        </row>
        <row r="87">
          <cell r="B87">
            <v>117</v>
          </cell>
          <cell r="C87">
            <v>6212</v>
          </cell>
          <cell r="D87">
            <v>0</v>
          </cell>
          <cell r="E87">
            <v>0</v>
          </cell>
          <cell r="F87">
            <v>300</v>
          </cell>
          <cell r="G87">
            <v>0</v>
          </cell>
          <cell r="H87">
            <v>0</v>
          </cell>
          <cell r="I87">
            <v>30</v>
          </cell>
        </row>
        <row r="88">
          <cell r="B88">
            <v>1552</v>
          </cell>
          <cell r="C88">
            <v>21</v>
          </cell>
          <cell r="D88">
            <v>0</v>
          </cell>
          <cell r="E88">
            <v>0</v>
          </cell>
          <cell r="F88">
            <v>513</v>
          </cell>
          <cell r="G88">
            <v>3593</v>
          </cell>
          <cell r="H88">
            <v>0</v>
          </cell>
          <cell r="I88">
            <v>126</v>
          </cell>
        </row>
        <row r="89">
          <cell r="B89">
            <v>26986</v>
          </cell>
          <cell r="C89">
            <v>9382</v>
          </cell>
          <cell r="D89">
            <v>115382</v>
          </cell>
          <cell r="E89">
            <v>3296</v>
          </cell>
          <cell r="F89">
            <v>27183</v>
          </cell>
          <cell r="G89">
            <v>71205</v>
          </cell>
          <cell r="H89">
            <v>17765</v>
          </cell>
          <cell r="I89">
            <v>157</v>
          </cell>
        </row>
        <row r="90">
          <cell r="B90">
            <v>70350</v>
          </cell>
          <cell r="C90">
            <v>151438</v>
          </cell>
          <cell r="D90">
            <v>17642</v>
          </cell>
          <cell r="E90">
            <v>122989</v>
          </cell>
          <cell r="F90">
            <v>37534</v>
          </cell>
          <cell r="G90">
            <v>103225</v>
          </cell>
          <cell r="H90">
            <v>22383</v>
          </cell>
          <cell r="I90">
            <v>169</v>
          </cell>
        </row>
        <row r="107">
          <cell r="B107">
            <v>0</v>
          </cell>
          <cell r="C107">
            <v>75257</v>
          </cell>
          <cell r="D107">
            <v>37373</v>
          </cell>
          <cell r="E107">
            <v>43308</v>
          </cell>
          <cell r="F107">
            <v>2148</v>
          </cell>
          <cell r="G107">
            <v>0</v>
          </cell>
          <cell r="H107">
            <v>42079</v>
          </cell>
          <cell r="I107">
            <v>2921</v>
          </cell>
        </row>
        <row r="108">
          <cell r="B108">
            <v>10950</v>
          </cell>
          <cell r="C108">
            <v>1216</v>
          </cell>
          <cell r="D108">
            <v>1088</v>
          </cell>
          <cell r="E108">
            <v>1808</v>
          </cell>
          <cell r="F108">
            <v>4567</v>
          </cell>
          <cell r="G108">
            <v>2083</v>
          </cell>
          <cell r="H108">
            <v>10945</v>
          </cell>
          <cell r="I108">
            <v>1744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3825</v>
          </cell>
          <cell r="H109">
            <v>3600</v>
          </cell>
          <cell r="I109">
            <v>0</v>
          </cell>
        </row>
        <row r="110">
          <cell r="B110">
            <v>296</v>
          </cell>
          <cell r="C110">
            <v>5258</v>
          </cell>
          <cell r="D110">
            <v>69</v>
          </cell>
          <cell r="E110">
            <v>180</v>
          </cell>
          <cell r="F110">
            <v>983</v>
          </cell>
          <cell r="G110">
            <v>2020</v>
          </cell>
          <cell r="H110">
            <v>81</v>
          </cell>
          <cell r="I110">
            <v>2259</v>
          </cell>
        </row>
        <row r="111">
          <cell r="B111">
            <v>0</v>
          </cell>
          <cell r="C111">
            <v>94</v>
          </cell>
          <cell r="D111">
            <v>1709</v>
          </cell>
          <cell r="E111">
            <v>0</v>
          </cell>
          <cell r="F111">
            <v>0</v>
          </cell>
          <cell r="G111">
            <v>9</v>
          </cell>
          <cell r="H111">
            <v>3463</v>
          </cell>
          <cell r="I111">
            <v>10</v>
          </cell>
        </row>
        <row r="112">
          <cell r="B112">
            <v>4529</v>
          </cell>
          <cell r="C112">
            <v>73</v>
          </cell>
          <cell r="D112">
            <v>110</v>
          </cell>
          <cell r="E112">
            <v>393</v>
          </cell>
          <cell r="F112">
            <v>707</v>
          </cell>
          <cell r="G112">
            <v>638</v>
          </cell>
          <cell r="H112">
            <v>908</v>
          </cell>
          <cell r="I112">
            <v>1076</v>
          </cell>
        </row>
        <row r="113">
          <cell r="B113">
            <v>535</v>
          </cell>
          <cell r="C113">
            <v>254</v>
          </cell>
          <cell r="D113">
            <v>0</v>
          </cell>
          <cell r="E113">
            <v>0</v>
          </cell>
          <cell r="F113">
            <v>173</v>
          </cell>
          <cell r="G113">
            <v>2937</v>
          </cell>
          <cell r="H113">
            <v>182</v>
          </cell>
          <cell r="I113">
            <v>73</v>
          </cell>
        </row>
        <row r="114">
          <cell r="B114">
            <v>248</v>
          </cell>
          <cell r="C114">
            <v>0</v>
          </cell>
          <cell r="E114">
            <v>0</v>
          </cell>
          <cell r="F114">
            <v>60</v>
          </cell>
          <cell r="G114">
            <v>22</v>
          </cell>
          <cell r="H114">
            <v>410</v>
          </cell>
          <cell r="I114">
            <v>0</v>
          </cell>
        </row>
        <row r="115">
          <cell r="B115">
            <v>3106</v>
          </cell>
          <cell r="C115">
            <v>267</v>
          </cell>
          <cell r="D115">
            <v>1283</v>
          </cell>
          <cell r="E115">
            <v>291</v>
          </cell>
          <cell r="F115">
            <v>11789</v>
          </cell>
          <cell r="G115">
            <v>80213</v>
          </cell>
          <cell r="H115">
            <v>20460</v>
          </cell>
          <cell r="I115">
            <v>658</v>
          </cell>
        </row>
        <row r="116">
          <cell r="B116">
            <v>17480</v>
          </cell>
          <cell r="C116">
            <v>2808</v>
          </cell>
          <cell r="D116">
            <v>1964</v>
          </cell>
          <cell r="E116">
            <v>4690</v>
          </cell>
          <cell r="F116">
            <v>4000</v>
          </cell>
          <cell r="G116">
            <v>1328</v>
          </cell>
          <cell r="H116">
            <v>16612</v>
          </cell>
          <cell r="I116">
            <v>1494</v>
          </cell>
        </row>
        <row r="117">
          <cell r="B117">
            <v>147</v>
          </cell>
          <cell r="C117">
            <v>6049</v>
          </cell>
          <cell r="D117">
            <v>15</v>
          </cell>
          <cell r="E117">
            <v>742</v>
          </cell>
          <cell r="F117">
            <v>13440</v>
          </cell>
          <cell r="G117">
            <v>727</v>
          </cell>
          <cell r="H117">
            <v>0</v>
          </cell>
          <cell r="I117">
            <v>3414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65389</v>
          </cell>
          <cell r="F118">
            <v>1100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173</v>
          </cell>
          <cell r="C119">
            <v>20291</v>
          </cell>
          <cell r="D119">
            <v>0</v>
          </cell>
          <cell r="E119">
            <v>1772</v>
          </cell>
          <cell r="F119">
            <v>24728</v>
          </cell>
          <cell r="G119">
            <v>5560</v>
          </cell>
          <cell r="H119">
            <v>432</v>
          </cell>
          <cell r="I119">
            <v>2369</v>
          </cell>
        </row>
        <row r="120">
          <cell r="B120">
            <v>35106</v>
          </cell>
          <cell r="C120">
            <v>12792</v>
          </cell>
          <cell r="D120">
            <v>38057</v>
          </cell>
          <cell r="E120">
            <v>60656</v>
          </cell>
          <cell r="F120">
            <v>18950</v>
          </cell>
          <cell r="G120">
            <v>7619</v>
          </cell>
          <cell r="H120">
            <v>33281</v>
          </cell>
          <cell r="I120">
            <v>8624</v>
          </cell>
        </row>
        <row r="121">
          <cell r="B121">
            <v>5009</v>
          </cell>
          <cell r="C121">
            <v>134</v>
          </cell>
          <cell r="D121">
            <v>13603</v>
          </cell>
          <cell r="E121">
            <v>3848</v>
          </cell>
          <cell r="F121">
            <v>5111</v>
          </cell>
          <cell r="G121">
            <v>7056</v>
          </cell>
          <cell r="H121">
            <v>6704</v>
          </cell>
          <cell r="I121">
            <v>238</v>
          </cell>
        </row>
        <row r="123">
          <cell r="B123">
            <v>3638</v>
          </cell>
          <cell r="C123">
            <v>2508</v>
          </cell>
          <cell r="D123">
            <v>4645</v>
          </cell>
          <cell r="E123">
            <v>1355</v>
          </cell>
          <cell r="F123">
            <v>25224</v>
          </cell>
          <cell r="G123">
            <v>1526</v>
          </cell>
          <cell r="H123">
            <v>12749</v>
          </cell>
          <cell r="I123">
            <v>5015</v>
          </cell>
        </row>
        <row r="124">
          <cell r="B124">
            <v>18265</v>
          </cell>
          <cell r="C124">
            <v>233</v>
          </cell>
          <cell r="D124">
            <v>4853</v>
          </cell>
          <cell r="E124">
            <v>4088</v>
          </cell>
          <cell r="F124">
            <v>3645</v>
          </cell>
          <cell r="G124">
            <v>5795</v>
          </cell>
          <cell r="H124">
            <v>4192</v>
          </cell>
          <cell r="I124">
            <v>65</v>
          </cell>
        </row>
        <row r="125">
          <cell r="B125">
            <v>1974</v>
          </cell>
          <cell r="C125">
            <v>0</v>
          </cell>
          <cell r="D125">
            <v>3799</v>
          </cell>
          <cell r="E125">
            <v>1265</v>
          </cell>
          <cell r="F125">
            <v>4209</v>
          </cell>
          <cell r="G125">
            <v>5696</v>
          </cell>
          <cell r="H125">
            <v>20183</v>
          </cell>
          <cell r="I125">
            <v>0</v>
          </cell>
        </row>
        <row r="126">
          <cell r="B126">
            <v>555</v>
          </cell>
          <cell r="C126">
            <v>79</v>
          </cell>
          <cell r="D126">
            <v>2560</v>
          </cell>
          <cell r="E126">
            <v>3772</v>
          </cell>
          <cell r="F126">
            <v>4437</v>
          </cell>
          <cell r="G126">
            <v>358</v>
          </cell>
          <cell r="H126">
            <v>921</v>
          </cell>
          <cell r="I126">
            <v>82</v>
          </cell>
        </row>
        <row r="127">
          <cell r="B127">
            <v>0</v>
          </cell>
          <cell r="C127">
            <v>20</v>
          </cell>
          <cell r="D127">
            <v>0</v>
          </cell>
          <cell r="E127">
            <v>1584</v>
          </cell>
          <cell r="F127">
            <v>153</v>
          </cell>
          <cell r="G127">
            <v>102</v>
          </cell>
          <cell r="H127">
            <v>20</v>
          </cell>
          <cell r="I127">
            <v>0</v>
          </cell>
        </row>
        <row r="128">
          <cell r="B128">
            <v>232</v>
          </cell>
          <cell r="C128">
            <v>0</v>
          </cell>
          <cell r="D128">
            <v>0</v>
          </cell>
          <cell r="E128">
            <v>940</v>
          </cell>
          <cell r="F128">
            <v>16</v>
          </cell>
          <cell r="G128">
            <v>650</v>
          </cell>
          <cell r="H128">
            <v>16</v>
          </cell>
          <cell r="I128">
            <v>10</v>
          </cell>
        </row>
        <row r="129">
          <cell r="B129">
            <v>2881</v>
          </cell>
          <cell r="C129">
            <v>62</v>
          </cell>
          <cell r="D129">
            <v>1325</v>
          </cell>
          <cell r="E129">
            <v>4935</v>
          </cell>
          <cell r="F129">
            <v>20420</v>
          </cell>
          <cell r="G129">
            <v>3557</v>
          </cell>
          <cell r="H129">
            <v>0</v>
          </cell>
          <cell r="I129">
            <v>298</v>
          </cell>
        </row>
        <row r="130">
          <cell r="B130">
            <v>200000</v>
          </cell>
          <cell r="C130">
            <v>0</v>
          </cell>
          <cell r="D130">
            <v>200000</v>
          </cell>
          <cell r="E130">
            <v>0</v>
          </cell>
          <cell r="F130">
            <v>168000</v>
          </cell>
          <cell r="G130">
            <v>470000</v>
          </cell>
          <cell r="H130">
            <v>650000</v>
          </cell>
          <cell r="I130">
            <v>0</v>
          </cell>
        </row>
        <row r="131">
          <cell r="B131">
            <v>0</v>
          </cell>
          <cell r="C131">
            <v>60</v>
          </cell>
          <cell r="D131">
            <v>0</v>
          </cell>
          <cell r="E131">
            <v>43040</v>
          </cell>
          <cell r="F131">
            <v>1710</v>
          </cell>
          <cell r="G131">
            <v>3089</v>
          </cell>
          <cell r="H131">
            <v>0</v>
          </cell>
          <cell r="I131">
            <v>0</v>
          </cell>
        </row>
        <row r="132">
          <cell r="B132">
            <v>13917</v>
          </cell>
          <cell r="C132">
            <v>225</v>
          </cell>
          <cell r="D132">
            <v>755</v>
          </cell>
          <cell r="E132">
            <v>33</v>
          </cell>
          <cell r="F132">
            <v>8658</v>
          </cell>
          <cell r="G132">
            <v>1030</v>
          </cell>
          <cell r="H132">
            <v>1050</v>
          </cell>
          <cell r="I132">
            <v>8</v>
          </cell>
        </row>
        <row r="133">
          <cell r="B133">
            <v>414</v>
          </cell>
          <cell r="C133">
            <v>1755</v>
          </cell>
          <cell r="D133">
            <v>0</v>
          </cell>
          <cell r="E133">
            <v>110</v>
          </cell>
          <cell r="F133">
            <v>25025</v>
          </cell>
          <cell r="G133">
            <v>47</v>
          </cell>
          <cell r="H133">
            <v>0</v>
          </cell>
          <cell r="I133">
            <v>134</v>
          </cell>
        </row>
        <row r="134">
          <cell r="B134">
            <v>1853</v>
          </cell>
          <cell r="C134">
            <v>249</v>
          </cell>
          <cell r="D134">
            <v>4808</v>
          </cell>
          <cell r="E134">
            <v>573</v>
          </cell>
          <cell r="F134">
            <v>476</v>
          </cell>
          <cell r="G134">
            <v>575</v>
          </cell>
          <cell r="H134">
            <v>86</v>
          </cell>
          <cell r="I134">
            <v>24</v>
          </cell>
        </row>
        <row r="135">
          <cell r="B135">
            <v>0</v>
          </cell>
          <cell r="C135">
            <v>0</v>
          </cell>
          <cell r="D135">
            <v>247</v>
          </cell>
          <cell r="E135">
            <v>0</v>
          </cell>
          <cell r="F135">
            <v>0</v>
          </cell>
          <cell r="G135">
            <v>378</v>
          </cell>
          <cell r="H135">
            <v>437</v>
          </cell>
          <cell r="I135">
            <v>1050</v>
          </cell>
        </row>
        <row r="136">
          <cell r="B136">
            <v>12401</v>
          </cell>
          <cell r="C136">
            <v>4478</v>
          </cell>
          <cell r="D136">
            <v>3</v>
          </cell>
          <cell r="E136">
            <v>1051</v>
          </cell>
          <cell r="F136">
            <v>8468</v>
          </cell>
          <cell r="G136">
            <v>1310</v>
          </cell>
          <cell r="H136">
            <v>11</v>
          </cell>
          <cell r="I136">
            <v>30808</v>
          </cell>
        </row>
        <row r="137">
          <cell r="B137">
            <v>248</v>
          </cell>
          <cell r="C137">
            <v>869</v>
          </cell>
          <cell r="D137">
            <v>0</v>
          </cell>
          <cell r="E137">
            <v>0</v>
          </cell>
          <cell r="F137">
            <v>900</v>
          </cell>
          <cell r="G137">
            <v>0</v>
          </cell>
          <cell r="H137">
            <v>0</v>
          </cell>
          <cell r="I137">
            <v>45</v>
          </cell>
        </row>
        <row r="138">
          <cell r="B138">
            <v>807</v>
          </cell>
          <cell r="C138">
            <v>12</v>
          </cell>
          <cell r="D138">
            <v>0</v>
          </cell>
          <cell r="E138">
            <v>0</v>
          </cell>
          <cell r="F138">
            <v>443</v>
          </cell>
          <cell r="G138">
            <v>1651</v>
          </cell>
          <cell r="H138">
            <v>0</v>
          </cell>
          <cell r="I138">
            <v>151</v>
          </cell>
        </row>
        <row r="139">
          <cell r="B139">
            <v>109597</v>
          </cell>
          <cell r="C139">
            <v>47065</v>
          </cell>
          <cell r="D139">
            <v>1050028</v>
          </cell>
          <cell r="E139">
            <v>20081</v>
          </cell>
          <cell r="F139">
            <v>134681</v>
          </cell>
          <cell r="G139">
            <v>356379</v>
          </cell>
          <cell r="H139">
            <v>79757</v>
          </cell>
          <cell r="I139">
            <v>7529</v>
          </cell>
        </row>
        <row r="140">
          <cell r="B140">
            <v>16036</v>
          </cell>
          <cell r="C140">
            <v>19034</v>
          </cell>
          <cell r="D140">
            <v>11398</v>
          </cell>
          <cell r="E140">
            <v>5995</v>
          </cell>
          <cell r="F140">
            <v>12835</v>
          </cell>
          <cell r="G140">
            <v>27046</v>
          </cell>
          <cell r="H140">
            <v>12937</v>
          </cell>
          <cell r="I140">
            <v>395</v>
          </cell>
        </row>
      </sheetData>
      <sheetData sheetId="3">
        <row r="8">
          <cell r="B8">
            <v>4880</v>
          </cell>
          <cell r="C8">
            <v>193086</v>
          </cell>
          <cell r="D8">
            <v>191282</v>
          </cell>
          <cell r="E8">
            <v>87600</v>
          </cell>
          <cell r="F8">
            <v>2197</v>
          </cell>
          <cell r="G8">
            <v>5266</v>
          </cell>
          <cell r="H8">
            <v>0</v>
          </cell>
          <cell r="I8">
            <v>7738</v>
          </cell>
        </row>
        <row r="9">
          <cell r="B9">
            <v>814</v>
          </cell>
          <cell r="C9">
            <v>903</v>
          </cell>
          <cell r="D9">
            <v>469</v>
          </cell>
          <cell r="E9">
            <v>1141</v>
          </cell>
          <cell r="F9">
            <v>1607</v>
          </cell>
          <cell r="G9">
            <v>1741</v>
          </cell>
          <cell r="H9">
            <v>7623</v>
          </cell>
          <cell r="I9">
            <v>1205</v>
          </cell>
        </row>
        <row r="11">
          <cell r="D11">
            <v>25</v>
          </cell>
          <cell r="I11">
            <v>45</v>
          </cell>
        </row>
        <row r="12">
          <cell r="B12">
            <v>0</v>
          </cell>
          <cell r="C12">
            <v>0</v>
          </cell>
          <cell r="D12">
            <v>25</v>
          </cell>
          <cell r="E12">
            <v>0</v>
          </cell>
          <cell r="F12">
            <v>0</v>
          </cell>
          <cell r="G12">
            <v>0</v>
          </cell>
          <cell r="H12">
            <v>2218</v>
          </cell>
          <cell r="I12">
            <v>76</v>
          </cell>
        </row>
        <row r="13">
          <cell r="B13">
            <v>583</v>
          </cell>
          <cell r="C13">
            <v>761</v>
          </cell>
          <cell r="D13">
            <v>662</v>
          </cell>
          <cell r="E13">
            <v>989</v>
          </cell>
          <cell r="F13">
            <v>9112</v>
          </cell>
          <cell r="G13">
            <v>683</v>
          </cell>
          <cell r="H13">
            <v>396</v>
          </cell>
          <cell r="I13">
            <v>192</v>
          </cell>
        </row>
        <row r="14">
          <cell r="B14">
            <v>22</v>
          </cell>
          <cell r="C14">
            <v>561</v>
          </cell>
          <cell r="D14">
            <v>222</v>
          </cell>
          <cell r="E14">
            <v>14</v>
          </cell>
          <cell r="F14">
            <v>452</v>
          </cell>
          <cell r="G14">
            <v>957</v>
          </cell>
          <cell r="H14">
            <v>492</v>
          </cell>
          <cell r="I14">
            <v>13</v>
          </cell>
        </row>
        <row r="15">
          <cell r="B15">
            <v>33</v>
          </cell>
          <cell r="C15">
            <v>0</v>
          </cell>
          <cell r="D15">
            <v>0</v>
          </cell>
          <cell r="E15">
            <v>0</v>
          </cell>
          <cell r="F15">
            <v>10</v>
          </cell>
          <cell r="G15">
            <v>106</v>
          </cell>
          <cell r="H15">
            <v>0</v>
          </cell>
          <cell r="I15">
            <v>0</v>
          </cell>
        </row>
        <row r="16">
          <cell r="B16">
            <v>494</v>
          </cell>
          <cell r="C16">
            <v>85</v>
          </cell>
          <cell r="D16">
            <v>308</v>
          </cell>
          <cell r="E16">
            <v>31</v>
          </cell>
          <cell r="F16">
            <v>1246</v>
          </cell>
          <cell r="G16">
            <v>531</v>
          </cell>
          <cell r="H16">
            <v>2917</v>
          </cell>
          <cell r="I16">
            <v>53</v>
          </cell>
        </row>
        <row r="17">
          <cell r="B17">
            <v>1004</v>
          </cell>
          <cell r="C17">
            <v>404</v>
          </cell>
          <cell r="D17">
            <v>377</v>
          </cell>
          <cell r="E17">
            <v>753</v>
          </cell>
          <cell r="F17">
            <v>602</v>
          </cell>
          <cell r="G17">
            <v>215</v>
          </cell>
          <cell r="H17">
            <v>4318</v>
          </cell>
          <cell r="I17">
            <v>170</v>
          </cell>
        </row>
        <row r="18">
          <cell r="B18">
            <v>13</v>
          </cell>
          <cell r="C18">
            <v>1451</v>
          </cell>
          <cell r="D18">
            <v>0</v>
          </cell>
          <cell r="E18">
            <v>6</v>
          </cell>
          <cell r="F18">
            <v>3472</v>
          </cell>
          <cell r="G18">
            <v>718</v>
          </cell>
          <cell r="H18">
            <v>0</v>
          </cell>
          <cell r="I18">
            <v>310</v>
          </cell>
        </row>
        <row r="19">
          <cell r="B19">
            <v>0</v>
          </cell>
          <cell r="C19">
            <v>0</v>
          </cell>
          <cell r="D19">
            <v>231</v>
          </cell>
          <cell r="E19">
            <v>2410</v>
          </cell>
          <cell r="F19">
            <v>135</v>
          </cell>
          <cell r="G19">
            <v>0</v>
          </cell>
          <cell r="H19">
            <v>0</v>
          </cell>
        </row>
        <row r="20">
          <cell r="B20">
            <v>362</v>
          </cell>
          <cell r="C20">
            <v>1271</v>
          </cell>
          <cell r="D20">
            <v>37</v>
          </cell>
          <cell r="E20">
            <v>208</v>
          </cell>
          <cell r="F20">
            <v>9111</v>
          </cell>
          <cell r="G20">
            <v>875</v>
          </cell>
          <cell r="H20">
            <v>0</v>
          </cell>
          <cell r="I20">
            <v>272</v>
          </cell>
        </row>
        <row r="21">
          <cell r="B21">
            <v>4438</v>
          </cell>
          <cell r="C21">
            <v>2309</v>
          </cell>
          <cell r="D21">
            <v>4933</v>
          </cell>
          <cell r="E21">
            <v>4643</v>
          </cell>
          <cell r="F21">
            <v>3285</v>
          </cell>
          <cell r="G21">
            <v>1994</v>
          </cell>
          <cell r="H21">
            <v>2006</v>
          </cell>
          <cell r="I21">
            <v>1036</v>
          </cell>
        </row>
        <row r="22">
          <cell r="B22">
            <v>194</v>
          </cell>
          <cell r="C22">
            <v>55</v>
          </cell>
          <cell r="D22">
            <v>723</v>
          </cell>
          <cell r="E22">
            <v>153</v>
          </cell>
          <cell r="F22">
            <v>1176</v>
          </cell>
          <cell r="G22">
            <v>195</v>
          </cell>
          <cell r="H22">
            <v>593</v>
          </cell>
          <cell r="I22">
            <v>33</v>
          </cell>
        </row>
        <row r="24">
          <cell r="B24">
            <v>386</v>
          </cell>
          <cell r="C24">
            <v>525</v>
          </cell>
          <cell r="D24">
            <v>1531</v>
          </cell>
          <cell r="E24">
            <v>545</v>
          </cell>
          <cell r="F24">
            <v>1904</v>
          </cell>
          <cell r="G24">
            <v>32</v>
          </cell>
          <cell r="H24">
            <v>0</v>
          </cell>
          <cell r="I24">
            <v>593</v>
          </cell>
        </row>
        <row r="25">
          <cell r="B25">
            <v>240</v>
          </cell>
          <cell r="C25">
            <v>19</v>
          </cell>
          <cell r="D25">
            <v>291</v>
          </cell>
          <cell r="E25">
            <v>195</v>
          </cell>
          <cell r="F25">
            <v>461</v>
          </cell>
          <cell r="G25">
            <v>117</v>
          </cell>
          <cell r="H25">
            <v>411</v>
          </cell>
          <cell r="I25">
            <v>17</v>
          </cell>
        </row>
        <row r="26">
          <cell r="B26">
            <v>8</v>
          </cell>
          <cell r="C26">
            <v>0</v>
          </cell>
          <cell r="D26">
            <v>2</v>
          </cell>
          <cell r="E26">
            <v>138</v>
          </cell>
          <cell r="F26">
            <v>661</v>
          </cell>
          <cell r="G26">
            <v>20</v>
          </cell>
          <cell r="H26">
            <v>48</v>
          </cell>
          <cell r="I26">
            <v>3</v>
          </cell>
        </row>
        <row r="27">
          <cell r="B27">
            <v>117</v>
          </cell>
          <cell r="C27">
            <v>29</v>
          </cell>
          <cell r="D27">
            <v>210</v>
          </cell>
          <cell r="E27">
            <v>101</v>
          </cell>
          <cell r="F27">
            <v>236</v>
          </cell>
          <cell r="G27">
            <v>14</v>
          </cell>
          <cell r="H27">
            <v>102</v>
          </cell>
          <cell r="I27">
            <v>9</v>
          </cell>
        </row>
        <row r="28">
          <cell r="B28">
            <v>14</v>
          </cell>
          <cell r="C28">
            <v>4</v>
          </cell>
          <cell r="D28">
            <v>0</v>
          </cell>
          <cell r="E28">
            <v>886</v>
          </cell>
          <cell r="F28">
            <v>110</v>
          </cell>
          <cell r="G28">
            <v>0</v>
          </cell>
          <cell r="H28">
            <v>9</v>
          </cell>
          <cell r="I28">
            <v>5</v>
          </cell>
        </row>
        <row r="29">
          <cell r="B29">
            <v>13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32</v>
          </cell>
          <cell r="H29">
            <v>0</v>
          </cell>
          <cell r="I29">
            <v>0</v>
          </cell>
        </row>
        <row r="30">
          <cell r="B30">
            <v>66</v>
          </cell>
          <cell r="C30">
            <v>9</v>
          </cell>
          <cell r="D30">
            <v>4</v>
          </cell>
          <cell r="E30">
            <v>28</v>
          </cell>
          <cell r="F30">
            <v>653</v>
          </cell>
          <cell r="G30">
            <v>15</v>
          </cell>
          <cell r="H30">
            <v>149</v>
          </cell>
          <cell r="I30">
            <v>14</v>
          </cell>
        </row>
        <row r="32">
          <cell r="B32">
            <v>4</v>
          </cell>
          <cell r="C32">
            <v>0</v>
          </cell>
          <cell r="D32">
            <v>30</v>
          </cell>
          <cell r="E32">
            <v>646</v>
          </cell>
          <cell r="F32">
            <v>140</v>
          </cell>
          <cell r="G32">
            <v>33</v>
          </cell>
          <cell r="H32">
            <v>0</v>
          </cell>
          <cell r="I32">
            <v>1</v>
          </cell>
        </row>
        <row r="33">
          <cell r="B33">
            <v>128</v>
          </cell>
          <cell r="C33">
            <v>0</v>
          </cell>
          <cell r="D33">
            <v>20</v>
          </cell>
          <cell r="E33">
            <v>25</v>
          </cell>
          <cell r="F33">
            <v>166</v>
          </cell>
          <cell r="G33">
            <v>108</v>
          </cell>
          <cell r="H33">
            <v>73</v>
          </cell>
          <cell r="I33">
            <v>200</v>
          </cell>
        </row>
        <row r="34">
          <cell r="B34">
            <v>0</v>
          </cell>
          <cell r="C34">
            <v>195</v>
          </cell>
          <cell r="D34">
            <v>0</v>
          </cell>
          <cell r="E34">
            <v>10</v>
          </cell>
          <cell r="F34">
            <v>310</v>
          </cell>
          <cell r="G34">
            <v>6</v>
          </cell>
          <cell r="H34">
            <v>0</v>
          </cell>
          <cell r="I34">
            <v>18</v>
          </cell>
        </row>
        <row r="35">
          <cell r="B35">
            <v>121</v>
          </cell>
          <cell r="C35">
            <v>115</v>
          </cell>
          <cell r="D35">
            <v>350</v>
          </cell>
          <cell r="E35">
            <v>170</v>
          </cell>
          <cell r="F35">
            <v>605</v>
          </cell>
          <cell r="G35">
            <v>510</v>
          </cell>
          <cell r="H35">
            <v>180</v>
          </cell>
          <cell r="I35">
            <v>3</v>
          </cell>
        </row>
        <row r="36">
          <cell r="B36">
            <v>0</v>
          </cell>
          <cell r="C36">
            <v>0</v>
          </cell>
          <cell r="D36">
            <v>1871</v>
          </cell>
          <cell r="E36">
            <v>0</v>
          </cell>
          <cell r="F36">
            <v>0</v>
          </cell>
          <cell r="G36">
            <v>370</v>
          </cell>
          <cell r="H36">
            <v>1079</v>
          </cell>
          <cell r="I36">
            <v>1192</v>
          </cell>
        </row>
        <row r="37">
          <cell r="B37">
            <v>11</v>
          </cell>
          <cell r="C37">
            <v>5</v>
          </cell>
          <cell r="D37">
            <v>0</v>
          </cell>
          <cell r="E37">
            <v>0</v>
          </cell>
          <cell r="F37">
            <v>15</v>
          </cell>
          <cell r="G37">
            <v>36</v>
          </cell>
          <cell r="H37">
            <v>0</v>
          </cell>
          <cell r="I37">
            <v>45</v>
          </cell>
        </row>
        <row r="38">
          <cell r="B38">
            <v>568</v>
          </cell>
          <cell r="C38">
            <v>1378</v>
          </cell>
          <cell r="D38">
            <v>0</v>
          </cell>
          <cell r="E38">
            <v>14</v>
          </cell>
          <cell r="F38">
            <v>520</v>
          </cell>
          <cell r="G38">
            <v>0</v>
          </cell>
          <cell r="H38">
            <v>0</v>
          </cell>
          <cell r="I38">
            <v>15</v>
          </cell>
        </row>
        <row r="40">
          <cell r="B40">
            <v>245</v>
          </cell>
          <cell r="C40">
            <v>102</v>
          </cell>
          <cell r="D40">
            <v>3165</v>
          </cell>
          <cell r="E40">
            <v>28</v>
          </cell>
          <cell r="F40">
            <v>3224</v>
          </cell>
          <cell r="G40">
            <v>983</v>
          </cell>
          <cell r="H40">
            <v>16</v>
          </cell>
          <cell r="I40">
            <v>45</v>
          </cell>
        </row>
        <row r="41">
          <cell r="B41">
            <v>1875</v>
          </cell>
          <cell r="C41">
            <v>1395</v>
          </cell>
          <cell r="D41">
            <v>2096</v>
          </cell>
          <cell r="E41">
            <v>2621</v>
          </cell>
          <cell r="F41">
            <v>2990</v>
          </cell>
          <cell r="G41">
            <v>1067</v>
          </cell>
          <cell r="H41">
            <v>550</v>
          </cell>
          <cell r="I41">
            <v>270</v>
          </cell>
        </row>
        <row r="57">
          <cell r="B57">
            <v>0</v>
          </cell>
          <cell r="C57">
            <v>600</v>
          </cell>
          <cell r="D57">
            <v>6917</v>
          </cell>
          <cell r="E57">
            <v>0</v>
          </cell>
          <cell r="F57">
            <v>718</v>
          </cell>
          <cell r="G57">
            <v>0</v>
          </cell>
          <cell r="H57">
            <v>185</v>
          </cell>
          <cell r="I57">
            <v>329</v>
          </cell>
        </row>
        <row r="58">
          <cell r="B58">
            <v>2996</v>
          </cell>
          <cell r="C58">
            <v>522</v>
          </cell>
          <cell r="D58">
            <v>992</v>
          </cell>
          <cell r="E58">
            <v>1375</v>
          </cell>
          <cell r="F58">
            <v>1473</v>
          </cell>
          <cell r="G58">
            <v>3453</v>
          </cell>
          <cell r="H58">
            <v>9501</v>
          </cell>
          <cell r="I58">
            <v>3295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4377</v>
          </cell>
          <cell r="H59">
            <v>800</v>
          </cell>
          <cell r="I59">
            <v>0</v>
          </cell>
        </row>
        <row r="60">
          <cell r="B60">
            <v>1508</v>
          </cell>
          <cell r="C60">
            <v>71690</v>
          </cell>
          <cell r="D60">
            <v>348</v>
          </cell>
          <cell r="E60">
            <v>1119</v>
          </cell>
          <cell r="F60">
            <v>8608</v>
          </cell>
          <cell r="G60">
            <v>19790</v>
          </cell>
          <cell r="H60">
            <v>611</v>
          </cell>
          <cell r="I60">
            <v>29730</v>
          </cell>
        </row>
        <row r="61">
          <cell r="B61">
            <v>0</v>
          </cell>
          <cell r="C61">
            <v>0</v>
          </cell>
          <cell r="D61">
            <v>155</v>
          </cell>
          <cell r="E61">
            <v>0</v>
          </cell>
          <cell r="F61">
            <v>0</v>
          </cell>
          <cell r="G61">
            <v>0</v>
          </cell>
          <cell r="H61">
            <v>1232</v>
          </cell>
          <cell r="I61">
            <v>318</v>
          </cell>
        </row>
        <row r="62">
          <cell r="B62">
            <v>1398</v>
          </cell>
          <cell r="C62">
            <v>412</v>
          </cell>
          <cell r="D62">
            <v>417</v>
          </cell>
          <cell r="E62">
            <v>1098</v>
          </cell>
          <cell r="F62">
            <v>1983</v>
          </cell>
          <cell r="G62">
            <v>595</v>
          </cell>
          <cell r="H62">
            <v>113293</v>
          </cell>
          <cell r="I62">
            <v>12519</v>
          </cell>
        </row>
        <row r="63">
          <cell r="B63">
            <v>47</v>
          </cell>
          <cell r="C63">
            <v>239</v>
          </cell>
          <cell r="D63">
            <v>33</v>
          </cell>
          <cell r="E63">
            <v>0</v>
          </cell>
          <cell r="F63">
            <v>180</v>
          </cell>
          <cell r="G63">
            <v>415</v>
          </cell>
          <cell r="H63">
            <v>11581</v>
          </cell>
          <cell r="I63">
            <v>3459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10</v>
          </cell>
          <cell r="G64">
            <v>6</v>
          </cell>
          <cell r="H64">
            <v>137</v>
          </cell>
          <cell r="I64">
            <v>0</v>
          </cell>
        </row>
        <row r="65">
          <cell r="B65">
            <v>640</v>
          </cell>
          <cell r="C65">
            <v>544</v>
          </cell>
          <cell r="D65">
            <v>1027</v>
          </cell>
          <cell r="E65">
            <v>129</v>
          </cell>
          <cell r="F65">
            <v>4705</v>
          </cell>
          <cell r="G65">
            <v>19268</v>
          </cell>
          <cell r="H65">
            <v>22825</v>
          </cell>
          <cell r="I65">
            <v>936</v>
          </cell>
        </row>
        <row r="66">
          <cell r="B66">
            <v>1328</v>
          </cell>
          <cell r="C66">
            <v>320</v>
          </cell>
          <cell r="D66">
            <v>143</v>
          </cell>
          <cell r="E66">
            <v>1897</v>
          </cell>
          <cell r="F66">
            <v>1041</v>
          </cell>
          <cell r="G66">
            <v>402</v>
          </cell>
          <cell r="H66">
            <v>808</v>
          </cell>
          <cell r="I66">
            <v>316</v>
          </cell>
        </row>
        <row r="67">
          <cell r="B67">
            <v>58</v>
          </cell>
          <cell r="C67">
            <v>1439</v>
          </cell>
          <cell r="D67">
            <v>33</v>
          </cell>
          <cell r="E67">
            <v>15</v>
          </cell>
          <cell r="F67">
            <v>1388</v>
          </cell>
          <cell r="G67">
            <v>252</v>
          </cell>
          <cell r="H67">
            <v>5</v>
          </cell>
          <cell r="I67">
            <v>358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2362</v>
          </cell>
          <cell r="F68">
            <v>205</v>
          </cell>
          <cell r="G68">
            <v>0</v>
          </cell>
          <cell r="H68">
            <v>2</v>
          </cell>
          <cell r="I68">
            <v>0</v>
          </cell>
        </row>
        <row r="69">
          <cell r="B69">
            <v>897</v>
          </cell>
          <cell r="C69">
            <v>4899</v>
          </cell>
          <cell r="D69">
            <v>70</v>
          </cell>
          <cell r="E69">
            <v>242</v>
          </cell>
          <cell r="F69">
            <v>2240</v>
          </cell>
          <cell r="G69">
            <v>1127</v>
          </cell>
          <cell r="H69">
            <v>0</v>
          </cell>
          <cell r="I69">
            <v>249</v>
          </cell>
        </row>
        <row r="70">
          <cell r="B70">
            <v>4693</v>
          </cell>
          <cell r="C70">
            <v>2557</v>
          </cell>
          <cell r="D70">
            <v>4454</v>
          </cell>
          <cell r="E70">
            <v>3839</v>
          </cell>
          <cell r="F70">
            <v>2667</v>
          </cell>
          <cell r="G70">
            <v>846</v>
          </cell>
          <cell r="H70">
            <v>1420</v>
          </cell>
          <cell r="I70">
            <v>904</v>
          </cell>
        </row>
        <row r="71">
          <cell r="B71">
            <v>689</v>
          </cell>
          <cell r="C71">
            <v>211</v>
          </cell>
          <cell r="D71">
            <v>2724</v>
          </cell>
          <cell r="E71">
            <v>657</v>
          </cell>
          <cell r="F71">
            <v>1354</v>
          </cell>
          <cell r="G71">
            <v>955</v>
          </cell>
          <cell r="H71">
            <v>1391</v>
          </cell>
          <cell r="I71">
            <v>58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23</v>
          </cell>
          <cell r="F72">
            <v>0</v>
          </cell>
          <cell r="G72">
            <v>2</v>
          </cell>
          <cell r="H72">
            <v>0</v>
          </cell>
          <cell r="I72">
            <v>0</v>
          </cell>
        </row>
        <row r="73">
          <cell r="B73">
            <v>1121</v>
          </cell>
          <cell r="C73">
            <v>1867</v>
          </cell>
          <cell r="D73">
            <v>266</v>
          </cell>
          <cell r="E73">
            <v>663</v>
          </cell>
          <cell r="F73">
            <v>2711</v>
          </cell>
          <cell r="G73">
            <v>174</v>
          </cell>
          <cell r="H73">
            <v>1881</v>
          </cell>
          <cell r="I73">
            <v>1086</v>
          </cell>
        </row>
        <row r="74">
          <cell r="B74">
            <v>1202</v>
          </cell>
          <cell r="C74">
            <v>264</v>
          </cell>
          <cell r="D74">
            <v>1026</v>
          </cell>
          <cell r="E74">
            <v>226</v>
          </cell>
          <cell r="F74">
            <v>210</v>
          </cell>
          <cell r="G74">
            <v>194</v>
          </cell>
          <cell r="H74">
            <v>1655</v>
          </cell>
          <cell r="I74">
            <v>30</v>
          </cell>
        </row>
        <row r="75">
          <cell r="B75">
            <v>1604</v>
          </cell>
          <cell r="C75">
            <v>15</v>
          </cell>
          <cell r="D75">
            <v>42</v>
          </cell>
          <cell r="E75">
            <v>4</v>
          </cell>
          <cell r="F75">
            <v>1114</v>
          </cell>
          <cell r="G75">
            <v>348</v>
          </cell>
          <cell r="H75">
            <v>858</v>
          </cell>
          <cell r="I75">
            <v>0</v>
          </cell>
        </row>
        <row r="76">
          <cell r="B76">
            <v>355</v>
          </cell>
          <cell r="C76">
            <v>47</v>
          </cell>
          <cell r="D76">
            <v>130</v>
          </cell>
          <cell r="E76">
            <v>79</v>
          </cell>
          <cell r="F76">
            <v>293</v>
          </cell>
          <cell r="G76">
            <v>25</v>
          </cell>
          <cell r="H76">
            <v>83</v>
          </cell>
          <cell r="I76">
            <v>30</v>
          </cell>
        </row>
        <row r="77">
          <cell r="B77">
            <v>2</v>
          </cell>
          <cell r="C77">
            <v>8</v>
          </cell>
          <cell r="D77">
            <v>0</v>
          </cell>
          <cell r="E77">
            <v>642</v>
          </cell>
          <cell r="F77">
            <v>135</v>
          </cell>
          <cell r="G77">
            <v>12</v>
          </cell>
          <cell r="H77">
            <v>20</v>
          </cell>
          <cell r="I77">
            <v>53</v>
          </cell>
        </row>
        <row r="78">
          <cell r="B78">
            <v>154</v>
          </cell>
          <cell r="C78">
            <v>0</v>
          </cell>
          <cell r="D78">
            <v>0</v>
          </cell>
          <cell r="E78">
            <v>5501</v>
          </cell>
          <cell r="F78">
            <v>70</v>
          </cell>
          <cell r="G78">
            <v>393</v>
          </cell>
          <cell r="H78">
            <v>0</v>
          </cell>
          <cell r="I78">
            <v>0</v>
          </cell>
        </row>
        <row r="79">
          <cell r="B79">
            <v>255</v>
          </cell>
          <cell r="C79">
            <v>53</v>
          </cell>
          <cell r="D79">
            <v>29</v>
          </cell>
          <cell r="E79">
            <v>129</v>
          </cell>
          <cell r="F79">
            <v>496</v>
          </cell>
          <cell r="G79">
            <v>98</v>
          </cell>
          <cell r="H79">
            <v>33</v>
          </cell>
          <cell r="I79">
            <v>10</v>
          </cell>
        </row>
        <row r="80">
          <cell r="B80">
            <v>7143</v>
          </cell>
          <cell r="C80">
            <v>0</v>
          </cell>
          <cell r="D80">
            <v>745</v>
          </cell>
          <cell r="E80">
            <v>0</v>
          </cell>
          <cell r="F80">
            <v>3000</v>
          </cell>
          <cell r="G80">
            <v>7740</v>
          </cell>
          <cell r="H80">
            <v>18344</v>
          </cell>
          <cell r="I80">
            <v>0</v>
          </cell>
        </row>
        <row r="81">
          <cell r="B81">
            <v>4</v>
          </cell>
          <cell r="C81">
            <v>0</v>
          </cell>
          <cell r="D81">
            <v>0</v>
          </cell>
          <cell r="E81">
            <v>771</v>
          </cell>
          <cell r="F81">
            <v>315</v>
          </cell>
          <cell r="G81">
            <v>42</v>
          </cell>
          <cell r="H81">
            <v>0</v>
          </cell>
          <cell r="I81">
            <v>3</v>
          </cell>
        </row>
        <row r="82">
          <cell r="B82">
            <v>7454</v>
          </cell>
          <cell r="C82">
            <v>106</v>
          </cell>
          <cell r="D82">
            <v>30</v>
          </cell>
          <cell r="E82">
            <v>570</v>
          </cell>
          <cell r="F82">
            <v>9528</v>
          </cell>
          <cell r="G82">
            <v>6077</v>
          </cell>
          <cell r="H82">
            <v>0</v>
          </cell>
          <cell r="I82">
            <v>14</v>
          </cell>
        </row>
        <row r="83">
          <cell r="B83">
            <v>468</v>
          </cell>
          <cell r="C83">
            <v>2002</v>
          </cell>
          <cell r="D83">
            <v>31</v>
          </cell>
          <cell r="E83">
            <v>62</v>
          </cell>
          <cell r="F83">
            <v>12020</v>
          </cell>
          <cell r="G83">
            <v>0</v>
          </cell>
          <cell r="H83">
            <v>0</v>
          </cell>
          <cell r="I83">
            <v>135</v>
          </cell>
        </row>
        <row r="84">
          <cell r="B84">
            <v>2572</v>
          </cell>
          <cell r="C84">
            <v>1725</v>
          </cell>
          <cell r="D84">
            <v>1350</v>
          </cell>
          <cell r="E84">
            <v>388</v>
          </cell>
          <cell r="F84">
            <v>874</v>
          </cell>
          <cell r="G84">
            <v>688</v>
          </cell>
          <cell r="H84">
            <v>41</v>
          </cell>
          <cell r="I84">
            <v>126</v>
          </cell>
        </row>
        <row r="85">
          <cell r="B85">
            <v>0</v>
          </cell>
          <cell r="C85">
            <v>0</v>
          </cell>
          <cell r="D85">
            <v>796</v>
          </cell>
          <cell r="E85">
            <v>0</v>
          </cell>
          <cell r="F85">
            <v>0</v>
          </cell>
          <cell r="G85">
            <v>277</v>
          </cell>
          <cell r="H85">
            <v>549</v>
          </cell>
          <cell r="I85">
            <v>55</v>
          </cell>
        </row>
        <row r="86">
          <cell r="B86">
            <v>1895</v>
          </cell>
          <cell r="C86">
            <v>5341</v>
          </cell>
          <cell r="D86">
            <v>507</v>
          </cell>
          <cell r="E86">
            <v>1866</v>
          </cell>
          <cell r="F86">
            <v>13254</v>
          </cell>
          <cell r="G86">
            <v>2948</v>
          </cell>
          <cell r="H86">
            <v>10</v>
          </cell>
          <cell r="I86">
            <v>12283</v>
          </cell>
        </row>
        <row r="87">
          <cell r="B87">
            <v>133</v>
          </cell>
          <cell r="C87">
            <v>6263</v>
          </cell>
          <cell r="D87">
            <v>31</v>
          </cell>
          <cell r="E87">
            <v>60</v>
          </cell>
          <cell r="F87">
            <v>0</v>
          </cell>
          <cell r="G87">
            <v>0</v>
          </cell>
          <cell r="H87">
            <v>0</v>
          </cell>
          <cell r="I87">
            <v>90</v>
          </cell>
        </row>
        <row r="88">
          <cell r="B88">
            <v>27</v>
          </cell>
          <cell r="C88">
            <v>35</v>
          </cell>
          <cell r="D88">
            <v>0</v>
          </cell>
          <cell r="E88">
            <v>10</v>
          </cell>
          <cell r="F88">
            <v>1666</v>
          </cell>
          <cell r="G88">
            <v>4075</v>
          </cell>
          <cell r="H88">
            <v>0</v>
          </cell>
          <cell r="I88">
            <v>332</v>
          </cell>
        </row>
        <row r="89">
          <cell r="B89">
            <v>28308</v>
          </cell>
          <cell r="C89">
            <v>9151</v>
          </cell>
          <cell r="D89">
            <v>109561</v>
          </cell>
          <cell r="E89">
            <v>4469</v>
          </cell>
          <cell r="F89">
            <v>22188</v>
          </cell>
          <cell r="G89">
            <v>75154</v>
          </cell>
          <cell r="H89">
            <v>191</v>
          </cell>
          <cell r="I89">
            <v>216</v>
          </cell>
        </row>
        <row r="90">
          <cell r="B90">
            <v>133146</v>
          </cell>
          <cell r="C90">
            <v>151529</v>
          </cell>
          <cell r="D90">
            <v>14970</v>
          </cell>
          <cell r="E90">
            <v>175848</v>
          </cell>
          <cell r="F90">
            <v>42727</v>
          </cell>
          <cell r="G90">
            <v>105583</v>
          </cell>
          <cell r="H90">
            <v>530</v>
          </cell>
          <cell r="I90">
            <v>71</v>
          </cell>
        </row>
        <row r="107">
          <cell r="B107">
            <v>0</v>
          </cell>
          <cell r="C107">
            <v>1080</v>
          </cell>
          <cell r="D107">
            <v>17390</v>
          </cell>
          <cell r="E107">
            <v>0</v>
          </cell>
          <cell r="F107">
            <v>1760</v>
          </cell>
          <cell r="G107">
            <v>0</v>
          </cell>
          <cell r="H107">
            <v>291</v>
          </cell>
          <cell r="I107">
            <v>895</v>
          </cell>
        </row>
        <row r="108">
          <cell r="B108">
            <v>5979</v>
          </cell>
          <cell r="C108">
            <v>856</v>
          </cell>
          <cell r="D108">
            <v>1200</v>
          </cell>
          <cell r="E108">
            <v>2296</v>
          </cell>
          <cell r="F108">
            <v>11106</v>
          </cell>
          <cell r="G108">
            <v>5077</v>
          </cell>
          <cell r="H108">
            <v>11275</v>
          </cell>
          <cell r="I108">
            <v>4750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10665</v>
          </cell>
        </row>
        <row r="110">
          <cell r="B110">
            <v>295</v>
          </cell>
          <cell r="C110">
            <v>5252</v>
          </cell>
          <cell r="D110">
            <v>72</v>
          </cell>
          <cell r="E110">
            <v>178</v>
          </cell>
          <cell r="F110">
            <v>980</v>
          </cell>
          <cell r="G110">
            <v>2015</v>
          </cell>
          <cell r="H110">
            <v>80</v>
          </cell>
          <cell r="I110">
            <v>2262</v>
          </cell>
        </row>
        <row r="111">
          <cell r="B111">
            <v>0</v>
          </cell>
          <cell r="D111">
            <v>200</v>
          </cell>
          <cell r="E111">
            <v>0</v>
          </cell>
          <cell r="F111">
            <v>0</v>
          </cell>
          <cell r="G111">
            <v>0</v>
          </cell>
          <cell r="H111">
            <v>1947</v>
          </cell>
          <cell r="I111">
            <v>318</v>
          </cell>
        </row>
        <row r="112">
          <cell r="B112">
            <v>2071</v>
          </cell>
          <cell r="C112">
            <v>384</v>
          </cell>
          <cell r="D112">
            <v>569</v>
          </cell>
          <cell r="E112">
            <v>1505</v>
          </cell>
          <cell r="F112">
            <v>3257</v>
          </cell>
          <cell r="G112">
            <v>461</v>
          </cell>
          <cell r="H112">
            <v>197444</v>
          </cell>
          <cell r="I112">
            <v>12221</v>
          </cell>
        </row>
        <row r="113">
          <cell r="B113">
            <v>47</v>
          </cell>
          <cell r="C113">
            <v>353</v>
          </cell>
          <cell r="D113">
            <v>33</v>
          </cell>
          <cell r="E113">
            <v>0</v>
          </cell>
          <cell r="F113">
            <v>230</v>
          </cell>
          <cell r="G113">
            <v>489</v>
          </cell>
          <cell r="H113">
            <v>20673</v>
          </cell>
          <cell r="I113">
            <v>4541</v>
          </cell>
        </row>
        <row r="114">
          <cell r="B114">
            <v>0</v>
          </cell>
          <cell r="C114">
            <v>0</v>
          </cell>
          <cell r="E114">
            <v>0</v>
          </cell>
          <cell r="F114">
            <v>20</v>
          </cell>
          <cell r="G114">
            <v>8</v>
          </cell>
          <cell r="H114">
            <v>199</v>
          </cell>
          <cell r="I114">
            <v>0</v>
          </cell>
        </row>
        <row r="115">
          <cell r="B115">
            <v>1653</v>
          </cell>
          <cell r="C115">
            <v>245</v>
          </cell>
          <cell r="D115">
            <v>1738</v>
          </cell>
          <cell r="E115">
            <v>227</v>
          </cell>
          <cell r="F115">
            <v>7298</v>
          </cell>
          <cell r="G115">
            <v>14310</v>
          </cell>
          <cell r="H115">
            <v>20920</v>
          </cell>
          <cell r="I115">
            <v>1333</v>
          </cell>
        </row>
        <row r="116">
          <cell r="B116">
            <v>11431</v>
          </cell>
          <cell r="C116">
            <v>2007</v>
          </cell>
          <cell r="D116">
            <v>1241</v>
          </cell>
          <cell r="E116">
            <v>16428</v>
          </cell>
          <cell r="F116">
            <v>8198</v>
          </cell>
          <cell r="G116">
            <v>1957</v>
          </cell>
          <cell r="H116">
            <v>9908</v>
          </cell>
          <cell r="I116">
            <v>1948</v>
          </cell>
        </row>
        <row r="117">
          <cell r="B117">
            <v>476</v>
          </cell>
          <cell r="C117">
            <v>6279</v>
          </cell>
          <cell r="D117">
            <v>132</v>
          </cell>
          <cell r="E117">
            <v>84</v>
          </cell>
          <cell r="F117">
            <v>11104</v>
          </cell>
          <cell r="G117">
            <v>2431</v>
          </cell>
          <cell r="H117">
            <v>75</v>
          </cell>
          <cell r="I117">
            <v>2688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82605</v>
          </cell>
          <cell r="F118">
            <v>3075</v>
          </cell>
          <cell r="G118">
            <v>0</v>
          </cell>
          <cell r="H118">
            <v>7</v>
          </cell>
          <cell r="I118">
            <v>0</v>
          </cell>
        </row>
        <row r="119">
          <cell r="B119">
            <v>8411</v>
          </cell>
          <cell r="C119">
            <v>55622</v>
          </cell>
          <cell r="D119">
            <v>214</v>
          </cell>
          <cell r="E119">
            <v>2400</v>
          </cell>
          <cell r="F119">
            <v>17888</v>
          </cell>
          <cell r="G119">
            <v>5088</v>
          </cell>
          <cell r="H119">
            <v>0</v>
          </cell>
          <cell r="I119">
            <v>1682</v>
          </cell>
        </row>
        <row r="120">
          <cell r="B120">
            <v>41521</v>
          </cell>
          <cell r="C120">
            <v>16992</v>
          </cell>
          <cell r="D120">
            <v>43241</v>
          </cell>
          <cell r="E120">
            <v>48803</v>
          </cell>
          <cell r="F120">
            <v>23948</v>
          </cell>
          <cell r="G120">
            <v>6063</v>
          </cell>
          <cell r="H120">
            <v>13421</v>
          </cell>
          <cell r="I120">
            <v>5190</v>
          </cell>
        </row>
        <row r="121">
          <cell r="B121">
            <v>7575</v>
          </cell>
          <cell r="C121">
            <v>281</v>
          </cell>
          <cell r="D121">
            <v>16301</v>
          </cell>
          <cell r="E121">
            <v>3132</v>
          </cell>
          <cell r="F121">
            <v>16428</v>
          </cell>
          <cell r="G121">
            <v>3671</v>
          </cell>
          <cell r="H121">
            <v>6297</v>
          </cell>
          <cell r="I121">
            <v>132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174</v>
          </cell>
          <cell r="F122">
            <v>0</v>
          </cell>
          <cell r="G122">
            <v>4</v>
          </cell>
          <cell r="H122">
            <v>0</v>
          </cell>
          <cell r="I122">
            <v>0</v>
          </cell>
        </row>
        <row r="123">
          <cell r="B123">
            <v>6121</v>
          </cell>
          <cell r="C123">
            <v>4150</v>
          </cell>
          <cell r="D123">
            <v>1077</v>
          </cell>
          <cell r="E123">
            <v>5605</v>
          </cell>
          <cell r="F123">
            <v>27008</v>
          </cell>
          <cell r="G123">
            <v>1392</v>
          </cell>
          <cell r="H123">
            <v>16631</v>
          </cell>
          <cell r="I123">
            <v>7509</v>
          </cell>
        </row>
        <row r="124">
          <cell r="B124">
            <v>12964</v>
          </cell>
          <cell r="C124">
            <v>695</v>
          </cell>
          <cell r="D124">
            <v>8046</v>
          </cell>
          <cell r="E124">
            <v>1992</v>
          </cell>
          <cell r="F124">
            <v>3935</v>
          </cell>
          <cell r="G124">
            <v>873</v>
          </cell>
          <cell r="H124">
            <v>25530</v>
          </cell>
          <cell r="I124">
            <v>152</v>
          </cell>
        </row>
        <row r="125">
          <cell r="B125">
            <v>28519</v>
          </cell>
          <cell r="C125">
            <v>75</v>
          </cell>
          <cell r="D125">
            <v>900</v>
          </cell>
          <cell r="E125">
            <v>100</v>
          </cell>
          <cell r="F125">
            <v>32638</v>
          </cell>
          <cell r="G125">
            <v>2847</v>
          </cell>
          <cell r="H125">
            <v>34320</v>
          </cell>
          <cell r="I125">
            <v>0</v>
          </cell>
        </row>
        <row r="126">
          <cell r="B126">
            <v>4746</v>
          </cell>
          <cell r="C126">
            <v>148</v>
          </cell>
          <cell r="D126">
            <v>1300</v>
          </cell>
          <cell r="E126">
            <v>2929</v>
          </cell>
          <cell r="F126">
            <v>6975</v>
          </cell>
          <cell r="G126">
            <v>349</v>
          </cell>
          <cell r="H126">
            <v>542</v>
          </cell>
          <cell r="I126">
            <v>133</v>
          </cell>
        </row>
        <row r="127">
          <cell r="B127">
            <v>3</v>
          </cell>
          <cell r="C127">
            <v>20</v>
          </cell>
          <cell r="D127">
            <v>0</v>
          </cell>
          <cell r="E127">
            <v>1285</v>
          </cell>
          <cell r="F127">
            <v>243</v>
          </cell>
          <cell r="G127">
            <v>18</v>
          </cell>
          <cell r="H127">
            <v>18</v>
          </cell>
          <cell r="I127">
            <v>54</v>
          </cell>
        </row>
        <row r="128">
          <cell r="B128">
            <v>354</v>
          </cell>
          <cell r="C128">
            <v>0</v>
          </cell>
          <cell r="D128">
            <v>0</v>
          </cell>
          <cell r="E128">
            <v>8916</v>
          </cell>
          <cell r="F128">
            <v>140</v>
          </cell>
          <cell r="G128">
            <v>499</v>
          </cell>
          <cell r="H128">
            <v>0</v>
          </cell>
          <cell r="I128">
            <v>0</v>
          </cell>
        </row>
        <row r="129">
          <cell r="B129">
            <v>2077</v>
          </cell>
          <cell r="C129">
            <v>148</v>
          </cell>
          <cell r="D129">
            <v>290</v>
          </cell>
          <cell r="E129">
            <v>1993</v>
          </cell>
          <cell r="F129">
            <v>21175</v>
          </cell>
          <cell r="G129">
            <v>866</v>
          </cell>
          <cell r="H129">
            <v>479</v>
          </cell>
          <cell r="I129">
            <v>50</v>
          </cell>
        </row>
        <row r="130">
          <cell r="B130">
            <v>400000</v>
          </cell>
          <cell r="C130">
            <v>0</v>
          </cell>
          <cell r="D130">
            <v>35000</v>
          </cell>
          <cell r="E130">
            <v>0</v>
          </cell>
          <cell r="F130">
            <v>168000</v>
          </cell>
          <cell r="G130">
            <v>570000</v>
          </cell>
          <cell r="H130">
            <v>700000</v>
          </cell>
          <cell r="I130">
            <v>0</v>
          </cell>
        </row>
        <row r="131">
          <cell r="B131">
            <v>26</v>
          </cell>
          <cell r="C131">
            <v>0</v>
          </cell>
          <cell r="D131">
            <v>0</v>
          </cell>
          <cell r="E131">
            <v>42220</v>
          </cell>
          <cell r="F131">
            <v>5670</v>
          </cell>
          <cell r="G131">
            <v>163</v>
          </cell>
          <cell r="H131">
            <v>0</v>
          </cell>
          <cell r="I131">
            <v>10</v>
          </cell>
        </row>
        <row r="132">
          <cell r="B132">
            <v>2912</v>
          </cell>
          <cell r="C132">
            <v>81</v>
          </cell>
          <cell r="D132">
            <v>12</v>
          </cell>
          <cell r="E132">
            <v>23</v>
          </cell>
          <cell r="F132">
            <v>9528</v>
          </cell>
          <cell r="G132">
            <v>4046</v>
          </cell>
          <cell r="H132">
            <v>0</v>
          </cell>
          <cell r="I132">
            <v>9</v>
          </cell>
        </row>
        <row r="133">
          <cell r="B133">
            <v>1178</v>
          </cell>
          <cell r="C133">
            <v>709</v>
          </cell>
          <cell r="D133">
            <v>9</v>
          </cell>
          <cell r="E133">
            <v>90</v>
          </cell>
          <cell r="F133">
            <v>30020</v>
          </cell>
          <cell r="G133">
            <v>0</v>
          </cell>
          <cell r="H133">
            <v>0</v>
          </cell>
          <cell r="I133">
            <v>68</v>
          </cell>
        </row>
        <row r="134">
          <cell r="B134">
            <v>5564</v>
          </cell>
          <cell r="C134">
            <v>207</v>
          </cell>
          <cell r="D134">
            <v>7981</v>
          </cell>
          <cell r="E134">
            <v>325</v>
          </cell>
          <cell r="F134">
            <v>734</v>
          </cell>
          <cell r="G134">
            <v>395</v>
          </cell>
          <cell r="H134">
            <v>66</v>
          </cell>
          <cell r="I134">
            <v>84</v>
          </cell>
        </row>
        <row r="135">
          <cell r="B135">
            <v>0</v>
          </cell>
          <cell r="C135">
            <v>0</v>
          </cell>
          <cell r="D135">
            <v>943</v>
          </cell>
          <cell r="E135">
            <v>0</v>
          </cell>
          <cell r="F135">
            <v>0</v>
          </cell>
          <cell r="G135">
            <v>239</v>
          </cell>
          <cell r="H135">
            <v>604</v>
          </cell>
          <cell r="I135">
            <v>165</v>
          </cell>
        </row>
        <row r="136">
          <cell r="B136">
            <v>1471</v>
          </cell>
          <cell r="C136">
            <v>2790</v>
          </cell>
          <cell r="D136">
            <v>482</v>
          </cell>
          <cell r="E136">
            <v>1120</v>
          </cell>
          <cell r="F136">
            <v>6254</v>
          </cell>
          <cell r="G136">
            <v>1895</v>
          </cell>
          <cell r="H136">
            <v>35</v>
          </cell>
          <cell r="I136">
            <v>23601</v>
          </cell>
        </row>
        <row r="137">
          <cell r="B137">
            <v>291</v>
          </cell>
          <cell r="C137">
            <v>876</v>
          </cell>
          <cell r="D137">
            <v>66</v>
          </cell>
          <cell r="E137">
            <v>50</v>
          </cell>
          <cell r="F137">
            <v>0</v>
          </cell>
          <cell r="G137">
            <v>0</v>
          </cell>
          <cell r="H137">
            <v>0</v>
          </cell>
          <cell r="I137">
            <v>235</v>
          </cell>
        </row>
        <row r="138">
          <cell r="B138">
            <v>40</v>
          </cell>
          <cell r="C138">
            <v>11</v>
          </cell>
          <cell r="D138">
            <v>0</v>
          </cell>
          <cell r="E138">
            <v>2</v>
          </cell>
          <cell r="F138">
            <v>1316</v>
          </cell>
          <cell r="G138">
            <v>2536</v>
          </cell>
          <cell r="H138">
            <v>0</v>
          </cell>
          <cell r="I138">
            <v>510</v>
          </cell>
        </row>
        <row r="139">
          <cell r="B139">
            <v>110618</v>
          </cell>
          <cell r="C139">
            <v>46244</v>
          </cell>
          <cell r="D139">
            <v>921482</v>
          </cell>
          <cell r="E139">
            <v>15581</v>
          </cell>
          <cell r="F139">
            <v>239072</v>
          </cell>
          <cell r="G139">
            <v>387736</v>
          </cell>
          <cell r="H139">
            <v>1782</v>
          </cell>
          <cell r="I139">
            <v>13437</v>
          </cell>
        </row>
        <row r="140">
          <cell r="B140">
            <v>16799</v>
          </cell>
          <cell r="C140">
            <v>16782</v>
          </cell>
          <cell r="D140">
            <v>7457</v>
          </cell>
          <cell r="E140">
            <v>12860</v>
          </cell>
          <cell r="F140">
            <v>6490</v>
          </cell>
          <cell r="G140">
            <v>28529</v>
          </cell>
          <cell r="H140">
            <v>297</v>
          </cell>
          <cell r="I140">
            <v>99</v>
          </cell>
        </row>
      </sheetData>
      <sheetData sheetId="4">
        <row r="8">
          <cell r="B8">
            <v>3248</v>
          </cell>
          <cell r="C8">
            <v>101346</v>
          </cell>
          <cell r="D8">
            <v>69854</v>
          </cell>
          <cell r="E8">
            <v>8060</v>
          </cell>
          <cell r="F8">
            <v>2833</v>
          </cell>
          <cell r="G8">
            <v>0</v>
          </cell>
          <cell r="H8">
            <v>5645</v>
          </cell>
          <cell r="I8">
            <v>2214</v>
          </cell>
        </row>
        <row r="9">
          <cell r="B9">
            <v>1019</v>
          </cell>
          <cell r="C9">
            <v>491</v>
          </cell>
          <cell r="D9">
            <v>2072</v>
          </cell>
          <cell r="E9">
            <v>685</v>
          </cell>
          <cell r="F9">
            <v>1426</v>
          </cell>
          <cell r="G9">
            <v>2603</v>
          </cell>
          <cell r="H9">
            <v>9621</v>
          </cell>
          <cell r="I9">
            <v>224</v>
          </cell>
        </row>
        <row r="10">
          <cell r="B10">
            <v>0</v>
          </cell>
          <cell r="C10">
            <v>0</v>
          </cell>
          <cell r="D10">
            <v>988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65</v>
          </cell>
          <cell r="D11">
            <v>0</v>
          </cell>
          <cell r="E11">
            <v>0</v>
          </cell>
          <cell r="F11">
            <v>5</v>
          </cell>
          <cell r="G11">
            <v>0</v>
          </cell>
          <cell r="H11">
            <v>20</v>
          </cell>
          <cell r="I11">
            <v>0</v>
          </cell>
        </row>
        <row r="12">
          <cell r="B12">
            <v>1980</v>
          </cell>
          <cell r="C12">
            <v>80</v>
          </cell>
          <cell r="D12">
            <v>510</v>
          </cell>
          <cell r="E12">
            <v>0</v>
          </cell>
          <cell r="F12">
            <v>31</v>
          </cell>
          <cell r="G12">
            <v>0</v>
          </cell>
          <cell r="H12">
            <v>2795</v>
          </cell>
          <cell r="I12">
            <v>130</v>
          </cell>
        </row>
        <row r="13">
          <cell r="B13">
            <v>323</v>
          </cell>
          <cell r="C13">
            <v>21</v>
          </cell>
          <cell r="D13">
            <v>22</v>
          </cell>
          <cell r="E13">
            <v>904</v>
          </cell>
          <cell r="F13">
            <v>509</v>
          </cell>
          <cell r="G13">
            <v>1265</v>
          </cell>
          <cell r="H13">
            <v>54</v>
          </cell>
          <cell r="I13">
            <v>0</v>
          </cell>
        </row>
        <row r="14">
          <cell r="B14">
            <v>35</v>
          </cell>
          <cell r="C14">
            <v>65</v>
          </cell>
          <cell r="D14">
            <v>580</v>
          </cell>
          <cell r="E14">
            <v>22</v>
          </cell>
          <cell r="F14">
            <v>75</v>
          </cell>
          <cell r="G14">
            <v>1585</v>
          </cell>
          <cell r="H14">
            <v>0</v>
          </cell>
          <cell r="I14">
            <v>0</v>
          </cell>
        </row>
        <row r="15">
          <cell r="B15">
            <v>20</v>
          </cell>
          <cell r="C15">
            <v>0</v>
          </cell>
          <cell r="D15">
            <v>0</v>
          </cell>
          <cell r="E15">
            <v>2</v>
          </cell>
          <cell r="F15">
            <v>0</v>
          </cell>
          <cell r="G15">
            <v>1500</v>
          </cell>
          <cell r="H15">
            <v>0</v>
          </cell>
          <cell r="I15">
            <v>0</v>
          </cell>
        </row>
        <row r="16">
          <cell r="B16">
            <v>465</v>
          </cell>
          <cell r="C16">
            <v>250</v>
          </cell>
          <cell r="D16">
            <v>204</v>
          </cell>
          <cell r="E16">
            <v>76</v>
          </cell>
          <cell r="F16">
            <v>701</v>
          </cell>
          <cell r="G16">
            <v>3349</v>
          </cell>
          <cell r="H16">
            <v>3251</v>
          </cell>
          <cell r="I16">
            <v>6</v>
          </cell>
        </row>
        <row r="17">
          <cell r="B17">
            <v>646</v>
          </cell>
          <cell r="C17">
            <v>543</v>
          </cell>
          <cell r="D17">
            <v>88</v>
          </cell>
          <cell r="E17">
            <v>366</v>
          </cell>
          <cell r="F17">
            <v>348</v>
          </cell>
          <cell r="G17">
            <v>419</v>
          </cell>
          <cell r="H17">
            <v>3427</v>
          </cell>
          <cell r="I17">
            <v>35</v>
          </cell>
        </row>
        <row r="18">
          <cell r="B18">
            <v>6</v>
          </cell>
          <cell r="C18">
            <v>701</v>
          </cell>
          <cell r="D18">
            <v>10</v>
          </cell>
          <cell r="E18">
            <v>0</v>
          </cell>
          <cell r="F18">
            <v>4778</v>
          </cell>
          <cell r="G18">
            <v>689</v>
          </cell>
          <cell r="H18">
            <v>1</v>
          </cell>
          <cell r="I18">
            <v>257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3381</v>
          </cell>
          <cell r="F19">
            <v>328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415</v>
          </cell>
          <cell r="C20">
            <v>797</v>
          </cell>
          <cell r="D20">
            <v>13</v>
          </cell>
          <cell r="E20">
            <v>122</v>
          </cell>
          <cell r="F20">
            <v>2642</v>
          </cell>
          <cell r="G20">
            <v>543</v>
          </cell>
          <cell r="H20">
            <v>0</v>
          </cell>
          <cell r="I20">
            <v>362</v>
          </cell>
        </row>
        <row r="21">
          <cell r="B21">
            <v>4086</v>
          </cell>
          <cell r="C21">
            <v>2888</v>
          </cell>
          <cell r="D21">
            <v>5476</v>
          </cell>
          <cell r="E21">
            <v>1962</v>
          </cell>
          <cell r="F21">
            <v>2238</v>
          </cell>
          <cell r="G21">
            <v>1005</v>
          </cell>
          <cell r="H21">
            <v>1818</v>
          </cell>
          <cell r="I21">
            <v>391</v>
          </cell>
        </row>
        <row r="22">
          <cell r="B22">
            <v>311</v>
          </cell>
          <cell r="C22">
            <v>49</v>
          </cell>
          <cell r="D22">
            <v>613</v>
          </cell>
          <cell r="E22">
            <v>152</v>
          </cell>
          <cell r="F22">
            <v>507</v>
          </cell>
          <cell r="G22">
            <v>393</v>
          </cell>
          <cell r="H22">
            <v>692</v>
          </cell>
          <cell r="I22">
            <v>100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275</v>
          </cell>
          <cell r="C24">
            <v>633</v>
          </cell>
          <cell r="D24">
            <v>974</v>
          </cell>
          <cell r="E24">
            <v>179</v>
          </cell>
          <cell r="F24">
            <v>361</v>
          </cell>
          <cell r="G24">
            <v>229</v>
          </cell>
          <cell r="H24">
            <v>68</v>
          </cell>
          <cell r="I24">
            <v>68</v>
          </cell>
        </row>
        <row r="25">
          <cell r="B25">
            <v>255</v>
          </cell>
          <cell r="C25">
            <v>75</v>
          </cell>
          <cell r="D25">
            <v>160</v>
          </cell>
          <cell r="E25">
            <v>181</v>
          </cell>
          <cell r="F25">
            <v>279</v>
          </cell>
          <cell r="G25">
            <v>71</v>
          </cell>
          <cell r="H25">
            <v>329</v>
          </cell>
          <cell r="I25">
            <v>1</v>
          </cell>
        </row>
        <row r="26">
          <cell r="B26">
            <v>0</v>
          </cell>
          <cell r="C26">
            <v>10</v>
          </cell>
          <cell r="D26">
            <v>0</v>
          </cell>
          <cell r="E26">
            <v>175</v>
          </cell>
          <cell r="F26">
            <v>2763</v>
          </cell>
          <cell r="G26">
            <v>109</v>
          </cell>
          <cell r="H26">
            <v>446</v>
          </cell>
          <cell r="I26">
            <v>10</v>
          </cell>
        </row>
        <row r="27">
          <cell r="B27">
            <v>24</v>
          </cell>
          <cell r="C27">
            <v>10</v>
          </cell>
          <cell r="D27">
            <v>141</v>
          </cell>
          <cell r="E27">
            <v>142</v>
          </cell>
          <cell r="F27">
            <v>360</v>
          </cell>
          <cell r="G27">
            <v>48</v>
          </cell>
          <cell r="H27">
            <v>19</v>
          </cell>
          <cell r="I27">
            <v>0</v>
          </cell>
        </row>
        <row r="28">
          <cell r="B28">
            <v>2</v>
          </cell>
          <cell r="C28">
            <v>0</v>
          </cell>
          <cell r="D28">
            <v>0</v>
          </cell>
          <cell r="E28">
            <v>856</v>
          </cell>
          <cell r="F28">
            <v>85</v>
          </cell>
          <cell r="G28">
            <v>11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76</v>
          </cell>
          <cell r="C30">
            <v>1</v>
          </cell>
          <cell r="D30">
            <v>45</v>
          </cell>
          <cell r="E30">
            <v>69</v>
          </cell>
          <cell r="F30">
            <v>364</v>
          </cell>
          <cell r="G30">
            <v>27</v>
          </cell>
          <cell r="H30">
            <v>50</v>
          </cell>
          <cell r="I30">
            <v>3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12</v>
          </cell>
          <cell r="C32">
            <v>0</v>
          </cell>
          <cell r="D32">
            <v>0</v>
          </cell>
          <cell r="E32">
            <v>655</v>
          </cell>
          <cell r="F32">
            <v>100</v>
          </cell>
          <cell r="G32">
            <v>11</v>
          </cell>
          <cell r="H32">
            <v>0</v>
          </cell>
          <cell r="I32">
            <v>5</v>
          </cell>
        </row>
        <row r="33">
          <cell r="B33">
            <v>187</v>
          </cell>
          <cell r="C33">
            <v>0</v>
          </cell>
          <cell r="D33">
            <v>45</v>
          </cell>
          <cell r="E33">
            <v>0</v>
          </cell>
          <cell r="F33">
            <v>19</v>
          </cell>
          <cell r="G33">
            <v>38</v>
          </cell>
          <cell r="H33">
            <v>14</v>
          </cell>
          <cell r="I33">
            <v>0</v>
          </cell>
        </row>
        <row r="34">
          <cell r="B34">
            <v>0</v>
          </cell>
          <cell r="C34">
            <v>201</v>
          </cell>
          <cell r="D34">
            <v>28</v>
          </cell>
          <cell r="E34">
            <v>0</v>
          </cell>
          <cell r="F34">
            <v>500</v>
          </cell>
          <cell r="G34">
            <v>0</v>
          </cell>
          <cell r="H34">
            <v>0</v>
          </cell>
          <cell r="I34">
            <v>30</v>
          </cell>
        </row>
        <row r="35">
          <cell r="B35">
            <v>15</v>
          </cell>
          <cell r="C35">
            <v>57</v>
          </cell>
          <cell r="D35">
            <v>200</v>
          </cell>
          <cell r="E35">
            <v>74</v>
          </cell>
          <cell r="F35">
            <v>127</v>
          </cell>
          <cell r="G35">
            <v>696</v>
          </cell>
          <cell r="H35">
            <v>0</v>
          </cell>
          <cell r="I35">
            <v>53</v>
          </cell>
        </row>
        <row r="36">
          <cell r="B36">
            <v>50</v>
          </cell>
          <cell r="C36">
            <v>0</v>
          </cell>
          <cell r="D36">
            <v>1216</v>
          </cell>
          <cell r="E36">
            <v>0</v>
          </cell>
          <cell r="F36">
            <v>70</v>
          </cell>
          <cell r="G36">
            <v>601</v>
          </cell>
          <cell r="H36">
            <v>488</v>
          </cell>
          <cell r="I36">
            <v>530</v>
          </cell>
        </row>
        <row r="37">
          <cell r="B37">
            <v>4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5</v>
          </cell>
        </row>
        <row r="38">
          <cell r="B38">
            <v>36</v>
          </cell>
          <cell r="C38">
            <v>1260</v>
          </cell>
          <cell r="D38">
            <v>0</v>
          </cell>
          <cell r="E38">
            <v>42</v>
          </cell>
          <cell r="F38">
            <v>525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57</v>
          </cell>
          <cell r="C40">
            <v>66</v>
          </cell>
          <cell r="D40">
            <v>1192</v>
          </cell>
          <cell r="E40">
            <v>47</v>
          </cell>
          <cell r="F40">
            <v>480</v>
          </cell>
          <cell r="G40">
            <v>349</v>
          </cell>
          <cell r="H40">
            <v>111</v>
          </cell>
          <cell r="I40">
            <v>24</v>
          </cell>
        </row>
        <row r="41">
          <cell r="B41">
            <v>1697</v>
          </cell>
          <cell r="C41">
            <v>1110</v>
          </cell>
          <cell r="D41">
            <v>2658</v>
          </cell>
          <cell r="E41">
            <v>967</v>
          </cell>
          <cell r="F41">
            <v>1472</v>
          </cell>
          <cell r="G41">
            <v>1308</v>
          </cell>
          <cell r="H41">
            <v>1303</v>
          </cell>
          <cell r="I41">
            <v>103</v>
          </cell>
        </row>
        <row r="56">
          <cell r="B56">
            <v>0</v>
          </cell>
          <cell r="C56">
            <v>1297</v>
          </cell>
          <cell r="D56">
            <v>1001</v>
          </cell>
          <cell r="E56">
            <v>0</v>
          </cell>
          <cell r="F56">
            <v>316</v>
          </cell>
          <cell r="G56">
            <v>0</v>
          </cell>
          <cell r="H56">
            <v>224</v>
          </cell>
          <cell r="I56">
            <v>185</v>
          </cell>
        </row>
        <row r="57">
          <cell r="B57">
            <v>2795</v>
          </cell>
          <cell r="C57">
            <v>2600</v>
          </cell>
          <cell r="D57">
            <v>2502</v>
          </cell>
          <cell r="E57">
            <v>966</v>
          </cell>
          <cell r="F57">
            <v>3242</v>
          </cell>
          <cell r="G57">
            <v>1690</v>
          </cell>
          <cell r="H57">
            <v>1121</v>
          </cell>
          <cell r="I57">
            <v>3776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1712</v>
          </cell>
          <cell r="H58">
            <v>109</v>
          </cell>
          <cell r="I58">
            <v>0</v>
          </cell>
        </row>
        <row r="59">
          <cell r="B59">
            <v>1509</v>
          </cell>
          <cell r="C59">
            <v>71693</v>
          </cell>
          <cell r="D59">
            <v>389</v>
          </cell>
          <cell r="E59">
            <v>1167</v>
          </cell>
          <cell r="F59">
            <v>8612</v>
          </cell>
          <cell r="G59">
            <v>19792</v>
          </cell>
          <cell r="H59">
            <v>612</v>
          </cell>
          <cell r="I59">
            <v>29732</v>
          </cell>
        </row>
        <row r="60">
          <cell r="B60">
            <v>1</v>
          </cell>
          <cell r="C60">
            <v>0</v>
          </cell>
          <cell r="D60">
            <v>1250</v>
          </cell>
          <cell r="E60">
            <v>0</v>
          </cell>
          <cell r="F60">
            <v>0</v>
          </cell>
          <cell r="G60">
            <v>5</v>
          </cell>
          <cell r="H60">
            <v>201</v>
          </cell>
          <cell r="I60">
            <v>27</v>
          </cell>
        </row>
        <row r="61">
          <cell r="B61">
            <v>1093</v>
          </cell>
          <cell r="C61">
            <v>892</v>
          </cell>
          <cell r="D61">
            <v>1162</v>
          </cell>
          <cell r="E61">
            <v>2805</v>
          </cell>
          <cell r="F61">
            <v>1322</v>
          </cell>
          <cell r="G61">
            <v>2676</v>
          </cell>
          <cell r="H61">
            <v>9837</v>
          </cell>
          <cell r="I61">
            <v>21322</v>
          </cell>
        </row>
        <row r="62">
          <cell r="B62">
            <v>296</v>
          </cell>
          <cell r="C62">
            <v>240</v>
          </cell>
          <cell r="D62">
            <v>620</v>
          </cell>
          <cell r="E62">
            <v>75</v>
          </cell>
          <cell r="F62">
            <v>478</v>
          </cell>
          <cell r="G62">
            <v>4503</v>
          </cell>
          <cell r="H62">
            <v>3736</v>
          </cell>
          <cell r="I62">
            <v>9220</v>
          </cell>
        </row>
        <row r="63">
          <cell r="B63">
            <v>23</v>
          </cell>
          <cell r="C63">
            <v>0</v>
          </cell>
          <cell r="D63">
            <v>0</v>
          </cell>
          <cell r="E63">
            <v>0</v>
          </cell>
          <cell r="F63">
            <v>10</v>
          </cell>
          <cell r="G63">
            <v>327</v>
          </cell>
          <cell r="H63">
            <v>237</v>
          </cell>
          <cell r="I63">
            <v>20</v>
          </cell>
        </row>
        <row r="64">
          <cell r="B64">
            <v>1570</v>
          </cell>
          <cell r="C64">
            <v>325</v>
          </cell>
          <cell r="D64">
            <v>1819</v>
          </cell>
          <cell r="E64">
            <v>248</v>
          </cell>
          <cell r="F64">
            <v>5493</v>
          </cell>
          <cell r="G64">
            <v>12224</v>
          </cell>
          <cell r="H64">
            <v>17695</v>
          </cell>
          <cell r="I64">
            <v>937</v>
          </cell>
        </row>
        <row r="65">
          <cell r="B65">
            <v>2116</v>
          </cell>
          <cell r="C65">
            <v>1070</v>
          </cell>
          <cell r="D65">
            <v>388</v>
          </cell>
          <cell r="E65">
            <v>2247</v>
          </cell>
          <cell r="F65">
            <v>1002</v>
          </cell>
          <cell r="G65">
            <v>401</v>
          </cell>
          <cell r="H65">
            <v>600</v>
          </cell>
          <cell r="I65">
            <v>509</v>
          </cell>
        </row>
        <row r="66">
          <cell r="B66">
            <v>23</v>
          </cell>
          <cell r="C66">
            <v>1376</v>
          </cell>
          <cell r="D66">
            <v>0</v>
          </cell>
          <cell r="E66">
            <v>252</v>
          </cell>
          <cell r="F66">
            <v>4038</v>
          </cell>
          <cell r="G66">
            <v>220</v>
          </cell>
          <cell r="H66">
            <v>0</v>
          </cell>
          <cell r="I66">
            <v>290</v>
          </cell>
        </row>
        <row r="67">
          <cell r="B67">
            <v>0</v>
          </cell>
          <cell r="C67">
            <v>0</v>
          </cell>
          <cell r="D67">
            <v>554</v>
          </cell>
          <cell r="E67">
            <v>3110</v>
          </cell>
          <cell r="F67">
            <v>340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90</v>
          </cell>
          <cell r="C68">
            <v>4213</v>
          </cell>
          <cell r="D68">
            <v>40</v>
          </cell>
          <cell r="E68">
            <v>179</v>
          </cell>
          <cell r="F68">
            <v>3973</v>
          </cell>
          <cell r="G68">
            <v>687</v>
          </cell>
          <cell r="H68">
            <v>0</v>
          </cell>
          <cell r="I68">
            <v>161</v>
          </cell>
        </row>
        <row r="69">
          <cell r="B69">
            <v>4409</v>
          </cell>
          <cell r="C69">
            <v>2802</v>
          </cell>
          <cell r="D69">
            <v>2973</v>
          </cell>
          <cell r="E69">
            <v>3263</v>
          </cell>
          <cell r="F69">
            <v>3358</v>
          </cell>
          <cell r="G69">
            <v>849</v>
          </cell>
          <cell r="H69">
            <v>1223</v>
          </cell>
          <cell r="I69">
            <v>517</v>
          </cell>
        </row>
        <row r="70">
          <cell r="B70">
            <v>2049</v>
          </cell>
          <cell r="C70">
            <v>370</v>
          </cell>
          <cell r="D70">
            <v>2774</v>
          </cell>
          <cell r="E70">
            <v>567</v>
          </cell>
          <cell r="F70">
            <v>1620</v>
          </cell>
          <cell r="G70">
            <v>634</v>
          </cell>
          <cell r="H70">
            <v>990</v>
          </cell>
          <cell r="I70">
            <v>119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244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2164</v>
          </cell>
          <cell r="C72">
            <v>1959</v>
          </cell>
          <cell r="D72">
            <v>360</v>
          </cell>
          <cell r="E72">
            <v>600</v>
          </cell>
          <cell r="F72">
            <v>4178</v>
          </cell>
          <cell r="G72">
            <v>172</v>
          </cell>
          <cell r="H72">
            <v>220</v>
          </cell>
          <cell r="I72">
            <v>2659</v>
          </cell>
        </row>
        <row r="73">
          <cell r="B73">
            <v>1410</v>
          </cell>
          <cell r="C73">
            <v>361</v>
          </cell>
          <cell r="D73">
            <v>619</v>
          </cell>
          <cell r="E73">
            <v>620</v>
          </cell>
          <cell r="F73">
            <v>340</v>
          </cell>
          <cell r="G73">
            <v>174</v>
          </cell>
          <cell r="H73">
            <v>1178</v>
          </cell>
          <cell r="I73">
            <v>25</v>
          </cell>
        </row>
        <row r="74">
          <cell r="B74">
            <v>20</v>
          </cell>
          <cell r="C74">
            <v>6</v>
          </cell>
          <cell r="D74">
            <v>60</v>
          </cell>
          <cell r="E74">
            <v>69</v>
          </cell>
          <cell r="F74">
            <v>2957</v>
          </cell>
          <cell r="G74">
            <v>1038</v>
          </cell>
          <cell r="H74">
            <v>457</v>
          </cell>
          <cell r="I74">
            <v>0</v>
          </cell>
        </row>
        <row r="75">
          <cell r="B75">
            <v>252</v>
          </cell>
          <cell r="C75">
            <v>23</v>
          </cell>
          <cell r="D75">
            <v>132</v>
          </cell>
          <cell r="E75">
            <v>163</v>
          </cell>
          <cell r="F75">
            <v>228</v>
          </cell>
          <cell r="G75">
            <v>34</v>
          </cell>
          <cell r="H75">
            <v>94</v>
          </cell>
          <cell r="I75">
            <v>37</v>
          </cell>
        </row>
        <row r="76">
          <cell r="B76">
            <v>164</v>
          </cell>
          <cell r="C76">
            <v>23</v>
          </cell>
          <cell r="D76">
            <v>0</v>
          </cell>
          <cell r="E76">
            <v>574</v>
          </cell>
          <cell r="F76">
            <v>115</v>
          </cell>
          <cell r="G76">
            <v>5</v>
          </cell>
          <cell r="H76">
            <v>0</v>
          </cell>
          <cell r="I76">
            <v>2</v>
          </cell>
        </row>
        <row r="77">
          <cell r="B77">
            <v>177</v>
          </cell>
          <cell r="C77">
            <v>0</v>
          </cell>
          <cell r="D77">
            <v>0</v>
          </cell>
          <cell r="E77">
            <v>7739</v>
          </cell>
          <cell r="F77">
            <v>58</v>
          </cell>
          <cell r="G77">
            <v>93</v>
          </cell>
          <cell r="H77">
            <v>6</v>
          </cell>
          <cell r="I77">
            <v>15</v>
          </cell>
        </row>
        <row r="78">
          <cell r="B78">
            <v>327</v>
          </cell>
          <cell r="C78">
            <v>62</v>
          </cell>
          <cell r="D78">
            <v>20</v>
          </cell>
          <cell r="E78">
            <v>157</v>
          </cell>
          <cell r="F78">
            <v>853</v>
          </cell>
          <cell r="G78">
            <v>64</v>
          </cell>
          <cell r="H78">
            <v>6</v>
          </cell>
          <cell r="I78">
            <v>47</v>
          </cell>
        </row>
        <row r="79">
          <cell r="B79">
            <v>7143</v>
          </cell>
          <cell r="C79">
            <v>0</v>
          </cell>
          <cell r="D79">
            <v>0</v>
          </cell>
          <cell r="E79">
            <v>0</v>
          </cell>
          <cell r="F79">
            <v>1071</v>
          </cell>
          <cell r="G79">
            <v>7129</v>
          </cell>
          <cell r="H79">
            <v>9170</v>
          </cell>
          <cell r="I79">
            <v>0</v>
          </cell>
        </row>
        <row r="80">
          <cell r="B80">
            <v>46</v>
          </cell>
          <cell r="C80">
            <v>3</v>
          </cell>
          <cell r="D80">
            <v>0</v>
          </cell>
          <cell r="E80">
            <v>710</v>
          </cell>
          <cell r="F80">
            <v>52</v>
          </cell>
          <cell r="G80">
            <v>15</v>
          </cell>
          <cell r="H80">
            <v>0</v>
          </cell>
          <cell r="I80">
            <v>4</v>
          </cell>
        </row>
        <row r="81">
          <cell r="B81">
            <v>983</v>
          </cell>
          <cell r="C81">
            <v>35</v>
          </cell>
          <cell r="D81">
            <v>100</v>
          </cell>
          <cell r="E81">
            <v>690</v>
          </cell>
          <cell r="F81">
            <v>860</v>
          </cell>
          <cell r="G81">
            <v>58</v>
          </cell>
          <cell r="H81">
            <v>70</v>
          </cell>
          <cell r="I81">
            <v>0</v>
          </cell>
        </row>
        <row r="82">
          <cell r="B82">
            <v>272</v>
          </cell>
          <cell r="C82">
            <v>1973</v>
          </cell>
          <cell r="D82">
            <v>8</v>
          </cell>
          <cell r="E82">
            <v>50</v>
          </cell>
          <cell r="F82">
            <v>10000</v>
          </cell>
          <cell r="G82">
            <v>0</v>
          </cell>
          <cell r="H82">
            <v>0</v>
          </cell>
          <cell r="I82">
            <v>148</v>
          </cell>
        </row>
        <row r="83">
          <cell r="B83">
            <v>785</v>
          </cell>
          <cell r="C83">
            <v>1384</v>
          </cell>
          <cell r="D83">
            <v>1368</v>
          </cell>
          <cell r="E83">
            <v>432</v>
          </cell>
          <cell r="F83">
            <v>1040</v>
          </cell>
          <cell r="G83">
            <v>785</v>
          </cell>
          <cell r="H83">
            <v>40</v>
          </cell>
          <cell r="I83">
            <v>139</v>
          </cell>
        </row>
        <row r="84">
          <cell r="B84">
            <v>0</v>
          </cell>
          <cell r="C84">
            <v>0</v>
          </cell>
          <cell r="D84">
            <v>709</v>
          </cell>
          <cell r="E84">
            <v>0</v>
          </cell>
          <cell r="F84">
            <v>30</v>
          </cell>
          <cell r="G84">
            <v>191</v>
          </cell>
          <cell r="H84">
            <v>524</v>
          </cell>
          <cell r="I84">
            <v>0</v>
          </cell>
        </row>
        <row r="85">
          <cell r="B85">
            <v>321</v>
          </cell>
          <cell r="C85">
            <v>2412</v>
          </cell>
          <cell r="D85">
            <v>0</v>
          </cell>
          <cell r="E85">
            <v>2116</v>
          </cell>
          <cell r="F85">
            <v>22711</v>
          </cell>
          <cell r="G85">
            <v>1423</v>
          </cell>
          <cell r="H85">
            <v>68</v>
          </cell>
          <cell r="I85">
            <v>11488</v>
          </cell>
        </row>
        <row r="86">
          <cell r="B86">
            <v>39</v>
          </cell>
          <cell r="C86">
            <v>6298</v>
          </cell>
          <cell r="D86">
            <v>15</v>
          </cell>
          <cell r="E86">
            <v>56</v>
          </cell>
          <cell r="F86">
            <v>338</v>
          </cell>
          <cell r="G86">
            <v>0</v>
          </cell>
          <cell r="H86">
            <v>0</v>
          </cell>
          <cell r="I86">
            <v>85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1310</v>
          </cell>
          <cell r="G87">
            <v>1689</v>
          </cell>
          <cell r="H87">
            <v>0</v>
          </cell>
          <cell r="I87">
            <v>532</v>
          </cell>
        </row>
        <row r="88">
          <cell r="B88">
            <v>25850</v>
          </cell>
          <cell r="C88">
            <v>9194</v>
          </cell>
          <cell r="D88">
            <v>119871</v>
          </cell>
          <cell r="E88">
            <v>4246</v>
          </cell>
          <cell r="F88">
            <v>21456</v>
          </cell>
          <cell r="G88">
            <v>67929</v>
          </cell>
          <cell r="H88">
            <v>16322</v>
          </cell>
          <cell r="I88">
            <v>74</v>
          </cell>
        </row>
        <row r="89">
          <cell r="B89">
            <v>128908</v>
          </cell>
          <cell r="C89">
            <v>151894</v>
          </cell>
          <cell r="D89">
            <v>11734</v>
          </cell>
          <cell r="E89">
            <v>152671</v>
          </cell>
          <cell r="F89">
            <v>37937</v>
          </cell>
          <cell r="G89">
            <v>103680</v>
          </cell>
          <cell r="H89">
            <v>28921</v>
          </cell>
          <cell r="I89">
            <v>211</v>
          </cell>
        </row>
        <row r="107">
          <cell r="B107">
            <v>0</v>
          </cell>
          <cell r="C107">
            <v>3561</v>
          </cell>
          <cell r="D107">
            <v>2197</v>
          </cell>
          <cell r="E107">
            <v>0</v>
          </cell>
          <cell r="F107">
            <v>961</v>
          </cell>
          <cell r="G107">
            <v>0</v>
          </cell>
          <cell r="H107">
            <v>725</v>
          </cell>
          <cell r="I107">
            <v>490</v>
          </cell>
        </row>
        <row r="108">
          <cell r="B108">
            <v>5407</v>
          </cell>
          <cell r="C108">
            <v>4971</v>
          </cell>
          <cell r="D108">
            <v>3389</v>
          </cell>
          <cell r="E108">
            <v>1531</v>
          </cell>
          <cell r="F108">
            <v>5877</v>
          </cell>
          <cell r="G108">
            <v>2346</v>
          </cell>
          <cell r="H108">
            <v>1716</v>
          </cell>
          <cell r="I108">
            <v>5837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2568</v>
          </cell>
          <cell r="H109">
            <v>327</v>
          </cell>
          <cell r="I109">
            <v>0</v>
          </cell>
        </row>
        <row r="110">
          <cell r="B110">
            <v>294</v>
          </cell>
          <cell r="C110">
            <v>5455</v>
          </cell>
          <cell r="D110">
            <v>96</v>
          </cell>
          <cell r="E110">
            <v>199</v>
          </cell>
          <cell r="F110">
            <v>989</v>
          </cell>
          <cell r="G110">
            <v>2108</v>
          </cell>
          <cell r="H110">
            <v>101</v>
          </cell>
          <cell r="I110">
            <v>2283</v>
          </cell>
        </row>
        <row r="111">
          <cell r="B111">
            <v>1</v>
          </cell>
          <cell r="C111">
            <v>0</v>
          </cell>
          <cell r="D111">
            <v>1625</v>
          </cell>
          <cell r="E111">
            <v>0</v>
          </cell>
          <cell r="F111">
            <v>0</v>
          </cell>
          <cell r="G111">
            <v>5</v>
          </cell>
          <cell r="H111">
            <v>431</v>
          </cell>
          <cell r="I111">
            <v>32</v>
          </cell>
        </row>
        <row r="112">
          <cell r="B112">
            <v>1839</v>
          </cell>
          <cell r="C112">
            <v>972</v>
          </cell>
          <cell r="D112">
            <v>1261</v>
          </cell>
          <cell r="E112">
            <v>3185</v>
          </cell>
          <cell r="F112">
            <v>1505</v>
          </cell>
          <cell r="G112">
            <v>1541</v>
          </cell>
          <cell r="H112">
            <v>2926</v>
          </cell>
          <cell r="I112">
            <v>11336</v>
          </cell>
        </row>
        <row r="113">
          <cell r="B113">
            <v>439</v>
          </cell>
          <cell r="C113">
            <v>410</v>
          </cell>
          <cell r="D113">
            <v>261</v>
          </cell>
          <cell r="E113">
            <v>112</v>
          </cell>
          <cell r="F113">
            <v>56</v>
          </cell>
          <cell r="G113">
            <v>2598</v>
          </cell>
          <cell r="H113">
            <v>5335</v>
          </cell>
          <cell r="I113">
            <v>7195</v>
          </cell>
        </row>
        <row r="114">
          <cell r="B114">
            <v>23</v>
          </cell>
          <cell r="C114">
            <v>0</v>
          </cell>
          <cell r="E114">
            <v>0</v>
          </cell>
          <cell r="F114">
            <v>15</v>
          </cell>
          <cell r="G114">
            <v>165</v>
          </cell>
          <cell r="H114">
            <v>425</v>
          </cell>
          <cell r="I114">
            <v>20</v>
          </cell>
        </row>
        <row r="115">
          <cell r="B115">
            <v>2007</v>
          </cell>
          <cell r="C115">
            <v>156</v>
          </cell>
          <cell r="D115">
            <v>2223</v>
          </cell>
          <cell r="E115">
            <v>721</v>
          </cell>
          <cell r="F115">
            <v>7591</v>
          </cell>
          <cell r="G115">
            <v>13151</v>
          </cell>
          <cell r="H115">
            <v>14392</v>
          </cell>
          <cell r="I115">
            <v>1406</v>
          </cell>
        </row>
        <row r="116">
          <cell r="B116">
            <v>19818</v>
          </cell>
          <cell r="C116">
            <v>10091</v>
          </cell>
          <cell r="D116">
            <v>3311</v>
          </cell>
          <cell r="E116">
            <v>22316</v>
          </cell>
          <cell r="F116">
            <v>7105</v>
          </cell>
          <cell r="G116">
            <v>1961</v>
          </cell>
          <cell r="H116">
            <v>6626</v>
          </cell>
          <cell r="I116">
            <v>3496</v>
          </cell>
        </row>
        <row r="117">
          <cell r="B117">
            <v>187</v>
          </cell>
          <cell r="C117">
            <v>10961</v>
          </cell>
          <cell r="D117">
            <v>0</v>
          </cell>
          <cell r="E117">
            <v>2570</v>
          </cell>
          <cell r="F117">
            <v>32304</v>
          </cell>
          <cell r="G117">
            <v>2099</v>
          </cell>
          <cell r="H117">
            <v>0</v>
          </cell>
          <cell r="I117">
            <v>2048</v>
          </cell>
        </row>
        <row r="118">
          <cell r="B118">
            <v>0</v>
          </cell>
          <cell r="C118">
            <v>0</v>
          </cell>
          <cell r="D118">
            <v>11080</v>
          </cell>
          <cell r="E118">
            <v>109835</v>
          </cell>
          <cell r="F118">
            <v>5720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772</v>
          </cell>
          <cell r="C119">
            <v>49337</v>
          </cell>
          <cell r="D119">
            <v>120</v>
          </cell>
          <cell r="E119">
            <v>1096</v>
          </cell>
          <cell r="F119">
            <v>33544</v>
          </cell>
          <cell r="G119">
            <v>317</v>
          </cell>
          <cell r="H119">
            <v>0</v>
          </cell>
          <cell r="I119">
            <v>970</v>
          </cell>
        </row>
        <row r="120">
          <cell r="B120">
            <v>40869</v>
          </cell>
          <cell r="C120">
            <v>20287</v>
          </cell>
          <cell r="D120">
            <v>30844</v>
          </cell>
          <cell r="E120">
            <v>36855</v>
          </cell>
          <cell r="F120">
            <v>30118</v>
          </cell>
          <cell r="G120">
            <v>4986</v>
          </cell>
          <cell r="H120">
            <v>10537</v>
          </cell>
          <cell r="I120">
            <v>3375</v>
          </cell>
        </row>
        <row r="121">
          <cell r="B121">
            <v>30859</v>
          </cell>
          <cell r="C121">
            <v>721</v>
          </cell>
          <cell r="D121">
            <v>16122</v>
          </cell>
          <cell r="E121">
            <v>4069</v>
          </cell>
          <cell r="F121">
            <v>20323</v>
          </cell>
          <cell r="G121">
            <v>3264</v>
          </cell>
          <cell r="H121">
            <v>3603</v>
          </cell>
          <cell r="I121">
            <v>710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1872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15490</v>
          </cell>
          <cell r="C123">
            <v>12125</v>
          </cell>
          <cell r="D123">
            <v>4256</v>
          </cell>
          <cell r="E123">
            <v>3060</v>
          </cell>
          <cell r="F123">
            <v>41248</v>
          </cell>
          <cell r="G123">
            <v>804</v>
          </cell>
          <cell r="H123">
            <v>1396</v>
          </cell>
          <cell r="I123">
            <v>19155</v>
          </cell>
        </row>
        <row r="124">
          <cell r="B124">
            <v>11146</v>
          </cell>
          <cell r="C124">
            <v>745</v>
          </cell>
          <cell r="D124">
            <v>4520</v>
          </cell>
          <cell r="E124">
            <v>4419</v>
          </cell>
          <cell r="F124">
            <v>6582</v>
          </cell>
          <cell r="G124">
            <v>1209</v>
          </cell>
          <cell r="H124">
            <v>7390</v>
          </cell>
          <cell r="I124">
            <v>121</v>
          </cell>
        </row>
        <row r="125">
          <cell r="B125">
            <v>336</v>
          </cell>
          <cell r="C125">
            <v>29</v>
          </cell>
          <cell r="D125">
            <v>1080</v>
          </cell>
          <cell r="E125">
            <v>2220</v>
          </cell>
          <cell r="F125">
            <v>83263</v>
          </cell>
          <cell r="G125">
            <v>2680</v>
          </cell>
          <cell r="H125">
            <v>11337</v>
          </cell>
          <cell r="I125">
            <v>0</v>
          </cell>
        </row>
        <row r="126">
          <cell r="B126">
            <v>2955</v>
          </cell>
          <cell r="C126">
            <v>40</v>
          </cell>
          <cell r="D126">
            <v>1438</v>
          </cell>
          <cell r="E126">
            <v>3720</v>
          </cell>
          <cell r="F126">
            <v>5413</v>
          </cell>
          <cell r="G126">
            <v>650</v>
          </cell>
          <cell r="H126">
            <v>556</v>
          </cell>
          <cell r="I126">
            <v>110</v>
          </cell>
        </row>
        <row r="127">
          <cell r="B127">
            <v>274</v>
          </cell>
          <cell r="C127">
            <v>29</v>
          </cell>
          <cell r="D127">
            <v>0</v>
          </cell>
          <cell r="E127">
            <v>1150</v>
          </cell>
          <cell r="F127">
            <v>185</v>
          </cell>
          <cell r="G127">
            <v>11</v>
          </cell>
          <cell r="H127">
            <v>0</v>
          </cell>
          <cell r="I127">
            <v>4</v>
          </cell>
        </row>
        <row r="128">
          <cell r="B128">
            <v>250</v>
          </cell>
          <cell r="C128">
            <v>0</v>
          </cell>
          <cell r="D128">
            <v>0</v>
          </cell>
          <cell r="E128">
            <v>4516</v>
          </cell>
          <cell r="F128">
            <v>58</v>
          </cell>
          <cell r="G128">
            <v>42</v>
          </cell>
          <cell r="H128">
            <v>1</v>
          </cell>
          <cell r="I128">
            <v>30</v>
          </cell>
        </row>
        <row r="129">
          <cell r="B129">
            <v>1733</v>
          </cell>
          <cell r="C129">
            <v>314</v>
          </cell>
          <cell r="D129">
            <v>242</v>
          </cell>
          <cell r="E129">
            <v>2385</v>
          </cell>
          <cell r="F129">
            <v>38495</v>
          </cell>
          <cell r="G129">
            <v>594</v>
          </cell>
          <cell r="H129">
            <v>210</v>
          </cell>
          <cell r="I129">
            <v>441</v>
          </cell>
        </row>
        <row r="130">
          <cell r="B130">
            <v>400000</v>
          </cell>
          <cell r="C130">
            <v>0</v>
          </cell>
          <cell r="D130">
            <v>0</v>
          </cell>
          <cell r="E130">
            <v>0</v>
          </cell>
          <cell r="F130">
            <v>60000</v>
          </cell>
          <cell r="G130">
            <v>525000</v>
          </cell>
          <cell r="H130">
            <v>350000</v>
          </cell>
          <cell r="I130">
            <v>0</v>
          </cell>
        </row>
        <row r="131">
          <cell r="B131">
            <v>612</v>
          </cell>
          <cell r="C131">
            <v>6</v>
          </cell>
          <cell r="D131">
            <v>0</v>
          </cell>
          <cell r="E131">
            <v>39140</v>
          </cell>
          <cell r="F131">
            <v>910</v>
          </cell>
          <cell r="G131">
            <v>45</v>
          </cell>
          <cell r="H131">
            <v>0</v>
          </cell>
          <cell r="I131">
            <v>18</v>
          </cell>
        </row>
        <row r="132">
          <cell r="B132">
            <v>323</v>
          </cell>
          <cell r="C132">
            <v>15</v>
          </cell>
          <cell r="D132">
            <v>100</v>
          </cell>
          <cell r="E132">
            <v>109</v>
          </cell>
          <cell r="F132">
            <v>1010</v>
          </cell>
          <cell r="G132">
            <v>26</v>
          </cell>
          <cell r="H132">
            <v>68</v>
          </cell>
          <cell r="I132">
            <v>0</v>
          </cell>
        </row>
        <row r="133">
          <cell r="B133">
            <v>470</v>
          </cell>
          <cell r="C133">
            <v>497</v>
          </cell>
          <cell r="D133">
            <v>8</v>
          </cell>
          <cell r="E133">
            <v>44</v>
          </cell>
          <cell r="F133">
            <v>25000</v>
          </cell>
          <cell r="G133">
            <v>0</v>
          </cell>
          <cell r="H133">
            <v>0</v>
          </cell>
          <cell r="I133">
            <v>222</v>
          </cell>
        </row>
        <row r="134">
          <cell r="B134">
            <v>1110</v>
          </cell>
          <cell r="C134">
            <v>166</v>
          </cell>
          <cell r="D134">
            <v>9999</v>
          </cell>
          <cell r="E134">
            <v>245</v>
          </cell>
          <cell r="F134">
            <v>471</v>
          </cell>
          <cell r="G134">
            <v>505</v>
          </cell>
          <cell r="H134">
            <v>39</v>
          </cell>
          <cell r="I134">
            <v>102</v>
          </cell>
        </row>
        <row r="135">
          <cell r="B135">
            <v>0</v>
          </cell>
          <cell r="C135">
            <v>0</v>
          </cell>
          <cell r="D135">
            <v>587</v>
          </cell>
          <cell r="E135">
            <v>0</v>
          </cell>
          <cell r="F135">
            <v>8</v>
          </cell>
          <cell r="G135">
            <v>141</v>
          </cell>
          <cell r="H135">
            <v>214</v>
          </cell>
          <cell r="I135">
            <v>0</v>
          </cell>
        </row>
        <row r="136">
          <cell r="B136">
            <v>267</v>
          </cell>
          <cell r="C136">
            <v>2395</v>
          </cell>
          <cell r="D136">
            <v>0</v>
          </cell>
          <cell r="E136">
            <v>189</v>
          </cell>
          <cell r="F136">
            <v>15711</v>
          </cell>
          <cell r="G136">
            <v>515</v>
          </cell>
          <cell r="H136">
            <v>82</v>
          </cell>
          <cell r="I136">
            <v>31864</v>
          </cell>
        </row>
        <row r="137">
          <cell r="B137">
            <v>90</v>
          </cell>
          <cell r="C137">
            <v>883</v>
          </cell>
          <cell r="D137">
            <v>13</v>
          </cell>
          <cell r="E137">
            <v>22</v>
          </cell>
          <cell r="F137">
            <v>845</v>
          </cell>
          <cell r="G137">
            <v>0</v>
          </cell>
          <cell r="H137">
            <v>0</v>
          </cell>
          <cell r="I137">
            <v>187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910</v>
          </cell>
          <cell r="G138">
            <v>431</v>
          </cell>
          <cell r="H138">
            <v>0</v>
          </cell>
          <cell r="I138">
            <v>949</v>
          </cell>
        </row>
        <row r="139">
          <cell r="B139">
            <v>115035</v>
          </cell>
          <cell r="C139">
            <v>45965</v>
          </cell>
          <cell r="D139">
            <v>1035536</v>
          </cell>
          <cell r="E139">
            <v>11242</v>
          </cell>
          <cell r="F139">
            <v>77392</v>
          </cell>
          <cell r="G139">
            <v>355660</v>
          </cell>
          <cell r="H139">
            <v>100502</v>
          </cell>
          <cell r="I139">
            <v>2937</v>
          </cell>
        </row>
        <row r="140">
          <cell r="B140">
            <v>17852</v>
          </cell>
          <cell r="C140">
            <v>16343</v>
          </cell>
          <cell r="D140">
            <v>5602</v>
          </cell>
          <cell r="E140">
            <v>5014</v>
          </cell>
          <cell r="F140">
            <v>5772</v>
          </cell>
          <cell r="G140">
            <v>28451</v>
          </cell>
          <cell r="H140">
            <v>11776</v>
          </cell>
          <cell r="I140">
            <v>276</v>
          </cell>
        </row>
      </sheetData>
      <sheetData sheetId="5">
        <row r="8">
          <cell r="B8">
            <v>5290</v>
          </cell>
          <cell r="C8">
            <v>56907</v>
          </cell>
          <cell r="D8">
            <v>6775</v>
          </cell>
          <cell r="E8">
            <v>6009</v>
          </cell>
          <cell r="F8">
            <v>0</v>
          </cell>
          <cell r="G8">
            <v>0</v>
          </cell>
          <cell r="H8">
            <v>6877</v>
          </cell>
          <cell r="I8">
            <v>2030</v>
          </cell>
        </row>
        <row r="9">
          <cell r="B9">
            <v>2098</v>
          </cell>
          <cell r="C9">
            <v>793</v>
          </cell>
          <cell r="D9">
            <v>2203</v>
          </cell>
          <cell r="E9">
            <v>1088</v>
          </cell>
          <cell r="F9">
            <v>1398</v>
          </cell>
          <cell r="G9">
            <v>3557</v>
          </cell>
          <cell r="H9">
            <v>26263</v>
          </cell>
          <cell r="I9">
            <v>1103</v>
          </cell>
        </row>
        <row r="10">
          <cell r="B10">
            <v>70</v>
          </cell>
          <cell r="C10">
            <v>0</v>
          </cell>
          <cell r="D10">
            <v>700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C11">
            <v>8</v>
          </cell>
          <cell r="G11">
            <v>328</v>
          </cell>
        </row>
        <row r="12">
          <cell r="B12">
            <v>60</v>
          </cell>
          <cell r="C12">
            <v>0</v>
          </cell>
          <cell r="D12">
            <v>1260</v>
          </cell>
          <cell r="E12">
            <v>0</v>
          </cell>
          <cell r="F12">
            <v>23</v>
          </cell>
          <cell r="G12">
            <v>3</v>
          </cell>
          <cell r="H12">
            <v>2339</v>
          </cell>
          <cell r="I12">
            <v>15</v>
          </cell>
        </row>
        <row r="13">
          <cell r="B13">
            <v>834</v>
          </cell>
          <cell r="C13">
            <v>24</v>
          </cell>
          <cell r="D13">
            <v>636</v>
          </cell>
          <cell r="E13">
            <v>623</v>
          </cell>
          <cell r="F13">
            <v>513</v>
          </cell>
          <cell r="G13">
            <v>1556</v>
          </cell>
          <cell r="H13">
            <v>20993</v>
          </cell>
          <cell r="I13">
            <v>0</v>
          </cell>
        </row>
        <row r="14">
          <cell r="B14">
            <v>71</v>
          </cell>
          <cell r="C14">
            <v>45</v>
          </cell>
          <cell r="D14">
            <v>133</v>
          </cell>
          <cell r="E14">
            <v>98</v>
          </cell>
          <cell r="F14">
            <v>70</v>
          </cell>
          <cell r="G14">
            <v>5304</v>
          </cell>
          <cell r="H14">
            <v>14261</v>
          </cell>
          <cell r="I14">
            <v>0</v>
          </cell>
        </row>
        <row r="15">
          <cell r="B15">
            <v>87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20</v>
          </cell>
          <cell r="H15">
            <v>240</v>
          </cell>
          <cell r="I15">
            <v>0</v>
          </cell>
        </row>
        <row r="16">
          <cell r="B16">
            <v>437</v>
          </cell>
          <cell r="C16">
            <v>181</v>
          </cell>
          <cell r="D16">
            <v>427</v>
          </cell>
          <cell r="E16">
            <v>68</v>
          </cell>
          <cell r="F16">
            <v>615</v>
          </cell>
          <cell r="G16">
            <v>1166</v>
          </cell>
          <cell r="H16">
            <v>22905</v>
          </cell>
          <cell r="I16">
            <v>83</v>
          </cell>
        </row>
        <row r="17">
          <cell r="B17">
            <v>391</v>
          </cell>
          <cell r="C17">
            <v>755</v>
          </cell>
          <cell r="D17">
            <v>192</v>
          </cell>
          <cell r="E17">
            <v>716</v>
          </cell>
          <cell r="F17">
            <v>292</v>
          </cell>
          <cell r="G17">
            <v>573</v>
          </cell>
          <cell r="H17">
            <v>1984</v>
          </cell>
          <cell r="I17">
            <v>169</v>
          </cell>
        </row>
        <row r="18">
          <cell r="B18">
            <v>59</v>
          </cell>
          <cell r="C18">
            <v>1836</v>
          </cell>
          <cell r="D18">
            <v>75</v>
          </cell>
          <cell r="E18">
            <v>10</v>
          </cell>
          <cell r="F18">
            <v>3115</v>
          </cell>
          <cell r="G18">
            <v>221</v>
          </cell>
          <cell r="H18">
            <v>0</v>
          </cell>
          <cell r="I18">
            <v>1550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2114</v>
          </cell>
          <cell r="F19">
            <v>170</v>
          </cell>
          <cell r="G19">
            <v>50</v>
          </cell>
          <cell r="H19">
            <v>0</v>
          </cell>
          <cell r="I19">
            <v>0</v>
          </cell>
        </row>
        <row r="20">
          <cell r="B20">
            <v>438</v>
          </cell>
          <cell r="C20">
            <v>932</v>
          </cell>
          <cell r="D20">
            <v>20</v>
          </cell>
          <cell r="E20">
            <v>224</v>
          </cell>
          <cell r="F20">
            <v>1535</v>
          </cell>
          <cell r="G20">
            <v>415</v>
          </cell>
          <cell r="H20">
            <v>0</v>
          </cell>
          <cell r="I20">
            <v>769</v>
          </cell>
        </row>
        <row r="21">
          <cell r="B21">
            <v>6712</v>
          </cell>
          <cell r="C21">
            <v>2829</v>
          </cell>
          <cell r="D21">
            <v>5783</v>
          </cell>
          <cell r="E21">
            <v>5851</v>
          </cell>
          <cell r="F21">
            <v>2850</v>
          </cell>
          <cell r="G21">
            <v>1934</v>
          </cell>
          <cell r="H21">
            <v>3169</v>
          </cell>
          <cell r="I21">
            <v>534</v>
          </cell>
        </row>
        <row r="22">
          <cell r="B22">
            <v>245</v>
          </cell>
          <cell r="C22">
            <v>62</v>
          </cell>
          <cell r="D22">
            <v>658</v>
          </cell>
          <cell r="E22">
            <v>219</v>
          </cell>
          <cell r="F22">
            <v>569</v>
          </cell>
          <cell r="G22">
            <v>892</v>
          </cell>
          <cell r="H22">
            <v>1205</v>
          </cell>
          <cell r="I22">
            <v>155</v>
          </cell>
        </row>
        <row r="24">
          <cell r="B24">
            <v>167</v>
          </cell>
          <cell r="C24">
            <v>540</v>
          </cell>
          <cell r="D24">
            <v>507</v>
          </cell>
          <cell r="E24">
            <v>244</v>
          </cell>
          <cell r="F24">
            <v>450</v>
          </cell>
          <cell r="G24">
            <v>52</v>
          </cell>
          <cell r="H24">
            <v>1492</v>
          </cell>
          <cell r="I24">
            <v>779</v>
          </cell>
        </row>
        <row r="25">
          <cell r="B25">
            <v>185</v>
          </cell>
          <cell r="C25">
            <v>3</v>
          </cell>
          <cell r="D25">
            <v>279</v>
          </cell>
          <cell r="E25">
            <v>221</v>
          </cell>
          <cell r="F25">
            <v>165</v>
          </cell>
          <cell r="G25">
            <v>126</v>
          </cell>
          <cell r="H25">
            <v>406</v>
          </cell>
          <cell r="I25">
            <v>10</v>
          </cell>
        </row>
        <row r="26">
          <cell r="B26">
            <v>172</v>
          </cell>
          <cell r="C26">
            <v>0</v>
          </cell>
          <cell r="D26">
            <v>910</v>
          </cell>
          <cell r="E26">
            <v>297</v>
          </cell>
          <cell r="F26">
            <v>635</v>
          </cell>
          <cell r="G26">
            <v>10</v>
          </cell>
          <cell r="H26">
            <v>10109</v>
          </cell>
          <cell r="I26">
            <v>3</v>
          </cell>
        </row>
        <row r="27">
          <cell r="B27">
            <v>87</v>
          </cell>
          <cell r="C27">
            <v>25</v>
          </cell>
          <cell r="D27">
            <v>234</v>
          </cell>
          <cell r="E27">
            <v>156</v>
          </cell>
          <cell r="F27">
            <v>214</v>
          </cell>
          <cell r="G27">
            <v>44</v>
          </cell>
          <cell r="H27">
            <v>86</v>
          </cell>
          <cell r="I27">
            <v>6</v>
          </cell>
        </row>
        <row r="28">
          <cell r="B28">
            <v>13</v>
          </cell>
          <cell r="C28">
            <v>0</v>
          </cell>
          <cell r="D28">
            <v>0</v>
          </cell>
          <cell r="E28">
            <v>610</v>
          </cell>
          <cell r="F28">
            <v>65</v>
          </cell>
          <cell r="G28">
            <v>25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3475</v>
          </cell>
          <cell r="F29">
            <v>0</v>
          </cell>
          <cell r="G29">
            <v>195</v>
          </cell>
          <cell r="H29">
            <v>0</v>
          </cell>
          <cell r="I29">
            <v>0</v>
          </cell>
        </row>
        <row r="30">
          <cell r="B30">
            <v>148</v>
          </cell>
          <cell r="C30">
            <v>2</v>
          </cell>
          <cell r="D30">
            <v>0</v>
          </cell>
          <cell r="E30">
            <v>64</v>
          </cell>
          <cell r="F30">
            <v>114</v>
          </cell>
          <cell r="G30">
            <v>2</v>
          </cell>
          <cell r="H30">
            <v>26</v>
          </cell>
          <cell r="I30">
            <v>4</v>
          </cell>
        </row>
        <row r="32">
          <cell r="B32">
            <v>2</v>
          </cell>
          <cell r="C32">
            <v>0</v>
          </cell>
          <cell r="D32">
            <v>0</v>
          </cell>
          <cell r="E32">
            <v>544</v>
          </cell>
          <cell r="F32">
            <v>140</v>
          </cell>
          <cell r="G32">
            <v>121</v>
          </cell>
          <cell r="H32">
            <v>5</v>
          </cell>
          <cell r="I32">
            <v>0</v>
          </cell>
        </row>
        <row r="33">
          <cell r="B33">
            <v>705</v>
          </cell>
          <cell r="C33">
            <v>66</v>
          </cell>
          <cell r="D33">
            <v>0</v>
          </cell>
          <cell r="E33">
            <v>7</v>
          </cell>
          <cell r="F33">
            <v>7</v>
          </cell>
          <cell r="G33">
            <v>267</v>
          </cell>
          <cell r="H33">
            <v>113</v>
          </cell>
          <cell r="I33">
            <v>2</v>
          </cell>
        </row>
        <row r="34">
          <cell r="B34">
            <v>36</v>
          </cell>
          <cell r="C34">
            <v>612</v>
          </cell>
          <cell r="D34">
            <v>0</v>
          </cell>
          <cell r="E34">
            <v>12</v>
          </cell>
          <cell r="F34">
            <v>10</v>
          </cell>
          <cell r="G34">
            <v>0</v>
          </cell>
          <cell r="H34">
            <v>0</v>
          </cell>
          <cell r="I34">
            <v>100</v>
          </cell>
        </row>
        <row r="35">
          <cell r="B35">
            <v>175</v>
          </cell>
          <cell r="C35">
            <v>24</v>
          </cell>
          <cell r="D35">
            <v>390</v>
          </cell>
          <cell r="E35">
            <v>0</v>
          </cell>
          <cell r="F35">
            <v>40</v>
          </cell>
          <cell r="G35">
            <v>250</v>
          </cell>
          <cell r="H35">
            <v>126</v>
          </cell>
          <cell r="I35">
            <v>6</v>
          </cell>
        </row>
        <row r="36">
          <cell r="B36">
            <v>38</v>
          </cell>
          <cell r="C36">
            <v>0</v>
          </cell>
          <cell r="D36">
            <v>482</v>
          </cell>
          <cell r="E36">
            <v>0</v>
          </cell>
          <cell r="F36">
            <v>87</v>
          </cell>
          <cell r="G36">
            <v>480</v>
          </cell>
          <cell r="H36">
            <v>285</v>
          </cell>
          <cell r="I36">
            <v>60</v>
          </cell>
        </row>
        <row r="37">
          <cell r="B37">
            <v>0</v>
          </cell>
          <cell r="C37">
            <v>0</v>
          </cell>
          <cell r="D37">
            <v>3</v>
          </cell>
          <cell r="E37">
            <v>0</v>
          </cell>
          <cell r="F37">
            <v>0</v>
          </cell>
          <cell r="G37">
            <v>20</v>
          </cell>
          <cell r="H37">
            <v>40</v>
          </cell>
          <cell r="I37">
            <v>268</v>
          </cell>
        </row>
        <row r="38">
          <cell r="B38">
            <v>70</v>
          </cell>
          <cell r="C38">
            <v>1217</v>
          </cell>
          <cell r="D38">
            <v>0</v>
          </cell>
          <cell r="E38">
            <v>10</v>
          </cell>
          <cell r="F38">
            <v>300</v>
          </cell>
          <cell r="G38">
            <v>0</v>
          </cell>
          <cell r="H38">
            <v>0</v>
          </cell>
          <cell r="I38">
            <v>0</v>
          </cell>
        </row>
        <row r="40">
          <cell r="B40">
            <v>201</v>
          </cell>
          <cell r="C40">
            <v>68</v>
          </cell>
          <cell r="D40">
            <v>4092</v>
          </cell>
          <cell r="E40">
            <v>27</v>
          </cell>
          <cell r="F40">
            <v>190</v>
          </cell>
          <cell r="G40">
            <v>379</v>
          </cell>
          <cell r="H40">
            <v>169</v>
          </cell>
          <cell r="I40">
            <v>1</v>
          </cell>
        </row>
        <row r="41">
          <cell r="B41">
            <v>1746</v>
          </cell>
          <cell r="C41">
            <v>995</v>
          </cell>
          <cell r="D41">
            <v>2625</v>
          </cell>
          <cell r="E41">
            <v>551</v>
          </cell>
          <cell r="F41">
            <v>534</v>
          </cell>
          <cell r="G41">
            <v>1345</v>
          </cell>
          <cell r="H41">
            <v>2478</v>
          </cell>
          <cell r="I41">
            <v>93</v>
          </cell>
        </row>
        <row r="57">
          <cell r="B57">
            <v>40</v>
          </cell>
          <cell r="C57">
            <v>22947</v>
          </cell>
          <cell r="D57">
            <v>340</v>
          </cell>
          <cell r="E57">
            <v>8760</v>
          </cell>
          <cell r="F57">
            <v>0</v>
          </cell>
          <cell r="G57">
            <v>0</v>
          </cell>
          <cell r="H57">
            <v>468</v>
          </cell>
          <cell r="I57">
            <v>1336</v>
          </cell>
        </row>
        <row r="58">
          <cell r="B58">
            <v>11890</v>
          </cell>
          <cell r="C58">
            <v>1085</v>
          </cell>
          <cell r="D58">
            <v>3269</v>
          </cell>
          <cell r="E58">
            <v>857</v>
          </cell>
          <cell r="F58">
            <v>2420</v>
          </cell>
          <cell r="G58">
            <v>4405</v>
          </cell>
          <cell r="H58">
            <v>2705</v>
          </cell>
          <cell r="I58">
            <v>2153</v>
          </cell>
        </row>
        <row r="60">
          <cell r="B60">
            <v>1510</v>
          </cell>
          <cell r="C60">
            <v>71698</v>
          </cell>
          <cell r="D60">
            <v>351</v>
          </cell>
          <cell r="E60">
            <v>1122</v>
          </cell>
          <cell r="F60">
            <v>8615</v>
          </cell>
          <cell r="G60">
            <v>19799</v>
          </cell>
          <cell r="H60">
            <v>621</v>
          </cell>
          <cell r="I60">
            <v>29735</v>
          </cell>
        </row>
        <row r="61">
          <cell r="B61">
            <v>6</v>
          </cell>
          <cell r="C61">
            <v>140</v>
          </cell>
          <cell r="D61">
            <v>657</v>
          </cell>
          <cell r="E61">
            <v>0</v>
          </cell>
          <cell r="F61">
            <v>0</v>
          </cell>
          <cell r="G61">
            <v>0</v>
          </cell>
          <cell r="H61">
            <v>695</v>
          </cell>
          <cell r="I61">
            <v>537</v>
          </cell>
        </row>
        <row r="62">
          <cell r="B62">
            <v>900</v>
          </cell>
          <cell r="C62">
            <v>649</v>
          </cell>
          <cell r="D62">
            <v>950</v>
          </cell>
          <cell r="E62">
            <v>1353</v>
          </cell>
          <cell r="F62">
            <v>3004</v>
          </cell>
          <cell r="G62">
            <v>2392</v>
          </cell>
          <cell r="H62">
            <v>1433</v>
          </cell>
          <cell r="I62">
            <v>4012</v>
          </cell>
        </row>
        <row r="63">
          <cell r="B63">
            <v>97</v>
          </cell>
          <cell r="C63">
            <v>210</v>
          </cell>
          <cell r="D63">
            <v>1298</v>
          </cell>
          <cell r="E63">
            <v>113</v>
          </cell>
          <cell r="F63">
            <v>323</v>
          </cell>
          <cell r="G63">
            <v>7510</v>
          </cell>
          <cell r="H63">
            <v>787</v>
          </cell>
          <cell r="I63">
            <v>896</v>
          </cell>
        </row>
        <row r="64">
          <cell r="B64">
            <v>36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452</v>
          </cell>
          <cell r="H64">
            <v>20</v>
          </cell>
          <cell r="I64">
            <v>0</v>
          </cell>
        </row>
        <row r="65">
          <cell r="B65">
            <v>2339</v>
          </cell>
          <cell r="C65">
            <v>406</v>
          </cell>
          <cell r="D65">
            <v>2050</v>
          </cell>
          <cell r="E65">
            <v>368</v>
          </cell>
          <cell r="F65">
            <v>1893</v>
          </cell>
          <cell r="G65">
            <v>626</v>
          </cell>
          <cell r="H65">
            <v>2585</v>
          </cell>
          <cell r="I65">
            <v>945</v>
          </cell>
        </row>
        <row r="66">
          <cell r="B66">
            <v>1812</v>
          </cell>
          <cell r="C66">
            <v>1986</v>
          </cell>
          <cell r="D66">
            <v>1067</v>
          </cell>
          <cell r="E66">
            <v>1507</v>
          </cell>
          <cell r="F66">
            <v>1365</v>
          </cell>
          <cell r="G66">
            <v>672</v>
          </cell>
          <cell r="H66">
            <v>1759</v>
          </cell>
          <cell r="I66">
            <v>578</v>
          </cell>
        </row>
        <row r="67">
          <cell r="B67">
            <v>242</v>
          </cell>
          <cell r="C67">
            <v>2029</v>
          </cell>
          <cell r="D67">
            <v>25</v>
          </cell>
          <cell r="E67">
            <v>1</v>
          </cell>
          <cell r="F67">
            <v>1556</v>
          </cell>
          <cell r="G67">
            <v>148</v>
          </cell>
          <cell r="H67">
            <v>0</v>
          </cell>
          <cell r="I67">
            <v>326</v>
          </cell>
        </row>
        <row r="68">
          <cell r="B68">
            <v>0</v>
          </cell>
          <cell r="C68">
            <v>0</v>
          </cell>
          <cell r="D68">
            <v>331</v>
          </cell>
          <cell r="E68">
            <v>2068</v>
          </cell>
          <cell r="F68">
            <v>93</v>
          </cell>
          <cell r="G68">
            <v>90</v>
          </cell>
          <cell r="H68">
            <v>0</v>
          </cell>
          <cell r="I68">
            <v>0</v>
          </cell>
        </row>
        <row r="69">
          <cell r="B69">
            <v>116</v>
          </cell>
          <cell r="C69">
            <v>3027</v>
          </cell>
          <cell r="D69">
            <v>25</v>
          </cell>
          <cell r="E69">
            <v>280</v>
          </cell>
          <cell r="F69">
            <v>2294</v>
          </cell>
          <cell r="G69">
            <v>734</v>
          </cell>
          <cell r="H69">
            <v>0</v>
          </cell>
          <cell r="I69">
            <v>456</v>
          </cell>
        </row>
        <row r="70">
          <cell r="B70">
            <v>2904</v>
          </cell>
          <cell r="C70">
            <v>2499</v>
          </cell>
          <cell r="D70">
            <v>5961</v>
          </cell>
          <cell r="E70">
            <v>4033</v>
          </cell>
          <cell r="F70">
            <v>1841</v>
          </cell>
          <cell r="G70">
            <v>940</v>
          </cell>
          <cell r="H70">
            <v>1145</v>
          </cell>
          <cell r="I70">
            <v>1237</v>
          </cell>
        </row>
        <row r="71">
          <cell r="B71">
            <v>766</v>
          </cell>
          <cell r="C71">
            <v>394</v>
          </cell>
          <cell r="D71">
            <v>3546</v>
          </cell>
          <cell r="E71">
            <v>644</v>
          </cell>
          <cell r="F71">
            <v>907</v>
          </cell>
          <cell r="G71">
            <v>822</v>
          </cell>
          <cell r="H71">
            <v>2097</v>
          </cell>
          <cell r="I71">
            <v>161</v>
          </cell>
        </row>
        <row r="72">
          <cell r="B72">
            <v>1</v>
          </cell>
          <cell r="C72">
            <v>0</v>
          </cell>
          <cell r="D72">
            <v>0</v>
          </cell>
          <cell r="E72">
            <v>1269</v>
          </cell>
          <cell r="F72">
            <v>0</v>
          </cell>
          <cell r="G72">
            <v>5</v>
          </cell>
          <cell r="H72">
            <v>0</v>
          </cell>
          <cell r="I72">
            <v>0</v>
          </cell>
        </row>
        <row r="73">
          <cell r="B73">
            <v>1697</v>
          </cell>
          <cell r="C73">
            <v>2025</v>
          </cell>
          <cell r="D73">
            <v>1982</v>
          </cell>
          <cell r="E73">
            <v>585</v>
          </cell>
          <cell r="F73">
            <v>2366</v>
          </cell>
          <cell r="G73">
            <v>389</v>
          </cell>
          <cell r="H73">
            <v>0</v>
          </cell>
          <cell r="I73">
            <v>2691</v>
          </cell>
        </row>
        <row r="74">
          <cell r="B74">
            <v>926</v>
          </cell>
          <cell r="C74">
            <v>296</v>
          </cell>
          <cell r="D74">
            <v>1071</v>
          </cell>
          <cell r="E74">
            <v>489</v>
          </cell>
          <cell r="F74">
            <v>275</v>
          </cell>
          <cell r="G74">
            <v>217</v>
          </cell>
          <cell r="H74">
            <v>910</v>
          </cell>
          <cell r="I74">
            <v>39</v>
          </cell>
        </row>
        <row r="75">
          <cell r="B75">
            <v>14</v>
          </cell>
          <cell r="C75">
            <v>28</v>
          </cell>
          <cell r="D75">
            <v>0</v>
          </cell>
          <cell r="E75">
            <v>246</v>
          </cell>
          <cell r="F75">
            <v>4119</v>
          </cell>
          <cell r="G75">
            <v>930</v>
          </cell>
          <cell r="H75">
            <v>10264</v>
          </cell>
          <cell r="I75">
            <v>32</v>
          </cell>
        </row>
        <row r="76">
          <cell r="B76">
            <v>72</v>
          </cell>
          <cell r="C76">
            <v>33</v>
          </cell>
          <cell r="D76">
            <v>269</v>
          </cell>
          <cell r="E76">
            <v>210</v>
          </cell>
          <cell r="F76">
            <v>237</v>
          </cell>
          <cell r="G76">
            <v>64</v>
          </cell>
          <cell r="H76">
            <v>82</v>
          </cell>
          <cell r="I76">
            <v>23</v>
          </cell>
        </row>
        <row r="77">
          <cell r="B77">
            <v>0</v>
          </cell>
          <cell r="C77">
            <v>37</v>
          </cell>
          <cell r="D77">
            <v>0</v>
          </cell>
          <cell r="E77">
            <v>432</v>
          </cell>
          <cell r="F77">
            <v>170</v>
          </cell>
          <cell r="G77">
            <v>18</v>
          </cell>
          <cell r="H77">
            <v>10</v>
          </cell>
          <cell r="I77">
            <v>15</v>
          </cell>
        </row>
        <row r="78">
          <cell r="B78">
            <v>70</v>
          </cell>
          <cell r="C78">
            <v>0</v>
          </cell>
          <cell r="D78">
            <v>0</v>
          </cell>
          <cell r="E78">
            <v>3728</v>
          </cell>
          <cell r="F78">
            <v>61</v>
          </cell>
          <cell r="G78">
            <v>71</v>
          </cell>
          <cell r="H78">
            <v>0</v>
          </cell>
          <cell r="I78">
            <v>0</v>
          </cell>
        </row>
        <row r="79">
          <cell r="B79">
            <v>194</v>
          </cell>
          <cell r="C79">
            <v>7</v>
          </cell>
          <cell r="D79">
            <v>15</v>
          </cell>
          <cell r="E79">
            <v>132</v>
          </cell>
          <cell r="F79">
            <v>676</v>
          </cell>
          <cell r="G79">
            <v>78</v>
          </cell>
          <cell r="H79">
            <v>15</v>
          </cell>
          <cell r="I79">
            <v>51</v>
          </cell>
        </row>
        <row r="80">
          <cell r="B80">
            <v>2143</v>
          </cell>
          <cell r="F80">
            <v>429</v>
          </cell>
          <cell r="G80">
            <v>1287</v>
          </cell>
          <cell r="H80">
            <v>3852</v>
          </cell>
        </row>
        <row r="81">
          <cell r="B81">
            <v>0</v>
          </cell>
          <cell r="C81">
            <v>38</v>
          </cell>
          <cell r="D81">
            <v>0</v>
          </cell>
          <cell r="E81">
            <v>1168</v>
          </cell>
          <cell r="F81">
            <v>50</v>
          </cell>
          <cell r="G81">
            <v>242</v>
          </cell>
          <cell r="H81">
            <v>0</v>
          </cell>
          <cell r="I81">
            <v>5</v>
          </cell>
        </row>
        <row r="82">
          <cell r="B82">
            <v>0</v>
          </cell>
          <cell r="C82">
            <v>0</v>
          </cell>
          <cell r="D82">
            <v>12</v>
          </cell>
          <cell r="E82">
            <v>0</v>
          </cell>
          <cell r="F82">
            <v>0</v>
          </cell>
          <cell r="G82">
            <v>239</v>
          </cell>
          <cell r="H82">
            <v>42</v>
          </cell>
          <cell r="I82">
            <v>0</v>
          </cell>
        </row>
        <row r="83">
          <cell r="B83">
            <v>56</v>
          </cell>
          <cell r="C83">
            <v>1405</v>
          </cell>
          <cell r="D83">
            <v>52</v>
          </cell>
          <cell r="E83">
            <v>30</v>
          </cell>
          <cell r="F83">
            <v>5010</v>
          </cell>
          <cell r="G83">
            <v>0</v>
          </cell>
          <cell r="H83">
            <v>0</v>
          </cell>
          <cell r="I83">
            <v>175</v>
          </cell>
        </row>
        <row r="84">
          <cell r="B84">
            <v>899</v>
          </cell>
          <cell r="C84">
            <v>810</v>
          </cell>
          <cell r="D84">
            <v>2109</v>
          </cell>
          <cell r="E84">
            <v>1183</v>
          </cell>
          <cell r="F84">
            <v>355</v>
          </cell>
          <cell r="G84">
            <v>1470</v>
          </cell>
          <cell r="H84">
            <v>34</v>
          </cell>
          <cell r="I84">
            <v>30</v>
          </cell>
        </row>
        <row r="85">
          <cell r="B85">
            <v>0</v>
          </cell>
          <cell r="C85">
            <v>0</v>
          </cell>
          <cell r="D85">
            <v>894</v>
          </cell>
          <cell r="E85">
            <v>0</v>
          </cell>
          <cell r="F85">
            <v>0</v>
          </cell>
          <cell r="G85">
            <v>271</v>
          </cell>
          <cell r="H85">
            <v>624</v>
          </cell>
          <cell r="I85">
            <v>400</v>
          </cell>
        </row>
        <row r="86">
          <cell r="B86">
            <v>0</v>
          </cell>
          <cell r="C86">
            <v>1765</v>
          </cell>
          <cell r="D86">
            <v>6</v>
          </cell>
          <cell r="E86">
            <v>1373</v>
          </cell>
          <cell r="F86">
            <v>8765</v>
          </cell>
          <cell r="G86">
            <v>2059</v>
          </cell>
          <cell r="H86">
            <v>40</v>
          </cell>
          <cell r="I86">
            <v>14461</v>
          </cell>
        </row>
        <row r="87">
          <cell r="B87">
            <v>52</v>
          </cell>
          <cell r="C87">
            <v>7430</v>
          </cell>
          <cell r="D87">
            <v>0</v>
          </cell>
          <cell r="E87">
            <v>13</v>
          </cell>
          <cell r="F87">
            <v>500</v>
          </cell>
          <cell r="G87">
            <v>0</v>
          </cell>
          <cell r="H87">
            <v>0</v>
          </cell>
          <cell r="I87">
            <v>20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310</v>
          </cell>
          <cell r="G88">
            <v>1576</v>
          </cell>
          <cell r="H88">
            <v>0</v>
          </cell>
          <cell r="I88">
            <v>33</v>
          </cell>
        </row>
        <row r="89">
          <cell r="B89">
            <v>26760</v>
          </cell>
          <cell r="C89">
            <v>9249</v>
          </cell>
          <cell r="D89">
            <v>125084</v>
          </cell>
          <cell r="E89">
            <v>3716</v>
          </cell>
          <cell r="F89">
            <v>22326</v>
          </cell>
          <cell r="G89">
            <v>71389</v>
          </cell>
          <cell r="H89">
            <v>19268</v>
          </cell>
          <cell r="I89">
            <v>296</v>
          </cell>
        </row>
        <row r="90">
          <cell r="B90">
            <v>133118</v>
          </cell>
          <cell r="C90">
            <v>152658</v>
          </cell>
          <cell r="D90">
            <v>15435</v>
          </cell>
          <cell r="E90">
            <v>150598</v>
          </cell>
          <cell r="F90">
            <v>37958</v>
          </cell>
          <cell r="G90">
            <v>104629</v>
          </cell>
          <cell r="H90">
            <v>29645</v>
          </cell>
          <cell r="I90">
            <v>220</v>
          </cell>
        </row>
        <row r="107">
          <cell r="B107">
            <v>200</v>
          </cell>
          <cell r="C107">
            <v>123375</v>
          </cell>
          <cell r="D107">
            <v>1227</v>
          </cell>
          <cell r="E107">
            <v>40230</v>
          </cell>
          <cell r="F107">
            <v>0</v>
          </cell>
          <cell r="G107">
            <v>0</v>
          </cell>
          <cell r="H107">
            <v>1170</v>
          </cell>
          <cell r="I107">
            <v>5089</v>
          </cell>
        </row>
        <row r="108">
          <cell r="B108">
            <v>25459</v>
          </cell>
          <cell r="C108">
            <v>1895</v>
          </cell>
          <cell r="D108">
            <v>3605</v>
          </cell>
          <cell r="E108">
            <v>1212</v>
          </cell>
          <cell r="F108">
            <v>4042</v>
          </cell>
          <cell r="G108">
            <v>6786</v>
          </cell>
          <cell r="H108">
            <v>5235</v>
          </cell>
          <cell r="I108">
            <v>2679</v>
          </cell>
        </row>
        <row r="110">
          <cell r="B110">
            <v>297</v>
          </cell>
          <cell r="C110">
            <v>5265</v>
          </cell>
          <cell r="D110">
            <v>74</v>
          </cell>
          <cell r="E110">
            <v>181</v>
          </cell>
          <cell r="F110">
            <v>992</v>
          </cell>
          <cell r="G110">
            <v>2023</v>
          </cell>
          <cell r="H110">
            <v>90</v>
          </cell>
          <cell r="I110">
            <v>2268</v>
          </cell>
        </row>
        <row r="111">
          <cell r="B111">
            <v>9</v>
          </cell>
          <cell r="C111">
            <v>210</v>
          </cell>
          <cell r="D111">
            <v>664</v>
          </cell>
          <cell r="E111">
            <v>0</v>
          </cell>
          <cell r="F111">
            <v>0</v>
          </cell>
          <cell r="G111">
            <v>0</v>
          </cell>
          <cell r="H111">
            <v>1404</v>
          </cell>
          <cell r="I111">
            <v>537</v>
          </cell>
        </row>
        <row r="112">
          <cell r="B112">
            <v>1059</v>
          </cell>
          <cell r="C112">
            <v>1017</v>
          </cell>
          <cell r="D112">
            <v>1154</v>
          </cell>
          <cell r="E112">
            <v>1627</v>
          </cell>
          <cell r="F112">
            <v>2050</v>
          </cell>
          <cell r="G112">
            <v>1321</v>
          </cell>
          <cell r="H112">
            <v>1348</v>
          </cell>
          <cell r="I112">
            <v>2499</v>
          </cell>
        </row>
        <row r="113">
          <cell r="B113">
            <v>130</v>
          </cell>
          <cell r="C113">
            <v>324</v>
          </cell>
          <cell r="D113">
            <v>1117</v>
          </cell>
          <cell r="E113">
            <v>161</v>
          </cell>
          <cell r="F113">
            <v>898</v>
          </cell>
          <cell r="G113">
            <v>3646</v>
          </cell>
          <cell r="H113">
            <v>624</v>
          </cell>
          <cell r="I113">
            <v>879</v>
          </cell>
        </row>
        <row r="114">
          <cell r="B114">
            <v>46</v>
          </cell>
          <cell r="C114">
            <v>0</v>
          </cell>
          <cell r="E114">
            <v>0</v>
          </cell>
          <cell r="F114">
            <v>0</v>
          </cell>
          <cell r="G114">
            <v>183</v>
          </cell>
          <cell r="H114">
            <v>30</v>
          </cell>
          <cell r="I114">
            <v>0</v>
          </cell>
        </row>
        <row r="115">
          <cell r="B115">
            <v>3852</v>
          </cell>
          <cell r="C115">
            <v>188</v>
          </cell>
          <cell r="D115">
            <v>4865</v>
          </cell>
          <cell r="E115">
            <v>1050</v>
          </cell>
          <cell r="F115">
            <v>1626</v>
          </cell>
          <cell r="G115">
            <v>488</v>
          </cell>
          <cell r="H115">
            <v>4067</v>
          </cell>
          <cell r="I115">
            <v>1291</v>
          </cell>
        </row>
        <row r="116">
          <cell r="B116">
            <v>17903</v>
          </cell>
          <cell r="C116">
            <v>15546</v>
          </cell>
          <cell r="D116">
            <v>6777</v>
          </cell>
          <cell r="E116">
            <v>13404</v>
          </cell>
          <cell r="F116">
            <v>10770</v>
          </cell>
          <cell r="G116">
            <v>3525</v>
          </cell>
          <cell r="H116">
            <v>16430</v>
          </cell>
          <cell r="I116">
            <v>3300</v>
          </cell>
        </row>
        <row r="117">
          <cell r="B117">
            <v>1966</v>
          </cell>
          <cell r="C117">
            <v>15510</v>
          </cell>
          <cell r="D117">
            <v>100</v>
          </cell>
          <cell r="E117">
            <v>3</v>
          </cell>
          <cell r="F117">
            <v>12448</v>
          </cell>
          <cell r="G117">
            <v>592</v>
          </cell>
          <cell r="H117">
            <v>0</v>
          </cell>
          <cell r="I117">
            <v>2477</v>
          </cell>
        </row>
        <row r="118">
          <cell r="B118">
            <v>0</v>
          </cell>
          <cell r="C118">
            <v>0</v>
          </cell>
          <cell r="D118">
            <v>6620</v>
          </cell>
          <cell r="E118">
            <v>73745</v>
          </cell>
          <cell r="F118">
            <v>1052</v>
          </cell>
          <cell r="G118">
            <v>1350</v>
          </cell>
          <cell r="H118">
            <v>0</v>
          </cell>
          <cell r="I118">
            <v>0</v>
          </cell>
        </row>
        <row r="119">
          <cell r="B119">
            <v>956</v>
          </cell>
          <cell r="C119">
            <v>56018</v>
          </cell>
          <cell r="D119">
            <v>75</v>
          </cell>
          <cell r="E119">
            <v>1501</v>
          </cell>
          <cell r="F119">
            <v>20066</v>
          </cell>
          <cell r="G119">
            <v>2307</v>
          </cell>
          <cell r="H119">
            <v>0</v>
          </cell>
          <cell r="I119">
            <v>3041</v>
          </cell>
        </row>
        <row r="120">
          <cell r="B120">
            <v>26026</v>
          </cell>
          <cell r="C120">
            <v>17656</v>
          </cell>
          <cell r="D120">
            <v>51470</v>
          </cell>
          <cell r="E120">
            <v>26707</v>
          </cell>
          <cell r="F120">
            <v>15560</v>
          </cell>
          <cell r="G120">
            <v>6621</v>
          </cell>
          <cell r="H120">
            <v>8980</v>
          </cell>
          <cell r="I120">
            <v>7196</v>
          </cell>
        </row>
        <row r="121">
          <cell r="B121">
            <v>9697</v>
          </cell>
          <cell r="C121">
            <v>792</v>
          </cell>
          <cell r="D121">
            <v>20629</v>
          </cell>
          <cell r="E121">
            <v>4431</v>
          </cell>
          <cell r="F121">
            <v>9559</v>
          </cell>
          <cell r="G121">
            <v>4318</v>
          </cell>
          <cell r="H121">
            <v>8589</v>
          </cell>
          <cell r="I121">
            <v>728</v>
          </cell>
        </row>
        <row r="122">
          <cell r="B122">
            <v>3</v>
          </cell>
          <cell r="C122">
            <v>0</v>
          </cell>
          <cell r="D122">
            <v>0</v>
          </cell>
          <cell r="E122">
            <v>10813</v>
          </cell>
          <cell r="F122">
            <v>0</v>
          </cell>
          <cell r="G122">
            <v>5</v>
          </cell>
          <cell r="H122">
            <v>0</v>
          </cell>
          <cell r="I122">
            <v>0</v>
          </cell>
        </row>
        <row r="123">
          <cell r="B123">
            <v>13547</v>
          </cell>
          <cell r="C123">
            <v>5607</v>
          </cell>
          <cell r="D123">
            <v>15823</v>
          </cell>
          <cell r="E123">
            <v>5596</v>
          </cell>
          <cell r="F123">
            <v>22878</v>
          </cell>
          <cell r="G123">
            <v>2522</v>
          </cell>
          <cell r="H123">
            <v>0</v>
          </cell>
          <cell r="I123">
            <v>12098</v>
          </cell>
        </row>
        <row r="124">
          <cell r="B124">
            <v>9694</v>
          </cell>
          <cell r="C124">
            <v>742</v>
          </cell>
          <cell r="D124">
            <v>9728</v>
          </cell>
          <cell r="E124">
            <v>3071</v>
          </cell>
          <cell r="F124">
            <v>2955</v>
          </cell>
          <cell r="G124">
            <v>1135</v>
          </cell>
          <cell r="H124">
            <v>9635</v>
          </cell>
          <cell r="I124">
            <v>162</v>
          </cell>
        </row>
        <row r="125">
          <cell r="B125">
            <v>84</v>
          </cell>
          <cell r="C125">
            <v>140</v>
          </cell>
          <cell r="D125">
            <v>0</v>
          </cell>
          <cell r="E125">
            <v>7380</v>
          </cell>
          <cell r="F125">
            <v>109684</v>
          </cell>
          <cell r="G125">
            <v>12115</v>
          </cell>
          <cell r="H125">
            <v>113072</v>
          </cell>
          <cell r="I125">
            <v>420</v>
          </cell>
        </row>
        <row r="126">
          <cell r="B126">
            <v>564</v>
          </cell>
          <cell r="C126">
            <v>132</v>
          </cell>
          <cell r="D126">
            <v>3268</v>
          </cell>
          <cell r="E126">
            <v>3208</v>
          </cell>
          <cell r="F126">
            <v>4405</v>
          </cell>
          <cell r="G126">
            <v>259</v>
          </cell>
          <cell r="H126">
            <v>348</v>
          </cell>
          <cell r="I126">
            <v>94</v>
          </cell>
        </row>
        <row r="127">
          <cell r="B127">
            <v>0</v>
          </cell>
          <cell r="C127">
            <v>138</v>
          </cell>
          <cell r="D127">
            <v>0</v>
          </cell>
          <cell r="E127">
            <v>864</v>
          </cell>
          <cell r="F127">
            <v>265</v>
          </cell>
          <cell r="G127">
            <v>4</v>
          </cell>
          <cell r="H127">
            <v>25</v>
          </cell>
          <cell r="I127">
            <v>30</v>
          </cell>
        </row>
        <row r="128">
          <cell r="B128">
            <v>196</v>
          </cell>
          <cell r="C128">
            <v>0</v>
          </cell>
          <cell r="D128">
            <v>0</v>
          </cell>
          <cell r="E128">
            <v>2563</v>
          </cell>
          <cell r="F128">
            <v>61</v>
          </cell>
          <cell r="G128">
            <v>18</v>
          </cell>
          <cell r="H128">
            <v>0</v>
          </cell>
          <cell r="I128">
            <v>0</v>
          </cell>
        </row>
        <row r="129">
          <cell r="B129">
            <v>2176</v>
          </cell>
          <cell r="C129">
            <v>38</v>
          </cell>
          <cell r="D129">
            <v>60</v>
          </cell>
          <cell r="E129">
            <v>1649</v>
          </cell>
          <cell r="F129">
            <v>14360</v>
          </cell>
          <cell r="G129">
            <v>1132</v>
          </cell>
          <cell r="H129">
            <v>790</v>
          </cell>
          <cell r="I129">
            <v>367</v>
          </cell>
        </row>
        <row r="130">
          <cell r="B130">
            <v>120000</v>
          </cell>
          <cell r="F130">
            <v>24000</v>
          </cell>
          <cell r="G130">
            <v>94852</v>
          </cell>
          <cell r="H130">
            <v>147000</v>
          </cell>
        </row>
        <row r="131">
          <cell r="B131">
            <v>0</v>
          </cell>
          <cell r="C131">
            <v>38</v>
          </cell>
          <cell r="D131">
            <v>0</v>
          </cell>
          <cell r="E131">
            <v>45356</v>
          </cell>
          <cell r="F131">
            <v>800</v>
          </cell>
          <cell r="G131">
            <v>4569</v>
          </cell>
          <cell r="H131">
            <v>0</v>
          </cell>
          <cell r="I131">
            <v>15</v>
          </cell>
        </row>
        <row r="132">
          <cell r="B132">
            <v>0</v>
          </cell>
          <cell r="C132">
            <v>0</v>
          </cell>
          <cell r="D132">
            <v>10</v>
          </cell>
          <cell r="E132">
            <v>0</v>
          </cell>
          <cell r="F132">
            <v>0</v>
          </cell>
          <cell r="G132">
            <v>59</v>
          </cell>
          <cell r="H132">
            <v>4</v>
          </cell>
          <cell r="I132">
            <v>0</v>
          </cell>
        </row>
        <row r="133">
          <cell r="B133">
            <v>51</v>
          </cell>
          <cell r="C133">
            <v>84</v>
          </cell>
          <cell r="D133">
            <v>240</v>
          </cell>
          <cell r="E133">
            <v>22</v>
          </cell>
          <cell r="F133">
            <v>12510</v>
          </cell>
          <cell r="G133">
            <v>0</v>
          </cell>
          <cell r="H133">
            <v>0</v>
          </cell>
          <cell r="I133">
            <v>257</v>
          </cell>
        </row>
        <row r="134">
          <cell r="B134">
            <v>1856</v>
          </cell>
          <cell r="C134">
            <v>98</v>
          </cell>
          <cell r="D134">
            <v>15337</v>
          </cell>
          <cell r="E134">
            <v>122</v>
          </cell>
          <cell r="F134">
            <v>570</v>
          </cell>
          <cell r="G134">
            <v>1006</v>
          </cell>
          <cell r="H134">
            <v>79</v>
          </cell>
          <cell r="I134">
            <v>64</v>
          </cell>
        </row>
        <row r="135">
          <cell r="B135">
            <v>0</v>
          </cell>
          <cell r="C135">
            <v>0</v>
          </cell>
          <cell r="D135">
            <v>985</v>
          </cell>
          <cell r="E135">
            <v>0</v>
          </cell>
          <cell r="F135">
            <v>0</v>
          </cell>
          <cell r="G135">
            <v>379</v>
          </cell>
          <cell r="H135">
            <v>1230</v>
          </cell>
          <cell r="I135">
            <v>400</v>
          </cell>
        </row>
        <row r="136">
          <cell r="B136">
            <v>0</v>
          </cell>
          <cell r="C136">
            <v>4881</v>
          </cell>
          <cell r="D136">
            <v>14</v>
          </cell>
          <cell r="E136">
            <v>131</v>
          </cell>
          <cell r="F136">
            <v>3865</v>
          </cell>
          <cell r="G136">
            <v>296</v>
          </cell>
          <cell r="H136">
            <v>15</v>
          </cell>
          <cell r="I136">
            <v>36888</v>
          </cell>
        </row>
        <row r="137">
          <cell r="B137">
            <v>117</v>
          </cell>
          <cell r="C137">
            <v>1041</v>
          </cell>
          <cell r="D137">
            <v>0</v>
          </cell>
          <cell r="E137">
            <v>6</v>
          </cell>
          <cell r="F137">
            <v>1500</v>
          </cell>
          <cell r="G137">
            <v>0</v>
          </cell>
          <cell r="H137">
            <v>0</v>
          </cell>
          <cell r="I137">
            <v>20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310</v>
          </cell>
          <cell r="G138">
            <v>320</v>
          </cell>
          <cell r="H138">
            <v>0</v>
          </cell>
          <cell r="I138">
            <v>52</v>
          </cell>
        </row>
        <row r="139">
          <cell r="B139">
            <v>121758</v>
          </cell>
          <cell r="C139">
            <v>46248</v>
          </cell>
          <cell r="D139">
            <v>812423</v>
          </cell>
          <cell r="E139">
            <v>11494</v>
          </cell>
          <cell r="F139">
            <v>91492</v>
          </cell>
          <cell r="G139">
            <v>296061</v>
          </cell>
          <cell r="H139">
            <v>114744</v>
          </cell>
          <cell r="I139">
            <v>10961</v>
          </cell>
        </row>
        <row r="140">
          <cell r="B140">
            <v>19828</v>
          </cell>
          <cell r="C140">
            <v>19222</v>
          </cell>
          <cell r="D140">
            <v>7611</v>
          </cell>
          <cell r="E140">
            <v>9356</v>
          </cell>
          <cell r="F140">
            <v>31297</v>
          </cell>
          <cell r="G140">
            <v>28325</v>
          </cell>
          <cell r="H140">
            <v>8621</v>
          </cell>
          <cell r="I140">
            <v>304</v>
          </cell>
        </row>
      </sheetData>
      <sheetData sheetId="6">
        <row r="8">
          <cell r="B8">
            <v>60</v>
          </cell>
          <cell r="C8">
            <v>53257</v>
          </cell>
          <cell r="D8">
            <v>5615</v>
          </cell>
          <cell r="E8">
            <v>14261</v>
          </cell>
          <cell r="F8">
            <v>6612</v>
          </cell>
          <cell r="G8">
            <v>0</v>
          </cell>
          <cell r="H8">
            <v>10233</v>
          </cell>
          <cell r="I8">
            <v>630</v>
          </cell>
        </row>
        <row r="9">
          <cell r="B9">
            <v>6729</v>
          </cell>
          <cell r="C9">
            <v>8873</v>
          </cell>
          <cell r="D9">
            <v>3659</v>
          </cell>
          <cell r="E9">
            <v>3909</v>
          </cell>
          <cell r="F9">
            <v>6244</v>
          </cell>
          <cell r="G9">
            <v>22747</v>
          </cell>
          <cell r="H9">
            <v>37900</v>
          </cell>
          <cell r="I9">
            <v>9351</v>
          </cell>
        </row>
        <row r="10">
          <cell r="B10">
            <v>815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63</v>
          </cell>
          <cell r="D11">
            <v>15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10</v>
          </cell>
        </row>
        <row r="12">
          <cell r="B12">
            <v>3</v>
          </cell>
          <cell r="C12">
            <v>130</v>
          </cell>
          <cell r="D12">
            <v>1373</v>
          </cell>
          <cell r="E12">
            <v>1</v>
          </cell>
          <cell r="F12">
            <v>39</v>
          </cell>
          <cell r="H12">
            <v>4801</v>
          </cell>
          <cell r="I12">
            <v>2648</v>
          </cell>
        </row>
        <row r="13">
          <cell r="B13">
            <v>1691</v>
          </cell>
          <cell r="C13">
            <v>57</v>
          </cell>
          <cell r="D13">
            <v>2160</v>
          </cell>
          <cell r="E13">
            <v>1334</v>
          </cell>
          <cell r="F13">
            <v>1476</v>
          </cell>
          <cell r="G13">
            <v>4329</v>
          </cell>
          <cell r="H13">
            <v>19853</v>
          </cell>
          <cell r="I13">
            <v>0</v>
          </cell>
        </row>
        <row r="14">
          <cell r="B14">
            <v>1323</v>
          </cell>
          <cell r="C14">
            <v>731</v>
          </cell>
          <cell r="D14">
            <v>959</v>
          </cell>
          <cell r="E14">
            <v>372</v>
          </cell>
          <cell r="F14">
            <v>549</v>
          </cell>
          <cell r="G14">
            <v>20813</v>
          </cell>
          <cell r="H14">
            <v>11203</v>
          </cell>
          <cell r="I14">
            <v>1105</v>
          </cell>
        </row>
        <row r="15">
          <cell r="B15">
            <v>139</v>
          </cell>
          <cell r="C15">
            <v>0</v>
          </cell>
          <cell r="D15">
            <v>0</v>
          </cell>
          <cell r="E15">
            <v>7</v>
          </cell>
          <cell r="F15">
            <v>10</v>
          </cell>
          <cell r="G15">
            <v>1288</v>
          </cell>
          <cell r="H15">
            <v>3536</v>
          </cell>
          <cell r="I15">
            <v>0</v>
          </cell>
        </row>
        <row r="16">
          <cell r="B16">
            <v>1463</v>
          </cell>
          <cell r="C16">
            <v>933</v>
          </cell>
          <cell r="D16">
            <v>1914</v>
          </cell>
          <cell r="E16">
            <v>232</v>
          </cell>
          <cell r="F16">
            <v>4470</v>
          </cell>
          <cell r="G16">
            <v>34602</v>
          </cell>
          <cell r="H16">
            <v>41949</v>
          </cell>
          <cell r="I16">
            <v>1168</v>
          </cell>
        </row>
        <row r="17">
          <cell r="B17">
            <v>1057</v>
          </cell>
          <cell r="C17">
            <v>3072</v>
          </cell>
          <cell r="D17">
            <v>318</v>
          </cell>
          <cell r="E17">
            <v>2257</v>
          </cell>
          <cell r="F17">
            <v>2094</v>
          </cell>
          <cell r="G17">
            <v>329</v>
          </cell>
          <cell r="H17">
            <v>3835</v>
          </cell>
          <cell r="I17">
            <v>440</v>
          </cell>
        </row>
        <row r="18">
          <cell r="B18">
            <v>154</v>
          </cell>
          <cell r="C18">
            <v>5219</v>
          </cell>
          <cell r="D18">
            <v>39</v>
          </cell>
          <cell r="E18">
            <v>185</v>
          </cell>
          <cell r="F18">
            <v>1253</v>
          </cell>
          <cell r="G18">
            <v>334</v>
          </cell>
          <cell r="H18">
            <v>17</v>
          </cell>
          <cell r="I18">
            <v>1273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2538</v>
          </cell>
          <cell r="F19">
            <v>1115</v>
          </cell>
          <cell r="G19">
            <v>4300</v>
          </cell>
          <cell r="H19">
            <v>0</v>
          </cell>
          <cell r="I19">
            <v>0</v>
          </cell>
        </row>
        <row r="20">
          <cell r="B20">
            <v>355</v>
          </cell>
          <cell r="C20">
            <v>1629</v>
          </cell>
          <cell r="D20">
            <v>60</v>
          </cell>
          <cell r="E20">
            <v>371</v>
          </cell>
          <cell r="F20">
            <v>1248</v>
          </cell>
          <cell r="G20">
            <v>754</v>
          </cell>
          <cell r="H20">
            <v>25</v>
          </cell>
          <cell r="I20">
            <v>424</v>
          </cell>
        </row>
        <row r="21">
          <cell r="B21">
            <v>17568</v>
          </cell>
          <cell r="C21">
            <v>6152</v>
          </cell>
          <cell r="D21">
            <v>7198</v>
          </cell>
          <cell r="E21">
            <v>21236</v>
          </cell>
          <cell r="F21">
            <v>4313</v>
          </cell>
          <cell r="G21">
            <v>1464</v>
          </cell>
          <cell r="H21">
            <v>7092</v>
          </cell>
          <cell r="I21">
            <v>2384</v>
          </cell>
        </row>
        <row r="22">
          <cell r="B22">
            <v>236</v>
          </cell>
          <cell r="C22">
            <v>35</v>
          </cell>
          <cell r="D22">
            <v>373</v>
          </cell>
          <cell r="E22">
            <v>637</v>
          </cell>
          <cell r="F22">
            <v>872</v>
          </cell>
          <cell r="G22">
            <v>439</v>
          </cell>
          <cell r="H22">
            <v>890</v>
          </cell>
          <cell r="I22">
            <v>238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1589</v>
          </cell>
          <cell r="C24">
            <v>4176</v>
          </cell>
          <cell r="D24">
            <v>272</v>
          </cell>
          <cell r="E24">
            <v>1589</v>
          </cell>
          <cell r="F24">
            <v>1045</v>
          </cell>
          <cell r="G24">
            <v>1770</v>
          </cell>
          <cell r="H24">
            <v>4206</v>
          </cell>
          <cell r="I24">
            <v>2674</v>
          </cell>
        </row>
        <row r="25">
          <cell r="B25">
            <v>396</v>
          </cell>
          <cell r="C25">
            <v>39</v>
          </cell>
          <cell r="D25">
            <v>110</v>
          </cell>
          <cell r="E25">
            <v>218</v>
          </cell>
          <cell r="F25">
            <v>305</v>
          </cell>
          <cell r="G25">
            <v>265</v>
          </cell>
          <cell r="H25">
            <v>209</v>
          </cell>
          <cell r="I25">
            <v>40</v>
          </cell>
        </row>
        <row r="26">
          <cell r="B26">
            <v>130</v>
          </cell>
          <cell r="C26">
            <v>0</v>
          </cell>
          <cell r="D26">
            <v>40</v>
          </cell>
          <cell r="E26">
            <v>400</v>
          </cell>
          <cell r="F26">
            <v>365</v>
          </cell>
          <cell r="G26">
            <v>1640</v>
          </cell>
          <cell r="H26">
            <v>28</v>
          </cell>
          <cell r="I26">
            <v>0</v>
          </cell>
        </row>
        <row r="27">
          <cell r="B27">
            <v>130</v>
          </cell>
          <cell r="C27">
            <v>21</v>
          </cell>
          <cell r="D27">
            <v>221</v>
          </cell>
          <cell r="E27">
            <v>109</v>
          </cell>
          <cell r="F27">
            <v>506</v>
          </cell>
          <cell r="G27">
            <v>51</v>
          </cell>
          <cell r="H27">
            <v>230</v>
          </cell>
          <cell r="I27">
            <v>46</v>
          </cell>
        </row>
        <row r="28">
          <cell r="B28">
            <v>5</v>
          </cell>
          <cell r="C28">
            <v>1</v>
          </cell>
          <cell r="D28">
            <v>0</v>
          </cell>
          <cell r="E28">
            <v>621</v>
          </cell>
          <cell r="F28">
            <v>130</v>
          </cell>
          <cell r="G28">
            <v>33</v>
          </cell>
          <cell r="H28">
            <v>0</v>
          </cell>
          <cell r="I28">
            <v>5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22</v>
          </cell>
          <cell r="F29">
            <v>0</v>
          </cell>
          <cell r="G29">
            <v>217</v>
          </cell>
          <cell r="H29">
            <v>10</v>
          </cell>
          <cell r="I29">
            <v>0</v>
          </cell>
        </row>
        <row r="30">
          <cell r="B30">
            <v>82</v>
          </cell>
          <cell r="C30">
            <v>5</v>
          </cell>
          <cell r="D30">
            <v>0</v>
          </cell>
          <cell r="E30">
            <v>56</v>
          </cell>
          <cell r="F30">
            <v>577</v>
          </cell>
          <cell r="G30">
            <v>131</v>
          </cell>
          <cell r="H30">
            <v>8</v>
          </cell>
          <cell r="I30">
            <v>28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1</v>
          </cell>
          <cell r="C32">
            <v>1</v>
          </cell>
          <cell r="D32">
            <v>0</v>
          </cell>
          <cell r="E32">
            <v>537</v>
          </cell>
          <cell r="F32">
            <v>250</v>
          </cell>
          <cell r="G32">
            <v>933</v>
          </cell>
          <cell r="H32">
            <v>20</v>
          </cell>
          <cell r="I32">
            <v>7</v>
          </cell>
        </row>
        <row r="33">
          <cell r="B33">
            <v>308</v>
          </cell>
          <cell r="C33">
            <v>30</v>
          </cell>
          <cell r="D33">
            <v>19</v>
          </cell>
          <cell r="E33">
            <v>59</v>
          </cell>
          <cell r="F33">
            <v>337</v>
          </cell>
          <cell r="G33">
            <v>11955</v>
          </cell>
          <cell r="H33">
            <v>296</v>
          </cell>
          <cell r="I33">
            <v>35</v>
          </cell>
        </row>
        <row r="34">
          <cell r="B34">
            <v>41</v>
          </cell>
          <cell r="C34">
            <v>228</v>
          </cell>
          <cell r="D34">
            <v>0</v>
          </cell>
          <cell r="E34">
            <v>51</v>
          </cell>
          <cell r="F34">
            <v>301</v>
          </cell>
          <cell r="G34">
            <v>35</v>
          </cell>
          <cell r="H34">
            <v>0</v>
          </cell>
          <cell r="I34">
            <v>325</v>
          </cell>
        </row>
        <row r="35">
          <cell r="B35">
            <v>81</v>
          </cell>
          <cell r="C35">
            <v>239</v>
          </cell>
          <cell r="D35">
            <v>142</v>
          </cell>
          <cell r="E35">
            <v>233</v>
          </cell>
          <cell r="F35">
            <v>235</v>
          </cell>
          <cell r="G35">
            <v>562</v>
          </cell>
          <cell r="H35">
            <v>140</v>
          </cell>
          <cell r="I35">
            <v>34</v>
          </cell>
        </row>
        <row r="36">
          <cell r="B36">
            <v>215</v>
          </cell>
          <cell r="C36">
            <v>0</v>
          </cell>
          <cell r="D36">
            <v>379</v>
          </cell>
          <cell r="E36">
            <v>0</v>
          </cell>
          <cell r="F36">
            <v>50</v>
          </cell>
          <cell r="G36">
            <v>242</v>
          </cell>
          <cell r="H36">
            <v>661</v>
          </cell>
          <cell r="I36">
            <v>421</v>
          </cell>
        </row>
        <row r="37">
          <cell r="B37">
            <v>4</v>
          </cell>
          <cell r="C37">
            <v>2</v>
          </cell>
          <cell r="D37">
            <v>5</v>
          </cell>
          <cell r="E37">
            <v>52</v>
          </cell>
          <cell r="F37">
            <v>13</v>
          </cell>
          <cell r="G37">
            <v>0</v>
          </cell>
          <cell r="H37">
            <v>0</v>
          </cell>
          <cell r="I37">
            <v>60</v>
          </cell>
        </row>
        <row r="38">
          <cell r="B38">
            <v>130</v>
          </cell>
          <cell r="C38">
            <v>939</v>
          </cell>
          <cell r="D38">
            <v>0</v>
          </cell>
          <cell r="E38">
            <v>10</v>
          </cell>
          <cell r="F38">
            <v>0</v>
          </cell>
          <cell r="G38">
            <v>0</v>
          </cell>
          <cell r="H38">
            <v>0</v>
          </cell>
          <cell r="I38">
            <v>126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263</v>
          </cell>
          <cell r="C40">
            <v>241</v>
          </cell>
          <cell r="D40">
            <v>2890</v>
          </cell>
          <cell r="E40">
            <v>73</v>
          </cell>
          <cell r="F40">
            <v>767</v>
          </cell>
          <cell r="G40">
            <v>244</v>
          </cell>
          <cell r="H40">
            <v>444</v>
          </cell>
          <cell r="I40">
            <v>51</v>
          </cell>
        </row>
        <row r="41">
          <cell r="B41">
            <v>3836</v>
          </cell>
          <cell r="C41">
            <v>2257</v>
          </cell>
          <cell r="D41">
            <v>1493</v>
          </cell>
          <cell r="E41">
            <v>4458</v>
          </cell>
          <cell r="F41">
            <v>1636</v>
          </cell>
          <cell r="G41">
            <v>1190</v>
          </cell>
          <cell r="H41">
            <v>2882</v>
          </cell>
          <cell r="I41">
            <v>714</v>
          </cell>
        </row>
        <row r="57">
          <cell r="B57">
            <v>1033</v>
          </cell>
          <cell r="C57">
            <v>64939</v>
          </cell>
          <cell r="D57">
            <v>8900</v>
          </cell>
          <cell r="E57">
            <v>22664</v>
          </cell>
          <cell r="F57">
            <v>2766</v>
          </cell>
          <cell r="G57">
            <v>0</v>
          </cell>
          <cell r="H57">
            <v>863</v>
          </cell>
          <cell r="I57">
            <v>3734</v>
          </cell>
        </row>
        <row r="58">
          <cell r="B58">
            <v>8853</v>
          </cell>
          <cell r="C58">
            <v>884</v>
          </cell>
          <cell r="D58">
            <v>486</v>
          </cell>
          <cell r="E58">
            <v>1715</v>
          </cell>
          <cell r="F58">
            <v>1620</v>
          </cell>
          <cell r="G58">
            <v>1667</v>
          </cell>
          <cell r="H58">
            <v>3042</v>
          </cell>
          <cell r="I58">
            <v>594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415</v>
          </cell>
          <cell r="H59">
            <v>0</v>
          </cell>
          <cell r="I59">
            <v>0</v>
          </cell>
        </row>
        <row r="60">
          <cell r="B60">
            <v>1512</v>
          </cell>
          <cell r="C60">
            <v>71700</v>
          </cell>
          <cell r="D60">
            <v>360</v>
          </cell>
          <cell r="E60">
            <v>1125</v>
          </cell>
          <cell r="F60">
            <v>8620</v>
          </cell>
          <cell r="G60">
            <v>19805</v>
          </cell>
          <cell r="H60">
            <v>630</v>
          </cell>
          <cell r="I60">
            <v>29740</v>
          </cell>
        </row>
        <row r="61">
          <cell r="B61">
            <v>0</v>
          </cell>
          <cell r="C61">
            <v>0</v>
          </cell>
          <cell r="D61">
            <v>33</v>
          </cell>
          <cell r="E61">
            <v>0</v>
          </cell>
          <cell r="F61">
            <v>0</v>
          </cell>
          <cell r="G61">
            <v>0</v>
          </cell>
          <cell r="H61">
            <v>2266</v>
          </cell>
          <cell r="I61">
            <v>3</v>
          </cell>
        </row>
        <row r="62">
          <cell r="B62">
            <v>1180</v>
          </cell>
          <cell r="C62">
            <v>761</v>
          </cell>
          <cell r="D62">
            <v>137</v>
          </cell>
          <cell r="E62">
            <v>1364</v>
          </cell>
          <cell r="F62">
            <v>517</v>
          </cell>
          <cell r="G62">
            <v>447</v>
          </cell>
          <cell r="H62">
            <v>0</v>
          </cell>
          <cell r="I62">
            <v>600</v>
          </cell>
        </row>
        <row r="63">
          <cell r="B63">
            <v>399</v>
          </cell>
          <cell r="C63">
            <v>561</v>
          </cell>
          <cell r="D63">
            <v>50</v>
          </cell>
          <cell r="E63">
            <v>5</v>
          </cell>
          <cell r="F63">
            <v>381</v>
          </cell>
          <cell r="G63">
            <v>289</v>
          </cell>
          <cell r="H63">
            <v>0</v>
          </cell>
          <cell r="I63">
            <v>1200</v>
          </cell>
        </row>
        <row r="64">
          <cell r="B64">
            <v>32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31</v>
          </cell>
          <cell r="H64">
            <v>0</v>
          </cell>
          <cell r="I64">
            <v>0</v>
          </cell>
        </row>
        <row r="65">
          <cell r="B65">
            <v>1180</v>
          </cell>
          <cell r="C65">
            <v>397</v>
          </cell>
          <cell r="D65">
            <v>2278</v>
          </cell>
          <cell r="E65">
            <v>113</v>
          </cell>
          <cell r="F65">
            <v>2033</v>
          </cell>
          <cell r="G65">
            <v>562</v>
          </cell>
          <cell r="H65">
            <v>2324</v>
          </cell>
          <cell r="I65">
            <v>299</v>
          </cell>
        </row>
        <row r="66">
          <cell r="B66">
            <v>1140</v>
          </cell>
          <cell r="C66">
            <v>1741</v>
          </cell>
          <cell r="D66">
            <v>181</v>
          </cell>
          <cell r="E66">
            <v>841</v>
          </cell>
          <cell r="F66">
            <v>1004</v>
          </cell>
          <cell r="G66">
            <v>238</v>
          </cell>
          <cell r="H66">
            <v>2578</v>
          </cell>
          <cell r="I66">
            <v>297</v>
          </cell>
        </row>
        <row r="67">
          <cell r="B67">
            <v>34</v>
          </cell>
          <cell r="C67">
            <v>2475</v>
          </cell>
          <cell r="D67">
            <v>20</v>
          </cell>
          <cell r="E67">
            <v>0</v>
          </cell>
          <cell r="F67">
            <v>2027</v>
          </cell>
          <cell r="G67">
            <v>119</v>
          </cell>
          <cell r="H67">
            <v>0</v>
          </cell>
          <cell r="I67">
            <v>290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3523</v>
          </cell>
          <cell r="F68">
            <v>250</v>
          </cell>
          <cell r="G68">
            <v>0</v>
          </cell>
          <cell r="H68">
            <v>0</v>
          </cell>
          <cell r="I68">
            <v>0</v>
          </cell>
        </row>
        <row r="69">
          <cell r="B69">
            <v>92</v>
          </cell>
          <cell r="C69">
            <v>1612</v>
          </cell>
          <cell r="D69">
            <v>0</v>
          </cell>
          <cell r="E69">
            <v>151</v>
          </cell>
          <cell r="F69">
            <v>1504</v>
          </cell>
          <cell r="G69">
            <v>771</v>
          </cell>
          <cell r="H69">
            <v>0</v>
          </cell>
          <cell r="I69">
            <v>494</v>
          </cell>
        </row>
        <row r="70">
          <cell r="B70">
            <v>2147</v>
          </cell>
          <cell r="C70">
            <v>1035</v>
          </cell>
          <cell r="D70">
            <v>3639</v>
          </cell>
          <cell r="E70">
            <v>2185</v>
          </cell>
          <cell r="F70">
            <v>1648</v>
          </cell>
          <cell r="G70">
            <v>553</v>
          </cell>
          <cell r="H70">
            <v>1470</v>
          </cell>
          <cell r="I70">
            <v>485</v>
          </cell>
        </row>
        <row r="71">
          <cell r="B71">
            <v>741</v>
          </cell>
          <cell r="C71">
            <v>308</v>
          </cell>
          <cell r="D71">
            <v>3610</v>
          </cell>
          <cell r="E71">
            <v>591</v>
          </cell>
          <cell r="F71">
            <v>966</v>
          </cell>
          <cell r="G71">
            <v>1006</v>
          </cell>
          <cell r="H71">
            <v>2481</v>
          </cell>
          <cell r="I71">
            <v>171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1048</v>
          </cell>
          <cell r="F72">
            <v>0</v>
          </cell>
          <cell r="G72">
            <v>7</v>
          </cell>
          <cell r="H72">
            <v>0</v>
          </cell>
          <cell r="I72">
            <v>0</v>
          </cell>
        </row>
        <row r="73">
          <cell r="B73">
            <v>1359</v>
          </cell>
          <cell r="C73">
            <v>1223</v>
          </cell>
          <cell r="D73">
            <v>362</v>
          </cell>
          <cell r="E73">
            <v>115</v>
          </cell>
          <cell r="F73">
            <v>201</v>
          </cell>
          <cell r="G73">
            <v>311</v>
          </cell>
          <cell r="H73">
            <v>0</v>
          </cell>
          <cell r="I73">
            <v>343</v>
          </cell>
        </row>
        <row r="74">
          <cell r="B74">
            <v>1515</v>
          </cell>
          <cell r="C74">
            <v>131</v>
          </cell>
          <cell r="D74">
            <v>1151</v>
          </cell>
          <cell r="E74">
            <v>594</v>
          </cell>
          <cell r="F74">
            <v>449</v>
          </cell>
          <cell r="G74">
            <v>151</v>
          </cell>
          <cell r="H74">
            <v>566</v>
          </cell>
          <cell r="I74">
            <v>85</v>
          </cell>
        </row>
        <row r="75">
          <cell r="B75">
            <v>30</v>
          </cell>
          <cell r="C75">
            <v>5</v>
          </cell>
          <cell r="D75">
            <v>0</v>
          </cell>
          <cell r="E75">
            <v>1243</v>
          </cell>
          <cell r="F75">
            <v>3105</v>
          </cell>
          <cell r="G75">
            <v>177</v>
          </cell>
          <cell r="H75">
            <v>3769</v>
          </cell>
          <cell r="I75">
            <v>46</v>
          </cell>
        </row>
        <row r="76">
          <cell r="B76">
            <v>171</v>
          </cell>
          <cell r="C76">
            <v>39</v>
          </cell>
          <cell r="D76">
            <v>240</v>
          </cell>
          <cell r="E76">
            <v>110</v>
          </cell>
          <cell r="F76">
            <v>325</v>
          </cell>
          <cell r="G76">
            <v>35</v>
          </cell>
          <cell r="H76">
            <v>503</v>
          </cell>
          <cell r="I76">
            <v>8</v>
          </cell>
        </row>
        <row r="77">
          <cell r="B77">
            <v>4</v>
          </cell>
          <cell r="C77">
            <v>4</v>
          </cell>
          <cell r="D77">
            <v>0</v>
          </cell>
          <cell r="E77">
            <v>1023</v>
          </cell>
          <cell r="F77">
            <v>110</v>
          </cell>
          <cell r="G77">
            <v>13</v>
          </cell>
          <cell r="H77">
            <v>8</v>
          </cell>
          <cell r="I77">
            <v>10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3725</v>
          </cell>
          <cell r="F78">
            <v>65</v>
          </cell>
          <cell r="G78">
            <v>95</v>
          </cell>
          <cell r="H78">
            <v>0</v>
          </cell>
          <cell r="I78">
            <v>0</v>
          </cell>
        </row>
        <row r="79">
          <cell r="B79">
            <v>360</v>
          </cell>
          <cell r="C79">
            <v>23</v>
          </cell>
          <cell r="D79">
            <v>24</v>
          </cell>
          <cell r="E79">
            <v>135</v>
          </cell>
          <cell r="F79">
            <v>734</v>
          </cell>
          <cell r="G79">
            <v>33</v>
          </cell>
          <cell r="H79">
            <v>42</v>
          </cell>
          <cell r="I79">
            <v>16</v>
          </cell>
        </row>
        <row r="80">
          <cell r="B80">
            <v>0</v>
          </cell>
          <cell r="C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>
            <v>4</v>
          </cell>
          <cell r="C81">
            <v>0</v>
          </cell>
          <cell r="D81">
            <v>0</v>
          </cell>
          <cell r="E81">
            <v>970</v>
          </cell>
          <cell r="F81">
            <v>165</v>
          </cell>
          <cell r="G81">
            <v>35</v>
          </cell>
          <cell r="H81">
            <v>0</v>
          </cell>
          <cell r="I81">
            <v>11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352</v>
          </cell>
          <cell r="H82">
            <v>5</v>
          </cell>
          <cell r="I82">
            <v>0</v>
          </cell>
        </row>
        <row r="83">
          <cell r="B83">
            <v>353</v>
          </cell>
          <cell r="C83">
            <v>1179</v>
          </cell>
          <cell r="D83">
            <v>0</v>
          </cell>
          <cell r="E83">
            <v>16</v>
          </cell>
          <cell r="F83">
            <v>8000</v>
          </cell>
          <cell r="G83">
            <v>30</v>
          </cell>
          <cell r="H83">
            <v>0</v>
          </cell>
          <cell r="I83">
            <v>133</v>
          </cell>
        </row>
        <row r="84">
          <cell r="B84">
            <v>849</v>
          </cell>
          <cell r="C84">
            <v>878</v>
          </cell>
          <cell r="D84">
            <v>1602</v>
          </cell>
          <cell r="E84">
            <v>342</v>
          </cell>
          <cell r="F84">
            <v>796</v>
          </cell>
          <cell r="G84">
            <v>1119</v>
          </cell>
          <cell r="H84">
            <v>89</v>
          </cell>
          <cell r="I84">
            <v>220</v>
          </cell>
        </row>
        <row r="85">
          <cell r="B85">
            <v>50</v>
          </cell>
          <cell r="C85">
            <v>0</v>
          </cell>
          <cell r="D85">
            <v>1318</v>
          </cell>
          <cell r="E85">
            <v>0</v>
          </cell>
          <cell r="F85">
            <v>0</v>
          </cell>
          <cell r="G85">
            <v>620</v>
          </cell>
          <cell r="H85">
            <v>689</v>
          </cell>
          <cell r="I85">
            <v>1092</v>
          </cell>
        </row>
        <row r="86">
          <cell r="B86">
            <v>30</v>
          </cell>
          <cell r="C86">
            <v>935</v>
          </cell>
          <cell r="D86">
            <v>0</v>
          </cell>
          <cell r="E86">
            <v>150</v>
          </cell>
          <cell r="F86">
            <v>3482</v>
          </cell>
          <cell r="G86">
            <v>384</v>
          </cell>
          <cell r="H86">
            <v>87</v>
          </cell>
          <cell r="I86">
            <v>7142</v>
          </cell>
        </row>
        <row r="87">
          <cell r="B87">
            <v>19</v>
          </cell>
          <cell r="C87">
            <v>8055</v>
          </cell>
          <cell r="D87">
            <v>0</v>
          </cell>
          <cell r="E87">
            <v>0</v>
          </cell>
          <cell r="F87">
            <v>336</v>
          </cell>
          <cell r="G87">
            <v>0</v>
          </cell>
          <cell r="H87">
            <v>0</v>
          </cell>
          <cell r="I87">
            <v>73</v>
          </cell>
        </row>
        <row r="88">
          <cell r="B88">
            <v>0</v>
          </cell>
          <cell r="C88">
            <v>15</v>
          </cell>
          <cell r="D88">
            <v>0</v>
          </cell>
          <cell r="E88">
            <v>0</v>
          </cell>
          <cell r="F88">
            <v>25</v>
          </cell>
          <cell r="G88">
            <v>560</v>
          </cell>
          <cell r="H88">
            <v>0</v>
          </cell>
          <cell r="I88">
            <v>4</v>
          </cell>
        </row>
        <row r="89">
          <cell r="B89">
            <v>27013</v>
          </cell>
          <cell r="C89">
            <v>9360</v>
          </cell>
          <cell r="D89">
            <v>129571</v>
          </cell>
          <cell r="E89">
            <v>3283</v>
          </cell>
          <cell r="F89">
            <v>25018</v>
          </cell>
          <cell r="G89">
            <v>71362</v>
          </cell>
          <cell r="H89">
            <v>20886</v>
          </cell>
          <cell r="I89">
            <v>230</v>
          </cell>
        </row>
        <row r="90">
          <cell r="B90">
            <v>137240</v>
          </cell>
          <cell r="C90">
            <v>154953</v>
          </cell>
          <cell r="D90">
            <v>14431</v>
          </cell>
          <cell r="E90">
            <v>164587</v>
          </cell>
          <cell r="F90">
            <v>41018</v>
          </cell>
          <cell r="G90">
            <v>104575</v>
          </cell>
          <cell r="H90">
            <v>30444</v>
          </cell>
          <cell r="I90">
            <v>257</v>
          </cell>
        </row>
        <row r="107">
          <cell r="B107">
            <v>6989</v>
          </cell>
          <cell r="C107">
            <v>258900</v>
          </cell>
          <cell r="D107">
            <v>54068</v>
          </cell>
          <cell r="E107">
            <v>132004</v>
          </cell>
          <cell r="F107">
            <v>10390</v>
          </cell>
          <cell r="G107">
            <v>0</v>
          </cell>
          <cell r="H107">
            <v>3231</v>
          </cell>
          <cell r="I107">
            <v>15408</v>
          </cell>
        </row>
        <row r="108">
          <cell r="B108">
            <v>17237</v>
          </cell>
          <cell r="C108">
            <v>1692</v>
          </cell>
          <cell r="D108">
            <v>862</v>
          </cell>
          <cell r="E108">
            <v>2565</v>
          </cell>
          <cell r="F108">
            <v>2610</v>
          </cell>
          <cell r="G108">
            <v>1945</v>
          </cell>
          <cell r="H108">
            <v>9236</v>
          </cell>
          <cell r="I108">
            <v>875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1245</v>
          </cell>
          <cell r="H109">
            <v>0</v>
          </cell>
          <cell r="I109">
            <v>0</v>
          </cell>
        </row>
        <row r="110">
          <cell r="B110">
            <v>299</v>
          </cell>
          <cell r="C110">
            <v>5268</v>
          </cell>
          <cell r="D110">
            <v>80</v>
          </cell>
          <cell r="E110">
            <v>185</v>
          </cell>
          <cell r="F110">
            <v>995</v>
          </cell>
          <cell r="G110">
            <v>2025</v>
          </cell>
          <cell r="H110">
            <v>95</v>
          </cell>
          <cell r="I110">
            <v>2270</v>
          </cell>
        </row>
        <row r="111">
          <cell r="B111">
            <v>0</v>
          </cell>
          <cell r="C111">
            <v>0</v>
          </cell>
          <cell r="D111">
            <v>33</v>
          </cell>
          <cell r="E111">
            <v>0</v>
          </cell>
          <cell r="F111">
            <v>0</v>
          </cell>
          <cell r="G111">
            <v>0</v>
          </cell>
          <cell r="H111">
            <v>4482</v>
          </cell>
          <cell r="I111">
            <v>5</v>
          </cell>
        </row>
        <row r="112">
          <cell r="B112">
            <v>1365</v>
          </cell>
          <cell r="C112">
            <v>1168</v>
          </cell>
          <cell r="D112">
            <v>64</v>
          </cell>
          <cell r="E112">
            <v>1906</v>
          </cell>
          <cell r="F112">
            <v>1205</v>
          </cell>
          <cell r="G112">
            <v>283</v>
          </cell>
          <cell r="H112">
            <v>0</v>
          </cell>
          <cell r="I112">
            <v>528</v>
          </cell>
        </row>
        <row r="113">
          <cell r="B113">
            <v>773</v>
          </cell>
          <cell r="C113">
            <v>878</v>
          </cell>
          <cell r="D113">
            <v>25</v>
          </cell>
          <cell r="E113">
            <v>5</v>
          </cell>
          <cell r="F113">
            <v>381</v>
          </cell>
          <cell r="G113">
            <v>212</v>
          </cell>
          <cell r="H113">
            <v>0</v>
          </cell>
          <cell r="I113">
            <v>1440</v>
          </cell>
        </row>
        <row r="114">
          <cell r="B114">
            <v>37</v>
          </cell>
          <cell r="C114">
            <v>0</v>
          </cell>
          <cell r="E114">
            <v>0</v>
          </cell>
          <cell r="F114">
            <v>0</v>
          </cell>
          <cell r="G114">
            <v>33</v>
          </cell>
          <cell r="H114">
            <v>0</v>
          </cell>
          <cell r="I114">
            <v>0</v>
          </cell>
        </row>
        <row r="115">
          <cell r="B115">
            <v>2409</v>
          </cell>
          <cell r="C115">
            <v>195</v>
          </cell>
          <cell r="D115">
            <v>3467</v>
          </cell>
          <cell r="E115">
            <v>67</v>
          </cell>
          <cell r="F115">
            <v>2531</v>
          </cell>
          <cell r="G115">
            <v>787</v>
          </cell>
          <cell r="H115">
            <v>4574</v>
          </cell>
          <cell r="I115">
            <v>433</v>
          </cell>
        </row>
        <row r="116">
          <cell r="B116">
            <v>14367</v>
          </cell>
          <cell r="C116">
            <v>10072</v>
          </cell>
          <cell r="D116">
            <v>1991</v>
          </cell>
          <cell r="E116">
            <v>9551</v>
          </cell>
          <cell r="F116">
            <v>7872</v>
          </cell>
          <cell r="G116">
            <v>1611</v>
          </cell>
          <cell r="H116">
            <v>32392</v>
          </cell>
          <cell r="I116">
            <v>1834</v>
          </cell>
        </row>
        <row r="117">
          <cell r="B117">
            <v>305</v>
          </cell>
          <cell r="C117">
            <v>24715</v>
          </cell>
          <cell r="D117">
            <v>80</v>
          </cell>
          <cell r="E117">
            <v>0</v>
          </cell>
          <cell r="F117">
            <v>16216</v>
          </cell>
          <cell r="G117">
            <v>1489</v>
          </cell>
          <cell r="H117">
            <v>0</v>
          </cell>
          <cell r="I117">
            <v>2415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125355</v>
          </cell>
          <cell r="F118">
            <v>3575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893</v>
          </cell>
          <cell r="C119">
            <v>19520</v>
          </cell>
          <cell r="D119">
            <v>0</v>
          </cell>
          <cell r="E119">
            <v>1110</v>
          </cell>
          <cell r="F119">
            <v>12032</v>
          </cell>
          <cell r="G119">
            <v>2925</v>
          </cell>
          <cell r="H119">
            <v>0</v>
          </cell>
          <cell r="I119">
            <v>3920</v>
          </cell>
        </row>
        <row r="120">
          <cell r="B120">
            <v>20975</v>
          </cell>
          <cell r="C120">
            <v>7427</v>
          </cell>
          <cell r="D120">
            <v>37363</v>
          </cell>
          <cell r="E120">
            <v>16866</v>
          </cell>
          <cell r="F120">
            <v>15169</v>
          </cell>
          <cell r="G120">
            <v>5838</v>
          </cell>
          <cell r="H120">
            <v>12584</v>
          </cell>
          <cell r="I120">
            <v>3365</v>
          </cell>
        </row>
        <row r="121">
          <cell r="B121">
            <v>7307</v>
          </cell>
          <cell r="C121">
            <v>459</v>
          </cell>
          <cell r="D121">
            <v>24471</v>
          </cell>
          <cell r="E121">
            <v>4552</v>
          </cell>
          <cell r="F121">
            <v>10256</v>
          </cell>
          <cell r="G121">
            <v>6252</v>
          </cell>
          <cell r="H121">
            <v>11191</v>
          </cell>
          <cell r="I121">
            <v>1167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10319</v>
          </cell>
          <cell r="F122">
            <v>0</v>
          </cell>
          <cell r="G122">
            <v>14</v>
          </cell>
          <cell r="H122">
            <v>0</v>
          </cell>
          <cell r="I122">
            <v>0</v>
          </cell>
        </row>
        <row r="123">
          <cell r="B123">
            <v>5988</v>
          </cell>
          <cell r="C123">
            <v>6785</v>
          </cell>
          <cell r="D123">
            <v>5370</v>
          </cell>
          <cell r="E123">
            <v>940</v>
          </cell>
          <cell r="F123">
            <v>1508</v>
          </cell>
          <cell r="G123">
            <v>1886</v>
          </cell>
          <cell r="H123">
            <v>0</v>
          </cell>
          <cell r="I123">
            <v>2919</v>
          </cell>
        </row>
        <row r="124">
          <cell r="B124">
            <v>10842</v>
          </cell>
          <cell r="C124">
            <v>525</v>
          </cell>
          <cell r="D124">
            <v>8362</v>
          </cell>
          <cell r="E124">
            <v>4858</v>
          </cell>
          <cell r="F124">
            <v>6672</v>
          </cell>
          <cell r="G124">
            <v>748</v>
          </cell>
          <cell r="H124">
            <v>5673</v>
          </cell>
          <cell r="I124">
            <v>104</v>
          </cell>
        </row>
        <row r="125">
          <cell r="B125">
            <v>390</v>
          </cell>
          <cell r="C125">
            <v>10</v>
          </cell>
          <cell r="D125">
            <v>0</v>
          </cell>
          <cell r="E125">
            <v>48210</v>
          </cell>
          <cell r="F125">
            <v>83372</v>
          </cell>
          <cell r="G125">
            <v>2062</v>
          </cell>
          <cell r="H125">
            <v>58061</v>
          </cell>
          <cell r="I125">
            <v>232</v>
          </cell>
        </row>
        <row r="126">
          <cell r="B126">
            <v>1954</v>
          </cell>
          <cell r="C126">
            <v>118</v>
          </cell>
          <cell r="D126">
            <v>3468</v>
          </cell>
          <cell r="E126">
            <v>1998</v>
          </cell>
          <cell r="F126">
            <v>5005</v>
          </cell>
          <cell r="G126">
            <v>435</v>
          </cell>
          <cell r="H126">
            <v>1088</v>
          </cell>
          <cell r="I126">
            <v>30</v>
          </cell>
        </row>
        <row r="127">
          <cell r="B127">
            <v>8</v>
          </cell>
          <cell r="C127">
            <v>8</v>
          </cell>
          <cell r="D127">
            <v>0</v>
          </cell>
          <cell r="E127">
            <v>2050</v>
          </cell>
          <cell r="F127">
            <v>130</v>
          </cell>
          <cell r="G127">
            <v>30</v>
          </cell>
          <cell r="H127">
            <v>6</v>
          </cell>
          <cell r="I127">
            <v>15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3386</v>
          </cell>
          <cell r="F128">
            <v>40</v>
          </cell>
          <cell r="G128">
            <v>41</v>
          </cell>
          <cell r="H128">
            <v>0</v>
          </cell>
          <cell r="I128">
            <v>0</v>
          </cell>
        </row>
        <row r="129">
          <cell r="B129">
            <v>2145</v>
          </cell>
          <cell r="C129">
            <v>71</v>
          </cell>
          <cell r="D129">
            <v>540</v>
          </cell>
          <cell r="E129">
            <v>833</v>
          </cell>
          <cell r="F129">
            <v>15020</v>
          </cell>
          <cell r="G129">
            <v>566</v>
          </cell>
          <cell r="H129">
            <v>1400</v>
          </cell>
          <cell r="I129">
            <v>104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B131">
            <v>46</v>
          </cell>
          <cell r="C131">
            <v>0</v>
          </cell>
          <cell r="D131">
            <v>0</v>
          </cell>
          <cell r="E131">
            <v>55060</v>
          </cell>
          <cell r="F131">
            <v>1900</v>
          </cell>
          <cell r="G131">
            <v>105</v>
          </cell>
          <cell r="H131">
            <v>0</v>
          </cell>
          <cell r="I131">
            <v>42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106</v>
          </cell>
          <cell r="H132">
            <v>4</v>
          </cell>
          <cell r="I132">
            <v>0</v>
          </cell>
        </row>
        <row r="133">
          <cell r="B133">
            <v>172</v>
          </cell>
          <cell r="C133">
            <v>143</v>
          </cell>
          <cell r="D133">
            <v>0</v>
          </cell>
          <cell r="E133">
            <v>4</v>
          </cell>
          <cell r="F133">
            <v>20800</v>
          </cell>
          <cell r="G133">
            <v>10</v>
          </cell>
          <cell r="H133">
            <v>0</v>
          </cell>
          <cell r="I133">
            <v>200</v>
          </cell>
        </row>
        <row r="134">
          <cell r="B134">
            <v>1994</v>
          </cell>
          <cell r="C134">
            <v>106</v>
          </cell>
          <cell r="D134">
            <v>14523</v>
          </cell>
          <cell r="E134">
            <v>221</v>
          </cell>
          <cell r="F134">
            <v>288</v>
          </cell>
          <cell r="G134">
            <v>634</v>
          </cell>
          <cell r="H134">
            <v>91</v>
          </cell>
          <cell r="I134">
            <v>97</v>
          </cell>
        </row>
        <row r="135">
          <cell r="B135">
            <v>59</v>
          </cell>
          <cell r="C135">
            <v>0</v>
          </cell>
          <cell r="D135">
            <v>1693</v>
          </cell>
          <cell r="E135">
            <v>0</v>
          </cell>
          <cell r="F135">
            <v>0</v>
          </cell>
          <cell r="G135">
            <v>6140</v>
          </cell>
          <cell r="H135">
            <v>523</v>
          </cell>
          <cell r="I135">
            <v>1092</v>
          </cell>
        </row>
        <row r="136">
          <cell r="B136">
            <v>6</v>
          </cell>
          <cell r="C136">
            <v>1065</v>
          </cell>
          <cell r="D136">
            <v>0</v>
          </cell>
          <cell r="E136">
            <v>30</v>
          </cell>
          <cell r="F136">
            <v>1982</v>
          </cell>
          <cell r="G136">
            <v>258</v>
          </cell>
          <cell r="H136">
            <v>44</v>
          </cell>
          <cell r="I136">
            <v>25519</v>
          </cell>
        </row>
        <row r="137">
          <cell r="B137">
            <v>41</v>
          </cell>
          <cell r="C137">
            <v>1127</v>
          </cell>
          <cell r="D137">
            <v>0</v>
          </cell>
          <cell r="E137">
            <v>0</v>
          </cell>
          <cell r="F137">
            <v>1008</v>
          </cell>
          <cell r="G137">
            <v>0</v>
          </cell>
          <cell r="H137">
            <v>0</v>
          </cell>
          <cell r="I137">
            <v>167</v>
          </cell>
        </row>
        <row r="138">
          <cell r="B138">
            <v>0</v>
          </cell>
          <cell r="C138">
            <v>1</v>
          </cell>
          <cell r="D138">
            <v>0</v>
          </cell>
          <cell r="E138">
            <v>0</v>
          </cell>
          <cell r="F138">
            <v>25</v>
          </cell>
          <cell r="G138">
            <v>108</v>
          </cell>
          <cell r="H138">
            <v>0</v>
          </cell>
          <cell r="I138">
            <v>6</v>
          </cell>
        </row>
        <row r="139">
          <cell r="B139">
            <v>121266</v>
          </cell>
          <cell r="C139">
            <v>46440</v>
          </cell>
          <cell r="D139">
            <v>1097311</v>
          </cell>
          <cell r="E139">
            <v>9761</v>
          </cell>
          <cell r="F139">
            <v>97894</v>
          </cell>
          <cell r="G139">
            <v>288724</v>
          </cell>
          <cell r="H139">
            <v>88887</v>
          </cell>
          <cell r="I139">
            <v>6195</v>
          </cell>
        </row>
        <row r="140">
          <cell r="B140">
            <v>28342</v>
          </cell>
          <cell r="C140">
            <v>22655</v>
          </cell>
          <cell r="D140">
            <v>6570</v>
          </cell>
          <cell r="E140">
            <v>12276</v>
          </cell>
          <cell r="F140">
            <v>6586</v>
          </cell>
          <cell r="G140">
            <v>29918</v>
          </cell>
          <cell r="H140">
            <v>11513</v>
          </cell>
          <cell r="I140">
            <v>368</v>
          </cell>
        </row>
      </sheetData>
      <sheetData sheetId="7">
        <row r="8">
          <cell r="B8">
            <v>3785</v>
          </cell>
          <cell r="C8">
            <v>102623</v>
          </cell>
          <cell r="D8">
            <v>90624</v>
          </cell>
          <cell r="E8">
            <v>47702</v>
          </cell>
          <cell r="F8">
            <v>12990</v>
          </cell>
          <cell r="G8">
            <v>0</v>
          </cell>
          <cell r="H8">
            <v>35386</v>
          </cell>
          <cell r="I8">
            <v>1156</v>
          </cell>
        </row>
        <row r="9">
          <cell r="B9">
            <v>4462</v>
          </cell>
          <cell r="C9">
            <v>3461</v>
          </cell>
          <cell r="D9">
            <v>2481</v>
          </cell>
          <cell r="E9">
            <v>1942</v>
          </cell>
          <cell r="F9">
            <v>8285</v>
          </cell>
          <cell r="G9">
            <v>8531</v>
          </cell>
          <cell r="H9">
            <v>15645</v>
          </cell>
          <cell r="I9">
            <v>3780</v>
          </cell>
        </row>
        <row r="10">
          <cell r="B10">
            <v>140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908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17</v>
          </cell>
        </row>
        <row r="12">
          <cell r="B12">
            <v>0</v>
          </cell>
          <cell r="C12">
            <v>84</v>
          </cell>
          <cell r="D12">
            <v>311</v>
          </cell>
          <cell r="E12">
            <v>0</v>
          </cell>
          <cell r="F12">
            <v>45</v>
          </cell>
          <cell r="G12">
            <v>30</v>
          </cell>
          <cell r="H12">
            <v>1838</v>
          </cell>
          <cell r="I12">
            <v>47</v>
          </cell>
        </row>
        <row r="13">
          <cell r="B13">
            <v>516</v>
          </cell>
          <cell r="C13">
            <v>14</v>
          </cell>
          <cell r="D13">
            <v>850</v>
          </cell>
          <cell r="E13">
            <v>2814</v>
          </cell>
          <cell r="F13">
            <v>631</v>
          </cell>
          <cell r="G13">
            <v>1996</v>
          </cell>
          <cell r="H13">
            <v>1793</v>
          </cell>
          <cell r="I13">
            <v>41</v>
          </cell>
        </row>
        <row r="14">
          <cell r="B14">
            <v>341</v>
          </cell>
          <cell r="C14">
            <v>610</v>
          </cell>
          <cell r="D14">
            <v>672</v>
          </cell>
          <cell r="E14">
            <v>46</v>
          </cell>
          <cell r="F14">
            <v>433</v>
          </cell>
          <cell r="G14">
            <v>7085</v>
          </cell>
          <cell r="H14">
            <v>1194</v>
          </cell>
          <cell r="I14">
            <v>234</v>
          </cell>
        </row>
        <row r="15">
          <cell r="B15">
            <v>105</v>
          </cell>
          <cell r="C15">
            <v>0</v>
          </cell>
          <cell r="D15">
            <v>11</v>
          </cell>
          <cell r="E15">
            <v>2</v>
          </cell>
          <cell r="F15">
            <v>140</v>
          </cell>
          <cell r="G15">
            <v>616</v>
          </cell>
          <cell r="H15">
            <v>325</v>
          </cell>
          <cell r="I15">
            <v>0</v>
          </cell>
        </row>
        <row r="16">
          <cell r="B16">
            <v>2283</v>
          </cell>
          <cell r="C16">
            <v>805</v>
          </cell>
          <cell r="D16">
            <v>1685</v>
          </cell>
          <cell r="E16">
            <v>406</v>
          </cell>
          <cell r="F16">
            <v>5292</v>
          </cell>
          <cell r="G16">
            <v>13704</v>
          </cell>
          <cell r="H16">
            <v>17865</v>
          </cell>
          <cell r="I16">
            <v>1456</v>
          </cell>
        </row>
        <row r="17">
          <cell r="B17">
            <v>1112</v>
          </cell>
          <cell r="C17">
            <v>2162</v>
          </cell>
          <cell r="D17">
            <v>111</v>
          </cell>
          <cell r="E17">
            <v>1710</v>
          </cell>
          <cell r="F17">
            <v>1594</v>
          </cell>
          <cell r="G17">
            <v>295</v>
          </cell>
          <cell r="H17">
            <v>4048</v>
          </cell>
          <cell r="I17">
            <v>466</v>
          </cell>
        </row>
        <row r="18">
          <cell r="B18">
            <v>41</v>
          </cell>
          <cell r="C18">
            <v>2828</v>
          </cell>
          <cell r="D18">
            <v>3</v>
          </cell>
          <cell r="E18">
            <v>250</v>
          </cell>
          <cell r="F18">
            <v>3393</v>
          </cell>
          <cell r="G18">
            <v>255</v>
          </cell>
          <cell r="H18">
            <v>43</v>
          </cell>
          <cell r="I18">
            <v>1387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3096</v>
          </cell>
          <cell r="F19">
            <v>645</v>
          </cell>
          <cell r="G19">
            <v>80</v>
          </cell>
          <cell r="H19">
            <v>0</v>
          </cell>
          <cell r="I19">
            <v>0</v>
          </cell>
        </row>
        <row r="20">
          <cell r="B20">
            <v>358</v>
          </cell>
          <cell r="C20">
            <v>1150</v>
          </cell>
          <cell r="D20">
            <v>13</v>
          </cell>
          <cell r="E20">
            <v>390</v>
          </cell>
          <cell r="F20">
            <v>1786</v>
          </cell>
          <cell r="G20">
            <v>1238</v>
          </cell>
          <cell r="H20">
            <v>16</v>
          </cell>
          <cell r="I20">
            <v>1025</v>
          </cell>
        </row>
        <row r="21">
          <cell r="B21">
            <v>9270</v>
          </cell>
          <cell r="C21">
            <v>3089</v>
          </cell>
          <cell r="D21">
            <v>4244</v>
          </cell>
          <cell r="E21">
            <v>7164</v>
          </cell>
          <cell r="F21">
            <v>5823</v>
          </cell>
          <cell r="G21">
            <v>1427</v>
          </cell>
          <cell r="H21">
            <v>3120</v>
          </cell>
          <cell r="I21">
            <v>1675</v>
          </cell>
        </row>
        <row r="22">
          <cell r="B22">
            <v>275</v>
          </cell>
          <cell r="C22">
            <v>110</v>
          </cell>
          <cell r="D22">
            <v>287</v>
          </cell>
          <cell r="E22">
            <v>510</v>
          </cell>
          <cell r="F22">
            <v>947</v>
          </cell>
          <cell r="G22">
            <v>253</v>
          </cell>
          <cell r="H22">
            <v>281</v>
          </cell>
          <cell r="I22">
            <v>93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1273</v>
          </cell>
          <cell r="C24">
            <v>1327</v>
          </cell>
          <cell r="D24">
            <v>1069</v>
          </cell>
          <cell r="E24">
            <v>761</v>
          </cell>
          <cell r="F24">
            <v>1662</v>
          </cell>
          <cell r="G24">
            <v>631</v>
          </cell>
          <cell r="H24">
            <v>2794</v>
          </cell>
          <cell r="I24">
            <v>877</v>
          </cell>
        </row>
        <row r="25">
          <cell r="B25">
            <v>342</v>
          </cell>
          <cell r="C25">
            <v>32</v>
          </cell>
          <cell r="D25">
            <v>11</v>
          </cell>
          <cell r="E25">
            <v>151</v>
          </cell>
          <cell r="F25">
            <v>288</v>
          </cell>
          <cell r="G25">
            <v>132</v>
          </cell>
          <cell r="H25">
            <v>50</v>
          </cell>
          <cell r="I25">
            <v>36</v>
          </cell>
        </row>
        <row r="26">
          <cell r="B26">
            <v>0</v>
          </cell>
          <cell r="C26">
            <v>0</v>
          </cell>
          <cell r="D26">
            <v>105</v>
          </cell>
          <cell r="E26">
            <v>416</v>
          </cell>
          <cell r="F26">
            <v>269</v>
          </cell>
          <cell r="G26">
            <v>415</v>
          </cell>
          <cell r="H26">
            <v>200</v>
          </cell>
          <cell r="I26">
            <v>0</v>
          </cell>
        </row>
        <row r="27">
          <cell r="B27">
            <v>63</v>
          </cell>
          <cell r="C27">
            <v>40</v>
          </cell>
          <cell r="D27">
            <v>43</v>
          </cell>
          <cell r="E27">
            <v>142</v>
          </cell>
          <cell r="F27">
            <v>279</v>
          </cell>
          <cell r="G27">
            <v>4</v>
          </cell>
          <cell r="H27">
            <v>23</v>
          </cell>
          <cell r="I27">
            <v>21</v>
          </cell>
        </row>
        <row r="28">
          <cell r="B28">
            <v>1</v>
          </cell>
          <cell r="C28">
            <v>0</v>
          </cell>
          <cell r="D28">
            <v>0</v>
          </cell>
          <cell r="E28">
            <v>757</v>
          </cell>
          <cell r="F28">
            <v>215</v>
          </cell>
          <cell r="G28">
            <v>62</v>
          </cell>
          <cell r="H28">
            <v>0</v>
          </cell>
          <cell r="I28">
            <v>0</v>
          </cell>
        </row>
        <row r="29">
          <cell r="B29">
            <v>2</v>
          </cell>
          <cell r="C29">
            <v>0</v>
          </cell>
          <cell r="D29">
            <v>0</v>
          </cell>
          <cell r="E29">
            <v>49</v>
          </cell>
          <cell r="F29">
            <v>36</v>
          </cell>
          <cell r="G29">
            <v>0</v>
          </cell>
          <cell r="H29">
            <v>55</v>
          </cell>
          <cell r="I29">
            <v>0</v>
          </cell>
        </row>
        <row r="30">
          <cell r="B30">
            <v>200</v>
          </cell>
          <cell r="C30">
            <v>0</v>
          </cell>
          <cell r="D30">
            <v>0</v>
          </cell>
          <cell r="E30">
            <v>121</v>
          </cell>
          <cell r="F30">
            <v>600</v>
          </cell>
          <cell r="G30">
            <v>0</v>
          </cell>
          <cell r="H30">
            <v>0</v>
          </cell>
          <cell r="I30">
            <v>20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347</v>
          </cell>
          <cell r="F32">
            <v>260</v>
          </cell>
          <cell r="G32">
            <v>491</v>
          </cell>
          <cell r="H32">
            <v>0</v>
          </cell>
          <cell r="I32">
            <v>5</v>
          </cell>
        </row>
        <row r="33">
          <cell r="B33">
            <v>513</v>
          </cell>
          <cell r="C33">
            <v>10</v>
          </cell>
          <cell r="D33">
            <v>0</v>
          </cell>
          <cell r="E33">
            <v>23</v>
          </cell>
          <cell r="F33">
            <v>972</v>
          </cell>
          <cell r="G33">
            <v>919</v>
          </cell>
          <cell r="H33">
            <v>330</v>
          </cell>
          <cell r="I33">
            <v>0</v>
          </cell>
        </row>
        <row r="34">
          <cell r="B34">
            <v>110</v>
          </cell>
          <cell r="C34">
            <v>1648</v>
          </cell>
          <cell r="D34">
            <v>3</v>
          </cell>
          <cell r="E34">
            <v>33</v>
          </cell>
          <cell r="F34">
            <v>916</v>
          </cell>
          <cell r="G34">
            <v>0</v>
          </cell>
          <cell r="H34">
            <v>0</v>
          </cell>
          <cell r="I34">
            <v>53</v>
          </cell>
        </row>
        <row r="35">
          <cell r="B35">
            <v>196</v>
          </cell>
          <cell r="C35">
            <v>223</v>
          </cell>
          <cell r="D35">
            <v>10</v>
          </cell>
          <cell r="E35">
            <v>50</v>
          </cell>
          <cell r="F35">
            <v>460</v>
          </cell>
          <cell r="G35">
            <v>347</v>
          </cell>
          <cell r="H35">
            <v>110</v>
          </cell>
          <cell r="I35">
            <v>15</v>
          </cell>
        </row>
        <row r="36">
          <cell r="B36">
            <v>47</v>
          </cell>
          <cell r="C36">
            <v>0</v>
          </cell>
          <cell r="D36">
            <v>71</v>
          </cell>
          <cell r="E36">
            <v>0</v>
          </cell>
          <cell r="F36">
            <v>25</v>
          </cell>
          <cell r="G36">
            <v>350</v>
          </cell>
          <cell r="H36">
            <v>105</v>
          </cell>
          <cell r="I36">
            <v>300</v>
          </cell>
        </row>
        <row r="37">
          <cell r="B37">
            <v>2</v>
          </cell>
          <cell r="C37">
            <v>0</v>
          </cell>
          <cell r="D37">
            <v>0</v>
          </cell>
          <cell r="E37">
            <v>500</v>
          </cell>
          <cell r="F37">
            <v>62</v>
          </cell>
          <cell r="G37">
            <v>83</v>
          </cell>
          <cell r="H37">
            <v>0</v>
          </cell>
          <cell r="I37">
            <v>215</v>
          </cell>
        </row>
        <row r="38">
          <cell r="B38">
            <v>0</v>
          </cell>
          <cell r="C38">
            <v>1196</v>
          </cell>
          <cell r="D38">
            <v>0</v>
          </cell>
          <cell r="E38">
            <v>0</v>
          </cell>
          <cell r="F38">
            <v>157</v>
          </cell>
          <cell r="G38">
            <v>0</v>
          </cell>
          <cell r="H38">
            <v>0</v>
          </cell>
          <cell r="I38">
            <v>117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10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570</v>
          </cell>
          <cell r="C40">
            <v>116</v>
          </cell>
          <cell r="D40">
            <v>1621</v>
          </cell>
          <cell r="E40">
            <v>168</v>
          </cell>
          <cell r="F40">
            <v>548</v>
          </cell>
          <cell r="G40">
            <v>397</v>
          </cell>
          <cell r="H40">
            <v>590</v>
          </cell>
          <cell r="I40">
            <v>45</v>
          </cell>
        </row>
        <row r="41">
          <cell r="B41">
            <v>4683</v>
          </cell>
          <cell r="C41">
            <v>1451</v>
          </cell>
          <cell r="D41">
            <v>974</v>
          </cell>
          <cell r="E41">
            <v>2195</v>
          </cell>
          <cell r="F41">
            <v>1202</v>
          </cell>
          <cell r="G41">
            <v>844</v>
          </cell>
          <cell r="H41">
            <v>2528</v>
          </cell>
          <cell r="I41">
            <v>508</v>
          </cell>
        </row>
        <row r="57">
          <cell r="B57">
            <v>3785</v>
          </cell>
          <cell r="C57">
            <v>181458</v>
          </cell>
          <cell r="D57">
            <v>92348</v>
          </cell>
          <cell r="E57">
            <v>94168</v>
          </cell>
          <cell r="F57">
            <v>0</v>
          </cell>
          <cell r="G57">
            <v>0</v>
          </cell>
          <cell r="H57">
            <v>1374</v>
          </cell>
          <cell r="I57">
            <v>3767</v>
          </cell>
        </row>
        <row r="58">
          <cell r="B58">
            <v>6634</v>
          </cell>
          <cell r="C58">
            <v>948</v>
          </cell>
          <cell r="D58">
            <v>2479</v>
          </cell>
          <cell r="E58">
            <v>815</v>
          </cell>
          <cell r="F58">
            <v>3275</v>
          </cell>
          <cell r="G58">
            <v>2448</v>
          </cell>
          <cell r="H58">
            <v>8788</v>
          </cell>
          <cell r="I58">
            <v>622</v>
          </cell>
        </row>
        <row r="59">
          <cell r="B59">
            <v>0</v>
          </cell>
          <cell r="C59">
            <v>0</v>
          </cell>
          <cell r="D59">
            <v>500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>
            <v>1512</v>
          </cell>
          <cell r="C60">
            <v>71763</v>
          </cell>
          <cell r="D60">
            <v>363</v>
          </cell>
          <cell r="E60">
            <v>1126</v>
          </cell>
          <cell r="F60">
            <v>8622</v>
          </cell>
          <cell r="G60">
            <v>19805</v>
          </cell>
          <cell r="H60">
            <v>630</v>
          </cell>
          <cell r="I60">
            <v>29750</v>
          </cell>
        </row>
        <row r="61">
          <cell r="B61">
            <v>0</v>
          </cell>
          <cell r="C61">
            <v>80</v>
          </cell>
          <cell r="D61">
            <v>190</v>
          </cell>
          <cell r="E61">
            <v>0</v>
          </cell>
          <cell r="F61">
            <v>0</v>
          </cell>
          <cell r="G61">
            <v>0</v>
          </cell>
          <cell r="H61">
            <v>1496</v>
          </cell>
          <cell r="I61">
            <v>0</v>
          </cell>
        </row>
        <row r="62">
          <cell r="B62">
            <v>511</v>
          </cell>
          <cell r="C62">
            <v>21</v>
          </cell>
          <cell r="D62">
            <v>208</v>
          </cell>
          <cell r="E62">
            <v>2461</v>
          </cell>
          <cell r="F62">
            <v>465</v>
          </cell>
          <cell r="G62">
            <v>1026</v>
          </cell>
          <cell r="H62">
            <v>0</v>
          </cell>
          <cell r="I62">
            <v>0</v>
          </cell>
        </row>
        <row r="63">
          <cell r="B63">
            <v>43</v>
          </cell>
          <cell r="C63">
            <v>65</v>
          </cell>
          <cell r="D63">
            <v>0</v>
          </cell>
          <cell r="E63">
            <v>54</v>
          </cell>
          <cell r="F63">
            <v>60</v>
          </cell>
          <cell r="G63">
            <v>794</v>
          </cell>
          <cell r="H63">
            <v>0</v>
          </cell>
          <cell r="I63">
            <v>0</v>
          </cell>
        </row>
        <row r="64">
          <cell r="B64">
            <v>37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105</v>
          </cell>
          <cell r="H64">
            <v>0</v>
          </cell>
          <cell r="I64">
            <v>0</v>
          </cell>
        </row>
        <row r="65">
          <cell r="B65">
            <v>1486</v>
          </cell>
          <cell r="C65">
            <v>465</v>
          </cell>
          <cell r="D65">
            <v>1304</v>
          </cell>
          <cell r="E65">
            <v>36</v>
          </cell>
          <cell r="F65">
            <v>920</v>
          </cell>
          <cell r="G65">
            <v>106</v>
          </cell>
          <cell r="H65">
            <v>2404</v>
          </cell>
          <cell r="I65">
            <v>195</v>
          </cell>
        </row>
        <row r="66">
          <cell r="B66">
            <v>702</v>
          </cell>
          <cell r="C66">
            <v>733</v>
          </cell>
          <cell r="D66">
            <v>221</v>
          </cell>
          <cell r="E66">
            <v>802</v>
          </cell>
          <cell r="F66">
            <v>1208</v>
          </cell>
          <cell r="G66">
            <v>732</v>
          </cell>
          <cell r="H66">
            <v>2919</v>
          </cell>
          <cell r="I66">
            <v>255</v>
          </cell>
        </row>
        <row r="67">
          <cell r="B67">
            <v>1</v>
          </cell>
          <cell r="C67">
            <v>1115</v>
          </cell>
          <cell r="D67">
            <v>10</v>
          </cell>
          <cell r="E67">
            <v>0</v>
          </cell>
          <cell r="F67">
            <v>857</v>
          </cell>
          <cell r="G67">
            <v>356</v>
          </cell>
          <cell r="H67">
            <v>0</v>
          </cell>
          <cell r="I67">
            <v>394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1958</v>
          </cell>
          <cell r="F68">
            <v>135</v>
          </cell>
          <cell r="G68">
            <v>100</v>
          </cell>
          <cell r="H68">
            <v>0</v>
          </cell>
          <cell r="I68">
            <v>0</v>
          </cell>
        </row>
        <row r="69">
          <cell r="B69">
            <v>134</v>
          </cell>
          <cell r="C69">
            <v>1584</v>
          </cell>
          <cell r="D69">
            <v>11</v>
          </cell>
          <cell r="E69">
            <v>273</v>
          </cell>
          <cell r="F69">
            <v>1644</v>
          </cell>
          <cell r="G69">
            <v>1213</v>
          </cell>
          <cell r="H69">
            <v>0</v>
          </cell>
          <cell r="I69">
            <v>784</v>
          </cell>
        </row>
        <row r="70">
          <cell r="B70">
            <v>2791</v>
          </cell>
          <cell r="C70">
            <v>1031</v>
          </cell>
          <cell r="D70">
            <v>3137</v>
          </cell>
          <cell r="E70">
            <v>2179</v>
          </cell>
          <cell r="F70">
            <v>1932</v>
          </cell>
          <cell r="G70">
            <v>693</v>
          </cell>
          <cell r="H70">
            <v>815</v>
          </cell>
          <cell r="I70">
            <v>496</v>
          </cell>
        </row>
        <row r="71">
          <cell r="B71">
            <v>634</v>
          </cell>
          <cell r="C71">
            <v>200</v>
          </cell>
          <cell r="D71">
            <v>3696</v>
          </cell>
          <cell r="E71">
            <v>558</v>
          </cell>
          <cell r="F71">
            <v>1183</v>
          </cell>
          <cell r="G71">
            <v>1400</v>
          </cell>
          <cell r="H71">
            <v>2123</v>
          </cell>
          <cell r="I71">
            <v>166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8</v>
          </cell>
          <cell r="H72">
            <v>0</v>
          </cell>
          <cell r="I72">
            <v>0</v>
          </cell>
        </row>
        <row r="73">
          <cell r="B73">
            <v>1320</v>
          </cell>
          <cell r="C73">
            <v>1456</v>
          </cell>
          <cell r="D73">
            <v>1188</v>
          </cell>
          <cell r="E73">
            <v>260</v>
          </cell>
          <cell r="F73">
            <v>680</v>
          </cell>
          <cell r="G73">
            <v>207</v>
          </cell>
          <cell r="H73">
            <v>73</v>
          </cell>
          <cell r="I73">
            <v>459</v>
          </cell>
        </row>
        <row r="74">
          <cell r="B74">
            <v>1434</v>
          </cell>
          <cell r="C74">
            <v>100</v>
          </cell>
          <cell r="D74">
            <v>980</v>
          </cell>
          <cell r="E74">
            <v>787</v>
          </cell>
          <cell r="F74">
            <v>180</v>
          </cell>
          <cell r="G74">
            <v>92</v>
          </cell>
          <cell r="H74">
            <v>567</v>
          </cell>
          <cell r="I74">
            <v>25</v>
          </cell>
        </row>
        <row r="75">
          <cell r="B75">
            <v>8</v>
          </cell>
          <cell r="C75">
            <v>0</v>
          </cell>
          <cell r="D75">
            <v>0</v>
          </cell>
          <cell r="E75">
            <v>10</v>
          </cell>
          <cell r="F75">
            <v>450</v>
          </cell>
          <cell r="G75">
            <v>30</v>
          </cell>
          <cell r="H75">
            <v>694</v>
          </cell>
          <cell r="I75">
            <v>2</v>
          </cell>
        </row>
        <row r="76">
          <cell r="B76">
            <v>173</v>
          </cell>
          <cell r="C76">
            <v>35</v>
          </cell>
          <cell r="D76">
            <v>374</v>
          </cell>
          <cell r="E76">
            <v>109</v>
          </cell>
          <cell r="F76">
            <v>318</v>
          </cell>
          <cell r="G76">
            <v>29</v>
          </cell>
          <cell r="H76">
            <v>255</v>
          </cell>
          <cell r="I76">
            <v>32</v>
          </cell>
        </row>
        <row r="77">
          <cell r="B77">
            <v>2</v>
          </cell>
          <cell r="C77">
            <v>0</v>
          </cell>
          <cell r="D77">
            <v>0</v>
          </cell>
          <cell r="E77">
            <v>656</v>
          </cell>
          <cell r="F77">
            <v>85</v>
          </cell>
          <cell r="G77">
            <v>23</v>
          </cell>
          <cell r="H77">
            <v>4</v>
          </cell>
          <cell r="I77">
            <v>0</v>
          </cell>
        </row>
        <row r="78">
          <cell r="B78">
            <v>5</v>
          </cell>
          <cell r="C78">
            <v>0</v>
          </cell>
          <cell r="D78">
            <v>50</v>
          </cell>
          <cell r="E78">
            <v>293</v>
          </cell>
          <cell r="F78">
            <v>23</v>
          </cell>
          <cell r="G78">
            <v>304</v>
          </cell>
          <cell r="H78">
            <v>0</v>
          </cell>
          <cell r="I78">
            <v>4</v>
          </cell>
        </row>
        <row r="79">
          <cell r="B79">
            <v>354</v>
          </cell>
          <cell r="C79">
            <v>10</v>
          </cell>
          <cell r="D79">
            <v>78</v>
          </cell>
          <cell r="E79">
            <v>135</v>
          </cell>
          <cell r="F79">
            <v>691</v>
          </cell>
          <cell r="G79">
            <v>50</v>
          </cell>
          <cell r="H79">
            <v>45</v>
          </cell>
          <cell r="I79">
            <v>9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>
            <v>3</v>
          </cell>
          <cell r="C81">
            <v>0</v>
          </cell>
          <cell r="D81">
            <v>100</v>
          </cell>
          <cell r="E81">
            <v>598</v>
          </cell>
          <cell r="F81">
            <v>140</v>
          </cell>
          <cell r="G81">
            <v>38</v>
          </cell>
          <cell r="H81">
            <v>0</v>
          </cell>
          <cell r="I81">
            <v>2</v>
          </cell>
        </row>
        <row r="82">
          <cell r="B82">
            <v>8000</v>
          </cell>
          <cell r="C82">
            <v>0</v>
          </cell>
          <cell r="D82">
            <v>0</v>
          </cell>
          <cell r="E82">
            <v>0</v>
          </cell>
          <cell r="F82">
            <v>70</v>
          </cell>
          <cell r="G82">
            <v>217</v>
          </cell>
          <cell r="H82">
            <v>10</v>
          </cell>
          <cell r="I82">
            <v>0</v>
          </cell>
        </row>
        <row r="83">
          <cell r="B83">
            <v>155</v>
          </cell>
          <cell r="C83">
            <v>2574</v>
          </cell>
          <cell r="D83">
            <v>0</v>
          </cell>
          <cell r="E83">
            <v>9</v>
          </cell>
          <cell r="F83">
            <v>9185</v>
          </cell>
          <cell r="G83">
            <v>65</v>
          </cell>
          <cell r="H83">
            <v>0</v>
          </cell>
          <cell r="I83">
            <v>99</v>
          </cell>
        </row>
        <row r="84">
          <cell r="B84">
            <v>926</v>
          </cell>
          <cell r="C84">
            <v>819</v>
          </cell>
          <cell r="D84">
            <v>2105</v>
          </cell>
          <cell r="E84">
            <v>108</v>
          </cell>
          <cell r="F84">
            <v>310</v>
          </cell>
          <cell r="G84">
            <v>1792</v>
          </cell>
          <cell r="H84">
            <v>103</v>
          </cell>
          <cell r="I84">
            <v>173</v>
          </cell>
        </row>
        <row r="85">
          <cell r="B85">
            <v>0</v>
          </cell>
          <cell r="C85">
            <v>0</v>
          </cell>
          <cell r="D85">
            <v>619</v>
          </cell>
          <cell r="E85">
            <v>0</v>
          </cell>
          <cell r="F85">
            <v>85</v>
          </cell>
          <cell r="G85">
            <v>534</v>
          </cell>
          <cell r="H85">
            <v>803</v>
          </cell>
          <cell r="I85">
            <v>200</v>
          </cell>
        </row>
        <row r="86">
          <cell r="B86">
            <v>0</v>
          </cell>
          <cell r="C86">
            <v>210</v>
          </cell>
          <cell r="D86">
            <v>0</v>
          </cell>
          <cell r="E86">
            <v>80</v>
          </cell>
          <cell r="F86">
            <v>5910</v>
          </cell>
          <cell r="G86">
            <v>0</v>
          </cell>
          <cell r="H86">
            <v>0</v>
          </cell>
          <cell r="I86">
            <v>7675</v>
          </cell>
        </row>
        <row r="87">
          <cell r="B87">
            <v>44</v>
          </cell>
          <cell r="C87">
            <v>8171</v>
          </cell>
          <cell r="D87">
            <v>0</v>
          </cell>
          <cell r="E87">
            <v>0</v>
          </cell>
          <cell r="F87">
            <v>100</v>
          </cell>
          <cell r="G87">
            <v>0</v>
          </cell>
          <cell r="H87">
            <v>0</v>
          </cell>
          <cell r="I87">
            <v>32</v>
          </cell>
        </row>
        <row r="88">
          <cell r="B88">
            <v>0</v>
          </cell>
          <cell r="C88">
            <v>14</v>
          </cell>
          <cell r="D88">
            <v>0</v>
          </cell>
          <cell r="E88">
            <v>0</v>
          </cell>
          <cell r="F88">
            <v>105</v>
          </cell>
          <cell r="H88">
            <v>0</v>
          </cell>
          <cell r="I88">
            <v>0</v>
          </cell>
        </row>
        <row r="89">
          <cell r="B89">
            <v>29452</v>
          </cell>
          <cell r="C89">
            <v>9397</v>
          </cell>
          <cell r="D89">
            <v>133908</v>
          </cell>
          <cell r="E89">
            <v>3270</v>
          </cell>
          <cell r="F89">
            <v>18529</v>
          </cell>
          <cell r="G89">
            <v>70339</v>
          </cell>
          <cell r="H89">
            <v>18399</v>
          </cell>
          <cell r="I89">
            <v>146</v>
          </cell>
        </row>
        <row r="90">
          <cell r="B90">
            <v>140908</v>
          </cell>
          <cell r="C90">
            <v>154074</v>
          </cell>
          <cell r="D90">
            <v>12661</v>
          </cell>
          <cell r="E90">
            <v>178400</v>
          </cell>
          <cell r="F90">
            <v>29966</v>
          </cell>
          <cell r="G90">
            <v>103320</v>
          </cell>
          <cell r="H90">
            <v>31823</v>
          </cell>
          <cell r="I90">
            <v>697</v>
          </cell>
        </row>
        <row r="107">
          <cell r="B107">
            <v>27291</v>
          </cell>
          <cell r="C107">
            <v>686366</v>
          </cell>
          <cell r="D107">
            <v>564585</v>
          </cell>
          <cell r="E107">
            <v>456404</v>
          </cell>
          <cell r="F107">
            <v>0</v>
          </cell>
          <cell r="G107">
            <v>0</v>
          </cell>
          <cell r="H107">
            <v>6028</v>
          </cell>
          <cell r="I107">
            <v>16288</v>
          </cell>
        </row>
        <row r="108">
          <cell r="B108">
            <v>13230</v>
          </cell>
          <cell r="C108">
            <v>1294</v>
          </cell>
          <cell r="D108">
            <v>10901</v>
          </cell>
          <cell r="E108">
            <v>1265</v>
          </cell>
          <cell r="F108">
            <v>7817</v>
          </cell>
          <cell r="G108">
            <v>3719</v>
          </cell>
          <cell r="H108">
            <v>24484</v>
          </cell>
          <cell r="I108">
            <v>921</v>
          </cell>
        </row>
        <row r="109">
          <cell r="B109">
            <v>0</v>
          </cell>
          <cell r="C109">
            <v>0</v>
          </cell>
          <cell r="D109">
            <v>2660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>
            <v>300</v>
          </cell>
          <cell r="C110">
            <v>5270</v>
          </cell>
          <cell r="D110">
            <v>83</v>
          </cell>
          <cell r="E110">
            <v>186</v>
          </cell>
          <cell r="F110">
            <v>998</v>
          </cell>
          <cell r="G110">
            <v>2027</v>
          </cell>
          <cell r="H110">
            <v>96</v>
          </cell>
          <cell r="I110">
            <v>2270</v>
          </cell>
        </row>
        <row r="111">
          <cell r="B111">
            <v>0</v>
          </cell>
          <cell r="C111">
            <v>240</v>
          </cell>
          <cell r="D111">
            <v>198</v>
          </cell>
          <cell r="E111">
            <v>0</v>
          </cell>
          <cell r="F111">
            <v>0</v>
          </cell>
          <cell r="G111">
            <v>0</v>
          </cell>
          <cell r="H111">
            <v>2253</v>
          </cell>
          <cell r="I111">
            <v>0</v>
          </cell>
        </row>
        <row r="112">
          <cell r="B112">
            <v>514</v>
          </cell>
          <cell r="C112">
            <v>37</v>
          </cell>
          <cell r="D112">
            <v>193</v>
          </cell>
          <cell r="E112">
            <v>1914</v>
          </cell>
          <cell r="F112">
            <v>550</v>
          </cell>
          <cell r="G112">
            <v>515</v>
          </cell>
          <cell r="H112">
            <v>0</v>
          </cell>
          <cell r="I112">
            <v>0</v>
          </cell>
        </row>
        <row r="113">
          <cell r="B113">
            <v>48</v>
          </cell>
          <cell r="C113">
            <v>112</v>
          </cell>
          <cell r="D113">
            <v>0</v>
          </cell>
          <cell r="E113">
            <v>74</v>
          </cell>
          <cell r="F113">
            <v>90</v>
          </cell>
          <cell r="G113">
            <v>490</v>
          </cell>
          <cell r="H113">
            <v>0</v>
          </cell>
          <cell r="I113">
            <v>0</v>
          </cell>
        </row>
        <row r="114">
          <cell r="B114">
            <v>41</v>
          </cell>
          <cell r="C114">
            <v>0</v>
          </cell>
          <cell r="E114">
            <v>0</v>
          </cell>
          <cell r="F114">
            <v>0</v>
          </cell>
          <cell r="G114">
            <v>79</v>
          </cell>
          <cell r="H114">
            <v>0</v>
          </cell>
          <cell r="I114">
            <v>0</v>
          </cell>
        </row>
        <row r="115">
          <cell r="B115">
            <v>2242</v>
          </cell>
          <cell r="C115">
            <v>186</v>
          </cell>
          <cell r="D115">
            <v>1986</v>
          </cell>
          <cell r="E115">
            <v>136</v>
          </cell>
          <cell r="F115">
            <v>1204</v>
          </cell>
          <cell r="G115">
            <v>175</v>
          </cell>
          <cell r="H115">
            <v>3540</v>
          </cell>
          <cell r="I115">
            <v>210</v>
          </cell>
        </row>
        <row r="116">
          <cell r="B116">
            <v>6364</v>
          </cell>
          <cell r="C116">
            <v>6033</v>
          </cell>
          <cell r="D116">
            <v>1993</v>
          </cell>
          <cell r="E116">
            <v>7209</v>
          </cell>
          <cell r="F116">
            <v>10836</v>
          </cell>
          <cell r="G116">
            <v>4924</v>
          </cell>
          <cell r="H116">
            <v>34223</v>
          </cell>
          <cell r="I116">
            <v>1500</v>
          </cell>
        </row>
        <row r="117">
          <cell r="B117">
            <v>9</v>
          </cell>
          <cell r="C117">
            <v>11534</v>
          </cell>
          <cell r="D117">
            <v>80</v>
          </cell>
          <cell r="E117">
            <v>0</v>
          </cell>
          <cell r="F117">
            <v>6856</v>
          </cell>
          <cell r="G117">
            <v>2292</v>
          </cell>
          <cell r="H117">
            <v>0</v>
          </cell>
          <cell r="I117">
            <v>3522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67385</v>
          </cell>
          <cell r="F118">
            <v>2350</v>
          </cell>
          <cell r="G118">
            <v>800</v>
          </cell>
          <cell r="H118">
            <v>0</v>
          </cell>
          <cell r="I118">
            <v>0</v>
          </cell>
        </row>
        <row r="119">
          <cell r="B119">
            <v>1226</v>
          </cell>
          <cell r="C119">
            <v>11791</v>
          </cell>
          <cell r="D119">
            <v>44</v>
          </cell>
          <cell r="E119">
            <v>1872</v>
          </cell>
          <cell r="F119">
            <v>13152</v>
          </cell>
          <cell r="G119">
            <v>4673</v>
          </cell>
          <cell r="H119">
            <v>0</v>
          </cell>
          <cell r="I119">
            <v>7302</v>
          </cell>
        </row>
        <row r="120">
          <cell r="B120">
            <v>28305</v>
          </cell>
          <cell r="C120">
            <v>7363</v>
          </cell>
          <cell r="D120">
            <v>30540</v>
          </cell>
          <cell r="E120">
            <v>17279</v>
          </cell>
          <cell r="F120">
            <v>16694</v>
          </cell>
          <cell r="G120">
            <v>3839</v>
          </cell>
          <cell r="H120">
            <v>6832</v>
          </cell>
          <cell r="I120">
            <v>3286</v>
          </cell>
        </row>
        <row r="121">
          <cell r="B121">
            <v>5277</v>
          </cell>
          <cell r="C121">
            <v>378</v>
          </cell>
          <cell r="D121">
            <v>22648</v>
          </cell>
          <cell r="E121">
            <v>3683</v>
          </cell>
          <cell r="F121">
            <v>13125</v>
          </cell>
          <cell r="G121">
            <v>9454</v>
          </cell>
          <cell r="H121">
            <v>9273</v>
          </cell>
          <cell r="I121">
            <v>647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5</v>
          </cell>
          <cell r="H122">
            <v>0</v>
          </cell>
          <cell r="I122">
            <v>0</v>
          </cell>
        </row>
        <row r="123">
          <cell r="B123">
            <v>4215</v>
          </cell>
          <cell r="C123">
            <v>6873</v>
          </cell>
          <cell r="D123">
            <v>17916</v>
          </cell>
          <cell r="E123">
            <v>2572</v>
          </cell>
          <cell r="F123">
            <v>5690</v>
          </cell>
          <cell r="G123">
            <v>1309</v>
          </cell>
          <cell r="H123">
            <v>1168</v>
          </cell>
          <cell r="I123">
            <v>3353</v>
          </cell>
        </row>
        <row r="124">
          <cell r="B124">
            <v>9711</v>
          </cell>
          <cell r="C124">
            <v>341</v>
          </cell>
          <cell r="D124">
            <v>8008</v>
          </cell>
          <cell r="E124">
            <v>6015</v>
          </cell>
          <cell r="F124">
            <v>2105</v>
          </cell>
          <cell r="G124">
            <v>395</v>
          </cell>
          <cell r="H124">
            <v>5467</v>
          </cell>
          <cell r="I124">
            <v>125</v>
          </cell>
        </row>
        <row r="125">
          <cell r="B125">
            <v>53</v>
          </cell>
          <cell r="C125">
            <v>0</v>
          </cell>
          <cell r="D125">
            <v>0</v>
          </cell>
          <cell r="E125">
            <v>350</v>
          </cell>
          <cell r="F125">
            <v>9945</v>
          </cell>
          <cell r="G125">
            <v>120</v>
          </cell>
          <cell r="H125">
            <v>18974</v>
          </cell>
          <cell r="I125">
            <v>30</v>
          </cell>
        </row>
        <row r="126">
          <cell r="B126">
            <v>1626</v>
          </cell>
          <cell r="C126">
            <v>83</v>
          </cell>
          <cell r="D126">
            <v>4090</v>
          </cell>
          <cell r="E126">
            <v>2238</v>
          </cell>
          <cell r="F126">
            <v>4675</v>
          </cell>
          <cell r="G126">
            <v>456</v>
          </cell>
          <cell r="H126">
            <v>1163</v>
          </cell>
          <cell r="I126">
            <v>126</v>
          </cell>
        </row>
        <row r="127">
          <cell r="B127">
            <v>3</v>
          </cell>
          <cell r="C127">
            <v>0</v>
          </cell>
          <cell r="D127">
            <v>0</v>
          </cell>
          <cell r="E127">
            <v>1257</v>
          </cell>
          <cell r="F127">
            <v>100</v>
          </cell>
          <cell r="G127">
            <v>38</v>
          </cell>
          <cell r="H127">
            <v>3</v>
          </cell>
          <cell r="I127">
            <v>0</v>
          </cell>
        </row>
        <row r="128">
          <cell r="B128">
            <v>2</v>
          </cell>
          <cell r="C128">
            <v>0</v>
          </cell>
          <cell r="D128">
            <v>5</v>
          </cell>
          <cell r="E128">
            <v>935</v>
          </cell>
          <cell r="F128">
            <v>23</v>
          </cell>
          <cell r="G128">
            <v>233</v>
          </cell>
          <cell r="H128">
            <v>0</v>
          </cell>
          <cell r="I128">
            <v>3</v>
          </cell>
        </row>
        <row r="129">
          <cell r="B129">
            <v>3240</v>
          </cell>
          <cell r="C129">
            <v>20</v>
          </cell>
          <cell r="D129">
            <v>1560</v>
          </cell>
          <cell r="E129">
            <v>826</v>
          </cell>
          <cell r="F129">
            <v>11035</v>
          </cell>
          <cell r="G129">
            <v>250</v>
          </cell>
          <cell r="H129">
            <v>1510</v>
          </cell>
          <cell r="I129">
            <v>22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B131">
            <v>33</v>
          </cell>
          <cell r="C131">
            <v>0</v>
          </cell>
          <cell r="D131">
            <v>500</v>
          </cell>
          <cell r="E131">
            <v>31880</v>
          </cell>
          <cell r="F131">
            <v>2240</v>
          </cell>
          <cell r="G131">
            <v>152</v>
          </cell>
          <cell r="H131">
            <v>0</v>
          </cell>
          <cell r="I131">
            <v>10</v>
          </cell>
        </row>
        <row r="132">
          <cell r="B132">
            <v>12000</v>
          </cell>
          <cell r="C132">
            <v>0</v>
          </cell>
          <cell r="D132">
            <v>0</v>
          </cell>
          <cell r="E132">
            <v>0</v>
          </cell>
          <cell r="F132">
            <v>70</v>
          </cell>
          <cell r="G132">
            <v>164</v>
          </cell>
          <cell r="H132">
            <v>23</v>
          </cell>
          <cell r="I132">
            <v>0</v>
          </cell>
        </row>
        <row r="133">
          <cell r="B133">
            <v>282</v>
          </cell>
          <cell r="C133">
            <v>398</v>
          </cell>
          <cell r="D133">
            <v>0</v>
          </cell>
          <cell r="E133">
            <v>17</v>
          </cell>
          <cell r="F133">
            <v>4685</v>
          </cell>
          <cell r="G133">
            <v>71</v>
          </cell>
          <cell r="H133">
            <v>0</v>
          </cell>
          <cell r="I133">
            <v>147</v>
          </cell>
        </row>
        <row r="134">
          <cell r="B134">
            <v>2329</v>
          </cell>
          <cell r="C134">
            <v>99</v>
          </cell>
          <cell r="D134">
            <v>7840</v>
          </cell>
          <cell r="E134">
            <v>163</v>
          </cell>
          <cell r="F134">
            <v>455</v>
          </cell>
          <cell r="G134">
            <v>605</v>
          </cell>
          <cell r="H134">
            <v>111</v>
          </cell>
          <cell r="I134">
            <v>128</v>
          </cell>
        </row>
        <row r="135">
          <cell r="B135">
            <v>0</v>
          </cell>
          <cell r="C135">
            <v>0</v>
          </cell>
          <cell r="D135">
            <v>601</v>
          </cell>
          <cell r="E135">
            <v>0</v>
          </cell>
          <cell r="F135">
            <v>2550</v>
          </cell>
          <cell r="G135">
            <v>285</v>
          </cell>
          <cell r="H135">
            <v>465</v>
          </cell>
          <cell r="I135">
            <v>200</v>
          </cell>
        </row>
        <row r="136">
          <cell r="B136">
            <v>0</v>
          </cell>
          <cell r="C136">
            <v>132</v>
          </cell>
          <cell r="D136">
            <v>0</v>
          </cell>
          <cell r="E136">
            <v>35</v>
          </cell>
          <cell r="F136">
            <v>2955</v>
          </cell>
          <cell r="G136">
            <v>0</v>
          </cell>
          <cell r="H136">
            <v>0</v>
          </cell>
          <cell r="I136">
            <v>22493</v>
          </cell>
        </row>
        <row r="137">
          <cell r="B137">
            <v>96</v>
          </cell>
          <cell r="C137">
            <v>1144</v>
          </cell>
          <cell r="D137">
            <v>0</v>
          </cell>
          <cell r="E137">
            <v>0</v>
          </cell>
          <cell r="F137">
            <v>300</v>
          </cell>
          <cell r="G137">
            <v>0</v>
          </cell>
          <cell r="H137">
            <v>0</v>
          </cell>
          <cell r="I137">
            <v>38</v>
          </cell>
        </row>
        <row r="138">
          <cell r="B138">
            <v>0</v>
          </cell>
          <cell r="C138">
            <v>1</v>
          </cell>
          <cell r="D138">
            <v>0</v>
          </cell>
          <cell r="E138">
            <v>0</v>
          </cell>
          <cell r="F138">
            <v>65</v>
          </cell>
          <cell r="G138">
            <v>0</v>
          </cell>
          <cell r="H138">
            <v>0</v>
          </cell>
          <cell r="I138">
            <v>0</v>
          </cell>
        </row>
        <row r="139">
          <cell r="B139">
            <v>134815</v>
          </cell>
          <cell r="C139">
            <v>46985</v>
          </cell>
          <cell r="D139">
            <v>1228617</v>
          </cell>
          <cell r="E139">
            <v>13857</v>
          </cell>
          <cell r="F139">
            <v>56389</v>
          </cell>
          <cell r="G139">
            <v>282034</v>
          </cell>
          <cell r="H139">
            <v>94233</v>
          </cell>
          <cell r="I139">
            <v>6021</v>
          </cell>
        </row>
        <row r="140">
          <cell r="B140">
            <v>41935</v>
          </cell>
          <cell r="C140">
            <v>22790</v>
          </cell>
          <cell r="D140">
            <v>7715</v>
          </cell>
          <cell r="E140">
            <v>18845</v>
          </cell>
          <cell r="F140">
            <v>23761</v>
          </cell>
          <cell r="G140">
            <v>28184</v>
          </cell>
          <cell r="H140">
            <v>12273</v>
          </cell>
          <cell r="I140">
            <v>919</v>
          </cell>
        </row>
      </sheetData>
      <sheetData sheetId="8">
        <row r="8">
          <cell r="B8">
            <v>8218</v>
          </cell>
          <cell r="C8">
            <v>185798</v>
          </cell>
          <cell r="D8">
            <v>170259</v>
          </cell>
          <cell r="E8">
            <v>97288</v>
          </cell>
          <cell r="F8">
            <v>9465</v>
          </cell>
          <cell r="G8">
            <v>0</v>
          </cell>
          <cell r="H8">
            <v>47191</v>
          </cell>
          <cell r="I8">
            <v>578</v>
          </cell>
        </row>
        <row r="9">
          <cell r="B9">
            <v>1606</v>
          </cell>
          <cell r="C9">
            <v>936</v>
          </cell>
          <cell r="D9">
            <v>1192</v>
          </cell>
          <cell r="E9">
            <v>1169</v>
          </cell>
          <cell r="F9">
            <v>4555</v>
          </cell>
          <cell r="G9">
            <v>4255</v>
          </cell>
          <cell r="H9">
            <v>14465</v>
          </cell>
          <cell r="I9">
            <v>2862</v>
          </cell>
        </row>
        <row r="11">
          <cell r="B11">
            <v>0</v>
          </cell>
          <cell r="C11">
            <v>153</v>
          </cell>
          <cell r="D11">
            <v>0</v>
          </cell>
          <cell r="E11">
            <v>0</v>
          </cell>
          <cell r="F11">
            <v>12</v>
          </cell>
          <cell r="G11">
            <v>0</v>
          </cell>
          <cell r="H11">
            <v>0</v>
          </cell>
          <cell r="I11">
            <v>31</v>
          </cell>
        </row>
        <row r="12">
          <cell r="B12">
            <v>0</v>
          </cell>
          <cell r="C12">
            <v>0</v>
          </cell>
          <cell r="D12">
            <v>126</v>
          </cell>
          <cell r="E12">
            <v>0</v>
          </cell>
          <cell r="F12">
            <v>40</v>
          </cell>
          <cell r="G12">
            <v>0</v>
          </cell>
          <cell r="H12">
            <v>4639</v>
          </cell>
          <cell r="I12">
            <v>0</v>
          </cell>
        </row>
        <row r="13">
          <cell r="B13">
            <v>174</v>
          </cell>
          <cell r="C13">
            <v>27</v>
          </cell>
          <cell r="D13">
            <v>494</v>
          </cell>
          <cell r="E13">
            <v>6138</v>
          </cell>
          <cell r="F13">
            <v>680</v>
          </cell>
          <cell r="G13">
            <v>313</v>
          </cell>
          <cell r="H13">
            <v>2257</v>
          </cell>
          <cell r="I13">
            <v>0</v>
          </cell>
        </row>
        <row r="14">
          <cell r="B14">
            <v>28</v>
          </cell>
          <cell r="C14">
            <v>48</v>
          </cell>
          <cell r="D14">
            <v>0</v>
          </cell>
          <cell r="E14">
            <v>14</v>
          </cell>
          <cell r="F14">
            <v>450</v>
          </cell>
          <cell r="G14">
            <v>1489</v>
          </cell>
          <cell r="H14">
            <v>879</v>
          </cell>
          <cell r="I14">
            <v>112</v>
          </cell>
        </row>
        <row r="15">
          <cell r="B15">
            <v>60</v>
          </cell>
          <cell r="C15">
            <v>0</v>
          </cell>
          <cell r="D15">
            <v>0</v>
          </cell>
          <cell r="E15">
            <v>2</v>
          </cell>
          <cell r="F15">
            <v>210</v>
          </cell>
          <cell r="G15">
            <v>95</v>
          </cell>
          <cell r="H15">
            <v>0</v>
          </cell>
          <cell r="I15">
            <v>0</v>
          </cell>
        </row>
        <row r="16">
          <cell r="B16">
            <v>917</v>
          </cell>
          <cell r="C16">
            <v>371</v>
          </cell>
          <cell r="D16">
            <v>743</v>
          </cell>
          <cell r="E16">
            <v>241</v>
          </cell>
          <cell r="F16">
            <v>4883</v>
          </cell>
          <cell r="G16">
            <v>14685</v>
          </cell>
          <cell r="H16">
            <v>9786</v>
          </cell>
          <cell r="I16">
            <v>1553</v>
          </cell>
        </row>
        <row r="17">
          <cell r="B17">
            <v>528</v>
          </cell>
          <cell r="C17">
            <v>388</v>
          </cell>
          <cell r="D17">
            <v>138</v>
          </cell>
          <cell r="E17">
            <v>510</v>
          </cell>
          <cell r="F17">
            <v>1188</v>
          </cell>
          <cell r="G17">
            <v>249</v>
          </cell>
          <cell r="H17">
            <v>3789</v>
          </cell>
          <cell r="I17">
            <v>342</v>
          </cell>
        </row>
        <row r="18">
          <cell r="B18">
            <v>7</v>
          </cell>
          <cell r="C18">
            <v>471</v>
          </cell>
          <cell r="D18">
            <v>0</v>
          </cell>
          <cell r="E18">
            <v>120</v>
          </cell>
          <cell r="F18">
            <v>1248</v>
          </cell>
          <cell r="G18">
            <v>168</v>
          </cell>
          <cell r="H18">
            <v>0</v>
          </cell>
          <cell r="I18">
            <v>531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1597</v>
          </cell>
          <cell r="F19">
            <v>400</v>
          </cell>
          <cell r="G19">
            <v>4</v>
          </cell>
          <cell r="H19">
            <v>0</v>
          </cell>
          <cell r="I19">
            <v>0</v>
          </cell>
        </row>
        <row r="20">
          <cell r="B20">
            <v>548</v>
          </cell>
          <cell r="C20">
            <v>1036</v>
          </cell>
          <cell r="D20">
            <v>5</v>
          </cell>
          <cell r="E20">
            <v>493</v>
          </cell>
          <cell r="F20">
            <v>1698</v>
          </cell>
          <cell r="G20">
            <v>801</v>
          </cell>
          <cell r="H20">
            <v>51</v>
          </cell>
          <cell r="I20">
            <v>380</v>
          </cell>
        </row>
        <row r="21">
          <cell r="B21">
            <v>5430</v>
          </cell>
          <cell r="C21">
            <v>1829</v>
          </cell>
          <cell r="D21">
            <v>4873</v>
          </cell>
          <cell r="E21">
            <v>4318</v>
          </cell>
          <cell r="F21">
            <v>2486</v>
          </cell>
          <cell r="G21">
            <v>1151</v>
          </cell>
          <cell r="H21">
            <v>6699</v>
          </cell>
          <cell r="I21">
            <v>1531</v>
          </cell>
        </row>
        <row r="22">
          <cell r="B22">
            <v>364</v>
          </cell>
          <cell r="C22">
            <v>216</v>
          </cell>
          <cell r="D22">
            <v>442</v>
          </cell>
          <cell r="E22">
            <v>260</v>
          </cell>
          <cell r="F22">
            <v>516</v>
          </cell>
          <cell r="G22">
            <v>364</v>
          </cell>
          <cell r="H22">
            <v>128</v>
          </cell>
          <cell r="I22">
            <v>27</v>
          </cell>
        </row>
        <row r="24">
          <cell r="B24">
            <v>319</v>
          </cell>
          <cell r="C24">
            <v>259</v>
          </cell>
          <cell r="D24">
            <v>118</v>
          </cell>
          <cell r="E24">
            <v>580</v>
          </cell>
          <cell r="F24">
            <v>891</v>
          </cell>
          <cell r="G24">
            <v>246</v>
          </cell>
          <cell r="H24">
            <v>1603</v>
          </cell>
          <cell r="I24">
            <v>973</v>
          </cell>
        </row>
        <row r="25">
          <cell r="B25">
            <v>178</v>
          </cell>
          <cell r="C25">
            <v>8</v>
          </cell>
          <cell r="D25">
            <v>55</v>
          </cell>
          <cell r="E25">
            <v>189</v>
          </cell>
          <cell r="F25">
            <v>265</v>
          </cell>
          <cell r="G25">
            <v>185</v>
          </cell>
          <cell r="H25">
            <v>83</v>
          </cell>
          <cell r="I25">
            <v>26</v>
          </cell>
        </row>
        <row r="26">
          <cell r="B26">
            <v>71</v>
          </cell>
          <cell r="C26">
            <v>0</v>
          </cell>
          <cell r="D26">
            <v>453</v>
          </cell>
          <cell r="E26">
            <v>845</v>
          </cell>
          <cell r="F26">
            <v>40</v>
          </cell>
          <cell r="G26">
            <v>40</v>
          </cell>
          <cell r="H26">
            <v>40</v>
          </cell>
          <cell r="I26">
            <v>0</v>
          </cell>
        </row>
        <row r="27">
          <cell r="B27">
            <v>109</v>
          </cell>
          <cell r="C27">
            <v>6</v>
          </cell>
          <cell r="D27">
            <v>28</v>
          </cell>
          <cell r="E27">
            <v>146</v>
          </cell>
          <cell r="F27">
            <v>150</v>
          </cell>
          <cell r="G27">
            <v>0</v>
          </cell>
          <cell r="H27">
            <v>0</v>
          </cell>
          <cell r="I27">
            <v>22</v>
          </cell>
        </row>
        <row r="28">
          <cell r="B28">
            <v>3</v>
          </cell>
          <cell r="C28">
            <v>0</v>
          </cell>
          <cell r="D28">
            <v>0</v>
          </cell>
          <cell r="E28">
            <v>699</v>
          </cell>
          <cell r="F28">
            <v>125</v>
          </cell>
          <cell r="G28">
            <v>56</v>
          </cell>
          <cell r="H28">
            <v>0</v>
          </cell>
          <cell r="I28">
            <v>0</v>
          </cell>
        </row>
        <row r="29">
          <cell r="B29">
            <v>5</v>
          </cell>
          <cell r="C29">
            <v>0</v>
          </cell>
          <cell r="D29">
            <v>0</v>
          </cell>
          <cell r="E29">
            <v>30</v>
          </cell>
          <cell r="F29">
            <v>0</v>
          </cell>
          <cell r="G29">
            <v>108</v>
          </cell>
          <cell r="H29">
            <v>0</v>
          </cell>
          <cell r="I29">
            <v>0</v>
          </cell>
        </row>
        <row r="30">
          <cell r="B30">
            <v>97</v>
          </cell>
          <cell r="C30">
            <v>0</v>
          </cell>
          <cell r="D30">
            <v>0</v>
          </cell>
          <cell r="E30">
            <v>80</v>
          </cell>
          <cell r="F30">
            <v>880</v>
          </cell>
          <cell r="G30">
            <v>2</v>
          </cell>
          <cell r="H30">
            <v>124</v>
          </cell>
          <cell r="I30">
            <v>11</v>
          </cell>
        </row>
        <row r="31">
          <cell r="B31">
            <v>0</v>
          </cell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524</v>
          </cell>
          <cell r="F32">
            <v>75</v>
          </cell>
          <cell r="G32">
            <v>104</v>
          </cell>
          <cell r="H32">
            <v>0</v>
          </cell>
          <cell r="I32">
            <v>5</v>
          </cell>
        </row>
        <row r="33">
          <cell r="B33">
            <v>63</v>
          </cell>
          <cell r="C33">
            <v>0</v>
          </cell>
          <cell r="D33">
            <v>30</v>
          </cell>
          <cell r="E33">
            <v>1</v>
          </cell>
          <cell r="F33">
            <v>2040</v>
          </cell>
          <cell r="G33">
            <v>415</v>
          </cell>
          <cell r="H33">
            <v>3</v>
          </cell>
          <cell r="I33">
            <v>33</v>
          </cell>
        </row>
        <row r="34">
          <cell r="B34">
            <v>3</v>
          </cell>
          <cell r="C34">
            <v>490</v>
          </cell>
          <cell r="D34">
            <v>4</v>
          </cell>
          <cell r="E34">
            <v>37</v>
          </cell>
          <cell r="F34">
            <v>775</v>
          </cell>
          <cell r="G34">
            <v>0</v>
          </cell>
          <cell r="H34">
            <v>0</v>
          </cell>
          <cell r="I34">
            <v>235</v>
          </cell>
        </row>
        <row r="35">
          <cell r="B35">
            <v>15</v>
          </cell>
          <cell r="C35">
            <v>63</v>
          </cell>
          <cell r="D35">
            <v>290</v>
          </cell>
          <cell r="E35">
            <v>51</v>
          </cell>
          <cell r="F35">
            <v>95</v>
          </cell>
          <cell r="G35">
            <v>494</v>
          </cell>
          <cell r="H35">
            <v>321</v>
          </cell>
          <cell r="I35">
            <v>47</v>
          </cell>
        </row>
        <row r="36">
          <cell r="B36">
            <v>221</v>
          </cell>
          <cell r="C36">
            <v>0</v>
          </cell>
          <cell r="D36">
            <v>398</v>
          </cell>
          <cell r="E36">
            <v>0</v>
          </cell>
          <cell r="F36">
            <v>15</v>
          </cell>
          <cell r="G36">
            <v>142</v>
          </cell>
          <cell r="H36">
            <v>0</v>
          </cell>
          <cell r="I36">
            <v>1092</v>
          </cell>
        </row>
        <row r="37">
          <cell r="B37">
            <v>3</v>
          </cell>
          <cell r="C37">
            <v>0</v>
          </cell>
          <cell r="D37">
            <v>0</v>
          </cell>
          <cell r="E37">
            <v>0</v>
          </cell>
          <cell r="F37">
            <v>45</v>
          </cell>
          <cell r="G37">
            <v>31</v>
          </cell>
          <cell r="H37">
            <v>0</v>
          </cell>
          <cell r="I37">
            <v>105</v>
          </cell>
        </row>
        <row r="38">
          <cell r="B38">
            <v>3</v>
          </cell>
          <cell r="C38">
            <v>1720</v>
          </cell>
          <cell r="D38">
            <v>0</v>
          </cell>
          <cell r="E38">
            <v>5</v>
          </cell>
          <cell r="F38">
            <v>40</v>
          </cell>
          <cell r="G38">
            <v>0</v>
          </cell>
          <cell r="H38">
            <v>0</v>
          </cell>
          <cell r="I38">
            <v>5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10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211</v>
          </cell>
          <cell r="C40">
            <v>71</v>
          </cell>
          <cell r="D40">
            <v>1626</v>
          </cell>
          <cell r="E40">
            <v>256</v>
          </cell>
          <cell r="F40">
            <v>506</v>
          </cell>
          <cell r="G40">
            <v>235</v>
          </cell>
          <cell r="H40">
            <v>45</v>
          </cell>
          <cell r="I40">
            <v>179</v>
          </cell>
        </row>
        <row r="41">
          <cell r="B41">
            <v>2126</v>
          </cell>
          <cell r="C41">
            <v>553</v>
          </cell>
          <cell r="D41">
            <v>1267</v>
          </cell>
          <cell r="E41">
            <v>1193</v>
          </cell>
          <cell r="F41">
            <v>2975</v>
          </cell>
          <cell r="G41">
            <v>696</v>
          </cell>
          <cell r="H41">
            <v>804</v>
          </cell>
          <cell r="I41">
            <v>844</v>
          </cell>
        </row>
        <row r="57">
          <cell r="B57">
            <v>8218</v>
          </cell>
          <cell r="C57">
            <v>172256</v>
          </cell>
          <cell r="D57">
            <v>184292</v>
          </cell>
          <cell r="E57">
            <v>88715</v>
          </cell>
          <cell r="F57">
            <v>1653</v>
          </cell>
          <cell r="G57">
            <v>0</v>
          </cell>
          <cell r="H57">
            <v>5100</v>
          </cell>
          <cell r="I57">
            <v>8960</v>
          </cell>
        </row>
        <row r="58">
          <cell r="B58">
            <v>982</v>
          </cell>
          <cell r="C58">
            <v>491</v>
          </cell>
          <cell r="D58">
            <v>1497</v>
          </cell>
          <cell r="E58">
            <v>809</v>
          </cell>
          <cell r="F58">
            <v>3045</v>
          </cell>
          <cell r="G58">
            <v>2838</v>
          </cell>
          <cell r="H58">
            <v>13093</v>
          </cell>
          <cell r="I58">
            <v>1092</v>
          </cell>
        </row>
        <row r="59">
          <cell r="B59">
            <v>30</v>
          </cell>
          <cell r="C59">
            <v>0</v>
          </cell>
          <cell r="D59">
            <v>200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>
            <v>1513</v>
          </cell>
          <cell r="C60">
            <v>71765</v>
          </cell>
          <cell r="D60">
            <v>364</v>
          </cell>
          <cell r="E60">
            <v>1127</v>
          </cell>
          <cell r="F60">
            <v>8624</v>
          </cell>
          <cell r="G60">
            <v>19810</v>
          </cell>
          <cell r="H60">
            <v>631</v>
          </cell>
          <cell r="I60">
            <v>29748</v>
          </cell>
        </row>
        <row r="61">
          <cell r="B61">
            <v>63</v>
          </cell>
          <cell r="C61">
            <v>0</v>
          </cell>
          <cell r="D61">
            <v>1907</v>
          </cell>
          <cell r="E61">
            <v>0</v>
          </cell>
          <cell r="F61">
            <v>36</v>
          </cell>
          <cell r="G61">
            <v>3</v>
          </cell>
          <cell r="H61">
            <v>1286</v>
          </cell>
          <cell r="I61">
            <v>248</v>
          </cell>
        </row>
        <row r="62">
          <cell r="B62">
            <v>619</v>
          </cell>
          <cell r="C62">
            <v>46</v>
          </cell>
          <cell r="D62">
            <v>1489</v>
          </cell>
          <cell r="E62">
            <v>732</v>
          </cell>
          <cell r="F62">
            <v>1489</v>
          </cell>
          <cell r="G62">
            <v>4961</v>
          </cell>
          <cell r="H62">
            <v>11837</v>
          </cell>
          <cell r="I62">
            <v>0</v>
          </cell>
        </row>
        <row r="63">
          <cell r="B63">
            <v>589</v>
          </cell>
          <cell r="C63">
            <v>23</v>
          </cell>
          <cell r="D63">
            <v>383</v>
          </cell>
          <cell r="E63">
            <v>105</v>
          </cell>
          <cell r="F63">
            <v>405</v>
          </cell>
          <cell r="G63">
            <v>18257</v>
          </cell>
          <cell r="H63">
            <v>9096</v>
          </cell>
          <cell r="I63">
            <v>277</v>
          </cell>
        </row>
        <row r="64">
          <cell r="B64">
            <v>15</v>
          </cell>
          <cell r="C64">
            <v>0</v>
          </cell>
          <cell r="D64">
            <v>0</v>
          </cell>
          <cell r="E64">
            <v>4</v>
          </cell>
          <cell r="F64">
            <v>0</v>
          </cell>
          <cell r="G64">
            <v>767</v>
          </cell>
          <cell r="H64">
            <v>1578</v>
          </cell>
          <cell r="I64">
            <v>0</v>
          </cell>
        </row>
        <row r="65">
          <cell r="B65">
            <v>595</v>
          </cell>
          <cell r="C65">
            <v>702</v>
          </cell>
          <cell r="D65">
            <v>1266</v>
          </cell>
          <cell r="E65">
            <v>45</v>
          </cell>
          <cell r="F65">
            <v>730</v>
          </cell>
          <cell r="G65">
            <v>499</v>
          </cell>
          <cell r="H65">
            <v>2934</v>
          </cell>
          <cell r="I65">
            <v>120</v>
          </cell>
        </row>
        <row r="66">
          <cell r="B66">
            <v>1252</v>
          </cell>
          <cell r="C66">
            <v>404</v>
          </cell>
          <cell r="D66">
            <v>80</v>
          </cell>
          <cell r="E66">
            <v>551</v>
          </cell>
          <cell r="F66">
            <v>714</v>
          </cell>
          <cell r="G66">
            <v>498</v>
          </cell>
          <cell r="H66">
            <v>3514</v>
          </cell>
          <cell r="I66">
            <v>284</v>
          </cell>
        </row>
        <row r="67">
          <cell r="B67">
            <v>7</v>
          </cell>
          <cell r="C67">
            <v>175</v>
          </cell>
          <cell r="D67">
            <v>0</v>
          </cell>
          <cell r="E67">
            <v>0</v>
          </cell>
          <cell r="F67">
            <v>610</v>
          </cell>
          <cell r="G67">
            <v>900</v>
          </cell>
          <cell r="H67">
            <v>0</v>
          </cell>
          <cell r="I67">
            <v>185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1870</v>
          </cell>
          <cell r="F68">
            <v>320</v>
          </cell>
          <cell r="G68">
            <v>190</v>
          </cell>
          <cell r="H68">
            <v>0</v>
          </cell>
          <cell r="I68">
            <v>0</v>
          </cell>
        </row>
        <row r="69">
          <cell r="B69">
            <v>215</v>
          </cell>
          <cell r="C69">
            <v>1597</v>
          </cell>
          <cell r="D69">
            <v>24</v>
          </cell>
          <cell r="E69">
            <v>135</v>
          </cell>
          <cell r="F69">
            <v>1662</v>
          </cell>
          <cell r="G69">
            <v>918</v>
          </cell>
          <cell r="H69">
            <v>0</v>
          </cell>
          <cell r="I69">
            <v>413</v>
          </cell>
        </row>
        <row r="70">
          <cell r="B70">
            <v>3887</v>
          </cell>
          <cell r="C70">
            <v>828</v>
          </cell>
          <cell r="D70">
            <v>3106</v>
          </cell>
          <cell r="E70">
            <v>2546</v>
          </cell>
          <cell r="F70">
            <v>1723</v>
          </cell>
          <cell r="G70">
            <v>1219</v>
          </cell>
          <cell r="H70">
            <v>1151</v>
          </cell>
          <cell r="I70">
            <v>866</v>
          </cell>
        </row>
        <row r="71">
          <cell r="B71">
            <v>789</v>
          </cell>
          <cell r="C71">
            <v>143</v>
          </cell>
          <cell r="D71">
            <v>2638</v>
          </cell>
          <cell r="E71">
            <v>949</v>
          </cell>
          <cell r="F71">
            <v>695</v>
          </cell>
          <cell r="G71">
            <v>1140</v>
          </cell>
          <cell r="H71">
            <v>1792</v>
          </cell>
          <cell r="I71">
            <v>120</v>
          </cell>
        </row>
        <row r="73">
          <cell r="B73">
            <v>2124</v>
          </cell>
          <cell r="C73">
            <v>1617</v>
          </cell>
          <cell r="D73">
            <v>652</v>
          </cell>
          <cell r="E73">
            <v>497</v>
          </cell>
          <cell r="F73">
            <v>858</v>
          </cell>
          <cell r="G73">
            <v>888</v>
          </cell>
          <cell r="H73">
            <v>12</v>
          </cell>
          <cell r="I73">
            <v>586</v>
          </cell>
        </row>
        <row r="74">
          <cell r="B74">
            <v>1805</v>
          </cell>
          <cell r="C74">
            <v>81</v>
          </cell>
          <cell r="D74">
            <v>796</v>
          </cell>
          <cell r="E74">
            <v>569</v>
          </cell>
          <cell r="F74">
            <v>254</v>
          </cell>
          <cell r="G74">
            <v>404</v>
          </cell>
          <cell r="H74">
            <v>591</v>
          </cell>
          <cell r="I74">
            <v>41</v>
          </cell>
        </row>
        <row r="75">
          <cell r="B75">
            <v>0</v>
          </cell>
          <cell r="C75">
            <v>10</v>
          </cell>
          <cell r="D75">
            <v>152</v>
          </cell>
          <cell r="E75">
            <v>21</v>
          </cell>
          <cell r="F75">
            <v>2790</v>
          </cell>
          <cell r="G75">
            <v>200</v>
          </cell>
          <cell r="H75">
            <v>1669</v>
          </cell>
          <cell r="I75">
            <v>0</v>
          </cell>
        </row>
        <row r="76">
          <cell r="B76">
            <v>177</v>
          </cell>
          <cell r="C76">
            <v>46</v>
          </cell>
          <cell r="D76">
            <v>235</v>
          </cell>
          <cell r="E76">
            <v>426</v>
          </cell>
          <cell r="F76">
            <v>354</v>
          </cell>
          <cell r="G76">
            <v>0</v>
          </cell>
          <cell r="H76">
            <v>298</v>
          </cell>
          <cell r="I76">
            <v>42</v>
          </cell>
        </row>
        <row r="77">
          <cell r="B77">
            <v>6</v>
          </cell>
          <cell r="C77">
            <v>0</v>
          </cell>
          <cell r="D77">
            <v>0</v>
          </cell>
          <cell r="E77">
            <v>536</v>
          </cell>
          <cell r="F77">
            <v>65</v>
          </cell>
          <cell r="G77">
            <v>11</v>
          </cell>
          <cell r="H77">
            <v>0</v>
          </cell>
          <cell r="I77">
            <v>0</v>
          </cell>
        </row>
        <row r="78">
          <cell r="B78">
            <v>0</v>
          </cell>
          <cell r="C78">
            <v>0</v>
          </cell>
          <cell r="D78">
            <v>50</v>
          </cell>
          <cell r="E78">
            <v>281</v>
          </cell>
          <cell r="F78">
            <v>75</v>
          </cell>
          <cell r="G78">
            <v>615</v>
          </cell>
          <cell r="H78">
            <v>0</v>
          </cell>
          <cell r="I78">
            <v>2</v>
          </cell>
        </row>
        <row r="79">
          <cell r="B79">
            <v>304</v>
          </cell>
          <cell r="C79">
            <v>11</v>
          </cell>
          <cell r="D79">
            <v>60</v>
          </cell>
          <cell r="E79">
            <v>136</v>
          </cell>
          <cell r="F79">
            <v>642</v>
          </cell>
          <cell r="G79">
            <v>250</v>
          </cell>
          <cell r="H79">
            <v>70</v>
          </cell>
          <cell r="I79">
            <v>26</v>
          </cell>
        </row>
        <row r="80">
          <cell r="B80">
            <v>0</v>
          </cell>
          <cell r="C80">
            <v>0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>
            <v>11</v>
          </cell>
          <cell r="C81">
            <v>0</v>
          </cell>
          <cell r="D81">
            <v>0</v>
          </cell>
          <cell r="E81">
            <v>661</v>
          </cell>
          <cell r="F81">
            <v>95</v>
          </cell>
          <cell r="G81">
            <v>26</v>
          </cell>
          <cell r="H81">
            <v>0</v>
          </cell>
          <cell r="I81">
            <v>2</v>
          </cell>
        </row>
        <row r="82">
          <cell r="B82">
            <v>22801</v>
          </cell>
          <cell r="C82">
            <v>120</v>
          </cell>
          <cell r="D82">
            <v>5</v>
          </cell>
          <cell r="E82">
            <v>0</v>
          </cell>
          <cell r="F82">
            <v>683</v>
          </cell>
          <cell r="G82">
            <v>414</v>
          </cell>
          <cell r="H82">
            <v>23</v>
          </cell>
          <cell r="I82">
            <v>73</v>
          </cell>
        </row>
        <row r="83">
          <cell r="B83">
            <v>296</v>
          </cell>
          <cell r="C83">
            <v>3637</v>
          </cell>
          <cell r="D83">
            <v>133</v>
          </cell>
          <cell r="E83">
            <v>28</v>
          </cell>
          <cell r="F83">
            <v>6617</v>
          </cell>
          <cell r="G83">
            <v>128</v>
          </cell>
          <cell r="H83">
            <v>0</v>
          </cell>
          <cell r="I83">
            <v>228</v>
          </cell>
        </row>
        <row r="84">
          <cell r="B84">
            <v>1237</v>
          </cell>
          <cell r="C84">
            <v>916</v>
          </cell>
          <cell r="D84">
            <v>2109</v>
          </cell>
          <cell r="E84">
            <v>90</v>
          </cell>
          <cell r="F84">
            <v>590</v>
          </cell>
          <cell r="G84">
            <v>1629</v>
          </cell>
          <cell r="H84">
            <v>228</v>
          </cell>
          <cell r="I84">
            <v>209</v>
          </cell>
        </row>
        <row r="85">
          <cell r="B85">
            <v>175</v>
          </cell>
          <cell r="C85">
            <v>0</v>
          </cell>
          <cell r="D85">
            <v>345</v>
          </cell>
          <cell r="E85">
            <v>0</v>
          </cell>
          <cell r="F85">
            <v>160</v>
          </cell>
          <cell r="G85">
            <v>250</v>
          </cell>
          <cell r="H85">
            <v>1245</v>
          </cell>
          <cell r="I85">
            <v>1538</v>
          </cell>
        </row>
        <row r="86">
          <cell r="B86">
            <v>0</v>
          </cell>
          <cell r="C86">
            <v>180</v>
          </cell>
          <cell r="D86">
            <v>0</v>
          </cell>
          <cell r="E86">
            <v>30</v>
          </cell>
          <cell r="F86">
            <v>7000</v>
          </cell>
          <cell r="G86">
            <v>0</v>
          </cell>
          <cell r="H86">
            <v>0</v>
          </cell>
          <cell r="I86">
            <v>6628</v>
          </cell>
        </row>
        <row r="87">
          <cell r="B87">
            <v>104</v>
          </cell>
          <cell r="C87">
            <v>8941</v>
          </cell>
          <cell r="D87">
            <v>2</v>
          </cell>
          <cell r="E87">
            <v>32</v>
          </cell>
          <cell r="F87">
            <v>335</v>
          </cell>
          <cell r="G87">
            <v>0</v>
          </cell>
          <cell r="H87">
            <v>0</v>
          </cell>
          <cell r="I87">
            <v>82</v>
          </cell>
        </row>
        <row r="88">
          <cell r="B88">
            <v>1100</v>
          </cell>
          <cell r="C88">
            <v>15</v>
          </cell>
          <cell r="D88">
            <v>0</v>
          </cell>
          <cell r="E88">
            <v>0</v>
          </cell>
          <cell r="F88">
            <v>100</v>
          </cell>
          <cell r="G88">
            <v>0</v>
          </cell>
          <cell r="H88">
            <v>0</v>
          </cell>
          <cell r="I88">
            <v>10</v>
          </cell>
        </row>
        <row r="89">
          <cell r="B89">
            <v>29977</v>
          </cell>
          <cell r="C89">
            <v>9410</v>
          </cell>
          <cell r="D89">
            <v>133027</v>
          </cell>
          <cell r="E89">
            <v>5898</v>
          </cell>
          <cell r="F89">
            <v>25573</v>
          </cell>
          <cell r="G89">
            <v>68249</v>
          </cell>
          <cell r="H89">
            <v>272</v>
          </cell>
          <cell r="I89">
            <v>659</v>
          </cell>
        </row>
        <row r="90">
          <cell r="B90">
            <v>149462</v>
          </cell>
          <cell r="C90">
            <v>156070</v>
          </cell>
          <cell r="D90">
            <v>11355</v>
          </cell>
          <cell r="E90">
            <v>167945</v>
          </cell>
          <cell r="F90">
            <v>34950</v>
          </cell>
          <cell r="G90">
            <v>100671</v>
          </cell>
          <cell r="H90">
            <v>74</v>
          </cell>
          <cell r="I90">
            <v>980</v>
          </cell>
        </row>
        <row r="107">
          <cell r="B107">
            <v>49280</v>
          </cell>
          <cell r="C107">
            <v>445949</v>
          </cell>
          <cell r="D107">
            <v>1365378</v>
          </cell>
          <cell r="E107">
            <v>351316</v>
          </cell>
          <cell r="F107">
            <v>4817</v>
          </cell>
          <cell r="G107">
            <v>0</v>
          </cell>
          <cell r="H107">
            <v>22662</v>
          </cell>
          <cell r="I107">
            <v>33152</v>
          </cell>
        </row>
        <row r="108">
          <cell r="B108">
            <v>2033</v>
          </cell>
          <cell r="C108">
            <v>852</v>
          </cell>
          <cell r="D108">
            <v>3881</v>
          </cell>
          <cell r="E108">
            <v>1507</v>
          </cell>
          <cell r="F108">
            <v>6722</v>
          </cell>
          <cell r="G108">
            <v>4399</v>
          </cell>
          <cell r="H108">
            <v>31694</v>
          </cell>
          <cell r="I108">
            <v>1571</v>
          </cell>
        </row>
        <row r="109">
          <cell r="B109">
            <v>163</v>
          </cell>
          <cell r="C109">
            <v>0</v>
          </cell>
          <cell r="D109">
            <v>860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>
            <v>302</v>
          </cell>
          <cell r="C110">
            <v>5272</v>
          </cell>
          <cell r="D110">
            <v>85</v>
          </cell>
          <cell r="E110">
            <v>184</v>
          </cell>
          <cell r="F110">
            <v>999</v>
          </cell>
          <cell r="G110">
            <v>2029</v>
          </cell>
          <cell r="H110">
            <v>96</v>
          </cell>
          <cell r="I110">
            <v>2264</v>
          </cell>
        </row>
        <row r="111">
          <cell r="B111">
            <v>126</v>
          </cell>
          <cell r="C111">
            <v>0</v>
          </cell>
          <cell r="D111">
            <v>3660</v>
          </cell>
          <cell r="E111">
            <v>0</v>
          </cell>
          <cell r="F111">
            <v>72</v>
          </cell>
          <cell r="G111">
            <v>3</v>
          </cell>
          <cell r="H111">
            <v>2594</v>
          </cell>
          <cell r="I111">
            <v>580</v>
          </cell>
        </row>
        <row r="112">
          <cell r="B112">
            <v>617</v>
          </cell>
          <cell r="C112">
            <v>77</v>
          </cell>
          <cell r="D112">
            <v>1262</v>
          </cell>
          <cell r="E112">
            <v>1041</v>
          </cell>
          <cell r="F112">
            <v>1654</v>
          </cell>
          <cell r="G112">
            <v>2561</v>
          </cell>
          <cell r="H112">
            <v>8264</v>
          </cell>
          <cell r="I112">
            <v>0</v>
          </cell>
        </row>
        <row r="113">
          <cell r="B113">
            <v>590</v>
          </cell>
          <cell r="C113">
            <v>42</v>
          </cell>
          <cell r="D113">
            <v>383</v>
          </cell>
          <cell r="E113">
            <v>156</v>
          </cell>
          <cell r="F113">
            <v>425</v>
          </cell>
          <cell r="G113">
            <v>10744</v>
          </cell>
          <cell r="H113">
            <v>7034</v>
          </cell>
          <cell r="I113">
            <v>225</v>
          </cell>
        </row>
        <row r="114">
          <cell r="B114">
            <v>14</v>
          </cell>
          <cell r="C114">
            <v>0</v>
          </cell>
          <cell r="E114">
            <v>5</v>
          </cell>
          <cell r="F114">
            <v>0</v>
          </cell>
          <cell r="G114">
            <v>253</v>
          </cell>
          <cell r="H114">
            <v>1398</v>
          </cell>
          <cell r="I114">
            <v>0</v>
          </cell>
        </row>
        <row r="115">
          <cell r="B115">
            <v>924</v>
          </cell>
          <cell r="C115">
            <v>349</v>
          </cell>
          <cell r="D115">
            <v>1298</v>
          </cell>
          <cell r="E115">
            <v>38</v>
          </cell>
          <cell r="F115">
            <v>1011</v>
          </cell>
          <cell r="G115">
            <v>215</v>
          </cell>
          <cell r="H115">
            <v>5211</v>
          </cell>
          <cell r="I115">
            <v>128</v>
          </cell>
        </row>
        <row r="116">
          <cell r="B116">
            <v>10553</v>
          </cell>
          <cell r="C116">
            <v>3254</v>
          </cell>
          <cell r="D116">
            <v>740</v>
          </cell>
          <cell r="E116">
            <v>5234</v>
          </cell>
          <cell r="F116">
            <v>5670</v>
          </cell>
          <cell r="G116">
            <v>3761</v>
          </cell>
          <cell r="H116">
            <v>41735</v>
          </cell>
          <cell r="I116">
            <v>1786</v>
          </cell>
        </row>
        <row r="117">
          <cell r="B117">
            <v>61</v>
          </cell>
          <cell r="C117">
            <v>1750</v>
          </cell>
          <cell r="D117">
            <v>0</v>
          </cell>
          <cell r="E117">
            <v>0</v>
          </cell>
          <cell r="F117">
            <v>4880</v>
          </cell>
          <cell r="G117">
            <v>8810</v>
          </cell>
          <cell r="H117">
            <v>0</v>
          </cell>
          <cell r="I117">
            <v>1640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65585</v>
          </cell>
          <cell r="F118">
            <v>3840</v>
          </cell>
          <cell r="G118">
            <v>3040</v>
          </cell>
          <cell r="H118">
            <v>0</v>
          </cell>
          <cell r="I118">
            <v>0</v>
          </cell>
        </row>
        <row r="119">
          <cell r="B119">
            <v>1971</v>
          </cell>
          <cell r="C119">
            <v>21898</v>
          </cell>
          <cell r="D119">
            <v>16</v>
          </cell>
          <cell r="E119">
            <v>792</v>
          </cell>
          <cell r="F119">
            <v>13296</v>
          </cell>
          <cell r="G119">
            <v>4067</v>
          </cell>
          <cell r="H119">
            <v>0</v>
          </cell>
          <cell r="I119">
            <v>3154</v>
          </cell>
        </row>
        <row r="120">
          <cell r="B120">
            <v>35640</v>
          </cell>
          <cell r="C120">
            <v>5288</v>
          </cell>
          <cell r="D120">
            <v>31474</v>
          </cell>
          <cell r="E120">
            <v>28669</v>
          </cell>
          <cell r="F120">
            <v>14911</v>
          </cell>
          <cell r="G120">
            <v>11652</v>
          </cell>
          <cell r="H120">
            <v>12070</v>
          </cell>
          <cell r="I120">
            <v>5575</v>
          </cell>
        </row>
        <row r="121">
          <cell r="B121">
            <v>7370</v>
          </cell>
          <cell r="C121">
            <v>248</v>
          </cell>
          <cell r="D121">
            <v>14925</v>
          </cell>
          <cell r="E121">
            <v>9429</v>
          </cell>
          <cell r="F121">
            <v>7400</v>
          </cell>
          <cell r="G121">
            <v>10064</v>
          </cell>
          <cell r="H121">
            <v>9496</v>
          </cell>
          <cell r="I121">
            <v>456</v>
          </cell>
        </row>
        <row r="123">
          <cell r="B123">
            <v>8844</v>
          </cell>
          <cell r="C123">
            <v>8425</v>
          </cell>
          <cell r="D123">
            <v>3318</v>
          </cell>
          <cell r="E123">
            <v>3231</v>
          </cell>
          <cell r="F123">
            <v>6914</v>
          </cell>
          <cell r="G123">
            <v>1595</v>
          </cell>
          <cell r="H123">
            <v>80</v>
          </cell>
          <cell r="I123">
            <v>2646</v>
          </cell>
        </row>
        <row r="124">
          <cell r="B124">
            <v>11485</v>
          </cell>
          <cell r="C124">
            <v>171</v>
          </cell>
          <cell r="D124">
            <v>5568</v>
          </cell>
          <cell r="E124">
            <v>3816</v>
          </cell>
          <cell r="F124">
            <v>3047</v>
          </cell>
          <cell r="G124">
            <v>1886</v>
          </cell>
          <cell r="H124">
            <v>5394</v>
          </cell>
          <cell r="I124">
            <v>120</v>
          </cell>
        </row>
        <row r="125">
          <cell r="B125">
            <v>0</v>
          </cell>
          <cell r="C125">
            <v>20</v>
          </cell>
          <cell r="D125">
            <v>3280</v>
          </cell>
          <cell r="E125">
            <v>628</v>
          </cell>
          <cell r="F125">
            <v>69000</v>
          </cell>
          <cell r="G125">
            <v>3000</v>
          </cell>
          <cell r="H125">
            <v>13444</v>
          </cell>
          <cell r="I125">
            <v>0</v>
          </cell>
        </row>
        <row r="126">
          <cell r="B126">
            <v>1478</v>
          </cell>
          <cell r="C126">
            <v>68</v>
          </cell>
          <cell r="D126">
            <v>3350</v>
          </cell>
          <cell r="E126">
            <v>4160</v>
          </cell>
          <cell r="F126">
            <v>6185</v>
          </cell>
          <cell r="G126">
            <v>0</v>
          </cell>
          <cell r="H126">
            <v>1192</v>
          </cell>
          <cell r="I126">
            <v>113</v>
          </cell>
        </row>
        <row r="127">
          <cell r="B127">
            <v>10</v>
          </cell>
          <cell r="C127">
            <v>0</v>
          </cell>
          <cell r="D127">
            <v>0</v>
          </cell>
          <cell r="E127">
            <v>1072</v>
          </cell>
          <cell r="F127">
            <v>90</v>
          </cell>
          <cell r="G127">
            <v>24</v>
          </cell>
          <cell r="H127">
            <v>0</v>
          </cell>
          <cell r="I127">
            <v>0</v>
          </cell>
        </row>
        <row r="128">
          <cell r="B128">
            <v>0</v>
          </cell>
          <cell r="C128">
            <v>0</v>
          </cell>
          <cell r="D128">
            <v>3</v>
          </cell>
          <cell r="E128">
            <v>4742</v>
          </cell>
          <cell r="F128">
            <v>25</v>
          </cell>
          <cell r="G128">
            <v>549</v>
          </cell>
          <cell r="H128">
            <v>0</v>
          </cell>
          <cell r="I128">
            <v>2</v>
          </cell>
        </row>
        <row r="129">
          <cell r="B129">
            <v>1877</v>
          </cell>
          <cell r="C129">
            <v>15</v>
          </cell>
          <cell r="D129">
            <v>1200</v>
          </cell>
          <cell r="E129">
            <v>1288</v>
          </cell>
          <cell r="F129">
            <v>16015</v>
          </cell>
          <cell r="G129">
            <v>500</v>
          </cell>
          <cell r="H129">
            <v>4910</v>
          </cell>
          <cell r="I129">
            <v>129</v>
          </cell>
        </row>
        <row r="130">
          <cell r="B130">
            <v>0</v>
          </cell>
          <cell r="C130">
            <v>0</v>
          </cell>
          <cell r="D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B131">
            <v>132</v>
          </cell>
          <cell r="C131">
            <v>0</v>
          </cell>
          <cell r="D131">
            <v>0</v>
          </cell>
          <cell r="E131">
            <v>37240</v>
          </cell>
          <cell r="F131">
            <v>1710</v>
          </cell>
          <cell r="G131">
            <v>70</v>
          </cell>
          <cell r="H131">
            <v>0</v>
          </cell>
          <cell r="I131">
            <v>15</v>
          </cell>
        </row>
        <row r="132">
          <cell r="B132">
            <v>11121</v>
          </cell>
          <cell r="C132">
            <v>7</v>
          </cell>
          <cell r="D132">
            <v>1</v>
          </cell>
          <cell r="E132">
            <v>0</v>
          </cell>
          <cell r="F132">
            <v>392</v>
          </cell>
          <cell r="G132">
            <v>131</v>
          </cell>
          <cell r="H132">
            <v>25</v>
          </cell>
          <cell r="I132">
            <v>177</v>
          </cell>
        </row>
        <row r="133">
          <cell r="B133">
            <v>275</v>
          </cell>
          <cell r="C133">
            <v>1738</v>
          </cell>
          <cell r="D133">
            <v>48</v>
          </cell>
          <cell r="E133">
            <v>59</v>
          </cell>
          <cell r="F133">
            <v>3366</v>
          </cell>
          <cell r="G133">
            <v>161</v>
          </cell>
          <cell r="H133">
            <v>0</v>
          </cell>
          <cell r="I133">
            <v>342</v>
          </cell>
        </row>
        <row r="134">
          <cell r="B134">
            <v>2241</v>
          </cell>
          <cell r="C134">
            <v>110</v>
          </cell>
          <cell r="D134">
            <v>5192</v>
          </cell>
          <cell r="E134">
            <v>159</v>
          </cell>
          <cell r="F134">
            <v>354</v>
          </cell>
          <cell r="G134">
            <v>841</v>
          </cell>
          <cell r="H134">
            <v>156</v>
          </cell>
          <cell r="I134">
            <v>236</v>
          </cell>
        </row>
        <row r="135">
          <cell r="B135">
            <v>177</v>
          </cell>
          <cell r="C135">
            <v>0</v>
          </cell>
          <cell r="D135">
            <v>335</v>
          </cell>
          <cell r="E135">
            <v>0</v>
          </cell>
          <cell r="F135">
            <v>192</v>
          </cell>
          <cell r="G135">
            <v>133</v>
          </cell>
          <cell r="H135">
            <v>1040</v>
          </cell>
          <cell r="I135">
            <v>1538</v>
          </cell>
        </row>
        <row r="136">
          <cell r="B136">
            <v>0</v>
          </cell>
          <cell r="C136">
            <v>36</v>
          </cell>
          <cell r="D136">
            <v>0</v>
          </cell>
          <cell r="E136">
            <v>10</v>
          </cell>
          <cell r="F136">
            <v>3500</v>
          </cell>
          <cell r="G136">
            <v>0</v>
          </cell>
          <cell r="H136">
            <v>0</v>
          </cell>
          <cell r="I136">
            <v>17983</v>
          </cell>
        </row>
        <row r="137">
          <cell r="B137">
            <v>227</v>
          </cell>
          <cell r="C137">
            <v>1251</v>
          </cell>
          <cell r="D137">
            <v>3</v>
          </cell>
          <cell r="E137">
            <v>27</v>
          </cell>
          <cell r="F137">
            <v>338</v>
          </cell>
          <cell r="G137">
            <v>0</v>
          </cell>
          <cell r="H137">
            <v>0</v>
          </cell>
          <cell r="I137">
            <v>178</v>
          </cell>
        </row>
        <row r="138">
          <cell r="B138">
            <v>440</v>
          </cell>
          <cell r="C138">
            <v>1</v>
          </cell>
          <cell r="D138">
            <v>0</v>
          </cell>
          <cell r="E138">
            <v>0</v>
          </cell>
          <cell r="F138">
            <v>20</v>
          </cell>
          <cell r="G138">
            <v>0</v>
          </cell>
          <cell r="H138">
            <v>0</v>
          </cell>
          <cell r="I138">
            <v>15</v>
          </cell>
        </row>
        <row r="139">
          <cell r="B139">
            <v>138622</v>
          </cell>
          <cell r="C139">
            <v>47049</v>
          </cell>
          <cell r="D139">
            <v>1223134</v>
          </cell>
          <cell r="E139">
            <v>10666</v>
          </cell>
          <cell r="F139">
            <v>124915</v>
          </cell>
          <cell r="G139">
            <v>278985</v>
          </cell>
          <cell r="H139">
            <v>5657</v>
          </cell>
          <cell r="I139">
            <v>4792</v>
          </cell>
        </row>
        <row r="140">
          <cell r="B140">
            <v>48037</v>
          </cell>
          <cell r="C140">
            <v>33731</v>
          </cell>
          <cell r="D140">
            <v>5828</v>
          </cell>
          <cell r="E140">
            <v>14144</v>
          </cell>
          <cell r="F140">
            <v>27185</v>
          </cell>
          <cell r="G140">
            <v>29374</v>
          </cell>
          <cell r="H140">
            <v>219</v>
          </cell>
          <cell r="I140">
            <v>1458</v>
          </cell>
        </row>
      </sheetData>
      <sheetData sheetId="9">
        <row r="8">
          <cell r="B8">
            <v>2397</v>
          </cell>
          <cell r="C8">
            <v>78471</v>
          </cell>
          <cell r="D8">
            <v>38267</v>
          </cell>
          <cell r="E8">
            <v>10856</v>
          </cell>
          <cell r="F8">
            <v>12006</v>
          </cell>
          <cell r="H8">
            <v>18862</v>
          </cell>
          <cell r="I8">
            <v>5612</v>
          </cell>
        </row>
        <row r="9">
          <cell r="B9">
            <v>1254</v>
          </cell>
          <cell r="C9">
            <v>1034</v>
          </cell>
          <cell r="D9">
            <v>413</v>
          </cell>
          <cell r="E9">
            <v>762</v>
          </cell>
          <cell r="F9">
            <v>5283</v>
          </cell>
          <cell r="G9">
            <v>3036</v>
          </cell>
          <cell r="H9">
            <v>8390</v>
          </cell>
          <cell r="I9">
            <v>1739</v>
          </cell>
        </row>
        <row r="10">
          <cell r="G10">
            <v>1110</v>
          </cell>
        </row>
        <row r="11">
          <cell r="C11">
            <v>250</v>
          </cell>
          <cell r="I11">
            <v>44</v>
          </cell>
        </row>
        <row r="12">
          <cell r="D12">
            <v>163</v>
          </cell>
          <cell r="E12">
            <v>1</v>
          </cell>
          <cell r="F12">
            <v>20</v>
          </cell>
          <cell r="H12">
            <v>3200</v>
          </cell>
        </row>
        <row r="13">
          <cell r="B13">
            <v>68</v>
          </cell>
          <cell r="C13">
            <v>34</v>
          </cell>
          <cell r="D13">
            <v>275</v>
          </cell>
          <cell r="E13">
            <v>335</v>
          </cell>
          <cell r="F13">
            <v>373</v>
          </cell>
          <cell r="G13">
            <v>499</v>
          </cell>
          <cell r="H13">
            <v>4112</v>
          </cell>
          <cell r="I13">
            <v>0</v>
          </cell>
        </row>
        <row r="14">
          <cell r="B14">
            <v>3</v>
          </cell>
          <cell r="C14">
            <v>70</v>
          </cell>
          <cell r="D14">
            <v>80</v>
          </cell>
          <cell r="E14">
            <v>44</v>
          </cell>
          <cell r="F14">
            <v>235</v>
          </cell>
          <cell r="G14">
            <v>871</v>
          </cell>
          <cell r="H14">
            <v>3610</v>
          </cell>
        </row>
        <row r="15">
          <cell r="F15">
            <v>55</v>
          </cell>
          <cell r="G15">
            <v>44</v>
          </cell>
          <cell r="H15">
            <v>206</v>
          </cell>
        </row>
        <row r="16">
          <cell r="B16">
            <v>726</v>
          </cell>
          <cell r="C16">
            <v>390</v>
          </cell>
          <cell r="D16">
            <v>412</v>
          </cell>
          <cell r="E16">
            <v>152</v>
          </cell>
          <cell r="F16">
            <v>4203</v>
          </cell>
          <cell r="G16">
            <v>7796</v>
          </cell>
          <cell r="H16">
            <v>2256</v>
          </cell>
          <cell r="I16">
            <v>192</v>
          </cell>
        </row>
        <row r="17">
          <cell r="B17">
            <v>675</v>
          </cell>
          <cell r="C17">
            <v>162</v>
          </cell>
          <cell r="D17">
            <v>135</v>
          </cell>
          <cell r="E17">
            <v>820</v>
          </cell>
          <cell r="F17">
            <v>1075</v>
          </cell>
          <cell r="G17">
            <v>264</v>
          </cell>
          <cell r="H17">
            <v>1395</v>
          </cell>
          <cell r="I17">
            <v>440</v>
          </cell>
        </row>
        <row r="18">
          <cell r="B18">
            <v>7</v>
          </cell>
          <cell r="C18">
            <v>380</v>
          </cell>
          <cell r="F18">
            <v>2251</v>
          </cell>
          <cell r="G18">
            <v>268</v>
          </cell>
          <cell r="I18">
            <v>821</v>
          </cell>
        </row>
        <row r="19">
          <cell r="E19">
            <v>1541</v>
          </cell>
          <cell r="F19">
            <v>305</v>
          </cell>
          <cell r="G19">
            <v>50</v>
          </cell>
        </row>
        <row r="20">
          <cell r="B20">
            <v>317</v>
          </cell>
          <cell r="C20">
            <v>1787</v>
          </cell>
          <cell r="D20">
            <v>4</v>
          </cell>
          <cell r="E20">
            <v>231</v>
          </cell>
          <cell r="F20">
            <v>2173</v>
          </cell>
          <cell r="G20">
            <v>655</v>
          </cell>
          <cell r="I20">
            <v>550</v>
          </cell>
        </row>
        <row r="21">
          <cell r="B21">
            <v>4858</v>
          </cell>
          <cell r="C21">
            <v>1623</v>
          </cell>
          <cell r="D21">
            <v>5314</v>
          </cell>
          <cell r="E21">
            <v>2854</v>
          </cell>
          <cell r="F21">
            <v>3835</v>
          </cell>
          <cell r="G21">
            <v>1665</v>
          </cell>
          <cell r="H21">
            <v>2676</v>
          </cell>
          <cell r="I21">
            <v>1118</v>
          </cell>
        </row>
        <row r="22">
          <cell r="B22">
            <v>302</v>
          </cell>
          <cell r="C22">
            <v>21</v>
          </cell>
          <cell r="D22">
            <v>316</v>
          </cell>
          <cell r="E22">
            <v>230</v>
          </cell>
          <cell r="F22">
            <v>566</v>
          </cell>
          <cell r="G22">
            <v>141</v>
          </cell>
          <cell r="H22">
            <v>48</v>
          </cell>
          <cell r="I22">
            <v>106</v>
          </cell>
        </row>
        <row r="23">
          <cell r="E23">
            <v>15</v>
          </cell>
        </row>
        <row r="24">
          <cell r="B24">
            <v>584</v>
          </cell>
          <cell r="C24">
            <v>897</v>
          </cell>
          <cell r="D24">
            <v>280</v>
          </cell>
          <cell r="E24">
            <v>448</v>
          </cell>
          <cell r="F24">
            <v>1916</v>
          </cell>
          <cell r="G24">
            <v>551</v>
          </cell>
          <cell r="H24">
            <v>5973</v>
          </cell>
          <cell r="I24">
            <v>757</v>
          </cell>
        </row>
        <row r="25">
          <cell r="B25">
            <v>247</v>
          </cell>
          <cell r="C25">
            <v>22</v>
          </cell>
          <cell r="D25">
            <v>36</v>
          </cell>
          <cell r="E25">
            <v>416</v>
          </cell>
          <cell r="F25">
            <v>185</v>
          </cell>
          <cell r="G25">
            <v>393</v>
          </cell>
          <cell r="I25">
            <v>18</v>
          </cell>
        </row>
        <row r="26">
          <cell r="B26">
            <v>136</v>
          </cell>
          <cell r="E26">
            <v>759</v>
          </cell>
          <cell r="F26">
            <v>28</v>
          </cell>
          <cell r="G26">
            <v>123</v>
          </cell>
          <cell r="H26">
            <v>2039</v>
          </cell>
        </row>
        <row r="27">
          <cell r="B27">
            <v>6</v>
          </cell>
          <cell r="C27">
            <v>15</v>
          </cell>
          <cell r="D27">
            <v>29</v>
          </cell>
          <cell r="E27">
            <v>206</v>
          </cell>
          <cell r="F27">
            <v>205</v>
          </cell>
          <cell r="H27">
            <v>3</v>
          </cell>
          <cell r="I27">
            <v>30</v>
          </cell>
        </row>
        <row r="28">
          <cell r="E28">
            <v>616</v>
          </cell>
          <cell r="F28">
            <v>135</v>
          </cell>
          <cell r="G28">
            <v>23</v>
          </cell>
          <cell r="H28">
            <v>4</v>
          </cell>
        </row>
        <row r="29">
          <cell r="B29">
            <v>1</v>
          </cell>
          <cell r="E29">
            <v>600</v>
          </cell>
          <cell r="F29">
            <v>8</v>
          </cell>
          <cell r="G29">
            <v>420</v>
          </cell>
        </row>
        <row r="30">
          <cell r="B30">
            <v>43</v>
          </cell>
          <cell r="C30">
            <v>4</v>
          </cell>
          <cell r="D30">
            <v>2</v>
          </cell>
          <cell r="E30">
            <v>47</v>
          </cell>
          <cell r="F30">
            <v>610</v>
          </cell>
          <cell r="G30">
            <v>3</v>
          </cell>
          <cell r="I30">
            <v>19</v>
          </cell>
        </row>
        <row r="32">
          <cell r="B32">
            <v>1</v>
          </cell>
          <cell r="E32">
            <v>550</v>
          </cell>
          <cell r="F32">
            <v>290</v>
          </cell>
          <cell r="G32">
            <v>101</v>
          </cell>
          <cell r="H32">
            <v>10</v>
          </cell>
          <cell r="I32">
            <v>13</v>
          </cell>
        </row>
        <row r="33">
          <cell r="B33">
            <v>64</v>
          </cell>
          <cell r="C33">
            <v>10</v>
          </cell>
          <cell r="D33">
            <v>48</v>
          </cell>
          <cell r="E33">
            <v>85</v>
          </cell>
          <cell r="F33">
            <v>216</v>
          </cell>
          <cell r="G33">
            <v>570</v>
          </cell>
          <cell r="H33">
            <v>75</v>
          </cell>
          <cell r="I33">
            <v>527</v>
          </cell>
        </row>
        <row r="34">
          <cell r="C34">
            <v>451</v>
          </cell>
          <cell r="D34">
            <v>8</v>
          </cell>
          <cell r="E34">
            <v>47</v>
          </cell>
          <cell r="F34">
            <v>1311</v>
          </cell>
          <cell r="G34">
            <v>10</v>
          </cell>
          <cell r="I34">
            <v>178</v>
          </cell>
        </row>
        <row r="35">
          <cell r="B35">
            <v>22</v>
          </cell>
          <cell r="C35">
            <v>60</v>
          </cell>
          <cell r="D35">
            <v>602</v>
          </cell>
          <cell r="E35">
            <v>74</v>
          </cell>
          <cell r="F35">
            <v>155</v>
          </cell>
          <cell r="G35">
            <v>874</v>
          </cell>
          <cell r="H35">
            <v>40</v>
          </cell>
          <cell r="I35">
            <v>82</v>
          </cell>
        </row>
        <row r="36">
          <cell r="B36">
            <v>152</v>
          </cell>
          <cell r="D36">
            <v>140</v>
          </cell>
          <cell r="G36">
            <v>150</v>
          </cell>
        </row>
        <row r="37">
          <cell r="D37">
            <v>20</v>
          </cell>
          <cell r="E37">
            <v>3</v>
          </cell>
          <cell r="H37">
            <v>50</v>
          </cell>
          <cell r="I37">
            <v>545</v>
          </cell>
        </row>
        <row r="38">
          <cell r="B38">
            <v>24</v>
          </cell>
          <cell r="C38">
            <v>1020</v>
          </cell>
          <cell r="D38">
            <v>16</v>
          </cell>
          <cell r="E38">
            <v>8</v>
          </cell>
          <cell r="F38">
            <v>248</v>
          </cell>
          <cell r="I38">
            <v>136</v>
          </cell>
        </row>
        <row r="40">
          <cell r="B40">
            <v>473</v>
          </cell>
          <cell r="C40">
            <v>59</v>
          </cell>
          <cell r="D40">
            <v>1205</v>
          </cell>
          <cell r="E40">
            <v>79</v>
          </cell>
          <cell r="F40">
            <v>766</v>
          </cell>
          <cell r="G40">
            <v>641</v>
          </cell>
          <cell r="H40">
            <v>377</v>
          </cell>
          <cell r="I40">
            <v>62</v>
          </cell>
        </row>
        <row r="41">
          <cell r="B41">
            <v>2101</v>
          </cell>
          <cell r="C41">
            <v>990</v>
          </cell>
          <cell r="D41">
            <v>533</v>
          </cell>
          <cell r="E41">
            <v>572</v>
          </cell>
          <cell r="F41">
            <v>2498</v>
          </cell>
          <cell r="G41">
            <v>874</v>
          </cell>
          <cell r="H41">
            <v>1584</v>
          </cell>
          <cell r="I41">
            <v>654</v>
          </cell>
        </row>
        <row r="57">
          <cell r="B57">
            <v>5507</v>
          </cell>
          <cell r="C57">
            <v>74528</v>
          </cell>
          <cell r="D57">
            <v>38538</v>
          </cell>
          <cell r="E57">
            <v>9514</v>
          </cell>
          <cell r="F57">
            <v>3936</v>
          </cell>
          <cell r="H57">
            <v>14259</v>
          </cell>
          <cell r="I57">
            <v>2326</v>
          </cell>
        </row>
        <row r="58">
          <cell r="B58">
            <v>3350</v>
          </cell>
          <cell r="C58">
            <v>789</v>
          </cell>
          <cell r="D58">
            <v>1719</v>
          </cell>
          <cell r="E58">
            <v>1310</v>
          </cell>
          <cell r="F58">
            <v>4008</v>
          </cell>
          <cell r="G58">
            <v>5071</v>
          </cell>
          <cell r="H58">
            <v>23472</v>
          </cell>
          <cell r="I58">
            <v>4987</v>
          </cell>
        </row>
        <row r="59">
          <cell r="B59">
            <v>70</v>
          </cell>
          <cell r="D59">
            <v>448</v>
          </cell>
        </row>
        <row r="60">
          <cell r="B60">
            <v>1512</v>
          </cell>
          <cell r="C60">
            <v>71768</v>
          </cell>
          <cell r="D60">
            <v>370</v>
          </cell>
          <cell r="E60">
            <v>1127</v>
          </cell>
          <cell r="F60">
            <v>8625</v>
          </cell>
          <cell r="G60">
            <v>19807</v>
          </cell>
          <cell r="H60">
            <v>632</v>
          </cell>
          <cell r="I60">
            <v>29749</v>
          </cell>
        </row>
        <row r="61">
          <cell r="C61">
            <v>130</v>
          </cell>
          <cell r="D61">
            <v>1175</v>
          </cell>
          <cell r="E61">
            <v>1</v>
          </cell>
          <cell r="G61">
            <v>30</v>
          </cell>
          <cell r="H61">
            <v>6306</v>
          </cell>
          <cell r="I61">
            <v>713</v>
          </cell>
        </row>
        <row r="62">
          <cell r="B62">
            <v>1029</v>
          </cell>
          <cell r="C62">
            <v>57</v>
          </cell>
          <cell r="D62">
            <v>1849</v>
          </cell>
          <cell r="E62">
            <v>674</v>
          </cell>
          <cell r="F62">
            <v>1235</v>
          </cell>
          <cell r="G62">
            <v>3179</v>
          </cell>
          <cell r="H62">
            <v>28172</v>
          </cell>
        </row>
        <row r="63">
          <cell r="B63">
            <v>644</v>
          </cell>
          <cell r="C63">
            <v>597</v>
          </cell>
          <cell r="D63">
            <v>1146</v>
          </cell>
          <cell r="E63">
            <v>119</v>
          </cell>
          <cell r="F63">
            <v>420</v>
          </cell>
          <cell r="G63">
            <v>15125</v>
          </cell>
          <cell r="H63">
            <v>12946</v>
          </cell>
          <cell r="I63">
            <v>615</v>
          </cell>
        </row>
        <row r="64">
          <cell r="B64">
            <v>69</v>
          </cell>
          <cell r="D64">
            <v>11</v>
          </cell>
          <cell r="F64">
            <v>10</v>
          </cell>
          <cell r="G64">
            <v>905</v>
          </cell>
          <cell r="H64">
            <v>2618</v>
          </cell>
        </row>
        <row r="65">
          <cell r="B65">
            <v>698</v>
          </cell>
          <cell r="C65">
            <v>695</v>
          </cell>
          <cell r="D65">
            <v>854</v>
          </cell>
          <cell r="E65">
            <v>31</v>
          </cell>
          <cell r="F65">
            <v>583</v>
          </cell>
          <cell r="G65">
            <v>120</v>
          </cell>
          <cell r="H65">
            <v>3129</v>
          </cell>
          <cell r="I65">
            <v>91</v>
          </cell>
        </row>
        <row r="66">
          <cell r="B66">
            <v>789</v>
          </cell>
          <cell r="C66">
            <v>543</v>
          </cell>
          <cell r="D66">
            <v>187</v>
          </cell>
          <cell r="E66">
            <v>748</v>
          </cell>
          <cell r="F66">
            <v>536</v>
          </cell>
          <cell r="G66">
            <v>445</v>
          </cell>
          <cell r="H66">
            <v>3135</v>
          </cell>
          <cell r="I66">
            <v>250</v>
          </cell>
        </row>
        <row r="67">
          <cell r="C67">
            <v>105</v>
          </cell>
          <cell r="F67">
            <v>407</v>
          </cell>
          <cell r="G67">
            <v>1324</v>
          </cell>
          <cell r="I67">
            <v>387</v>
          </cell>
        </row>
        <row r="68">
          <cell r="E68">
            <v>2990</v>
          </cell>
          <cell r="F68">
            <v>170</v>
          </cell>
          <cell r="G68">
            <v>171</v>
          </cell>
        </row>
        <row r="69">
          <cell r="B69">
            <v>396</v>
          </cell>
          <cell r="C69">
            <v>992</v>
          </cell>
          <cell r="D69">
            <v>3</v>
          </cell>
          <cell r="E69">
            <v>148</v>
          </cell>
          <cell r="F69">
            <v>1320</v>
          </cell>
          <cell r="G69">
            <v>1592</v>
          </cell>
          <cell r="I69">
            <v>413</v>
          </cell>
        </row>
        <row r="70">
          <cell r="B70">
            <v>4379</v>
          </cell>
          <cell r="C70">
            <v>683</v>
          </cell>
          <cell r="D70">
            <v>2643</v>
          </cell>
          <cell r="E70">
            <v>2181</v>
          </cell>
          <cell r="F70">
            <v>2055</v>
          </cell>
          <cell r="G70">
            <v>886</v>
          </cell>
          <cell r="H70">
            <v>1879</v>
          </cell>
          <cell r="I70">
            <v>985</v>
          </cell>
        </row>
        <row r="71">
          <cell r="B71">
            <v>1152</v>
          </cell>
          <cell r="C71">
            <v>140</v>
          </cell>
          <cell r="D71">
            <v>1153</v>
          </cell>
          <cell r="E71">
            <v>815</v>
          </cell>
          <cell r="F71">
            <v>1310</v>
          </cell>
          <cell r="G71">
            <v>544</v>
          </cell>
          <cell r="H71">
            <v>607</v>
          </cell>
          <cell r="I71">
            <v>87</v>
          </cell>
        </row>
        <row r="73">
          <cell r="B73">
            <v>4477</v>
          </cell>
          <cell r="C73">
            <v>5268</v>
          </cell>
          <cell r="D73">
            <v>359</v>
          </cell>
          <cell r="E73">
            <v>749</v>
          </cell>
          <cell r="F73">
            <v>2406</v>
          </cell>
          <cell r="G73">
            <v>614</v>
          </cell>
          <cell r="H73">
            <v>246</v>
          </cell>
          <cell r="I73">
            <v>974</v>
          </cell>
        </row>
        <row r="74">
          <cell r="B74">
            <v>2166</v>
          </cell>
          <cell r="C74">
            <v>114</v>
          </cell>
          <cell r="D74">
            <v>149</v>
          </cell>
          <cell r="E74">
            <v>465</v>
          </cell>
          <cell r="F74">
            <v>362</v>
          </cell>
          <cell r="G74">
            <v>874</v>
          </cell>
          <cell r="H74">
            <v>400</v>
          </cell>
          <cell r="I74">
            <v>33</v>
          </cell>
        </row>
        <row r="75">
          <cell r="D75">
            <v>505</v>
          </cell>
          <cell r="E75">
            <v>791</v>
          </cell>
          <cell r="F75">
            <v>567</v>
          </cell>
          <cell r="G75">
            <v>371</v>
          </cell>
          <cell r="H75">
            <v>3309</v>
          </cell>
        </row>
        <row r="76">
          <cell r="B76">
            <v>285</v>
          </cell>
          <cell r="C76">
            <v>61</v>
          </cell>
          <cell r="D76">
            <v>38</v>
          </cell>
          <cell r="E76">
            <v>187</v>
          </cell>
          <cell r="F76">
            <v>583</v>
          </cell>
          <cell r="G76">
            <v>34</v>
          </cell>
          <cell r="H76">
            <v>136</v>
          </cell>
          <cell r="I76">
            <v>33</v>
          </cell>
        </row>
        <row r="77">
          <cell r="B77">
            <v>5</v>
          </cell>
          <cell r="C77">
            <v>1</v>
          </cell>
          <cell r="E77">
            <v>815</v>
          </cell>
          <cell r="F77">
            <v>130</v>
          </cell>
          <cell r="G77">
            <v>13</v>
          </cell>
          <cell r="I77">
            <v>3</v>
          </cell>
        </row>
        <row r="78">
          <cell r="D78">
            <v>50</v>
          </cell>
          <cell r="E78">
            <v>5434</v>
          </cell>
          <cell r="F78">
            <v>20</v>
          </cell>
          <cell r="G78">
            <v>971</v>
          </cell>
          <cell r="H78">
            <v>244</v>
          </cell>
        </row>
        <row r="79">
          <cell r="B79">
            <v>340</v>
          </cell>
          <cell r="C79">
            <v>8</v>
          </cell>
          <cell r="E79">
            <v>137</v>
          </cell>
          <cell r="F79">
            <v>355</v>
          </cell>
          <cell r="G79">
            <v>101</v>
          </cell>
          <cell r="H79">
            <v>16</v>
          </cell>
          <cell r="I79">
            <v>7</v>
          </cell>
        </row>
        <row r="80">
          <cell r="B80">
            <v>0</v>
          </cell>
        </row>
        <row r="81">
          <cell r="C81">
            <v>1</v>
          </cell>
          <cell r="E81">
            <v>727</v>
          </cell>
          <cell r="F81">
            <v>130</v>
          </cell>
          <cell r="G81">
            <v>68</v>
          </cell>
          <cell r="I81">
            <v>2</v>
          </cell>
        </row>
        <row r="82">
          <cell r="B82">
            <v>20924</v>
          </cell>
          <cell r="C82">
            <v>1350</v>
          </cell>
          <cell r="D82">
            <v>41</v>
          </cell>
          <cell r="E82">
            <v>515</v>
          </cell>
          <cell r="F82">
            <v>1034</v>
          </cell>
          <cell r="G82">
            <v>581</v>
          </cell>
          <cell r="H82">
            <v>225</v>
          </cell>
          <cell r="I82">
            <v>515</v>
          </cell>
        </row>
        <row r="83">
          <cell r="B83">
            <v>464</v>
          </cell>
          <cell r="C83">
            <v>2929</v>
          </cell>
          <cell r="D83">
            <v>170</v>
          </cell>
          <cell r="E83">
            <v>25</v>
          </cell>
          <cell r="F83">
            <v>11075</v>
          </cell>
          <cell r="G83">
            <v>456</v>
          </cell>
          <cell r="I83">
            <v>197</v>
          </cell>
        </row>
        <row r="84">
          <cell r="B84">
            <v>1157</v>
          </cell>
          <cell r="C84">
            <v>912</v>
          </cell>
          <cell r="D84">
            <v>2051</v>
          </cell>
          <cell r="E84">
            <v>99</v>
          </cell>
          <cell r="F84">
            <v>333</v>
          </cell>
          <cell r="G84">
            <v>1033</v>
          </cell>
          <cell r="H84">
            <v>105</v>
          </cell>
          <cell r="I84">
            <v>141</v>
          </cell>
        </row>
        <row r="85">
          <cell r="B85">
            <v>40</v>
          </cell>
          <cell r="D85">
            <v>100</v>
          </cell>
          <cell r="G85">
            <v>275</v>
          </cell>
          <cell r="H85">
            <v>160</v>
          </cell>
          <cell r="I85">
            <v>321</v>
          </cell>
        </row>
        <row r="86">
          <cell r="B86">
            <v>6162</v>
          </cell>
          <cell r="C86">
            <v>940</v>
          </cell>
          <cell r="E86">
            <v>60</v>
          </cell>
          <cell r="F86">
            <v>5453</v>
          </cell>
          <cell r="I86">
            <v>4230</v>
          </cell>
        </row>
        <row r="87">
          <cell r="B87">
            <v>66</v>
          </cell>
          <cell r="C87">
            <v>8735</v>
          </cell>
          <cell r="D87">
            <v>6</v>
          </cell>
          <cell r="E87">
            <v>28</v>
          </cell>
          <cell r="F87">
            <v>631</v>
          </cell>
          <cell r="I87">
            <v>235</v>
          </cell>
        </row>
        <row r="88">
          <cell r="F88">
            <v>55</v>
          </cell>
          <cell r="I88">
            <v>25</v>
          </cell>
        </row>
        <row r="89">
          <cell r="B89">
            <v>29349</v>
          </cell>
          <cell r="C89">
            <v>7717</v>
          </cell>
          <cell r="D89">
            <v>136310</v>
          </cell>
          <cell r="E89">
            <v>4021</v>
          </cell>
          <cell r="F89">
            <v>25740</v>
          </cell>
          <cell r="G89">
            <v>70555</v>
          </cell>
          <cell r="H89">
            <v>16215</v>
          </cell>
          <cell r="I89">
            <v>409</v>
          </cell>
        </row>
        <row r="90">
          <cell r="B90">
            <v>145385</v>
          </cell>
          <cell r="C90">
            <v>157040</v>
          </cell>
          <cell r="D90">
            <v>3367</v>
          </cell>
          <cell r="E90">
            <v>150907</v>
          </cell>
          <cell r="F90">
            <v>37781</v>
          </cell>
          <cell r="G90">
            <v>100910</v>
          </cell>
          <cell r="H90">
            <v>26851</v>
          </cell>
          <cell r="I90">
            <v>7414</v>
          </cell>
        </row>
        <row r="107">
          <cell r="B107">
            <v>27135</v>
          </cell>
          <cell r="C107">
            <v>232841</v>
          </cell>
          <cell r="D107">
            <v>264213</v>
          </cell>
          <cell r="E107">
            <v>29420</v>
          </cell>
          <cell r="F107">
            <v>17512</v>
          </cell>
          <cell r="H107">
            <v>46497</v>
          </cell>
          <cell r="I107">
            <v>8224</v>
          </cell>
        </row>
        <row r="108">
          <cell r="B108">
            <v>6768</v>
          </cell>
          <cell r="C108">
            <v>1377</v>
          </cell>
          <cell r="D108">
            <v>4236</v>
          </cell>
          <cell r="E108">
            <v>2140</v>
          </cell>
          <cell r="F108">
            <v>7752</v>
          </cell>
          <cell r="G108">
            <v>6869</v>
          </cell>
          <cell r="H108">
            <v>53982</v>
          </cell>
          <cell r="I108">
            <v>7218</v>
          </cell>
        </row>
        <row r="109">
          <cell r="B109">
            <v>446</v>
          </cell>
          <cell r="D109">
            <v>2240</v>
          </cell>
        </row>
        <row r="110">
          <cell r="B110">
            <v>300</v>
          </cell>
          <cell r="C110">
            <v>5280</v>
          </cell>
          <cell r="D110">
            <v>88</v>
          </cell>
          <cell r="E110">
            <v>186</v>
          </cell>
          <cell r="F110">
            <v>998</v>
          </cell>
          <cell r="G110">
            <v>2040</v>
          </cell>
          <cell r="H110">
            <v>96</v>
          </cell>
          <cell r="I110">
            <v>2260</v>
          </cell>
        </row>
        <row r="111">
          <cell r="C111">
            <v>273</v>
          </cell>
          <cell r="D111">
            <v>1164</v>
          </cell>
          <cell r="E111">
            <v>2</v>
          </cell>
          <cell r="G111">
            <v>30</v>
          </cell>
          <cell r="H111">
            <v>8398</v>
          </cell>
          <cell r="I111">
            <v>1326</v>
          </cell>
        </row>
        <row r="112">
          <cell r="B112">
            <v>969</v>
          </cell>
          <cell r="C112">
            <v>89</v>
          </cell>
          <cell r="D112">
            <v>1222</v>
          </cell>
          <cell r="E112">
            <v>971</v>
          </cell>
          <cell r="F112">
            <v>1490</v>
          </cell>
          <cell r="G112">
            <v>2322</v>
          </cell>
          <cell r="H112">
            <v>23729</v>
          </cell>
        </row>
        <row r="113">
          <cell r="B113">
            <v>947</v>
          </cell>
          <cell r="C113">
            <v>873</v>
          </cell>
          <cell r="D113">
            <v>961</v>
          </cell>
          <cell r="E113">
            <v>204</v>
          </cell>
          <cell r="F113">
            <v>755</v>
          </cell>
          <cell r="G113">
            <v>10031</v>
          </cell>
          <cell r="H113">
            <v>16986</v>
          </cell>
          <cell r="I113">
            <v>274</v>
          </cell>
        </row>
        <row r="114">
          <cell r="B114">
            <v>75</v>
          </cell>
          <cell r="F114">
            <v>20</v>
          </cell>
          <cell r="G114">
            <v>808</v>
          </cell>
          <cell r="H114">
            <v>705</v>
          </cell>
          <cell r="I114">
            <v>10</v>
          </cell>
        </row>
        <row r="115">
          <cell r="B115">
            <v>1142</v>
          </cell>
          <cell r="C115">
            <v>284</v>
          </cell>
          <cell r="D115">
            <v>1720</v>
          </cell>
          <cell r="E115">
            <v>36</v>
          </cell>
          <cell r="F115">
            <v>818</v>
          </cell>
          <cell r="G115">
            <v>115</v>
          </cell>
          <cell r="H115">
            <v>6048</v>
          </cell>
          <cell r="I115">
            <v>141</v>
          </cell>
        </row>
        <row r="116">
          <cell r="B116">
            <v>6503</v>
          </cell>
          <cell r="C116">
            <v>3673</v>
          </cell>
          <cell r="D116">
            <v>1835</v>
          </cell>
          <cell r="E116">
            <v>5258</v>
          </cell>
          <cell r="F116">
            <v>4040</v>
          </cell>
          <cell r="G116">
            <v>2775</v>
          </cell>
          <cell r="H116">
            <v>34143</v>
          </cell>
          <cell r="I116">
            <v>1637</v>
          </cell>
        </row>
        <row r="117">
          <cell r="C117">
            <v>1036</v>
          </cell>
          <cell r="F117">
            <v>3256</v>
          </cell>
          <cell r="G117">
            <v>7711</v>
          </cell>
          <cell r="I117">
            <v>3664</v>
          </cell>
        </row>
        <row r="118">
          <cell r="E118">
            <v>126405</v>
          </cell>
          <cell r="F118">
            <v>2550</v>
          </cell>
          <cell r="G118">
            <v>2420</v>
          </cell>
        </row>
        <row r="119">
          <cell r="B119">
            <v>3112</v>
          </cell>
          <cell r="C119">
            <v>15729</v>
          </cell>
          <cell r="D119">
            <v>12</v>
          </cell>
          <cell r="E119">
            <v>613</v>
          </cell>
          <cell r="F119">
            <v>11274</v>
          </cell>
          <cell r="G119">
            <v>8333</v>
          </cell>
          <cell r="I119">
            <v>3754</v>
          </cell>
        </row>
        <row r="120">
          <cell r="B120">
            <v>40343</v>
          </cell>
          <cell r="C120">
            <v>5354</v>
          </cell>
          <cell r="D120">
            <v>24238</v>
          </cell>
          <cell r="E120">
            <v>20487</v>
          </cell>
          <cell r="F120">
            <v>19184</v>
          </cell>
          <cell r="G120">
            <v>5858</v>
          </cell>
          <cell r="H120">
            <v>17328</v>
          </cell>
          <cell r="I120">
            <v>6294</v>
          </cell>
        </row>
        <row r="121">
          <cell r="B121">
            <v>10417</v>
          </cell>
          <cell r="C121">
            <v>330</v>
          </cell>
          <cell r="D121">
            <v>2397</v>
          </cell>
          <cell r="E121">
            <v>15469</v>
          </cell>
          <cell r="F121">
            <v>14750</v>
          </cell>
          <cell r="G121">
            <v>1698</v>
          </cell>
          <cell r="H121">
            <v>3304</v>
          </cell>
          <cell r="I121">
            <v>387</v>
          </cell>
        </row>
        <row r="123">
          <cell r="B123">
            <v>16305</v>
          </cell>
          <cell r="C123">
            <v>12826</v>
          </cell>
          <cell r="D123">
            <v>2113</v>
          </cell>
          <cell r="E123">
            <v>3142</v>
          </cell>
          <cell r="F123">
            <v>23070</v>
          </cell>
          <cell r="G123">
            <v>2524</v>
          </cell>
          <cell r="H123">
            <v>1525</v>
          </cell>
          <cell r="I123">
            <v>7464</v>
          </cell>
        </row>
        <row r="124">
          <cell r="B124">
            <v>13417</v>
          </cell>
          <cell r="C124">
            <v>403</v>
          </cell>
          <cell r="D124">
            <v>718</v>
          </cell>
          <cell r="E124">
            <v>3330</v>
          </cell>
          <cell r="F124">
            <v>4613</v>
          </cell>
          <cell r="G124">
            <v>2407</v>
          </cell>
          <cell r="H124">
            <v>4360</v>
          </cell>
          <cell r="I124">
            <v>143</v>
          </cell>
        </row>
        <row r="125">
          <cell r="D125">
            <v>14850</v>
          </cell>
          <cell r="E125">
            <v>32040</v>
          </cell>
          <cell r="F125">
            <v>9720</v>
          </cell>
          <cell r="G125">
            <v>5304</v>
          </cell>
          <cell r="H125">
            <v>15509</v>
          </cell>
        </row>
        <row r="126">
          <cell r="B126">
            <v>1958</v>
          </cell>
          <cell r="C126">
            <v>159</v>
          </cell>
          <cell r="D126">
            <v>570</v>
          </cell>
          <cell r="E126">
            <v>2668</v>
          </cell>
          <cell r="F126">
            <v>9477</v>
          </cell>
          <cell r="G126">
            <v>204</v>
          </cell>
          <cell r="H126">
            <v>885</v>
          </cell>
          <cell r="I126">
            <v>140</v>
          </cell>
        </row>
        <row r="127">
          <cell r="B127">
            <v>7</v>
          </cell>
          <cell r="C127">
            <v>1</v>
          </cell>
          <cell r="E127">
            <v>1630</v>
          </cell>
          <cell r="F127">
            <v>260</v>
          </cell>
          <cell r="G127">
            <v>23</v>
          </cell>
          <cell r="I127">
            <v>3</v>
          </cell>
        </row>
        <row r="128">
          <cell r="D128">
            <v>4</v>
          </cell>
          <cell r="E128">
            <v>7657</v>
          </cell>
          <cell r="F128">
            <v>20</v>
          </cell>
          <cell r="G128">
            <v>469</v>
          </cell>
          <cell r="H128">
            <v>330</v>
          </cell>
        </row>
        <row r="129">
          <cell r="B129">
            <v>1898</v>
          </cell>
          <cell r="C129">
            <v>26</v>
          </cell>
          <cell r="D129">
            <v>0</v>
          </cell>
          <cell r="E129">
            <v>834</v>
          </cell>
          <cell r="F129">
            <v>6390</v>
          </cell>
          <cell r="G129">
            <v>2100</v>
          </cell>
          <cell r="H129">
            <v>320</v>
          </cell>
          <cell r="I129">
            <v>46</v>
          </cell>
        </row>
        <row r="130">
          <cell r="B130">
            <v>0</v>
          </cell>
        </row>
        <row r="131">
          <cell r="C131">
            <v>8</v>
          </cell>
          <cell r="E131">
            <v>41020</v>
          </cell>
          <cell r="F131">
            <v>2040</v>
          </cell>
          <cell r="G131">
            <v>270</v>
          </cell>
          <cell r="I131">
            <v>6</v>
          </cell>
        </row>
        <row r="132">
          <cell r="B132">
            <v>10530</v>
          </cell>
          <cell r="C132">
            <v>1157</v>
          </cell>
          <cell r="D132">
            <v>27</v>
          </cell>
          <cell r="E132">
            <v>266</v>
          </cell>
          <cell r="F132">
            <v>527</v>
          </cell>
          <cell r="G132">
            <v>377</v>
          </cell>
          <cell r="H132">
            <v>120</v>
          </cell>
          <cell r="I132">
            <v>747</v>
          </cell>
        </row>
        <row r="133">
          <cell r="B133">
            <v>293</v>
          </cell>
          <cell r="C133">
            <v>607</v>
          </cell>
          <cell r="D133">
            <v>53</v>
          </cell>
          <cell r="E133">
            <v>95</v>
          </cell>
          <cell r="F133">
            <v>5625</v>
          </cell>
          <cell r="G133">
            <v>217</v>
          </cell>
          <cell r="I133">
            <v>394</v>
          </cell>
        </row>
        <row r="134">
          <cell r="B134">
            <v>1765</v>
          </cell>
          <cell r="C134">
            <v>111</v>
          </cell>
          <cell r="D134">
            <v>4225</v>
          </cell>
          <cell r="E134">
            <v>223</v>
          </cell>
          <cell r="F134">
            <v>776</v>
          </cell>
          <cell r="G134">
            <v>534</v>
          </cell>
          <cell r="H134">
            <v>27</v>
          </cell>
          <cell r="I134">
            <v>114</v>
          </cell>
        </row>
        <row r="135">
          <cell r="B135">
            <v>16</v>
          </cell>
          <cell r="D135">
            <v>65</v>
          </cell>
          <cell r="G135">
            <v>180</v>
          </cell>
          <cell r="H135">
            <v>40</v>
          </cell>
          <cell r="I135">
            <v>321</v>
          </cell>
        </row>
        <row r="136">
          <cell r="B136">
            <v>1609</v>
          </cell>
          <cell r="C136">
            <v>612</v>
          </cell>
          <cell r="E136">
            <v>22</v>
          </cell>
          <cell r="F136">
            <v>2752</v>
          </cell>
          <cell r="I136">
            <v>9360</v>
          </cell>
        </row>
        <row r="137">
          <cell r="B137">
            <v>141</v>
          </cell>
          <cell r="C137">
            <v>1224</v>
          </cell>
          <cell r="D137">
            <v>10</v>
          </cell>
          <cell r="E137">
            <v>37</v>
          </cell>
          <cell r="F137">
            <v>1557</v>
          </cell>
          <cell r="I137">
            <v>437</v>
          </cell>
        </row>
        <row r="138">
          <cell r="F138">
            <v>11</v>
          </cell>
          <cell r="I138">
            <v>15</v>
          </cell>
        </row>
        <row r="139">
          <cell r="B139">
            <v>136196</v>
          </cell>
          <cell r="C139">
            <v>38580</v>
          </cell>
          <cell r="D139">
            <v>1206064</v>
          </cell>
          <cell r="E139">
            <v>10095</v>
          </cell>
          <cell r="F139">
            <v>135600</v>
          </cell>
          <cell r="G139">
            <v>441316</v>
          </cell>
          <cell r="H139">
            <v>93081</v>
          </cell>
          <cell r="I139">
            <v>14136</v>
          </cell>
        </row>
        <row r="140">
          <cell r="B140">
            <v>46277</v>
          </cell>
          <cell r="C140">
            <v>26445</v>
          </cell>
          <cell r="D140">
            <v>2667</v>
          </cell>
          <cell r="E140">
            <v>17041</v>
          </cell>
          <cell r="F140">
            <v>27439</v>
          </cell>
          <cell r="G140">
            <v>29451</v>
          </cell>
          <cell r="H140">
            <v>12424</v>
          </cell>
          <cell r="I140">
            <v>10283</v>
          </cell>
        </row>
      </sheetData>
      <sheetData sheetId="10">
        <row r="8">
          <cell r="C8">
            <v>20534</v>
          </cell>
          <cell r="D8">
            <v>8830</v>
          </cell>
          <cell r="E8">
            <v>250</v>
          </cell>
          <cell r="F8">
            <v>526</v>
          </cell>
          <cell r="G8">
            <v>0</v>
          </cell>
          <cell r="H8">
            <v>4470</v>
          </cell>
          <cell r="I8">
            <v>4445</v>
          </cell>
        </row>
        <row r="9">
          <cell r="B9">
            <v>844</v>
          </cell>
          <cell r="C9">
            <v>1340</v>
          </cell>
          <cell r="D9">
            <v>675</v>
          </cell>
          <cell r="E9">
            <v>1351</v>
          </cell>
          <cell r="F9">
            <v>6000</v>
          </cell>
          <cell r="G9">
            <v>3280</v>
          </cell>
          <cell r="H9">
            <v>24413</v>
          </cell>
          <cell r="I9">
            <v>2432</v>
          </cell>
        </row>
        <row r="10">
          <cell r="B10">
            <v>100</v>
          </cell>
          <cell r="G10">
            <v>1050</v>
          </cell>
        </row>
        <row r="11">
          <cell r="B11">
            <v>0</v>
          </cell>
          <cell r="C11">
            <v>155</v>
          </cell>
          <cell r="D11">
            <v>0</v>
          </cell>
          <cell r="E11">
            <v>0</v>
          </cell>
          <cell r="F11">
            <v>5</v>
          </cell>
          <cell r="G11">
            <v>0</v>
          </cell>
          <cell r="H11">
            <v>0</v>
          </cell>
          <cell r="I11">
            <v>0</v>
          </cell>
        </row>
        <row r="12">
          <cell r="D12">
            <v>861</v>
          </cell>
          <cell r="F12">
            <v>10</v>
          </cell>
          <cell r="G12">
            <v>10</v>
          </cell>
          <cell r="H12">
            <v>6965</v>
          </cell>
          <cell r="I12">
            <v>58</v>
          </cell>
        </row>
        <row r="13">
          <cell r="B13">
            <v>476</v>
          </cell>
          <cell r="C13">
            <v>34</v>
          </cell>
          <cell r="D13">
            <v>498</v>
          </cell>
          <cell r="E13">
            <v>454</v>
          </cell>
          <cell r="F13">
            <v>485</v>
          </cell>
          <cell r="G13">
            <v>1820</v>
          </cell>
          <cell r="H13">
            <v>20936</v>
          </cell>
        </row>
        <row r="14">
          <cell r="B14">
            <v>70</v>
          </cell>
          <cell r="C14">
            <v>56</v>
          </cell>
          <cell r="D14">
            <v>923</v>
          </cell>
          <cell r="E14">
            <v>10</v>
          </cell>
          <cell r="F14">
            <v>160</v>
          </cell>
          <cell r="G14">
            <v>4673</v>
          </cell>
          <cell r="H14">
            <v>31684</v>
          </cell>
          <cell r="I14">
            <v>26</v>
          </cell>
        </row>
        <row r="15">
          <cell r="B15">
            <v>73</v>
          </cell>
          <cell r="F15">
            <v>150</v>
          </cell>
          <cell r="G15">
            <v>218</v>
          </cell>
          <cell r="H15">
            <v>965</v>
          </cell>
        </row>
        <row r="16">
          <cell r="B16">
            <v>220</v>
          </cell>
          <cell r="C16">
            <v>140</v>
          </cell>
          <cell r="D16">
            <v>124</v>
          </cell>
          <cell r="E16">
            <v>149</v>
          </cell>
          <cell r="F16">
            <v>1756</v>
          </cell>
          <cell r="G16">
            <v>722</v>
          </cell>
          <cell r="H16">
            <v>4078</v>
          </cell>
          <cell r="I16">
            <v>1206</v>
          </cell>
        </row>
        <row r="17">
          <cell r="B17">
            <v>728</v>
          </cell>
          <cell r="C17">
            <v>325</v>
          </cell>
          <cell r="D17">
            <v>205</v>
          </cell>
          <cell r="E17">
            <v>1885</v>
          </cell>
          <cell r="F17">
            <v>575</v>
          </cell>
          <cell r="G17">
            <v>461</v>
          </cell>
          <cell r="H17">
            <v>1721</v>
          </cell>
          <cell r="I17">
            <v>637</v>
          </cell>
        </row>
        <row r="18">
          <cell r="B18">
            <v>4</v>
          </cell>
          <cell r="C18">
            <v>234</v>
          </cell>
          <cell r="D18">
            <v>10</v>
          </cell>
          <cell r="E18">
            <v>10</v>
          </cell>
          <cell r="F18">
            <v>528</v>
          </cell>
          <cell r="G18">
            <v>560</v>
          </cell>
          <cell r="H18">
            <v>58</v>
          </cell>
          <cell r="I18">
            <v>208</v>
          </cell>
        </row>
        <row r="19">
          <cell r="E19">
            <v>1624</v>
          </cell>
          <cell r="F19">
            <v>245</v>
          </cell>
          <cell r="G19">
            <v>311</v>
          </cell>
        </row>
        <row r="20">
          <cell r="B20">
            <v>230</v>
          </cell>
          <cell r="C20">
            <v>1254</v>
          </cell>
          <cell r="D20">
            <v>4</v>
          </cell>
          <cell r="E20">
            <v>137</v>
          </cell>
          <cell r="F20">
            <v>1068</v>
          </cell>
          <cell r="G20">
            <v>1291</v>
          </cell>
          <cell r="H20">
            <v>40</v>
          </cell>
          <cell r="I20">
            <v>207</v>
          </cell>
        </row>
        <row r="21">
          <cell r="B21">
            <v>5613</v>
          </cell>
          <cell r="C21">
            <v>2048</v>
          </cell>
          <cell r="D21">
            <v>3964</v>
          </cell>
          <cell r="E21">
            <v>2970</v>
          </cell>
          <cell r="F21">
            <v>2329</v>
          </cell>
          <cell r="G21">
            <v>1366</v>
          </cell>
          <cell r="H21">
            <v>3281</v>
          </cell>
          <cell r="I21">
            <v>1469</v>
          </cell>
        </row>
        <row r="22">
          <cell r="B22">
            <v>227</v>
          </cell>
          <cell r="C22">
            <v>2</v>
          </cell>
          <cell r="D22">
            <v>244</v>
          </cell>
          <cell r="E22">
            <v>414</v>
          </cell>
          <cell r="F22">
            <v>465</v>
          </cell>
          <cell r="G22">
            <v>354</v>
          </cell>
          <cell r="H22">
            <v>496</v>
          </cell>
          <cell r="I22">
            <v>84</v>
          </cell>
        </row>
        <row r="24">
          <cell r="B24">
            <v>576</v>
          </cell>
          <cell r="C24">
            <v>564</v>
          </cell>
          <cell r="D24">
            <v>129</v>
          </cell>
          <cell r="E24">
            <v>471</v>
          </cell>
          <cell r="F24">
            <v>1311</v>
          </cell>
          <cell r="G24">
            <v>389</v>
          </cell>
          <cell r="H24">
            <v>1452</v>
          </cell>
          <cell r="I24">
            <v>758</v>
          </cell>
        </row>
        <row r="25">
          <cell r="B25">
            <v>154</v>
          </cell>
          <cell r="C25">
            <v>31</v>
          </cell>
          <cell r="D25">
            <v>27</v>
          </cell>
          <cell r="E25">
            <v>354</v>
          </cell>
          <cell r="F25">
            <v>147</v>
          </cell>
          <cell r="G25">
            <v>10</v>
          </cell>
          <cell r="H25">
            <v>60</v>
          </cell>
          <cell r="I25">
            <v>30</v>
          </cell>
        </row>
        <row r="26">
          <cell r="B26">
            <v>218</v>
          </cell>
          <cell r="D26">
            <v>350</v>
          </cell>
          <cell r="E26">
            <v>4</v>
          </cell>
          <cell r="F26">
            <v>676</v>
          </cell>
          <cell r="G26">
            <v>640</v>
          </cell>
          <cell r="H26">
            <v>1837</v>
          </cell>
        </row>
        <row r="27">
          <cell r="B27">
            <v>40</v>
          </cell>
          <cell r="C27">
            <v>3</v>
          </cell>
          <cell r="D27">
            <v>58</v>
          </cell>
          <cell r="E27">
            <v>275</v>
          </cell>
          <cell r="F27">
            <v>225</v>
          </cell>
          <cell r="G27">
            <v>13</v>
          </cell>
          <cell r="H27">
            <v>38</v>
          </cell>
          <cell r="I27">
            <v>10</v>
          </cell>
        </row>
        <row r="28">
          <cell r="B28">
            <v>6</v>
          </cell>
          <cell r="E28">
            <v>547</v>
          </cell>
          <cell r="F28">
            <v>150</v>
          </cell>
          <cell r="G28">
            <v>29</v>
          </cell>
          <cell r="H28">
            <v>8</v>
          </cell>
          <cell r="I28">
            <v>1</v>
          </cell>
        </row>
        <row r="29">
          <cell r="E29">
            <v>1063</v>
          </cell>
          <cell r="F29">
            <v>10</v>
          </cell>
          <cell r="G29">
            <v>38</v>
          </cell>
        </row>
        <row r="30">
          <cell r="B30">
            <v>90</v>
          </cell>
          <cell r="C30">
            <v>1</v>
          </cell>
          <cell r="E30">
            <v>132</v>
          </cell>
          <cell r="F30">
            <v>525</v>
          </cell>
          <cell r="I30">
            <v>13</v>
          </cell>
        </row>
        <row r="31">
          <cell r="F31">
            <v>0</v>
          </cell>
        </row>
        <row r="32">
          <cell r="E32">
            <v>478</v>
          </cell>
          <cell r="F32">
            <v>200</v>
          </cell>
          <cell r="G32">
            <v>344</v>
          </cell>
          <cell r="H32">
            <v>20</v>
          </cell>
          <cell r="I32">
            <v>2</v>
          </cell>
        </row>
        <row r="33">
          <cell r="B33">
            <v>30</v>
          </cell>
          <cell r="D33">
            <v>110</v>
          </cell>
          <cell r="E33">
            <v>50</v>
          </cell>
          <cell r="F33">
            <v>235</v>
          </cell>
          <cell r="G33">
            <v>936</v>
          </cell>
          <cell r="I33">
            <v>69</v>
          </cell>
        </row>
        <row r="34">
          <cell r="B34">
            <v>2</v>
          </cell>
          <cell r="C34">
            <v>379</v>
          </cell>
          <cell r="D34">
            <v>3</v>
          </cell>
          <cell r="E34">
            <v>2</v>
          </cell>
          <cell r="F34">
            <v>311</v>
          </cell>
          <cell r="G34">
            <v>22</v>
          </cell>
          <cell r="I34">
            <v>105</v>
          </cell>
        </row>
        <row r="35">
          <cell r="B35">
            <v>355</v>
          </cell>
          <cell r="C35">
            <v>90</v>
          </cell>
          <cell r="D35">
            <v>85</v>
          </cell>
          <cell r="E35">
            <v>27</v>
          </cell>
          <cell r="F35">
            <v>138</v>
          </cell>
          <cell r="G35">
            <v>261</v>
          </cell>
          <cell r="H35">
            <v>372</v>
          </cell>
          <cell r="I35">
            <v>310</v>
          </cell>
        </row>
        <row r="36">
          <cell r="B36">
            <v>50</v>
          </cell>
          <cell r="C36">
            <v>10</v>
          </cell>
          <cell r="D36">
            <v>10</v>
          </cell>
          <cell r="G36">
            <v>358</v>
          </cell>
          <cell r="I36">
            <v>179</v>
          </cell>
        </row>
        <row r="37">
          <cell r="B37">
            <v>23</v>
          </cell>
          <cell r="C37">
            <v>4</v>
          </cell>
          <cell r="D37">
            <v>3</v>
          </cell>
          <cell r="E37">
            <v>30</v>
          </cell>
          <cell r="F37">
            <v>15</v>
          </cell>
          <cell r="I37">
            <v>135</v>
          </cell>
        </row>
        <row r="38">
          <cell r="B38">
            <v>295</v>
          </cell>
          <cell r="C38">
            <v>1177</v>
          </cell>
          <cell r="D38">
            <v>4</v>
          </cell>
          <cell r="E38">
            <v>130</v>
          </cell>
          <cell r="F38">
            <v>160</v>
          </cell>
          <cell r="G38">
            <v>3</v>
          </cell>
          <cell r="I38">
            <v>89</v>
          </cell>
        </row>
        <row r="40">
          <cell r="B40">
            <v>171</v>
          </cell>
          <cell r="C40">
            <v>74</v>
          </cell>
          <cell r="D40">
            <v>2917</v>
          </cell>
          <cell r="E40">
            <v>41</v>
          </cell>
          <cell r="F40">
            <v>395</v>
          </cell>
          <cell r="G40">
            <v>599</v>
          </cell>
          <cell r="H40">
            <v>328</v>
          </cell>
          <cell r="I40">
            <v>160</v>
          </cell>
        </row>
        <row r="41">
          <cell r="B41">
            <v>2459</v>
          </cell>
          <cell r="C41">
            <v>2358</v>
          </cell>
          <cell r="D41">
            <v>1275</v>
          </cell>
          <cell r="E41">
            <v>2438</v>
          </cell>
          <cell r="F41">
            <v>1208</v>
          </cell>
          <cell r="G41">
            <v>679</v>
          </cell>
          <cell r="H41">
            <v>1568</v>
          </cell>
          <cell r="I41">
            <v>1243</v>
          </cell>
        </row>
        <row r="56">
          <cell r="B56">
            <v>3932</v>
          </cell>
          <cell r="C56">
            <v>64817</v>
          </cell>
          <cell r="D56">
            <v>28209</v>
          </cell>
          <cell r="E56">
            <v>36757</v>
          </cell>
          <cell r="F56">
            <v>4222</v>
          </cell>
          <cell r="G56">
            <v>0</v>
          </cell>
          <cell r="H56">
            <v>11793</v>
          </cell>
          <cell r="I56">
            <v>2280</v>
          </cell>
        </row>
        <row r="57">
          <cell r="B57">
            <v>6835</v>
          </cell>
          <cell r="C57">
            <v>8873</v>
          </cell>
          <cell r="D57">
            <v>2676</v>
          </cell>
          <cell r="E57">
            <v>1909</v>
          </cell>
          <cell r="F57">
            <v>5588</v>
          </cell>
          <cell r="G57">
            <v>8180</v>
          </cell>
          <cell r="H57">
            <v>43163</v>
          </cell>
          <cell r="I57">
            <v>5072</v>
          </cell>
        </row>
        <row r="58">
          <cell r="B58">
            <v>915</v>
          </cell>
        </row>
        <row r="59">
          <cell r="B59">
            <v>1512</v>
          </cell>
          <cell r="C59">
            <v>71792</v>
          </cell>
          <cell r="D59">
            <v>370</v>
          </cell>
          <cell r="E59">
            <v>1130</v>
          </cell>
          <cell r="F59">
            <v>8622</v>
          </cell>
          <cell r="G59">
            <v>19810</v>
          </cell>
          <cell r="H59">
            <v>632</v>
          </cell>
          <cell r="I59">
            <v>29690</v>
          </cell>
        </row>
        <row r="60">
          <cell r="C60">
            <v>84</v>
          </cell>
          <cell r="D60">
            <v>18</v>
          </cell>
          <cell r="F60">
            <v>40</v>
          </cell>
          <cell r="H60">
            <v>339</v>
          </cell>
          <cell r="I60">
            <v>30</v>
          </cell>
        </row>
        <row r="61">
          <cell r="B61">
            <v>1315</v>
          </cell>
          <cell r="C61">
            <v>14</v>
          </cell>
          <cell r="D61">
            <v>102</v>
          </cell>
          <cell r="E61">
            <v>1146</v>
          </cell>
          <cell r="F61">
            <v>560</v>
          </cell>
          <cell r="G61">
            <v>576</v>
          </cell>
          <cell r="H61">
            <v>3470</v>
          </cell>
        </row>
        <row r="62">
          <cell r="B62">
            <v>98</v>
          </cell>
          <cell r="C62">
            <v>610</v>
          </cell>
          <cell r="D62">
            <v>85</v>
          </cell>
          <cell r="E62">
            <v>78</v>
          </cell>
          <cell r="F62">
            <v>446</v>
          </cell>
          <cell r="G62">
            <v>1087</v>
          </cell>
          <cell r="H62">
            <v>401</v>
          </cell>
          <cell r="I62">
            <v>90</v>
          </cell>
        </row>
        <row r="63">
          <cell r="B63">
            <v>115</v>
          </cell>
          <cell r="F63">
            <v>40</v>
          </cell>
          <cell r="H63">
            <v>93</v>
          </cell>
        </row>
        <row r="64">
          <cell r="B64">
            <v>946</v>
          </cell>
          <cell r="C64">
            <v>1431</v>
          </cell>
          <cell r="D64">
            <v>510</v>
          </cell>
          <cell r="E64">
            <v>66</v>
          </cell>
          <cell r="F64">
            <v>632</v>
          </cell>
          <cell r="G64">
            <v>584</v>
          </cell>
          <cell r="H64">
            <v>4970</v>
          </cell>
          <cell r="I64">
            <v>531</v>
          </cell>
        </row>
        <row r="65">
          <cell r="B65">
            <v>1200</v>
          </cell>
          <cell r="C65">
            <v>755</v>
          </cell>
          <cell r="D65">
            <v>141</v>
          </cell>
          <cell r="E65">
            <v>1378</v>
          </cell>
          <cell r="F65">
            <v>435</v>
          </cell>
          <cell r="G65">
            <v>360</v>
          </cell>
          <cell r="H65">
            <v>1610</v>
          </cell>
          <cell r="I65">
            <v>362</v>
          </cell>
        </row>
        <row r="66">
          <cell r="C66">
            <v>310</v>
          </cell>
          <cell r="F66">
            <v>813</v>
          </cell>
          <cell r="G66">
            <v>1611</v>
          </cell>
          <cell r="I66">
            <v>413</v>
          </cell>
        </row>
        <row r="67">
          <cell r="E67">
            <v>1629</v>
          </cell>
          <cell r="F67">
            <v>1115</v>
          </cell>
          <cell r="G67">
            <v>1220</v>
          </cell>
        </row>
        <row r="68">
          <cell r="B68">
            <v>154</v>
          </cell>
          <cell r="C68">
            <v>616</v>
          </cell>
          <cell r="D68">
            <v>20</v>
          </cell>
          <cell r="E68">
            <v>455</v>
          </cell>
          <cell r="F68">
            <v>1301</v>
          </cell>
          <cell r="G68">
            <v>1062</v>
          </cell>
          <cell r="I68">
            <v>280</v>
          </cell>
        </row>
        <row r="69">
          <cell r="B69">
            <v>4340</v>
          </cell>
          <cell r="C69">
            <v>1652</v>
          </cell>
          <cell r="D69">
            <v>2694</v>
          </cell>
          <cell r="E69">
            <v>2766</v>
          </cell>
          <cell r="F69">
            <v>3859</v>
          </cell>
          <cell r="G69">
            <v>1320</v>
          </cell>
          <cell r="H69">
            <v>2155</v>
          </cell>
          <cell r="I69">
            <v>1099</v>
          </cell>
        </row>
        <row r="70">
          <cell r="B70">
            <v>1110</v>
          </cell>
          <cell r="C70">
            <v>190</v>
          </cell>
          <cell r="D70">
            <v>696</v>
          </cell>
          <cell r="E70">
            <v>719</v>
          </cell>
          <cell r="F70">
            <v>1705</v>
          </cell>
          <cell r="G70">
            <v>341</v>
          </cell>
          <cell r="H70">
            <v>177</v>
          </cell>
          <cell r="I70">
            <v>272</v>
          </cell>
        </row>
        <row r="71">
          <cell r="B71">
            <v>4</v>
          </cell>
        </row>
        <row r="72">
          <cell r="B72">
            <v>3074</v>
          </cell>
          <cell r="C72">
            <v>5962</v>
          </cell>
          <cell r="D72">
            <v>623</v>
          </cell>
          <cell r="E72">
            <v>1587</v>
          </cell>
          <cell r="F72">
            <v>1279</v>
          </cell>
          <cell r="G72">
            <v>664</v>
          </cell>
          <cell r="H72">
            <v>1324</v>
          </cell>
          <cell r="I72">
            <v>1738</v>
          </cell>
        </row>
        <row r="73">
          <cell r="B73">
            <v>1933</v>
          </cell>
          <cell r="C73">
            <v>71</v>
          </cell>
          <cell r="D73">
            <v>83</v>
          </cell>
          <cell r="E73">
            <v>580</v>
          </cell>
          <cell r="F73">
            <v>363</v>
          </cell>
          <cell r="G73">
            <v>889</v>
          </cell>
          <cell r="H73">
            <v>209</v>
          </cell>
          <cell r="I73">
            <v>26</v>
          </cell>
        </row>
        <row r="74">
          <cell r="B74">
            <v>302</v>
          </cell>
          <cell r="D74">
            <v>590</v>
          </cell>
          <cell r="E74">
            <v>692</v>
          </cell>
          <cell r="F74">
            <v>293</v>
          </cell>
          <cell r="G74">
            <v>752</v>
          </cell>
          <cell r="H74">
            <v>4390</v>
          </cell>
          <cell r="I74">
            <v>5</v>
          </cell>
        </row>
        <row r="75">
          <cell r="B75">
            <v>270</v>
          </cell>
          <cell r="C75">
            <v>46</v>
          </cell>
          <cell r="D75">
            <v>39</v>
          </cell>
          <cell r="E75">
            <v>219</v>
          </cell>
          <cell r="F75">
            <v>169</v>
          </cell>
          <cell r="G75">
            <v>10</v>
          </cell>
          <cell r="H75">
            <v>43</v>
          </cell>
          <cell r="I75">
            <v>27</v>
          </cell>
        </row>
        <row r="76">
          <cell r="E76">
            <v>686</v>
          </cell>
          <cell r="F76">
            <v>215</v>
          </cell>
          <cell r="G76">
            <v>8</v>
          </cell>
        </row>
        <row r="77">
          <cell r="B77">
            <v>8</v>
          </cell>
          <cell r="D77">
            <v>25</v>
          </cell>
          <cell r="E77">
            <v>2766</v>
          </cell>
          <cell r="F77">
            <v>90</v>
          </cell>
          <cell r="G77">
            <v>1037</v>
          </cell>
          <cell r="H77">
            <v>344</v>
          </cell>
        </row>
        <row r="78">
          <cell r="B78">
            <v>376</v>
          </cell>
          <cell r="C78">
            <v>7</v>
          </cell>
          <cell r="E78">
            <v>367</v>
          </cell>
          <cell r="F78">
            <v>400</v>
          </cell>
          <cell r="G78">
            <v>92</v>
          </cell>
          <cell r="I78">
            <v>13</v>
          </cell>
        </row>
        <row r="80">
          <cell r="B80">
            <v>1</v>
          </cell>
          <cell r="E80">
            <v>509</v>
          </cell>
          <cell r="F80">
            <v>260</v>
          </cell>
          <cell r="G80">
            <v>222</v>
          </cell>
          <cell r="I80">
            <v>14</v>
          </cell>
        </row>
        <row r="81">
          <cell r="B81">
            <v>21221</v>
          </cell>
          <cell r="C81">
            <v>1398</v>
          </cell>
          <cell r="D81">
            <v>4070</v>
          </cell>
          <cell r="E81">
            <v>801</v>
          </cell>
          <cell r="F81">
            <v>1024</v>
          </cell>
          <cell r="G81">
            <v>6812</v>
          </cell>
          <cell r="H81">
            <v>240</v>
          </cell>
          <cell r="I81">
            <v>1015</v>
          </cell>
        </row>
        <row r="82">
          <cell r="B82">
            <v>659</v>
          </cell>
          <cell r="C82">
            <v>3953</v>
          </cell>
          <cell r="D82">
            <v>82</v>
          </cell>
          <cell r="E82">
            <v>33</v>
          </cell>
          <cell r="F82">
            <v>8163</v>
          </cell>
          <cell r="G82">
            <v>435</v>
          </cell>
          <cell r="I82">
            <v>276</v>
          </cell>
        </row>
        <row r="83">
          <cell r="B83">
            <v>1173</v>
          </cell>
          <cell r="C83">
            <v>922</v>
          </cell>
          <cell r="D83">
            <v>1715</v>
          </cell>
          <cell r="E83">
            <v>317</v>
          </cell>
          <cell r="F83">
            <v>336</v>
          </cell>
          <cell r="G83">
            <v>1202</v>
          </cell>
          <cell r="H83">
            <v>404</v>
          </cell>
          <cell r="I83">
            <v>145</v>
          </cell>
        </row>
        <row r="84">
          <cell r="B84">
            <v>215</v>
          </cell>
          <cell r="D84">
            <v>378</v>
          </cell>
          <cell r="G84">
            <v>270</v>
          </cell>
        </row>
        <row r="85">
          <cell r="B85">
            <v>6271</v>
          </cell>
          <cell r="C85">
            <v>4761</v>
          </cell>
          <cell r="D85">
            <v>10</v>
          </cell>
          <cell r="E85">
            <v>2130</v>
          </cell>
          <cell r="F85">
            <v>1542</v>
          </cell>
          <cell r="G85">
            <v>2</v>
          </cell>
          <cell r="I85">
            <v>3520</v>
          </cell>
        </row>
        <row r="86">
          <cell r="B86">
            <v>140</v>
          </cell>
          <cell r="C86">
            <v>8686</v>
          </cell>
          <cell r="E86">
            <v>20</v>
          </cell>
          <cell r="F86">
            <v>161</v>
          </cell>
          <cell r="I86">
            <v>173</v>
          </cell>
        </row>
        <row r="87">
          <cell r="B87">
            <v>1800</v>
          </cell>
          <cell r="C87">
            <v>22</v>
          </cell>
          <cell r="F87">
            <v>85</v>
          </cell>
          <cell r="G87">
            <v>254</v>
          </cell>
          <cell r="I87">
            <v>15</v>
          </cell>
        </row>
        <row r="88">
          <cell r="B88">
            <v>29689</v>
          </cell>
          <cell r="C88">
            <v>7748</v>
          </cell>
          <cell r="D88">
            <v>135811</v>
          </cell>
          <cell r="E88">
            <v>5491</v>
          </cell>
          <cell r="F88">
            <v>25613</v>
          </cell>
          <cell r="G88">
            <v>69215</v>
          </cell>
          <cell r="H88">
            <v>25314</v>
          </cell>
          <cell r="I88">
            <v>584</v>
          </cell>
        </row>
        <row r="89">
          <cell r="B89">
            <v>150149</v>
          </cell>
          <cell r="C89">
            <v>157507</v>
          </cell>
          <cell r="D89">
            <v>11766</v>
          </cell>
          <cell r="E89">
            <v>176092</v>
          </cell>
          <cell r="F89">
            <v>35391</v>
          </cell>
          <cell r="G89">
            <v>101386</v>
          </cell>
          <cell r="H89">
            <v>30679</v>
          </cell>
          <cell r="I89">
            <v>1924</v>
          </cell>
        </row>
        <row r="105">
          <cell r="B105">
            <v>13652</v>
          </cell>
          <cell r="C105">
            <v>165874</v>
          </cell>
          <cell r="D105">
            <v>121781</v>
          </cell>
          <cell r="E105">
            <v>112724</v>
          </cell>
          <cell r="F105">
            <v>18845</v>
          </cell>
          <cell r="G105">
            <v>0</v>
          </cell>
          <cell r="H105">
            <v>41924</v>
          </cell>
          <cell r="I105">
            <v>6174</v>
          </cell>
        </row>
        <row r="106">
          <cell r="B106">
            <v>13433</v>
          </cell>
          <cell r="C106">
            <v>15110</v>
          </cell>
          <cell r="D106">
            <v>4728</v>
          </cell>
          <cell r="E106">
            <v>2731</v>
          </cell>
          <cell r="F106">
            <v>9428</v>
          </cell>
          <cell r="G106">
            <v>12739</v>
          </cell>
          <cell r="H106">
            <v>86572</v>
          </cell>
          <cell r="I106">
            <v>8842</v>
          </cell>
        </row>
        <row r="107">
          <cell r="B107">
            <v>4994</v>
          </cell>
        </row>
        <row r="108">
          <cell r="B108">
            <v>300</v>
          </cell>
          <cell r="C108">
            <v>5302</v>
          </cell>
          <cell r="D108">
            <v>84</v>
          </cell>
          <cell r="E108">
            <v>190</v>
          </cell>
          <cell r="F108">
            <v>999</v>
          </cell>
          <cell r="G108">
            <v>2040</v>
          </cell>
          <cell r="H108">
            <v>96</v>
          </cell>
          <cell r="I108">
            <v>2290</v>
          </cell>
        </row>
        <row r="109">
          <cell r="C109">
            <v>176</v>
          </cell>
          <cell r="D109">
            <v>17</v>
          </cell>
          <cell r="F109">
            <v>120</v>
          </cell>
          <cell r="H109">
            <v>439</v>
          </cell>
          <cell r="I109">
            <v>120</v>
          </cell>
        </row>
        <row r="110">
          <cell r="B110">
            <v>1133</v>
          </cell>
          <cell r="C110">
            <v>15</v>
          </cell>
          <cell r="D110">
            <v>79</v>
          </cell>
          <cell r="E110">
            <v>1129</v>
          </cell>
          <cell r="F110">
            <v>640</v>
          </cell>
          <cell r="G110">
            <v>423</v>
          </cell>
          <cell r="H110">
            <v>2945</v>
          </cell>
        </row>
        <row r="111">
          <cell r="B111">
            <v>138</v>
          </cell>
          <cell r="C111">
            <v>841</v>
          </cell>
          <cell r="D111">
            <v>104</v>
          </cell>
          <cell r="E111">
            <v>110</v>
          </cell>
          <cell r="F111">
            <v>756</v>
          </cell>
          <cell r="G111">
            <v>768</v>
          </cell>
          <cell r="H111">
            <v>390</v>
          </cell>
          <cell r="I111">
            <v>93</v>
          </cell>
        </row>
        <row r="112">
          <cell r="B112">
            <v>139</v>
          </cell>
          <cell r="F112">
            <v>100</v>
          </cell>
          <cell r="H112">
            <v>84</v>
          </cell>
        </row>
        <row r="113">
          <cell r="B113">
            <v>1510</v>
          </cell>
          <cell r="C113">
            <v>734</v>
          </cell>
          <cell r="D113">
            <v>529</v>
          </cell>
          <cell r="E113">
            <v>185</v>
          </cell>
          <cell r="F113">
            <v>966</v>
          </cell>
          <cell r="G113">
            <v>831</v>
          </cell>
          <cell r="H113">
            <v>10718</v>
          </cell>
          <cell r="I113">
            <v>819</v>
          </cell>
        </row>
        <row r="114">
          <cell r="B114">
            <v>10474</v>
          </cell>
          <cell r="C114">
            <v>6056</v>
          </cell>
          <cell r="D114">
            <v>1581</v>
          </cell>
          <cell r="E114">
            <v>12664</v>
          </cell>
          <cell r="F114">
            <v>3554</v>
          </cell>
          <cell r="G114">
            <v>2375</v>
          </cell>
          <cell r="H114">
            <v>17424</v>
          </cell>
          <cell r="I114">
            <v>2677</v>
          </cell>
        </row>
        <row r="115">
          <cell r="C115">
            <v>3100</v>
          </cell>
          <cell r="F115">
            <v>6504</v>
          </cell>
          <cell r="G115">
            <v>10029</v>
          </cell>
          <cell r="I115">
            <v>3440</v>
          </cell>
        </row>
        <row r="116">
          <cell r="E116">
            <v>55920</v>
          </cell>
          <cell r="F116">
            <v>13340</v>
          </cell>
          <cell r="G116">
            <v>17740</v>
          </cell>
          <cell r="I116">
            <v>0</v>
          </cell>
        </row>
        <row r="117">
          <cell r="B117">
            <v>1628</v>
          </cell>
          <cell r="C117">
            <v>4928</v>
          </cell>
          <cell r="D117">
            <v>80</v>
          </cell>
          <cell r="E117">
            <v>2259</v>
          </cell>
          <cell r="F117">
            <v>10408</v>
          </cell>
          <cell r="G117">
            <v>6453</v>
          </cell>
          <cell r="I117">
            <v>1995</v>
          </cell>
        </row>
        <row r="118">
          <cell r="B118">
            <v>47770</v>
          </cell>
          <cell r="C118">
            <v>11828</v>
          </cell>
          <cell r="D118">
            <v>26450</v>
          </cell>
          <cell r="E118">
            <v>26020</v>
          </cell>
          <cell r="F118">
            <v>35160</v>
          </cell>
          <cell r="G118">
            <v>12602</v>
          </cell>
          <cell r="H118">
            <v>49411</v>
          </cell>
          <cell r="I118">
            <v>8585</v>
          </cell>
        </row>
        <row r="119">
          <cell r="B119">
            <v>7449</v>
          </cell>
          <cell r="C119">
            <v>323</v>
          </cell>
          <cell r="D119">
            <v>4006</v>
          </cell>
          <cell r="E119">
            <v>6551</v>
          </cell>
          <cell r="F119">
            <v>18123</v>
          </cell>
          <cell r="G119">
            <v>932</v>
          </cell>
          <cell r="H119">
            <v>1434</v>
          </cell>
          <cell r="I119">
            <v>1308</v>
          </cell>
        </row>
        <row r="120">
          <cell r="B120">
            <v>24</v>
          </cell>
        </row>
        <row r="121">
          <cell r="B121">
            <v>16575</v>
          </cell>
          <cell r="C121">
            <v>28803</v>
          </cell>
          <cell r="D121">
            <v>6281</v>
          </cell>
          <cell r="E121">
            <v>9494</v>
          </cell>
          <cell r="F121">
            <v>12219</v>
          </cell>
          <cell r="G121">
            <v>3280</v>
          </cell>
          <cell r="H121">
            <v>15673</v>
          </cell>
          <cell r="I121">
            <v>12858</v>
          </cell>
        </row>
        <row r="122">
          <cell r="B122">
            <v>15652</v>
          </cell>
          <cell r="C122">
            <v>429</v>
          </cell>
          <cell r="D122">
            <v>398</v>
          </cell>
          <cell r="E122">
            <v>4608</v>
          </cell>
          <cell r="F122">
            <v>4204</v>
          </cell>
          <cell r="G122">
            <v>2214</v>
          </cell>
          <cell r="H122">
            <v>1416</v>
          </cell>
          <cell r="I122">
            <v>124</v>
          </cell>
        </row>
        <row r="123">
          <cell r="B123">
            <v>6874</v>
          </cell>
          <cell r="D123">
            <v>16900</v>
          </cell>
          <cell r="E123">
            <v>26899</v>
          </cell>
          <cell r="F123">
            <v>5470</v>
          </cell>
          <cell r="G123">
            <v>11426</v>
          </cell>
          <cell r="H123">
            <v>19198</v>
          </cell>
          <cell r="I123">
            <v>40</v>
          </cell>
        </row>
        <row r="124">
          <cell r="B124">
            <v>2163</v>
          </cell>
          <cell r="C124">
            <v>124</v>
          </cell>
          <cell r="D124">
            <v>362</v>
          </cell>
          <cell r="E124">
            <v>3911</v>
          </cell>
          <cell r="F124">
            <v>2365</v>
          </cell>
          <cell r="G124">
            <v>79</v>
          </cell>
          <cell r="H124">
            <v>205</v>
          </cell>
          <cell r="I124">
            <v>124</v>
          </cell>
        </row>
        <row r="125">
          <cell r="E125">
            <v>1372</v>
          </cell>
          <cell r="F125">
            <v>430</v>
          </cell>
          <cell r="G125">
            <v>14</v>
          </cell>
        </row>
        <row r="126">
          <cell r="B126">
            <v>6</v>
          </cell>
          <cell r="D126">
            <v>6</v>
          </cell>
          <cell r="E126">
            <v>1382</v>
          </cell>
          <cell r="F126">
            <v>90</v>
          </cell>
          <cell r="G126">
            <v>643</v>
          </cell>
          <cell r="H126">
            <v>421</v>
          </cell>
          <cell r="I126">
            <v>0</v>
          </cell>
        </row>
        <row r="127">
          <cell r="B127">
            <v>4600</v>
          </cell>
          <cell r="C127">
            <v>14</v>
          </cell>
          <cell r="E127">
            <v>6902</v>
          </cell>
          <cell r="F127">
            <v>7800</v>
          </cell>
          <cell r="G127">
            <v>2110</v>
          </cell>
          <cell r="I127">
            <v>89</v>
          </cell>
        </row>
        <row r="129">
          <cell r="B129">
            <v>12</v>
          </cell>
          <cell r="E129">
            <v>28140</v>
          </cell>
          <cell r="F129">
            <v>3620</v>
          </cell>
          <cell r="G129">
            <v>2390</v>
          </cell>
          <cell r="I129">
            <v>112</v>
          </cell>
        </row>
        <row r="130">
          <cell r="B130">
            <v>16611</v>
          </cell>
          <cell r="C130">
            <v>1714</v>
          </cell>
          <cell r="D130">
            <v>4178</v>
          </cell>
          <cell r="E130">
            <v>291</v>
          </cell>
          <cell r="F130">
            <v>692</v>
          </cell>
          <cell r="G130">
            <v>2935</v>
          </cell>
          <cell r="H130">
            <v>198</v>
          </cell>
          <cell r="I130">
            <v>1922</v>
          </cell>
        </row>
        <row r="131">
          <cell r="B131">
            <v>995</v>
          </cell>
          <cell r="C131">
            <v>959</v>
          </cell>
          <cell r="D131">
            <v>34</v>
          </cell>
          <cell r="E131">
            <v>63</v>
          </cell>
          <cell r="F131">
            <v>12163</v>
          </cell>
          <cell r="G131">
            <v>146</v>
          </cell>
          <cell r="I131">
            <v>399</v>
          </cell>
        </row>
        <row r="132">
          <cell r="B132">
            <v>1828</v>
          </cell>
          <cell r="C132">
            <v>111</v>
          </cell>
          <cell r="D132">
            <v>7375</v>
          </cell>
          <cell r="E132">
            <v>106</v>
          </cell>
          <cell r="F132">
            <v>582</v>
          </cell>
          <cell r="G132">
            <v>669</v>
          </cell>
          <cell r="H132">
            <v>231</v>
          </cell>
          <cell r="I132">
            <v>109</v>
          </cell>
        </row>
        <row r="133">
          <cell r="B133">
            <v>262</v>
          </cell>
          <cell r="D133">
            <v>364</v>
          </cell>
          <cell r="G133">
            <v>256</v>
          </cell>
        </row>
        <row r="134">
          <cell r="B134">
            <v>3136</v>
          </cell>
          <cell r="C134">
            <v>3784</v>
          </cell>
          <cell r="D134">
            <v>5</v>
          </cell>
          <cell r="E134">
            <v>138</v>
          </cell>
          <cell r="F134">
            <v>1042</v>
          </cell>
          <cell r="G134">
            <v>6</v>
          </cell>
          <cell r="I134">
            <v>10310</v>
          </cell>
        </row>
        <row r="135">
          <cell r="B135">
            <v>307</v>
          </cell>
          <cell r="C135">
            <v>1216</v>
          </cell>
          <cell r="E135">
            <v>47</v>
          </cell>
          <cell r="F135">
            <v>350</v>
          </cell>
          <cell r="I135">
            <v>283</v>
          </cell>
        </row>
        <row r="136">
          <cell r="B136">
            <v>720</v>
          </cell>
          <cell r="C136">
            <v>1</v>
          </cell>
          <cell r="F136">
            <v>85</v>
          </cell>
          <cell r="G136">
            <v>199</v>
          </cell>
          <cell r="I136">
            <v>11</v>
          </cell>
        </row>
        <row r="137">
          <cell r="B137">
            <v>152266</v>
          </cell>
          <cell r="C137">
            <v>38738</v>
          </cell>
          <cell r="D137">
            <v>1438625</v>
          </cell>
          <cell r="E137">
            <v>12788</v>
          </cell>
          <cell r="F137">
            <v>107501</v>
          </cell>
          <cell r="G137">
            <v>310833</v>
          </cell>
          <cell r="H137">
            <v>123227</v>
          </cell>
          <cell r="I137">
            <v>15003</v>
          </cell>
        </row>
        <row r="138">
          <cell r="B138">
            <v>36990</v>
          </cell>
          <cell r="C138">
            <v>29011</v>
          </cell>
          <cell r="D138">
            <v>5578</v>
          </cell>
          <cell r="E138">
            <v>19266</v>
          </cell>
          <cell r="F138">
            <v>34516</v>
          </cell>
          <cell r="G138">
            <v>29548</v>
          </cell>
          <cell r="H138">
            <v>12221</v>
          </cell>
          <cell r="I138">
            <v>3383</v>
          </cell>
        </row>
      </sheetData>
      <sheetData sheetId="11">
        <row r="8">
          <cell r="C8">
            <v>2105</v>
          </cell>
          <cell r="D8">
            <v>1159</v>
          </cell>
          <cell r="E8">
            <v>446</v>
          </cell>
          <cell r="F8">
            <v>2000</v>
          </cell>
          <cell r="H8">
            <v>1053</v>
          </cell>
          <cell r="I8">
            <v>433</v>
          </cell>
        </row>
        <row r="9">
          <cell r="B9">
            <v>919</v>
          </cell>
          <cell r="C9">
            <v>1002</v>
          </cell>
          <cell r="D9">
            <v>739</v>
          </cell>
          <cell r="E9">
            <v>1139</v>
          </cell>
          <cell r="F9">
            <v>2209</v>
          </cell>
          <cell r="G9">
            <v>6356</v>
          </cell>
          <cell r="H9">
            <v>9090</v>
          </cell>
          <cell r="I9">
            <v>1026</v>
          </cell>
        </row>
        <row r="10">
          <cell r="G10">
            <v>602</v>
          </cell>
        </row>
        <row r="11">
          <cell r="C11">
            <v>5</v>
          </cell>
          <cell r="I11">
            <v>35</v>
          </cell>
        </row>
        <row r="12">
          <cell r="D12">
            <v>752</v>
          </cell>
          <cell r="F12">
            <v>5</v>
          </cell>
          <cell r="G12">
            <v>5</v>
          </cell>
          <cell r="H12">
            <v>1924</v>
          </cell>
          <cell r="I12">
            <v>10</v>
          </cell>
        </row>
        <row r="13">
          <cell r="B13">
            <v>304</v>
          </cell>
          <cell r="C13">
            <v>34</v>
          </cell>
          <cell r="D13">
            <v>1110</v>
          </cell>
          <cell r="E13">
            <v>917</v>
          </cell>
          <cell r="F13">
            <v>330</v>
          </cell>
          <cell r="G13">
            <v>3252</v>
          </cell>
          <cell r="H13">
            <v>11482</v>
          </cell>
          <cell r="I13">
            <v>11</v>
          </cell>
        </row>
        <row r="14">
          <cell r="B14">
            <v>91</v>
          </cell>
          <cell r="C14">
            <v>95</v>
          </cell>
          <cell r="D14">
            <v>439</v>
          </cell>
          <cell r="E14">
            <v>15</v>
          </cell>
          <cell r="F14">
            <v>315</v>
          </cell>
          <cell r="G14">
            <v>12842</v>
          </cell>
          <cell r="H14">
            <v>13604</v>
          </cell>
          <cell r="I14">
            <v>17</v>
          </cell>
        </row>
        <row r="15">
          <cell r="B15">
            <v>32</v>
          </cell>
          <cell r="F15">
            <v>110</v>
          </cell>
          <cell r="G15">
            <v>600</v>
          </cell>
          <cell r="H15">
            <v>482</v>
          </cell>
        </row>
        <row r="16">
          <cell r="B16">
            <v>196</v>
          </cell>
          <cell r="C16">
            <v>94</v>
          </cell>
          <cell r="D16">
            <v>302</v>
          </cell>
          <cell r="E16">
            <v>29</v>
          </cell>
          <cell r="F16">
            <v>729</v>
          </cell>
          <cell r="G16">
            <v>4259</v>
          </cell>
          <cell r="H16">
            <v>1421</v>
          </cell>
          <cell r="I16">
            <v>268</v>
          </cell>
        </row>
        <row r="17">
          <cell r="B17">
            <v>944</v>
          </cell>
          <cell r="C17">
            <v>1015</v>
          </cell>
          <cell r="D17">
            <v>31</v>
          </cell>
          <cell r="E17">
            <v>2391</v>
          </cell>
          <cell r="F17">
            <v>837</v>
          </cell>
          <cell r="G17">
            <v>371</v>
          </cell>
          <cell r="H17">
            <v>312</v>
          </cell>
          <cell r="I17">
            <v>429</v>
          </cell>
        </row>
        <row r="18">
          <cell r="C18">
            <v>168</v>
          </cell>
          <cell r="F18">
            <v>112</v>
          </cell>
          <cell r="G18">
            <v>679</v>
          </cell>
          <cell r="I18">
            <v>157</v>
          </cell>
        </row>
        <row r="19">
          <cell r="E19">
            <v>1498</v>
          </cell>
          <cell r="F19">
            <v>230</v>
          </cell>
          <cell r="G19">
            <v>510</v>
          </cell>
        </row>
        <row r="20">
          <cell r="B20">
            <v>443</v>
          </cell>
          <cell r="C20">
            <v>756</v>
          </cell>
          <cell r="D20">
            <v>15</v>
          </cell>
          <cell r="E20">
            <v>2370</v>
          </cell>
          <cell r="F20">
            <v>996</v>
          </cell>
          <cell r="G20">
            <v>1008</v>
          </cell>
          <cell r="H20">
            <v>2</v>
          </cell>
          <cell r="I20">
            <v>234</v>
          </cell>
        </row>
        <row r="21">
          <cell r="B21">
            <v>5090</v>
          </cell>
          <cell r="C21">
            <v>1136</v>
          </cell>
          <cell r="D21">
            <v>3270</v>
          </cell>
          <cell r="E21">
            <v>3266</v>
          </cell>
          <cell r="F21">
            <v>2085</v>
          </cell>
          <cell r="G21">
            <v>1614</v>
          </cell>
          <cell r="H21">
            <v>2174</v>
          </cell>
          <cell r="I21">
            <v>908</v>
          </cell>
        </row>
        <row r="22">
          <cell r="B22">
            <v>464</v>
          </cell>
          <cell r="C22">
            <v>40</v>
          </cell>
          <cell r="D22">
            <v>1138</v>
          </cell>
          <cell r="E22">
            <v>518</v>
          </cell>
          <cell r="F22">
            <v>702</v>
          </cell>
          <cell r="G22">
            <v>540</v>
          </cell>
          <cell r="H22">
            <v>358</v>
          </cell>
          <cell r="I22">
            <v>79</v>
          </cell>
        </row>
        <row r="23">
          <cell r="E23">
            <v>812</v>
          </cell>
        </row>
        <row r="24">
          <cell r="B24">
            <v>328</v>
          </cell>
          <cell r="C24">
            <v>2204</v>
          </cell>
          <cell r="D24">
            <v>276</v>
          </cell>
          <cell r="E24">
            <v>305</v>
          </cell>
          <cell r="F24">
            <v>337</v>
          </cell>
          <cell r="G24">
            <v>550</v>
          </cell>
          <cell r="H24">
            <v>110</v>
          </cell>
          <cell r="I24">
            <v>520</v>
          </cell>
        </row>
        <row r="25">
          <cell r="B25">
            <v>331</v>
          </cell>
          <cell r="C25">
            <v>45</v>
          </cell>
          <cell r="D25">
            <v>310</v>
          </cell>
          <cell r="E25">
            <v>869</v>
          </cell>
          <cell r="F25">
            <v>222</v>
          </cell>
          <cell r="G25">
            <v>67</v>
          </cell>
          <cell r="H25">
            <v>97</v>
          </cell>
          <cell r="I25">
            <v>24</v>
          </cell>
        </row>
        <row r="26">
          <cell r="B26">
            <v>108</v>
          </cell>
          <cell r="D26">
            <v>105</v>
          </cell>
          <cell r="E26">
            <v>7</v>
          </cell>
          <cell r="F26">
            <v>1104</v>
          </cell>
          <cell r="G26">
            <v>966</v>
          </cell>
          <cell r="H26">
            <v>762</v>
          </cell>
          <cell r="I26">
            <v>1</v>
          </cell>
        </row>
        <row r="27">
          <cell r="B27">
            <v>75</v>
          </cell>
          <cell r="C27">
            <v>17</v>
          </cell>
          <cell r="D27">
            <v>140</v>
          </cell>
          <cell r="E27">
            <v>228</v>
          </cell>
          <cell r="F27">
            <v>198</v>
          </cell>
          <cell r="G27">
            <v>10</v>
          </cell>
          <cell r="H27">
            <v>12</v>
          </cell>
          <cell r="I27">
            <v>27</v>
          </cell>
        </row>
        <row r="28">
          <cell r="B28">
            <v>12</v>
          </cell>
          <cell r="E28">
            <v>761</v>
          </cell>
          <cell r="F28">
            <v>215</v>
          </cell>
          <cell r="G28">
            <v>23</v>
          </cell>
          <cell r="I28">
            <v>17</v>
          </cell>
        </row>
        <row r="29">
          <cell r="E29">
            <v>4415</v>
          </cell>
          <cell r="F29">
            <v>8</v>
          </cell>
          <cell r="G29">
            <v>103</v>
          </cell>
        </row>
        <row r="30">
          <cell r="B30">
            <v>182</v>
          </cell>
          <cell r="E30">
            <v>184</v>
          </cell>
          <cell r="F30">
            <v>465</v>
          </cell>
          <cell r="G30">
            <v>80</v>
          </cell>
          <cell r="H30">
            <v>25</v>
          </cell>
          <cell r="I30">
            <v>21</v>
          </cell>
        </row>
        <row r="31">
          <cell r="G31">
            <v>0</v>
          </cell>
        </row>
        <row r="32">
          <cell r="C32">
            <v>4</v>
          </cell>
          <cell r="E32">
            <v>652</v>
          </cell>
          <cell r="F32">
            <v>220</v>
          </cell>
          <cell r="G32">
            <v>739</v>
          </cell>
          <cell r="H32">
            <v>1</v>
          </cell>
          <cell r="I32">
            <v>2</v>
          </cell>
        </row>
        <row r="33">
          <cell r="B33">
            <v>5</v>
          </cell>
          <cell r="D33">
            <v>98</v>
          </cell>
          <cell r="E33">
            <v>5</v>
          </cell>
          <cell r="F33">
            <v>190</v>
          </cell>
          <cell r="G33">
            <v>873</v>
          </cell>
          <cell r="H33">
            <v>120</v>
          </cell>
          <cell r="I33">
            <v>20</v>
          </cell>
        </row>
        <row r="34">
          <cell r="B34">
            <v>25</v>
          </cell>
          <cell r="C34">
            <v>240</v>
          </cell>
          <cell r="D34">
            <v>20</v>
          </cell>
          <cell r="E34">
            <v>17</v>
          </cell>
          <cell r="F34">
            <v>462</v>
          </cell>
          <cell r="G34">
            <v>33</v>
          </cell>
          <cell r="I34">
            <v>188</v>
          </cell>
        </row>
        <row r="35">
          <cell r="B35">
            <v>60</v>
          </cell>
          <cell r="C35">
            <v>425</v>
          </cell>
          <cell r="D35">
            <v>525</v>
          </cell>
          <cell r="E35">
            <v>77</v>
          </cell>
          <cell r="F35">
            <v>55</v>
          </cell>
          <cell r="G35">
            <v>558</v>
          </cell>
          <cell r="H35">
            <v>115</v>
          </cell>
          <cell r="I35">
            <v>94</v>
          </cell>
        </row>
        <row r="36">
          <cell r="B36">
            <v>45</v>
          </cell>
          <cell r="C36">
            <v>20</v>
          </cell>
          <cell r="D36">
            <v>784</v>
          </cell>
          <cell r="F36">
            <v>20</v>
          </cell>
          <cell r="G36">
            <v>453</v>
          </cell>
          <cell r="H36">
            <v>80</v>
          </cell>
          <cell r="I36">
            <v>8</v>
          </cell>
        </row>
        <row r="37">
          <cell r="C37">
            <v>10</v>
          </cell>
          <cell r="E37">
            <v>2</v>
          </cell>
          <cell r="F37">
            <v>106</v>
          </cell>
          <cell r="G37">
            <v>7</v>
          </cell>
          <cell r="I37">
            <v>250</v>
          </cell>
        </row>
        <row r="38">
          <cell r="B38">
            <v>464</v>
          </cell>
          <cell r="C38">
            <v>255</v>
          </cell>
          <cell r="D38">
            <v>6</v>
          </cell>
          <cell r="E38">
            <v>15</v>
          </cell>
          <cell r="F38">
            <v>320</v>
          </cell>
          <cell r="I38">
            <v>14</v>
          </cell>
        </row>
        <row r="39">
          <cell r="I39">
            <v>20</v>
          </cell>
        </row>
        <row r="40">
          <cell r="B40">
            <v>40</v>
          </cell>
          <cell r="C40">
            <v>85</v>
          </cell>
          <cell r="D40">
            <v>735</v>
          </cell>
          <cell r="E40">
            <v>49</v>
          </cell>
          <cell r="F40">
            <v>9298</v>
          </cell>
          <cell r="G40">
            <v>251</v>
          </cell>
          <cell r="H40">
            <v>333</v>
          </cell>
          <cell r="I40">
            <v>71</v>
          </cell>
        </row>
        <row r="41">
          <cell r="B41">
            <v>2814</v>
          </cell>
          <cell r="C41">
            <v>1867</v>
          </cell>
          <cell r="D41">
            <v>2110</v>
          </cell>
          <cell r="E41">
            <v>4232</v>
          </cell>
          <cell r="F41">
            <v>1068</v>
          </cell>
          <cell r="G41">
            <v>786</v>
          </cell>
          <cell r="H41">
            <v>2262</v>
          </cell>
          <cell r="I41">
            <v>552</v>
          </cell>
        </row>
        <row r="57">
          <cell r="B57">
            <v>5680</v>
          </cell>
          <cell r="C57">
            <v>147027</v>
          </cell>
          <cell r="D57">
            <v>61535</v>
          </cell>
          <cell r="E57">
            <v>77877</v>
          </cell>
          <cell r="F57">
            <v>7069</v>
          </cell>
          <cell r="H57">
            <v>25174</v>
          </cell>
          <cell r="I57">
            <v>2178</v>
          </cell>
        </row>
        <row r="58">
          <cell r="B58">
            <v>4237</v>
          </cell>
          <cell r="C58">
            <v>3420</v>
          </cell>
          <cell r="D58">
            <v>1179</v>
          </cell>
          <cell r="E58">
            <v>1092</v>
          </cell>
          <cell r="F58">
            <v>5265</v>
          </cell>
          <cell r="G58">
            <v>8029</v>
          </cell>
          <cell r="H58">
            <v>12952</v>
          </cell>
          <cell r="I58">
            <v>2330</v>
          </cell>
        </row>
        <row r="59">
          <cell r="B59">
            <v>40</v>
          </cell>
        </row>
        <row r="60">
          <cell r="B60">
            <v>1512</v>
          </cell>
          <cell r="C60">
            <v>71768</v>
          </cell>
          <cell r="D60">
            <v>370</v>
          </cell>
          <cell r="E60">
            <v>1127</v>
          </cell>
          <cell r="F60">
            <v>8625</v>
          </cell>
          <cell r="G60">
            <v>19807</v>
          </cell>
          <cell r="H60">
            <v>632</v>
          </cell>
          <cell r="I60">
            <v>29749</v>
          </cell>
        </row>
        <row r="61">
          <cell r="D61">
            <v>115</v>
          </cell>
          <cell r="F61">
            <v>97</v>
          </cell>
          <cell r="H61">
            <v>137</v>
          </cell>
          <cell r="I61">
            <v>20</v>
          </cell>
        </row>
        <row r="62">
          <cell r="B62">
            <v>206</v>
          </cell>
          <cell r="C62">
            <v>27</v>
          </cell>
          <cell r="E62">
            <v>3289</v>
          </cell>
          <cell r="F62">
            <v>805</v>
          </cell>
          <cell r="G62">
            <v>477</v>
          </cell>
        </row>
        <row r="63">
          <cell r="B63">
            <v>139</v>
          </cell>
          <cell r="C63">
            <v>48</v>
          </cell>
          <cell r="E63">
            <v>22</v>
          </cell>
          <cell r="F63">
            <v>625</v>
          </cell>
          <cell r="G63">
            <v>469</v>
          </cell>
        </row>
        <row r="64">
          <cell r="B64">
            <v>100</v>
          </cell>
          <cell r="F64">
            <v>260</v>
          </cell>
          <cell r="G64">
            <v>108</v>
          </cell>
        </row>
        <row r="65">
          <cell r="B65">
            <v>552</v>
          </cell>
          <cell r="C65">
            <v>2178</v>
          </cell>
          <cell r="D65">
            <v>1104</v>
          </cell>
          <cell r="E65">
            <v>155</v>
          </cell>
          <cell r="F65">
            <v>836</v>
          </cell>
          <cell r="G65">
            <v>1953</v>
          </cell>
          <cell r="H65">
            <v>4321</v>
          </cell>
          <cell r="I65">
            <v>324</v>
          </cell>
        </row>
        <row r="66">
          <cell r="B66">
            <v>1132</v>
          </cell>
          <cell r="C66">
            <v>3072</v>
          </cell>
          <cell r="D66">
            <v>126</v>
          </cell>
          <cell r="E66">
            <v>1115</v>
          </cell>
          <cell r="F66">
            <v>1394</v>
          </cell>
          <cell r="G66">
            <v>142</v>
          </cell>
          <cell r="H66">
            <v>3112</v>
          </cell>
          <cell r="I66">
            <v>415</v>
          </cell>
        </row>
        <row r="67">
          <cell r="B67">
            <v>12</v>
          </cell>
          <cell r="C67">
            <v>46</v>
          </cell>
          <cell r="F67">
            <v>1203</v>
          </cell>
          <cell r="G67">
            <v>1224</v>
          </cell>
          <cell r="I67">
            <v>594</v>
          </cell>
        </row>
        <row r="68">
          <cell r="E68">
            <v>1991</v>
          </cell>
          <cell r="F68">
            <v>645</v>
          </cell>
          <cell r="G68">
            <v>560</v>
          </cell>
        </row>
        <row r="69">
          <cell r="B69">
            <v>323</v>
          </cell>
          <cell r="C69">
            <v>1986</v>
          </cell>
          <cell r="D69">
            <v>5</v>
          </cell>
          <cell r="E69">
            <v>1917</v>
          </cell>
          <cell r="F69">
            <v>1602</v>
          </cell>
          <cell r="G69">
            <v>954</v>
          </cell>
          <cell r="H69">
            <v>8</v>
          </cell>
          <cell r="I69">
            <v>856</v>
          </cell>
        </row>
        <row r="70">
          <cell r="B70">
            <v>4064</v>
          </cell>
          <cell r="C70">
            <v>1418</v>
          </cell>
          <cell r="D70">
            <v>2339</v>
          </cell>
          <cell r="E70">
            <v>3372</v>
          </cell>
          <cell r="F70">
            <v>5723</v>
          </cell>
          <cell r="G70">
            <v>1927</v>
          </cell>
          <cell r="H70">
            <v>2792</v>
          </cell>
          <cell r="I70">
            <v>1961</v>
          </cell>
        </row>
        <row r="71">
          <cell r="B71">
            <v>1649</v>
          </cell>
          <cell r="C71">
            <v>333</v>
          </cell>
          <cell r="D71">
            <v>573</v>
          </cell>
          <cell r="E71">
            <v>811</v>
          </cell>
          <cell r="F71">
            <v>1183</v>
          </cell>
          <cell r="G71">
            <v>330</v>
          </cell>
          <cell r="H71">
            <v>128</v>
          </cell>
          <cell r="I71">
            <v>179</v>
          </cell>
        </row>
        <row r="73">
          <cell r="B73">
            <v>3267</v>
          </cell>
          <cell r="C73">
            <v>5681</v>
          </cell>
          <cell r="D73">
            <v>515</v>
          </cell>
          <cell r="E73">
            <v>589</v>
          </cell>
          <cell r="F73">
            <v>2293</v>
          </cell>
          <cell r="G73">
            <v>1533</v>
          </cell>
          <cell r="H73">
            <v>2026</v>
          </cell>
          <cell r="I73">
            <v>1776</v>
          </cell>
        </row>
        <row r="74">
          <cell r="B74">
            <v>1785</v>
          </cell>
          <cell r="C74">
            <v>76</v>
          </cell>
          <cell r="D74">
            <v>55</v>
          </cell>
          <cell r="E74">
            <v>1418</v>
          </cell>
          <cell r="F74">
            <v>225</v>
          </cell>
          <cell r="G74">
            <v>45</v>
          </cell>
          <cell r="H74">
            <v>133</v>
          </cell>
          <cell r="I74">
            <v>53</v>
          </cell>
        </row>
        <row r="75">
          <cell r="E75">
            <v>962</v>
          </cell>
          <cell r="F75">
            <v>118</v>
          </cell>
          <cell r="G75">
            <v>587</v>
          </cell>
          <cell r="H75">
            <v>38</v>
          </cell>
        </row>
        <row r="76">
          <cell r="B76">
            <v>322</v>
          </cell>
          <cell r="C76">
            <v>21</v>
          </cell>
          <cell r="D76">
            <v>31</v>
          </cell>
          <cell r="E76">
            <v>153</v>
          </cell>
          <cell r="F76">
            <v>150</v>
          </cell>
          <cell r="G76">
            <v>10</v>
          </cell>
          <cell r="H76">
            <v>51</v>
          </cell>
          <cell r="I76">
            <v>27</v>
          </cell>
        </row>
        <row r="77">
          <cell r="B77">
            <v>32</v>
          </cell>
          <cell r="E77">
            <v>812</v>
          </cell>
          <cell r="F77">
            <v>125</v>
          </cell>
          <cell r="G77">
            <v>6</v>
          </cell>
          <cell r="I77">
            <v>2</v>
          </cell>
        </row>
        <row r="78">
          <cell r="B78">
            <v>9</v>
          </cell>
          <cell r="E78">
            <v>2688</v>
          </cell>
          <cell r="F78">
            <v>30</v>
          </cell>
          <cell r="G78">
            <v>1319</v>
          </cell>
          <cell r="H78">
            <v>252</v>
          </cell>
          <cell r="I78">
            <v>2</v>
          </cell>
        </row>
        <row r="79">
          <cell r="B79">
            <v>520</v>
          </cell>
          <cell r="C79">
            <v>5</v>
          </cell>
          <cell r="E79">
            <v>368</v>
          </cell>
          <cell r="F79">
            <v>715</v>
          </cell>
          <cell r="G79">
            <v>101</v>
          </cell>
          <cell r="H79">
            <v>22</v>
          </cell>
          <cell r="I79">
            <v>7</v>
          </cell>
        </row>
        <row r="81">
          <cell r="E81">
            <v>556</v>
          </cell>
          <cell r="F81">
            <v>255</v>
          </cell>
          <cell r="G81">
            <v>861</v>
          </cell>
          <cell r="H81">
            <v>19</v>
          </cell>
          <cell r="I81">
            <v>1</v>
          </cell>
        </row>
        <row r="82">
          <cell r="B82">
            <v>6021</v>
          </cell>
          <cell r="C82">
            <v>746</v>
          </cell>
          <cell r="D82">
            <v>2572</v>
          </cell>
          <cell r="E82">
            <v>1489</v>
          </cell>
          <cell r="F82">
            <v>1225</v>
          </cell>
          <cell r="G82">
            <v>5968</v>
          </cell>
          <cell r="H82">
            <v>826</v>
          </cell>
          <cell r="I82">
            <v>479</v>
          </cell>
        </row>
        <row r="83">
          <cell r="B83">
            <v>511</v>
          </cell>
          <cell r="C83">
            <v>4671</v>
          </cell>
          <cell r="D83">
            <v>52</v>
          </cell>
          <cell r="E83">
            <v>128</v>
          </cell>
          <cell r="F83">
            <v>10552</v>
          </cell>
          <cell r="G83">
            <v>455</v>
          </cell>
          <cell r="I83">
            <v>312</v>
          </cell>
        </row>
        <row r="84">
          <cell r="B84">
            <v>1413</v>
          </cell>
          <cell r="C84">
            <v>1028</v>
          </cell>
          <cell r="D84">
            <v>1907</v>
          </cell>
          <cell r="E84">
            <v>334</v>
          </cell>
          <cell r="F84">
            <v>677</v>
          </cell>
          <cell r="G84">
            <v>1303</v>
          </cell>
          <cell r="H84">
            <v>60</v>
          </cell>
          <cell r="I84">
            <v>183</v>
          </cell>
        </row>
        <row r="85">
          <cell r="B85">
            <v>172</v>
          </cell>
          <cell r="G85">
            <v>320</v>
          </cell>
          <cell r="I85">
            <v>3</v>
          </cell>
        </row>
        <row r="86">
          <cell r="B86">
            <v>8777</v>
          </cell>
          <cell r="C86">
            <v>5635</v>
          </cell>
          <cell r="E86">
            <v>4299</v>
          </cell>
          <cell r="F86">
            <v>2077</v>
          </cell>
          <cell r="G86">
            <v>472</v>
          </cell>
          <cell r="H86">
            <v>3</v>
          </cell>
          <cell r="I86">
            <v>5265</v>
          </cell>
        </row>
        <row r="87">
          <cell r="B87">
            <v>101</v>
          </cell>
          <cell r="C87">
            <v>7966</v>
          </cell>
          <cell r="E87">
            <v>5</v>
          </cell>
          <cell r="F87">
            <v>100</v>
          </cell>
          <cell r="I87">
            <v>50</v>
          </cell>
        </row>
        <row r="88">
          <cell r="B88">
            <v>937</v>
          </cell>
          <cell r="C88">
            <v>74</v>
          </cell>
          <cell r="E88">
            <v>50</v>
          </cell>
          <cell r="G88">
            <v>393</v>
          </cell>
          <cell r="I88">
            <v>57</v>
          </cell>
        </row>
        <row r="89">
          <cell r="B89">
            <v>29003</v>
          </cell>
          <cell r="C89">
            <v>7806</v>
          </cell>
          <cell r="D89">
            <v>136684</v>
          </cell>
          <cell r="E89">
            <v>4485</v>
          </cell>
          <cell r="F89">
            <v>24757</v>
          </cell>
          <cell r="G89">
            <v>66296</v>
          </cell>
          <cell r="H89">
            <v>25175</v>
          </cell>
          <cell r="I89">
            <v>626</v>
          </cell>
        </row>
        <row r="90">
          <cell r="B90">
            <v>144829</v>
          </cell>
          <cell r="C90">
            <v>157849</v>
          </cell>
          <cell r="D90">
            <v>13056</v>
          </cell>
          <cell r="E90">
            <v>176392</v>
          </cell>
          <cell r="F90">
            <v>35097</v>
          </cell>
          <cell r="G90">
            <v>110126</v>
          </cell>
          <cell r="H90">
            <v>29458</v>
          </cell>
          <cell r="I90">
            <v>4842</v>
          </cell>
        </row>
        <row r="107">
          <cell r="B107">
            <v>27638</v>
          </cell>
          <cell r="C107">
            <v>321944</v>
          </cell>
          <cell r="D107">
            <v>287812</v>
          </cell>
          <cell r="E107">
            <v>253499</v>
          </cell>
          <cell r="F107">
            <v>8874</v>
          </cell>
          <cell r="H107">
            <v>124611</v>
          </cell>
          <cell r="I107">
            <v>6049</v>
          </cell>
        </row>
        <row r="108">
          <cell r="B108">
            <v>8531</v>
          </cell>
          <cell r="C108">
            <v>5126</v>
          </cell>
          <cell r="D108">
            <v>1692</v>
          </cell>
          <cell r="E108">
            <v>33779</v>
          </cell>
          <cell r="F108">
            <v>8910</v>
          </cell>
          <cell r="G108">
            <v>13570</v>
          </cell>
          <cell r="H108">
            <v>22652</v>
          </cell>
          <cell r="I108">
            <v>4356</v>
          </cell>
        </row>
        <row r="109">
          <cell r="B109">
            <v>244</v>
          </cell>
        </row>
        <row r="110">
          <cell r="B110">
            <v>300</v>
          </cell>
          <cell r="C110">
            <v>5280</v>
          </cell>
          <cell r="D110">
            <v>88</v>
          </cell>
          <cell r="E110">
            <v>186</v>
          </cell>
          <cell r="F110">
            <v>990</v>
          </cell>
          <cell r="G110">
            <v>2040</v>
          </cell>
          <cell r="H110">
            <v>96</v>
          </cell>
          <cell r="I110">
            <v>2250</v>
          </cell>
        </row>
        <row r="111">
          <cell r="D111">
            <v>124</v>
          </cell>
          <cell r="F111">
            <v>179</v>
          </cell>
          <cell r="H111">
            <v>209</v>
          </cell>
          <cell r="I111">
            <v>30</v>
          </cell>
        </row>
        <row r="112">
          <cell r="B112">
            <v>217</v>
          </cell>
          <cell r="C112">
            <v>27</v>
          </cell>
          <cell r="E112">
            <v>3662</v>
          </cell>
          <cell r="F112">
            <v>835</v>
          </cell>
          <cell r="G112">
            <v>364</v>
          </cell>
        </row>
        <row r="113">
          <cell r="B113">
            <v>159</v>
          </cell>
          <cell r="C113">
            <v>73</v>
          </cell>
          <cell r="E113">
            <v>26</v>
          </cell>
          <cell r="F113">
            <v>1605</v>
          </cell>
          <cell r="G113">
            <v>330</v>
          </cell>
        </row>
        <row r="114">
          <cell r="B114">
            <v>119</v>
          </cell>
          <cell r="F114">
            <v>520</v>
          </cell>
          <cell r="G114">
            <v>65</v>
          </cell>
        </row>
        <row r="115">
          <cell r="B115">
            <v>1175</v>
          </cell>
          <cell r="C115">
            <v>930</v>
          </cell>
          <cell r="D115">
            <v>1112</v>
          </cell>
          <cell r="E115">
            <v>148</v>
          </cell>
          <cell r="F115">
            <v>1375</v>
          </cell>
          <cell r="G115">
            <v>4369</v>
          </cell>
          <cell r="H115">
            <v>6354</v>
          </cell>
          <cell r="I115">
            <v>441</v>
          </cell>
        </row>
        <row r="116">
          <cell r="B116">
            <v>10879</v>
          </cell>
          <cell r="C116">
            <v>22548</v>
          </cell>
          <cell r="D116">
            <v>1040</v>
          </cell>
          <cell r="E116">
            <v>10499</v>
          </cell>
          <cell r="F116">
            <v>10998</v>
          </cell>
          <cell r="G116">
            <v>771</v>
          </cell>
          <cell r="H116">
            <v>21843</v>
          </cell>
          <cell r="I116">
            <v>3012</v>
          </cell>
        </row>
        <row r="117">
          <cell r="B117">
            <v>144</v>
          </cell>
          <cell r="C117">
            <v>460</v>
          </cell>
          <cell r="F117">
            <v>9624</v>
          </cell>
          <cell r="G117">
            <v>9760</v>
          </cell>
          <cell r="I117">
            <v>4641</v>
          </cell>
        </row>
        <row r="118">
          <cell r="E118">
            <v>74590</v>
          </cell>
          <cell r="F118">
            <v>6450</v>
          </cell>
          <cell r="G118">
            <v>8340</v>
          </cell>
          <cell r="I118">
            <v>0</v>
          </cell>
        </row>
        <row r="119">
          <cell r="B119">
            <v>4361</v>
          </cell>
          <cell r="C119">
            <v>18521</v>
          </cell>
          <cell r="D119">
            <v>20</v>
          </cell>
          <cell r="E119">
            <v>16321</v>
          </cell>
          <cell r="F119">
            <v>12766</v>
          </cell>
          <cell r="G119">
            <v>5001</v>
          </cell>
          <cell r="H119">
            <v>48</v>
          </cell>
          <cell r="I119">
            <v>6092</v>
          </cell>
        </row>
        <row r="120">
          <cell r="B120">
            <v>42476</v>
          </cell>
          <cell r="C120">
            <v>9951</v>
          </cell>
          <cell r="D120">
            <v>21973</v>
          </cell>
          <cell r="E120">
            <v>32701</v>
          </cell>
          <cell r="F120">
            <v>39862</v>
          </cell>
          <cell r="G120">
            <v>13326</v>
          </cell>
          <cell r="H120">
            <v>25576</v>
          </cell>
          <cell r="I120">
            <v>12935</v>
          </cell>
        </row>
        <row r="121">
          <cell r="B121">
            <v>10575</v>
          </cell>
          <cell r="C121">
            <v>1259</v>
          </cell>
          <cell r="D121">
            <v>3845</v>
          </cell>
          <cell r="E121">
            <v>6276</v>
          </cell>
          <cell r="F121">
            <v>10720</v>
          </cell>
          <cell r="G121">
            <v>1576</v>
          </cell>
          <cell r="H121">
            <v>812</v>
          </cell>
          <cell r="I121">
            <v>782</v>
          </cell>
        </row>
        <row r="123">
          <cell r="B123">
            <v>16693</v>
          </cell>
          <cell r="C123">
            <v>16106</v>
          </cell>
          <cell r="D123">
            <v>2190</v>
          </cell>
          <cell r="E123">
            <v>5966</v>
          </cell>
          <cell r="F123">
            <v>21084</v>
          </cell>
          <cell r="G123">
            <v>7278</v>
          </cell>
          <cell r="H123">
            <v>22802</v>
          </cell>
          <cell r="I123">
            <v>13419</v>
          </cell>
        </row>
        <row r="124">
          <cell r="B124">
            <v>13652</v>
          </cell>
          <cell r="C124">
            <v>255</v>
          </cell>
          <cell r="D124">
            <v>630</v>
          </cell>
          <cell r="E124">
            <v>9022</v>
          </cell>
          <cell r="F124">
            <v>2550</v>
          </cell>
          <cell r="G124">
            <v>508</v>
          </cell>
          <cell r="H124">
            <v>652</v>
          </cell>
          <cell r="I124">
            <v>214</v>
          </cell>
        </row>
        <row r="125">
          <cell r="E125">
            <v>27330</v>
          </cell>
          <cell r="F125">
            <v>2180</v>
          </cell>
          <cell r="G125">
            <v>5995</v>
          </cell>
          <cell r="H125">
            <v>514</v>
          </cell>
        </row>
        <row r="126">
          <cell r="B126">
            <v>2704</v>
          </cell>
          <cell r="C126">
            <v>18</v>
          </cell>
          <cell r="D126">
            <v>266</v>
          </cell>
          <cell r="E126">
            <v>4950</v>
          </cell>
          <cell r="F126">
            <v>1800</v>
          </cell>
          <cell r="G126">
            <v>45</v>
          </cell>
          <cell r="H126">
            <v>480</v>
          </cell>
          <cell r="I126">
            <v>120</v>
          </cell>
        </row>
        <row r="127">
          <cell r="B127">
            <v>64</v>
          </cell>
          <cell r="E127">
            <v>1634</v>
          </cell>
          <cell r="F127">
            <v>200</v>
          </cell>
          <cell r="G127">
            <v>6</v>
          </cell>
          <cell r="I127">
            <v>4</v>
          </cell>
        </row>
        <row r="128">
          <cell r="B128">
            <v>5</v>
          </cell>
          <cell r="E128">
            <v>1411</v>
          </cell>
          <cell r="F128">
            <v>30</v>
          </cell>
          <cell r="G128">
            <v>570</v>
          </cell>
          <cell r="H128">
            <v>403</v>
          </cell>
          <cell r="I128">
            <v>2</v>
          </cell>
        </row>
        <row r="129">
          <cell r="B129">
            <v>3120</v>
          </cell>
          <cell r="C129">
            <v>10</v>
          </cell>
          <cell r="E129">
            <v>4645</v>
          </cell>
          <cell r="F129">
            <v>8380</v>
          </cell>
          <cell r="G129">
            <v>3190</v>
          </cell>
          <cell r="H129">
            <v>330</v>
          </cell>
          <cell r="I129">
            <v>68</v>
          </cell>
        </row>
        <row r="131">
          <cell r="E131">
            <v>30440</v>
          </cell>
          <cell r="F131">
            <v>3930</v>
          </cell>
          <cell r="G131">
            <v>6691</v>
          </cell>
          <cell r="H131">
            <v>91</v>
          </cell>
          <cell r="I131">
            <v>4</v>
          </cell>
        </row>
        <row r="132">
          <cell r="B132">
            <v>4053</v>
          </cell>
          <cell r="C132">
            <v>433</v>
          </cell>
          <cell r="D132">
            <v>2571</v>
          </cell>
          <cell r="E132">
            <v>462</v>
          </cell>
          <cell r="F132">
            <v>1138</v>
          </cell>
          <cell r="G132">
            <v>3330</v>
          </cell>
          <cell r="H132">
            <v>37663</v>
          </cell>
          <cell r="I132">
            <v>1288</v>
          </cell>
        </row>
        <row r="133">
          <cell r="B133">
            <v>484</v>
          </cell>
          <cell r="C133">
            <v>760</v>
          </cell>
          <cell r="D133">
            <v>10</v>
          </cell>
          <cell r="E133">
            <v>1975</v>
          </cell>
          <cell r="F133">
            <v>15753</v>
          </cell>
          <cell r="G133">
            <v>809</v>
          </cell>
          <cell r="I133">
            <v>474</v>
          </cell>
        </row>
        <row r="134">
          <cell r="B134">
            <v>3358</v>
          </cell>
          <cell r="C134">
            <v>123</v>
          </cell>
          <cell r="D134">
            <v>6735</v>
          </cell>
          <cell r="E134">
            <v>343</v>
          </cell>
          <cell r="F134">
            <v>1356</v>
          </cell>
          <cell r="G134">
            <v>745</v>
          </cell>
          <cell r="H134">
            <v>89</v>
          </cell>
          <cell r="I134">
            <v>204</v>
          </cell>
        </row>
        <row r="135">
          <cell r="B135">
            <v>206</v>
          </cell>
          <cell r="G135">
            <v>302</v>
          </cell>
          <cell r="I135">
            <v>10</v>
          </cell>
        </row>
        <row r="136">
          <cell r="B136">
            <v>11352</v>
          </cell>
          <cell r="C136">
            <v>5861</v>
          </cell>
          <cell r="E136">
            <v>808</v>
          </cell>
          <cell r="F136">
            <v>1127</v>
          </cell>
          <cell r="G136">
            <v>166</v>
          </cell>
          <cell r="H136">
            <v>4</v>
          </cell>
          <cell r="I136">
            <v>15549</v>
          </cell>
        </row>
        <row r="137">
          <cell r="B137">
            <v>223</v>
          </cell>
          <cell r="C137">
            <v>1116</v>
          </cell>
          <cell r="E137">
            <v>13</v>
          </cell>
          <cell r="F137">
            <v>250</v>
          </cell>
          <cell r="H137">
            <v>0</v>
          </cell>
          <cell r="I137">
            <v>90</v>
          </cell>
        </row>
        <row r="138">
          <cell r="B138">
            <v>98</v>
          </cell>
          <cell r="C138">
            <v>21</v>
          </cell>
          <cell r="E138">
            <v>10</v>
          </cell>
          <cell r="G138">
            <v>194</v>
          </cell>
          <cell r="I138">
            <v>136</v>
          </cell>
        </row>
        <row r="139">
          <cell r="B139">
            <v>129839</v>
          </cell>
          <cell r="C139">
            <v>39029</v>
          </cell>
          <cell r="D139">
            <v>1302485</v>
          </cell>
          <cell r="E139">
            <v>13252</v>
          </cell>
          <cell r="F139">
            <v>91135</v>
          </cell>
          <cell r="G139">
            <v>288353</v>
          </cell>
          <cell r="H139">
            <v>110470</v>
          </cell>
          <cell r="I139">
            <v>26365</v>
          </cell>
        </row>
        <row r="140">
          <cell r="B140">
            <v>31274</v>
          </cell>
          <cell r="C140">
            <v>20733</v>
          </cell>
          <cell r="D140">
            <v>7417</v>
          </cell>
          <cell r="E140">
            <v>22651</v>
          </cell>
          <cell r="F140">
            <v>6063</v>
          </cell>
          <cell r="G140">
            <v>27623</v>
          </cell>
          <cell r="H140">
            <v>9928</v>
          </cell>
          <cell r="I140">
            <v>7240</v>
          </cell>
        </row>
      </sheetData>
      <sheetData sheetId="12">
        <row r="8">
          <cell r="B8">
            <v>300</v>
          </cell>
          <cell r="C8">
            <v>1235</v>
          </cell>
          <cell r="D8">
            <v>1492</v>
          </cell>
          <cell r="E8">
            <v>450</v>
          </cell>
          <cell r="F8">
            <v>1318</v>
          </cell>
          <cell r="H8">
            <v>231</v>
          </cell>
          <cell r="I8">
            <v>887</v>
          </cell>
        </row>
        <row r="9">
          <cell r="B9">
            <v>3711</v>
          </cell>
          <cell r="C9">
            <v>514</v>
          </cell>
          <cell r="D9">
            <v>913</v>
          </cell>
          <cell r="E9">
            <v>809</v>
          </cell>
          <cell r="F9">
            <v>2107</v>
          </cell>
          <cell r="G9">
            <v>1778</v>
          </cell>
          <cell r="H9">
            <v>1746</v>
          </cell>
          <cell r="I9">
            <v>1514</v>
          </cell>
        </row>
        <row r="10">
          <cell r="G10">
            <v>600</v>
          </cell>
          <cell r="H10">
            <v>100</v>
          </cell>
        </row>
        <row r="11">
          <cell r="B11">
            <v>20</v>
          </cell>
          <cell r="C11">
            <v>101</v>
          </cell>
          <cell r="G11">
            <v>176</v>
          </cell>
          <cell r="H11">
            <v>4</v>
          </cell>
          <cell r="I11">
            <v>6</v>
          </cell>
        </row>
        <row r="12">
          <cell r="D12">
            <v>235</v>
          </cell>
          <cell r="F12">
            <v>25</v>
          </cell>
          <cell r="G12">
            <v>5</v>
          </cell>
          <cell r="H12">
            <v>64</v>
          </cell>
        </row>
        <row r="13">
          <cell r="B13">
            <v>585</v>
          </cell>
          <cell r="C13">
            <v>186</v>
          </cell>
          <cell r="D13">
            <v>182</v>
          </cell>
          <cell r="E13">
            <v>460</v>
          </cell>
          <cell r="F13">
            <v>585</v>
          </cell>
          <cell r="G13">
            <v>1842</v>
          </cell>
          <cell r="H13">
            <v>15589</v>
          </cell>
          <cell r="I13">
            <v>1850</v>
          </cell>
        </row>
        <row r="14">
          <cell r="B14">
            <v>71</v>
          </cell>
          <cell r="C14">
            <v>98</v>
          </cell>
          <cell r="D14">
            <v>18</v>
          </cell>
          <cell r="E14">
            <v>1</v>
          </cell>
          <cell r="F14">
            <v>110</v>
          </cell>
          <cell r="G14">
            <v>8518</v>
          </cell>
          <cell r="H14">
            <v>1998</v>
          </cell>
          <cell r="I14">
            <v>1460</v>
          </cell>
        </row>
        <row r="15">
          <cell r="B15">
            <v>76</v>
          </cell>
          <cell r="D15">
            <v>67</v>
          </cell>
          <cell r="F15">
            <v>30</v>
          </cell>
          <cell r="G15">
            <v>227</v>
          </cell>
        </row>
        <row r="16">
          <cell r="B16">
            <v>248</v>
          </cell>
          <cell r="C16">
            <v>333</v>
          </cell>
          <cell r="D16">
            <v>301</v>
          </cell>
          <cell r="E16">
            <v>58</v>
          </cell>
          <cell r="F16">
            <v>456</v>
          </cell>
          <cell r="G16">
            <v>174</v>
          </cell>
          <cell r="H16">
            <v>572</v>
          </cell>
          <cell r="I16">
            <v>50</v>
          </cell>
        </row>
        <row r="17">
          <cell r="B17">
            <v>1469</v>
          </cell>
          <cell r="C17">
            <v>1321</v>
          </cell>
          <cell r="D17">
            <v>69</v>
          </cell>
          <cell r="E17">
            <v>1717</v>
          </cell>
          <cell r="F17">
            <v>535</v>
          </cell>
          <cell r="G17">
            <v>438</v>
          </cell>
          <cell r="H17">
            <v>204</v>
          </cell>
          <cell r="I17">
            <v>378</v>
          </cell>
        </row>
        <row r="18">
          <cell r="B18">
            <v>2</v>
          </cell>
          <cell r="C18">
            <v>184</v>
          </cell>
          <cell r="E18">
            <v>7</v>
          </cell>
          <cell r="F18">
            <v>31</v>
          </cell>
          <cell r="G18">
            <v>712</v>
          </cell>
          <cell r="I18">
            <v>108</v>
          </cell>
        </row>
        <row r="19">
          <cell r="D19">
            <v>230</v>
          </cell>
          <cell r="E19">
            <v>2160</v>
          </cell>
          <cell r="F19">
            <v>255</v>
          </cell>
          <cell r="H19">
            <v>30</v>
          </cell>
        </row>
        <row r="20">
          <cell r="B20">
            <v>316</v>
          </cell>
          <cell r="C20">
            <v>600</v>
          </cell>
          <cell r="D20">
            <v>12</v>
          </cell>
          <cell r="E20">
            <v>171</v>
          </cell>
          <cell r="F20">
            <v>405</v>
          </cell>
          <cell r="G20">
            <v>1064</v>
          </cell>
          <cell r="I20">
            <v>105</v>
          </cell>
        </row>
        <row r="21">
          <cell r="B21">
            <v>3588</v>
          </cell>
          <cell r="C21">
            <v>1091</v>
          </cell>
          <cell r="D21">
            <v>3741</v>
          </cell>
          <cell r="E21">
            <v>3321</v>
          </cell>
          <cell r="F21">
            <v>1300</v>
          </cell>
          <cell r="G21">
            <v>634</v>
          </cell>
          <cell r="H21">
            <v>866</v>
          </cell>
          <cell r="I21">
            <v>1173</v>
          </cell>
        </row>
        <row r="22">
          <cell r="B22">
            <v>788</v>
          </cell>
          <cell r="C22">
            <v>106</v>
          </cell>
          <cell r="D22">
            <v>1257</v>
          </cell>
          <cell r="E22">
            <v>228</v>
          </cell>
          <cell r="F22">
            <v>749</v>
          </cell>
          <cell r="G22">
            <v>273</v>
          </cell>
          <cell r="H22">
            <v>214</v>
          </cell>
          <cell r="I22">
            <v>79</v>
          </cell>
        </row>
        <row r="23">
          <cell r="B23">
            <v>1</v>
          </cell>
          <cell r="E23">
            <v>4100</v>
          </cell>
        </row>
        <row r="24">
          <cell r="B24">
            <v>271</v>
          </cell>
          <cell r="C24">
            <v>314</v>
          </cell>
          <cell r="D24">
            <v>291</v>
          </cell>
          <cell r="E24">
            <v>140</v>
          </cell>
          <cell r="F24">
            <v>3549</v>
          </cell>
          <cell r="G24">
            <v>308</v>
          </cell>
          <cell r="H24">
            <v>810</v>
          </cell>
          <cell r="I24">
            <v>593</v>
          </cell>
        </row>
        <row r="25">
          <cell r="B25">
            <v>347</v>
          </cell>
          <cell r="C25">
            <v>30</v>
          </cell>
          <cell r="D25">
            <v>1020</v>
          </cell>
          <cell r="E25">
            <v>282</v>
          </cell>
          <cell r="F25">
            <v>346</v>
          </cell>
          <cell r="G25">
            <v>49</v>
          </cell>
          <cell r="H25">
            <v>153</v>
          </cell>
          <cell r="I25">
            <v>108</v>
          </cell>
        </row>
        <row r="26">
          <cell r="B26">
            <v>102</v>
          </cell>
          <cell r="C26">
            <v>12</v>
          </cell>
          <cell r="D26">
            <v>21</v>
          </cell>
          <cell r="E26">
            <v>61</v>
          </cell>
          <cell r="F26">
            <v>1606</v>
          </cell>
          <cell r="G26">
            <v>279</v>
          </cell>
          <cell r="H26">
            <v>477</v>
          </cell>
          <cell r="I26">
            <v>5</v>
          </cell>
        </row>
        <row r="27">
          <cell r="B27">
            <v>121</v>
          </cell>
          <cell r="C27">
            <v>111</v>
          </cell>
          <cell r="D27">
            <v>205</v>
          </cell>
          <cell r="E27">
            <v>196</v>
          </cell>
          <cell r="F27">
            <v>329</v>
          </cell>
          <cell r="G27">
            <v>57</v>
          </cell>
          <cell r="H27">
            <v>40</v>
          </cell>
          <cell r="I27">
            <v>22</v>
          </cell>
        </row>
        <row r="28">
          <cell r="B28">
            <v>4</v>
          </cell>
          <cell r="C28">
            <v>17</v>
          </cell>
          <cell r="E28">
            <v>588</v>
          </cell>
          <cell r="F28">
            <v>225</v>
          </cell>
          <cell r="G28">
            <v>27</v>
          </cell>
          <cell r="H28">
            <v>14</v>
          </cell>
          <cell r="I28">
            <v>30</v>
          </cell>
        </row>
        <row r="29">
          <cell r="B29">
            <v>91</v>
          </cell>
          <cell r="E29">
            <v>143</v>
          </cell>
          <cell r="F29">
            <v>15</v>
          </cell>
        </row>
        <row r="30">
          <cell r="B30">
            <v>116</v>
          </cell>
          <cell r="C30">
            <v>34</v>
          </cell>
          <cell r="E30">
            <v>131</v>
          </cell>
          <cell r="F30">
            <v>561</v>
          </cell>
          <cell r="G30">
            <v>1</v>
          </cell>
          <cell r="I30">
            <v>26</v>
          </cell>
        </row>
        <row r="31">
          <cell r="F31">
            <v>0</v>
          </cell>
        </row>
        <row r="32">
          <cell r="B32">
            <v>1</v>
          </cell>
          <cell r="C32">
            <v>3</v>
          </cell>
          <cell r="D32">
            <v>5</v>
          </cell>
          <cell r="E32">
            <v>682</v>
          </cell>
          <cell r="F32">
            <v>325</v>
          </cell>
          <cell r="G32">
            <v>149</v>
          </cell>
          <cell r="H32">
            <v>14</v>
          </cell>
          <cell r="I32">
            <v>2</v>
          </cell>
        </row>
        <row r="33">
          <cell r="B33">
            <v>122</v>
          </cell>
          <cell r="D33">
            <v>7</v>
          </cell>
          <cell r="F33">
            <v>215</v>
          </cell>
          <cell r="G33">
            <v>100</v>
          </cell>
          <cell r="H33">
            <v>52</v>
          </cell>
          <cell r="I33">
            <v>122</v>
          </cell>
        </row>
        <row r="34">
          <cell r="B34">
            <v>24</v>
          </cell>
          <cell r="C34">
            <v>163</v>
          </cell>
          <cell r="E34">
            <v>38</v>
          </cell>
          <cell r="F34">
            <v>424</v>
          </cell>
          <cell r="G34">
            <v>7</v>
          </cell>
          <cell r="I34">
            <v>247</v>
          </cell>
        </row>
        <row r="35">
          <cell r="B35">
            <v>140</v>
          </cell>
          <cell r="C35">
            <v>40</v>
          </cell>
          <cell r="D35">
            <v>265</v>
          </cell>
          <cell r="E35">
            <v>300</v>
          </cell>
          <cell r="F35">
            <v>312</v>
          </cell>
          <cell r="G35">
            <v>779</v>
          </cell>
          <cell r="I35">
            <v>346</v>
          </cell>
        </row>
        <row r="36">
          <cell r="B36">
            <v>20</v>
          </cell>
          <cell r="C36">
            <v>15</v>
          </cell>
          <cell r="D36">
            <v>311</v>
          </cell>
          <cell r="G36">
            <v>377</v>
          </cell>
          <cell r="H36">
            <v>710</v>
          </cell>
          <cell r="I36">
            <v>970</v>
          </cell>
        </row>
        <row r="37">
          <cell r="B37">
            <v>1</v>
          </cell>
          <cell r="C37">
            <v>3</v>
          </cell>
          <cell r="F37">
            <v>80</v>
          </cell>
          <cell r="G37">
            <v>36</v>
          </cell>
          <cell r="H37">
            <v>25</v>
          </cell>
          <cell r="I37">
            <v>553</v>
          </cell>
        </row>
        <row r="38">
          <cell r="B38">
            <v>174</v>
          </cell>
          <cell r="C38">
            <v>1514</v>
          </cell>
          <cell r="E38">
            <v>20</v>
          </cell>
          <cell r="F38">
            <v>320</v>
          </cell>
        </row>
        <row r="39">
          <cell r="F39">
            <v>128</v>
          </cell>
        </row>
        <row r="40">
          <cell r="B40">
            <v>136</v>
          </cell>
          <cell r="C40">
            <v>164</v>
          </cell>
          <cell r="D40">
            <v>2155</v>
          </cell>
          <cell r="E40">
            <v>134</v>
          </cell>
          <cell r="F40">
            <v>150</v>
          </cell>
          <cell r="G40">
            <v>4107</v>
          </cell>
          <cell r="H40">
            <v>440</v>
          </cell>
          <cell r="I40">
            <v>50</v>
          </cell>
        </row>
        <row r="41">
          <cell r="B41">
            <v>2242</v>
          </cell>
          <cell r="C41">
            <v>1275</v>
          </cell>
          <cell r="D41">
            <v>2389</v>
          </cell>
          <cell r="E41">
            <v>2588</v>
          </cell>
          <cell r="F41">
            <v>1008</v>
          </cell>
          <cell r="G41">
            <v>776</v>
          </cell>
          <cell r="H41">
            <v>1198</v>
          </cell>
          <cell r="I41">
            <v>676</v>
          </cell>
        </row>
        <row r="57">
          <cell r="B57">
            <v>9254</v>
          </cell>
          <cell r="C57">
            <v>260243</v>
          </cell>
          <cell r="D57">
            <v>225118</v>
          </cell>
          <cell r="E57">
            <v>41182</v>
          </cell>
          <cell r="F57">
            <v>25143</v>
          </cell>
          <cell r="H57">
            <v>46364</v>
          </cell>
          <cell r="I57">
            <v>4690</v>
          </cell>
        </row>
        <row r="58">
          <cell r="B58">
            <v>1129</v>
          </cell>
          <cell r="C58">
            <v>1271</v>
          </cell>
          <cell r="D58">
            <v>1317</v>
          </cell>
          <cell r="E58">
            <v>1086</v>
          </cell>
          <cell r="F58">
            <v>4271</v>
          </cell>
          <cell r="G58">
            <v>16223</v>
          </cell>
          <cell r="H58">
            <v>7876</v>
          </cell>
          <cell r="I58">
            <v>2833</v>
          </cell>
        </row>
        <row r="59">
          <cell r="G59">
            <v>450</v>
          </cell>
          <cell r="H59">
            <v>1003</v>
          </cell>
        </row>
        <row r="60">
          <cell r="B60">
            <v>1514</v>
          </cell>
          <cell r="C60">
            <v>71762</v>
          </cell>
          <cell r="D60">
            <v>363</v>
          </cell>
          <cell r="E60">
            <v>1126</v>
          </cell>
          <cell r="F60">
            <v>8625</v>
          </cell>
          <cell r="G60">
            <v>19806</v>
          </cell>
          <cell r="H60">
            <v>630</v>
          </cell>
          <cell r="I60">
            <v>29750</v>
          </cell>
        </row>
        <row r="61">
          <cell r="D61">
            <v>453</v>
          </cell>
          <cell r="F61">
            <v>25</v>
          </cell>
          <cell r="H61">
            <v>3921</v>
          </cell>
          <cell r="I61">
            <v>22</v>
          </cell>
        </row>
        <row r="62">
          <cell r="B62">
            <v>85</v>
          </cell>
          <cell r="C62">
            <v>34</v>
          </cell>
          <cell r="D62">
            <v>350</v>
          </cell>
          <cell r="E62">
            <v>1082</v>
          </cell>
          <cell r="F62">
            <v>340</v>
          </cell>
          <cell r="G62">
            <v>1108</v>
          </cell>
          <cell r="H62">
            <v>4920</v>
          </cell>
          <cell r="I62">
            <v>0</v>
          </cell>
        </row>
        <row r="63">
          <cell r="B63">
            <v>29</v>
          </cell>
          <cell r="C63">
            <v>71</v>
          </cell>
          <cell r="D63">
            <v>485</v>
          </cell>
          <cell r="E63">
            <v>57</v>
          </cell>
          <cell r="F63">
            <v>335</v>
          </cell>
          <cell r="G63">
            <v>871</v>
          </cell>
          <cell r="H63">
            <v>6301</v>
          </cell>
          <cell r="I63">
            <v>0</v>
          </cell>
        </row>
        <row r="64">
          <cell r="B64">
            <v>25</v>
          </cell>
          <cell r="F64">
            <v>105</v>
          </cell>
          <cell r="G64">
            <v>4</v>
          </cell>
          <cell r="H64">
            <v>25</v>
          </cell>
          <cell r="I64">
            <v>0</v>
          </cell>
        </row>
        <row r="65">
          <cell r="B65">
            <v>903</v>
          </cell>
          <cell r="C65">
            <v>2464</v>
          </cell>
          <cell r="D65">
            <v>407</v>
          </cell>
          <cell r="E65">
            <v>120</v>
          </cell>
          <cell r="F65">
            <v>913</v>
          </cell>
          <cell r="G65">
            <v>2456</v>
          </cell>
          <cell r="H65">
            <v>3683</v>
          </cell>
          <cell r="I65">
            <v>369</v>
          </cell>
        </row>
        <row r="66">
          <cell r="B66">
            <v>737</v>
          </cell>
          <cell r="C66">
            <v>2162</v>
          </cell>
          <cell r="D66">
            <v>100</v>
          </cell>
          <cell r="E66">
            <v>1029</v>
          </cell>
          <cell r="F66">
            <v>1205</v>
          </cell>
          <cell r="G66">
            <v>442</v>
          </cell>
          <cell r="H66">
            <v>3122</v>
          </cell>
          <cell r="I66">
            <v>496</v>
          </cell>
        </row>
        <row r="67">
          <cell r="B67">
            <v>80</v>
          </cell>
          <cell r="C67">
            <v>148</v>
          </cell>
          <cell r="F67">
            <v>1247</v>
          </cell>
          <cell r="G67">
            <v>1764</v>
          </cell>
          <cell r="I67">
            <v>872</v>
          </cell>
        </row>
        <row r="68">
          <cell r="E68">
            <v>1986</v>
          </cell>
          <cell r="F68">
            <v>400</v>
          </cell>
          <cell r="G68">
            <v>120</v>
          </cell>
        </row>
        <row r="69">
          <cell r="B69">
            <v>450</v>
          </cell>
          <cell r="C69">
            <v>996</v>
          </cell>
          <cell r="D69">
            <v>29</v>
          </cell>
          <cell r="E69">
            <v>353</v>
          </cell>
          <cell r="F69">
            <v>829</v>
          </cell>
          <cell r="G69">
            <v>1954</v>
          </cell>
          <cell r="H69">
            <v>8</v>
          </cell>
          <cell r="I69">
            <v>496</v>
          </cell>
        </row>
        <row r="70">
          <cell r="B70">
            <v>4546</v>
          </cell>
          <cell r="C70">
            <v>1357</v>
          </cell>
          <cell r="D70">
            <v>3683</v>
          </cell>
          <cell r="E70">
            <v>4315</v>
          </cell>
          <cell r="F70">
            <v>4420</v>
          </cell>
          <cell r="G70">
            <v>1927</v>
          </cell>
          <cell r="H70">
            <v>4152</v>
          </cell>
          <cell r="I70">
            <v>1878</v>
          </cell>
        </row>
        <row r="71">
          <cell r="B71">
            <v>1455</v>
          </cell>
          <cell r="C71">
            <v>235</v>
          </cell>
          <cell r="D71">
            <v>994</v>
          </cell>
          <cell r="E71">
            <v>1119</v>
          </cell>
          <cell r="F71">
            <v>955</v>
          </cell>
          <cell r="G71">
            <v>330</v>
          </cell>
          <cell r="H71">
            <v>168</v>
          </cell>
          <cell r="I71">
            <v>166</v>
          </cell>
        </row>
        <row r="73">
          <cell r="B73">
            <v>3318</v>
          </cell>
          <cell r="C73">
            <v>2402</v>
          </cell>
          <cell r="D73">
            <v>608</v>
          </cell>
          <cell r="E73">
            <v>772</v>
          </cell>
          <cell r="F73">
            <v>2073</v>
          </cell>
          <cell r="G73">
            <v>1614</v>
          </cell>
          <cell r="H73">
            <v>2444</v>
          </cell>
          <cell r="I73">
            <v>1074</v>
          </cell>
        </row>
        <row r="74">
          <cell r="B74">
            <v>2046</v>
          </cell>
          <cell r="C74">
            <v>59</v>
          </cell>
          <cell r="D74">
            <v>251</v>
          </cell>
          <cell r="E74">
            <v>1444</v>
          </cell>
          <cell r="F74">
            <v>180</v>
          </cell>
          <cell r="G74">
            <v>998</v>
          </cell>
          <cell r="H74">
            <v>7</v>
          </cell>
          <cell r="I74">
            <v>31</v>
          </cell>
        </row>
        <row r="75">
          <cell r="B75">
            <v>186</v>
          </cell>
          <cell r="D75">
            <v>304</v>
          </cell>
          <cell r="E75">
            <v>94</v>
          </cell>
          <cell r="F75">
            <v>47</v>
          </cell>
          <cell r="G75">
            <v>211</v>
          </cell>
          <cell r="H75">
            <v>85</v>
          </cell>
          <cell r="I75">
            <v>0</v>
          </cell>
        </row>
        <row r="76">
          <cell r="B76">
            <v>290</v>
          </cell>
          <cell r="C76">
            <v>18</v>
          </cell>
          <cell r="D76">
            <v>25</v>
          </cell>
          <cell r="E76">
            <v>235</v>
          </cell>
          <cell r="F76">
            <v>205</v>
          </cell>
          <cell r="G76">
            <v>10</v>
          </cell>
          <cell r="H76">
            <v>26</v>
          </cell>
          <cell r="I76">
            <v>16</v>
          </cell>
        </row>
        <row r="77">
          <cell r="B77">
            <v>3</v>
          </cell>
          <cell r="E77">
            <v>940</v>
          </cell>
          <cell r="F77">
            <v>135</v>
          </cell>
          <cell r="G77">
            <v>2</v>
          </cell>
          <cell r="I77">
            <v>2</v>
          </cell>
        </row>
        <row r="78">
          <cell r="B78">
            <v>155</v>
          </cell>
          <cell r="D78">
            <v>21</v>
          </cell>
          <cell r="E78">
            <v>3724</v>
          </cell>
          <cell r="F78">
            <v>70</v>
          </cell>
          <cell r="G78">
            <v>1154</v>
          </cell>
          <cell r="H78">
            <v>195</v>
          </cell>
          <cell r="I78">
            <v>3</v>
          </cell>
        </row>
        <row r="79">
          <cell r="B79">
            <v>556</v>
          </cell>
          <cell r="C79">
            <v>4</v>
          </cell>
          <cell r="E79">
            <v>1136</v>
          </cell>
          <cell r="F79">
            <v>760</v>
          </cell>
          <cell r="G79">
            <v>20</v>
          </cell>
          <cell r="H79">
            <v>32</v>
          </cell>
          <cell r="I79">
            <v>7</v>
          </cell>
        </row>
        <row r="80">
          <cell r="F80">
            <v>0</v>
          </cell>
        </row>
        <row r="81">
          <cell r="C81">
            <v>76</v>
          </cell>
          <cell r="E81">
            <v>660</v>
          </cell>
          <cell r="F81">
            <v>95</v>
          </cell>
          <cell r="G81">
            <v>257</v>
          </cell>
          <cell r="I81">
            <v>1</v>
          </cell>
        </row>
        <row r="82">
          <cell r="B82">
            <v>26824</v>
          </cell>
          <cell r="C82">
            <v>150</v>
          </cell>
          <cell r="D82">
            <v>1140</v>
          </cell>
          <cell r="E82">
            <v>1369</v>
          </cell>
          <cell r="F82">
            <v>1740</v>
          </cell>
          <cell r="G82">
            <v>12173</v>
          </cell>
          <cell r="H82">
            <v>642</v>
          </cell>
          <cell r="I82">
            <v>642</v>
          </cell>
        </row>
        <row r="83">
          <cell r="B83">
            <v>584</v>
          </cell>
          <cell r="C83">
            <v>4579</v>
          </cell>
          <cell r="D83">
            <v>238</v>
          </cell>
          <cell r="E83">
            <v>217</v>
          </cell>
          <cell r="F83">
            <v>9961</v>
          </cell>
          <cell r="G83">
            <v>464</v>
          </cell>
          <cell r="I83">
            <v>475</v>
          </cell>
        </row>
        <row r="84">
          <cell r="B84">
            <v>1387</v>
          </cell>
          <cell r="C84">
            <v>1034</v>
          </cell>
          <cell r="D84">
            <v>2657</v>
          </cell>
          <cell r="E84">
            <v>472</v>
          </cell>
          <cell r="F84">
            <v>447</v>
          </cell>
          <cell r="G84">
            <v>1742</v>
          </cell>
          <cell r="H84">
            <v>103</v>
          </cell>
          <cell r="I84">
            <v>181</v>
          </cell>
        </row>
        <row r="85">
          <cell r="D85">
            <v>110</v>
          </cell>
          <cell r="G85">
            <v>120</v>
          </cell>
          <cell r="I85">
            <v>1120</v>
          </cell>
        </row>
        <row r="86">
          <cell r="B86">
            <v>9994</v>
          </cell>
          <cell r="C86">
            <v>11313</v>
          </cell>
          <cell r="E86">
            <v>4714</v>
          </cell>
          <cell r="F86">
            <v>2925</v>
          </cell>
          <cell r="G86">
            <v>4046</v>
          </cell>
          <cell r="I86">
            <v>6109</v>
          </cell>
        </row>
        <row r="87">
          <cell r="B87">
            <v>745</v>
          </cell>
          <cell r="C87">
            <v>7564</v>
          </cell>
          <cell r="D87">
            <v>7</v>
          </cell>
          <cell r="E87">
            <v>120</v>
          </cell>
          <cell r="F87">
            <v>292</v>
          </cell>
          <cell r="I87">
            <v>92</v>
          </cell>
        </row>
        <row r="88">
          <cell r="B88">
            <v>1644</v>
          </cell>
          <cell r="C88">
            <v>73</v>
          </cell>
          <cell r="D88">
            <v>52</v>
          </cell>
          <cell r="E88">
            <v>98</v>
          </cell>
          <cell r="F88">
            <v>65</v>
          </cell>
          <cell r="G88">
            <v>1214</v>
          </cell>
          <cell r="H88">
            <v>1</v>
          </cell>
          <cell r="I88">
            <v>236</v>
          </cell>
        </row>
        <row r="89">
          <cell r="B89">
            <v>30181</v>
          </cell>
          <cell r="C89">
            <v>8532</v>
          </cell>
          <cell r="D89">
            <v>137953</v>
          </cell>
          <cell r="E89">
            <v>4900</v>
          </cell>
          <cell r="F89">
            <v>24853</v>
          </cell>
          <cell r="G89">
            <v>69882</v>
          </cell>
          <cell r="H89">
            <v>19540</v>
          </cell>
          <cell r="I89">
            <v>501</v>
          </cell>
        </row>
        <row r="90">
          <cell r="B90">
            <v>146670</v>
          </cell>
          <cell r="C90">
            <v>157940</v>
          </cell>
          <cell r="D90">
            <v>12952</v>
          </cell>
          <cell r="E90">
            <v>177434</v>
          </cell>
          <cell r="F90">
            <v>32328</v>
          </cell>
          <cell r="G90">
            <v>100647</v>
          </cell>
          <cell r="H90">
            <v>28686</v>
          </cell>
          <cell r="I90">
            <v>5066</v>
          </cell>
        </row>
        <row r="107">
          <cell r="B107">
            <v>43203</v>
          </cell>
          <cell r="C107">
            <v>474082</v>
          </cell>
          <cell r="D107">
            <v>956229</v>
          </cell>
          <cell r="E107">
            <v>112194</v>
          </cell>
          <cell r="F107">
            <v>75355</v>
          </cell>
          <cell r="H107">
            <v>189141</v>
          </cell>
          <cell r="I107">
            <v>12187</v>
          </cell>
        </row>
        <row r="108">
          <cell r="B108">
            <v>2148</v>
          </cell>
          <cell r="C108">
            <v>2172</v>
          </cell>
          <cell r="D108">
            <v>2452</v>
          </cell>
          <cell r="E108">
            <v>2212</v>
          </cell>
          <cell r="F108">
            <v>7263</v>
          </cell>
          <cell r="G108">
            <v>32996</v>
          </cell>
          <cell r="H108">
            <v>12341</v>
          </cell>
          <cell r="I108">
            <v>4612</v>
          </cell>
        </row>
        <row r="109">
          <cell r="G109">
            <v>1350</v>
          </cell>
          <cell r="H109">
            <v>5144</v>
          </cell>
        </row>
        <row r="110">
          <cell r="B110">
            <v>300</v>
          </cell>
          <cell r="C110">
            <v>5270</v>
          </cell>
          <cell r="D110">
            <v>84</v>
          </cell>
          <cell r="E110">
            <v>182</v>
          </cell>
          <cell r="F110">
            <v>998</v>
          </cell>
          <cell r="G110">
            <v>2028</v>
          </cell>
          <cell r="H110">
            <v>96</v>
          </cell>
          <cell r="I110">
            <v>2271</v>
          </cell>
        </row>
        <row r="111">
          <cell r="D111">
            <v>568</v>
          </cell>
          <cell r="F111">
            <v>40</v>
          </cell>
          <cell r="H111">
            <v>5415</v>
          </cell>
          <cell r="I111">
            <v>26</v>
          </cell>
        </row>
        <row r="112">
          <cell r="B112">
            <v>121</v>
          </cell>
          <cell r="C112">
            <v>34</v>
          </cell>
          <cell r="D112">
            <v>210</v>
          </cell>
          <cell r="E112">
            <v>1006</v>
          </cell>
          <cell r="F112">
            <v>385</v>
          </cell>
          <cell r="G112">
            <v>887</v>
          </cell>
          <cell r="H112">
            <v>2004</v>
          </cell>
        </row>
        <row r="113">
          <cell r="B113">
            <v>41</v>
          </cell>
          <cell r="C113">
            <v>112</v>
          </cell>
          <cell r="D113">
            <v>281</v>
          </cell>
          <cell r="E113">
            <v>86</v>
          </cell>
          <cell r="F113">
            <v>585</v>
          </cell>
          <cell r="G113">
            <v>814</v>
          </cell>
          <cell r="H113">
            <v>3030</v>
          </cell>
        </row>
        <row r="114">
          <cell r="B114">
            <v>50</v>
          </cell>
          <cell r="F114">
            <v>215</v>
          </cell>
          <cell r="G114">
            <v>2</v>
          </cell>
          <cell r="H114">
            <v>29</v>
          </cell>
        </row>
        <row r="115">
          <cell r="B115">
            <v>1027</v>
          </cell>
          <cell r="C115">
            <v>1016</v>
          </cell>
          <cell r="D115">
            <v>698</v>
          </cell>
          <cell r="E115">
            <v>201</v>
          </cell>
          <cell r="F115">
            <v>1631</v>
          </cell>
          <cell r="G115">
            <v>5501</v>
          </cell>
          <cell r="H115">
            <v>8112</v>
          </cell>
          <cell r="I115">
            <v>556</v>
          </cell>
        </row>
        <row r="116">
          <cell r="B116">
            <v>8175</v>
          </cell>
          <cell r="C116">
            <v>12667</v>
          </cell>
          <cell r="D116">
            <v>940</v>
          </cell>
          <cell r="E116">
            <v>9569</v>
          </cell>
          <cell r="F116">
            <v>8750</v>
          </cell>
          <cell r="G116">
            <v>2393</v>
          </cell>
          <cell r="H116">
            <v>22386</v>
          </cell>
          <cell r="I116">
            <v>3148</v>
          </cell>
        </row>
        <row r="117">
          <cell r="B117">
            <v>613</v>
          </cell>
          <cell r="C117">
            <v>1480</v>
          </cell>
          <cell r="F117">
            <v>9976</v>
          </cell>
          <cell r="G117">
            <v>2230</v>
          </cell>
          <cell r="I117">
            <v>8089</v>
          </cell>
        </row>
        <row r="118">
          <cell r="E118">
            <v>60240</v>
          </cell>
          <cell r="F118">
            <v>4800</v>
          </cell>
          <cell r="G118">
            <v>1520</v>
          </cell>
        </row>
        <row r="119">
          <cell r="B119">
            <v>3826</v>
          </cell>
          <cell r="C119">
            <v>5531</v>
          </cell>
          <cell r="D119">
            <v>100</v>
          </cell>
          <cell r="E119">
            <v>4104</v>
          </cell>
          <cell r="F119">
            <v>6932</v>
          </cell>
          <cell r="G119">
            <v>11041</v>
          </cell>
          <cell r="H119">
            <v>48</v>
          </cell>
          <cell r="I119">
            <v>3797</v>
          </cell>
        </row>
        <row r="120">
          <cell r="B120">
            <v>54753</v>
          </cell>
          <cell r="C120">
            <v>10157</v>
          </cell>
          <cell r="D120">
            <v>56976</v>
          </cell>
          <cell r="E120">
            <v>42760</v>
          </cell>
          <cell r="F120">
            <v>38573</v>
          </cell>
          <cell r="G120">
            <v>15445</v>
          </cell>
          <cell r="H120">
            <v>33949</v>
          </cell>
          <cell r="I120">
            <v>12566</v>
          </cell>
        </row>
        <row r="121">
          <cell r="B121">
            <v>10483</v>
          </cell>
          <cell r="C121">
            <v>261</v>
          </cell>
          <cell r="D121">
            <v>6277</v>
          </cell>
          <cell r="E121">
            <v>6575</v>
          </cell>
          <cell r="F121">
            <v>8023</v>
          </cell>
          <cell r="G121">
            <v>772</v>
          </cell>
          <cell r="H121">
            <v>2833</v>
          </cell>
          <cell r="I121">
            <v>596</v>
          </cell>
        </row>
        <row r="123">
          <cell r="B123">
            <v>14375</v>
          </cell>
          <cell r="C123">
            <v>12034</v>
          </cell>
          <cell r="D123">
            <v>2039</v>
          </cell>
          <cell r="E123">
            <v>3268</v>
          </cell>
          <cell r="F123">
            <v>19179</v>
          </cell>
          <cell r="G123">
            <v>6980</v>
          </cell>
          <cell r="H123">
            <v>18816</v>
          </cell>
          <cell r="I123">
            <v>9664</v>
          </cell>
        </row>
        <row r="124">
          <cell r="B124">
            <v>16655</v>
          </cell>
          <cell r="C124">
            <v>177</v>
          </cell>
          <cell r="D124">
            <v>1752</v>
          </cell>
          <cell r="E124">
            <v>10912</v>
          </cell>
          <cell r="F124">
            <v>1785</v>
          </cell>
          <cell r="G124">
            <v>7105</v>
          </cell>
          <cell r="H124">
            <v>180</v>
          </cell>
          <cell r="I124">
            <v>162</v>
          </cell>
        </row>
        <row r="125">
          <cell r="B125">
            <v>4620</v>
          </cell>
          <cell r="D125">
            <v>4722</v>
          </cell>
          <cell r="E125">
            <v>2920</v>
          </cell>
          <cell r="F125">
            <v>1175</v>
          </cell>
          <cell r="G125">
            <v>2817</v>
          </cell>
          <cell r="H125">
            <v>425</v>
          </cell>
        </row>
        <row r="126">
          <cell r="B126">
            <v>1987</v>
          </cell>
          <cell r="C126">
            <v>55</v>
          </cell>
          <cell r="D126">
            <v>310</v>
          </cell>
          <cell r="E126">
            <v>5989</v>
          </cell>
          <cell r="F126">
            <v>2825</v>
          </cell>
          <cell r="G126">
            <v>200</v>
          </cell>
          <cell r="H126">
            <v>60</v>
          </cell>
          <cell r="I126">
            <v>71</v>
          </cell>
        </row>
        <row r="127">
          <cell r="B127">
            <v>6</v>
          </cell>
          <cell r="E127">
            <v>1879</v>
          </cell>
          <cell r="F127">
            <v>230</v>
          </cell>
          <cell r="G127">
            <v>2</v>
          </cell>
          <cell r="I127">
            <v>6</v>
          </cell>
        </row>
        <row r="128">
          <cell r="B128">
            <v>511</v>
          </cell>
          <cell r="D128">
            <v>14</v>
          </cell>
          <cell r="E128">
            <v>4838</v>
          </cell>
          <cell r="F128">
            <v>70</v>
          </cell>
          <cell r="G128">
            <v>700</v>
          </cell>
          <cell r="H128">
            <v>105</v>
          </cell>
          <cell r="I128">
            <v>6</v>
          </cell>
        </row>
        <row r="129">
          <cell r="B129">
            <v>6548</v>
          </cell>
          <cell r="C129">
            <v>5</v>
          </cell>
          <cell r="E129">
            <v>4933</v>
          </cell>
          <cell r="F129">
            <v>13680</v>
          </cell>
          <cell r="G129">
            <v>333</v>
          </cell>
          <cell r="H129">
            <v>450</v>
          </cell>
          <cell r="I129">
            <v>36</v>
          </cell>
        </row>
        <row r="130">
          <cell r="F130">
            <v>0</v>
          </cell>
        </row>
        <row r="131">
          <cell r="C131">
            <v>11</v>
          </cell>
          <cell r="E131">
            <v>34100</v>
          </cell>
          <cell r="F131">
            <v>1300</v>
          </cell>
          <cell r="G131">
            <v>2948</v>
          </cell>
          <cell r="I131">
            <v>1</v>
          </cell>
        </row>
        <row r="132">
          <cell r="B132">
            <v>35927</v>
          </cell>
          <cell r="C132">
            <v>45</v>
          </cell>
          <cell r="D132">
            <v>1095</v>
          </cell>
          <cell r="E132">
            <v>84</v>
          </cell>
          <cell r="F132">
            <v>1120</v>
          </cell>
          <cell r="G132">
            <v>8261</v>
          </cell>
          <cell r="H132">
            <v>752</v>
          </cell>
          <cell r="I132">
            <v>1223</v>
          </cell>
        </row>
        <row r="133">
          <cell r="B133">
            <v>770</v>
          </cell>
          <cell r="C133">
            <v>694</v>
          </cell>
          <cell r="D133">
            <v>30</v>
          </cell>
          <cell r="E133">
            <v>142</v>
          </cell>
          <cell r="F133">
            <v>5036</v>
          </cell>
          <cell r="G133">
            <v>579</v>
          </cell>
          <cell r="I133">
            <v>817</v>
          </cell>
        </row>
        <row r="134">
          <cell r="B134">
            <v>3255</v>
          </cell>
          <cell r="C134">
            <v>124</v>
          </cell>
          <cell r="D134">
            <v>9853</v>
          </cell>
          <cell r="E134">
            <v>262</v>
          </cell>
          <cell r="F134">
            <v>154</v>
          </cell>
          <cell r="G134">
            <v>1019</v>
          </cell>
          <cell r="H134">
            <v>164</v>
          </cell>
          <cell r="I134">
            <v>344</v>
          </cell>
        </row>
        <row r="135">
          <cell r="D135">
            <v>40</v>
          </cell>
          <cell r="G135">
            <v>75</v>
          </cell>
          <cell r="I135">
            <v>1120</v>
          </cell>
        </row>
        <row r="136">
          <cell r="B136">
            <v>19294</v>
          </cell>
          <cell r="C136">
            <v>8918</v>
          </cell>
          <cell r="E136">
            <v>1562</v>
          </cell>
          <cell r="F136">
            <v>1725</v>
          </cell>
          <cell r="G136">
            <v>3817</v>
          </cell>
          <cell r="I136">
            <v>18310</v>
          </cell>
        </row>
        <row r="137">
          <cell r="B137">
            <v>1618</v>
          </cell>
          <cell r="C137">
            <v>1059</v>
          </cell>
          <cell r="D137">
            <v>15</v>
          </cell>
          <cell r="E137">
            <v>447</v>
          </cell>
          <cell r="F137">
            <v>709</v>
          </cell>
          <cell r="I137">
            <v>259</v>
          </cell>
        </row>
        <row r="138">
          <cell r="B138">
            <v>2048</v>
          </cell>
          <cell r="C138">
            <v>28</v>
          </cell>
          <cell r="D138">
            <v>14</v>
          </cell>
          <cell r="E138">
            <v>88</v>
          </cell>
          <cell r="F138">
            <v>65</v>
          </cell>
          <cell r="G138">
            <v>906</v>
          </cell>
          <cell r="H138">
            <v>5</v>
          </cell>
          <cell r="I138">
            <v>480</v>
          </cell>
        </row>
        <row r="139">
          <cell r="B139">
            <v>129266</v>
          </cell>
          <cell r="C139">
            <v>42666</v>
          </cell>
          <cell r="D139">
            <v>1296538</v>
          </cell>
          <cell r="E139">
            <v>13798</v>
          </cell>
          <cell r="F139">
            <v>87221</v>
          </cell>
          <cell r="G139">
            <v>147693</v>
          </cell>
          <cell r="H139">
            <v>109391</v>
          </cell>
          <cell r="I139">
            <v>15820</v>
          </cell>
        </row>
        <row r="140">
          <cell r="B140">
            <v>22252</v>
          </cell>
          <cell r="C140">
            <v>14356</v>
          </cell>
          <cell r="D140">
            <v>6460</v>
          </cell>
          <cell r="E140">
            <v>26943</v>
          </cell>
          <cell r="F140">
            <v>5726</v>
          </cell>
          <cell r="G140">
            <v>15359</v>
          </cell>
          <cell r="H140">
            <v>10823</v>
          </cell>
          <cell r="I140">
            <v>7584</v>
          </cell>
        </row>
      </sheetData>
      <sheetData sheetId="13">
        <row r="8">
          <cell r="B8">
            <v>1336</v>
          </cell>
          <cell r="C8">
            <v>73504</v>
          </cell>
          <cell r="D8">
            <v>28827</v>
          </cell>
          <cell r="E8">
            <v>68663</v>
          </cell>
          <cell r="F8">
            <v>0</v>
          </cell>
          <cell r="G8">
            <v>0</v>
          </cell>
          <cell r="H8">
            <v>387</v>
          </cell>
          <cell r="I8">
            <v>4086</v>
          </cell>
        </row>
        <row r="9">
          <cell r="B9">
            <v>3957</v>
          </cell>
          <cell r="C9">
            <v>657</v>
          </cell>
          <cell r="D9">
            <v>933</v>
          </cell>
          <cell r="E9">
            <v>1174</v>
          </cell>
          <cell r="F9">
            <v>4615</v>
          </cell>
          <cell r="G9">
            <v>708</v>
          </cell>
          <cell r="H9">
            <v>1323</v>
          </cell>
          <cell r="I9">
            <v>2508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850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37</v>
          </cell>
        </row>
        <row r="12">
          <cell r="B12">
            <v>1</v>
          </cell>
          <cell r="C12">
            <v>0</v>
          </cell>
          <cell r="D12">
            <v>97</v>
          </cell>
          <cell r="E12">
            <v>0</v>
          </cell>
          <cell r="F12">
            <v>0</v>
          </cell>
          <cell r="G12">
            <v>0</v>
          </cell>
          <cell r="H12">
            <v>121</v>
          </cell>
          <cell r="I12">
            <v>150</v>
          </cell>
        </row>
        <row r="13">
          <cell r="B13">
            <v>1298</v>
          </cell>
          <cell r="C13">
            <v>337</v>
          </cell>
          <cell r="D13">
            <v>624</v>
          </cell>
          <cell r="E13">
            <v>1505</v>
          </cell>
          <cell r="F13">
            <v>1179</v>
          </cell>
          <cell r="G13">
            <v>797</v>
          </cell>
          <cell r="H13">
            <v>93048</v>
          </cell>
          <cell r="I13">
            <v>9083</v>
          </cell>
        </row>
        <row r="14">
          <cell r="B14">
            <v>107</v>
          </cell>
          <cell r="C14">
            <v>80</v>
          </cell>
          <cell r="D14">
            <v>500</v>
          </cell>
          <cell r="E14">
            <v>4</v>
          </cell>
          <cell r="F14">
            <v>133</v>
          </cell>
          <cell r="G14">
            <v>1611</v>
          </cell>
          <cell r="H14">
            <v>18927</v>
          </cell>
          <cell r="I14">
            <v>12512</v>
          </cell>
        </row>
        <row r="15">
          <cell r="B15">
            <v>1</v>
          </cell>
          <cell r="C15">
            <v>0</v>
          </cell>
          <cell r="D15">
            <v>0</v>
          </cell>
          <cell r="E15">
            <v>0</v>
          </cell>
          <cell r="F15">
            <v>10</v>
          </cell>
          <cell r="G15">
            <v>106</v>
          </cell>
          <cell r="H15">
            <v>76</v>
          </cell>
          <cell r="I15">
            <v>0</v>
          </cell>
        </row>
        <row r="16">
          <cell r="B16">
            <v>196</v>
          </cell>
          <cell r="C16">
            <v>10</v>
          </cell>
          <cell r="D16">
            <v>251</v>
          </cell>
          <cell r="E16">
            <v>1</v>
          </cell>
          <cell r="F16">
            <v>778</v>
          </cell>
          <cell r="G16">
            <v>995</v>
          </cell>
          <cell r="H16">
            <v>1280</v>
          </cell>
          <cell r="I16">
            <v>282</v>
          </cell>
        </row>
        <row r="17">
          <cell r="B17">
            <v>806</v>
          </cell>
          <cell r="C17">
            <v>610</v>
          </cell>
          <cell r="D17">
            <v>51</v>
          </cell>
          <cell r="E17">
            <v>1592</v>
          </cell>
          <cell r="F17">
            <v>672</v>
          </cell>
          <cell r="G17">
            <v>242</v>
          </cell>
          <cell r="H17">
            <v>501</v>
          </cell>
          <cell r="I17">
            <v>399</v>
          </cell>
        </row>
        <row r="18">
          <cell r="B18">
            <v>5</v>
          </cell>
          <cell r="C18">
            <v>1112</v>
          </cell>
          <cell r="D18">
            <v>0</v>
          </cell>
          <cell r="E18">
            <v>103</v>
          </cell>
          <cell r="F18">
            <v>422</v>
          </cell>
          <cell r="G18">
            <v>527</v>
          </cell>
          <cell r="H18">
            <v>0</v>
          </cell>
          <cell r="I18">
            <v>193</v>
          </cell>
        </row>
        <row r="19">
          <cell r="B19">
            <v>0</v>
          </cell>
          <cell r="C19">
            <v>0</v>
          </cell>
          <cell r="D19">
            <v>189</v>
          </cell>
          <cell r="E19">
            <v>1208</v>
          </cell>
          <cell r="F19">
            <v>535</v>
          </cell>
          <cell r="G19">
            <v>10</v>
          </cell>
          <cell r="H19">
            <v>20</v>
          </cell>
          <cell r="I19">
            <v>0</v>
          </cell>
        </row>
        <row r="20">
          <cell r="B20">
            <v>221</v>
          </cell>
          <cell r="C20">
            <v>398</v>
          </cell>
          <cell r="D20">
            <v>2</v>
          </cell>
          <cell r="E20">
            <v>352</v>
          </cell>
          <cell r="F20">
            <v>1101</v>
          </cell>
          <cell r="G20">
            <v>757</v>
          </cell>
          <cell r="H20">
            <v>0</v>
          </cell>
          <cell r="I20">
            <v>345</v>
          </cell>
        </row>
        <row r="21">
          <cell r="B21">
            <v>2482</v>
          </cell>
          <cell r="C21">
            <v>546</v>
          </cell>
          <cell r="D21">
            <v>2775</v>
          </cell>
          <cell r="E21">
            <v>3747</v>
          </cell>
          <cell r="F21">
            <v>1992</v>
          </cell>
          <cell r="G21">
            <v>345</v>
          </cell>
          <cell r="H21">
            <v>975</v>
          </cell>
          <cell r="I21">
            <v>1068</v>
          </cell>
        </row>
        <row r="22">
          <cell r="B22">
            <v>238</v>
          </cell>
          <cell r="C22">
            <v>69</v>
          </cell>
          <cell r="D22">
            <v>1107</v>
          </cell>
          <cell r="E22">
            <v>247</v>
          </cell>
          <cell r="F22">
            <v>683</v>
          </cell>
          <cell r="G22">
            <v>186</v>
          </cell>
          <cell r="H22">
            <v>633</v>
          </cell>
          <cell r="I22">
            <v>73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2399</v>
          </cell>
          <cell r="F23">
            <v>0</v>
          </cell>
          <cell r="G23">
            <v>6</v>
          </cell>
          <cell r="H23">
            <v>0</v>
          </cell>
          <cell r="I23">
            <v>0</v>
          </cell>
        </row>
        <row r="24">
          <cell r="B24">
            <v>172</v>
          </cell>
          <cell r="C24">
            <v>109</v>
          </cell>
          <cell r="D24">
            <v>106</v>
          </cell>
          <cell r="E24">
            <v>48</v>
          </cell>
          <cell r="F24">
            <v>1680</v>
          </cell>
          <cell r="G24">
            <v>151</v>
          </cell>
          <cell r="H24">
            <v>150</v>
          </cell>
          <cell r="I24">
            <v>1253</v>
          </cell>
        </row>
        <row r="25">
          <cell r="B25">
            <v>282</v>
          </cell>
          <cell r="C25">
            <v>53</v>
          </cell>
          <cell r="D25">
            <v>451</v>
          </cell>
          <cell r="E25">
            <v>292</v>
          </cell>
          <cell r="F25">
            <v>278</v>
          </cell>
          <cell r="G25">
            <v>13</v>
          </cell>
          <cell r="H25">
            <v>370</v>
          </cell>
          <cell r="I25">
            <v>29</v>
          </cell>
        </row>
        <row r="26">
          <cell r="B26">
            <v>0</v>
          </cell>
          <cell r="C26">
            <v>31</v>
          </cell>
          <cell r="D26">
            <v>5</v>
          </cell>
          <cell r="E26">
            <v>615</v>
          </cell>
          <cell r="F26">
            <v>2168</v>
          </cell>
          <cell r="G26">
            <v>476</v>
          </cell>
          <cell r="H26">
            <v>4386</v>
          </cell>
          <cell r="I26">
            <v>18</v>
          </cell>
        </row>
        <row r="27">
          <cell r="B27">
            <v>70</v>
          </cell>
          <cell r="C27">
            <v>13</v>
          </cell>
          <cell r="D27">
            <v>198</v>
          </cell>
          <cell r="E27">
            <v>141</v>
          </cell>
          <cell r="F27">
            <v>298</v>
          </cell>
          <cell r="G27">
            <v>11</v>
          </cell>
          <cell r="H27">
            <v>112</v>
          </cell>
          <cell r="I27">
            <v>47</v>
          </cell>
        </row>
        <row r="28">
          <cell r="B28">
            <v>0</v>
          </cell>
          <cell r="C28">
            <v>41</v>
          </cell>
          <cell r="D28">
            <v>0</v>
          </cell>
          <cell r="E28">
            <v>429</v>
          </cell>
          <cell r="F28">
            <v>295</v>
          </cell>
          <cell r="G28">
            <v>2</v>
          </cell>
          <cell r="H28">
            <v>2</v>
          </cell>
          <cell r="I28">
            <v>155</v>
          </cell>
        </row>
        <row r="29">
          <cell r="B29">
            <v>0</v>
          </cell>
          <cell r="C29">
            <v>0</v>
          </cell>
          <cell r="D29">
            <v>12</v>
          </cell>
          <cell r="E29">
            <v>34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45</v>
          </cell>
          <cell r="C30">
            <v>8</v>
          </cell>
          <cell r="D30">
            <v>44</v>
          </cell>
          <cell r="E30">
            <v>120</v>
          </cell>
          <cell r="F30">
            <v>435</v>
          </cell>
          <cell r="G30">
            <v>88</v>
          </cell>
          <cell r="H30">
            <v>0</v>
          </cell>
          <cell r="I30">
            <v>32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21</v>
          </cell>
          <cell r="D32">
            <v>12</v>
          </cell>
          <cell r="E32">
            <v>725</v>
          </cell>
          <cell r="F32">
            <v>180</v>
          </cell>
          <cell r="G32">
            <v>163</v>
          </cell>
          <cell r="H32">
            <v>17</v>
          </cell>
          <cell r="I32">
            <v>2</v>
          </cell>
        </row>
        <row r="33">
          <cell r="B33">
            <v>2</v>
          </cell>
          <cell r="C33">
            <v>0</v>
          </cell>
          <cell r="D33">
            <v>26</v>
          </cell>
          <cell r="E33">
            <v>50</v>
          </cell>
          <cell r="F33">
            <v>242</v>
          </cell>
          <cell r="G33">
            <v>130</v>
          </cell>
          <cell r="H33">
            <v>104</v>
          </cell>
          <cell r="I33">
            <v>6</v>
          </cell>
        </row>
        <row r="34">
          <cell r="B34">
            <v>0</v>
          </cell>
          <cell r="C34">
            <v>295</v>
          </cell>
          <cell r="D34">
            <v>0</v>
          </cell>
          <cell r="E34">
            <v>33</v>
          </cell>
          <cell r="F34">
            <v>530</v>
          </cell>
          <cell r="G34">
            <v>0</v>
          </cell>
          <cell r="H34">
            <v>0</v>
          </cell>
          <cell r="I34">
            <v>125</v>
          </cell>
        </row>
        <row r="35">
          <cell r="B35">
            <v>97</v>
          </cell>
          <cell r="C35">
            <v>72</v>
          </cell>
          <cell r="D35">
            <v>373</v>
          </cell>
          <cell r="E35">
            <v>113</v>
          </cell>
          <cell r="F35">
            <v>339</v>
          </cell>
          <cell r="G35">
            <v>306</v>
          </cell>
          <cell r="H35">
            <v>45</v>
          </cell>
          <cell r="I35">
            <v>92</v>
          </cell>
        </row>
        <row r="36">
          <cell r="B36">
            <v>0</v>
          </cell>
          <cell r="C36">
            <v>0</v>
          </cell>
          <cell r="D36">
            <v>255</v>
          </cell>
          <cell r="E36">
            <v>0</v>
          </cell>
          <cell r="F36">
            <v>108</v>
          </cell>
          <cell r="G36">
            <v>385</v>
          </cell>
          <cell r="H36">
            <v>865</v>
          </cell>
          <cell r="I36">
            <v>151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</v>
          </cell>
          <cell r="I37">
            <v>205</v>
          </cell>
        </row>
        <row r="38">
          <cell r="B38">
            <v>54</v>
          </cell>
          <cell r="C38">
            <v>339</v>
          </cell>
          <cell r="D38">
            <v>4</v>
          </cell>
          <cell r="E38">
            <v>10</v>
          </cell>
          <cell r="F38">
            <v>50</v>
          </cell>
          <cell r="G38">
            <v>0</v>
          </cell>
          <cell r="H38">
            <v>0</v>
          </cell>
          <cell r="I38">
            <v>145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3</v>
          </cell>
        </row>
        <row r="40">
          <cell r="B40">
            <v>119</v>
          </cell>
          <cell r="C40">
            <v>49</v>
          </cell>
          <cell r="D40">
            <v>823</v>
          </cell>
          <cell r="E40">
            <v>16</v>
          </cell>
          <cell r="F40">
            <v>226</v>
          </cell>
          <cell r="G40">
            <v>655</v>
          </cell>
          <cell r="H40">
            <v>325</v>
          </cell>
          <cell r="I40">
            <v>78</v>
          </cell>
        </row>
        <row r="41">
          <cell r="B41">
            <v>1678</v>
          </cell>
          <cell r="C41">
            <v>567</v>
          </cell>
          <cell r="D41">
            <v>2286</v>
          </cell>
          <cell r="E41">
            <v>3589</v>
          </cell>
          <cell r="F41">
            <v>2840</v>
          </cell>
          <cell r="G41">
            <v>920</v>
          </cell>
          <cell r="H41">
            <v>2428</v>
          </cell>
          <cell r="I41">
            <v>277</v>
          </cell>
        </row>
        <row r="57">
          <cell r="B57">
            <v>80</v>
          </cell>
          <cell r="C57">
            <v>21252</v>
          </cell>
          <cell r="D57">
            <v>28302</v>
          </cell>
          <cell r="E57">
            <v>0</v>
          </cell>
          <cell r="F57">
            <v>15779</v>
          </cell>
          <cell r="G57">
            <v>0</v>
          </cell>
          <cell r="H57">
            <v>23779</v>
          </cell>
          <cell r="I57">
            <v>1722</v>
          </cell>
        </row>
        <row r="58">
          <cell r="B58">
            <v>427</v>
          </cell>
          <cell r="C58">
            <v>1061</v>
          </cell>
          <cell r="D58">
            <v>572</v>
          </cell>
          <cell r="E58">
            <v>1066</v>
          </cell>
          <cell r="F58">
            <v>6070</v>
          </cell>
          <cell r="G58">
            <v>2706</v>
          </cell>
          <cell r="H58">
            <v>17717</v>
          </cell>
          <cell r="I58">
            <v>1776</v>
          </cell>
        </row>
        <row r="59">
          <cell r="G59">
            <v>530</v>
          </cell>
        </row>
        <row r="60">
          <cell r="B60">
            <v>1516</v>
          </cell>
          <cell r="C60">
            <v>71768</v>
          </cell>
          <cell r="D60">
            <v>362</v>
          </cell>
          <cell r="E60">
            <v>1127</v>
          </cell>
          <cell r="F60">
            <v>8620</v>
          </cell>
          <cell r="G60">
            <v>19808</v>
          </cell>
          <cell r="H60">
            <v>632</v>
          </cell>
          <cell r="I60">
            <v>29730</v>
          </cell>
        </row>
        <row r="61">
          <cell r="B61">
            <v>8</v>
          </cell>
          <cell r="C61">
            <v>0</v>
          </cell>
          <cell r="D61">
            <v>1277</v>
          </cell>
          <cell r="E61">
            <v>0</v>
          </cell>
          <cell r="F61">
            <v>10</v>
          </cell>
          <cell r="G61">
            <v>0</v>
          </cell>
          <cell r="H61">
            <v>10313</v>
          </cell>
          <cell r="I61">
            <v>45</v>
          </cell>
        </row>
        <row r="62">
          <cell r="B62">
            <v>132</v>
          </cell>
          <cell r="C62">
            <v>34</v>
          </cell>
          <cell r="D62">
            <v>1761</v>
          </cell>
          <cell r="E62">
            <v>787</v>
          </cell>
          <cell r="F62">
            <v>400</v>
          </cell>
          <cell r="G62">
            <v>1327</v>
          </cell>
          <cell r="H62">
            <v>21047</v>
          </cell>
          <cell r="I62">
            <v>0</v>
          </cell>
        </row>
        <row r="63">
          <cell r="B63">
            <v>63</v>
          </cell>
          <cell r="C63">
            <v>56</v>
          </cell>
          <cell r="D63">
            <v>957</v>
          </cell>
          <cell r="E63">
            <v>10</v>
          </cell>
          <cell r="F63">
            <v>70</v>
          </cell>
          <cell r="G63">
            <v>5704</v>
          </cell>
          <cell r="H63">
            <v>29102</v>
          </cell>
          <cell r="I63">
            <v>10</v>
          </cell>
        </row>
        <row r="64">
          <cell r="B64">
            <v>8</v>
          </cell>
          <cell r="C64">
            <v>0</v>
          </cell>
          <cell r="D64">
            <v>0</v>
          </cell>
          <cell r="E64">
            <v>0</v>
          </cell>
          <cell r="F64">
            <v>150</v>
          </cell>
          <cell r="G64">
            <v>249</v>
          </cell>
          <cell r="H64">
            <v>568</v>
          </cell>
          <cell r="I64">
            <v>0</v>
          </cell>
        </row>
        <row r="65">
          <cell r="B65">
            <v>1126</v>
          </cell>
          <cell r="C65">
            <v>2604</v>
          </cell>
          <cell r="D65">
            <v>1928</v>
          </cell>
          <cell r="E65">
            <v>263</v>
          </cell>
          <cell r="F65">
            <v>4315</v>
          </cell>
          <cell r="G65">
            <v>14724</v>
          </cell>
          <cell r="H65">
            <v>36358</v>
          </cell>
          <cell r="I65">
            <v>560</v>
          </cell>
        </row>
        <row r="66">
          <cell r="B66">
            <v>330</v>
          </cell>
          <cell r="C66">
            <v>388</v>
          </cell>
          <cell r="D66">
            <v>14</v>
          </cell>
          <cell r="E66">
            <v>935</v>
          </cell>
          <cell r="F66">
            <v>610</v>
          </cell>
          <cell r="G66">
            <v>282</v>
          </cell>
          <cell r="H66">
            <v>2160</v>
          </cell>
          <cell r="I66">
            <v>663</v>
          </cell>
        </row>
        <row r="67">
          <cell r="B67">
            <v>23</v>
          </cell>
          <cell r="C67">
            <v>591</v>
          </cell>
          <cell r="D67">
            <v>0</v>
          </cell>
          <cell r="E67">
            <v>110</v>
          </cell>
          <cell r="F67">
            <v>1118</v>
          </cell>
          <cell r="G67">
            <v>1137</v>
          </cell>
          <cell r="H67">
            <v>0</v>
          </cell>
          <cell r="I67">
            <v>1242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1037</v>
          </cell>
          <cell r="F68">
            <v>260</v>
          </cell>
          <cell r="G68">
            <v>20</v>
          </cell>
          <cell r="H68">
            <v>0</v>
          </cell>
          <cell r="I68">
            <v>0</v>
          </cell>
        </row>
        <row r="69">
          <cell r="B69">
            <v>204</v>
          </cell>
          <cell r="C69">
            <v>1139</v>
          </cell>
          <cell r="D69">
            <v>20</v>
          </cell>
          <cell r="E69">
            <v>354</v>
          </cell>
          <cell r="F69">
            <v>2847</v>
          </cell>
          <cell r="G69">
            <v>951</v>
          </cell>
          <cell r="H69">
            <v>0</v>
          </cell>
          <cell r="I69">
            <v>570</v>
          </cell>
        </row>
        <row r="70">
          <cell r="B70">
            <v>2952</v>
          </cell>
          <cell r="C70">
            <v>480</v>
          </cell>
          <cell r="D70">
            <v>3318</v>
          </cell>
          <cell r="E70">
            <v>5084</v>
          </cell>
          <cell r="F70">
            <v>5155</v>
          </cell>
          <cell r="G70">
            <v>1089</v>
          </cell>
          <cell r="H70">
            <v>3598</v>
          </cell>
          <cell r="I70">
            <v>2051</v>
          </cell>
        </row>
        <row r="71">
          <cell r="B71">
            <v>1388</v>
          </cell>
          <cell r="C71">
            <v>153</v>
          </cell>
          <cell r="D71">
            <v>1247</v>
          </cell>
          <cell r="E71">
            <v>1056</v>
          </cell>
          <cell r="F71">
            <v>966</v>
          </cell>
          <cell r="G71">
            <v>423</v>
          </cell>
          <cell r="H71">
            <v>303</v>
          </cell>
          <cell r="I71">
            <v>135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3217</v>
          </cell>
          <cell r="C73">
            <v>1639</v>
          </cell>
          <cell r="D73">
            <v>252</v>
          </cell>
          <cell r="E73">
            <v>547</v>
          </cell>
          <cell r="F73">
            <v>674</v>
          </cell>
          <cell r="G73">
            <v>1670</v>
          </cell>
          <cell r="H73">
            <v>3875</v>
          </cell>
          <cell r="I73">
            <v>1006</v>
          </cell>
        </row>
        <row r="74">
          <cell r="B74">
            <v>2121</v>
          </cell>
          <cell r="C74">
            <v>58</v>
          </cell>
          <cell r="D74">
            <v>208</v>
          </cell>
          <cell r="E74">
            <v>1498</v>
          </cell>
          <cell r="F74">
            <v>300</v>
          </cell>
          <cell r="G74">
            <v>904</v>
          </cell>
          <cell r="H74">
            <v>263</v>
          </cell>
          <cell r="I74">
            <v>55</v>
          </cell>
        </row>
        <row r="75">
          <cell r="B75">
            <v>16</v>
          </cell>
          <cell r="C75">
            <v>0</v>
          </cell>
          <cell r="D75">
            <v>7</v>
          </cell>
          <cell r="E75">
            <v>192</v>
          </cell>
          <cell r="F75">
            <v>5</v>
          </cell>
          <cell r="G75">
            <v>78</v>
          </cell>
          <cell r="H75">
            <v>282</v>
          </cell>
          <cell r="I75">
            <v>0</v>
          </cell>
        </row>
        <row r="76">
          <cell r="B76">
            <v>259</v>
          </cell>
          <cell r="C76">
            <v>20</v>
          </cell>
          <cell r="D76">
            <v>150</v>
          </cell>
          <cell r="E76">
            <v>306</v>
          </cell>
          <cell r="F76">
            <v>291</v>
          </cell>
          <cell r="G76">
            <v>28</v>
          </cell>
          <cell r="H76">
            <v>38</v>
          </cell>
          <cell r="I76">
            <v>36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497</v>
          </cell>
          <cell r="F77">
            <v>150</v>
          </cell>
          <cell r="G77">
            <v>45</v>
          </cell>
          <cell r="H77">
            <v>0</v>
          </cell>
          <cell r="I77">
            <v>0</v>
          </cell>
        </row>
        <row r="78">
          <cell r="B78">
            <v>171</v>
          </cell>
          <cell r="C78">
            <v>0</v>
          </cell>
          <cell r="D78">
            <v>0</v>
          </cell>
          <cell r="E78">
            <v>4052</v>
          </cell>
          <cell r="F78">
            <v>10</v>
          </cell>
          <cell r="G78">
            <v>1221</v>
          </cell>
          <cell r="H78">
            <v>227</v>
          </cell>
          <cell r="I78">
            <v>0</v>
          </cell>
        </row>
        <row r="79">
          <cell r="B79">
            <v>520</v>
          </cell>
          <cell r="C79">
            <v>5</v>
          </cell>
          <cell r="D79">
            <v>0</v>
          </cell>
          <cell r="E79">
            <v>336</v>
          </cell>
          <cell r="F79">
            <v>940</v>
          </cell>
          <cell r="G79">
            <v>43</v>
          </cell>
          <cell r="H79">
            <v>5</v>
          </cell>
          <cell r="I79">
            <v>11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393</v>
          </cell>
          <cell r="F81">
            <v>290</v>
          </cell>
          <cell r="G81">
            <v>185</v>
          </cell>
          <cell r="H81">
            <v>0</v>
          </cell>
          <cell r="I81">
            <v>0</v>
          </cell>
        </row>
        <row r="82">
          <cell r="B82">
            <v>25331</v>
          </cell>
          <cell r="C82">
            <v>125</v>
          </cell>
          <cell r="D82">
            <v>1487</v>
          </cell>
          <cell r="E82">
            <v>539</v>
          </cell>
          <cell r="F82">
            <v>897</v>
          </cell>
          <cell r="G82">
            <v>7493</v>
          </cell>
          <cell r="H82">
            <v>3234</v>
          </cell>
          <cell r="I82">
            <v>185</v>
          </cell>
        </row>
        <row r="83">
          <cell r="B83">
            <v>570</v>
          </cell>
          <cell r="C83">
            <v>3323</v>
          </cell>
          <cell r="D83">
            <v>0</v>
          </cell>
          <cell r="E83">
            <v>166</v>
          </cell>
          <cell r="F83">
            <v>10010</v>
          </cell>
          <cell r="G83">
            <v>455</v>
          </cell>
          <cell r="H83">
            <v>0</v>
          </cell>
          <cell r="I83">
            <v>860</v>
          </cell>
        </row>
        <row r="84">
          <cell r="B84">
            <v>1091</v>
          </cell>
          <cell r="C84">
            <v>1035</v>
          </cell>
          <cell r="D84">
            <v>2144</v>
          </cell>
          <cell r="E84">
            <v>537</v>
          </cell>
          <cell r="F84">
            <v>363</v>
          </cell>
          <cell r="G84">
            <v>1954</v>
          </cell>
          <cell r="H84">
            <v>147</v>
          </cell>
          <cell r="I84">
            <v>232</v>
          </cell>
        </row>
        <row r="85">
          <cell r="B85">
            <v>99</v>
          </cell>
          <cell r="C85">
            <v>0</v>
          </cell>
          <cell r="D85">
            <v>117</v>
          </cell>
          <cell r="E85">
            <v>0</v>
          </cell>
          <cell r="F85">
            <v>0</v>
          </cell>
          <cell r="G85">
            <v>320</v>
          </cell>
          <cell r="H85">
            <v>350</v>
          </cell>
          <cell r="I85">
            <v>430</v>
          </cell>
        </row>
        <row r="86">
          <cell r="B86">
            <v>10790</v>
          </cell>
          <cell r="C86">
            <v>13345</v>
          </cell>
          <cell r="D86">
            <v>80</v>
          </cell>
          <cell r="E86">
            <v>3037</v>
          </cell>
          <cell r="F86">
            <v>11945</v>
          </cell>
          <cell r="G86">
            <v>2472</v>
          </cell>
          <cell r="H86">
            <v>32</v>
          </cell>
          <cell r="I86">
            <v>5696</v>
          </cell>
        </row>
        <row r="87">
          <cell r="B87">
            <v>277</v>
          </cell>
          <cell r="C87">
            <v>7663</v>
          </cell>
          <cell r="D87">
            <v>0</v>
          </cell>
          <cell r="E87">
            <v>150</v>
          </cell>
          <cell r="F87">
            <v>25</v>
          </cell>
          <cell r="G87">
            <v>0</v>
          </cell>
          <cell r="H87">
            <v>0</v>
          </cell>
          <cell r="I87">
            <v>42</v>
          </cell>
        </row>
        <row r="88">
          <cell r="B88">
            <v>1651</v>
          </cell>
          <cell r="C88">
            <v>95</v>
          </cell>
          <cell r="D88">
            <v>0</v>
          </cell>
          <cell r="E88">
            <v>0</v>
          </cell>
          <cell r="F88">
            <v>62</v>
          </cell>
          <cell r="G88">
            <v>4050</v>
          </cell>
          <cell r="H88">
            <v>2</v>
          </cell>
          <cell r="I88">
            <v>339</v>
          </cell>
        </row>
        <row r="89">
          <cell r="B89">
            <v>29876</v>
          </cell>
          <cell r="C89">
            <v>8601</v>
          </cell>
          <cell r="D89">
            <v>138042</v>
          </cell>
          <cell r="E89">
            <v>3823</v>
          </cell>
          <cell r="F89">
            <v>25146</v>
          </cell>
          <cell r="G89">
            <v>69940</v>
          </cell>
          <cell r="H89">
            <v>22750</v>
          </cell>
          <cell r="I89">
            <v>880</v>
          </cell>
        </row>
        <row r="90">
          <cell r="B90">
            <v>143556</v>
          </cell>
          <cell r="C90">
            <v>158958</v>
          </cell>
          <cell r="D90">
            <v>12052</v>
          </cell>
          <cell r="E90">
            <v>177295</v>
          </cell>
          <cell r="F90">
            <v>31978</v>
          </cell>
          <cell r="G90">
            <v>98137</v>
          </cell>
          <cell r="H90">
            <v>34034</v>
          </cell>
          <cell r="I90">
            <v>4907</v>
          </cell>
        </row>
        <row r="107">
          <cell r="B107">
            <v>360</v>
          </cell>
          <cell r="C107">
            <v>40386</v>
          </cell>
          <cell r="D107">
            <v>118072</v>
          </cell>
          <cell r="E107">
            <v>0</v>
          </cell>
          <cell r="F107">
            <v>52157</v>
          </cell>
          <cell r="G107">
            <v>0</v>
          </cell>
          <cell r="H107">
            <v>113022</v>
          </cell>
          <cell r="I107">
            <v>4054</v>
          </cell>
        </row>
        <row r="108">
          <cell r="B108">
            <v>921</v>
          </cell>
          <cell r="C108">
            <v>1965</v>
          </cell>
          <cell r="D108">
            <v>869</v>
          </cell>
          <cell r="E108">
            <v>1667</v>
          </cell>
          <cell r="F108">
            <v>11002</v>
          </cell>
          <cell r="G108">
            <v>3602</v>
          </cell>
          <cell r="H108">
            <v>30912</v>
          </cell>
          <cell r="I108">
            <v>3433</v>
          </cell>
        </row>
        <row r="109">
          <cell r="G109">
            <v>1590</v>
          </cell>
        </row>
        <row r="110">
          <cell r="B110">
            <v>303</v>
          </cell>
          <cell r="C110">
            <v>5272</v>
          </cell>
          <cell r="D110">
            <v>86</v>
          </cell>
          <cell r="E110">
            <v>183</v>
          </cell>
          <cell r="F110">
            <v>997</v>
          </cell>
          <cell r="G110">
            <v>2030</v>
          </cell>
          <cell r="H110">
            <v>98</v>
          </cell>
          <cell r="I110">
            <v>2270</v>
          </cell>
        </row>
        <row r="111">
          <cell r="B111">
            <v>8</v>
          </cell>
          <cell r="C111">
            <v>0</v>
          </cell>
          <cell r="D111">
            <v>1742</v>
          </cell>
          <cell r="E111">
            <v>0</v>
          </cell>
          <cell r="F111">
            <v>15</v>
          </cell>
          <cell r="G111">
            <v>0</v>
          </cell>
          <cell r="H111">
            <v>17628</v>
          </cell>
          <cell r="I111">
            <v>90</v>
          </cell>
        </row>
        <row r="112">
          <cell r="B112">
            <v>143</v>
          </cell>
          <cell r="C112">
            <v>49</v>
          </cell>
          <cell r="D112">
            <v>1243</v>
          </cell>
          <cell r="E112">
            <v>1040</v>
          </cell>
          <cell r="F112">
            <v>520</v>
          </cell>
          <cell r="G112">
            <v>953</v>
          </cell>
          <cell r="H112">
            <v>13963</v>
          </cell>
          <cell r="I112">
            <v>0</v>
          </cell>
        </row>
        <row r="113">
          <cell r="B113">
            <v>63</v>
          </cell>
          <cell r="C113">
            <v>85</v>
          </cell>
          <cell r="D113">
            <v>742</v>
          </cell>
          <cell r="E113">
            <v>17</v>
          </cell>
          <cell r="F113">
            <v>140</v>
          </cell>
          <cell r="G113">
            <v>3934</v>
          </cell>
          <cell r="H113">
            <v>13973</v>
          </cell>
          <cell r="I113">
            <v>5</v>
          </cell>
        </row>
        <row r="114">
          <cell r="B114">
            <v>8</v>
          </cell>
          <cell r="C114">
            <v>0</v>
          </cell>
          <cell r="E114">
            <v>0</v>
          </cell>
          <cell r="F114">
            <v>300</v>
          </cell>
          <cell r="G114">
            <v>176</v>
          </cell>
          <cell r="H114">
            <v>1437</v>
          </cell>
          <cell r="I114">
            <v>0</v>
          </cell>
        </row>
        <row r="115">
          <cell r="B115">
            <v>1697</v>
          </cell>
          <cell r="C115">
            <v>1171</v>
          </cell>
          <cell r="D115">
            <v>4064</v>
          </cell>
          <cell r="E115">
            <v>205</v>
          </cell>
          <cell r="F115">
            <v>6468</v>
          </cell>
          <cell r="G115">
            <v>13751</v>
          </cell>
          <cell r="H115">
            <v>48139</v>
          </cell>
          <cell r="I115">
            <v>845</v>
          </cell>
        </row>
        <row r="116">
          <cell r="B116">
            <v>3530</v>
          </cell>
          <cell r="C116">
            <v>2484</v>
          </cell>
          <cell r="D116">
            <v>62</v>
          </cell>
          <cell r="E116">
            <v>7841</v>
          </cell>
          <cell r="F116">
            <v>4554</v>
          </cell>
          <cell r="G116">
            <v>1456</v>
          </cell>
          <cell r="H116">
            <v>19975</v>
          </cell>
          <cell r="I116">
            <v>4039</v>
          </cell>
        </row>
        <row r="117">
          <cell r="B117">
            <v>340</v>
          </cell>
          <cell r="C117">
            <v>5857</v>
          </cell>
          <cell r="D117">
            <v>0</v>
          </cell>
          <cell r="E117">
            <v>1314</v>
          </cell>
          <cell r="F117">
            <v>8944</v>
          </cell>
          <cell r="G117">
            <v>7053</v>
          </cell>
          <cell r="H117">
            <v>0</v>
          </cell>
          <cell r="I117">
            <v>11938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37255</v>
          </cell>
          <cell r="F118">
            <v>3510</v>
          </cell>
          <cell r="G118">
            <v>240</v>
          </cell>
          <cell r="H118">
            <v>0</v>
          </cell>
          <cell r="I118">
            <v>0</v>
          </cell>
        </row>
        <row r="119">
          <cell r="B119">
            <v>1846</v>
          </cell>
          <cell r="C119">
            <v>24121</v>
          </cell>
          <cell r="D119">
            <v>80</v>
          </cell>
          <cell r="E119">
            <v>1904</v>
          </cell>
          <cell r="F119">
            <v>22776</v>
          </cell>
          <cell r="G119">
            <v>5015</v>
          </cell>
          <cell r="H119">
            <v>0</v>
          </cell>
          <cell r="I119">
            <v>4345</v>
          </cell>
        </row>
        <row r="120">
          <cell r="B120">
            <v>31804</v>
          </cell>
          <cell r="C120">
            <v>4109</v>
          </cell>
          <cell r="D120">
            <v>36274</v>
          </cell>
          <cell r="E120">
            <v>50988</v>
          </cell>
          <cell r="F120">
            <v>41620</v>
          </cell>
          <cell r="G120">
            <v>7959</v>
          </cell>
          <cell r="H120">
            <v>26337</v>
          </cell>
          <cell r="I120">
            <v>15064</v>
          </cell>
        </row>
        <row r="121">
          <cell r="B121">
            <v>9191</v>
          </cell>
          <cell r="C121">
            <v>786</v>
          </cell>
          <cell r="D121">
            <v>4370</v>
          </cell>
          <cell r="E121">
            <v>4326</v>
          </cell>
          <cell r="F121">
            <v>8225</v>
          </cell>
          <cell r="G121">
            <v>1023</v>
          </cell>
          <cell r="H121">
            <v>2965</v>
          </cell>
          <cell r="I121">
            <v>347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14282</v>
          </cell>
          <cell r="C123">
            <v>7696</v>
          </cell>
          <cell r="D123">
            <v>829</v>
          </cell>
          <cell r="E123">
            <v>2921</v>
          </cell>
          <cell r="F123">
            <v>6132</v>
          </cell>
          <cell r="G123">
            <v>8203</v>
          </cell>
          <cell r="H123">
            <v>21500</v>
          </cell>
          <cell r="I123">
            <v>7067</v>
          </cell>
        </row>
        <row r="124">
          <cell r="B124">
            <v>13319</v>
          </cell>
          <cell r="C124">
            <v>155</v>
          </cell>
          <cell r="D124">
            <v>1358</v>
          </cell>
          <cell r="E124">
            <v>11751</v>
          </cell>
          <cell r="F124">
            <v>2920</v>
          </cell>
          <cell r="G124">
            <v>5502</v>
          </cell>
          <cell r="H124">
            <v>901</v>
          </cell>
          <cell r="I124">
            <v>226</v>
          </cell>
        </row>
        <row r="125">
          <cell r="B125">
            <v>418</v>
          </cell>
          <cell r="C125">
            <v>0</v>
          </cell>
          <cell r="D125">
            <v>35</v>
          </cell>
          <cell r="E125">
            <v>6720</v>
          </cell>
          <cell r="F125">
            <v>150</v>
          </cell>
          <cell r="G125">
            <v>816</v>
          </cell>
          <cell r="H125">
            <v>3166</v>
          </cell>
          <cell r="I125">
            <v>0</v>
          </cell>
        </row>
        <row r="126">
          <cell r="B126">
            <v>1672</v>
          </cell>
          <cell r="C126">
            <v>55</v>
          </cell>
          <cell r="D126">
            <v>1864</v>
          </cell>
          <cell r="E126">
            <v>6013</v>
          </cell>
          <cell r="F126">
            <v>3215</v>
          </cell>
          <cell r="G126">
            <v>264</v>
          </cell>
          <cell r="H126">
            <v>332</v>
          </cell>
          <cell r="I126">
            <v>174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969</v>
          </cell>
          <cell r="F127">
            <v>255</v>
          </cell>
          <cell r="G127">
            <v>75</v>
          </cell>
          <cell r="H127">
            <v>0</v>
          </cell>
          <cell r="I127">
            <v>0</v>
          </cell>
        </row>
        <row r="128">
          <cell r="B128">
            <v>132</v>
          </cell>
          <cell r="C128">
            <v>0</v>
          </cell>
          <cell r="D128">
            <v>0</v>
          </cell>
          <cell r="E128">
            <v>4424</v>
          </cell>
          <cell r="F128">
            <v>10</v>
          </cell>
          <cell r="G128">
            <v>1318</v>
          </cell>
          <cell r="H128">
            <v>242</v>
          </cell>
          <cell r="I128">
            <v>0</v>
          </cell>
        </row>
        <row r="129">
          <cell r="B129">
            <v>5254</v>
          </cell>
          <cell r="C129">
            <v>12</v>
          </cell>
          <cell r="D129">
            <v>0</v>
          </cell>
          <cell r="E129">
            <v>3471</v>
          </cell>
          <cell r="F129">
            <v>15980</v>
          </cell>
          <cell r="G129">
            <v>855</v>
          </cell>
          <cell r="H129">
            <v>50</v>
          </cell>
          <cell r="I129">
            <v>73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20645</v>
          </cell>
          <cell r="F131">
            <v>4200</v>
          </cell>
          <cell r="G131">
            <v>737</v>
          </cell>
          <cell r="H131">
            <v>0</v>
          </cell>
          <cell r="I131">
            <v>0</v>
          </cell>
        </row>
        <row r="132">
          <cell r="B132">
            <v>21242</v>
          </cell>
          <cell r="C132">
            <v>20</v>
          </cell>
          <cell r="D132">
            <v>2454</v>
          </cell>
          <cell r="E132">
            <v>37</v>
          </cell>
          <cell r="F132">
            <v>1197</v>
          </cell>
          <cell r="G132">
            <v>12307</v>
          </cell>
          <cell r="H132">
            <v>513</v>
          </cell>
          <cell r="I132">
            <v>732</v>
          </cell>
        </row>
        <row r="133">
          <cell r="B133">
            <v>640</v>
          </cell>
          <cell r="C133">
            <v>682</v>
          </cell>
          <cell r="D133">
            <v>0</v>
          </cell>
          <cell r="E133">
            <v>45</v>
          </cell>
          <cell r="F133">
            <v>5010</v>
          </cell>
          <cell r="G133">
            <v>3205</v>
          </cell>
          <cell r="H133">
            <v>0</v>
          </cell>
          <cell r="I133">
            <v>1492</v>
          </cell>
        </row>
        <row r="134">
          <cell r="B134">
            <v>2682</v>
          </cell>
          <cell r="C134">
            <v>124</v>
          </cell>
          <cell r="D134">
            <v>3381</v>
          </cell>
          <cell r="E134">
            <v>86</v>
          </cell>
          <cell r="F134">
            <v>218</v>
          </cell>
          <cell r="G134">
            <v>1030</v>
          </cell>
          <cell r="H134">
            <v>256</v>
          </cell>
          <cell r="I134">
            <v>533</v>
          </cell>
        </row>
        <row r="135">
          <cell r="B135">
            <v>54</v>
          </cell>
          <cell r="C135">
            <v>0</v>
          </cell>
          <cell r="D135">
            <v>135</v>
          </cell>
          <cell r="E135">
            <v>0</v>
          </cell>
          <cell r="F135">
            <v>0</v>
          </cell>
          <cell r="G135">
            <v>240</v>
          </cell>
          <cell r="H135">
            <v>431</v>
          </cell>
          <cell r="I135">
            <v>860</v>
          </cell>
        </row>
        <row r="136">
          <cell r="B136">
            <v>23237</v>
          </cell>
          <cell r="C136">
            <v>11680</v>
          </cell>
          <cell r="D136">
            <v>36</v>
          </cell>
          <cell r="E136">
            <v>977</v>
          </cell>
          <cell r="F136">
            <v>12725</v>
          </cell>
          <cell r="G136">
            <v>1023</v>
          </cell>
          <cell r="H136">
            <v>89</v>
          </cell>
          <cell r="I136">
            <v>16767</v>
          </cell>
        </row>
        <row r="137">
          <cell r="B137">
            <v>614</v>
          </cell>
          <cell r="C137">
            <v>1073</v>
          </cell>
          <cell r="D137">
            <v>0</v>
          </cell>
          <cell r="E137">
            <v>591</v>
          </cell>
          <cell r="F137">
            <v>50</v>
          </cell>
          <cell r="G137">
            <v>0</v>
          </cell>
          <cell r="H137">
            <v>0</v>
          </cell>
          <cell r="I137">
            <v>88</v>
          </cell>
        </row>
        <row r="138">
          <cell r="B138">
            <v>2463</v>
          </cell>
          <cell r="C138">
            <v>27</v>
          </cell>
          <cell r="D138">
            <v>0</v>
          </cell>
          <cell r="E138">
            <v>0</v>
          </cell>
          <cell r="F138">
            <v>22</v>
          </cell>
          <cell r="G138">
            <v>1943</v>
          </cell>
          <cell r="H138">
            <v>8</v>
          </cell>
          <cell r="I138">
            <v>689</v>
          </cell>
        </row>
        <row r="139">
          <cell r="B139">
            <v>130527</v>
          </cell>
          <cell r="C139">
            <v>43000</v>
          </cell>
          <cell r="D139">
            <v>1165666</v>
          </cell>
          <cell r="E139">
            <v>10370</v>
          </cell>
          <cell r="F139">
            <v>104450</v>
          </cell>
          <cell r="G139">
            <v>260701</v>
          </cell>
          <cell r="H139">
            <v>99031</v>
          </cell>
          <cell r="I139">
            <v>25710</v>
          </cell>
        </row>
        <row r="140">
          <cell r="B140">
            <v>19980</v>
          </cell>
          <cell r="C140">
            <v>14364</v>
          </cell>
          <cell r="D140">
            <v>6086</v>
          </cell>
          <cell r="E140">
            <v>28252</v>
          </cell>
          <cell r="F140">
            <v>6067</v>
          </cell>
          <cell r="G140">
            <v>24245</v>
          </cell>
          <cell r="H140">
            <v>11682</v>
          </cell>
          <cell r="I140">
            <v>9072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"/>
      <sheetName val="Consolidado Reg.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/>
      <sheetData sheetId="1"/>
      <sheetData sheetId="2">
        <row r="8">
          <cell r="B8">
            <v>2125</v>
          </cell>
          <cell r="C8">
            <v>319400</v>
          </cell>
          <cell r="D8">
            <v>153811</v>
          </cell>
          <cell r="E8">
            <v>126399</v>
          </cell>
          <cell r="F8">
            <v>1238</v>
          </cell>
          <cell r="G8">
            <v>0</v>
          </cell>
          <cell r="H8">
            <v>10700</v>
          </cell>
          <cell r="I8">
            <v>9078</v>
          </cell>
        </row>
        <row r="9">
          <cell r="B9">
            <v>2354</v>
          </cell>
          <cell r="C9">
            <v>960</v>
          </cell>
          <cell r="D9">
            <v>1508</v>
          </cell>
          <cell r="E9">
            <v>1575</v>
          </cell>
          <cell r="F9">
            <v>3031</v>
          </cell>
          <cell r="G9">
            <v>971</v>
          </cell>
          <cell r="H9">
            <v>2567</v>
          </cell>
          <cell r="I9">
            <v>1698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200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140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3</v>
          </cell>
        </row>
        <row r="12">
          <cell r="B12">
            <v>0</v>
          </cell>
          <cell r="C12">
            <v>20</v>
          </cell>
          <cell r="D12">
            <v>253</v>
          </cell>
          <cell r="E12">
            <v>0</v>
          </cell>
          <cell r="F12">
            <v>0</v>
          </cell>
          <cell r="G12">
            <v>0</v>
          </cell>
          <cell r="H12">
            <v>2099</v>
          </cell>
          <cell r="I12">
            <v>3</v>
          </cell>
        </row>
        <row r="13">
          <cell r="B13">
            <v>1810</v>
          </cell>
          <cell r="C13">
            <v>622</v>
          </cell>
          <cell r="D13">
            <v>998</v>
          </cell>
          <cell r="E13">
            <v>4062</v>
          </cell>
          <cell r="F13">
            <v>10298</v>
          </cell>
          <cell r="G13">
            <v>1422</v>
          </cell>
          <cell r="H13">
            <v>17742</v>
          </cell>
          <cell r="I13">
            <v>3285</v>
          </cell>
        </row>
        <row r="14">
          <cell r="B14">
            <v>174</v>
          </cell>
          <cell r="C14">
            <v>174</v>
          </cell>
          <cell r="D14">
            <v>22</v>
          </cell>
          <cell r="E14">
            <v>39</v>
          </cell>
          <cell r="F14">
            <v>525</v>
          </cell>
          <cell r="G14">
            <v>4713</v>
          </cell>
          <cell r="H14">
            <v>6342</v>
          </cell>
          <cell r="I14">
            <v>2704</v>
          </cell>
        </row>
        <row r="15">
          <cell r="B15">
            <v>81</v>
          </cell>
          <cell r="C15">
            <v>15</v>
          </cell>
          <cell r="D15">
            <v>0</v>
          </cell>
          <cell r="E15">
            <v>0</v>
          </cell>
          <cell r="F15">
            <v>0</v>
          </cell>
          <cell r="G15">
            <v>298</v>
          </cell>
          <cell r="H15">
            <v>82</v>
          </cell>
          <cell r="I15">
            <v>20</v>
          </cell>
        </row>
        <row r="16">
          <cell r="B16">
            <v>159</v>
          </cell>
          <cell r="C16">
            <v>63</v>
          </cell>
          <cell r="D16">
            <v>215</v>
          </cell>
          <cell r="E16">
            <v>6</v>
          </cell>
          <cell r="F16">
            <v>1177</v>
          </cell>
          <cell r="G16">
            <v>432</v>
          </cell>
          <cell r="H16">
            <v>7452</v>
          </cell>
          <cell r="I16">
            <v>190</v>
          </cell>
        </row>
        <row r="17">
          <cell r="B17">
            <v>607</v>
          </cell>
          <cell r="C17">
            <v>117</v>
          </cell>
          <cell r="D17">
            <v>52</v>
          </cell>
          <cell r="E17">
            <v>585</v>
          </cell>
          <cell r="F17">
            <v>1017</v>
          </cell>
          <cell r="G17">
            <v>191</v>
          </cell>
          <cell r="H17">
            <v>2787</v>
          </cell>
          <cell r="I17">
            <v>229</v>
          </cell>
        </row>
        <row r="18">
          <cell r="B18">
            <v>60</v>
          </cell>
          <cell r="C18">
            <v>1244</v>
          </cell>
          <cell r="D18">
            <v>0</v>
          </cell>
          <cell r="E18">
            <v>2</v>
          </cell>
          <cell r="F18">
            <v>4888</v>
          </cell>
          <cell r="G18">
            <v>206</v>
          </cell>
          <cell r="H18">
            <v>0</v>
          </cell>
          <cell r="I18">
            <v>318</v>
          </cell>
        </row>
        <row r="19">
          <cell r="B19">
            <v>0</v>
          </cell>
          <cell r="C19">
            <v>0</v>
          </cell>
          <cell r="D19">
            <v>135</v>
          </cell>
          <cell r="E19">
            <v>4703</v>
          </cell>
          <cell r="F19">
            <v>180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233</v>
          </cell>
          <cell r="C20">
            <v>772</v>
          </cell>
          <cell r="D20">
            <v>15</v>
          </cell>
          <cell r="E20">
            <v>50</v>
          </cell>
          <cell r="F20">
            <v>1813</v>
          </cell>
          <cell r="G20">
            <v>185</v>
          </cell>
          <cell r="H20">
            <v>6</v>
          </cell>
          <cell r="I20">
            <v>226</v>
          </cell>
        </row>
        <row r="21">
          <cell r="B21">
            <v>2563</v>
          </cell>
          <cell r="C21">
            <v>870</v>
          </cell>
          <cell r="D21">
            <v>3402</v>
          </cell>
          <cell r="E21">
            <v>2417</v>
          </cell>
          <cell r="F21">
            <v>2017</v>
          </cell>
          <cell r="G21">
            <v>1341</v>
          </cell>
          <cell r="H21">
            <v>1015</v>
          </cell>
          <cell r="I21">
            <v>1440</v>
          </cell>
        </row>
        <row r="22">
          <cell r="B22">
            <v>300</v>
          </cell>
          <cell r="C22">
            <v>56</v>
          </cell>
          <cell r="D22">
            <v>539</v>
          </cell>
          <cell r="E22">
            <v>177</v>
          </cell>
          <cell r="F22">
            <v>652</v>
          </cell>
          <cell r="G22">
            <v>515</v>
          </cell>
          <cell r="H22">
            <v>792</v>
          </cell>
          <cell r="I22">
            <v>132</v>
          </cell>
        </row>
        <row r="23">
          <cell r="B23">
            <v>2</v>
          </cell>
          <cell r="C23">
            <v>0</v>
          </cell>
          <cell r="D23">
            <v>0</v>
          </cell>
          <cell r="E23">
            <v>239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464</v>
          </cell>
          <cell r="C24">
            <v>434</v>
          </cell>
          <cell r="D24">
            <v>338</v>
          </cell>
          <cell r="E24">
            <v>107</v>
          </cell>
          <cell r="F24">
            <v>806</v>
          </cell>
          <cell r="G24">
            <v>30</v>
          </cell>
          <cell r="H24">
            <v>34</v>
          </cell>
          <cell r="I24">
            <v>403</v>
          </cell>
        </row>
        <row r="25">
          <cell r="B25">
            <v>183</v>
          </cell>
          <cell r="C25">
            <v>70</v>
          </cell>
          <cell r="D25">
            <v>468</v>
          </cell>
          <cell r="E25">
            <v>331</v>
          </cell>
          <cell r="F25">
            <v>411</v>
          </cell>
          <cell r="G25">
            <v>20</v>
          </cell>
          <cell r="H25">
            <v>308</v>
          </cell>
          <cell r="I25">
            <v>18</v>
          </cell>
        </row>
        <row r="26">
          <cell r="B26">
            <v>33</v>
          </cell>
          <cell r="C26">
            <v>16</v>
          </cell>
          <cell r="D26">
            <v>40</v>
          </cell>
          <cell r="E26">
            <v>773</v>
          </cell>
          <cell r="F26">
            <v>3064</v>
          </cell>
          <cell r="G26">
            <v>365</v>
          </cell>
          <cell r="H26">
            <v>1165</v>
          </cell>
          <cell r="I26">
            <v>86</v>
          </cell>
        </row>
        <row r="27">
          <cell r="B27">
            <v>66</v>
          </cell>
          <cell r="C27">
            <v>22</v>
          </cell>
          <cell r="D27">
            <v>168</v>
          </cell>
          <cell r="E27">
            <v>221</v>
          </cell>
          <cell r="F27">
            <v>358</v>
          </cell>
          <cell r="G27">
            <v>26</v>
          </cell>
          <cell r="H27">
            <v>107</v>
          </cell>
          <cell r="I27">
            <v>31</v>
          </cell>
        </row>
        <row r="28">
          <cell r="B28">
            <v>25</v>
          </cell>
          <cell r="C28">
            <v>30</v>
          </cell>
          <cell r="D28">
            <v>0</v>
          </cell>
          <cell r="E28">
            <v>908</v>
          </cell>
          <cell r="F28">
            <v>360</v>
          </cell>
          <cell r="G28">
            <v>4</v>
          </cell>
          <cell r="H28">
            <v>0</v>
          </cell>
          <cell r="I28">
            <v>75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184</v>
          </cell>
          <cell r="F29">
            <v>0</v>
          </cell>
          <cell r="G29">
            <v>270</v>
          </cell>
          <cell r="H29">
            <v>0</v>
          </cell>
          <cell r="I29">
            <v>0</v>
          </cell>
        </row>
        <row r="30">
          <cell r="B30">
            <v>46</v>
          </cell>
          <cell r="C30">
            <v>36</v>
          </cell>
          <cell r="D30">
            <v>31</v>
          </cell>
          <cell r="E30">
            <v>59</v>
          </cell>
          <cell r="F30">
            <v>515</v>
          </cell>
          <cell r="G30">
            <v>201</v>
          </cell>
          <cell r="H30">
            <v>63</v>
          </cell>
          <cell r="I30">
            <v>32</v>
          </cell>
        </row>
        <row r="32">
          <cell r="B32">
            <v>6</v>
          </cell>
          <cell r="C32">
            <v>15</v>
          </cell>
          <cell r="D32">
            <v>4</v>
          </cell>
          <cell r="E32">
            <v>1078</v>
          </cell>
          <cell r="F32">
            <v>55</v>
          </cell>
          <cell r="G32">
            <v>0</v>
          </cell>
          <cell r="H32">
            <v>0</v>
          </cell>
          <cell r="I32">
            <v>3</v>
          </cell>
        </row>
        <row r="33">
          <cell r="B33">
            <v>79</v>
          </cell>
          <cell r="C33">
            <v>115</v>
          </cell>
          <cell r="D33">
            <v>200</v>
          </cell>
          <cell r="E33">
            <v>3</v>
          </cell>
          <cell r="F33">
            <v>65</v>
          </cell>
          <cell r="G33">
            <v>460</v>
          </cell>
          <cell r="H33">
            <v>10</v>
          </cell>
          <cell r="I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15</v>
          </cell>
          <cell r="F34">
            <v>100</v>
          </cell>
          <cell r="G34">
            <v>0</v>
          </cell>
          <cell r="H34">
            <v>0</v>
          </cell>
          <cell r="I34">
            <v>8</v>
          </cell>
        </row>
        <row r="35">
          <cell r="B35">
            <v>47</v>
          </cell>
          <cell r="C35">
            <v>8</v>
          </cell>
          <cell r="D35">
            <v>381</v>
          </cell>
          <cell r="E35">
            <v>8</v>
          </cell>
          <cell r="F35">
            <v>423</v>
          </cell>
          <cell r="G35">
            <v>189</v>
          </cell>
          <cell r="H35">
            <v>155</v>
          </cell>
          <cell r="I35">
            <v>270</v>
          </cell>
        </row>
        <row r="36">
          <cell r="B36">
            <v>50</v>
          </cell>
          <cell r="C36">
            <v>6</v>
          </cell>
          <cell r="D36">
            <v>301</v>
          </cell>
          <cell r="E36">
            <v>0</v>
          </cell>
          <cell r="F36">
            <v>10</v>
          </cell>
          <cell r="G36">
            <v>677</v>
          </cell>
          <cell r="H36">
            <v>1125</v>
          </cell>
          <cell r="I36">
            <v>300</v>
          </cell>
        </row>
        <row r="37">
          <cell r="B37">
            <v>6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980</v>
          </cell>
          <cell r="H37">
            <v>966</v>
          </cell>
          <cell r="I37">
            <v>20</v>
          </cell>
        </row>
        <row r="38">
          <cell r="B38">
            <v>18</v>
          </cell>
          <cell r="C38">
            <v>928</v>
          </cell>
          <cell r="D38">
            <v>0</v>
          </cell>
          <cell r="E38">
            <v>5</v>
          </cell>
          <cell r="F38">
            <v>510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400</v>
          </cell>
          <cell r="G39">
            <v>211</v>
          </cell>
          <cell r="H39">
            <v>0</v>
          </cell>
          <cell r="I39">
            <v>0</v>
          </cell>
        </row>
        <row r="40">
          <cell r="B40">
            <v>195</v>
          </cell>
          <cell r="C40">
            <v>138</v>
          </cell>
          <cell r="D40">
            <v>1062</v>
          </cell>
          <cell r="E40">
            <v>2595</v>
          </cell>
          <cell r="F40">
            <v>364</v>
          </cell>
          <cell r="G40">
            <v>186</v>
          </cell>
          <cell r="H40">
            <v>493</v>
          </cell>
          <cell r="I40">
            <v>206</v>
          </cell>
        </row>
        <row r="41">
          <cell r="B41">
            <v>2121</v>
          </cell>
          <cell r="C41">
            <v>1451</v>
          </cell>
          <cell r="D41">
            <v>2917</v>
          </cell>
          <cell r="E41">
            <v>1844</v>
          </cell>
          <cell r="F41">
            <v>1255</v>
          </cell>
          <cell r="G41">
            <v>1516</v>
          </cell>
          <cell r="H41">
            <v>4839</v>
          </cell>
          <cell r="I41">
            <v>464</v>
          </cell>
        </row>
        <row r="56">
          <cell r="B56">
            <v>0</v>
          </cell>
          <cell r="C56">
            <v>3680</v>
          </cell>
          <cell r="D56">
            <v>6028</v>
          </cell>
          <cell r="E56">
            <v>0</v>
          </cell>
          <cell r="F56">
            <v>1462</v>
          </cell>
          <cell r="G56">
            <v>0</v>
          </cell>
          <cell r="H56">
            <v>9809</v>
          </cell>
          <cell r="I56">
            <v>3410</v>
          </cell>
        </row>
        <row r="57">
          <cell r="B57">
            <v>751</v>
          </cell>
          <cell r="C57">
            <v>1005</v>
          </cell>
          <cell r="D57">
            <v>839</v>
          </cell>
          <cell r="E57">
            <v>2431</v>
          </cell>
          <cell r="F57">
            <v>5980</v>
          </cell>
          <cell r="G57">
            <v>4026</v>
          </cell>
          <cell r="H57">
            <v>16353</v>
          </cell>
          <cell r="I57">
            <v>1405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1350</v>
          </cell>
          <cell r="H58">
            <v>0</v>
          </cell>
          <cell r="I58">
            <v>0</v>
          </cell>
        </row>
        <row r="59">
          <cell r="B59">
            <v>1520</v>
          </cell>
          <cell r="C59">
            <v>71780</v>
          </cell>
          <cell r="D59">
            <v>372</v>
          </cell>
          <cell r="E59">
            <v>1129</v>
          </cell>
          <cell r="F59">
            <v>8622</v>
          </cell>
          <cell r="G59">
            <v>19810</v>
          </cell>
          <cell r="H59">
            <v>640</v>
          </cell>
          <cell r="I59">
            <v>29736</v>
          </cell>
        </row>
        <row r="60">
          <cell r="B60">
            <v>0</v>
          </cell>
          <cell r="C60">
            <v>0</v>
          </cell>
          <cell r="D60">
            <v>312</v>
          </cell>
          <cell r="E60">
            <v>0</v>
          </cell>
          <cell r="F60">
            <v>5</v>
          </cell>
          <cell r="G60">
            <v>10</v>
          </cell>
          <cell r="H60">
            <v>1467</v>
          </cell>
          <cell r="I60">
            <v>30</v>
          </cell>
        </row>
        <row r="61">
          <cell r="B61">
            <v>493</v>
          </cell>
          <cell r="C61">
            <v>34</v>
          </cell>
          <cell r="D61">
            <v>26</v>
          </cell>
          <cell r="E61">
            <v>686</v>
          </cell>
          <cell r="F61">
            <v>355</v>
          </cell>
          <cell r="G61">
            <v>2944</v>
          </cell>
          <cell r="H61">
            <v>4123</v>
          </cell>
          <cell r="I61">
            <v>448</v>
          </cell>
        </row>
        <row r="62">
          <cell r="B62">
            <v>14</v>
          </cell>
          <cell r="C62">
            <v>95</v>
          </cell>
          <cell r="D62">
            <v>0</v>
          </cell>
          <cell r="E62">
            <v>31</v>
          </cell>
          <cell r="F62">
            <v>300</v>
          </cell>
          <cell r="G62">
            <v>16194</v>
          </cell>
          <cell r="H62">
            <v>5569</v>
          </cell>
          <cell r="I62">
            <v>55</v>
          </cell>
        </row>
        <row r="63">
          <cell r="B63">
            <v>61</v>
          </cell>
          <cell r="C63">
            <v>0</v>
          </cell>
          <cell r="D63">
            <v>0</v>
          </cell>
          <cell r="E63">
            <v>0</v>
          </cell>
          <cell r="F63">
            <v>110</v>
          </cell>
          <cell r="G63">
            <v>1305</v>
          </cell>
          <cell r="H63">
            <v>304</v>
          </cell>
          <cell r="I63">
            <v>0</v>
          </cell>
        </row>
        <row r="64">
          <cell r="B64">
            <v>970</v>
          </cell>
          <cell r="C64">
            <v>2563</v>
          </cell>
          <cell r="D64">
            <v>1630</v>
          </cell>
          <cell r="E64">
            <v>266</v>
          </cell>
          <cell r="F64">
            <v>2567</v>
          </cell>
          <cell r="G64">
            <v>38662</v>
          </cell>
          <cell r="H64">
            <v>42907</v>
          </cell>
          <cell r="I64">
            <v>582</v>
          </cell>
        </row>
        <row r="65">
          <cell r="B65">
            <v>701</v>
          </cell>
          <cell r="C65">
            <v>162</v>
          </cell>
          <cell r="D65">
            <v>139</v>
          </cell>
          <cell r="E65">
            <v>1954</v>
          </cell>
          <cell r="F65">
            <v>518</v>
          </cell>
          <cell r="G65">
            <v>181</v>
          </cell>
          <cell r="H65">
            <v>1914</v>
          </cell>
          <cell r="I65">
            <v>550</v>
          </cell>
        </row>
        <row r="66">
          <cell r="B66">
            <v>15</v>
          </cell>
          <cell r="C66">
            <v>924</v>
          </cell>
          <cell r="D66">
            <v>0</v>
          </cell>
          <cell r="E66">
            <v>0</v>
          </cell>
          <cell r="F66">
            <v>5185</v>
          </cell>
          <cell r="G66">
            <v>337</v>
          </cell>
          <cell r="H66">
            <v>8</v>
          </cell>
          <cell r="I66">
            <v>5791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3014</v>
          </cell>
          <cell r="F67">
            <v>275</v>
          </cell>
          <cell r="G67">
            <v>1670</v>
          </cell>
          <cell r="H67">
            <v>0</v>
          </cell>
          <cell r="I67">
            <v>0</v>
          </cell>
        </row>
        <row r="68">
          <cell r="B68">
            <v>511</v>
          </cell>
          <cell r="C68">
            <v>1271</v>
          </cell>
          <cell r="D68">
            <v>3</v>
          </cell>
          <cell r="E68">
            <v>247</v>
          </cell>
          <cell r="F68">
            <v>5565</v>
          </cell>
          <cell r="G68">
            <v>554</v>
          </cell>
          <cell r="H68">
            <v>2</v>
          </cell>
          <cell r="I68">
            <v>891</v>
          </cell>
        </row>
        <row r="69">
          <cell r="B69">
            <v>4760</v>
          </cell>
          <cell r="C69">
            <v>2309</v>
          </cell>
          <cell r="D69">
            <v>5560</v>
          </cell>
          <cell r="E69">
            <v>5281</v>
          </cell>
          <cell r="F69">
            <v>3192</v>
          </cell>
          <cell r="G69">
            <v>1133</v>
          </cell>
          <cell r="H69">
            <v>2754</v>
          </cell>
          <cell r="I69">
            <v>2140</v>
          </cell>
        </row>
        <row r="70">
          <cell r="B70">
            <v>938</v>
          </cell>
          <cell r="C70">
            <v>150</v>
          </cell>
          <cell r="D70">
            <v>1979</v>
          </cell>
          <cell r="E70">
            <v>953</v>
          </cell>
          <cell r="F70">
            <v>986</v>
          </cell>
          <cell r="G70">
            <v>589</v>
          </cell>
          <cell r="H70">
            <v>403</v>
          </cell>
          <cell r="I70">
            <v>167</v>
          </cell>
        </row>
        <row r="72">
          <cell r="B72">
            <v>2635</v>
          </cell>
          <cell r="C72">
            <v>3584</v>
          </cell>
          <cell r="D72">
            <v>90</v>
          </cell>
          <cell r="E72">
            <v>466</v>
          </cell>
          <cell r="F72">
            <v>1245</v>
          </cell>
          <cell r="G72">
            <v>2149</v>
          </cell>
          <cell r="H72">
            <v>972</v>
          </cell>
          <cell r="I72">
            <v>958</v>
          </cell>
        </row>
        <row r="73">
          <cell r="B73">
            <v>1950</v>
          </cell>
          <cell r="C73">
            <v>95</v>
          </cell>
          <cell r="D73">
            <v>965</v>
          </cell>
          <cell r="E73">
            <v>2061</v>
          </cell>
          <cell r="F73">
            <v>250</v>
          </cell>
          <cell r="G73">
            <v>865</v>
          </cell>
          <cell r="H73">
            <v>184</v>
          </cell>
          <cell r="I73">
            <v>55</v>
          </cell>
        </row>
        <row r="74">
          <cell r="B74">
            <v>222</v>
          </cell>
          <cell r="C74">
            <v>0</v>
          </cell>
          <cell r="D74">
            <v>201</v>
          </cell>
          <cell r="E74">
            <v>6</v>
          </cell>
          <cell r="F74">
            <v>345</v>
          </cell>
          <cell r="G74">
            <v>494</v>
          </cell>
          <cell r="H74">
            <v>918</v>
          </cell>
          <cell r="I74">
            <v>0</v>
          </cell>
        </row>
        <row r="75">
          <cell r="B75">
            <v>237</v>
          </cell>
          <cell r="C75">
            <v>128</v>
          </cell>
          <cell r="D75">
            <v>171</v>
          </cell>
          <cell r="E75">
            <v>329</v>
          </cell>
          <cell r="F75">
            <v>246</v>
          </cell>
          <cell r="G75">
            <v>16</v>
          </cell>
          <cell r="H75">
            <v>34</v>
          </cell>
          <cell r="I75">
            <v>59</v>
          </cell>
        </row>
        <row r="76">
          <cell r="B76">
            <v>4</v>
          </cell>
          <cell r="C76">
            <v>0</v>
          </cell>
          <cell r="D76">
            <v>0</v>
          </cell>
          <cell r="E76">
            <v>844</v>
          </cell>
          <cell r="F76">
            <v>215</v>
          </cell>
          <cell r="G76">
            <v>16</v>
          </cell>
          <cell r="H76">
            <v>0</v>
          </cell>
          <cell r="I76">
            <v>5</v>
          </cell>
        </row>
        <row r="77">
          <cell r="B77">
            <v>16</v>
          </cell>
          <cell r="C77">
            <v>0</v>
          </cell>
          <cell r="D77">
            <v>0</v>
          </cell>
          <cell r="E77">
            <v>4059</v>
          </cell>
          <cell r="F77">
            <v>69</v>
          </cell>
          <cell r="G77">
            <v>527</v>
          </cell>
          <cell r="H77">
            <v>310</v>
          </cell>
          <cell r="I77">
            <v>3</v>
          </cell>
        </row>
        <row r="78">
          <cell r="B78">
            <v>780</v>
          </cell>
          <cell r="C78">
            <v>5</v>
          </cell>
          <cell r="D78">
            <v>0</v>
          </cell>
          <cell r="E78">
            <v>358</v>
          </cell>
          <cell r="F78">
            <v>645</v>
          </cell>
          <cell r="G78">
            <v>120</v>
          </cell>
          <cell r="H78">
            <v>89</v>
          </cell>
          <cell r="I78">
            <v>42</v>
          </cell>
        </row>
        <row r="79">
          <cell r="B79">
            <v>3574</v>
          </cell>
          <cell r="D79">
            <v>0</v>
          </cell>
          <cell r="F79">
            <v>2589</v>
          </cell>
          <cell r="G79">
            <v>6385</v>
          </cell>
          <cell r="H79">
            <v>14900</v>
          </cell>
        </row>
        <row r="80">
          <cell r="B80">
            <v>0</v>
          </cell>
          <cell r="C80">
            <v>4</v>
          </cell>
          <cell r="D80">
            <v>0</v>
          </cell>
          <cell r="E80">
            <v>862</v>
          </cell>
          <cell r="F80">
            <v>185</v>
          </cell>
          <cell r="G80">
            <v>381</v>
          </cell>
          <cell r="H80">
            <v>0</v>
          </cell>
          <cell r="I80">
            <v>3</v>
          </cell>
        </row>
        <row r="81">
          <cell r="B81">
            <v>17128</v>
          </cell>
          <cell r="C81">
            <v>50</v>
          </cell>
          <cell r="D81">
            <v>1292</v>
          </cell>
          <cell r="E81">
            <v>120</v>
          </cell>
          <cell r="F81">
            <v>1015</v>
          </cell>
          <cell r="G81">
            <v>10713</v>
          </cell>
          <cell r="H81">
            <v>6358</v>
          </cell>
          <cell r="I81">
            <v>305</v>
          </cell>
        </row>
        <row r="82">
          <cell r="B82">
            <v>461</v>
          </cell>
          <cell r="C82">
            <v>4093</v>
          </cell>
          <cell r="D82">
            <v>110</v>
          </cell>
          <cell r="E82">
            <v>65</v>
          </cell>
          <cell r="F82">
            <v>8545</v>
          </cell>
          <cell r="G82">
            <v>166</v>
          </cell>
          <cell r="H82">
            <v>0</v>
          </cell>
          <cell r="I82">
            <v>750</v>
          </cell>
        </row>
        <row r="83">
          <cell r="B83">
            <v>1014</v>
          </cell>
          <cell r="C83">
            <v>1234</v>
          </cell>
          <cell r="D83">
            <v>16817</v>
          </cell>
          <cell r="E83">
            <v>510</v>
          </cell>
          <cell r="F83">
            <v>564</v>
          </cell>
          <cell r="G83">
            <v>2765</v>
          </cell>
          <cell r="H83">
            <v>219</v>
          </cell>
          <cell r="I83">
            <v>234</v>
          </cell>
        </row>
        <row r="84">
          <cell r="B84">
            <v>0</v>
          </cell>
          <cell r="C84">
            <v>10</v>
          </cell>
          <cell r="D84">
            <v>998</v>
          </cell>
          <cell r="E84">
            <v>0</v>
          </cell>
          <cell r="F84">
            <v>0</v>
          </cell>
          <cell r="G84">
            <v>293</v>
          </cell>
          <cell r="H84">
            <v>1085</v>
          </cell>
          <cell r="I84">
            <v>560</v>
          </cell>
        </row>
        <row r="85">
          <cell r="B85">
            <v>4639</v>
          </cell>
          <cell r="C85">
            <v>8716</v>
          </cell>
          <cell r="D85">
            <v>0</v>
          </cell>
          <cell r="E85">
            <v>3233</v>
          </cell>
          <cell r="F85">
            <v>18771</v>
          </cell>
          <cell r="G85">
            <v>3539</v>
          </cell>
          <cell r="H85">
            <v>25</v>
          </cell>
          <cell r="I85">
            <v>6938</v>
          </cell>
        </row>
        <row r="86">
          <cell r="B86">
            <v>98</v>
          </cell>
          <cell r="C86">
            <v>7793</v>
          </cell>
          <cell r="D86">
            <v>0</v>
          </cell>
          <cell r="E86">
            <v>0</v>
          </cell>
          <cell r="F86">
            <v>120</v>
          </cell>
          <cell r="G86">
            <v>0</v>
          </cell>
          <cell r="H86">
            <v>0</v>
          </cell>
          <cell r="I86">
            <v>18</v>
          </cell>
        </row>
        <row r="87">
          <cell r="B87">
            <v>397</v>
          </cell>
          <cell r="C87">
            <v>49</v>
          </cell>
          <cell r="D87">
            <v>0</v>
          </cell>
          <cell r="E87">
            <v>0</v>
          </cell>
          <cell r="F87">
            <v>330</v>
          </cell>
          <cell r="G87">
            <v>4697</v>
          </cell>
          <cell r="H87">
            <v>2</v>
          </cell>
          <cell r="I87">
            <v>600</v>
          </cell>
        </row>
        <row r="88">
          <cell r="B88">
            <v>27620</v>
          </cell>
          <cell r="C88">
            <v>8704</v>
          </cell>
          <cell r="D88">
            <v>136210</v>
          </cell>
          <cell r="E88">
            <v>1244</v>
          </cell>
          <cell r="F88">
            <v>24401</v>
          </cell>
          <cell r="G88">
            <v>104582</v>
          </cell>
          <cell r="H88">
            <v>22235</v>
          </cell>
          <cell r="I88">
            <v>906</v>
          </cell>
        </row>
        <row r="89">
          <cell r="B89">
            <v>147656</v>
          </cell>
          <cell r="C89">
            <v>161521</v>
          </cell>
          <cell r="D89">
            <v>12943</v>
          </cell>
          <cell r="E89">
            <v>179425</v>
          </cell>
          <cell r="F89">
            <v>32105</v>
          </cell>
          <cell r="G89">
            <v>138066</v>
          </cell>
          <cell r="H89">
            <v>23106</v>
          </cell>
          <cell r="I89">
            <v>9327</v>
          </cell>
        </row>
        <row r="105">
          <cell r="B105">
            <v>0</v>
          </cell>
          <cell r="C105">
            <v>8180</v>
          </cell>
          <cell r="D105">
            <v>20703</v>
          </cell>
          <cell r="E105">
            <v>0</v>
          </cell>
          <cell r="F105">
            <v>6652</v>
          </cell>
          <cell r="G105">
            <v>0</v>
          </cell>
          <cell r="H105">
            <v>34955</v>
          </cell>
          <cell r="I105">
            <v>10662</v>
          </cell>
        </row>
        <row r="106">
          <cell r="B106">
            <v>1381</v>
          </cell>
          <cell r="C106">
            <v>1780</v>
          </cell>
          <cell r="D106">
            <v>1394</v>
          </cell>
          <cell r="E106">
            <v>2995</v>
          </cell>
          <cell r="F106">
            <v>11398</v>
          </cell>
          <cell r="G106">
            <v>5750</v>
          </cell>
          <cell r="H106">
            <v>22109</v>
          </cell>
          <cell r="I106">
            <v>1965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3645</v>
          </cell>
          <cell r="H107">
            <v>0</v>
          </cell>
          <cell r="I107">
            <v>0</v>
          </cell>
        </row>
        <row r="108">
          <cell r="B108">
            <v>312</v>
          </cell>
          <cell r="C108">
            <v>5278</v>
          </cell>
          <cell r="D108">
            <v>90</v>
          </cell>
          <cell r="E108">
            <v>186</v>
          </cell>
          <cell r="F108">
            <v>999</v>
          </cell>
          <cell r="G108">
            <v>2041</v>
          </cell>
          <cell r="H108">
            <v>99</v>
          </cell>
          <cell r="I108">
            <v>2278</v>
          </cell>
        </row>
        <row r="109">
          <cell r="B109">
            <v>0</v>
          </cell>
          <cell r="C109">
            <v>0</v>
          </cell>
          <cell r="D109">
            <v>446</v>
          </cell>
          <cell r="E109">
            <v>0</v>
          </cell>
          <cell r="F109">
            <v>10</v>
          </cell>
          <cell r="G109">
            <v>15</v>
          </cell>
          <cell r="H109">
            <v>2252</v>
          </cell>
          <cell r="I109">
            <v>45</v>
          </cell>
        </row>
        <row r="110">
          <cell r="B110">
            <v>533</v>
          </cell>
          <cell r="C110">
            <v>59</v>
          </cell>
          <cell r="D110">
            <v>22</v>
          </cell>
          <cell r="E110">
            <v>615</v>
          </cell>
          <cell r="F110">
            <v>438</v>
          </cell>
          <cell r="G110">
            <v>2224</v>
          </cell>
          <cell r="H110">
            <v>2473</v>
          </cell>
          <cell r="I110">
            <v>893</v>
          </cell>
        </row>
        <row r="111">
          <cell r="B111">
            <v>20</v>
          </cell>
          <cell r="C111">
            <v>168</v>
          </cell>
          <cell r="D111">
            <v>0</v>
          </cell>
          <cell r="E111">
            <v>38</v>
          </cell>
          <cell r="F111">
            <v>510</v>
          </cell>
          <cell r="G111">
            <v>13603</v>
          </cell>
          <cell r="H111">
            <v>3418</v>
          </cell>
          <cell r="I111">
            <v>83</v>
          </cell>
        </row>
        <row r="112">
          <cell r="B112">
            <v>64</v>
          </cell>
          <cell r="C112">
            <v>0</v>
          </cell>
          <cell r="D112">
            <v>0</v>
          </cell>
          <cell r="E112">
            <v>0</v>
          </cell>
          <cell r="F112">
            <v>220</v>
          </cell>
          <cell r="G112">
            <v>769</v>
          </cell>
          <cell r="H112">
            <v>200</v>
          </cell>
          <cell r="I112">
            <v>0</v>
          </cell>
        </row>
        <row r="113">
          <cell r="B113">
            <v>1844</v>
          </cell>
          <cell r="C113">
            <v>1026</v>
          </cell>
          <cell r="D113">
            <v>3221</v>
          </cell>
          <cell r="E113">
            <v>601</v>
          </cell>
          <cell r="F113">
            <v>3844</v>
          </cell>
          <cell r="G113">
            <v>52520</v>
          </cell>
          <cell r="H113">
            <v>43315</v>
          </cell>
          <cell r="I113">
            <v>2236</v>
          </cell>
        </row>
        <row r="114">
          <cell r="B114">
            <v>8890</v>
          </cell>
          <cell r="C114">
            <v>1025</v>
          </cell>
          <cell r="D114">
            <v>1171</v>
          </cell>
          <cell r="E114">
            <v>20947</v>
          </cell>
          <cell r="F114">
            <v>3668</v>
          </cell>
          <cell r="G114">
            <v>1100</v>
          </cell>
          <cell r="H114">
            <v>16464</v>
          </cell>
          <cell r="I114">
            <v>3848</v>
          </cell>
        </row>
        <row r="115">
          <cell r="B115">
            <v>158</v>
          </cell>
          <cell r="C115">
            <v>9240</v>
          </cell>
          <cell r="D115">
            <v>0</v>
          </cell>
          <cell r="E115">
            <v>0</v>
          </cell>
          <cell r="F115">
            <v>41484</v>
          </cell>
          <cell r="G115">
            <v>3983</v>
          </cell>
          <cell r="H115">
            <v>53</v>
          </cell>
          <cell r="I115">
            <v>57357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106055</v>
          </cell>
          <cell r="F116">
            <v>2590</v>
          </cell>
          <cell r="G116">
            <v>15504</v>
          </cell>
          <cell r="H116">
            <v>0</v>
          </cell>
          <cell r="I116">
            <v>0</v>
          </cell>
        </row>
        <row r="117">
          <cell r="B117">
            <v>4118</v>
          </cell>
          <cell r="C117">
            <v>11880</v>
          </cell>
          <cell r="D117">
            <v>12</v>
          </cell>
          <cell r="E117">
            <v>1429</v>
          </cell>
          <cell r="F117">
            <v>44520</v>
          </cell>
          <cell r="G117">
            <v>3038</v>
          </cell>
          <cell r="H117">
            <v>10</v>
          </cell>
          <cell r="I117">
            <v>6780</v>
          </cell>
        </row>
        <row r="118">
          <cell r="B118">
            <v>51806</v>
          </cell>
          <cell r="C118">
            <v>18550</v>
          </cell>
          <cell r="D118">
            <v>54714</v>
          </cell>
          <cell r="E118">
            <v>51226</v>
          </cell>
          <cell r="F118">
            <v>26486</v>
          </cell>
          <cell r="G118">
            <v>6817</v>
          </cell>
          <cell r="H118">
            <v>24118</v>
          </cell>
          <cell r="I118">
            <v>15941</v>
          </cell>
        </row>
        <row r="119">
          <cell r="B119">
            <v>7058</v>
          </cell>
          <cell r="C119">
            <v>250</v>
          </cell>
          <cell r="D119">
            <v>11596</v>
          </cell>
          <cell r="E119">
            <v>6411</v>
          </cell>
          <cell r="F119">
            <v>11266</v>
          </cell>
          <cell r="G119">
            <v>3331</v>
          </cell>
          <cell r="H119">
            <v>3501</v>
          </cell>
          <cell r="I119">
            <v>892</v>
          </cell>
        </row>
        <row r="121">
          <cell r="B121">
            <v>11453</v>
          </cell>
          <cell r="C121">
            <v>10375</v>
          </cell>
          <cell r="D121">
            <v>920</v>
          </cell>
          <cell r="E121">
            <v>2562</v>
          </cell>
          <cell r="F121">
            <v>11740</v>
          </cell>
          <cell r="G121">
            <v>8797</v>
          </cell>
          <cell r="H121">
            <v>10296</v>
          </cell>
          <cell r="I121">
            <v>7013</v>
          </cell>
        </row>
        <row r="122">
          <cell r="B122">
            <v>11922</v>
          </cell>
          <cell r="C122">
            <v>416</v>
          </cell>
          <cell r="D122">
            <v>5531</v>
          </cell>
          <cell r="E122">
            <v>7986</v>
          </cell>
          <cell r="F122">
            <v>3400</v>
          </cell>
          <cell r="G122">
            <v>4375</v>
          </cell>
          <cell r="H122">
            <v>1230</v>
          </cell>
          <cell r="I122">
            <v>257</v>
          </cell>
        </row>
        <row r="123">
          <cell r="B123">
            <v>5573</v>
          </cell>
          <cell r="C123">
            <v>0</v>
          </cell>
          <cell r="D123">
            <v>3618</v>
          </cell>
          <cell r="E123">
            <v>150</v>
          </cell>
          <cell r="F123">
            <v>7965</v>
          </cell>
          <cell r="G123">
            <v>5108</v>
          </cell>
          <cell r="H123">
            <v>17814</v>
          </cell>
          <cell r="I123">
            <v>0</v>
          </cell>
        </row>
        <row r="124">
          <cell r="B124">
            <v>1650</v>
          </cell>
          <cell r="C124">
            <v>320</v>
          </cell>
          <cell r="D124">
            <v>2865</v>
          </cell>
          <cell r="E124">
            <v>4894</v>
          </cell>
          <cell r="F124">
            <v>4244</v>
          </cell>
          <cell r="G124">
            <v>93</v>
          </cell>
          <cell r="H124">
            <v>340</v>
          </cell>
          <cell r="I124">
            <v>250</v>
          </cell>
        </row>
        <row r="125">
          <cell r="B125">
            <v>8</v>
          </cell>
          <cell r="C125">
            <v>0</v>
          </cell>
          <cell r="D125">
            <v>0</v>
          </cell>
          <cell r="E125">
            <v>1672</v>
          </cell>
          <cell r="F125">
            <v>430</v>
          </cell>
          <cell r="G125">
            <v>20</v>
          </cell>
          <cell r="H125">
            <v>0</v>
          </cell>
          <cell r="I125">
            <v>5</v>
          </cell>
        </row>
        <row r="126">
          <cell r="B126">
            <v>10</v>
          </cell>
          <cell r="C126">
            <v>0</v>
          </cell>
          <cell r="D126">
            <v>0</v>
          </cell>
          <cell r="E126">
            <v>16577</v>
          </cell>
          <cell r="F126">
            <v>69</v>
          </cell>
          <cell r="G126">
            <v>382</v>
          </cell>
          <cell r="H126">
            <v>140</v>
          </cell>
          <cell r="I126">
            <v>12</v>
          </cell>
        </row>
        <row r="127">
          <cell r="B127">
            <v>6400</v>
          </cell>
          <cell r="C127">
            <v>8</v>
          </cell>
          <cell r="D127">
            <v>0</v>
          </cell>
          <cell r="E127">
            <v>3768</v>
          </cell>
          <cell r="F127">
            <v>11595</v>
          </cell>
          <cell r="G127">
            <v>875</v>
          </cell>
          <cell r="H127">
            <v>780</v>
          </cell>
          <cell r="I127">
            <v>261</v>
          </cell>
        </row>
        <row r="128">
          <cell r="B128">
            <v>200000</v>
          </cell>
          <cell r="D128">
            <v>0</v>
          </cell>
          <cell r="F128">
            <v>145000</v>
          </cell>
          <cell r="G128">
            <v>470000</v>
          </cell>
          <cell r="H128">
            <v>600000</v>
          </cell>
        </row>
        <row r="129">
          <cell r="B129">
            <v>0</v>
          </cell>
          <cell r="C129">
            <v>32</v>
          </cell>
          <cell r="D129">
            <v>0</v>
          </cell>
          <cell r="E129">
            <v>47620</v>
          </cell>
          <cell r="F129">
            <v>3230</v>
          </cell>
          <cell r="G129">
            <v>3703</v>
          </cell>
          <cell r="H129">
            <v>0</v>
          </cell>
          <cell r="I129">
            <v>6</v>
          </cell>
        </row>
        <row r="130">
          <cell r="B130">
            <v>12716</v>
          </cell>
          <cell r="C130">
            <v>100</v>
          </cell>
          <cell r="D130">
            <v>473</v>
          </cell>
          <cell r="E130">
            <v>360</v>
          </cell>
          <cell r="F130">
            <v>915</v>
          </cell>
          <cell r="G130">
            <v>8137</v>
          </cell>
          <cell r="H130">
            <v>40305</v>
          </cell>
          <cell r="I130">
            <v>728</v>
          </cell>
        </row>
        <row r="131">
          <cell r="B131">
            <v>272</v>
          </cell>
          <cell r="C131">
            <v>631</v>
          </cell>
          <cell r="D131">
            <v>11</v>
          </cell>
          <cell r="E131">
            <v>77</v>
          </cell>
          <cell r="F131">
            <v>4295</v>
          </cell>
          <cell r="G131">
            <v>76</v>
          </cell>
          <cell r="H131">
            <v>0</v>
          </cell>
          <cell r="I131">
            <v>1236</v>
          </cell>
        </row>
        <row r="132">
          <cell r="B132">
            <v>1907</v>
          </cell>
          <cell r="C132">
            <v>148</v>
          </cell>
          <cell r="D132">
            <v>1695</v>
          </cell>
          <cell r="E132">
            <v>253</v>
          </cell>
          <cell r="F132">
            <v>788</v>
          </cell>
          <cell r="G132">
            <v>1447</v>
          </cell>
          <cell r="H132">
            <v>182</v>
          </cell>
          <cell r="I132">
            <v>404</v>
          </cell>
        </row>
        <row r="133">
          <cell r="B133">
            <v>0</v>
          </cell>
          <cell r="C133">
            <v>20</v>
          </cell>
          <cell r="D133">
            <v>795</v>
          </cell>
          <cell r="E133">
            <v>0</v>
          </cell>
          <cell r="F133">
            <v>0</v>
          </cell>
          <cell r="G133">
            <v>135</v>
          </cell>
          <cell r="H133">
            <v>9765</v>
          </cell>
          <cell r="I133">
            <v>1260</v>
          </cell>
        </row>
        <row r="134">
          <cell r="B134">
            <v>1683</v>
          </cell>
          <cell r="C134">
            <v>8768</v>
          </cell>
          <cell r="D134">
            <v>0</v>
          </cell>
          <cell r="E134">
            <v>681</v>
          </cell>
          <cell r="F134">
            <v>6226</v>
          </cell>
          <cell r="G134">
            <v>1265</v>
          </cell>
          <cell r="H134">
            <v>57</v>
          </cell>
          <cell r="I134">
            <v>19735</v>
          </cell>
        </row>
        <row r="135">
          <cell r="B135">
            <v>217</v>
          </cell>
          <cell r="C135">
            <v>1091</v>
          </cell>
          <cell r="D135">
            <v>0</v>
          </cell>
          <cell r="E135">
            <v>0</v>
          </cell>
          <cell r="F135">
            <v>340</v>
          </cell>
          <cell r="G135">
            <v>0</v>
          </cell>
          <cell r="H135">
            <v>0</v>
          </cell>
          <cell r="I135">
            <v>36</v>
          </cell>
        </row>
        <row r="136">
          <cell r="B136">
            <v>199</v>
          </cell>
          <cell r="C136">
            <v>54</v>
          </cell>
          <cell r="D136">
            <v>0</v>
          </cell>
          <cell r="E136">
            <v>0</v>
          </cell>
          <cell r="F136">
            <v>250</v>
          </cell>
          <cell r="G136">
            <v>4909</v>
          </cell>
          <cell r="H136">
            <v>3</v>
          </cell>
          <cell r="I136">
            <v>1215</v>
          </cell>
        </row>
        <row r="137">
          <cell r="B137">
            <v>111203</v>
          </cell>
          <cell r="C137">
            <v>43515</v>
          </cell>
          <cell r="D137">
            <v>918465</v>
          </cell>
          <cell r="E137">
            <v>9328</v>
          </cell>
          <cell r="F137">
            <v>79989</v>
          </cell>
          <cell r="G137">
            <v>528468</v>
          </cell>
          <cell r="H137">
            <v>93245</v>
          </cell>
          <cell r="I137">
            <v>35240</v>
          </cell>
        </row>
        <row r="138">
          <cell r="B138">
            <v>21147</v>
          </cell>
          <cell r="C138">
            <v>17466</v>
          </cell>
          <cell r="D138">
            <v>6861</v>
          </cell>
          <cell r="E138">
            <v>45964</v>
          </cell>
          <cell r="F138">
            <v>5578</v>
          </cell>
          <cell r="G138">
            <v>33988</v>
          </cell>
          <cell r="H138">
            <v>8065</v>
          </cell>
          <cell r="I138">
            <v>12206</v>
          </cell>
        </row>
      </sheetData>
      <sheetData sheetId="3">
        <row r="8">
          <cell r="B8">
            <v>3701</v>
          </cell>
          <cell r="C8">
            <v>108853</v>
          </cell>
          <cell r="D8">
            <v>134310</v>
          </cell>
          <cell r="E8">
            <v>46337</v>
          </cell>
          <cell r="F8">
            <v>2283</v>
          </cell>
          <cell r="G8">
            <v>0</v>
          </cell>
          <cell r="H8">
            <v>10144</v>
          </cell>
          <cell r="I8">
            <v>3262</v>
          </cell>
        </row>
        <row r="9">
          <cell r="B9">
            <v>678</v>
          </cell>
          <cell r="C9">
            <v>723</v>
          </cell>
          <cell r="D9">
            <v>459</v>
          </cell>
          <cell r="E9">
            <v>1193</v>
          </cell>
          <cell r="F9">
            <v>2216</v>
          </cell>
          <cell r="G9">
            <v>1712</v>
          </cell>
          <cell r="H9">
            <v>3660</v>
          </cell>
          <cell r="I9">
            <v>1625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15</v>
          </cell>
          <cell r="C11">
            <v>1272</v>
          </cell>
          <cell r="D11">
            <v>25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27</v>
          </cell>
        </row>
        <row r="12">
          <cell r="B12">
            <v>0</v>
          </cell>
          <cell r="C12">
            <v>0</v>
          </cell>
          <cell r="D12">
            <v>37</v>
          </cell>
          <cell r="E12">
            <v>0</v>
          </cell>
          <cell r="F12">
            <v>23</v>
          </cell>
          <cell r="G12">
            <v>0</v>
          </cell>
          <cell r="H12">
            <v>1697</v>
          </cell>
          <cell r="I12">
            <v>35</v>
          </cell>
        </row>
        <row r="13">
          <cell r="B13">
            <v>814</v>
          </cell>
          <cell r="C13">
            <v>296</v>
          </cell>
          <cell r="D13">
            <v>622</v>
          </cell>
          <cell r="E13">
            <v>3971</v>
          </cell>
          <cell r="F13">
            <v>4607</v>
          </cell>
          <cell r="G13">
            <v>1092</v>
          </cell>
          <cell r="H13">
            <v>790</v>
          </cell>
          <cell r="I13">
            <v>435</v>
          </cell>
        </row>
        <row r="14">
          <cell r="B14">
            <v>184</v>
          </cell>
          <cell r="C14">
            <v>331</v>
          </cell>
          <cell r="D14">
            <v>87</v>
          </cell>
          <cell r="E14">
            <v>13</v>
          </cell>
          <cell r="F14">
            <v>200</v>
          </cell>
          <cell r="G14">
            <v>1433</v>
          </cell>
          <cell r="H14">
            <v>218</v>
          </cell>
          <cell r="I14">
            <v>28</v>
          </cell>
        </row>
        <row r="15">
          <cell r="B15">
            <v>59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57</v>
          </cell>
          <cell r="H15">
            <v>0</v>
          </cell>
          <cell r="I15">
            <v>0</v>
          </cell>
        </row>
        <row r="16">
          <cell r="B16">
            <v>331</v>
          </cell>
          <cell r="C16">
            <v>197</v>
          </cell>
          <cell r="D16">
            <v>205</v>
          </cell>
          <cell r="E16">
            <v>99</v>
          </cell>
          <cell r="F16">
            <v>657</v>
          </cell>
          <cell r="G16">
            <v>314</v>
          </cell>
          <cell r="H16">
            <v>2525</v>
          </cell>
          <cell r="I16">
            <v>433</v>
          </cell>
        </row>
        <row r="17">
          <cell r="B17">
            <v>332</v>
          </cell>
          <cell r="C17">
            <v>104</v>
          </cell>
          <cell r="D17">
            <v>124</v>
          </cell>
          <cell r="E17">
            <v>561</v>
          </cell>
          <cell r="F17">
            <v>338</v>
          </cell>
          <cell r="G17">
            <v>219</v>
          </cell>
          <cell r="H17">
            <v>980</v>
          </cell>
          <cell r="I17">
            <v>285</v>
          </cell>
        </row>
        <row r="18">
          <cell r="B18">
            <v>120</v>
          </cell>
          <cell r="C18">
            <v>2070</v>
          </cell>
          <cell r="D18">
            <v>0</v>
          </cell>
          <cell r="E18">
            <v>22</v>
          </cell>
          <cell r="F18">
            <v>2946</v>
          </cell>
          <cell r="G18">
            <v>1805</v>
          </cell>
          <cell r="H18">
            <v>0</v>
          </cell>
          <cell r="I18">
            <v>2029</v>
          </cell>
        </row>
        <row r="19">
          <cell r="B19">
            <v>0</v>
          </cell>
          <cell r="C19">
            <v>0</v>
          </cell>
          <cell r="D19">
            <v>486</v>
          </cell>
          <cell r="E19">
            <v>4658</v>
          </cell>
          <cell r="F19">
            <v>155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441</v>
          </cell>
          <cell r="C20">
            <v>1083</v>
          </cell>
          <cell r="D20">
            <v>9</v>
          </cell>
          <cell r="E20">
            <v>717</v>
          </cell>
          <cell r="F20">
            <v>2765</v>
          </cell>
          <cell r="G20">
            <v>863</v>
          </cell>
          <cell r="H20">
            <v>0</v>
          </cell>
          <cell r="I20">
            <v>511</v>
          </cell>
        </row>
        <row r="21">
          <cell r="B21">
            <v>3464</v>
          </cell>
          <cell r="C21">
            <v>1596</v>
          </cell>
          <cell r="D21">
            <v>3335</v>
          </cell>
          <cell r="E21">
            <v>5517</v>
          </cell>
          <cell r="F21">
            <v>2186</v>
          </cell>
          <cell r="G21">
            <v>1181</v>
          </cell>
          <cell r="H21">
            <v>1196</v>
          </cell>
          <cell r="I21">
            <v>1984</v>
          </cell>
        </row>
        <row r="22">
          <cell r="B22">
            <v>234</v>
          </cell>
          <cell r="C22">
            <v>86</v>
          </cell>
          <cell r="D22">
            <v>1772</v>
          </cell>
          <cell r="E22">
            <v>273</v>
          </cell>
          <cell r="F22">
            <v>700</v>
          </cell>
          <cell r="G22">
            <v>498</v>
          </cell>
          <cell r="H22">
            <v>912</v>
          </cell>
          <cell r="I22">
            <v>87</v>
          </cell>
        </row>
        <row r="23">
          <cell r="B23">
            <v>2</v>
          </cell>
          <cell r="E23">
            <v>239</v>
          </cell>
          <cell r="H23">
            <v>50</v>
          </cell>
        </row>
        <row r="24">
          <cell r="B24">
            <v>318</v>
          </cell>
          <cell r="C24">
            <v>1201</v>
          </cell>
          <cell r="D24">
            <v>241</v>
          </cell>
          <cell r="E24">
            <v>405</v>
          </cell>
          <cell r="F24">
            <v>2151</v>
          </cell>
          <cell r="G24">
            <v>76</v>
          </cell>
          <cell r="H24">
            <v>76</v>
          </cell>
          <cell r="I24">
            <v>538</v>
          </cell>
        </row>
        <row r="25">
          <cell r="B25">
            <v>224</v>
          </cell>
          <cell r="C25">
            <v>37</v>
          </cell>
          <cell r="D25">
            <v>369</v>
          </cell>
          <cell r="E25">
            <v>265</v>
          </cell>
          <cell r="F25">
            <v>207</v>
          </cell>
          <cell r="G25">
            <v>150</v>
          </cell>
          <cell r="H25">
            <v>350</v>
          </cell>
          <cell r="I25">
            <v>36</v>
          </cell>
        </row>
        <row r="26">
          <cell r="B26">
            <v>5</v>
          </cell>
          <cell r="C26">
            <v>2</v>
          </cell>
          <cell r="D26">
            <v>15</v>
          </cell>
          <cell r="E26">
            <v>776</v>
          </cell>
          <cell r="F26">
            <v>1633</v>
          </cell>
          <cell r="G26">
            <v>91</v>
          </cell>
          <cell r="H26">
            <v>578</v>
          </cell>
          <cell r="I26">
            <v>25</v>
          </cell>
        </row>
        <row r="27">
          <cell r="B27">
            <v>98</v>
          </cell>
          <cell r="C27">
            <v>20</v>
          </cell>
          <cell r="D27">
            <v>100</v>
          </cell>
          <cell r="E27">
            <v>138</v>
          </cell>
          <cell r="F27">
            <v>309</v>
          </cell>
          <cell r="G27">
            <v>76</v>
          </cell>
          <cell r="H27">
            <v>0</v>
          </cell>
          <cell r="I27">
            <v>57</v>
          </cell>
        </row>
        <row r="28">
          <cell r="B28">
            <v>5</v>
          </cell>
          <cell r="C28">
            <v>3</v>
          </cell>
          <cell r="D28">
            <v>24</v>
          </cell>
          <cell r="E28">
            <v>944</v>
          </cell>
          <cell r="F28">
            <v>290</v>
          </cell>
          <cell r="G28">
            <v>5</v>
          </cell>
          <cell r="H28">
            <v>0</v>
          </cell>
          <cell r="I28">
            <v>28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210</v>
          </cell>
          <cell r="F29">
            <v>0</v>
          </cell>
          <cell r="G29">
            <v>83</v>
          </cell>
          <cell r="H29">
            <v>0</v>
          </cell>
          <cell r="I29">
            <v>0</v>
          </cell>
        </row>
        <row r="30">
          <cell r="B30">
            <v>40</v>
          </cell>
          <cell r="C30">
            <v>8</v>
          </cell>
          <cell r="D30">
            <v>33</v>
          </cell>
          <cell r="E30">
            <v>104</v>
          </cell>
          <cell r="F30">
            <v>670</v>
          </cell>
          <cell r="G30">
            <v>375</v>
          </cell>
          <cell r="H30">
            <v>0</v>
          </cell>
          <cell r="I30">
            <v>46</v>
          </cell>
        </row>
        <row r="32">
          <cell r="B32">
            <v>2</v>
          </cell>
          <cell r="C32">
            <v>0</v>
          </cell>
          <cell r="D32">
            <v>0</v>
          </cell>
          <cell r="E32">
            <v>1078</v>
          </cell>
          <cell r="F32">
            <v>160</v>
          </cell>
          <cell r="G32">
            <v>40</v>
          </cell>
          <cell r="H32">
            <v>0</v>
          </cell>
          <cell r="I32">
            <v>32</v>
          </cell>
        </row>
        <row r="33">
          <cell r="B33">
            <v>99</v>
          </cell>
          <cell r="C33">
            <v>0</v>
          </cell>
          <cell r="D33">
            <v>3</v>
          </cell>
          <cell r="E33">
            <v>60</v>
          </cell>
          <cell r="F33">
            <v>170</v>
          </cell>
          <cell r="G33">
            <v>200</v>
          </cell>
          <cell r="H33">
            <v>1150</v>
          </cell>
          <cell r="I33">
            <v>35</v>
          </cell>
        </row>
        <row r="34">
          <cell r="B34">
            <v>0</v>
          </cell>
          <cell r="C34">
            <v>117</v>
          </cell>
          <cell r="D34">
            <v>0</v>
          </cell>
          <cell r="E34">
            <v>15</v>
          </cell>
          <cell r="F34">
            <v>105</v>
          </cell>
          <cell r="G34">
            <v>0</v>
          </cell>
          <cell r="H34">
            <v>0</v>
          </cell>
          <cell r="I34">
            <v>70</v>
          </cell>
        </row>
        <row r="35">
          <cell r="B35">
            <v>62</v>
          </cell>
          <cell r="C35">
            <v>72</v>
          </cell>
          <cell r="D35">
            <v>184</v>
          </cell>
          <cell r="E35">
            <v>119</v>
          </cell>
          <cell r="F35">
            <v>223</v>
          </cell>
          <cell r="G35">
            <v>282</v>
          </cell>
          <cell r="H35">
            <v>77</v>
          </cell>
          <cell r="I35">
            <v>147</v>
          </cell>
        </row>
        <row r="36">
          <cell r="B36">
            <v>48</v>
          </cell>
          <cell r="C36">
            <v>0</v>
          </cell>
          <cell r="D36">
            <v>168</v>
          </cell>
          <cell r="E36">
            <v>0</v>
          </cell>
          <cell r="F36">
            <v>0</v>
          </cell>
          <cell r="G36">
            <v>826</v>
          </cell>
          <cell r="H36">
            <v>926</v>
          </cell>
          <cell r="I36">
            <v>1700</v>
          </cell>
        </row>
        <row r="37">
          <cell r="B37">
            <v>6</v>
          </cell>
          <cell r="C37">
            <v>0</v>
          </cell>
          <cell r="D37">
            <v>0</v>
          </cell>
          <cell r="E37">
            <v>1</v>
          </cell>
          <cell r="F37">
            <v>0</v>
          </cell>
          <cell r="G37">
            <v>0</v>
          </cell>
          <cell r="H37">
            <v>0</v>
          </cell>
          <cell r="I37">
            <v>190</v>
          </cell>
        </row>
        <row r="38">
          <cell r="B38">
            <v>46</v>
          </cell>
          <cell r="C38">
            <v>854</v>
          </cell>
          <cell r="D38">
            <v>0</v>
          </cell>
          <cell r="E38">
            <v>17</v>
          </cell>
          <cell r="F38">
            <v>315</v>
          </cell>
          <cell r="G38">
            <v>0</v>
          </cell>
          <cell r="H38">
            <v>0</v>
          </cell>
          <cell r="I38">
            <v>5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55</v>
          </cell>
        </row>
        <row r="40">
          <cell r="B40">
            <v>277</v>
          </cell>
          <cell r="C40">
            <v>154</v>
          </cell>
          <cell r="D40">
            <v>1749</v>
          </cell>
          <cell r="E40">
            <v>49</v>
          </cell>
          <cell r="F40">
            <v>204</v>
          </cell>
          <cell r="G40">
            <v>402</v>
          </cell>
          <cell r="H40">
            <v>301</v>
          </cell>
          <cell r="I40">
            <v>169</v>
          </cell>
        </row>
        <row r="41">
          <cell r="B41">
            <v>2050</v>
          </cell>
          <cell r="C41">
            <v>3039</v>
          </cell>
          <cell r="D41">
            <v>2568</v>
          </cell>
          <cell r="E41">
            <v>3055</v>
          </cell>
          <cell r="F41">
            <v>1122</v>
          </cell>
          <cell r="G41">
            <v>862</v>
          </cell>
          <cell r="H41">
            <v>1690</v>
          </cell>
          <cell r="I41">
            <v>645</v>
          </cell>
        </row>
        <row r="56">
          <cell r="B56">
            <v>0</v>
          </cell>
          <cell r="C56">
            <v>0</v>
          </cell>
          <cell r="D56">
            <v>1021</v>
          </cell>
          <cell r="E56">
            <v>0</v>
          </cell>
          <cell r="F56">
            <v>1055</v>
          </cell>
          <cell r="G56">
            <v>0</v>
          </cell>
          <cell r="H56">
            <v>0</v>
          </cell>
          <cell r="I56">
            <v>183</v>
          </cell>
        </row>
        <row r="57">
          <cell r="B57">
            <v>835</v>
          </cell>
          <cell r="C57">
            <v>983</v>
          </cell>
          <cell r="D57">
            <v>1101</v>
          </cell>
          <cell r="E57">
            <v>1094</v>
          </cell>
          <cell r="F57">
            <v>3072</v>
          </cell>
          <cell r="G57">
            <v>2241</v>
          </cell>
          <cell r="H57">
            <v>7293</v>
          </cell>
          <cell r="I57">
            <v>1262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432</v>
          </cell>
          <cell r="H58">
            <v>0</v>
          </cell>
          <cell r="I58">
            <v>0</v>
          </cell>
        </row>
        <row r="59">
          <cell r="B59">
            <v>1520</v>
          </cell>
          <cell r="C59">
            <v>71780</v>
          </cell>
          <cell r="D59">
            <v>372</v>
          </cell>
          <cell r="E59">
            <v>1129</v>
          </cell>
          <cell r="F59">
            <v>8622</v>
          </cell>
          <cell r="G59">
            <v>19810</v>
          </cell>
          <cell r="H59">
            <v>460</v>
          </cell>
          <cell r="I59">
            <v>29735</v>
          </cell>
        </row>
        <row r="60">
          <cell r="B60">
            <v>0</v>
          </cell>
          <cell r="C60">
            <v>0</v>
          </cell>
          <cell r="D60">
            <v>517</v>
          </cell>
          <cell r="E60">
            <v>0</v>
          </cell>
          <cell r="F60">
            <v>25</v>
          </cell>
          <cell r="G60">
            <v>0</v>
          </cell>
          <cell r="H60">
            <v>155</v>
          </cell>
          <cell r="I60">
            <v>77</v>
          </cell>
        </row>
        <row r="61">
          <cell r="B61">
            <v>603</v>
          </cell>
          <cell r="C61">
            <v>186</v>
          </cell>
          <cell r="D61">
            <v>407</v>
          </cell>
          <cell r="E61">
            <v>879</v>
          </cell>
          <cell r="F61">
            <v>703</v>
          </cell>
          <cell r="G61">
            <v>759</v>
          </cell>
          <cell r="H61">
            <v>63856</v>
          </cell>
          <cell r="I61">
            <v>4049</v>
          </cell>
        </row>
        <row r="62">
          <cell r="B62">
            <v>107</v>
          </cell>
          <cell r="C62">
            <v>98</v>
          </cell>
          <cell r="D62">
            <v>0</v>
          </cell>
          <cell r="E62">
            <v>10</v>
          </cell>
          <cell r="F62">
            <v>135</v>
          </cell>
          <cell r="G62">
            <v>1837</v>
          </cell>
          <cell r="H62">
            <v>4939</v>
          </cell>
          <cell r="I62">
            <v>1957</v>
          </cell>
        </row>
        <row r="63">
          <cell r="B63">
            <v>42</v>
          </cell>
          <cell r="C63">
            <v>0</v>
          </cell>
          <cell r="D63">
            <v>0</v>
          </cell>
          <cell r="E63">
            <v>0</v>
          </cell>
          <cell r="F63">
            <v>5</v>
          </cell>
          <cell r="G63">
            <v>0</v>
          </cell>
          <cell r="H63">
            <v>5</v>
          </cell>
          <cell r="I63">
            <v>0</v>
          </cell>
        </row>
        <row r="64">
          <cell r="B64">
            <v>1992</v>
          </cell>
          <cell r="C64">
            <v>1724</v>
          </cell>
          <cell r="D64">
            <v>2050</v>
          </cell>
          <cell r="E64">
            <v>424</v>
          </cell>
          <cell r="F64">
            <v>2418</v>
          </cell>
          <cell r="G64">
            <v>28410</v>
          </cell>
          <cell r="H64">
            <v>26145</v>
          </cell>
          <cell r="I64">
            <v>3767</v>
          </cell>
        </row>
        <row r="65">
          <cell r="B65">
            <v>726</v>
          </cell>
          <cell r="C65">
            <v>325</v>
          </cell>
          <cell r="D65">
            <v>70</v>
          </cell>
          <cell r="E65">
            <v>1632</v>
          </cell>
          <cell r="F65">
            <v>697</v>
          </cell>
          <cell r="G65">
            <v>226</v>
          </cell>
          <cell r="H65">
            <v>645</v>
          </cell>
          <cell r="I65">
            <v>788</v>
          </cell>
        </row>
        <row r="66">
          <cell r="B66">
            <v>80</v>
          </cell>
          <cell r="C66">
            <v>1451</v>
          </cell>
          <cell r="D66">
            <v>0</v>
          </cell>
          <cell r="E66">
            <v>219</v>
          </cell>
          <cell r="F66">
            <v>6358</v>
          </cell>
          <cell r="G66">
            <v>606</v>
          </cell>
          <cell r="H66">
            <v>9</v>
          </cell>
          <cell r="I66">
            <v>979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3034</v>
          </cell>
          <cell r="F67">
            <v>230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591</v>
          </cell>
          <cell r="C68">
            <v>797</v>
          </cell>
          <cell r="D68">
            <v>23</v>
          </cell>
          <cell r="E68">
            <v>379</v>
          </cell>
          <cell r="F68">
            <v>5713</v>
          </cell>
          <cell r="G68">
            <v>1488</v>
          </cell>
          <cell r="H68">
            <v>14</v>
          </cell>
          <cell r="I68">
            <v>701</v>
          </cell>
        </row>
        <row r="69">
          <cell r="B69">
            <v>6540</v>
          </cell>
          <cell r="C69">
            <v>2888</v>
          </cell>
          <cell r="D69">
            <v>5621</v>
          </cell>
          <cell r="E69">
            <v>7387</v>
          </cell>
          <cell r="F69">
            <v>4224</v>
          </cell>
          <cell r="G69">
            <v>1305</v>
          </cell>
          <cell r="H69">
            <v>2562</v>
          </cell>
          <cell r="I69">
            <v>1933</v>
          </cell>
        </row>
        <row r="70">
          <cell r="B70">
            <v>1165</v>
          </cell>
          <cell r="C70">
            <v>128</v>
          </cell>
          <cell r="D70">
            <v>2638</v>
          </cell>
          <cell r="E70">
            <v>849</v>
          </cell>
          <cell r="F70">
            <v>1243</v>
          </cell>
          <cell r="G70">
            <v>859</v>
          </cell>
          <cell r="H70">
            <v>934</v>
          </cell>
          <cell r="I70">
            <v>277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85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2733</v>
          </cell>
          <cell r="C72">
            <v>3001</v>
          </cell>
          <cell r="D72">
            <v>518</v>
          </cell>
          <cell r="E72">
            <v>736</v>
          </cell>
          <cell r="F72">
            <v>648</v>
          </cell>
          <cell r="G72">
            <v>850</v>
          </cell>
          <cell r="H72">
            <v>1594</v>
          </cell>
          <cell r="I72">
            <v>1328</v>
          </cell>
        </row>
        <row r="73">
          <cell r="B73">
            <v>1546</v>
          </cell>
          <cell r="C73">
            <v>103</v>
          </cell>
          <cell r="D73">
            <v>1099</v>
          </cell>
          <cell r="E73">
            <v>1068</v>
          </cell>
          <cell r="F73">
            <v>142</v>
          </cell>
          <cell r="G73">
            <v>673</v>
          </cell>
          <cell r="H73">
            <v>337</v>
          </cell>
          <cell r="I73">
            <v>64</v>
          </cell>
        </row>
        <row r="74">
          <cell r="B74">
            <v>110</v>
          </cell>
          <cell r="C74">
            <v>0</v>
          </cell>
          <cell r="D74">
            <v>124</v>
          </cell>
          <cell r="E74">
            <v>8</v>
          </cell>
          <cell r="F74">
            <v>1104</v>
          </cell>
          <cell r="G74">
            <v>1170</v>
          </cell>
          <cell r="H74">
            <v>2087</v>
          </cell>
          <cell r="I74">
            <v>0</v>
          </cell>
        </row>
        <row r="75">
          <cell r="B75">
            <v>240</v>
          </cell>
          <cell r="C75">
            <v>124</v>
          </cell>
          <cell r="D75">
            <v>360</v>
          </cell>
          <cell r="E75">
            <v>229</v>
          </cell>
          <cell r="F75">
            <v>398</v>
          </cell>
          <cell r="G75">
            <v>14</v>
          </cell>
          <cell r="H75">
            <v>0</v>
          </cell>
          <cell r="I75">
            <v>51</v>
          </cell>
        </row>
        <row r="76">
          <cell r="B76">
            <v>2</v>
          </cell>
          <cell r="C76">
            <v>17</v>
          </cell>
          <cell r="D76">
            <v>0</v>
          </cell>
          <cell r="E76">
            <v>870</v>
          </cell>
          <cell r="F76">
            <v>225</v>
          </cell>
          <cell r="G76">
            <v>11</v>
          </cell>
          <cell r="H76">
            <v>0</v>
          </cell>
          <cell r="I76">
            <v>34</v>
          </cell>
        </row>
        <row r="77">
          <cell r="B77">
            <v>75</v>
          </cell>
          <cell r="C77">
            <v>0</v>
          </cell>
          <cell r="D77">
            <v>73</v>
          </cell>
          <cell r="E77">
            <v>3772</v>
          </cell>
          <cell r="F77">
            <v>10</v>
          </cell>
          <cell r="G77">
            <v>276</v>
          </cell>
          <cell r="H77">
            <v>334</v>
          </cell>
          <cell r="I77">
            <v>6075</v>
          </cell>
        </row>
        <row r="78">
          <cell r="B78">
            <v>766</v>
          </cell>
          <cell r="C78">
            <v>35</v>
          </cell>
          <cell r="D78">
            <v>26</v>
          </cell>
          <cell r="E78">
            <v>327</v>
          </cell>
          <cell r="F78">
            <v>653</v>
          </cell>
          <cell r="G78">
            <v>62</v>
          </cell>
          <cell r="H78">
            <v>0</v>
          </cell>
          <cell r="I78">
            <v>51</v>
          </cell>
        </row>
        <row r="79">
          <cell r="B79">
            <v>7142</v>
          </cell>
          <cell r="D79">
            <v>2050</v>
          </cell>
          <cell r="F79">
            <v>2982</v>
          </cell>
          <cell r="G79">
            <v>7764</v>
          </cell>
          <cell r="H79">
            <v>19900</v>
          </cell>
          <cell r="I79">
            <v>0</v>
          </cell>
        </row>
        <row r="80">
          <cell r="B80">
            <v>0</v>
          </cell>
          <cell r="C80">
            <v>3</v>
          </cell>
          <cell r="D80">
            <v>5</v>
          </cell>
          <cell r="E80">
            <v>862</v>
          </cell>
          <cell r="F80">
            <v>220</v>
          </cell>
          <cell r="G80">
            <v>164</v>
          </cell>
          <cell r="H80">
            <v>0</v>
          </cell>
          <cell r="I80">
            <v>2</v>
          </cell>
        </row>
        <row r="81">
          <cell r="B81">
            <v>8761</v>
          </cell>
          <cell r="C81">
            <v>0</v>
          </cell>
          <cell r="D81">
            <v>10</v>
          </cell>
          <cell r="E81">
            <v>120</v>
          </cell>
          <cell r="F81">
            <v>848</v>
          </cell>
          <cell r="G81">
            <v>833</v>
          </cell>
          <cell r="H81">
            <v>852</v>
          </cell>
          <cell r="I81">
            <v>90</v>
          </cell>
        </row>
        <row r="82">
          <cell r="B82">
            <v>436</v>
          </cell>
          <cell r="C82">
            <v>4418</v>
          </cell>
          <cell r="D82">
            <v>116</v>
          </cell>
          <cell r="E82">
            <v>152</v>
          </cell>
          <cell r="F82">
            <v>4510</v>
          </cell>
          <cell r="G82">
            <v>168</v>
          </cell>
          <cell r="H82">
            <v>0</v>
          </cell>
          <cell r="I82">
            <v>765</v>
          </cell>
        </row>
        <row r="83">
          <cell r="B83">
            <v>1033</v>
          </cell>
          <cell r="C83">
            <v>1346</v>
          </cell>
          <cell r="D83">
            <v>1795</v>
          </cell>
          <cell r="E83">
            <v>352</v>
          </cell>
          <cell r="F83">
            <v>245</v>
          </cell>
          <cell r="G83">
            <v>2569</v>
          </cell>
          <cell r="H83">
            <v>176</v>
          </cell>
          <cell r="I83">
            <v>205</v>
          </cell>
        </row>
        <row r="84">
          <cell r="B84">
            <v>70</v>
          </cell>
          <cell r="C84">
            <v>20</v>
          </cell>
          <cell r="D84">
            <v>245</v>
          </cell>
          <cell r="E84">
            <v>0</v>
          </cell>
          <cell r="F84">
            <v>0</v>
          </cell>
          <cell r="G84">
            <v>191</v>
          </cell>
          <cell r="H84">
            <v>820</v>
          </cell>
          <cell r="I84">
            <v>800</v>
          </cell>
        </row>
        <row r="85">
          <cell r="B85">
            <v>5808</v>
          </cell>
          <cell r="C85">
            <v>6098</v>
          </cell>
          <cell r="D85">
            <v>597</v>
          </cell>
          <cell r="E85">
            <v>3680</v>
          </cell>
          <cell r="F85">
            <v>17645</v>
          </cell>
          <cell r="G85">
            <v>3753</v>
          </cell>
          <cell r="H85">
            <v>72</v>
          </cell>
          <cell r="I85">
            <v>15805</v>
          </cell>
        </row>
        <row r="86">
          <cell r="B86">
            <v>166</v>
          </cell>
          <cell r="C86">
            <v>8077</v>
          </cell>
          <cell r="D86">
            <v>0</v>
          </cell>
          <cell r="E86">
            <v>207</v>
          </cell>
          <cell r="F86">
            <v>105</v>
          </cell>
          <cell r="G86">
            <v>0</v>
          </cell>
          <cell r="H86">
            <v>0</v>
          </cell>
          <cell r="I86">
            <v>38</v>
          </cell>
        </row>
        <row r="87">
          <cell r="B87">
            <v>717</v>
          </cell>
          <cell r="C87">
            <v>43</v>
          </cell>
          <cell r="D87">
            <v>0</v>
          </cell>
          <cell r="E87">
            <v>0</v>
          </cell>
          <cell r="F87">
            <v>460</v>
          </cell>
          <cell r="G87">
            <v>5526</v>
          </cell>
          <cell r="H87">
            <v>2</v>
          </cell>
          <cell r="I87">
            <v>1332</v>
          </cell>
        </row>
        <row r="88">
          <cell r="B88">
            <v>29591</v>
          </cell>
          <cell r="C88">
            <v>8780</v>
          </cell>
          <cell r="D88">
            <v>134634</v>
          </cell>
          <cell r="E88">
            <v>5375</v>
          </cell>
          <cell r="F88">
            <v>24095</v>
          </cell>
          <cell r="G88">
            <v>101040</v>
          </cell>
          <cell r="H88">
            <v>14727</v>
          </cell>
          <cell r="I88">
            <v>590</v>
          </cell>
        </row>
        <row r="89">
          <cell r="B89">
            <v>153365</v>
          </cell>
          <cell r="C89">
            <v>162333</v>
          </cell>
          <cell r="D89">
            <v>11901</v>
          </cell>
          <cell r="E89">
            <v>154914</v>
          </cell>
          <cell r="F89">
            <v>31613</v>
          </cell>
          <cell r="G89">
            <v>99419</v>
          </cell>
          <cell r="H89">
            <v>37812</v>
          </cell>
          <cell r="I89">
            <v>1338</v>
          </cell>
        </row>
        <row r="105">
          <cell r="B105">
            <v>0</v>
          </cell>
          <cell r="C105">
            <v>0</v>
          </cell>
          <cell r="D105">
            <v>1919</v>
          </cell>
          <cell r="E105">
            <v>0</v>
          </cell>
          <cell r="F105">
            <v>4355</v>
          </cell>
          <cell r="G105">
            <v>0</v>
          </cell>
          <cell r="H105">
            <v>0</v>
          </cell>
          <cell r="I105">
            <v>408</v>
          </cell>
        </row>
        <row r="106">
          <cell r="B106">
            <v>1570</v>
          </cell>
          <cell r="C106">
            <v>1686</v>
          </cell>
          <cell r="D106">
            <v>1801</v>
          </cell>
          <cell r="E106">
            <v>1808</v>
          </cell>
          <cell r="F106">
            <v>16776</v>
          </cell>
          <cell r="G106">
            <v>2571</v>
          </cell>
          <cell r="H106">
            <v>17165</v>
          </cell>
          <cell r="I106">
            <v>2790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1088</v>
          </cell>
          <cell r="H107">
            <v>0</v>
          </cell>
          <cell r="I107">
            <v>0</v>
          </cell>
        </row>
        <row r="108">
          <cell r="B108">
            <v>310</v>
          </cell>
          <cell r="C108">
            <v>5278</v>
          </cell>
          <cell r="D108">
            <v>90</v>
          </cell>
          <cell r="E108">
            <v>186</v>
          </cell>
          <cell r="F108">
            <v>998</v>
          </cell>
          <cell r="G108">
            <v>2040</v>
          </cell>
          <cell r="H108">
            <v>98</v>
          </cell>
          <cell r="I108">
            <v>2274</v>
          </cell>
        </row>
        <row r="109">
          <cell r="B109">
            <v>0</v>
          </cell>
          <cell r="C109">
            <v>0</v>
          </cell>
          <cell r="D109">
            <v>513</v>
          </cell>
          <cell r="E109">
            <v>0</v>
          </cell>
          <cell r="F109">
            <v>50</v>
          </cell>
          <cell r="G109">
            <v>0</v>
          </cell>
          <cell r="H109">
            <v>284</v>
          </cell>
          <cell r="I109">
            <v>77</v>
          </cell>
        </row>
        <row r="110">
          <cell r="B110">
            <v>1102</v>
          </cell>
          <cell r="C110">
            <v>216</v>
          </cell>
          <cell r="D110">
            <v>809</v>
          </cell>
          <cell r="E110">
            <v>1448</v>
          </cell>
          <cell r="F110">
            <v>1001</v>
          </cell>
          <cell r="G110">
            <v>641</v>
          </cell>
          <cell r="H110">
            <v>119383</v>
          </cell>
          <cell r="I110">
            <v>4780</v>
          </cell>
        </row>
        <row r="111">
          <cell r="B111">
            <v>151</v>
          </cell>
          <cell r="C111">
            <v>159</v>
          </cell>
          <cell r="D111">
            <v>0</v>
          </cell>
          <cell r="E111">
            <v>13</v>
          </cell>
          <cell r="F111">
            <v>170</v>
          </cell>
          <cell r="G111">
            <v>1580</v>
          </cell>
          <cell r="H111">
            <v>9545</v>
          </cell>
          <cell r="I111">
            <v>2309</v>
          </cell>
        </row>
        <row r="112">
          <cell r="B112">
            <v>56</v>
          </cell>
          <cell r="C112">
            <v>0</v>
          </cell>
          <cell r="D112">
            <v>0</v>
          </cell>
          <cell r="E112">
            <v>0</v>
          </cell>
          <cell r="F112">
            <v>10</v>
          </cell>
          <cell r="G112">
            <v>0</v>
          </cell>
          <cell r="H112">
            <v>7</v>
          </cell>
          <cell r="I112">
            <v>0</v>
          </cell>
        </row>
        <row r="113">
          <cell r="B113">
            <v>4225</v>
          </cell>
          <cell r="C113">
            <v>969</v>
          </cell>
          <cell r="D113">
            <v>4425</v>
          </cell>
          <cell r="E113">
            <v>873</v>
          </cell>
          <cell r="F113">
            <v>3504</v>
          </cell>
          <cell r="G113">
            <v>24416</v>
          </cell>
          <cell r="H113">
            <v>24702</v>
          </cell>
          <cell r="I113">
            <v>4524</v>
          </cell>
        </row>
        <row r="114">
          <cell r="B114">
            <v>8458</v>
          </cell>
          <cell r="C114">
            <v>2244</v>
          </cell>
          <cell r="D114">
            <v>2668</v>
          </cell>
          <cell r="E114">
            <v>15465</v>
          </cell>
          <cell r="F114">
            <v>5396</v>
          </cell>
          <cell r="G114">
            <v>1443</v>
          </cell>
          <cell r="H114">
            <v>6293</v>
          </cell>
          <cell r="I114">
            <v>4447</v>
          </cell>
        </row>
        <row r="115">
          <cell r="B115">
            <v>760</v>
          </cell>
          <cell r="C115">
            <v>13851</v>
          </cell>
          <cell r="D115">
            <v>0</v>
          </cell>
          <cell r="E115">
            <v>2026</v>
          </cell>
          <cell r="F115">
            <v>50864</v>
          </cell>
          <cell r="G115">
            <v>4914</v>
          </cell>
          <cell r="H115">
            <v>50</v>
          </cell>
          <cell r="I115">
            <v>7642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106675</v>
          </cell>
          <cell r="F116">
            <v>3400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5128</v>
          </cell>
          <cell r="C117">
            <v>11153</v>
          </cell>
          <cell r="D117">
            <v>92</v>
          </cell>
          <cell r="E117">
            <v>1653</v>
          </cell>
          <cell r="F117">
            <v>45354</v>
          </cell>
          <cell r="G117">
            <v>9065</v>
          </cell>
          <cell r="H117">
            <v>113</v>
          </cell>
          <cell r="I117">
            <v>5229</v>
          </cell>
        </row>
        <row r="118">
          <cell r="B118">
            <v>80790</v>
          </cell>
          <cell r="C118">
            <v>23817</v>
          </cell>
          <cell r="D118">
            <v>62720</v>
          </cell>
          <cell r="E118">
            <v>71977</v>
          </cell>
          <cell r="F118">
            <v>35729</v>
          </cell>
          <cell r="G118">
            <v>8543</v>
          </cell>
          <cell r="H118">
            <v>52615</v>
          </cell>
          <cell r="I118">
            <v>12330</v>
          </cell>
        </row>
        <row r="119">
          <cell r="B119">
            <v>10405</v>
          </cell>
          <cell r="C119">
            <v>265</v>
          </cell>
          <cell r="D119">
            <v>14686</v>
          </cell>
          <cell r="E119">
            <v>5518</v>
          </cell>
          <cell r="F119">
            <v>14418</v>
          </cell>
          <cell r="G119">
            <v>3240</v>
          </cell>
          <cell r="H119">
            <v>6652</v>
          </cell>
          <cell r="I119">
            <v>1152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640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14822</v>
          </cell>
          <cell r="C121">
            <v>14084</v>
          </cell>
          <cell r="D121">
            <v>3233</v>
          </cell>
          <cell r="E121">
            <v>7575</v>
          </cell>
          <cell r="F121">
            <v>6300</v>
          </cell>
          <cell r="G121">
            <v>3276</v>
          </cell>
          <cell r="H121">
            <v>7844</v>
          </cell>
          <cell r="I121">
            <v>8880</v>
          </cell>
        </row>
        <row r="122">
          <cell r="B122">
            <v>12543</v>
          </cell>
          <cell r="C122">
            <v>349</v>
          </cell>
          <cell r="D122">
            <v>7102</v>
          </cell>
          <cell r="E122">
            <v>15073</v>
          </cell>
          <cell r="F122">
            <v>2380</v>
          </cell>
          <cell r="G122">
            <v>3840</v>
          </cell>
          <cell r="H122">
            <v>2275</v>
          </cell>
          <cell r="I122">
            <v>249</v>
          </cell>
        </row>
        <row r="123">
          <cell r="B123">
            <v>2530</v>
          </cell>
          <cell r="C123">
            <v>0</v>
          </cell>
          <cell r="D123">
            <v>2410</v>
          </cell>
          <cell r="E123">
            <v>160</v>
          </cell>
          <cell r="F123">
            <v>25728</v>
          </cell>
          <cell r="G123">
            <v>8680</v>
          </cell>
          <cell r="H123">
            <v>45798</v>
          </cell>
          <cell r="I123">
            <v>0</v>
          </cell>
        </row>
        <row r="124">
          <cell r="B124">
            <v>1603</v>
          </cell>
          <cell r="C124">
            <v>587</v>
          </cell>
          <cell r="D124">
            <v>6267</v>
          </cell>
          <cell r="E124">
            <v>4775</v>
          </cell>
          <cell r="F124">
            <v>6597</v>
          </cell>
          <cell r="G124">
            <v>84</v>
          </cell>
          <cell r="H124">
            <v>0</v>
          </cell>
          <cell r="I124">
            <v>254</v>
          </cell>
        </row>
        <row r="125">
          <cell r="B125">
            <v>3</v>
          </cell>
          <cell r="C125">
            <v>32</v>
          </cell>
          <cell r="D125">
            <v>0</v>
          </cell>
          <cell r="E125">
            <v>1291</v>
          </cell>
          <cell r="F125">
            <v>450</v>
          </cell>
          <cell r="G125">
            <v>17</v>
          </cell>
          <cell r="H125">
            <v>0</v>
          </cell>
          <cell r="I125">
            <v>40</v>
          </cell>
        </row>
        <row r="126">
          <cell r="B126">
            <v>188</v>
          </cell>
          <cell r="C126">
            <v>0</v>
          </cell>
          <cell r="D126">
            <v>34</v>
          </cell>
          <cell r="E126">
            <v>13375</v>
          </cell>
          <cell r="F126">
            <v>10</v>
          </cell>
          <cell r="G126">
            <v>152</v>
          </cell>
          <cell r="H126">
            <v>74</v>
          </cell>
          <cell r="I126">
            <v>7922</v>
          </cell>
        </row>
        <row r="127">
          <cell r="B127">
            <v>3146</v>
          </cell>
          <cell r="C127">
            <v>130</v>
          </cell>
          <cell r="D127">
            <v>572</v>
          </cell>
          <cell r="E127">
            <v>3915</v>
          </cell>
          <cell r="F127">
            <v>16275</v>
          </cell>
          <cell r="G127">
            <v>1585</v>
          </cell>
          <cell r="H127">
            <v>0</v>
          </cell>
          <cell r="I127">
            <v>257</v>
          </cell>
        </row>
        <row r="128">
          <cell r="B128">
            <v>400000</v>
          </cell>
          <cell r="D128">
            <v>100000</v>
          </cell>
          <cell r="F128">
            <v>167000</v>
          </cell>
          <cell r="G128">
            <v>570000</v>
          </cell>
          <cell r="H128">
            <v>800000</v>
          </cell>
          <cell r="I128">
            <v>0</v>
          </cell>
        </row>
        <row r="129">
          <cell r="B129">
            <v>0</v>
          </cell>
          <cell r="C129">
            <v>24</v>
          </cell>
          <cell r="D129">
            <v>30</v>
          </cell>
          <cell r="E129">
            <v>47620</v>
          </cell>
          <cell r="F129">
            <v>3180</v>
          </cell>
          <cell r="G129">
            <v>1269</v>
          </cell>
          <cell r="H129">
            <v>0</v>
          </cell>
          <cell r="I129">
            <v>4</v>
          </cell>
        </row>
        <row r="130">
          <cell r="B130">
            <v>4381</v>
          </cell>
          <cell r="C130">
            <v>0</v>
          </cell>
          <cell r="D130">
            <v>1</v>
          </cell>
          <cell r="E130">
            <v>360</v>
          </cell>
          <cell r="F130">
            <v>698</v>
          </cell>
          <cell r="G130">
            <v>475</v>
          </cell>
          <cell r="H130">
            <v>778</v>
          </cell>
          <cell r="I130">
            <v>225</v>
          </cell>
        </row>
        <row r="131">
          <cell r="B131">
            <v>314</v>
          </cell>
          <cell r="C131">
            <v>1070</v>
          </cell>
          <cell r="D131">
            <v>12</v>
          </cell>
          <cell r="E131">
            <v>69</v>
          </cell>
          <cell r="F131">
            <v>2260</v>
          </cell>
          <cell r="G131">
            <v>125</v>
          </cell>
          <cell r="H131">
            <v>0</v>
          </cell>
          <cell r="I131">
            <v>1135</v>
          </cell>
        </row>
        <row r="132">
          <cell r="B132">
            <v>1765</v>
          </cell>
          <cell r="C132">
            <v>161</v>
          </cell>
          <cell r="D132">
            <v>1910</v>
          </cell>
          <cell r="E132">
            <v>364</v>
          </cell>
          <cell r="F132">
            <v>127</v>
          </cell>
          <cell r="G132">
            <v>1128</v>
          </cell>
          <cell r="H132">
            <v>353</v>
          </cell>
          <cell r="I132">
            <v>215</v>
          </cell>
        </row>
        <row r="133">
          <cell r="B133">
            <v>70</v>
          </cell>
          <cell r="C133">
            <v>40</v>
          </cell>
          <cell r="D133">
            <v>272</v>
          </cell>
          <cell r="E133">
            <v>0</v>
          </cell>
          <cell r="F133">
            <v>0</v>
          </cell>
          <cell r="G133">
            <v>197</v>
          </cell>
          <cell r="H133">
            <v>1074</v>
          </cell>
          <cell r="I133">
            <v>1800</v>
          </cell>
        </row>
        <row r="134">
          <cell r="B134">
            <v>1654</v>
          </cell>
          <cell r="C134">
            <v>6369</v>
          </cell>
          <cell r="D134">
            <v>922</v>
          </cell>
          <cell r="E134">
            <v>757</v>
          </cell>
          <cell r="F134">
            <v>13438</v>
          </cell>
          <cell r="G134">
            <v>1635</v>
          </cell>
          <cell r="H134">
            <v>90</v>
          </cell>
          <cell r="I134">
            <v>51357</v>
          </cell>
        </row>
        <row r="135">
          <cell r="B135">
            <v>369</v>
          </cell>
          <cell r="C135">
            <v>1131</v>
          </cell>
          <cell r="D135">
            <v>0</v>
          </cell>
          <cell r="E135">
            <v>192</v>
          </cell>
          <cell r="F135">
            <v>255</v>
          </cell>
          <cell r="G135">
            <v>0</v>
          </cell>
          <cell r="H135">
            <v>0</v>
          </cell>
          <cell r="I135">
            <v>100</v>
          </cell>
        </row>
        <row r="136">
          <cell r="B136">
            <v>222</v>
          </cell>
          <cell r="C136">
            <v>34</v>
          </cell>
          <cell r="D136">
            <v>0</v>
          </cell>
          <cell r="E136">
            <v>0</v>
          </cell>
          <cell r="F136">
            <v>480</v>
          </cell>
          <cell r="G136">
            <v>1659</v>
          </cell>
          <cell r="H136">
            <v>3</v>
          </cell>
          <cell r="I136">
            <v>2621</v>
          </cell>
        </row>
        <row r="137">
          <cell r="B137">
            <v>144133</v>
          </cell>
          <cell r="C137">
            <v>43900</v>
          </cell>
          <cell r="D137">
            <v>637243</v>
          </cell>
          <cell r="E137">
            <v>14541</v>
          </cell>
          <cell r="F137">
            <v>84097</v>
          </cell>
          <cell r="G137">
            <v>242989</v>
          </cell>
          <cell r="H137">
            <v>85662</v>
          </cell>
          <cell r="I137">
            <v>18550</v>
          </cell>
        </row>
        <row r="138">
          <cell r="B138">
            <v>25696</v>
          </cell>
          <cell r="C138">
            <v>17759</v>
          </cell>
          <cell r="D138">
            <v>6550</v>
          </cell>
          <cell r="E138">
            <v>82664</v>
          </cell>
          <cell r="F138">
            <v>5537</v>
          </cell>
          <cell r="G138">
            <v>24035</v>
          </cell>
          <cell r="H138">
            <v>14462</v>
          </cell>
          <cell r="I138">
            <v>1578</v>
          </cell>
        </row>
      </sheetData>
      <sheetData sheetId="4">
        <row r="8">
          <cell r="B8">
            <v>4891</v>
          </cell>
          <cell r="C8">
            <v>28830</v>
          </cell>
          <cell r="D8">
            <v>35797</v>
          </cell>
          <cell r="E8">
            <v>4557</v>
          </cell>
          <cell r="F8">
            <v>3910</v>
          </cell>
          <cell r="G8">
            <v>0</v>
          </cell>
          <cell r="H8">
            <v>9206</v>
          </cell>
          <cell r="I8">
            <v>1216</v>
          </cell>
        </row>
        <row r="9">
          <cell r="B9">
            <v>994</v>
          </cell>
          <cell r="C9">
            <v>987</v>
          </cell>
          <cell r="D9">
            <v>955</v>
          </cell>
          <cell r="E9">
            <v>1339</v>
          </cell>
          <cell r="F9">
            <v>2556</v>
          </cell>
          <cell r="G9">
            <v>1685</v>
          </cell>
          <cell r="H9">
            <v>9552</v>
          </cell>
          <cell r="I9">
            <v>3979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544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110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35</v>
          </cell>
        </row>
        <row r="12">
          <cell r="B12">
            <v>0</v>
          </cell>
          <cell r="C12">
            <v>0</v>
          </cell>
          <cell r="D12">
            <v>95</v>
          </cell>
          <cell r="E12">
            <v>0</v>
          </cell>
          <cell r="F12">
            <v>10</v>
          </cell>
          <cell r="G12">
            <v>0</v>
          </cell>
          <cell r="H12">
            <v>835</v>
          </cell>
          <cell r="I12">
            <v>307</v>
          </cell>
        </row>
        <row r="13">
          <cell r="B13">
            <v>224</v>
          </cell>
          <cell r="C13">
            <v>67</v>
          </cell>
          <cell r="D13">
            <v>219</v>
          </cell>
          <cell r="E13">
            <v>1331</v>
          </cell>
          <cell r="F13">
            <v>452</v>
          </cell>
          <cell r="G13">
            <v>549</v>
          </cell>
          <cell r="H13">
            <v>720</v>
          </cell>
          <cell r="I13">
            <v>80</v>
          </cell>
        </row>
        <row r="14">
          <cell r="B14">
            <v>38</v>
          </cell>
          <cell r="C14">
            <v>232</v>
          </cell>
          <cell r="D14">
            <v>85</v>
          </cell>
          <cell r="E14">
            <v>13</v>
          </cell>
          <cell r="F14">
            <v>128</v>
          </cell>
          <cell r="G14">
            <v>639</v>
          </cell>
          <cell r="H14">
            <v>242</v>
          </cell>
          <cell r="I14">
            <v>35</v>
          </cell>
        </row>
        <row r="15">
          <cell r="B15">
            <v>38</v>
          </cell>
          <cell r="C15">
            <v>0</v>
          </cell>
          <cell r="D15">
            <v>0</v>
          </cell>
          <cell r="E15">
            <v>4</v>
          </cell>
          <cell r="F15">
            <v>5</v>
          </cell>
          <cell r="G15">
            <v>88</v>
          </cell>
          <cell r="H15">
            <v>20</v>
          </cell>
          <cell r="I15">
            <v>0</v>
          </cell>
        </row>
        <row r="16">
          <cell r="B16">
            <v>156</v>
          </cell>
          <cell r="C16">
            <v>191</v>
          </cell>
          <cell r="D16">
            <v>345</v>
          </cell>
          <cell r="E16">
            <v>54</v>
          </cell>
          <cell r="F16">
            <v>535</v>
          </cell>
          <cell r="G16">
            <v>626</v>
          </cell>
          <cell r="H16">
            <v>4012</v>
          </cell>
          <cell r="I16">
            <v>693</v>
          </cell>
        </row>
        <row r="17">
          <cell r="B17">
            <v>285</v>
          </cell>
          <cell r="C17">
            <v>262</v>
          </cell>
          <cell r="D17">
            <v>20</v>
          </cell>
          <cell r="E17">
            <v>594</v>
          </cell>
          <cell r="F17">
            <v>419</v>
          </cell>
          <cell r="G17">
            <v>121</v>
          </cell>
          <cell r="H17">
            <v>919</v>
          </cell>
          <cell r="I17">
            <v>530</v>
          </cell>
        </row>
        <row r="18">
          <cell r="B18">
            <v>5</v>
          </cell>
          <cell r="C18">
            <v>4824</v>
          </cell>
          <cell r="D18">
            <v>0</v>
          </cell>
          <cell r="E18">
            <v>39</v>
          </cell>
          <cell r="F18">
            <v>3175</v>
          </cell>
          <cell r="G18">
            <v>1675</v>
          </cell>
          <cell r="H18">
            <v>0</v>
          </cell>
          <cell r="I18">
            <v>3314</v>
          </cell>
        </row>
        <row r="19">
          <cell r="B19">
            <v>0</v>
          </cell>
          <cell r="C19">
            <v>0</v>
          </cell>
          <cell r="D19">
            <v>8</v>
          </cell>
          <cell r="E19">
            <v>2203</v>
          </cell>
          <cell r="F19">
            <v>90</v>
          </cell>
          <cell r="G19">
            <v>20</v>
          </cell>
          <cell r="H19">
            <v>0</v>
          </cell>
          <cell r="I19">
            <v>0</v>
          </cell>
        </row>
        <row r="20">
          <cell r="B20">
            <v>623</v>
          </cell>
          <cell r="C20">
            <v>948</v>
          </cell>
          <cell r="D20">
            <v>39</v>
          </cell>
          <cell r="E20">
            <v>532</v>
          </cell>
          <cell r="F20">
            <v>3037</v>
          </cell>
          <cell r="G20">
            <v>1495</v>
          </cell>
          <cell r="H20">
            <v>3</v>
          </cell>
          <cell r="I20">
            <v>1158</v>
          </cell>
        </row>
        <row r="21">
          <cell r="B21">
            <v>3984</v>
          </cell>
          <cell r="C21">
            <v>2208</v>
          </cell>
          <cell r="D21">
            <v>3312</v>
          </cell>
          <cell r="E21">
            <v>4094</v>
          </cell>
          <cell r="F21">
            <v>2143</v>
          </cell>
          <cell r="G21">
            <v>1036</v>
          </cell>
          <cell r="H21">
            <v>1541</v>
          </cell>
          <cell r="I21">
            <v>3557</v>
          </cell>
        </row>
        <row r="22">
          <cell r="B22">
            <v>269</v>
          </cell>
          <cell r="C22">
            <v>38</v>
          </cell>
          <cell r="D22">
            <v>710</v>
          </cell>
          <cell r="E22">
            <v>132</v>
          </cell>
          <cell r="F22">
            <v>513</v>
          </cell>
          <cell r="G22">
            <v>312</v>
          </cell>
          <cell r="H22">
            <v>868</v>
          </cell>
          <cell r="I22">
            <v>106</v>
          </cell>
        </row>
        <row r="24">
          <cell r="B24">
            <v>634</v>
          </cell>
          <cell r="C24">
            <v>702</v>
          </cell>
          <cell r="D24">
            <v>142</v>
          </cell>
          <cell r="E24">
            <v>349</v>
          </cell>
          <cell r="F24">
            <v>2288</v>
          </cell>
          <cell r="G24">
            <v>75</v>
          </cell>
          <cell r="H24">
            <v>60</v>
          </cell>
          <cell r="I24">
            <v>1134</v>
          </cell>
        </row>
        <row r="25">
          <cell r="B25">
            <v>86</v>
          </cell>
          <cell r="C25">
            <v>20</v>
          </cell>
          <cell r="D25">
            <v>251</v>
          </cell>
          <cell r="E25">
            <v>201</v>
          </cell>
          <cell r="F25">
            <v>120</v>
          </cell>
          <cell r="G25">
            <v>36</v>
          </cell>
          <cell r="H25">
            <v>616</v>
          </cell>
          <cell r="I25">
            <v>51</v>
          </cell>
        </row>
        <row r="26">
          <cell r="B26">
            <v>5</v>
          </cell>
          <cell r="C26">
            <v>0</v>
          </cell>
          <cell r="D26">
            <v>160</v>
          </cell>
          <cell r="E26">
            <v>63</v>
          </cell>
          <cell r="F26">
            <v>423</v>
          </cell>
          <cell r="G26">
            <v>20</v>
          </cell>
          <cell r="H26">
            <v>222</v>
          </cell>
          <cell r="I26">
            <v>13</v>
          </cell>
        </row>
        <row r="27">
          <cell r="B27">
            <v>65</v>
          </cell>
          <cell r="C27">
            <v>20</v>
          </cell>
          <cell r="D27">
            <v>162</v>
          </cell>
          <cell r="E27">
            <v>106</v>
          </cell>
          <cell r="F27">
            <v>371</v>
          </cell>
          <cell r="G27">
            <v>37</v>
          </cell>
          <cell r="H27">
            <v>107</v>
          </cell>
          <cell r="I27">
            <v>43</v>
          </cell>
        </row>
        <row r="28">
          <cell r="B28">
            <v>17</v>
          </cell>
          <cell r="C28">
            <v>0</v>
          </cell>
          <cell r="D28">
            <v>0</v>
          </cell>
          <cell r="E28">
            <v>571</v>
          </cell>
          <cell r="F28">
            <v>90</v>
          </cell>
          <cell r="G28">
            <v>10</v>
          </cell>
          <cell r="H28">
            <v>0</v>
          </cell>
          <cell r="I28">
            <v>10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72</v>
          </cell>
          <cell r="F29">
            <v>0</v>
          </cell>
          <cell r="G29">
            <v>15</v>
          </cell>
          <cell r="H29">
            <v>0</v>
          </cell>
          <cell r="I29">
            <v>0</v>
          </cell>
        </row>
        <row r="30">
          <cell r="B30">
            <v>66</v>
          </cell>
          <cell r="C30">
            <v>13</v>
          </cell>
          <cell r="D30">
            <v>93</v>
          </cell>
          <cell r="E30">
            <v>91</v>
          </cell>
          <cell r="F30">
            <v>669</v>
          </cell>
          <cell r="G30">
            <v>83</v>
          </cell>
          <cell r="H30">
            <v>20</v>
          </cell>
          <cell r="I30">
            <v>37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736</v>
          </cell>
          <cell r="F32">
            <v>230</v>
          </cell>
          <cell r="G32">
            <v>91</v>
          </cell>
          <cell r="H32">
            <v>5</v>
          </cell>
          <cell r="I32">
            <v>13</v>
          </cell>
        </row>
        <row r="33">
          <cell r="B33">
            <v>292</v>
          </cell>
          <cell r="C33">
            <v>0</v>
          </cell>
          <cell r="D33">
            <v>12</v>
          </cell>
          <cell r="E33">
            <v>85</v>
          </cell>
          <cell r="F33">
            <v>115</v>
          </cell>
          <cell r="G33">
            <v>51</v>
          </cell>
          <cell r="H33">
            <v>69</v>
          </cell>
          <cell r="I33">
            <v>27</v>
          </cell>
        </row>
        <row r="34">
          <cell r="B34">
            <v>0</v>
          </cell>
          <cell r="C34">
            <v>96</v>
          </cell>
          <cell r="D34">
            <v>30</v>
          </cell>
          <cell r="E34">
            <v>3</v>
          </cell>
          <cell r="F34">
            <v>95</v>
          </cell>
          <cell r="G34">
            <v>0</v>
          </cell>
          <cell r="H34">
            <v>0</v>
          </cell>
          <cell r="I34">
            <v>128</v>
          </cell>
        </row>
        <row r="35">
          <cell r="B35">
            <v>18</v>
          </cell>
          <cell r="C35">
            <v>7</v>
          </cell>
          <cell r="D35">
            <v>492</v>
          </cell>
          <cell r="E35">
            <v>15</v>
          </cell>
          <cell r="F35">
            <v>243</v>
          </cell>
          <cell r="G35">
            <v>271</v>
          </cell>
          <cell r="H35">
            <v>86</v>
          </cell>
          <cell r="I35">
            <v>188</v>
          </cell>
        </row>
        <row r="36">
          <cell r="B36">
            <v>35</v>
          </cell>
          <cell r="C36">
            <v>0</v>
          </cell>
          <cell r="D36">
            <v>115</v>
          </cell>
          <cell r="E36">
            <v>0</v>
          </cell>
          <cell r="F36">
            <v>5</v>
          </cell>
          <cell r="G36">
            <v>382</v>
          </cell>
          <cell r="H36">
            <v>1148</v>
          </cell>
          <cell r="I36">
            <v>2717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2</v>
          </cell>
          <cell r="F37">
            <v>17</v>
          </cell>
          <cell r="G37">
            <v>0</v>
          </cell>
          <cell r="H37">
            <v>0</v>
          </cell>
          <cell r="I37">
            <v>170</v>
          </cell>
        </row>
        <row r="38">
          <cell r="B38">
            <v>60</v>
          </cell>
          <cell r="C38">
            <v>648</v>
          </cell>
          <cell r="D38">
            <v>4</v>
          </cell>
          <cell r="E38">
            <v>0</v>
          </cell>
          <cell r="F38">
            <v>210</v>
          </cell>
          <cell r="G38">
            <v>0</v>
          </cell>
          <cell r="H38">
            <v>0</v>
          </cell>
          <cell r="I38">
            <v>103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25</v>
          </cell>
        </row>
        <row r="40">
          <cell r="B40">
            <v>183</v>
          </cell>
          <cell r="C40">
            <v>105</v>
          </cell>
          <cell r="D40">
            <v>1155</v>
          </cell>
          <cell r="E40">
            <v>20</v>
          </cell>
          <cell r="F40">
            <v>220</v>
          </cell>
          <cell r="G40">
            <v>102</v>
          </cell>
          <cell r="H40">
            <v>222</v>
          </cell>
          <cell r="I40">
            <v>147</v>
          </cell>
        </row>
        <row r="41">
          <cell r="B41">
            <v>2816</v>
          </cell>
          <cell r="C41">
            <v>979</v>
          </cell>
          <cell r="D41">
            <v>2109</v>
          </cell>
          <cell r="E41">
            <v>2168</v>
          </cell>
          <cell r="F41">
            <v>889</v>
          </cell>
          <cell r="G41">
            <v>829</v>
          </cell>
          <cell r="H41">
            <v>3855</v>
          </cell>
          <cell r="I41">
            <v>1861</v>
          </cell>
        </row>
        <row r="56">
          <cell r="B56">
            <v>0</v>
          </cell>
          <cell r="C56">
            <v>4734</v>
          </cell>
          <cell r="D56">
            <v>1110</v>
          </cell>
          <cell r="E56">
            <v>877</v>
          </cell>
          <cell r="F56">
            <v>0</v>
          </cell>
          <cell r="G56">
            <v>0</v>
          </cell>
          <cell r="H56">
            <v>2</v>
          </cell>
          <cell r="I56">
            <v>499</v>
          </cell>
        </row>
        <row r="57">
          <cell r="B57">
            <v>910</v>
          </cell>
          <cell r="C57">
            <v>554</v>
          </cell>
          <cell r="D57">
            <v>1261</v>
          </cell>
          <cell r="E57">
            <v>495</v>
          </cell>
          <cell r="F57">
            <v>3958</v>
          </cell>
          <cell r="G57">
            <v>1017</v>
          </cell>
          <cell r="H57">
            <v>1897</v>
          </cell>
          <cell r="I57">
            <v>1038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300</v>
          </cell>
          <cell r="H58">
            <v>0</v>
          </cell>
          <cell r="I58">
            <v>0</v>
          </cell>
        </row>
        <row r="59">
          <cell r="B59">
            <v>1520</v>
          </cell>
          <cell r="C59">
            <v>71784</v>
          </cell>
          <cell r="D59">
            <v>372</v>
          </cell>
          <cell r="E59">
            <v>1129</v>
          </cell>
          <cell r="F59">
            <v>8620</v>
          </cell>
          <cell r="G59">
            <v>19820</v>
          </cell>
          <cell r="H59">
            <v>642</v>
          </cell>
          <cell r="I59">
            <v>29734</v>
          </cell>
        </row>
        <row r="60">
          <cell r="B60">
            <v>0</v>
          </cell>
          <cell r="C60">
            <v>0</v>
          </cell>
          <cell r="D60">
            <v>186</v>
          </cell>
          <cell r="E60">
            <v>0</v>
          </cell>
          <cell r="F60">
            <v>0</v>
          </cell>
          <cell r="G60">
            <v>10</v>
          </cell>
          <cell r="H60">
            <v>157</v>
          </cell>
          <cell r="I60">
            <v>58</v>
          </cell>
        </row>
        <row r="61">
          <cell r="B61">
            <v>1330</v>
          </cell>
          <cell r="C61">
            <v>337</v>
          </cell>
          <cell r="D61">
            <v>651</v>
          </cell>
          <cell r="E61">
            <v>2714</v>
          </cell>
          <cell r="F61">
            <v>2304</v>
          </cell>
          <cell r="G61">
            <v>1452</v>
          </cell>
          <cell r="H61">
            <v>72983</v>
          </cell>
          <cell r="I61">
            <v>7837</v>
          </cell>
        </row>
        <row r="62">
          <cell r="B62">
            <v>210</v>
          </cell>
          <cell r="C62">
            <v>80</v>
          </cell>
          <cell r="D62">
            <v>400</v>
          </cell>
          <cell r="E62">
            <v>0</v>
          </cell>
          <cell r="F62">
            <v>90</v>
          </cell>
          <cell r="G62">
            <v>4057</v>
          </cell>
          <cell r="H62">
            <v>14555</v>
          </cell>
          <cell r="I62">
            <v>11340</v>
          </cell>
        </row>
        <row r="63">
          <cell r="B63">
            <v>63</v>
          </cell>
          <cell r="C63">
            <v>0</v>
          </cell>
          <cell r="D63">
            <v>0</v>
          </cell>
          <cell r="E63">
            <v>0</v>
          </cell>
          <cell r="F63">
            <v>10</v>
          </cell>
          <cell r="G63">
            <v>167</v>
          </cell>
          <cell r="H63">
            <v>136</v>
          </cell>
          <cell r="I63">
            <v>0</v>
          </cell>
        </row>
        <row r="64">
          <cell r="B64">
            <v>3166</v>
          </cell>
          <cell r="C64">
            <v>1252</v>
          </cell>
          <cell r="D64">
            <v>1772</v>
          </cell>
          <cell r="E64">
            <v>695</v>
          </cell>
          <cell r="F64">
            <v>2415</v>
          </cell>
          <cell r="G64">
            <v>19613</v>
          </cell>
          <cell r="H64">
            <v>10874</v>
          </cell>
          <cell r="I64">
            <v>1851</v>
          </cell>
        </row>
        <row r="65">
          <cell r="B65">
            <v>1677</v>
          </cell>
          <cell r="C65">
            <v>1015</v>
          </cell>
          <cell r="D65">
            <v>67</v>
          </cell>
          <cell r="E65">
            <v>1607</v>
          </cell>
          <cell r="F65">
            <v>926</v>
          </cell>
          <cell r="G65">
            <v>152</v>
          </cell>
          <cell r="H65">
            <v>374</v>
          </cell>
          <cell r="I65">
            <v>558</v>
          </cell>
        </row>
        <row r="66">
          <cell r="B66">
            <v>113</v>
          </cell>
          <cell r="C66">
            <v>701</v>
          </cell>
          <cell r="D66">
            <v>92</v>
          </cell>
          <cell r="E66">
            <v>45</v>
          </cell>
          <cell r="F66">
            <v>2311</v>
          </cell>
          <cell r="G66">
            <v>880</v>
          </cell>
          <cell r="H66">
            <v>4</v>
          </cell>
          <cell r="I66">
            <v>674</v>
          </cell>
        </row>
        <row r="67">
          <cell r="B67">
            <v>0</v>
          </cell>
          <cell r="C67">
            <v>0</v>
          </cell>
          <cell r="D67">
            <v>426</v>
          </cell>
          <cell r="E67">
            <v>2022</v>
          </cell>
          <cell r="F67">
            <v>255</v>
          </cell>
          <cell r="G67">
            <v>0</v>
          </cell>
          <cell r="H67">
            <v>30</v>
          </cell>
          <cell r="I67">
            <v>0</v>
          </cell>
        </row>
        <row r="68">
          <cell r="B68">
            <v>560</v>
          </cell>
          <cell r="C68">
            <v>907</v>
          </cell>
          <cell r="D68">
            <v>39</v>
          </cell>
          <cell r="E68">
            <v>323</v>
          </cell>
          <cell r="F68">
            <v>2137</v>
          </cell>
          <cell r="G68">
            <v>1321</v>
          </cell>
          <cell r="H68">
            <v>3</v>
          </cell>
          <cell r="I68">
            <v>693</v>
          </cell>
        </row>
        <row r="69">
          <cell r="B69">
            <v>5627</v>
          </cell>
          <cell r="C69">
            <v>2829</v>
          </cell>
          <cell r="D69">
            <v>4922</v>
          </cell>
          <cell r="E69">
            <v>4927</v>
          </cell>
          <cell r="F69">
            <v>3483</v>
          </cell>
          <cell r="G69">
            <v>1185</v>
          </cell>
          <cell r="H69">
            <v>2108</v>
          </cell>
          <cell r="I69">
            <v>1582</v>
          </cell>
        </row>
        <row r="70">
          <cell r="B70">
            <v>1442</v>
          </cell>
          <cell r="C70">
            <v>381</v>
          </cell>
          <cell r="D70">
            <v>3436</v>
          </cell>
          <cell r="E70">
            <v>574</v>
          </cell>
          <cell r="F70">
            <v>705</v>
          </cell>
          <cell r="G70">
            <v>966</v>
          </cell>
          <cell r="H70">
            <v>1558</v>
          </cell>
          <cell r="I70">
            <v>206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805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3480</v>
          </cell>
          <cell r="C72">
            <v>2546</v>
          </cell>
          <cell r="D72">
            <v>564</v>
          </cell>
          <cell r="E72">
            <v>176</v>
          </cell>
          <cell r="F72">
            <v>1030</v>
          </cell>
          <cell r="G72">
            <v>515</v>
          </cell>
          <cell r="H72">
            <v>435</v>
          </cell>
          <cell r="I72">
            <v>1179</v>
          </cell>
        </row>
        <row r="73">
          <cell r="B73">
            <v>1743</v>
          </cell>
          <cell r="C73">
            <v>125</v>
          </cell>
          <cell r="D73">
            <v>1429</v>
          </cell>
          <cell r="E73">
            <v>1073</v>
          </cell>
          <cell r="F73">
            <v>267</v>
          </cell>
          <cell r="G73">
            <v>273</v>
          </cell>
          <cell r="H73">
            <v>735</v>
          </cell>
          <cell r="I73">
            <v>64</v>
          </cell>
        </row>
        <row r="74">
          <cell r="B74">
            <v>100</v>
          </cell>
          <cell r="C74">
            <v>12</v>
          </cell>
          <cell r="D74">
            <v>38</v>
          </cell>
          <cell r="E74">
            <v>37</v>
          </cell>
          <cell r="F74">
            <v>2236</v>
          </cell>
          <cell r="G74">
            <v>325</v>
          </cell>
          <cell r="H74">
            <v>1915</v>
          </cell>
          <cell r="I74">
            <v>6</v>
          </cell>
        </row>
        <row r="75">
          <cell r="B75">
            <v>255</v>
          </cell>
          <cell r="C75">
            <v>35</v>
          </cell>
          <cell r="D75">
            <v>139</v>
          </cell>
          <cell r="E75">
            <v>200</v>
          </cell>
          <cell r="F75">
            <v>263</v>
          </cell>
          <cell r="G75">
            <v>23</v>
          </cell>
          <cell r="H75">
            <v>127</v>
          </cell>
          <cell r="I75">
            <v>99</v>
          </cell>
        </row>
        <row r="76">
          <cell r="B76">
            <v>36</v>
          </cell>
          <cell r="C76">
            <v>41</v>
          </cell>
          <cell r="D76">
            <v>0</v>
          </cell>
          <cell r="E76">
            <v>433</v>
          </cell>
          <cell r="F76">
            <v>295</v>
          </cell>
          <cell r="G76">
            <v>44</v>
          </cell>
          <cell r="H76">
            <v>15</v>
          </cell>
          <cell r="I76">
            <v>5</v>
          </cell>
        </row>
        <row r="77">
          <cell r="B77">
            <v>78</v>
          </cell>
          <cell r="C77">
            <v>0</v>
          </cell>
          <cell r="D77">
            <v>5</v>
          </cell>
          <cell r="E77">
            <v>6741</v>
          </cell>
          <cell r="F77">
            <v>30</v>
          </cell>
          <cell r="G77">
            <v>581</v>
          </cell>
          <cell r="H77">
            <v>306</v>
          </cell>
          <cell r="I77">
            <v>0</v>
          </cell>
        </row>
        <row r="78">
          <cell r="B78">
            <v>786</v>
          </cell>
          <cell r="C78">
            <v>42</v>
          </cell>
          <cell r="D78">
            <v>0</v>
          </cell>
          <cell r="E78">
            <v>124</v>
          </cell>
          <cell r="F78">
            <v>554</v>
          </cell>
          <cell r="G78">
            <v>67</v>
          </cell>
          <cell r="H78">
            <v>265</v>
          </cell>
          <cell r="I78">
            <v>39</v>
          </cell>
        </row>
        <row r="79">
          <cell r="B79">
            <v>7142</v>
          </cell>
          <cell r="D79">
            <v>1550</v>
          </cell>
          <cell r="E79">
            <v>0</v>
          </cell>
          <cell r="F79">
            <v>1392</v>
          </cell>
          <cell r="G79">
            <v>7153</v>
          </cell>
          <cell r="H79">
            <v>7435</v>
          </cell>
          <cell r="I79">
            <v>0</v>
          </cell>
        </row>
        <row r="80">
          <cell r="B80">
            <v>0</v>
          </cell>
          <cell r="C80">
            <v>21</v>
          </cell>
          <cell r="D80">
            <v>9</v>
          </cell>
          <cell r="E80">
            <v>643</v>
          </cell>
          <cell r="F80">
            <v>325</v>
          </cell>
          <cell r="G80">
            <v>58</v>
          </cell>
          <cell r="H80">
            <v>73</v>
          </cell>
          <cell r="I80">
            <v>40</v>
          </cell>
        </row>
        <row r="81">
          <cell r="B81">
            <v>70</v>
          </cell>
          <cell r="C81">
            <v>0</v>
          </cell>
          <cell r="D81">
            <v>0</v>
          </cell>
          <cell r="E81">
            <v>120</v>
          </cell>
          <cell r="F81">
            <v>155</v>
          </cell>
          <cell r="G81">
            <v>960</v>
          </cell>
          <cell r="H81">
            <v>757</v>
          </cell>
          <cell r="I81">
            <v>0</v>
          </cell>
        </row>
        <row r="82">
          <cell r="B82">
            <v>489</v>
          </cell>
          <cell r="C82">
            <v>2691</v>
          </cell>
          <cell r="D82">
            <v>98</v>
          </cell>
          <cell r="E82">
            <v>62</v>
          </cell>
          <cell r="F82">
            <v>600</v>
          </cell>
          <cell r="G82">
            <v>391</v>
          </cell>
          <cell r="H82">
            <v>0</v>
          </cell>
          <cell r="I82">
            <v>1013</v>
          </cell>
        </row>
        <row r="83">
          <cell r="B83">
            <v>1012</v>
          </cell>
          <cell r="C83">
            <v>1307</v>
          </cell>
          <cell r="D83">
            <v>2326</v>
          </cell>
          <cell r="E83">
            <v>297</v>
          </cell>
          <cell r="F83">
            <v>345</v>
          </cell>
          <cell r="G83">
            <v>2703</v>
          </cell>
          <cell r="H83">
            <v>68</v>
          </cell>
          <cell r="I83">
            <v>315</v>
          </cell>
        </row>
        <row r="84">
          <cell r="B84">
            <v>50</v>
          </cell>
          <cell r="C84">
            <v>15</v>
          </cell>
          <cell r="D84">
            <v>42</v>
          </cell>
          <cell r="E84">
            <v>0</v>
          </cell>
          <cell r="F84">
            <v>35</v>
          </cell>
          <cell r="G84">
            <v>948</v>
          </cell>
          <cell r="H84">
            <v>1565</v>
          </cell>
          <cell r="I84">
            <v>900</v>
          </cell>
        </row>
        <row r="85">
          <cell r="B85">
            <v>5501</v>
          </cell>
          <cell r="C85">
            <v>3370</v>
          </cell>
          <cell r="D85">
            <v>510</v>
          </cell>
          <cell r="E85">
            <v>3075</v>
          </cell>
          <cell r="F85">
            <v>14242</v>
          </cell>
          <cell r="G85">
            <v>5723</v>
          </cell>
          <cell r="H85">
            <v>16</v>
          </cell>
          <cell r="I85">
            <v>12536</v>
          </cell>
        </row>
        <row r="86">
          <cell r="B86">
            <v>105</v>
          </cell>
          <cell r="C86">
            <v>8415</v>
          </cell>
          <cell r="D86">
            <v>0</v>
          </cell>
          <cell r="E86">
            <v>120</v>
          </cell>
          <cell r="F86">
            <v>690</v>
          </cell>
          <cell r="G86">
            <v>0</v>
          </cell>
          <cell r="H86">
            <v>0</v>
          </cell>
          <cell r="I86">
            <v>163</v>
          </cell>
        </row>
        <row r="87">
          <cell r="B87">
            <v>98</v>
          </cell>
          <cell r="C87">
            <v>51</v>
          </cell>
          <cell r="D87">
            <v>0</v>
          </cell>
          <cell r="E87">
            <v>0</v>
          </cell>
          <cell r="F87">
            <v>725</v>
          </cell>
          <cell r="G87">
            <v>5673</v>
          </cell>
          <cell r="H87">
            <v>12</v>
          </cell>
          <cell r="I87">
            <v>1105</v>
          </cell>
        </row>
        <row r="88">
          <cell r="B88">
            <v>30564</v>
          </cell>
          <cell r="C88">
            <v>8829</v>
          </cell>
          <cell r="D88">
            <v>150501</v>
          </cell>
          <cell r="E88">
            <v>4213</v>
          </cell>
          <cell r="F88">
            <v>24475</v>
          </cell>
          <cell r="G88">
            <v>70435</v>
          </cell>
          <cell r="H88">
            <v>18153</v>
          </cell>
          <cell r="I88">
            <v>904</v>
          </cell>
        </row>
        <row r="89">
          <cell r="B89">
            <v>136574</v>
          </cell>
          <cell r="C89">
            <v>162249</v>
          </cell>
          <cell r="D89">
            <v>17685</v>
          </cell>
          <cell r="E89">
            <v>173947</v>
          </cell>
          <cell r="F89">
            <v>35202</v>
          </cell>
          <cell r="G89">
            <v>99862</v>
          </cell>
          <cell r="H89">
            <v>30422</v>
          </cell>
          <cell r="I89">
            <v>5298</v>
          </cell>
        </row>
        <row r="107">
          <cell r="B107">
            <v>0</v>
          </cell>
          <cell r="C107">
            <v>15958</v>
          </cell>
          <cell r="D107">
            <v>1979</v>
          </cell>
          <cell r="E107">
            <v>4268</v>
          </cell>
          <cell r="F107">
            <v>0</v>
          </cell>
          <cell r="G107">
            <v>0</v>
          </cell>
          <cell r="H107">
            <v>4</v>
          </cell>
          <cell r="I107">
            <v>1325</v>
          </cell>
        </row>
        <row r="108">
          <cell r="B108">
            <v>1796</v>
          </cell>
          <cell r="C108">
            <v>1174</v>
          </cell>
          <cell r="D108">
            <v>1988</v>
          </cell>
          <cell r="E108">
            <v>735</v>
          </cell>
          <cell r="F108">
            <v>7796</v>
          </cell>
          <cell r="G108">
            <v>1272</v>
          </cell>
          <cell r="H108">
            <v>2536</v>
          </cell>
          <cell r="I108">
            <v>1331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250</v>
          </cell>
          <cell r="H109">
            <v>0</v>
          </cell>
          <cell r="I109">
            <v>0</v>
          </cell>
        </row>
        <row r="110">
          <cell r="B110">
            <v>314</v>
          </cell>
          <cell r="C110">
            <v>5276</v>
          </cell>
          <cell r="D110">
            <v>92</v>
          </cell>
          <cell r="E110">
            <v>184</v>
          </cell>
          <cell r="F110">
            <v>994</v>
          </cell>
          <cell r="G110">
            <v>2047</v>
          </cell>
          <cell r="H110">
            <v>110</v>
          </cell>
          <cell r="I110">
            <v>2274</v>
          </cell>
        </row>
        <row r="111">
          <cell r="B111">
            <v>0</v>
          </cell>
          <cell r="C111">
            <v>0</v>
          </cell>
          <cell r="D111">
            <v>263</v>
          </cell>
          <cell r="E111">
            <v>0</v>
          </cell>
          <cell r="F111">
            <v>0</v>
          </cell>
          <cell r="G111">
            <v>12</v>
          </cell>
          <cell r="H111">
            <v>316</v>
          </cell>
          <cell r="I111">
            <v>58</v>
          </cell>
        </row>
        <row r="112">
          <cell r="B112">
            <v>2190</v>
          </cell>
          <cell r="C112">
            <v>426</v>
          </cell>
          <cell r="D112">
            <v>1015</v>
          </cell>
          <cell r="E112">
            <v>4140</v>
          </cell>
          <cell r="F112">
            <v>3079</v>
          </cell>
          <cell r="G112">
            <v>1210</v>
          </cell>
          <cell r="H112">
            <v>109291</v>
          </cell>
          <cell r="I112">
            <v>8661</v>
          </cell>
        </row>
        <row r="113">
          <cell r="B113">
            <v>308</v>
          </cell>
          <cell r="C113">
            <v>140</v>
          </cell>
          <cell r="D113">
            <v>788</v>
          </cell>
          <cell r="E113">
            <v>0</v>
          </cell>
          <cell r="F113">
            <v>101</v>
          </cell>
          <cell r="G113">
            <v>4805</v>
          </cell>
          <cell r="H113">
            <v>33083</v>
          </cell>
          <cell r="I113">
            <v>15181</v>
          </cell>
        </row>
        <row r="114">
          <cell r="B114">
            <v>72</v>
          </cell>
          <cell r="C114">
            <v>0</v>
          </cell>
          <cell r="D114">
            <v>0</v>
          </cell>
          <cell r="E114">
            <v>0</v>
          </cell>
          <cell r="F114">
            <v>20</v>
          </cell>
          <cell r="G114">
            <v>129</v>
          </cell>
          <cell r="H114">
            <v>188</v>
          </cell>
          <cell r="I114">
            <v>0</v>
          </cell>
        </row>
        <row r="115">
          <cell r="B115">
            <v>6631</v>
          </cell>
          <cell r="C115">
            <v>501</v>
          </cell>
          <cell r="D115">
            <v>3505</v>
          </cell>
          <cell r="E115">
            <v>1032</v>
          </cell>
          <cell r="F115">
            <v>2631</v>
          </cell>
          <cell r="G115">
            <v>14614</v>
          </cell>
          <cell r="H115">
            <v>10501</v>
          </cell>
          <cell r="I115">
            <v>1880</v>
          </cell>
        </row>
        <row r="116">
          <cell r="B116">
            <v>22915</v>
          </cell>
          <cell r="C116">
            <v>8035</v>
          </cell>
          <cell r="D116">
            <v>413</v>
          </cell>
          <cell r="E116">
            <v>15275</v>
          </cell>
          <cell r="F116">
            <v>7250</v>
          </cell>
          <cell r="G116">
            <v>725</v>
          </cell>
          <cell r="H116">
            <v>3650</v>
          </cell>
          <cell r="I116">
            <v>4101</v>
          </cell>
        </row>
        <row r="117">
          <cell r="B117">
            <v>1125</v>
          </cell>
          <cell r="C117">
            <v>6659</v>
          </cell>
          <cell r="D117">
            <v>187</v>
          </cell>
          <cell r="E117">
            <v>0</v>
          </cell>
          <cell r="F117">
            <v>18488</v>
          </cell>
          <cell r="G117">
            <v>8755</v>
          </cell>
          <cell r="H117">
            <v>22</v>
          </cell>
          <cell r="I117">
            <v>5254</v>
          </cell>
        </row>
        <row r="118">
          <cell r="B118">
            <v>0</v>
          </cell>
          <cell r="C118">
            <v>0</v>
          </cell>
          <cell r="D118">
            <v>14910</v>
          </cell>
          <cell r="E118">
            <v>70980</v>
          </cell>
          <cell r="F118">
            <v>3195</v>
          </cell>
          <cell r="G118">
            <v>0</v>
          </cell>
          <cell r="H118">
            <v>360</v>
          </cell>
          <cell r="I118">
            <v>0</v>
          </cell>
        </row>
        <row r="119">
          <cell r="B119">
            <v>6358</v>
          </cell>
          <cell r="C119">
            <v>10196</v>
          </cell>
          <cell r="D119">
            <v>138</v>
          </cell>
          <cell r="E119">
            <v>1552</v>
          </cell>
          <cell r="F119">
            <v>17096</v>
          </cell>
          <cell r="G119">
            <v>5873</v>
          </cell>
          <cell r="H119">
            <v>18</v>
          </cell>
          <cell r="I119">
            <v>5708</v>
          </cell>
        </row>
        <row r="120">
          <cell r="B120">
            <v>74117</v>
          </cell>
          <cell r="C120">
            <v>24161</v>
          </cell>
          <cell r="D120">
            <v>52331</v>
          </cell>
          <cell r="E120">
            <v>47034</v>
          </cell>
          <cell r="F120">
            <v>29845</v>
          </cell>
          <cell r="G120">
            <v>9038</v>
          </cell>
          <cell r="H120">
            <v>20188</v>
          </cell>
          <cell r="I120">
            <v>11537</v>
          </cell>
        </row>
        <row r="121">
          <cell r="B121">
            <v>15114</v>
          </cell>
          <cell r="C121">
            <v>825</v>
          </cell>
          <cell r="D121">
            <v>19942</v>
          </cell>
          <cell r="E121">
            <v>3711</v>
          </cell>
          <cell r="F121">
            <v>7090</v>
          </cell>
          <cell r="G121">
            <v>3393</v>
          </cell>
          <cell r="H121">
            <v>11809</v>
          </cell>
          <cell r="I121">
            <v>687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6564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16371</v>
          </cell>
          <cell r="C123">
            <v>9431</v>
          </cell>
          <cell r="D123">
            <v>4324</v>
          </cell>
          <cell r="E123">
            <v>1941</v>
          </cell>
          <cell r="F123">
            <v>9846</v>
          </cell>
          <cell r="G123">
            <v>2508</v>
          </cell>
          <cell r="H123">
            <v>959</v>
          </cell>
          <cell r="I123">
            <v>8390</v>
          </cell>
        </row>
        <row r="124">
          <cell r="B124">
            <v>13362</v>
          </cell>
          <cell r="C124">
            <v>530</v>
          </cell>
          <cell r="D124">
            <v>13551</v>
          </cell>
          <cell r="E124">
            <v>11458</v>
          </cell>
          <cell r="F124">
            <v>3193</v>
          </cell>
          <cell r="G124">
            <v>1536</v>
          </cell>
          <cell r="H124">
            <v>6861</v>
          </cell>
          <cell r="I124">
            <v>191</v>
          </cell>
        </row>
        <row r="125">
          <cell r="B125">
            <v>2713</v>
          </cell>
          <cell r="C125">
            <v>76</v>
          </cell>
          <cell r="D125">
            <v>988</v>
          </cell>
          <cell r="E125">
            <v>1070</v>
          </cell>
          <cell r="F125">
            <v>51801</v>
          </cell>
          <cell r="G125">
            <v>3458</v>
          </cell>
          <cell r="H125">
            <v>33121</v>
          </cell>
          <cell r="I125">
            <v>11</v>
          </cell>
        </row>
        <row r="126">
          <cell r="B126">
            <v>1983</v>
          </cell>
          <cell r="C126">
            <v>58</v>
          </cell>
          <cell r="D126">
            <v>1138</v>
          </cell>
          <cell r="E126">
            <v>4317</v>
          </cell>
          <cell r="F126">
            <v>3885</v>
          </cell>
          <cell r="G126">
            <v>369</v>
          </cell>
          <cell r="H126">
            <v>1270</v>
          </cell>
          <cell r="I126">
            <v>220</v>
          </cell>
        </row>
        <row r="127">
          <cell r="B127">
            <v>62</v>
          </cell>
          <cell r="C127">
            <v>82</v>
          </cell>
          <cell r="D127">
            <v>0</v>
          </cell>
          <cell r="E127">
            <v>799</v>
          </cell>
          <cell r="F127">
            <v>590</v>
          </cell>
          <cell r="G127">
            <v>92</v>
          </cell>
          <cell r="H127">
            <v>30</v>
          </cell>
          <cell r="I127">
            <v>25</v>
          </cell>
        </row>
        <row r="128">
          <cell r="B128">
            <v>35</v>
          </cell>
          <cell r="C128">
            <v>0</v>
          </cell>
          <cell r="D128">
            <v>2</v>
          </cell>
          <cell r="E128">
            <v>12410</v>
          </cell>
          <cell r="F128">
            <v>30</v>
          </cell>
          <cell r="G128">
            <v>266</v>
          </cell>
          <cell r="H128">
            <v>92</v>
          </cell>
          <cell r="I128">
            <v>0</v>
          </cell>
        </row>
        <row r="129">
          <cell r="B129">
            <v>3507</v>
          </cell>
          <cell r="C129">
            <v>191</v>
          </cell>
          <cell r="D129">
            <v>0</v>
          </cell>
          <cell r="E129">
            <v>1223</v>
          </cell>
          <cell r="F129">
            <v>11140</v>
          </cell>
          <cell r="G129">
            <v>2077</v>
          </cell>
          <cell r="H129">
            <v>7821</v>
          </cell>
          <cell r="I129">
            <v>297</v>
          </cell>
        </row>
        <row r="130">
          <cell r="B130">
            <v>400000</v>
          </cell>
          <cell r="D130">
            <v>75000</v>
          </cell>
          <cell r="F130">
            <v>78000</v>
          </cell>
          <cell r="G130">
            <v>525000</v>
          </cell>
          <cell r="H130">
            <v>300000</v>
          </cell>
          <cell r="I130">
            <v>0</v>
          </cell>
        </row>
        <row r="131">
          <cell r="B131">
            <v>0</v>
          </cell>
          <cell r="C131">
            <v>84</v>
          </cell>
          <cell r="D131">
            <v>114</v>
          </cell>
          <cell r="E131">
            <v>34472</v>
          </cell>
          <cell r="F131">
            <v>4840</v>
          </cell>
          <cell r="G131">
            <v>1028</v>
          </cell>
          <cell r="H131">
            <v>780</v>
          </cell>
          <cell r="I131">
            <v>160</v>
          </cell>
        </row>
        <row r="132">
          <cell r="B132">
            <v>28</v>
          </cell>
          <cell r="C132">
            <v>0</v>
          </cell>
          <cell r="D132">
            <v>0</v>
          </cell>
          <cell r="E132">
            <v>276</v>
          </cell>
          <cell r="F132">
            <v>105</v>
          </cell>
          <cell r="G132">
            <v>476</v>
          </cell>
          <cell r="H132">
            <v>95</v>
          </cell>
          <cell r="I132">
            <v>0</v>
          </cell>
        </row>
        <row r="133">
          <cell r="B133">
            <v>358</v>
          </cell>
          <cell r="C133">
            <v>479</v>
          </cell>
          <cell r="D133">
            <v>20</v>
          </cell>
          <cell r="E133">
            <v>67</v>
          </cell>
          <cell r="F133">
            <v>300</v>
          </cell>
          <cell r="G133">
            <v>209</v>
          </cell>
          <cell r="H133">
            <v>0</v>
          </cell>
          <cell r="I133">
            <v>1590</v>
          </cell>
        </row>
        <row r="134">
          <cell r="B134">
            <v>1679</v>
          </cell>
          <cell r="C134">
            <v>156</v>
          </cell>
          <cell r="D134">
            <v>3793</v>
          </cell>
          <cell r="E134">
            <v>101</v>
          </cell>
          <cell r="F134">
            <v>1275</v>
          </cell>
          <cell r="G134">
            <v>1359</v>
          </cell>
          <cell r="H134">
            <v>963</v>
          </cell>
          <cell r="I134">
            <v>301</v>
          </cell>
        </row>
        <row r="135">
          <cell r="B135">
            <v>43</v>
          </cell>
          <cell r="C135">
            <v>30</v>
          </cell>
          <cell r="D135">
            <v>42</v>
          </cell>
          <cell r="E135">
            <v>0</v>
          </cell>
          <cell r="F135">
            <v>42</v>
          </cell>
          <cell r="G135">
            <v>546</v>
          </cell>
          <cell r="H135">
            <v>1659</v>
          </cell>
          <cell r="I135">
            <v>2025</v>
          </cell>
        </row>
        <row r="136">
          <cell r="B136">
            <v>908</v>
          </cell>
          <cell r="C136">
            <v>3498</v>
          </cell>
          <cell r="D136">
            <v>119</v>
          </cell>
          <cell r="E136">
            <v>212</v>
          </cell>
          <cell r="F136">
            <v>7123</v>
          </cell>
          <cell r="G136">
            <v>2236</v>
          </cell>
          <cell r="H136">
            <v>21</v>
          </cell>
          <cell r="I136">
            <v>45996</v>
          </cell>
        </row>
        <row r="137">
          <cell r="B137">
            <v>233</v>
          </cell>
          <cell r="C137">
            <v>1177</v>
          </cell>
          <cell r="D137">
            <v>0</v>
          </cell>
          <cell r="E137">
            <v>210</v>
          </cell>
          <cell r="F137">
            <v>1980</v>
          </cell>
          <cell r="G137">
            <v>0</v>
          </cell>
          <cell r="H137">
            <v>0</v>
          </cell>
          <cell r="I137">
            <v>326</v>
          </cell>
        </row>
        <row r="138">
          <cell r="B138">
            <v>29</v>
          </cell>
          <cell r="C138">
            <v>42</v>
          </cell>
          <cell r="D138">
            <v>0</v>
          </cell>
          <cell r="E138">
            <v>0</v>
          </cell>
          <cell r="F138">
            <v>725</v>
          </cell>
          <cell r="G138">
            <v>1482</v>
          </cell>
          <cell r="H138">
            <v>28</v>
          </cell>
          <cell r="I138">
            <v>2615</v>
          </cell>
        </row>
        <row r="139">
          <cell r="B139">
            <v>158095</v>
          </cell>
          <cell r="C139">
            <v>44145</v>
          </cell>
          <cell r="D139">
            <v>519838</v>
          </cell>
          <cell r="E139">
            <v>9506</v>
          </cell>
          <cell r="F139">
            <v>111947</v>
          </cell>
          <cell r="G139">
            <v>305763</v>
          </cell>
          <cell r="H139">
            <v>88822</v>
          </cell>
          <cell r="I139">
            <v>36070</v>
          </cell>
        </row>
        <row r="140">
          <cell r="B140">
            <v>25931</v>
          </cell>
          <cell r="C140">
            <v>17404</v>
          </cell>
          <cell r="D140">
            <v>11081</v>
          </cell>
          <cell r="E140">
            <v>22778</v>
          </cell>
          <cell r="F140">
            <v>6056</v>
          </cell>
          <cell r="G140">
            <v>24404</v>
          </cell>
          <cell r="H140">
            <v>11271</v>
          </cell>
          <cell r="I140">
            <v>7572</v>
          </cell>
        </row>
      </sheetData>
      <sheetData sheetId="5">
        <row r="8">
          <cell r="B8">
            <v>0</v>
          </cell>
          <cell r="C8">
            <v>27066</v>
          </cell>
          <cell r="D8">
            <v>27964</v>
          </cell>
          <cell r="E8">
            <v>1650</v>
          </cell>
          <cell r="F8">
            <v>4969</v>
          </cell>
          <cell r="G8">
            <v>0</v>
          </cell>
          <cell r="H8">
            <v>17027</v>
          </cell>
          <cell r="I8">
            <v>750</v>
          </cell>
        </row>
        <row r="9">
          <cell r="B9">
            <v>2507</v>
          </cell>
          <cell r="C9">
            <v>860</v>
          </cell>
          <cell r="D9">
            <v>4756</v>
          </cell>
          <cell r="E9">
            <v>1360</v>
          </cell>
          <cell r="F9">
            <v>2032</v>
          </cell>
          <cell r="G9">
            <v>5301</v>
          </cell>
          <cell r="H9">
            <v>30193</v>
          </cell>
          <cell r="I9">
            <v>4635</v>
          </cell>
        </row>
        <row r="11">
          <cell r="B11">
            <v>0</v>
          </cell>
          <cell r="C11">
            <v>25</v>
          </cell>
          <cell r="D11">
            <v>2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33</v>
          </cell>
        </row>
        <row r="12">
          <cell r="B12">
            <v>0</v>
          </cell>
          <cell r="C12">
            <v>20</v>
          </cell>
          <cell r="D12">
            <v>452</v>
          </cell>
          <cell r="E12">
            <v>0</v>
          </cell>
          <cell r="F12">
            <v>0</v>
          </cell>
          <cell r="G12">
            <v>28</v>
          </cell>
          <cell r="H12">
            <v>1575</v>
          </cell>
          <cell r="I12">
            <v>1091</v>
          </cell>
        </row>
        <row r="13">
          <cell r="B13">
            <v>449</v>
          </cell>
          <cell r="C13">
            <v>20</v>
          </cell>
          <cell r="D13">
            <v>451</v>
          </cell>
          <cell r="E13">
            <v>322</v>
          </cell>
          <cell r="F13">
            <v>224</v>
          </cell>
          <cell r="G13">
            <v>1304</v>
          </cell>
          <cell r="H13">
            <v>15696</v>
          </cell>
          <cell r="I13">
            <v>3</v>
          </cell>
        </row>
        <row r="14">
          <cell r="B14">
            <v>316</v>
          </cell>
          <cell r="C14">
            <v>94</v>
          </cell>
          <cell r="D14">
            <v>196</v>
          </cell>
          <cell r="E14">
            <v>208</v>
          </cell>
          <cell r="F14">
            <v>20</v>
          </cell>
          <cell r="G14">
            <v>9258</v>
          </cell>
          <cell r="H14">
            <v>16084</v>
          </cell>
          <cell r="I14">
            <v>83</v>
          </cell>
        </row>
        <row r="15">
          <cell r="B15">
            <v>139</v>
          </cell>
          <cell r="C15">
            <v>0</v>
          </cell>
          <cell r="D15">
            <v>0</v>
          </cell>
          <cell r="E15">
            <v>0</v>
          </cell>
          <cell r="F15">
            <v>40</v>
          </cell>
          <cell r="G15">
            <v>102</v>
          </cell>
          <cell r="H15">
            <v>300</v>
          </cell>
          <cell r="I15">
            <v>0</v>
          </cell>
        </row>
        <row r="16">
          <cell r="B16">
            <v>225</v>
          </cell>
          <cell r="C16">
            <v>106</v>
          </cell>
          <cell r="D16">
            <v>390</v>
          </cell>
          <cell r="E16">
            <v>161</v>
          </cell>
          <cell r="F16">
            <v>393</v>
          </cell>
          <cell r="G16">
            <v>4383</v>
          </cell>
          <cell r="H16">
            <v>26936</v>
          </cell>
          <cell r="I16">
            <v>844</v>
          </cell>
        </row>
        <row r="17">
          <cell r="B17">
            <v>398</v>
          </cell>
          <cell r="C17">
            <v>225</v>
          </cell>
          <cell r="D17">
            <v>54</v>
          </cell>
          <cell r="E17">
            <v>714</v>
          </cell>
          <cell r="F17">
            <v>850</v>
          </cell>
          <cell r="G17">
            <v>210</v>
          </cell>
          <cell r="H17">
            <v>1196</v>
          </cell>
          <cell r="I17">
            <v>633</v>
          </cell>
        </row>
        <row r="18">
          <cell r="B18">
            <v>20</v>
          </cell>
          <cell r="C18">
            <v>2121</v>
          </cell>
          <cell r="D18">
            <v>19</v>
          </cell>
          <cell r="E18">
            <v>99</v>
          </cell>
          <cell r="F18">
            <v>809</v>
          </cell>
          <cell r="G18">
            <v>1212</v>
          </cell>
          <cell r="H18">
            <v>14</v>
          </cell>
          <cell r="I18">
            <v>2051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1537</v>
          </cell>
          <cell r="F19">
            <v>80</v>
          </cell>
          <cell r="G19">
            <v>36</v>
          </cell>
          <cell r="H19">
            <v>0</v>
          </cell>
          <cell r="I19">
            <v>0</v>
          </cell>
        </row>
        <row r="20">
          <cell r="B20">
            <v>649</v>
          </cell>
          <cell r="C20">
            <v>1160</v>
          </cell>
          <cell r="D20">
            <v>15</v>
          </cell>
          <cell r="E20">
            <v>166</v>
          </cell>
          <cell r="F20">
            <v>1505</v>
          </cell>
          <cell r="G20">
            <v>1276</v>
          </cell>
          <cell r="H20">
            <v>0</v>
          </cell>
          <cell r="I20">
            <v>1209</v>
          </cell>
        </row>
        <row r="21">
          <cell r="B21">
            <v>4565</v>
          </cell>
          <cell r="C21">
            <v>2505</v>
          </cell>
          <cell r="D21">
            <v>4101</v>
          </cell>
          <cell r="E21">
            <v>8423</v>
          </cell>
          <cell r="F21">
            <v>1896</v>
          </cell>
          <cell r="G21">
            <v>1451</v>
          </cell>
          <cell r="H21">
            <v>3810</v>
          </cell>
          <cell r="I21">
            <v>3543</v>
          </cell>
        </row>
        <row r="22">
          <cell r="B22">
            <v>324</v>
          </cell>
          <cell r="C22">
            <v>26</v>
          </cell>
          <cell r="D22">
            <v>976</v>
          </cell>
          <cell r="E22">
            <v>472</v>
          </cell>
          <cell r="F22">
            <v>361</v>
          </cell>
          <cell r="G22">
            <v>616</v>
          </cell>
          <cell r="H22">
            <v>967</v>
          </cell>
          <cell r="I22">
            <v>159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4</v>
          </cell>
          <cell r="I23">
            <v>0</v>
          </cell>
        </row>
        <row r="24">
          <cell r="B24">
            <v>527</v>
          </cell>
          <cell r="C24">
            <v>1266</v>
          </cell>
          <cell r="D24">
            <v>383</v>
          </cell>
          <cell r="E24">
            <v>507</v>
          </cell>
          <cell r="F24">
            <v>772</v>
          </cell>
          <cell r="G24">
            <v>492</v>
          </cell>
          <cell r="H24">
            <v>3811</v>
          </cell>
          <cell r="I24">
            <v>1708</v>
          </cell>
        </row>
        <row r="25">
          <cell r="B25">
            <v>321</v>
          </cell>
          <cell r="C25">
            <v>6</v>
          </cell>
          <cell r="D25">
            <v>36</v>
          </cell>
          <cell r="E25">
            <v>255</v>
          </cell>
          <cell r="F25">
            <v>243</v>
          </cell>
          <cell r="G25">
            <v>203</v>
          </cell>
          <cell r="H25">
            <v>510</v>
          </cell>
          <cell r="I25">
            <v>35</v>
          </cell>
        </row>
        <row r="26">
          <cell r="B26">
            <v>113</v>
          </cell>
          <cell r="C26">
            <v>0</v>
          </cell>
          <cell r="D26">
            <v>735</v>
          </cell>
          <cell r="E26">
            <v>2</v>
          </cell>
          <cell r="F26">
            <v>322</v>
          </cell>
          <cell r="G26">
            <v>404</v>
          </cell>
          <cell r="H26">
            <v>1523</v>
          </cell>
          <cell r="I26">
            <v>7</v>
          </cell>
        </row>
        <row r="27">
          <cell r="B27">
            <v>79</v>
          </cell>
          <cell r="C27">
            <v>17</v>
          </cell>
          <cell r="D27">
            <v>200</v>
          </cell>
          <cell r="E27">
            <v>121</v>
          </cell>
          <cell r="F27">
            <v>294</v>
          </cell>
          <cell r="G27">
            <v>114</v>
          </cell>
          <cell r="H27">
            <v>25</v>
          </cell>
          <cell r="I27">
            <v>60</v>
          </cell>
        </row>
        <row r="28">
          <cell r="B28">
            <v>29</v>
          </cell>
          <cell r="C28">
            <v>3</v>
          </cell>
          <cell r="D28">
            <v>2</v>
          </cell>
          <cell r="E28">
            <v>606</v>
          </cell>
          <cell r="F28">
            <v>125</v>
          </cell>
          <cell r="G28">
            <v>59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63</v>
          </cell>
          <cell r="F29">
            <v>0</v>
          </cell>
          <cell r="G29">
            <v>0</v>
          </cell>
          <cell r="H29">
            <v>15</v>
          </cell>
          <cell r="I29">
            <v>5</v>
          </cell>
        </row>
        <row r="30">
          <cell r="B30">
            <v>45</v>
          </cell>
          <cell r="C30">
            <v>11</v>
          </cell>
          <cell r="D30">
            <v>4</v>
          </cell>
          <cell r="E30">
            <v>110</v>
          </cell>
          <cell r="F30">
            <v>323</v>
          </cell>
          <cell r="G30">
            <v>69</v>
          </cell>
          <cell r="H30">
            <v>0</v>
          </cell>
          <cell r="I30">
            <v>42</v>
          </cell>
        </row>
        <row r="32">
          <cell r="B32">
            <v>1</v>
          </cell>
          <cell r="C32">
            <v>0</v>
          </cell>
          <cell r="D32">
            <v>0</v>
          </cell>
          <cell r="E32">
            <v>810</v>
          </cell>
          <cell r="F32">
            <v>175</v>
          </cell>
          <cell r="G32">
            <v>486</v>
          </cell>
          <cell r="H32">
            <v>0</v>
          </cell>
          <cell r="I32">
            <v>29</v>
          </cell>
        </row>
        <row r="33">
          <cell r="B33">
            <v>5</v>
          </cell>
          <cell r="C33">
            <v>0</v>
          </cell>
          <cell r="D33">
            <v>42</v>
          </cell>
          <cell r="E33">
            <v>18</v>
          </cell>
          <cell r="F33">
            <v>138</v>
          </cell>
          <cell r="G33">
            <v>20</v>
          </cell>
          <cell r="H33">
            <v>169</v>
          </cell>
          <cell r="I33">
            <v>40</v>
          </cell>
        </row>
        <row r="34">
          <cell r="B34">
            <v>17</v>
          </cell>
          <cell r="C34">
            <v>155</v>
          </cell>
          <cell r="D34">
            <v>0</v>
          </cell>
          <cell r="E34">
            <v>40</v>
          </cell>
          <cell r="F34">
            <v>40</v>
          </cell>
          <cell r="G34">
            <v>30</v>
          </cell>
          <cell r="H34">
            <v>0</v>
          </cell>
          <cell r="I34">
            <v>320</v>
          </cell>
        </row>
        <row r="35">
          <cell r="B35">
            <v>33</v>
          </cell>
          <cell r="C35">
            <v>15</v>
          </cell>
          <cell r="D35">
            <v>118</v>
          </cell>
          <cell r="E35">
            <v>38</v>
          </cell>
          <cell r="F35">
            <v>80</v>
          </cell>
          <cell r="G35">
            <v>319</v>
          </cell>
          <cell r="H35">
            <v>200</v>
          </cell>
          <cell r="I35">
            <v>29</v>
          </cell>
        </row>
        <row r="36">
          <cell r="B36">
            <v>35</v>
          </cell>
          <cell r="C36">
            <v>0</v>
          </cell>
          <cell r="D36">
            <v>188</v>
          </cell>
          <cell r="E36">
            <v>0</v>
          </cell>
          <cell r="F36">
            <v>21</v>
          </cell>
          <cell r="G36">
            <v>360</v>
          </cell>
          <cell r="H36">
            <v>0</v>
          </cell>
          <cell r="I36">
            <v>400</v>
          </cell>
        </row>
        <row r="37">
          <cell r="B37">
            <v>0</v>
          </cell>
          <cell r="C37">
            <v>380</v>
          </cell>
          <cell r="D37">
            <v>10</v>
          </cell>
          <cell r="E37">
            <v>0</v>
          </cell>
          <cell r="F37">
            <v>0</v>
          </cell>
          <cell r="G37">
            <v>273</v>
          </cell>
          <cell r="H37">
            <v>0</v>
          </cell>
          <cell r="I37">
            <v>623</v>
          </cell>
        </row>
        <row r="38">
          <cell r="B38">
            <v>75</v>
          </cell>
          <cell r="C38">
            <v>695</v>
          </cell>
          <cell r="D38">
            <v>8</v>
          </cell>
          <cell r="E38">
            <v>4</v>
          </cell>
          <cell r="F38">
            <v>53</v>
          </cell>
          <cell r="G38">
            <v>0</v>
          </cell>
          <cell r="H38">
            <v>0</v>
          </cell>
          <cell r="I38">
            <v>30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1000</v>
          </cell>
          <cell r="H39">
            <v>0</v>
          </cell>
        </row>
        <row r="40">
          <cell r="B40">
            <v>47</v>
          </cell>
          <cell r="C40">
            <v>92</v>
          </cell>
          <cell r="D40">
            <v>1805</v>
          </cell>
          <cell r="E40">
            <v>60</v>
          </cell>
          <cell r="F40">
            <v>125</v>
          </cell>
          <cell r="G40">
            <v>690</v>
          </cell>
          <cell r="H40">
            <v>262</v>
          </cell>
          <cell r="I40">
            <v>154</v>
          </cell>
        </row>
        <row r="41">
          <cell r="B41">
            <v>1782</v>
          </cell>
          <cell r="C41">
            <v>987</v>
          </cell>
          <cell r="D41">
            <v>1279</v>
          </cell>
          <cell r="E41">
            <v>1676</v>
          </cell>
          <cell r="F41">
            <v>819</v>
          </cell>
          <cell r="G41">
            <v>1240</v>
          </cell>
          <cell r="H41">
            <v>4109</v>
          </cell>
          <cell r="I41">
            <v>1725</v>
          </cell>
        </row>
        <row r="56">
          <cell r="B56">
            <v>0</v>
          </cell>
          <cell r="C56">
            <v>99349</v>
          </cell>
          <cell r="D56">
            <v>845</v>
          </cell>
          <cell r="E56">
            <v>12898</v>
          </cell>
          <cell r="F56">
            <v>450</v>
          </cell>
          <cell r="G56">
            <v>0</v>
          </cell>
          <cell r="H56">
            <v>5</v>
          </cell>
          <cell r="I56">
            <v>1328</v>
          </cell>
        </row>
        <row r="57">
          <cell r="B57">
            <v>5096</v>
          </cell>
          <cell r="C57">
            <v>729</v>
          </cell>
          <cell r="D57">
            <v>1093</v>
          </cell>
          <cell r="E57">
            <v>722</v>
          </cell>
          <cell r="F57">
            <v>3390</v>
          </cell>
          <cell r="G57">
            <v>993</v>
          </cell>
          <cell r="H57">
            <v>1036</v>
          </cell>
          <cell r="I57">
            <v>1255</v>
          </cell>
        </row>
        <row r="58">
          <cell r="G58">
            <v>1050</v>
          </cell>
        </row>
        <row r="59">
          <cell r="B59">
            <v>1571</v>
          </cell>
          <cell r="C59">
            <v>71787</v>
          </cell>
          <cell r="D59">
            <v>394</v>
          </cell>
          <cell r="E59">
            <v>1128</v>
          </cell>
          <cell r="F59">
            <v>8671</v>
          </cell>
          <cell r="G59">
            <v>19872</v>
          </cell>
          <cell r="H59">
            <v>693</v>
          </cell>
          <cell r="I59">
            <v>29736</v>
          </cell>
        </row>
        <row r="60">
          <cell r="B60">
            <v>0</v>
          </cell>
          <cell r="C60">
            <v>20</v>
          </cell>
          <cell r="D60">
            <v>336</v>
          </cell>
          <cell r="E60">
            <v>0</v>
          </cell>
          <cell r="F60">
            <v>0</v>
          </cell>
          <cell r="G60">
            <v>0</v>
          </cell>
          <cell r="H60">
            <v>1311</v>
          </cell>
          <cell r="I60">
            <v>20</v>
          </cell>
        </row>
        <row r="61">
          <cell r="B61">
            <v>8500</v>
          </cell>
          <cell r="C61">
            <v>2118</v>
          </cell>
          <cell r="D61">
            <v>4188</v>
          </cell>
          <cell r="E61">
            <v>431</v>
          </cell>
          <cell r="F61">
            <v>1415</v>
          </cell>
          <cell r="G61">
            <v>1035</v>
          </cell>
          <cell r="H61">
            <v>853</v>
          </cell>
          <cell r="I61">
            <v>2645</v>
          </cell>
        </row>
        <row r="62">
          <cell r="B62">
            <v>420</v>
          </cell>
          <cell r="C62">
            <v>3361</v>
          </cell>
          <cell r="D62">
            <v>27</v>
          </cell>
          <cell r="E62">
            <v>246</v>
          </cell>
          <cell r="F62">
            <v>167</v>
          </cell>
          <cell r="G62">
            <v>157</v>
          </cell>
          <cell r="H62">
            <v>3042</v>
          </cell>
          <cell r="I62">
            <v>1211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36</v>
          </cell>
          <cell r="H63">
            <v>281</v>
          </cell>
          <cell r="I63">
            <v>15</v>
          </cell>
        </row>
        <row r="64">
          <cell r="B64">
            <v>1761</v>
          </cell>
          <cell r="C64">
            <v>891</v>
          </cell>
          <cell r="D64">
            <v>1537</v>
          </cell>
          <cell r="E64">
            <v>415</v>
          </cell>
          <cell r="F64">
            <v>2093</v>
          </cell>
          <cell r="G64">
            <v>7440</v>
          </cell>
          <cell r="H64">
            <v>12133</v>
          </cell>
          <cell r="I64">
            <v>1241</v>
          </cell>
        </row>
        <row r="65">
          <cell r="B65">
            <v>1170</v>
          </cell>
          <cell r="C65">
            <v>1321</v>
          </cell>
          <cell r="D65">
            <v>209</v>
          </cell>
          <cell r="E65">
            <v>2011</v>
          </cell>
          <cell r="F65">
            <v>2401</v>
          </cell>
          <cell r="G65">
            <v>534</v>
          </cell>
          <cell r="H65">
            <v>291</v>
          </cell>
          <cell r="I65">
            <v>535</v>
          </cell>
        </row>
        <row r="66">
          <cell r="B66">
            <v>45</v>
          </cell>
          <cell r="C66">
            <v>1836</v>
          </cell>
          <cell r="D66">
            <v>76</v>
          </cell>
          <cell r="E66">
            <v>33</v>
          </cell>
          <cell r="F66">
            <v>1518</v>
          </cell>
          <cell r="G66">
            <v>260</v>
          </cell>
          <cell r="H66">
            <v>1</v>
          </cell>
          <cell r="I66">
            <v>801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2563</v>
          </cell>
          <cell r="F67">
            <v>535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460</v>
          </cell>
          <cell r="C68">
            <v>1412</v>
          </cell>
          <cell r="D68">
            <v>22</v>
          </cell>
          <cell r="E68">
            <v>366</v>
          </cell>
          <cell r="F68">
            <v>2209</v>
          </cell>
          <cell r="G68">
            <v>730</v>
          </cell>
          <cell r="H68">
            <v>4</v>
          </cell>
          <cell r="I68">
            <v>1012</v>
          </cell>
        </row>
        <row r="69">
          <cell r="B69">
            <v>7021</v>
          </cell>
          <cell r="C69">
            <v>6152</v>
          </cell>
          <cell r="D69">
            <v>4036</v>
          </cell>
          <cell r="E69">
            <v>4693</v>
          </cell>
          <cell r="F69">
            <v>2445</v>
          </cell>
          <cell r="G69">
            <v>781</v>
          </cell>
          <cell r="H69">
            <v>2415</v>
          </cell>
          <cell r="I69">
            <v>1479</v>
          </cell>
        </row>
        <row r="70">
          <cell r="B70">
            <v>1177</v>
          </cell>
          <cell r="C70">
            <v>240</v>
          </cell>
          <cell r="D70">
            <v>4533</v>
          </cell>
          <cell r="E70">
            <v>602</v>
          </cell>
          <cell r="F70">
            <v>589</v>
          </cell>
          <cell r="G70">
            <v>887</v>
          </cell>
          <cell r="H70">
            <v>1460</v>
          </cell>
          <cell r="I70">
            <v>225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2391</v>
          </cell>
          <cell r="F71">
            <v>0</v>
          </cell>
          <cell r="G71">
            <v>0</v>
          </cell>
          <cell r="H71">
            <v>29</v>
          </cell>
          <cell r="I71">
            <v>0</v>
          </cell>
        </row>
        <row r="72">
          <cell r="B72">
            <v>3642</v>
          </cell>
          <cell r="C72">
            <v>776</v>
          </cell>
          <cell r="D72">
            <v>329</v>
          </cell>
          <cell r="E72">
            <v>218</v>
          </cell>
          <cell r="F72">
            <v>1819</v>
          </cell>
          <cell r="G72">
            <v>410</v>
          </cell>
          <cell r="H72">
            <v>90</v>
          </cell>
          <cell r="I72">
            <v>969</v>
          </cell>
        </row>
        <row r="73">
          <cell r="B73">
            <v>1716</v>
          </cell>
          <cell r="C73">
            <v>150</v>
          </cell>
          <cell r="D73">
            <v>1838</v>
          </cell>
          <cell r="E73">
            <v>1503</v>
          </cell>
          <cell r="F73">
            <v>343</v>
          </cell>
          <cell r="G73">
            <v>289</v>
          </cell>
          <cell r="H73">
            <v>867</v>
          </cell>
          <cell r="I73">
            <v>90</v>
          </cell>
        </row>
        <row r="74">
          <cell r="B74">
            <v>7</v>
          </cell>
          <cell r="C74">
            <v>31</v>
          </cell>
          <cell r="D74">
            <v>46</v>
          </cell>
          <cell r="E74">
            <v>315</v>
          </cell>
          <cell r="F74">
            <v>2611</v>
          </cell>
          <cell r="G74">
            <v>527</v>
          </cell>
          <cell r="H74">
            <v>2821</v>
          </cell>
          <cell r="I74">
            <v>46</v>
          </cell>
        </row>
        <row r="75">
          <cell r="B75">
            <v>266</v>
          </cell>
          <cell r="C75">
            <v>42</v>
          </cell>
          <cell r="D75">
            <v>176</v>
          </cell>
          <cell r="E75">
            <v>214</v>
          </cell>
          <cell r="F75">
            <v>306</v>
          </cell>
          <cell r="G75">
            <v>75</v>
          </cell>
          <cell r="H75">
            <v>4</v>
          </cell>
          <cell r="I75">
            <v>59</v>
          </cell>
        </row>
        <row r="76">
          <cell r="B76">
            <v>0</v>
          </cell>
          <cell r="C76">
            <v>30</v>
          </cell>
          <cell r="D76">
            <v>0</v>
          </cell>
          <cell r="E76">
            <v>1005</v>
          </cell>
          <cell r="F76">
            <v>360</v>
          </cell>
          <cell r="G76">
            <v>2</v>
          </cell>
          <cell r="H76">
            <v>0</v>
          </cell>
          <cell r="I76">
            <v>95</v>
          </cell>
        </row>
        <row r="77">
          <cell r="B77">
            <v>81</v>
          </cell>
          <cell r="C77">
            <v>0</v>
          </cell>
          <cell r="D77">
            <v>7</v>
          </cell>
          <cell r="E77">
            <v>5762</v>
          </cell>
          <cell r="F77">
            <v>0</v>
          </cell>
          <cell r="G77">
            <v>634</v>
          </cell>
          <cell r="H77">
            <v>0</v>
          </cell>
          <cell r="I77">
            <v>19</v>
          </cell>
        </row>
        <row r="78">
          <cell r="B78">
            <v>725</v>
          </cell>
          <cell r="C78">
            <v>78</v>
          </cell>
          <cell r="D78">
            <v>42</v>
          </cell>
          <cell r="E78">
            <v>155</v>
          </cell>
          <cell r="F78">
            <v>511</v>
          </cell>
          <cell r="G78">
            <v>20</v>
          </cell>
          <cell r="H78">
            <v>38</v>
          </cell>
          <cell r="I78">
            <v>52</v>
          </cell>
        </row>
        <row r="79">
          <cell r="B79">
            <v>2142</v>
          </cell>
          <cell r="D79">
            <v>400</v>
          </cell>
          <cell r="F79">
            <v>22</v>
          </cell>
          <cell r="G79">
            <v>1236</v>
          </cell>
          <cell r="H79">
            <v>5840</v>
          </cell>
        </row>
        <row r="80">
          <cell r="B80">
            <v>2</v>
          </cell>
          <cell r="C80">
            <v>15</v>
          </cell>
          <cell r="D80">
            <v>40</v>
          </cell>
          <cell r="E80">
            <v>699</v>
          </cell>
          <cell r="F80">
            <v>180</v>
          </cell>
          <cell r="G80">
            <v>146</v>
          </cell>
          <cell r="H80">
            <v>0</v>
          </cell>
          <cell r="I80">
            <v>8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120</v>
          </cell>
          <cell r="F81">
            <v>0</v>
          </cell>
          <cell r="G81">
            <v>368</v>
          </cell>
          <cell r="H81">
            <v>0</v>
          </cell>
          <cell r="I81">
            <v>0</v>
          </cell>
        </row>
        <row r="82">
          <cell r="B82">
            <v>464</v>
          </cell>
          <cell r="C82">
            <v>4804</v>
          </cell>
          <cell r="D82">
            <v>98</v>
          </cell>
          <cell r="E82">
            <v>26</v>
          </cell>
          <cell r="F82">
            <v>1200</v>
          </cell>
          <cell r="G82">
            <v>391</v>
          </cell>
          <cell r="H82">
            <v>0</v>
          </cell>
          <cell r="I82">
            <v>2038</v>
          </cell>
        </row>
        <row r="83">
          <cell r="B83">
            <v>832</v>
          </cell>
          <cell r="C83">
            <v>1367</v>
          </cell>
          <cell r="D83">
            <v>2331</v>
          </cell>
          <cell r="E83">
            <v>263</v>
          </cell>
          <cell r="F83">
            <v>395</v>
          </cell>
          <cell r="G83">
            <v>2005</v>
          </cell>
          <cell r="H83">
            <v>33</v>
          </cell>
          <cell r="I83">
            <v>368</v>
          </cell>
        </row>
        <row r="84">
          <cell r="B84">
            <v>0</v>
          </cell>
          <cell r="C84">
            <v>0</v>
          </cell>
          <cell r="D84">
            <v>148</v>
          </cell>
          <cell r="E84">
            <v>0</v>
          </cell>
          <cell r="F84">
            <v>30</v>
          </cell>
          <cell r="G84">
            <v>492</v>
          </cell>
          <cell r="H84">
            <v>0</v>
          </cell>
          <cell r="I84">
            <v>3200</v>
          </cell>
        </row>
        <row r="85">
          <cell r="B85">
            <v>5450</v>
          </cell>
          <cell r="C85">
            <v>918</v>
          </cell>
          <cell r="D85">
            <v>4</v>
          </cell>
          <cell r="E85">
            <v>917</v>
          </cell>
          <cell r="F85">
            <v>8100</v>
          </cell>
          <cell r="G85">
            <v>5578</v>
          </cell>
          <cell r="H85">
            <v>0</v>
          </cell>
          <cell r="I85">
            <v>17726</v>
          </cell>
        </row>
        <row r="86">
          <cell r="B86">
            <v>45</v>
          </cell>
          <cell r="C86">
            <v>9143</v>
          </cell>
          <cell r="D86">
            <v>0</v>
          </cell>
          <cell r="E86">
            <v>205</v>
          </cell>
          <cell r="F86">
            <v>0</v>
          </cell>
          <cell r="G86">
            <v>0</v>
          </cell>
          <cell r="H86">
            <v>0</v>
          </cell>
          <cell r="I86">
            <v>41</v>
          </cell>
        </row>
        <row r="87">
          <cell r="B87">
            <v>8</v>
          </cell>
          <cell r="C87">
            <v>0</v>
          </cell>
          <cell r="D87">
            <v>0</v>
          </cell>
          <cell r="E87">
            <v>90</v>
          </cell>
          <cell r="F87">
            <v>100</v>
          </cell>
          <cell r="G87">
            <v>6143</v>
          </cell>
          <cell r="H87">
            <v>0</v>
          </cell>
          <cell r="I87">
            <v>900</v>
          </cell>
        </row>
        <row r="88">
          <cell r="B88">
            <v>30454</v>
          </cell>
          <cell r="C88">
            <v>8881</v>
          </cell>
          <cell r="D88">
            <v>149638</v>
          </cell>
          <cell r="E88">
            <v>4659</v>
          </cell>
          <cell r="F88">
            <v>11394</v>
          </cell>
          <cell r="G88">
            <v>70568</v>
          </cell>
          <cell r="H88">
            <v>18472</v>
          </cell>
          <cell r="I88">
            <v>950</v>
          </cell>
        </row>
        <row r="89">
          <cell r="B89">
            <v>139464</v>
          </cell>
          <cell r="C89">
            <v>163139</v>
          </cell>
          <cell r="D89">
            <v>14621</v>
          </cell>
          <cell r="E89">
            <v>174202</v>
          </cell>
          <cell r="F89">
            <v>20705</v>
          </cell>
          <cell r="G89">
            <v>100226</v>
          </cell>
          <cell r="H89">
            <v>30541</v>
          </cell>
          <cell r="I89">
            <v>9597</v>
          </cell>
        </row>
        <row r="106">
          <cell r="B106">
            <v>0</v>
          </cell>
          <cell r="C106">
            <v>378826</v>
          </cell>
          <cell r="D106">
            <v>4248</v>
          </cell>
          <cell r="E106">
            <v>68847</v>
          </cell>
          <cell r="F106">
            <v>1755</v>
          </cell>
          <cell r="G106">
            <v>0</v>
          </cell>
          <cell r="H106">
            <v>11</v>
          </cell>
          <cell r="I106">
            <v>3986</v>
          </cell>
        </row>
        <row r="107">
          <cell r="B107">
            <v>12333</v>
          </cell>
          <cell r="C107">
            <v>1211</v>
          </cell>
          <cell r="D107">
            <v>1385</v>
          </cell>
          <cell r="E107">
            <v>1140</v>
          </cell>
          <cell r="F107">
            <v>6601</v>
          </cell>
          <cell r="G107">
            <v>1602</v>
          </cell>
          <cell r="H107">
            <v>1919</v>
          </cell>
          <cell r="I107">
            <v>1781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2200</v>
          </cell>
          <cell r="H108">
            <v>0</v>
          </cell>
          <cell r="I108">
            <v>0</v>
          </cell>
        </row>
        <row r="109">
          <cell r="B109">
            <v>300</v>
          </cell>
          <cell r="C109">
            <v>5100</v>
          </cell>
          <cell r="D109">
            <v>91</v>
          </cell>
          <cell r="E109">
            <v>183</v>
          </cell>
          <cell r="F109">
            <v>990</v>
          </cell>
          <cell r="G109">
            <v>2048</v>
          </cell>
          <cell r="H109">
            <v>100</v>
          </cell>
          <cell r="I109">
            <v>2200</v>
          </cell>
        </row>
        <row r="110">
          <cell r="B110">
            <v>0</v>
          </cell>
          <cell r="C110">
            <v>120</v>
          </cell>
          <cell r="D110">
            <v>432</v>
          </cell>
          <cell r="E110">
            <v>0</v>
          </cell>
          <cell r="F110">
            <v>0</v>
          </cell>
          <cell r="G110">
            <v>0</v>
          </cell>
          <cell r="H110">
            <v>1864</v>
          </cell>
          <cell r="I110">
            <v>40</v>
          </cell>
        </row>
        <row r="111">
          <cell r="B111">
            <v>1140</v>
          </cell>
          <cell r="C111">
            <v>512</v>
          </cell>
          <cell r="D111">
            <v>1629</v>
          </cell>
          <cell r="E111">
            <v>6434</v>
          </cell>
          <cell r="F111">
            <v>8678</v>
          </cell>
          <cell r="G111">
            <v>652</v>
          </cell>
          <cell r="H111">
            <v>2990</v>
          </cell>
          <cell r="I111">
            <v>3306</v>
          </cell>
        </row>
        <row r="112">
          <cell r="B112">
            <v>190</v>
          </cell>
          <cell r="C112">
            <v>407</v>
          </cell>
          <cell r="D112">
            <v>181</v>
          </cell>
          <cell r="E112">
            <v>34</v>
          </cell>
          <cell r="F112">
            <v>1140</v>
          </cell>
          <cell r="G112">
            <v>3540</v>
          </cell>
          <cell r="H112">
            <v>1705</v>
          </cell>
          <cell r="I112">
            <v>5743</v>
          </cell>
        </row>
        <row r="113">
          <cell r="B113">
            <v>36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294</v>
          </cell>
          <cell r="H113">
            <v>10</v>
          </cell>
          <cell r="I113">
            <v>0</v>
          </cell>
        </row>
        <row r="114">
          <cell r="B114">
            <v>3193</v>
          </cell>
          <cell r="C114">
            <v>590</v>
          </cell>
          <cell r="D114">
            <v>2966</v>
          </cell>
          <cell r="E114">
            <v>868</v>
          </cell>
          <cell r="F114">
            <v>2797</v>
          </cell>
          <cell r="G114">
            <v>2403</v>
          </cell>
          <cell r="H114">
            <v>11813</v>
          </cell>
          <cell r="I114">
            <v>1260</v>
          </cell>
        </row>
        <row r="115">
          <cell r="B115">
            <v>18712</v>
          </cell>
          <cell r="C115">
            <v>26655</v>
          </cell>
          <cell r="D115">
            <v>1588</v>
          </cell>
          <cell r="E115">
            <v>21388</v>
          </cell>
          <cell r="F115">
            <v>24160</v>
          </cell>
          <cell r="G115">
            <v>3371</v>
          </cell>
          <cell r="H115">
            <v>3321</v>
          </cell>
          <cell r="I115">
            <v>3316</v>
          </cell>
        </row>
        <row r="116">
          <cell r="B116">
            <v>321</v>
          </cell>
          <cell r="C116">
            <v>17054</v>
          </cell>
          <cell r="D116">
            <v>292</v>
          </cell>
          <cell r="E116">
            <v>430</v>
          </cell>
          <cell r="F116">
            <v>15180</v>
          </cell>
          <cell r="G116">
            <v>2080</v>
          </cell>
          <cell r="H116">
            <v>7</v>
          </cell>
          <cell r="I116">
            <v>7408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83144</v>
          </cell>
          <cell r="F117">
            <v>7875</v>
          </cell>
          <cell r="G117">
            <v>0</v>
          </cell>
          <cell r="H117">
            <v>0</v>
          </cell>
          <cell r="I117">
            <v>0</v>
          </cell>
        </row>
        <row r="118">
          <cell r="B118">
            <v>4862</v>
          </cell>
          <cell r="C118">
            <v>16759</v>
          </cell>
          <cell r="D118">
            <v>88</v>
          </cell>
          <cell r="E118">
            <v>1691</v>
          </cell>
          <cell r="F118">
            <v>22090</v>
          </cell>
          <cell r="G118">
            <v>4093</v>
          </cell>
          <cell r="H118">
            <v>19</v>
          </cell>
          <cell r="I118">
            <v>8495</v>
          </cell>
        </row>
        <row r="119">
          <cell r="B119">
            <v>88450</v>
          </cell>
          <cell r="C119">
            <v>45563</v>
          </cell>
          <cell r="D119">
            <v>41916</v>
          </cell>
          <cell r="E119">
            <v>53078</v>
          </cell>
          <cell r="F119">
            <v>25909</v>
          </cell>
          <cell r="G119">
            <v>5892</v>
          </cell>
          <cell r="H119">
            <v>21652</v>
          </cell>
          <cell r="I119">
            <v>9006</v>
          </cell>
        </row>
        <row r="120">
          <cell r="B120">
            <v>10773</v>
          </cell>
          <cell r="C120">
            <v>415</v>
          </cell>
          <cell r="D120">
            <v>20569</v>
          </cell>
          <cell r="E120">
            <v>4263</v>
          </cell>
          <cell r="F120">
            <v>6416</v>
          </cell>
          <cell r="G120">
            <v>4664</v>
          </cell>
          <cell r="H120">
            <v>13928</v>
          </cell>
          <cell r="I120">
            <v>776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20512</v>
          </cell>
          <cell r="F121">
            <v>0</v>
          </cell>
          <cell r="G121">
            <v>0</v>
          </cell>
          <cell r="H121">
            <v>116</v>
          </cell>
          <cell r="I121">
            <v>0</v>
          </cell>
        </row>
        <row r="122">
          <cell r="B122">
            <v>23128</v>
          </cell>
          <cell r="C122">
            <v>3200</v>
          </cell>
          <cell r="D122">
            <v>3549</v>
          </cell>
          <cell r="E122">
            <v>888</v>
          </cell>
          <cell r="F122">
            <v>18140</v>
          </cell>
          <cell r="G122">
            <v>2478</v>
          </cell>
          <cell r="H122">
            <v>1618</v>
          </cell>
          <cell r="I122">
            <v>6979</v>
          </cell>
        </row>
        <row r="123">
          <cell r="B123">
            <v>14934</v>
          </cell>
          <cell r="C123">
            <v>390</v>
          </cell>
          <cell r="D123">
            <v>13966</v>
          </cell>
          <cell r="E123">
            <v>10037</v>
          </cell>
          <cell r="F123">
            <v>4438</v>
          </cell>
          <cell r="G123">
            <v>2317</v>
          </cell>
          <cell r="H123">
            <v>12783</v>
          </cell>
          <cell r="I123">
            <v>498</v>
          </cell>
        </row>
        <row r="124">
          <cell r="B124">
            <v>140</v>
          </cell>
          <cell r="C124">
            <v>248</v>
          </cell>
          <cell r="D124">
            <v>724</v>
          </cell>
          <cell r="E124">
            <v>9645</v>
          </cell>
          <cell r="F124">
            <v>64027</v>
          </cell>
          <cell r="G124">
            <v>5286</v>
          </cell>
          <cell r="H124">
            <v>71063</v>
          </cell>
          <cell r="I124">
            <v>553</v>
          </cell>
        </row>
        <row r="125">
          <cell r="B125">
            <v>2336</v>
          </cell>
          <cell r="C125">
            <v>82</v>
          </cell>
          <cell r="D125">
            <v>2569</v>
          </cell>
          <cell r="E125">
            <v>5032</v>
          </cell>
          <cell r="F125">
            <v>4542</v>
          </cell>
          <cell r="G125">
            <v>1606</v>
          </cell>
          <cell r="H125">
            <v>20</v>
          </cell>
          <cell r="I125">
            <v>374</v>
          </cell>
        </row>
        <row r="126">
          <cell r="B126">
            <v>0</v>
          </cell>
          <cell r="C126">
            <v>45</v>
          </cell>
          <cell r="D126">
            <v>0</v>
          </cell>
          <cell r="E126">
            <v>2010</v>
          </cell>
          <cell r="F126">
            <v>720</v>
          </cell>
          <cell r="G126">
            <v>2</v>
          </cell>
          <cell r="H126">
            <v>0</v>
          </cell>
          <cell r="I126">
            <v>95</v>
          </cell>
        </row>
        <row r="127">
          <cell r="B127">
            <v>29</v>
          </cell>
          <cell r="C127">
            <v>0</v>
          </cell>
          <cell r="D127">
            <v>2</v>
          </cell>
          <cell r="E127">
            <v>22341</v>
          </cell>
          <cell r="F127">
            <v>0</v>
          </cell>
          <cell r="G127">
            <v>0</v>
          </cell>
          <cell r="H127">
            <v>359</v>
          </cell>
          <cell r="I127">
            <v>61</v>
          </cell>
        </row>
        <row r="128">
          <cell r="B128">
            <v>5800</v>
          </cell>
          <cell r="C128">
            <v>188</v>
          </cell>
          <cell r="D128">
            <v>840</v>
          </cell>
          <cell r="E128">
            <v>2268</v>
          </cell>
          <cell r="F128">
            <v>10590</v>
          </cell>
          <cell r="G128">
            <v>356</v>
          </cell>
          <cell r="H128">
            <v>1428</v>
          </cell>
          <cell r="I128">
            <v>407</v>
          </cell>
        </row>
        <row r="129">
          <cell r="B129">
            <v>120000</v>
          </cell>
          <cell r="D129">
            <v>25000</v>
          </cell>
          <cell r="F129">
            <v>1160</v>
          </cell>
          <cell r="G129">
            <v>94852</v>
          </cell>
          <cell r="H129">
            <v>235000</v>
          </cell>
        </row>
        <row r="130">
          <cell r="B130">
            <v>28</v>
          </cell>
          <cell r="C130">
            <v>60</v>
          </cell>
          <cell r="D130">
            <v>400</v>
          </cell>
          <cell r="E130">
            <v>36620</v>
          </cell>
          <cell r="F130">
            <v>2640</v>
          </cell>
          <cell r="G130">
            <v>1678</v>
          </cell>
          <cell r="H130">
            <v>0</v>
          </cell>
          <cell r="I130">
            <v>33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93</v>
          </cell>
          <cell r="F131">
            <v>0</v>
          </cell>
          <cell r="G131">
            <v>209</v>
          </cell>
          <cell r="H131">
            <v>0</v>
          </cell>
          <cell r="I131">
            <v>0</v>
          </cell>
        </row>
        <row r="132">
          <cell r="B132">
            <v>324</v>
          </cell>
          <cell r="C132">
            <v>2590</v>
          </cell>
          <cell r="D132">
            <v>20</v>
          </cell>
          <cell r="E132">
            <v>18</v>
          </cell>
          <cell r="F132">
            <v>600</v>
          </cell>
          <cell r="G132">
            <v>342</v>
          </cell>
          <cell r="H132">
            <v>0</v>
          </cell>
          <cell r="I132">
            <v>3039</v>
          </cell>
        </row>
        <row r="133">
          <cell r="B133">
            <v>1125</v>
          </cell>
          <cell r="C133">
            <v>163</v>
          </cell>
          <cell r="D133">
            <v>2536</v>
          </cell>
          <cell r="E133">
            <v>403</v>
          </cell>
          <cell r="F133">
            <v>4975</v>
          </cell>
          <cell r="G133">
            <v>3733</v>
          </cell>
          <cell r="H133">
            <v>69</v>
          </cell>
          <cell r="I133">
            <v>350</v>
          </cell>
        </row>
        <row r="134">
          <cell r="B134">
            <v>0</v>
          </cell>
          <cell r="C134">
            <v>0</v>
          </cell>
          <cell r="D134">
            <v>1088</v>
          </cell>
          <cell r="E134">
            <v>0</v>
          </cell>
          <cell r="F134">
            <v>45</v>
          </cell>
          <cell r="G134">
            <v>288</v>
          </cell>
          <cell r="H134">
            <v>0</v>
          </cell>
          <cell r="I134">
            <v>6400</v>
          </cell>
        </row>
        <row r="135">
          <cell r="B135">
            <v>478</v>
          </cell>
          <cell r="C135">
            <v>2400</v>
          </cell>
          <cell r="D135">
            <v>4</v>
          </cell>
          <cell r="E135">
            <v>288</v>
          </cell>
          <cell r="F135">
            <v>7500</v>
          </cell>
          <cell r="G135">
            <v>2268</v>
          </cell>
          <cell r="H135">
            <v>0</v>
          </cell>
          <cell r="I135">
            <v>62991</v>
          </cell>
        </row>
        <row r="136">
          <cell r="B136">
            <v>100</v>
          </cell>
          <cell r="C136">
            <v>1280</v>
          </cell>
          <cell r="D136">
            <v>0</v>
          </cell>
          <cell r="E136">
            <v>41</v>
          </cell>
          <cell r="F136">
            <v>0</v>
          </cell>
          <cell r="G136">
            <v>0</v>
          </cell>
          <cell r="H136">
            <v>0</v>
          </cell>
          <cell r="I136">
            <v>82</v>
          </cell>
        </row>
        <row r="137">
          <cell r="B137">
            <v>3</v>
          </cell>
          <cell r="C137">
            <v>0</v>
          </cell>
          <cell r="D137">
            <v>0</v>
          </cell>
          <cell r="E137">
            <v>46</v>
          </cell>
          <cell r="F137">
            <v>30</v>
          </cell>
          <cell r="G137">
            <v>3379</v>
          </cell>
          <cell r="H137">
            <v>0</v>
          </cell>
          <cell r="I137">
            <v>1560</v>
          </cell>
        </row>
        <row r="138">
          <cell r="B138">
            <v>145725</v>
          </cell>
          <cell r="C138">
            <v>44405</v>
          </cell>
          <cell r="D138">
            <v>639430</v>
          </cell>
          <cell r="E138">
            <v>10658</v>
          </cell>
          <cell r="F138">
            <v>57795</v>
          </cell>
          <cell r="G138">
            <v>377669</v>
          </cell>
          <cell r="H138">
            <v>102590</v>
          </cell>
          <cell r="I138">
            <v>59535</v>
          </cell>
        </row>
        <row r="139">
          <cell r="B139">
            <v>27473</v>
          </cell>
          <cell r="C139">
            <v>20456</v>
          </cell>
          <cell r="D139">
            <v>10377</v>
          </cell>
          <cell r="E139">
            <v>25992</v>
          </cell>
          <cell r="F139">
            <v>2658</v>
          </cell>
          <cell r="G139">
            <v>29768</v>
          </cell>
          <cell r="H139">
            <v>11763</v>
          </cell>
          <cell r="I139">
            <v>18352</v>
          </cell>
        </row>
      </sheetData>
      <sheetData sheetId="6">
        <row r="8">
          <cell r="B8">
            <v>1346</v>
          </cell>
          <cell r="C8">
            <v>147962</v>
          </cell>
          <cell r="D8">
            <v>35855</v>
          </cell>
          <cell r="E8">
            <v>28071</v>
          </cell>
          <cell r="F8">
            <v>12543</v>
          </cell>
          <cell r="G8">
            <v>0</v>
          </cell>
          <cell r="H8">
            <v>26067</v>
          </cell>
          <cell r="I8">
            <v>335</v>
          </cell>
        </row>
        <row r="9">
          <cell r="B9">
            <v>2798</v>
          </cell>
          <cell r="C9">
            <v>2629</v>
          </cell>
          <cell r="D9">
            <v>2105</v>
          </cell>
          <cell r="E9">
            <v>925</v>
          </cell>
          <cell r="F9">
            <v>3740</v>
          </cell>
          <cell r="G9">
            <v>12559</v>
          </cell>
          <cell r="H9">
            <v>39461</v>
          </cell>
          <cell r="I9">
            <v>4950</v>
          </cell>
        </row>
        <row r="10">
          <cell r="B10">
            <v>200</v>
          </cell>
          <cell r="C10">
            <v>0</v>
          </cell>
          <cell r="D10">
            <v>450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C11">
            <v>178</v>
          </cell>
          <cell r="F11">
            <v>8</v>
          </cell>
          <cell r="I11">
            <v>30</v>
          </cell>
        </row>
        <row r="12">
          <cell r="B12">
            <v>0</v>
          </cell>
          <cell r="C12">
            <v>0</v>
          </cell>
          <cell r="D12">
            <v>516</v>
          </cell>
          <cell r="E12">
            <v>0</v>
          </cell>
          <cell r="F12">
            <v>15</v>
          </cell>
          <cell r="G12">
            <v>33</v>
          </cell>
          <cell r="H12">
            <v>6045</v>
          </cell>
          <cell r="I12">
            <v>176</v>
          </cell>
        </row>
        <row r="13">
          <cell r="B13">
            <v>677</v>
          </cell>
          <cell r="C13">
            <v>55</v>
          </cell>
          <cell r="D13">
            <v>1472</v>
          </cell>
          <cell r="E13">
            <v>373</v>
          </cell>
          <cell r="F13">
            <v>665</v>
          </cell>
          <cell r="G13">
            <v>2666</v>
          </cell>
          <cell r="H13">
            <v>27515</v>
          </cell>
          <cell r="I13">
            <v>0</v>
          </cell>
        </row>
        <row r="14">
          <cell r="B14">
            <v>222</v>
          </cell>
          <cell r="C14">
            <v>111</v>
          </cell>
          <cell r="D14">
            <v>694</v>
          </cell>
          <cell r="E14">
            <v>16</v>
          </cell>
          <cell r="F14">
            <v>330</v>
          </cell>
          <cell r="G14">
            <v>18040</v>
          </cell>
          <cell r="H14">
            <v>30182</v>
          </cell>
          <cell r="I14">
            <v>75</v>
          </cell>
        </row>
        <row r="15">
          <cell r="B15">
            <v>130</v>
          </cell>
          <cell r="C15">
            <v>0</v>
          </cell>
          <cell r="D15">
            <v>0</v>
          </cell>
          <cell r="E15">
            <v>0</v>
          </cell>
          <cell r="F15">
            <v>120</v>
          </cell>
          <cell r="G15">
            <v>3865</v>
          </cell>
          <cell r="H15">
            <v>712</v>
          </cell>
          <cell r="I15">
            <v>0</v>
          </cell>
        </row>
        <row r="16">
          <cell r="B16">
            <v>112</v>
          </cell>
          <cell r="C16">
            <v>239</v>
          </cell>
          <cell r="D16">
            <v>591</v>
          </cell>
          <cell r="E16">
            <v>106</v>
          </cell>
          <cell r="F16">
            <v>6503</v>
          </cell>
          <cell r="G16">
            <v>27604</v>
          </cell>
          <cell r="H16">
            <v>47217</v>
          </cell>
          <cell r="I16">
            <v>595</v>
          </cell>
        </row>
        <row r="17">
          <cell r="B17">
            <v>149</v>
          </cell>
          <cell r="C17">
            <v>507</v>
          </cell>
          <cell r="D17">
            <v>44</v>
          </cell>
          <cell r="E17">
            <v>760</v>
          </cell>
          <cell r="F17">
            <v>1300</v>
          </cell>
          <cell r="G17">
            <v>341</v>
          </cell>
          <cell r="H17">
            <v>1397</v>
          </cell>
          <cell r="I17">
            <v>576</v>
          </cell>
        </row>
        <row r="18">
          <cell r="B18">
            <v>60</v>
          </cell>
          <cell r="C18">
            <v>1071</v>
          </cell>
          <cell r="D18">
            <v>60</v>
          </cell>
          <cell r="E18">
            <v>10</v>
          </cell>
          <cell r="F18">
            <v>1708</v>
          </cell>
          <cell r="G18">
            <v>923</v>
          </cell>
          <cell r="H18">
            <v>48</v>
          </cell>
          <cell r="I18">
            <v>784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710</v>
          </cell>
          <cell r="F19">
            <v>40</v>
          </cell>
          <cell r="G19">
            <v>75</v>
          </cell>
          <cell r="H19">
            <v>5</v>
          </cell>
          <cell r="I19">
            <v>0</v>
          </cell>
        </row>
        <row r="20">
          <cell r="B20">
            <v>225</v>
          </cell>
          <cell r="C20">
            <v>1476</v>
          </cell>
          <cell r="D20">
            <v>15</v>
          </cell>
          <cell r="E20">
            <v>337</v>
          </cell>
          <cell r="F20">
            <v>2165</v>
          </cell>
          <cell r="G20">
            <v>1348</v>
          </cell>
          <cell r="H20">
            <v>130</v>
          </cell>
          <cell r="I20">
            <v>2454</v>
          </cell>
        </row>
        <row r="21">
          <cell r="B21">
            <v>2372</v>
          </cell>
          <cell r="C21">
            <v>2073</v>
          </cell>
          <cell r="D21">
            <v>3994</v>
          </cell>
          <cell r="E21">
            <v>4831</v>
          </cell>
          <cell r="F21">
            <v>5423</v>
          </cell>
          <cell r="G21">
            <v>1178</v>
          </cell>
          <cell r="H21">
            <v>5676</v>
          </cell>
          <cell r="I21">
            <v>1081</v>
          </cell>
        </row>
        <row r="22">
          <cell r="B22">
            <v>125</v>
          </cell>
          <cell r="C22">
            <v>12</v>
          </cell>
          <cell r="D22">
            <v>307</v>
          </cell>
          <cell r="E22">
            <v>361</v>
          </cell>
          <cell r="F22">
            <v>828</v>
          </cell>
          <cell r="G22">
            <v>489</v>
          </cell>
          <cell r="H22">
            <v>597</v>
          </cell>
          <cell r="I22">
            <v>133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2</v>
          </cell>
          <cell r="I23">
            <v>0</v>
          </cell>
        </row>
        <row r="24">
          <cell r="B24">
            <v>537</v>
          </cell>
          <cell r="C24">
            <v>740</v>
          </cell>
          <cell r="D24">
            <v>331</v>
          </cell>
          <cell r="E24">
            <v>418</v>
          </cell>
          <cell r="F24">
            <v>1369</v>
          </cell>
          <cell r="G24">
            <v>1443</v>
          </cell>
          <cell r="H24">
            <v>8796</v>
          </cell>
          <cell r="I24">
            <v>929</v>
          </cell>
        </row>
        <row r="25">
          <cell r="B25">
            <v>125</v>
          </cell>
          <cell r="C25">
            <v>48</v>
          </cell>
          <cell r="D25">
            <v>151</v>
          </cell>
          <cell r="E25">
            <v>93</v>
          </cell>
          <cell r="F25">
            <v>184</v>
          </cell>
          <cell r="G25">
            <v>178</v>
          </cell>
          <cell r="H25">
            <v>259</v>
          </cell>
          <cell r="I25">
            <v>494</v>
          </cell>
        </row>
        <row r="26">
          <cell r="B26">
            <v>225</v>
          </cell>
          <cell r="C26">
            <v>0</v>
          </cell>
          <cell r="D26">
            <v>301</v>
          </cell>
          <cell r="E26">
            <v>180</v>
          </cell>
          <cell r="F26">
            <v>341</v>
          </cell>
          <cell r="G26">
            <v>582</v>
          </cell>
          <cell r="H26">
            <v>1621</v>
          </cell>
          <cell r="I26">
            <v>2</v>
          </cell>
        </row>
        <row r="27">
          <cell r="B27">
            <v>37</v>
          </cell>
          <cell r="C27">
            <v>41</v>
          </cell>
          <cell r="D27">
            <v>102</v>
          </cell>
          <cell r="E27">
            <v>83</v>
          </cell>
          <cell r="F27">
            <v>340</v>
          </cell>
          <cell r="G27">
            <v>26</v>
          </cell>
          <cell r="H27">
            <v>183</v>
          </cell>
          <cell r="I27">
            <v>69</v>
          </cell>
        </row>
        <row r="28">
          <cell r="B28">
            <v>28</v>
          </cell>
          <cell r="C28">
            <v>0</v>
          </cell>
          <cell r="D28">
            <v>0</v>
          </cell>
          <cell r="E28">
            <v>85</v>
          </cell>
          <cell r="F28">
            <v>150</v>
          </cell>
          <cell r="G28">
            <v>10</v>
          </cell>
          <cell r="H28">
            <v>0</v>
          </cell>
          <cell r="I28">
            <v>244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10</v>
          </cell>
          <cell r="F29">
            <v>40</v>
          </cell>
          <cell r="G29">
            <v>1</v>
          </cell>
          <cell r="H29">
            <v>0</v>
          </cell>
          <cell r="I29">
            <v>8</v>
          </cell>
        </row>
        <row r="30">
          <cell r="B30">
            <v>15</v>
          </cell>
          <cell r="C30">
            <v>9</v>
          </cell>
          <cell r="D30">
            <v>40</v>
          </cell>
          <cell r="E30">
            <v>45</v>
          </cell>
          <cell r="F30">
            <v>585</v>
          </cell>
          <cell r="G30">
            <v>65</v>
          </cell>
          <cell r="H30">
            <v>0</v>
          </cell>
          <cell r="I30">
            <v>16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632</v>
          </cell>
          <cell r="F32">
            <v>230</v>
          </cell>
          <cell r="G32">
            <v>608</v>
          </cell>
          <cell r="H32">
            <v>15</v>
          </cell>
          <cell r="I32">
            <v>3</v>
          </cell>
        </row>
        <row r="33">
          <cell r="B33">
            <v>25</v>
          </cell>
          <cell r="C33">
            <v>0</v>
          </cell>
          <cell r="D33">
            <v>5</v>
          </cell>
          <cell r="E33">
            <v>0</v>
          </cell>
          <cell r="F33">
            <v>192</v>
          </cell>
          <cell r="G33">
            <v>615</v>
          </cell>
          <cell r="H33">
            <v>370</v>
          </cell>
          <cell r="I33">
            <v>1105</v>
          </cell>
        </row>
        <row r="34">
          <cell r="B34">
            <v>0</v>
          </cell>
          <cell r="C34">
            <v>198</v>
          </cell>
          <cell r="D34">
            <v>0</v>
          </cell>
          <cell r="E34">
            <v>2</v>
          </cell>
          <cell r="F34">
            <v>475</v>
          </cell>
          <cell r="G34">
            <v>0</v>
          </cell>
          <cell r="H34">
            <v>0</v>
          </cell>
          <cell r="I34">
            <v>345</v>
          </cell>
        </row>
        <row r="35">
          <cell r="B35">
            <v>92</v>
          </cell>
          <cell r="C35">
            <v>265</v>
          </cell>
          <cell r="D35">
            <v>157</v>
          </cell>
          <cell r="E35">
            <v>12</v>
          </cell>
          <cell r="F35">
            <v>385</v>
          </cell>
          <cell r="G35">
            <v>618</v>
          </cell>
          <cell r="H35">
            <v>112</v>
          </cell>
          <cell r="I35">
            <v>86</v>
          </cell>
        </row>
        <row r="36">
          <cell r="B36">
            <v>154</v>
          </cell>
          <cell r="C36">
            <v>0</v>
          </cell>
          <cell r="D36">
            <v>132</v>
          </cell>
          <cell r="E36">
            <v>0</v>
          </cell>
          <cell r="F36">
            <v>0</v>
          </cell>
          <cell r="G36">
            <v>377</v>
          </cell>
          <cell r="H36">
            <v>493</v>
          </cell>
          <cell r="I36">
            <v>810</v>
          </cell>
        </row>
        <row r="37">
          <cell r="B37">
            <v>5</v>
          </cell>
          <cell r="C37">
            <v>0</v>
          </cell>
          <cell r="D37">
            <v>0</v>
          </cell>
          <cell r="E37">
            <v>0</v>
          </cell>
          <cell r="F37">
            <v>30</v>
          </cell>
          <cell r="G37">
            <v>0</v>
          </cell>
          <cell r="H37">
            <v>0</v>
          </cell>
          <cell r="I37">
            <v>325</v>
          </cell>
        </row>
        <row r="38">
          <cell r="B38">
            <v>40</v>
          </cell>
          <cell r="C38">
            <v>523</v>
          </cell>
          <cell r="D38">
            <v>1</v>
          </cell>
          <cell r="E38">
            <v>0</v>
          </cell>
          <cell r="F38">
            <v>466</v>
          </cell>
          <cell r="G38">
            <v>0</v>
          </cell>
          <cell r="H38">
            <v>0</v>
          </cell>
          <cell r="I38">
            <v>60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160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390</v>
          </cell>
          <cell r="C40">
            <v>126</v>
          </cell>
          <cell r="D40">
            <v>2275</v>
          </cell>
          <cell r="E40">
            <v>94</v>
          </cell>
          <cell r="F40">
            <v>404</v>
          </cell>
          <cell r="G40">
            <v>370</v>
          </cell>
          <cell r="H40">
            <v>326</v>
          </cell>
          <cell r="I40">
            <v>91</v>
          </cell>
        </row>
        <row r="41">
          <cell r="B41">
            <v>1236</v>
          </cell>
          <cell r="C41">
            <v>2348</v>
          </cell>
          <cell r="D41">
            <v>1167</v>
          </cell>
          <cell r="E41">
            <v>2616</v>
          </cell>
          <cell r="F41">
            <v>1508</v>
          </cell>
          <cell r="G41">
            <v>1134</v>
          </cell>
          <cell r="H41">
            <v>3798</v>
          </cell>
          <cell r="I41">
            <v>1216</v>
          </cell>
        </row>
        <row r="57">
          <cell r="B57">
            <v>1554</v>
          </cell>
          <cell r="C57">
            <v>228164</v>
          </cell>
          <cell r="D57">
            <v>38669</v>
          </cell>
          <cell r="E57">
            <v>58786</v>
          </cell>
          <cell r="F57">
            <v>100</v>
          </cell>
          <cell r="G57">
            <v>0</v>
          </cell>
          <cell r="H57">
            <v>1279</v>
          </cell>
          <cell r="I57">
            <v>4212</v>
          </cell>
        </row>
        <row r="58">
          <cell r="B58">
            <v>5251</v>
          </cell>
          <cell r="C58">
            <v>920</v>
          </cell>
          <cell r="D58">
            <v>530</v>
          </cell>
          <cell r="E58">
            <v>1404</v>
          </cell>
          <cell r="F58">
            <v>2098</v>
          </cell>
          <cell r="G58">
            <v>1433</v>
          </cell>
          <cell r="H58">
            <v>1348</v>
          </cell>
          <cell r="I58">
            <v>1630</v>
          </cell>
        </row>
        <row r="60">
          <cell r="B60">
            <v>1528</v>
          </cell>
          <cell r="C60">
            <v>71787</v>
          </cell>
          <cell r="D60">
            <v>382</v>
          </cell>
          <cell r="E60">
            <v>1168</v>
          </cell>
          <cell r="F60">
            <v>8622</v>
          </cell>
          <cell r="G60">
            <v>19822</v>
          </cell>
          <cell r="H60">
            <v>683</v>
          </cell>
          <cell r="I60">
            <v>29786</v>
          </cell>
        </row>
        <row r="61">
          <cell r="B61">
            <v>0</v>
          </cell>
          <cell r="C61">
            <v>26</v>
          </cell>
          <cell r="D61">
            <v>0</v>
          </cell>
          <cell r="E61">
            <v>0</v>
          </cell>
          <cell r="F61">
            <v>15</v>
          </cell>
          <cell r="G61">
            <v>0</v>
          </cell>
          <cell r="H61">
            <v>2446</v>
          </cell>
          <cell r="I61">
            <v>55</v>
          </cell>
        </row>
        <row r="62">
          <cell r="B62">
            <v>1107</v>
          </cell>
          <cell r="C62">
            <v>296</v>
          </cell>
          <cell r="D62">
            <v>379</v>
          </cell>
          <cell r="E62">
            <v>1496</v>
          </cell>
          <cell r="F62">
            <v>4173</v>
          </cell>
          <cell r="G62">
            <v>318</v>
          </cell>
          <cell r="H62">
            <v>403</v>
          </cell>
          <cell r="I62">
            <v>568</v>
          </cell>
        </row>
        <row r="63">
          <cell r="B63">
            <v>95</v>
          </cell>
          <cell r="C63">
            <v>331</v>
          </cell>
          <cell r="D63">
            <v>84</v>
          </cell>
          <cell r="E63">
            <v>28</v>
          </cell>
          <cell r="F63">
            <v>157</v>
          </cell>
          <cell r="G63">
            <v>10</v>
          </cell>
          <cell r="H63">
            <v>152</v>
          </cell>
          <cell r="I63">
            <v>68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30</v>
          </cell>
        </row>
        <row r="65">
          <cell r="B65">
            <v>2038</v>
          </cell>
          <cell r="C65">
            <v>608</v>
          </cell>
          <cell r="D65">
            <v>871</v>
          </cell>
          <cell r="E65">
            <v>249</v>
          </cell>
          <cell r="F65">
            <v>2519</v>
          </cell>
          <cell r="G65">
            <v>782</v>
          </cell>
          <cell r="H65">
            <v>4339</v>
          </cell>
          <cell r="I65">
            <v>469</v>
          </cell>
        </row>
        <row r="66">
          <cell r="B66">
            <v>464</v>
          </cell>
          <cell r="C66">
            <v>610</v>
          </cell>
          <cell r="D66">
            <v>35</v>
          </cell>
          <cell r="E66">
            <v>179</v>
          </cell>
          <cell r="F66">
            <v>466</v>
          </cell>
          <cell r="G66">
            <v>282</v>
          </cell>
          <cell r="H66">
            <v>734</v>
          </cell>
          <cell r="I66">
            <v>480</v>
          </cell>
        </row>
        <row r="67">
          <cell r="B67">
            <v>121</v>
          </cell>
          <cell r="C67">
            <v>5219</v>
          </cell>
          <cell r="D67">
            <v>0</v>
          </cell>
          <cell r="E67">
            <v>1</v>
          </cell>
          <cell r="F67">
            <v>815</v>
          </cell>
          <cell r="G67">
            <v>236</v>
          </cell>
          <cell r="H67">
            <v>0</v>
          </cell>
          <cell r="I67">
            <v>883</v>
          </cell>
        </row>
        <row r="68">
          <cell r="B68">
            <v>0</v>
          </cell>
          <cell r="C68">
            <v>0</v>
          </cell>
          <cell r="D68">
            <v>435</v>
          </cell>
          <cell r="E68">
            <v>2869</v>
          </cell>
          <cell r="F68">
            <v>180</v>
          </cell>
          <cell r="G68">
            <v>0</v>
          </cell>
          <cell r="H68">
            <v>15</v>
          </cell>
          <cell r="I68">
            <v>0</v>
          </cell>
        </row>
        <row r="69">
          <cell r="B69">
            <v>369</v>
          </cell>
          <cell r="C69">
            <v>1150</v>
          </cell>
          <cell r="D69">
            <v>0</v>
          </cell>
          <cell r="E69">
            <v>971</v>
          </cell>
          <cell r="F69">
            <v>776</v>
          </cell>
          <cell r="G69">
            <v>1404</v>
          </cell>
          <cell r="H69">
            <v>3</v>
          </cell>
          <cell r="I69">
            <v>1166</v>
          </cell>
        </row>
        <row r="70">
          <cell r="B70">
            <v>9536</v>
          </cell>
          <cell r="C70">
            <v>3089</v>
          </cell>
          <cell r="D70">
            <v>3714</v>
          </cell>
          <cell r="E70">
            <v>2116</v>
          </cell>
          <cell r="F70">
            <v>2961</v>
          </cell>
          <cell r="G70">
            <v>704</v>
          </cell>
          <cell r="H70">
            <v>2534</v>
          </cell>
          <cell r="I70">
            <v>1402</v>
          </cell>
        </row>
        <row r="71">
          <cell r="B71">
            <v>1139</v>
          </cell>
          <cell r="C71">
            <v>171</v>
          </cell>
          <cell r="D71">
            <v>4817</v>
          </cell>
          <cell r="E71">
            <v>683</v>
          </cell>
          <cell r="F71">
            <v>662</v>
          </cell>
          <cell r="G71">
            <v>1258</v>
          </cell>
          <cell r="H71">
            <v>990</v>
          </cell>
          <cell r="I71">
            <v>135</v>
          </cell>
        </row>
        <row r="72">
          <cell r="B72">
            <v>5</v>
          </cell>
          <cell r="C72">
            <v>0</v>
          </cell>
          <cell r="D72">
            <v>0</v>
          </cell>
          <cell r="E72">
            <v>3627</v>
          </cell>
          <cell r="F72">
            <v>0</v>
          </cell>
          <cell r="G72">
            <v>0</v>
          </cell>
          <cell r="H72">
            <v>20</v>
          </cell>
          <cell r="I72">
            <v>0</v>
          </cell>
        </row>
        <row r="73">
          <cell r="B73">
            <v>1278</v>
          </cell>
          <cell r="C73">
            <v>1663</v>
          </cell>
          <cell r="D73">
            <v>226</v>
          </cell>
          <cell r="E73">
            <v>562</v>
          </cell>
          <cell r="F73">
            <v>630</v>
          </cell>
          <cell r="G73">
            <v>381</v>
          </cell>
          <cell r="H73">
            <v>51</v>
          </cell>
          <cell r="I73">
            <v>1178</v>
          </cell>
        </row>
        <row r="74">
          <cell r="B74">
            <v>1628</v>
          </cell>
          <cell r="C74">
            <v>157</v>
          </cell>
          <cell r="D74">
            <v>1376</v>
          </cell>
          <cell r="E74">
            <v>1153</v>
          </cell>
          <cell r="F74">
            <v>275</v>
          </cell>
          <cell r="G74">
            <v>420</v>
          </cell>
          <cell r="H74">
            <v>804</v>
          </cell>
          <cell r="I74">
            <v>56</v>
          </cell>
        </row>
        <row r="75">
          <cell r="B75">
            <v>37</v>
          </cell>
          <cell r="C75">
            <v>16</v>
          </cell>
          <cell r="D75">
            <v>42</v>
          </cell>
          <cell r="E75">
            <v>466</v>
          </cell>
          <cell r="F75">
            <v>2654</v>
          </cell>
          <cell r="G75">
            <v>172</v>
          </cell>
          <cell r="H75">
            <v>2887</v>
          </cell>
          <cell r="I75">
            <v>100</v>
          </cell>
        </row>
        <row r="76">
          <cell r="B76">
            <v>285</v>
          </cell>
          <cell r="C76">
            <v>40</v>
          </cell>
          <cell r="D76">
            <v>215</v>
          </cell>
          <cell r="E76">
            <v>260</v>
          </cell>
          <cell r="F76">
            <v>286</v>
          </cell>
          <cell r="G76">
            <v>67</v>
          </cell>
          <cell r="H76">
            <v>85</v>
          </cell>
          <cell r="I76">
            <v>50</v>
          </cell>
        </row>
        <row r="77">
          <cell r="B77">
            <v>8</v>
          </cell>
          <cell r="C77">
            <v>0</v>
          </cell>
          <cell r="D77">
            <v>1</v>
          </cell>
          <cell r="E77">
            <v>504</v>
          </cell>
          <cell r="F77">
            <v>290</v>
          </cell>
          <cell r="G77">
            <v>5</v>
          </cell>
          <cell r="H77">
            <v>0</v>
          </cell>
          <cell r="I77">
            <v>104</v>
          </cell>
        </row>
        <row r="78">
          <cell r="B78">
            <v>68</v>
          </cell>
          <cell r="C78">
            <v>0</v>
          </cell>
          <cell r="D78">
            <v>0</v>
          </cell>
          <cell r="E78">
            <v>5221</v>
          </cell>
          <cell r="F78">
            <v>10</v>
          </cell>
          <cell r="G78">
            <v>267</v>
          </cell>
          <cell r="H78">
            <v>0</v>
          </cell>
          <cell r="I78">
            <v>8</v>
          </cell>
        </row>
        <row r="79">
          <cell r="B79">
            <v>637</v>
          </cell>
          <cell r="C79">
            <v>52</v>
          </cell>
          <cell r="D79">
            <v>49</v>
          </cell>
          <cell r="E79">
            <v>184</v>
          </cell>
          <cell r="F79">
            <v>591</v>
          </cell>
          <cell r="G79">
            <v>539</v>
          </cell>
          <cell r="H79">
            <v>28</v>
          </cell>
          <cell r="I79">
            <v>61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>
            <v>6</v>
          </cell>
          <cell r="C81">
            <v>0</v>
          </cell>
          <cell r="D81">
            <v>0</v>
          </cell>
          <cell r="E81">
            <v>465</v>
          </cell>
          <cell r="F81">
            <v>55</v>
          </cell>
          <cell r="G81">
            <v>73</v>
          </cell>
          <cell r="H81">
            <v>0</v>
          </cell>
          <cell r="I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3</v>
          </cell>
          <cell r="I82">
            <v>0</v>
          </cell>
        </row>
        <row r="83">
          <cell r="B83">
            <v>115</v>
          </cell>
          <cell r="C83">
            <v>5238</v>
          </cell>
          <cell r="D83">
            <v>0</v>
          </cell>
          <cell r="E83">
            <v>70</v>
          </cell>
          <cell r="F83">
            <v>5800</v>
          </cell>
          <cell r="G83">
            <v>161</v>
          </cell>
          <cell r="H83">
            <v>0</v>
          </cell>
          <cell r="I83">
            <v>291</v>
          </cell>
        </row>
        <row r="84">
          <cell r="B84">
            <v>1047</v>
          </cell>
          <cell r="C84">
            <v>1395</v>
          </cell>
          <cell r="D84">
            <v>3156</v>
          </cell>
          <cell r="E84">
            <v>391</v>
          </cell>
          <cell r="F84">
            <v>205</v>
          </cell>
          <cell r="G84">
            <v>3435</v>
          </cell>
          <cell r="H84">
            <v>89</v>
          </cell>
          <cell r="I84">
            <v>278</v>
          </cell>
        </row>
        <row r="85">
          <cell r="B85">
            <v>79</v>
          </cell>
          <cell r="C85">
            <v>6</v>
          </cell>
          <cell r="D85">
            <v>365</v>
          </cell>
          <cell r="E85">
            <v>0</v>
          </cell>
          <cell r="F85">
            <v>0</v>
          </cell>
          <cell r="G85">
            <v>523</v>
          </cell>
          <cell r="H85">
            <v>744</v>
          </cell>
          <cell r="I85">
            <v>1750</v>
          </cell>
        </row>
        <row r="86">
          <cell r="B86">
            <v>26</v>
          </cell>
          <cell r="C86">
            <v>1510</v>
          </cell>
          <cell r="D86">
            <v>0</v>
          </cell>
          <cell r="E86">
            <v>1328</v>
          </cell>
          <cell r="F86">
            <v>6133</v>
          </cell>
          <cell r="G86">
            <v>1458</v>
          </cell>
          <cell r="H86">
            <v>10</v>
          </cell>
          <cell r="I86">
            <v>16141</v>
          </cell>
        </row>
        <row r="87">
          <cell r="B87">
            <v>99</v>
          </cell>
          <cell r="C87">
            <v>9713</v>
          </cell>
          <cell r="D87">
            <v>0</v>
          </cell>
          <cell r="E87">
            <v>114</v>
          </cell>
          <cell r="F87">
            <v>185</v>
          </cell>
          <cell r="G87">
            <v>0</v>
          </cell>
          <cell r="H87">
            <v>0</v>
          </cell>
          <cell r="I87">
            <v>72</v>
          </cell>
        </row>
        <row r="88">
          <cell r="B88">
            <v>0</v>
          </cell>
          <cell r="C88">
            <v>20</v>
          </cell>
          <cell r="D88">
            <v>0</v>
          </cell>
          <cell r="E88">
            <v>0</v>
          </cell>
          <cell r="F88">
            <v>50</v>
          </cell>
          <cell r="G88">
            <v>942</v>
          </cell>
          <cell r="H88">
            <v>0</v>
          </cell>
          <cell r="I88">
            <v>365</v>
          </cell>
        </row>
        <row r="89">
          <cell r="B89">
            <v>30164</v>
          </cell>
          <cell r="C89">
            <v>9072</v>
          </cell>
          <cell r="D89">
            <v>149568</v>
          </cell>
          <cell r="E89">
            <v>4778</v>
          </cell>
          <cell r="F89">
            <v>24040</v>
          </cell>
          <cell r="G89">
            <v>44379</v>
          </cell>
          <cell r="H89">
            <v>11582</v>
          </cell>
          <cell r="I89">
            <v>855</v>
          </cell>
        </row>
        <row r="90">
          <cell r="B90">
            <v>140842</v>
          </cell>
          <cell r="C90">
            <v>163620</v>
          </cell>
          <cell r="D90">
            <v>14043</v>
          </cell>
          <cell r="E90">
            <v>178009</v>
          </cell>
          <cell r="F90">
            <v>33507</v>
          </cell>
          <cell r="G90">
            <v>99461</v>
          </cell>
          <cell r="H90">
            <v>26542</v>
          </cell>
          <cell r="I90">
            <v>9815</v>
          </cell>
        </row>
        <row r="107">
          <cell r="B107">
            <v>10068</v>
          </cell>
          <cell r="C107">
            <v>983160</v>
          </cell>
          <cell r="D107">
            <v>224016</v>
          </cell>
          <cell r="E107">
            <v>314094</v>
          </cell>
          <cell r="F107">
            <v>592</v>
          </cell>
          <cell r="G107">
            <v>0</v>
          </cell>
          <cell r="H107">
            <v>2255</v>
          </cell>
          <cell r="I107">
            <v>15916</v>
          </cell>
        </row>
        <row r="108">
          <cell r="B108">
            <v>12221</v>
          </cell>
          <cell r="C108">
            <v>1641</v>
          </cell>
          <cell r="D108">
            <v>913</v>
          </cell>
          <cell r="E108">
            <v>1838</v>
          </cell>
          <cell r="F108">
            <v>3995</v>
          </cell>
          <cell r="G108">
            <v>2442</v>
          </cell>
          <cell r="H108">
            <v>2550</v>
          </cell>
          <cell r="I108">
            <v>2174</v>
          </cell>
        </row>
        <row r="110">
          <cell r="B110">
            <v>345</v>
          </cell>
          <cell r="C110">
            <v>5298</v>
          </cell>
          <cell r="D110">
            <v>99</v>
          </cell>
          <cell r="E110">
            <v>189</v>
          </cell>
          <cell r="F110">
            <v>999</v>
          </cell>
          <cell r="G110">
            <v>2149</v>
          </cell>
          <cell r="H110">
            <v>147</v>
          </cell>
          <cell r="I110">
            <v>2297</v>
          </cell>
        </row>
        <row r="111">
          <cell r="B111">
            <v>0</v>
          </cell>
          <cell r="C111">
            <v>0</v>
          </cell>
          <cell r="D111">
            <v>41</v>
          </cell>
          <cell r="E111">
            <v>0</v>
          </cell>
          <cell r="F111">
            <v>45</v>
          </cell>
          <cell r="G111">
            <v>0</v>
          </cell>
          <cell r="H111">
            <v>4665</v>
          </cell>
          <cell r="I111">
            <v>103</v>
          </cell>
        </row>
        <row r="112">
          <cell r="B112">
            <v>1317</v>
          </cell>
          <cell r="C112">
            <v>433</v>
          </cell>
          <cell r="D112">
            <v>290</v>
          </cell>
          <cell r="E112">
            <v>2764</v>
          </cell>
          <cell r="F112">
            <v>6274</v>
          </cell>
          <cell r="G112">
            <v>292</v>
          </cell>
          <cell r="H112">
            <v>395</v>
          </cell>
          <cell r="I112">
            <v>498</v>
          </cell>
        </row>
        <row r="113">
          <cell r="B113">
            <v>106</v>
          </cell>
          <cell r="C113">
            <v>495</v>
          </cell>
          <cell r="D113">
            <v>91</v>
          </cell>
          <cell r="E113">
            <v>36</v>
          </cell>
          <cell r="F113">
            <v>236</v>
          </cell>
          <cell r="G113">
            <v>11</v>
          </cell>
          <cell r="H113">
            <v>133</v>
          </cell>
          <cell r="I113">
            <v>80</v>
          </cell>
        </row>
        <row r="114">
          <cell r="B114">
            <v>85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24</v>
          </cell>
        </row>
        <row r="115">
          <cell r="B115">
            <v>4335</v>
          </cell>
          <cell r="C115">
            <v>244</v>
          </cell>
          <cell r="D115">
            <v>1290</v>
          </cell>
          <cell r="E115">
            <v>411</v>
          </cell>
          <cell r="F115">
            <v>3103</v>
          </cell>
          <cell r="G115">
            <v>340</v>
          </cell>
          <cell r="H115">
            <v>6680</v>
          </cell>
          <cell r="I115">
            <v>768</v>
          </cell>
        </row>
        <row r="116">
          <cell r="B116">
            <v>5822</v>
          </cell>
          <cell r="C116">
            <v>6514</v>
          </cell>
          <cell r="D116">
            <v>194</v>
          </cell>
          <cell r="E116">
            <v>1645</v>
          </cell>
          <cell r="F116">
            <v>4524</v>
          </cell>
          <cell r="G116">
            <v>1866</v>
          </cell>
          <cell r="H116">
            <v>8711</v>
          </cell>
          <cell r="I116">
            <v>3199</v>
          </cell>
        </row>
        <row r="117">
          <cell r="B117">
            <v>972</v>
          </cell>
          <cell r="C117">
            <v>50122</v>
          </cell>
          <cell r="D117">
            <v>0</v>
          </cell>
          <cell r="E117">
            <v>20</v>
          </cell>
          <cell r="F117">
            <v>8120</v>
          </cell>
          <cell r="G117">
            <v>1638</v>
          </cell>
          <cell r="H117">
            <v>0</v>
          </cell>
          <cell r="I117">
            <v>7717</v>
          </cell>
        </row>
        <row r="118">
          <cell r="B118">
            <v>0</v>
          </cell>
          <cell r="C118">
            <v>0</v>
          </cell>
          <cell r="D118">
            <v>15225</v>
          </cell>
          <cell r="E118">
            <v>100110</v>
          </cell>
          <cell r="F118">
            <v>2575</v>
          </cell>
          <cell r="G118">
            <v>0</v>
          </cell>
          <cell r="H118">
            <v>315</v>
          </cell>
          <cell r="I118">
            <v>0</v>
          </cell>
        </row>
        <row r="119">
          <cell r="B119">
            <v>4335</v>
          </cell>
          <cell r="C119">
            <v>9071</v>
          </cell>
          <cell r="D119">
            <v>0</v>
          </cell>
          <cell r="E119">
            <v>6617</v>
          </cell>
          <cell r="F119">
            <v>7508</v>
          </cell>
          <cell r="G119">
            <v>9128</v>
          </cell>
          <cell r="H119">
            <v>19</v>
          </cell>
          <cell r="I119">
            <v>10111</v>
          </cell>
        </row>
        <row r="120">
          <cell r="B120">
            <v>115956</v>
          </cell>
          <cell r="C120">
            <v>23946</v>
          </cell>
          <cell r="D120">
            <v>35473</v>
          </cell>
          <cell r="E120">
            <v>20255</v>
          </cell>
          <cell r="F120">
            <v>28873</v>
          </cell>
          <cell r="G120">
            <v>5418</v>
          </cell>
          <cell r="H120">
            <v>21070</v>
          </cell>
          <cell r="I120">
            <v>10689</v>
          </cell>
        </row>
        <row r="121">
          <cell r="B121">
            <v>12603</v>
          </cell>
          <cell r="C121">
            <v>335</v>
          </cell>
          <cell r="D121">
            <v>23421</v>
          </cell>
          <cell r="E121">
            <v>4011</v>
          </cell>
          <cell r="F121">
            <v>6816</v>
          </cell>
          <cell r="G121">
            <v>4884</v>
          </cell>
          <cell r="H121">
            <v>6600</v>
          </cell>
          <cell r="I121">
            <v>1044</v>
          </cell>
        </row>
        <row r="122">
          <cell r="B122">
            <v>36</v>
          </cell>
          <cell r="C122">
            <v>0</v>
          </cell>
          <cell r="D122">
            <v>0</v>
          </cell>
          <cell r="E122">
            <v>31772</v>
          </cell>
          <cell r="F122">
            <v>0</v>
          </cell>
          <cell r="G122">
            <v>0</v>
          </cell>
          <cell r="H122">
            <v>80</v>
          </cell>
          <cell r="I122">
            <v>0</v>
          </cell>
        </row>
        <row r="123">
          <cell r="B123">
            <v>12176</v>
          </cell>
          <cell r="C123">
            <v>7179</v>
          </cell>
          <cell r="D123">
            <v>2255</v>
          </cell>
          <cell r="E123">
            <v>1598</v>
          </cell>
          <cell r="F123">
            <v>5610</v>
          </cell>
          <cell r="G123">
            <v>1355</v>
          </cell>
          <cell r="H123">
            <v>335</v>
          </cell>
          <cell r="I123">
            <v>9538</v>
          </cell>
        </row>
        <row r="124">
          <cell r="B124">
            <v>13888</v>
          </cell>
          <cell r="C124">
            <v>634</v>
          </cell>
          <cell r="D124">
            <v>10317</v>
          </cell>
          <cell r="E124">
            <v>9694</v>
          </cell>
          <cell r="F124">
            <v>3600</v>
          </cell>
          <cell r="G124">
            <v>2309</v>
          </cell>
          <cell r="H124">
            <v>10997</v>
          </cell>
          <cell r="I124">
            <v>460</v>
          </cell>
        </row>
        <row r="125">
          <cell r="B125">
            <v>756</v>
          </cell>
          <cell r="C125">
            <v>128</v>
          </cell>
          <cell r="D125">
            <v>840</v>
          </cell>
          <cell r="E125">
            <v>12622</v>
          </cell>
          <cell r="F125">
            <v>72424</v>
          </cell>
          <cell r="G125">
            <v>2003</v>
          </cell>
          <cell r="H125">
            <v>59349</v>
          </cell>
          <cell r="I125">
            <v>1700</v>
          </cell>
        </row>
        <row r="126">
          <cell r="B126">
            <v>2097</v>
          </cell>
          <cell r="C126">
            <v>79</v>
          </cell>
          <cell r="D126">
            <v>3396</v>
          </cell>
          <cell r="E126">
            <v>2422</v>
          </cell>
          <cell r="F126">
            <v>5030</v>
          </cell>
          <cell r="G126">
            <v>505</v>
          </cell>
          <cell r="H126">
            <v>367</v>
          </cell>
          <cell r="I126">
            <v>132</v>
          </cell>
        </row>
        <row r="127">
          <cell r="B127">
            <v>16</v>
          </cell>
          <cell r="C127">
            <v>0</v>
          </cell>
          <cell r="D127">
            <v>1</v>
          </cell>
          <cell r="E127">
            <v>1003</v>
          </cell>
          <cell r="F127">
            <v>520</v>
          </cell>
          <cell r="G127">
            <v>4</v>
          </cell>
          <cell r="H127">
            <v>0</v>
          </cell>
          <cell r="I127">
            <v>312</v>
          </cell>
        </row>
        <row r="128">
          <cell r="B128">
            <v>61</v>
          </cell>
          <cell r="C128">
            <v>0</v>
          </cell>
          <cell r="D128">
            <v>0</v>
          </cell>
          <cell r="E128">
            <v>18463</v>
          </cell>
          <cell r="F128">
            <v>10</v>
          </cell>
          <cell r="G128">
            <v>164</v>
          </cell>
          <cell r="H128">
            <v>0</v>
          </cell>
          <cell r="I128">
            <v>24</v>
          </cell>
        </row>
        <row r="129">
          <cell r="B129">
            <v>5171</v>
          </cell>
          <cell r="C129">
            <v>106</v>
          </cell>
          <cell r="D129">
            <v>743</v>
          </cell>
          <cell r="E129">
            <v>3025</v>
          </cell>
          <cell r="F129">
            <v>11825</v>
          </cell>
          <cell r="G129">
            <v>16007</v>
          </cell>
          <cell r="H129">
            <v>1126</v>
          </cell>
          <cell r="I129">
            <v>542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B131">
            <v>96</v>
          </cell>
          <cell r="C131">
            <v>0</v>
          </cell>
          <cell r="D131">
            <v>0</v>
          </cell>
          <cell r="E131">
            <v>25630</v>
          </cell>
          <cell r="F131">
            <v>1100</v>
          </cell>
          <cell r="G131">
            <v>940</v>
          </cell>
          <cell r="H131">
            <v>0</v>
          </cell>
          <cell r="I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4</v>
          </cell>
          <cell r="I132">
            <v>0</v>
          </cell>
        </row>
        <row r="133">
          <cell r="B133">
            <v>151</v>
          </cell>
          <cell r="C133">
            <v>377</v>
          </cell>
          <cell r="D133">
            <v>0</v>
          </cell>
          <cell r="E133">
            <v>31</v>
          </cell>
          <cell r="F133">
            <v>2900</v>
          </cell>
          <cell r="G133">
            <v>441</v>
          </cell>
          <cell r="H133">
            <v>0</v>
          </cell>
          <cell r="I133">
            <v>444</v>
          </cell>
        </row>
        <row r="134">
          <cell r="B134">
            <v>1517</v>
          </cell>
          <cell r="C134">
            <v>167</v>
          </cell>
          <cell r="D134">
            <v>6644</v>
          </cell>
          <cell r="E134">
            <v>72</v>
          </cell>
          <cell r="F134">
            <v>1285</v>
          </cell>
          <cell r="G134">
            <v>1377</v>
          </cell>
          <cell r="H134">
            <v>281</v>
          </cell>
          <cell r="I134">
            <v>421</v>
          </cell>
        </row>
        <row r="135">
          <cell r="B135">
            <v>78</v>
          </cell>
          <cell r="C135">
            <v>12</v>
          </cell>
          <cell r="D135">
            <v>381</v>
          </cell>
          <cell r="E135">
            <v>0</v>
          </cell>
          <cell r="F135">
            <v>0</v>
          </cell>
          <cell r="G135">
            <v>235</v>
          </cell>
          <cell r="H135">
            <v>52080</v>
          </cell>
          <cell r="I135">
            <v>3500</v>
          </cell>
        </row>
        <row r="136">
          <cell r="B136">
            <v>182</v>
          </cell>
          <cell r="C136">
            <v>1820</v>
          </cell>
          <cell r="D136">
            <v>0</v>
          </cell>
          <cell r="E136">
            <v>412</v>
          </cell>
          <cell r="F136">
            <v>45567</v>
          </cell>
          <cell r="G136">
            <v>586</v>
          </cell>
          <cell r="H136">
            <v>5</v>
          </cell>
          <cell r="I136">
            <v>51528</v>
          </cell>
        </row>
        <row r="137">
          <cell r="B137">
            <v>226</v>
          </cell>
          <cell r="C137">
            <v>1360</v>
          </cell>
          <cell r="D137">
            <v>0</v>
          </cell>
          <cell r="E137">
            <v>41</v>
          </cell>
          <cell r="F137">
            <v>555</v>
          </cell>
          <cell r="G137">
            <v>0</v>
          </cell>
          <cell r="H137">
            <v>0</v>
          </cell>
          <cell r="I137">
            <v>144</v>
          </cell>
        </row>
        <row r="138">
          <cell r="B138">
            <v>0</v>
          </cell>
          <cell r="C138">
            <v>4</v>
          </cell>
          <cell r="D138">
            <v>0</v>
          </cell>
          <cell r="E138">
            <v>0</v>
          </cell>
          <cell r="F138">
            <v>50</v>
          </cell>
          <cell r="G138">
            <v>297</v>
          </cell>
          <cell r="H138">
            <v>0</v>
          </cell>
          <cell r="I138">
            <v>730</v>
          </cell>
        </row>
        <row r="139">
          <cell r="B139">
            <v>136888</v>
          </cell>
          <cell r="C139">
            <v>45360</v>
          </cell>
          <cell r="D139">
            <v>825668</v>
          </cell>
          <cell r="E139">
            <v>10400</v>
          </cell>
          <cell r="F139">
            <v>103139</v>
          </cell>
          <cell r="G139">
            <v>416951</v>
          </cell>
          <cell r="H139">
            <v>46634</v>
          </cell>
          <cell r="I139">
            <v>26848</v>
          </cell>
        </row>
        <row r="140">
          <cell r="B140">
            <v>30218</v>
          </cell>
          <cell r="C140">
            <v>23864</v>
          </cell>
          <cell r="D140">
            <v>9317</v>
          </cell>
          <cell r="E140">
            <v>25696</v>
          </cell>
          <cell r="F140">
            <v>6705</v>
          </cell>
          <cell r="G140">
            <v>28407</v>
          </cell>
          <cell r="H140">
            <v>18400</v>
          </cell>
          <cell r="I140">
            <v>12127</v>
          </cell>
        </row>
      </sheetData>
      <sheetData sheetId="7">
        <row r="8">
          <cell r="B8">
            <v>6657</v>
          </cell>
          <cell r="C8">
            <v>177308</v>
          </cell>
          <cell r="D8">
            <v>171655</v>
          </cell>
          <cell r="E8">
            <v>117998</v>
          </cell>
          <cell r="F8">
            <v>12111</v>
          </cell>
          <cell r="G8">
            <v>0</v>
          </cell>
          <cell r="H8">
            <v>23823</v>
          </cell>
          <cell r="I8">
            <v>9474</v>
          </cell>
        </row>
        <row r="9">
          <cell r="B9">
            <v>3052</v>
          </cell>
          <cell r="C9">
            <v>1595</v>
          </cell>
          <cell r="D9">
            <v>2506</v>
          </cell>
          <cell r="E9">
            <v>2801</v>
          </cell>
          <cell r="F9">
            <v>4295</v>
          </cell>
          <cell r="G9">
            <v>5542</v>
          </cell>
          <cell r="H9">
            <v>34059</v>
          </cell>
          <cell r="I9">
            <v>2013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201</v>
          </cell>
          <cell r="D11">
            <v>0</v>
          </cell>
          <cell r="E11">
            <v>3</v>
          </cell>
          <cell r="F11">
            <v>0</v>
          </cell>
          <cell r="G11">
            <v>0</v>
          </cell>
          <cell r="H11">
            <v>0</v>
          </cell>
          <cell r="I11">
            <v>19</v>
          </cell>
        </row>
        <row r="12">
          <cell r="B12">
            <v>0</v>
          </cell>
          <cell r="C12">
            <v>0</v>
          </cell>
          <cell r="D12">
            <v>192</v>
          </cell>
          <cell r="E12">
            <v>0</v>
          </cell>
          <cell r="F12">
            <v>5</v>
          </cell>
          <cell r="G12">
            <v>4</v>
          </cell>
          <cell r="H12">
            <v>3695</v>
          </cell>
          <cell r="I12">
            <v>0</v>
          </cell>
        </row>
        <row r="13">
          <cell r="B13">
            <v>227</v>
          </cell>
          <cell r="C13">
            <v>44</v>
          </cell>
          <cell r="D13">
            <v>708</v>
          </cell>
          <cell r="E13">
            <v>492</v>
          </cell>
          <cell r="F13">
            <v>490</v>
          </cell>
          <cell r="G13">
            <v>1476</v>
          </cell>
          <cell r="H13">
            <v>7881</v>
          </cell>
          <cell r="I13">
            <v>20</v>
          </cell>
        </row>
        <row r="14">
          <cell r="B14">
            <v>96</v>
          </cell>
          <cell r="C14">
            <v>88</v>
          </cell>
          <cell r="D14">
            <v>276</v>
          </cell>
          <cell r="E14">
            <v>18</v>
          </cell>
          <cell r="F14">
            <v>260</v>
          </cell>
          <cell r="G14">
            <v>3112</v>
          </cell>
          <cell r="H14">
            <v>7052</v>
          </cell>
          <cell r="I14">
            <v>522</v>
          </cell>
        </row>
        <row r="15">
          <cell r="B15">
            <v>126</v>
          </cell>
          <cell r="C15">
            <v>0</v>
          </cell>
          <cell r="D15">
            <v>0</v>
          </cell>
          <cell r="E15">
            <v>0</v>
          </cell>
          <cell r="F15">
            <v>20</v>
          </cell>
          <cell r="G15">
            <v>159</v>
          </cell>
          <cell r="H15">
            <v>1167</v>
          </cell>
          <cell r="I15">
            <v>0</v>
          </cell>
        </row>
        <row r="16">
          <cell r="B16">
            <v>474</v>
          </cell>
          <cell r="C16">
            <v>178</v>
          </cell>
          <cell r="D16">
            <v>850</v>
          </cell>
          <cell r="E16">
            <v>138</v>
          </cell>
          <cell r="F16">
            <v>5966</v>
          </cell>
          <cell r="G16">
            <v>15009</v>
          </cell>
          <cell r="H16">
            <v>26655</v>
          </cell>
          <cell r="I16">
            <v>465</v>
          </cell>
        </row>
        <row r="17">
          <cell r="B17">
            <v>101</v>
          </cell>
          <cell r="C17">
            <v>330</v>
          </cell>
          <cell r="D17">
            <v>178</v>
          </cell>
          <cell r="E17">
            <v>1633</v>
          </cell>
          <cell r="F17">
            <v>966</v>
          </cell>
          <cell r="G17">
            <v>128</v>
          </cell>
          <cell r="H17">
            <v>2169</v>
          </cell>
          <cell r="I17">
            <v>383</v>
          </cell>
        </row>
        <row r="18">
          <cell r="B18">
            <v>11</v>
          </cell>
          <cell r="C18">
            <v>574</v>
          </cell>
          <cell r="D18">
            <v>0</v>
          </cell>
          <cell r="E18">
            <v>87</v>
          </cell>
          <cell r="F18">
            <v>1530</v>
          </cell>
          <cell r="G18">
            <v>547</v>
          </cell>
          <cell r="H18">
            <v>11</v>
          </cell>
          <cell r="I18">
            <v>956</v>
          </cell>
        </row>
        <row r="19">
          <cell r="B19">
            <v>61</v>
          </cell>
          <cell r="C19">
            <v>0</v>
          </cell>
          <cell r="D19">
            <v>0</v>
          </cell>
          <cell r="E19">
            <v>1921</v>
          </cell>
          <cell r="F19">
            <v>170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212</v>
          </cell>
          <cell r="C20">
            <v>1297</v>
          </cell>
          <cell r="D20">
            <v>92</v>
          </cell>
          <cell r="E20">
            <v>261</v>
          </cell>
          <cell r="F20">
            <v>2410</v>
          </cell>
          <cell r="G20">
            <v>929</v>
          </cell>
          <cell r="H20">
            <v>160</v>
          </cell>
          <cell r="I20">
            <v>970</v>
          </cell>
        </row>
        <row r="21">
          <cell r="B21">
            <v>2818</v>
          </cell>
          <cell r="C21">
            <v>2025</v>
          </cell>
          <cell r="D21">
            <v>3076</v>
          </cell>
          <cell r="E21">
            <v>12856</v>
          </cell>
          <cell r="F21">
            <v>3843</v>
          </cell>
          <cell r="G21">
            <v>1186</v>
          </cell>
          <cell r="H21">
            <v>4673</v>
          </cell>
          <cell r="I21">
            <v>2202</v>
          </cell>
        </row>
        <row r="22">
          <cell r="B22">
            <v>335</v>
          </cell>
          <cell r="C22">
            <v>11</v>
          </cell>
          <cell r="D22">
            <v>255</v>
          </cell>
          <cell r="E22">
            <v>458</v>
          </cell>
          <cell r="F22">
            <v>1022</v>
          </cell>
          <cell r="G22">
            <v>429</v>
          </cell>
          <cell r="H22">
            <v>332</v>
          </cell>
          <cell r="I22">
            <v>70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612</v>
          </cell>
          <cell r="C24">
            <v>1462</v>
          </cell>
          <cell r="D24">
            <v>454</v>
          </cell>
          <cell r="E24">
            <v>599</v>
          </cell>
          <cell r="F24">
            <v>1877</v>
          </cell>
          <cell r="G24">
            <v>2354</v>
          </cell>
          <cell r="H24">
            <v>3181</v>
          </cell>
          <cell r="I24">
            <v>1162</v>
          </cell>
        </row>
        <row r="25">
          <cell r="B25">
            <v>257</v>
          </cell>
          <cell r="C25">
            <v>6</v>
          </cell>
          <cell r="D25">
            <v>25</v>
          </cell>
          <cell r="E25">
            <v>546</v>
          </cell>
          <cell r="F25">
            <v>239</v>
          </cell>
          <cell r="G25">
            <v>95</v>
          </cell>
          <cell r="H25">
            <v>245</v>
          </cell>
          <cell r="I25">
            <v>16</v>
          </cell>
        </row>
        <row r="26">
          <cell r="B26">
            <v>180</v>
          </cell>
          <cell r="C26">
            <v>0</v>
          </cell>
          <cell r="D26">
            <v>54</v>
          </cell>
          <cell r="E26">
            <v>1244</v>
          </cell>
          <cell r="F26">
            <v>770</v>
          </cell>
          <cell r="G26">
            <v>74</v>
          </cell>
          <cell r="H26">
            <v>217</v>
          </cell>
          <cell r="I26">
            <v>42</v>
          </cell>
        </row>
        <row r="27">
          <cell r="B27">
            <v>80</v>
          </cell>
          <cell r="C27">
            <v>22</v>
          </cell>
          <cell r="D27">
            <v>200</v>
          </cell>
          <cell r="E27">
            <v>123</v>
          </cell>
          <cell r="F27">
            <v>538</v>
          </cell>
          <cell r="G27">
            <v>72</v>
          </cell>
          <cell r="H27">
            <v>118</v>
          </cell>
          <cell r="I27">
            <v>29</v>
          </cell>
        </row>
        <row r="28">
          <cell r="B28">
            <v>25</v>
          </cell>
          <cell r="C28">
            <v>0</v>
          </cell>
          <cell r="D28">
            <v>0</v>
          </cell>
          <cell r="E28">
            <v>701</v>
          </cell>
          <cell r="F28">
            <v>220</v>
          </cell>
          <cell r="G28">
            <v>40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153</v>
          </cell>
          <cell r="F29">
            <v>0</v>
          </cell>
          <cell r="G29">
            <v>10</v>
          </cell>
          <cell r="H29">
            <v>0</v>
          </cell>
          <cell r="I29">
            <v>0</v>
          </cell>
        </row>
        <row r="30">
          <cell r="B30">
            <v>56</v>
          </cell>
          <cell r="C30">
            <v>0</v>
          </cell>
          <cell r="D30">
            <v>25</v>
          </cell>
          <cell r="E30">
            <v>40</v>
          </cell>
          <cell r="F30">
            <v>800</v>
          </cell>
          <cell r="G30">
            <v>20</v>
          </cell>
          <cell r="H30">
            <v>10</v>
          </cell>
          <cell r="I30">
            <v>15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632</v>
          </cell>
          <cell r="F32">
            <v>445</v>
          </cell>
          <cell r="G32">
            <v>239</v>
          </cell>
          <cell r="H32">
            <v>0</v>
          </cell>
          <cell r="I32">
            <v>3</v>
          </cell>
        </row>
        <row r="33">
          <cell r="B33">
            <v>243</v>
          </cell>
          <cell r="C33">
            <v>0</v>
          </cell>
          <cell r="D33">
            <v>99</v>
          </cell>
          <cell r="E33">
            <v>89</v>
          </cell>
          <cell r="F33">
            <v>105</v>
          </cell>
          <cell r="G33">
            <v>812</v>
          </cell>
          <cell r="H33">
            <v>250</v>
          </cell>
          <cell r="I33">
            <v>9</v>
          </cell>
        </row>
        <row r="34">
          <cell r="B34">
            <v>150</v>
          </cell>
          <cell r="C34">
            <v>131</v>
          </cell>
          <cell r="D34">
            <v>0</v>
          </cell>
          <cell r="E34">
            <v>23</v>
          </cell>
          <cell r="F34">
            <v>220</v>
          </cell>
          <cell r="G34">
            <v>0</v>
          </cell>
          <cell r="H34">
            <v>0</v>
          </cell>
          <cell r="I34">
            <v>395</v>
          </cell>
        </row>
        <row r="35">
          <cell r="B35">
            <v>109</v>
          </cell>
          <cell r="C35">
            <v>91</v>
          </cell>
          <cell r="D35">
            <v>195</v>
          </cell>
          <cell r="E35">
            <v>183</v>
          </cell>
          <cell r="F35">
            <v>165</v>
          </cell>
          <cell r="G35">
            <v>709</v>
          </cell>
          <cell r="H35">
            <v>201</v>
          </cell>
          <cell r="I35">
            <v>37</v>
          </cell>
        </row>
        <row r="36">
          <cell r="B36">
            <v>216</v>
          </cell>
          <cell r="C36">
            <v>0</v>
          </cell>
          <cell r="D36">
            <v>117</v>
          </cell>
          <cell r="E36">
            <v>0</v>
          </cell>
          <cell r="F36">
            <v>120</v>
          </cell>
          <cell r="G36">
            <v>142</v>
          </cell>
          <cell r="H36">
            <v>192</v>
          </cell>
          <cell r="I36">
            <v>300</v>
          </cell>
        </row>
        <row r="37">
          <cell r="B37">
            <v>0</v>
          </cell>
          <cell r="C37">
            <v>25</v>
          </cell>
          <cell r="D37">
            <v>0</v>
          </cell>
          <cell r="E37">
            <v>10</v>
          </cell>
          <cell r="F37">
            <v>25</v>
          </cell>
          <cell r="G37">
            <v>80</v>
          </cell>
          <cell r="H37">
            <v>0</v>
          </cell>
          <cell r="I37">
            <v>172</v>
          </cell>
        </row>
        <row r="38">
          <cell r="B38">
            <v>270</v>
          </cell>
          <cell r="C38">
            <v>764</v>
          </cell>
          <cell r="D38">
            <v>0</v>
          </cell>
          <cell r="E38">
            <v>157</v>
          </cell>
          <cell r="F38">
            <v>150</v>
          </cell>
          <cell r="G38">
            <v>0</v>
          </cell>
          <cell r="H38">
            <v>0</v>
          </cell>
          <cell r="I38">
            <v>9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244</v>
          </cell>
          <cell r="C40">
            <v>72</v>
          </cell>
          <cell r="D40">
            <v>659</v>
          </cell>
          <cell r="E40">
            <v>76</v>
          </cell>
          <cell r="F40">
            <v>527</v>
          </cell>
          <cell r="G40">
            <v>195</v>
          </cell>
          <cell r="H40">
            <v>451</v>
          </cell>
          <cell r="I40">
            <v>84</v>
          </cell>
        </row>
        <row r="41">
          <cell r="B41">
            <v>1739</v>
          </cell>
          <cell r="C41">
            <v>566</v>
          </cell>
          <cell r="D41">
            <v>1256</v>
          </cell>
          <cell r="E41">
            <v>2526</v>
          </cell>
          <cell r="F41">
            <v>2151</v>
          </cell>
          <cell r="G41">
            <v>1047</v>
          </cell>
          <cell r="H41">
            <v>3718</v>
          </cell>
          <cell r="I41">
            <v>903</v>
          </cell>
        </row>
        <row r="56">
          <cell r="B56">
            <v>6534</v>
          </cell>
          <cell r="C56">
            <v>132072</v>
          </cell>
          <cell r="D56">
            <v>171011</v>
          </cell>
          <cell r="E56">
            <v>117747</v>
          </cell>
          <cell r="F56">
            <v>90</v>
          </cell>
          <cell r="G56">
            <v>0</v>
          </cell>
          <cell r="H56">
            <v>2859</v>
          </cell>
          <cell r="I56">
            <v>8167</v>
          </cell>
        </row>
        <row r="57">
          <cell r="B57">
            <v>885</v>
          </cell>
          <cell r="C57">
            <v>643</v>
          </cell>
          <cell r="D57">
            <v>2016</v>
          </cell>
          <cell r="E57">
            <v>1492</v>
          </cell>
          <cell r="F57">
            <v>2203</v>
          </cell>
          <cell r="G57">
            <v>3212</v>
          </cell>
          <cell r="H57">
            <v>7851</v>
          </cell>
          <cell r="I57">
            <v>2294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1522</v>
          </cell>
          <cell r="C59">
            <v>71787</v>
          </cell>
          <cell r="D59">
            <v>343</v>
          </cell>
          <cell r="E59">
            <v>1128</v>
          </cell>
          <cell r="F59">
            <v>8623</v>
          </cell>
          <cell r="G59">
            <v>19823</v>
          </cell>
          <cell r="H59">
            <v>642</v>
          </cell>
          <cell r="I59">
            <v>29767</v>
          </cell>
        </row>
        <row r="60">
          <cell r="B60">
            <v>0</v>
          </cell>
          <cell r="C60">
            <v>0</v>
          </cell>
          <cell r="D60">
            <v>100</v>
          </cell>
          <cell r="E60">
            <v>0</v>
          </cell>
          <cell r="F60">
            <v>10</v>
          </cell>
          <cell r="G60">
            <v>20</v>
          </cell>
          <cell r="H60">
            <v>730</v>
          </cell>
          <cell r="I60">
            <v>317</v>
          </cell>
        </row>
        <row r="61">
          <cell r="B61">
            <v>568</v>
          </cell>
          <cell r="C61">
            <v>67</v>
          </cell>
          <cell r="D61">
            <v>14</v>
          </cell>
          <cell r="E61">
            <v>4785</v>
          </cell>
          <cell r="F61">
            <v>576</v>
          </cell>
          <cell r="G61">
            <v>587</v>
          </cell>
          <cell r="H61">
            <v>3688</v>
          </cell>
          <cell r="I61">
            <v>0</v>
          </cell>
        </row>
        <row r="62">
          <cell r="B62">
            <v>225</v>
          </cell>
          <cell r="C62">
            <v>232</v>
          </cell>
          <cell r="D62">
            <v>6</v>
          </cell>
          <cell r="E62">
            <v>77</v>
          </cell>
          <cell r="F62">
            <v>242</v>
          </cell>
          <cell r="G62">
            <v>1953</v>
          </cell>
          <cell r="H62">
            <v>683</v>
          </cell>
          <cell r="I62">
            <v>120</v>
          </cell>
        </row>
        <row r="63">
          <cell r="B63">
            <v>94</v>
          </cell>
          <cell r="C63">
            <v>0</v>
          </cell>
          <cell r="D63">
            <v>0</v>
          </cell>
          <cell r="E63">
            <v>0</v>
          </cell>
          <cell r="F63">
            <v>5</v>
          </cell>
          <cell r="G63">
            <v>308</v>
          </cell>
          <cell r="H63">
            <v>43</v>
          </cell>
          <cell r="I63">
            <v>0</v>
          </cell>
        </row>
        <row r="64">
          <cell r="B64">
            <v>2528</v>
          </cell>
          <cell r="C64">
            <v>665</v>
          </cell>
          <cell r="D64">
            <v>868</v>
          </cell>
          <cell r="E64">
            <v>61</v>
          </cell>
          <cell r="F64">
            <v>1297</v>
          </cell>
          <cell r="G64">
            <v>70</v>
          </cell>
          <cell r="H64">
            <v>2281</v>
          </cell>
          <cell r="I64">
            <v>197</v>
          </cell>
        </row>
        <row r="65">
          <cell r="B65">
            <v>414</v>
          </cell>
          <cell r="C65">
            <v>117</v>
          </cell>
          <cell r="D65">
            <v>4</v>
          </cell>
          <cell r="E65">
            <v>1351</v>
          </cell>
          <cell r="F65">
            <v>419</v>
          </cell>
          <cell r="G65">
            <v>94</v>
          </cell>
          <cell r="H65">
            <v>1418</v>
          </cell>
          <cell r="I65">
            <v>432</v>
          </cell>
        </row>
        <row r="66">
          <cell r="B66">
            <v>39</v>
          </cell>
          <cell r="C66">
            <v>2828</v>
          </cell>
          <cell r="D66">
            <v>0</v>
          </cell>
          <cell r="E66">
            <v>129</v>
          </cell>
          <cell r="F66">
            <v>2200</v>
          </cell>
          <cell r="G66">
            <v>261</v>
          </cell>
          <cell r="H66">
            <v>0</v>
          </cell>
          <cell r="I66">
            <v>725</v>
          </cell>
        </row>
        <row r="67">
          <cell r="B67">
            <v>39</v>
          </cell>
          <cell r="C67">
            <v>0</v>
          </cell>
          <cell r="D67">
            <v>179</v>
          </cell>
          <cell r="E67">
            <v>2557</v>
          </cell>
          <cell r="F67">
            <v>155</v>
          </cell>
          <cell r="G67">
            <v>960</v>
          </cell>
          <cell r="H67">
            <v>0</v>
          </cell>
          <cell r="I67">
            <v>0</v>
          </cell>
        </row>
        <row r="68">
          <cell r="B68">
            <v>355</v>
          </cell>
          <cell r="C68">
            <v>1196</v>
          </cell>
          <cell r="D68">
            <v>11</v>
          </cell>
          <cell r="E68">
            <v>342</v>
          </cell>
          <cell r="F68">
            <v>2779</v>
          </cell>
          <cell r="G68">
            <v>1060</v>
          </cell>
          <cell r="H68">
            <v>0</v>
          </cell>
          <cell r="I68">
            <v>666</v>
          </cell>
        </row>
        <row r="69">
          <cell r="B69">
            <v>4611</v>
          </cell>
          <cell r="C69">
            <v>1829</v>
          </cell>
          <cell r="D69">
            <v>4341</v>
          </cell>
          <cell r="E69">
            <v>5600</v>
          </cell>
          <cell r="F69">
            <v>3137</v>
          </cell>
          <cell r="G69">
            <v>405</v>
          </cell>
          <cell r="H69">
            <v>1932</v>
          </cell>
          <cell r="I69">
            <v>1641</v>
          </cell>
        </row>
        <row r="70">
          <cell r="B70">
            <v>1181</v>
          </cell>
          <cell r="C70">
            <v>179</v>
          </cell>
          <cell r="D70">
            <v>3875</v>
          </cell>
          <cell r="E70">
            <v>687</v>
          </cell>
          <cell r="F70">
            <v>1047</v>
          </cell>
          <cell r="G70">
            <v>1226</v>
          </cell>
          <cell r="H70">
            <v>1239</v>
          </cell>
          <cell r="I70">
            <v>207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659</v>
          </cell>
          <cell r="F71">
            <v>0</v>
          </cell>
          <cell r="G71">
            <v>6</v>
          </cell>
          <cell r="H71">
            <v>0</v>
          </cell>
          <cell r="I71">
            <v>0</v>
          </cell>
        </row>
        <row r="72">
          <cell r="B72">
            <v>1463</v>
          </cell>
          <cell r="C72">
            <v>2256</v>
          </cell>
          <cell r="D72">
            <v>215</v>
          </cell>
          <cell r="E72">
            <v>610</v>
          </cell>
          <cell r="F72">
            <v>2772</v>
          </cell>
          <cell r="G72">
            <v>362</v>
          </cell>
          <cell r="H72">
            <v>47</v>
          </cell>
          <cell r="I72">
            <v>1324</v>
          </cell>
        </row>
        <row r="73">
          <cell r="B73">
            <v>1675</v>
          </cell>
          <cell r="C73">
            <v>124</v>
          </cell>
          <cell r="D73">
            <v>1223</v>
          </cell>
          <cell r="E73">
            <v>1077</v>
          </cell>
          <cell r="F73">
            <v>266</v>
          </cell>
          <cell r="G73">
            <v>348</v>
          </cell>
          <cell r="H73">
            <v>953</v>
          </cell>
          <cell r="I73">
            <v>73</v>
          </cell>
        </row>
        <row r="74">
          <cell r="B74">
            <v>0</v>
          </cell>
          <cell r="C74">
            <v>2</v>
          </cell>
          <cell r="D74">
            <v>10</v>
          </cell>
          <cell r="E74">
            <v>366</v>
          </cell>
          <cell r="F74">
            <v>1575</v>
          </cell>
          <cell r="G74">
            <v>43</v>
          </cell>
          <cell r="H74">
            <v>20</v>
          </cell>
          <cell r="I74">
            <v>1</v>
          </cell>
        </row>
        <row r="75">
          <cell r="B75">
            <v>175</v>
          </cell>
          <cell r="C75">
            <v>37</v>
          </cell>
          <cell r="D75">
            <v>233</v>
          </cell>
          <cell r="E75">
            <v>127</v>
          </cell>
          <cell r="F75">
            <v>513</v>
          </cell>
          <cell r="G75">
            <v>60</v>
          </cell>
          <cell r="H75">
            <v>221</v>
          </cell>
          <cell r="I75">
            <v>42</v>
          </cell>
        </row>
        <row r="76">
          <cell r="B76">
            <v>6</v>
          </cell>
          <cell r="C76">
            <v>0</v>
          </cell>
          <cell r="D76">
            <v>0</v>
          </cell>
          <cell r="E76">
            <v>474</v>
          </cell>
          <cell r="F76">
            <v>90</v>
          </cell>
          <cell r="G76">
            <v>21</v>
          </cell>
          <cell r="H76">
            <v>0</v>
          </cell>
          <cell r="I76">
            <v>18</v>
          </cell>
        </row>
        <row r="77">
          <cell r="B77">
            <v>157</v>
          </cell>
          <cell r="C77">
            <v>0</v>
          </cell>
          <cell r="D77">
            <v>0</v>
          </cell>
          <cell r="E77">
            <v>7439</v>
          </cell>
          <cell r="F77">
            <v>15</v>
          </cell>
          <cell r="G77">
            <v>395</v>
          </cell>
          <cell r="H77">
            <v>38</v>
          </cell>
          <cell r="I77">
            <v>5</v>
          </cell>
        </row>
        <row r="78">
          <cell r="B78">
            <v>625</v>
          </cell>
          <cell r="C78">
            <v>57</v>
          </cell>
          <cell r="D78">
            <v>99</v>
          </cell>
          <cell r="E78">
            <v>259</v>
          </cell>
          <cell r="F78">
            <v>703</v>
          </cell>
          <cell r="G78">
            <v>300</v>
          </cell>
          <cell r="H78">
            <v>31</v>
          </cell>
          <cell r="I78">
            <v>74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790</v>
          </cell>
          <cell r="F80">
            <v>110</v>
          </cell>
          <cell r="G80">
            <v>38</v>
          </cell>
          <cell r="H80">
            <v>4</v>
          </cell>
          <cell r="I80">
            <v>12</v>
          </cell>
        </row>
        <row r="81">
          <cell r="B81">
            <v>0</v>
          </cell>
          <cell r="C81">
            <v>0</v>
          </cell>
          <cell r="D81">
            <v>25</v>
          </cell>
          <cell r="E81">
            <v>50</v>
          </cell>
          <cell r="F81">
            <v>560</v>
          </cell>
          <cell r="G81">
            <v>0</v>
          </cell>
          <cell r="H81">
            <v>6</v>
          </cell>
          <cell r="I81">
            <v>5</v>
          </cell>
        </row>
        <row r="82">
          <cell r="B82">
            <v>227</v>
          </cell>
          <cell r="C82">
            <v>6744</v>
          </cell>
          <cell r="D82">
            <v>97</v>
          </cell>
          <cell r="E82">
            <v>112</v>
          </cell>
          <cell r="F82">
            <v>3912</v>
          </cell>
          <cell r="G82">
            <v>351</v>
          </cell>
          <cell r="H82">
            <v>0</v>
          </cell>
          <cell r="I82">
            <v>620</v>
          </cell>
        </row>
        <row r="83">
          <cell r="B83">
            <v>1001</v>
          </cell>
          <cell r="C83">
            <v>1887</v>
          </cell>
          <cell r="D83">
            <v>2933</v>
          </cell>
          <cell r="E83">
            <v>455</v>
          </cell>
          <cell r="F83">
            <v>196</v>
          </cell>
          <cell r="G83">
            <v>1072</v>
          </cell>
          <cell r="H83">
            <v>95</v>
          </cell>
          <cell r="I83">
            <v>188</v>
          </cell>
        </row>
        <row r="84">
          <cell r="B84">
            <v>55</v>
          </cell>
          <cell r="C84">
            <v>0</v>
          </cell>
          <cell r="D84">
            <v>239</v>
          </cell>
          <cell r="E84">
            <v>0</v>
          </cell>
          <cell r="F84">
            <v>73</v>
          </cell>
          <cell r="G84">
            <v>267</v>
          </cell>
          <cell r="H84">
            <v>267</v>
          </cell>
          <cell r="I84">
            <v>800</v>
          </cell>
        </row>
        <row r="85">
          <cell r="B85">
            <v>11</v>
          </cell>
          <cell r="C85">
            <v>950</v>
          </cell>
          <cell r="D85">
            <v>0</v>
          </cell>
          <cell r="E85">
            <v>105</v>
          </cell>
          <cell r="F85">
            <v>8240</v>
          </cell>
          <cell r="G85">
            <v>750</v>
          </cell>
          <cell r="H85">
            <v>0</v>
          </cell>
          <cell r="I85">
            <v>4868</v>
          </cell>
        </row>
        <row r="86">
          <cell r="B86">
            <v>31</v>
          </cell>
          <cell r="C86">
            <v>9993</v>
          </cell>
          <cell r="D86">
            <v>7</v>
          </cell>
          <cell r="E86">
            <v>110</v>
          </cell>
          <cell r="F86">
            <v>118</v>
          </cell>
          <cell r="G86">
            <v>0</v>
          </cell>
          <cell r="H86">
            <v>0</v>
          </cell>
          <cell r="I86">
            <v>87</v>
          </cell>
        </row>
        <row r="87">
          <cell r="B87">
            <v>65</v>
          </cell>
          <cell r="C87">
            <v>25</v>
          </cell>
          <cell r="D87">
            <v>0</v>
          </cell>
          <cell r="E87">
            <v>0</v>
          </cell>
          <cell r="F87">
            <v>0</v>
          </cell>
          <cell r="G87">
            <v>20</v>
          </cell>
          <cell r="H87">
            <v>0</v>
          </cell>
          <cell r="I87">
            <v>35</v>
          </cell>
        </row>
        <row r="88">
          <cell r="B88">
            <v>31914</v>
          </cell>
          <cell r="C88">
            <v>9121</v>
          </cell>
          <cell r="D88">
            <v>135653</v>
          </cell>
          <cell r="E88">
            <v>4029</v>
          </cell>
          <cell r="F88">
            <v>24161</v>
          </cell>
          <cell r="G88">
            <v>70708</v>
          </cell>
          <cell r="H88">
            <v>16339</v>
          </cell>
          <cell r="I88">
            <v>1028</v>
          </cell>
        </row>
        <row r="89">
          <cell r="B89">
            <v>144898</v>
          </cell>
          <cell r="C89">
            <v>163155</v>
          </cell>
          <cell r="D89">
            <v>15225</v>
          </cell>
          <cell r="E89">
            <v>184612</v>
          </cell>
          <cell r="F89">
            <v>34440</v>
          </cell>
          <cell r="G89">
            <v>100859</v>
          </cell>
          <cell r="H89">
            <v>30310</v>
          </cell>
          <cell r="I89">
            <v>10399</v>
          </cell>
        </row>
        <row r="105">
          <cell r="B105">
            <v>37995</v>
          </cell>
          <cell r="C105">
            <v>575241</v>
          </cell>
          <cell r="D105">
            <v>1020832</v>
          </cell>
          <cell r="E105">
            <v>645291</v>
          </cell>
          <cell r="F105">
            <v>468</v>
          </cell>
          <cell r="G105">
            <v>0</v>
          </cell>
          <cell r="H105">
            <v>11778</v>
          </cell>
          <cell r="I105">
            <v>36005</v>
          </cell>
        </row>
        <row r="106">
          <cell r="B106">
            <v>1756</v>
          </cell>
          <cell r="C106">
            <v>1092</v>
          </cell>
          <cell r="D106">
            <v>4695</v>
          </cell>
          <cell r="E106">
            <v>2351</v>
          </cell>
          <cell r="F106">
            <v>3914</v>
          </cell>
          <cell r="G106">
            <v>6419</v>
          </cell>
          <cell r="H106">
            <v>18972</v>
          </cell>
          <cell r="I106">
            <v>4833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314</v>
          </cell>
          <cell r="C108">
            <v>5272</v>
          </cell>
          <cell r="D108">
            <v>91</v>
          </cell>
          <cell r="E108">
            <v>184</v>
          </cell>
          <cell r="F108">
            <v>997</v>
          </cell>
          <cell r="G108">
            <v>2049</v>
          </cell>
          <cell r="H108">
            <v>112</v>
          </cell>
          <cell r="I108">
            <v>2278</v>
          </cell>
        </row>
        <row r="109">
          <cell r="B109">
            <v>0</v>
          </cell>
          <cell r="C109">
            <v>0</v>
          </cell>
          <cell r="D109">
            <v>195</v>
          </cell>
          <cell r="E109">
            <v>0</v>
          </cell>
          <cell r="F109">
            <v>20</v>
          </cell>
          <cell r="G109">
            <v>30</v>
          </cell>
          <cell r="H109">
            <v>2973</v>
          </cell>
          <cell r="I109">
            <v>476</v>
          </cell>
        </row>
        <row r="110">
          <cell r="B110">
            <v>654</v>
          </cell>
          <cell r="C110">
            <v>72</v>
          </cell>
          <cell r="D110">
            <v>11</v>
          </cell>
          <cell r="E110">
            <v>7183</v>
          </cell>
          <cell r="F110">
            <v>731</v>
          </cell>
          <cell r="G110">
            <v>424</v>
          </cell>
          <cell r="H110">
            <v>2780</v>
          </cell>
          <cell r="I110">
            <v>0</v>
          </cell>
        </row>
        <row r="111">
          <cell r="B111">
            <v>274</v>
          </cell>
          <cell r="C111">
            <v>368</v>
          </cell>
          <cell r="D111">
            <v>12</v>
          </cell>
          <cell r="E111">
            <v>118</v>
          </cell>
          <cell r="F111">
            <v>390</v>
          </cell>
          <cell r="G111">
            <v>1747</v>
          </cell>
          <cell r="H111">
            <v>482</v>
          </cell>
          <cell r="I111">
            <v>120</v>
          </cell>
        </row>
        <row r="112">
          <cell r="B112">
            <v>108</v>
          </cell>
          <cell r="C112">
            <v>0</v>
          </cell>
          <cell r="D112">
            <v>0</v>
          </cell>
          <cell r="E112">
            <v>0</v>
          </cell>
          <cell r="F112">
            <v>10</v>
          </cell>
          <cell r="G112">
            <v>248</v>
          </cell>
          <cell r="H112">
            <v>26</v>
          </cell>
          <cell r="I112">
            <v>0</v>
          </cell>
        </row>
        <row r="113">
          <cell r="B113">
            <v>5882</v>
          </cell>
          <cell r="C113">
            <v>498</v>
          </cell>
          <cell r="D113">
            <v>1236</v>
          </cell>
          <cell r="E113">
            <v>70</v>
          </cell>
          <cell r="F113">
            <v>1699</v>
          </cell>
          <cell r="G113">
            <v>126</v>
          </cell>
          <cell r="H113">
            <v>11337</v>
          </cell>
          <cell r="I113">
            <v>278</v>
          </cell>
        </row>
        <row r="114">
          <cell r="B114">
            <v>4665</v>
          </cell>
          <cell r="C114">
            <v>1079</v>
          </cell>
          <cell r="D114">
            <v>15</v>
          </cell>
          <cell r="E114">
            <v>18061</v>
          </cell>
          <cell r="F114">
            <v>4134</v>
          </cell>
          <cell r="G114">
            <v>751</v>
          </cell>
          <cell r="H114">
            <v>11887</v>
          </cell>
          <cell r="I114">
            <v>2461</v>
          </cell>
        </row>
        <row r="115">
          <cell r="B115">
            <v>284</v>
          </cell>
          <cell r="C115">
            <v>27152</v>
          </cell>
          <cell r="D115">
            <v>0</v>
          </cell>
          <cell r="E115">
            <v>1232</v>
          </cell>
          <cell r="F115">
            <v>21900</v>
          </cell>
          <cell r="G115">
            <v>2679</v>
          </cell>
          <cell r="H115">
            <v>0</v>
          </cell>
          <cell r="I115">
            <v>6971</v>
          </cell>
        </row>
        <row r="116">
          <cell r="B116">
            <v>505</v>
          </cell>
          <cell r="C116">
            <v>0</v>
          </cell>
          <cell r="D116">
            <v>6265</v>
          </cell>
          <cell r="E116">
            <v>94365</v>
          </cell>
          <cell r="F116">
            <v>1725</v>
          </cell>
          <cell r="G116">
            <v>11400</v>
          </cell>
          <cell r="H116">
            <v>0</v>
          </cell>
          <cell r="I116">
            <v>0</v>
          </cell>
        </row>
        <row r="117">
          <cell r="B117">
            <v>3121</v>
          </cell>
          <cell r="C117">
            <v>14206</v>
          </cell>
          <cell r="D117">
            <v>57</v>
          </cell>
          <cell r="E117">
            <v>1550</v>
          </cell>
          <cell r="F117">
            <v>27526</v>
          </cell>
          <cell r="G117">
            <v>6044</v>
          </cell>
          <cell r="H117">
            <v>0</v>
          </cell>
          <cell r="I117">
            <v>5702</v>
          </cell>
        </row>
        <row r="118">
          <cell r="B118">
            <v>52677</v>
          </cell>
          <cell r="C118">
            <v>14019</v>
          </cell>
          <cell r="D118">
            <v>41379</v>
          </cell>
          <cell r="E118">
            <v>62599</v>
          </cell>
          <cell r="F118">
            <v>31283</v>
          </cell>
          <cell r="G118">
            <v>3878</v>
          </cell>
          <cell r="H118">
            <v>17408</v>
          </cell>
          <cell r="I118">
            <v>13397</v>
          </cell>
        </row>
        <row r="119">
          <cell r="B119">
            <v>13599</v>
          </cell>
          <cell r="C119">
            <v>299</v>
          </cell>
          <cell r="D119">
            <v>15869</v>
          </cell>
          <cell r="E119">
            <v>5460</v>
          </cell>
          <cell r="F119">
            <v>11095</v>
          </cell>
          <cell r="G119">
            <v>6120</v>
          </cell>
          <cell r="H119">
            <v>10881</v>
          </cell>
          <cell r="I119">
            <v>868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6156</v>
          </cell>
          <cell r="F120">
            <v>0</v>
          </cell>
          <cell r="G120">
            <v>7</v>
          </cell>
          <cell r="H120">
            <v>0</v>
          </cell>
          <cell r="I120">
            <v>0</v>
          </cell>
        </row>
        <row r="121">
          <cell r="B121">
            <v>10400</v>
          </cell>
          <cell r="C121">
            <v>8902</v>
          </cell>
          <cell r="D121">
            <v>1152</v>
          </cell>
          <cell r="E121">
            <v>1440</v>
          </cell>
          <cell r="F121">
            <v>27099</v>
          </cell>
          <cell r="G121">
            <v>1529</v>
          </cell>
          <cell r="H121">
            <v>856</v>
          </cell>
          <cell r="I121">
            <v>9998</v>
          </cell>
        </row>
        <row r="122">
          <cell r="B122">
            <v>13782</v>
          </cell>
          <cell r="C122">
            <v>326</v>
          </cell>
          <cell r="D122">
            <v>6960</v>
          </cell>
          <cell r="E122">
            <v>14812</v>
          </cell>
          <cell r="F122">
            <v>10255</v>
          </cell>
          <cell r="G122">
            <v>2843</v>
          </cell>
          <cell r="H122">
            <v>12628</v>
          </cell>
          <cell r="I122">
            <v>245</v>
          </cell>
        </row>
        <row r="123">
          <cell r="B123">
            <v>0</v>
          </cell>
          <cell r="C123">
            <v>16</v>
          </cell>
          <cell r="D123">
            <v>150</v>
          </cell>
          <cell r="E123">
            <v>11800</v>
          </cell>
          <cell r="F123">
            <v>39550</v>
          </cell>
          <cell r="G123">
            <v>810</v>
          </cell>
          <cell r="H123">
            <v>350</v>
          </cell>
          <cell r="I123">
            <v>8</v>
          </cell>
        </row>
        <row r="124">
          <cell r="B124">
            <v>1219</v>
          </cell>
          <cell r="C124">
            <v>80</v>
          </cell>
          <cell r="D124">
            <v>2752</v>
          </cell>
          <cell r="E124">
            <v>2957</v>
          </cell>
          <cell r="F124">
            <v>7129</v>
          </cell>
          <cell r="G124">
            <v>1194</v>
          </cell>
          <cell r="H124">
            <v>2331</v>
          </cell>
          <cell r="I124">
            <v>193</v>
          </cell>
        </row>
        <row r="125">
          <cell r="B125">
            <v>10</v>
          </cell>
          <cell r="C125">
            <v>0</v>
          </cell>
          <cell r="D125">
            <v>0</v>
          </cell>
          <cell r="E125">
            <v>948</v>
          </cell>
          <cell r="F125">
            <v>160</v>
          </cell>
          <cell r="G125">
            <v>22</v>
          </cell>
          <cell r="H125">
            <v>0</v>
          </cell>
          <cell r="I125">
            <v>41</v>
          </cell>
        </row>
        <row r="126">
          <cell r="B126">
            <v>108</v>
          </cell>
          <cell r="C126">
            <v>0</v>
          </cell>
          <cell r="D126">
            <v>0</v>
          </cell>
          <cell r="E126">
            <v>21736</v>
          </cell>
          <cell r="F126">
            <v>15</v>
          </cell>
          <cell r="G126">
            <v>200</v>
          </cell>
          <cell r="H126">
            <v>63</v>
          </cell>
          <cell r="I126">
            <v>10</v>
          </cell>
        </row>
        <row r="127">
          <cell r="B127">
            <v>5110</v>
          </cell>
          <cell r="C127">
            <v>149</v>
          </cell>
          <cell r="D127">
            <v>1930</v>
          </cell>
          <cell r="E127">
            <v>4392</v>
          </cell>
          <cell r="F127">
            <v>14100</v>
          </cell>
          <cell r="G127">
            <v>3000</v>
          </cell>
          <cell r="H127">
            <v>175</v>
          </cell>
          <cell r="I127">
            <v>392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43127</v>
          </cell>
          <cell r="F129">
            <v>1590</v>
          </cell>
          <cell r="G129">
            <v>294</v>
          </cell>
          <cell r="H129">
            <v>35</v>
          </cell>
          <cell r="I129">
            <v>30</v>
          </cell>
        </row>
        <row r="130">
          <cell r="B130">
            <v>0</v>
          </cell>
          <cell r="C130">
            <v>0</v>
          </cell>
          <cell r="D130">
            <v>25</v>
          </cell>
          <cell r="E130">
            <v>8</v>
          </cell>
          <cell r="F130">
            <v>410</v>
          </cell>
          <cell r="G130">
            <v>0</v>
          </cell>
          <cell r="H130">
            <v>2</v>
          </cell>
          <cell r="I130">
            <v>5</v>
          </cell>
        </row>
        <row r="131">
          <cell r="B131">
            <v>217</v>
          </cell>
          <cell r="C131">
            <v>1200</v>
          </cell>
          <cell r="D131">
            <v>25</v>
          </cell>
          <cell r="E131">
            <v>175</v>
          </cell>
          <cell r="F131">
            <v>1912</v>
          </cell>
          <cell r="G131">
            <v>224</v>
          </cell>
          <cell r="H131">
            <v>0</v>
          </cell>
          <cell r="I131">
            <v>996</v>
          </cell>
        </row>
        <row r="132">
          <cell r="B132">
            <v>1781</v>
          </cell>
          <cell r="C132">
            <v>225</v>
          </cell>
          <cell r="D132">
            <v>6047</v>
          </cell>
          <cell r="E132">
            <v>399</v>
          </cell>
          <cell r="F132">
            <v>3386</v>
          </cell>
          <cell r="G132">
            <v>644</v>
          </cell>
          <cell r="H132">
            <v>242</v>
          </cell>
          <cell r="I132">
            <v>182</v>
          </cell>
        </row>
        <row r="133">
          <cell r="B133">
            <v>70</v>
          </cell>
          <cell r="C133">
            <v>0</v>
          </cell>
          <cell r="D133">
            <v>186</v>
          </cell>
          <cell r="E133">
            <v>0</v>
          </cell>
          <cell r="F133">
            <v>88</v>
          </cell>
          <cell r="G133">
            <v>166</v>
          </cell>
          <cell r="H133">
            <v>165</v>
          </cell>
          <cell r="I133">
            <v>1600</v>
          </cell>
        </row>
        <row r="134">
          <cell r="B134">
            <v>67</v>
          </cell>
          <cell r="C134">
            <v>1281</v>
          </cell>
          <cell r="D134">
            <v>0</v>
          </cell>
          <cell r="E134">
            <v>42</v>
          </cell>
          <cell r="F134">
            <v>7320</v>
          </cell>
          <cell r="G134">
            <v>475</v>
          </cell>
          <cell r="H134">
            <v>0</v>
          </cell>
          <cell r="I134">
            <v>14409</v>
          </cell>
        </row>
        <row r="135">
          <cell r="B135">
            <v>68</v>
          </cell>
          <cell r="C135">
            <v>1399</v>
          </cell>
          <cell r="D135">
            <v>7</v>
          </cell>
          <cell r="E135">
            <v>34</v>
          </cell>
          <cell r="F135">
            <v>354</v>
          </cell>
          <cell r="G135">
            <v>0</v>
          </cell>
          <cell r="H135">
            <v>0</v>
          </cell>
          <cell r="I135">
            <v>151</v>
          </cell>
        </row>
        <row r="136">
          <cell r="B136">
            <v>26</v>
          </cell>
          <cell r="C136">
            <v>8</v>
          </cell>
          <cell r="D136">
            <v>0</v>
          </cell>
          <cell r="E136">
            <v>0</v>
          </cell>
          <cell r="F136">
            <v>0</v>
          </cell>
          <cell r="G136">
            <v>4</v>
          </cell>
          <cell r="H136">
            <v>0</v>
          </cell>
          <cell r="I136">
            <v>64</v>
          </cell>
        </row>
        <row r="137">
          <cell r="B137">
            <v>141143</v>
          </cell>
          <cell r="C137">
            <v>45605</v>
          </cell>
          <cell r="D137">
            <v>963118</v>
          </cell>
          <cell r="E137">
            <v>13337</v>
          </cell>
          <cell r="F137">
            <v>55603</v>
          </cell>
          <cell r="G137">
            <v>338767</v>
          </cell>
          <cell r="H137">
            <v>33585</v>
          </cell>
          <cell r="I137">
            <v>29286</v>
          </cell>
        </row>
        <row r="138">
          <cell r="B138">
            <v>38823</v>
          </cell>
          <cell r="C138">
            <v>24100</v>
          </cell>
          <cell r="D138">
            <v>8415</v>
          </cell>
          <cell r="E138">
            <v>80438</v>
          </cell>
          <cell r="F138">
            <v>7004</v>
          </cell>
          <cell r="G138">
            <v>27016</v>
          </cell>
          <cell r="H138">
            <v>19772</v>
          </cell>
          <cell r="I138">
            <v>17646</v>
          </cell>
        </row>
      </sheetData>
      <sheetData sheetId="8">
        <row r="8">
          <cell r="B8">
            <v>7914</v>
          </cell>
          <cell r="C8">
            <v>77179</v>
          </cell>
          <cell r="D8">
            <v>114649</v>
          </cell>
          <cell r="E8">
            <v>50549</v>
          </cell>
          <cell r="F8">
            <v>14705</v>
          </cell>
          <cell r="G8">
            <v>0</v>
          </cell>
          <cell r="H8">
            <v>31721</v>
          </cell>
          <cell r="I8">
            <v>2319</v>
          </cell>
        </row>
        <row r="9">
          <cell r="B9">
            <v>1568</v>
          </cell>
          <cell r="C9">
            <v>1663</v>
          </cell>
          <cell r="D9">
            <v>1479</v>
          </cell>
          <cell r="E9">
            <v>1497</v>
          </cell>
          <cell r="F9">
            <v>5128</v>
          </cell>
          <cell r="G9">
            <v>2309</v>
          </cell>
          <cell r="H9">
            <v>16811</v>
          </cell>
          <cell r="I9">
            <v>2655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136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310</v>
          </cell>
          <cell r="D11">
            <v>0</v>
          </cell>
          <cell r="E11">
            <v>0</v>
          </cell>
          <cell r="F11">
            <v>30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4</v>
          </cell>
          <cell r="C12">
            <v>15</v>
          </cell>
          <cell r="D12">
            <v>132</v>
          </cell>
          <cell r="E12">
            <v>0</v>
          </cell>
          <cell r="F12">
            <v>20</v>
          </cell>
          <cell r="G12">
            <v>0</v>
          </cell>
          <cell r="H12">
            <v>925</v>
          </cell>
          <cell r="I12">
            <v>110</v>
          </cell>
        </row>
        <row r="13">
          <cell r="B13">
            <v>109</v>
          </cell>
          <cell r="C13">
            <v>31</v>
          </cell>
          <cell r="D13">
            <v>18</v>
          </cell>
          <cell r="E13">
            <v>3299</v>
          </cell>
          <cell r="F13">
            <v>240</v>
          </cell>
          <cell r="G13">
            <v>333</v>
          </cell>
          <cell r="H13">
            <v>20591</v>
          </cell>
          <cell r="I13">
            <v>0</v>
          </cell>
        </row>
        <row r="14">
          <cell r="B14">
            <v>58</v>
          </cell>
          <cell r="C14">
            <v>74</v>
          </cell>
          <cell r="D14">
            <v>15</v>
          </cell>
          <cell r="E14">
            <v>36</v>
          </cell>
          <cell r="F14">
            <v>175</v>
          </cell>
          <cell r="G14">
            <v>349</v>
          </cell>
          <cell r="H14">
            <v>200</v>
          </cell>
          <cell r="I14">
            <v>20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20</v>
          </cell>
          <cell r="I15">
            <v>0</v>
          </cell>
        </row>
        <row r="16">
          <cell r="B16">
            <v>420</v>
          </cell>
          <cell r="C16">
            <v>374</v>
          </cell>
          <cell r="D16">
            <v>918</v>
          </cell>
          <cell r="E16">
            <v>44</v>
          </cell>
          <cell r="F16">
            <v>3389</v>
          </cell>
          <cell r="G16">
            <v>12453</v>
          </cell>
          <cell r="H16">
            <v>19983</v>
          </cell>
          <cell r="I16">
            <v>784</v>
          </cell>
        </row>
        <row r="17">
          <cell r="B17">
            <v>215</v>
          </cell>
          <cell r="C17">
            <v>425</v>
          </cell>
          <cell r="D17">
            <v>58</v>
          </cell>
          <cell r="E17">
            <v>895</v>
          </cell>
          <cell r="F17">
            <v>955</v>
          </cell>
          <cell r="G17">
            <v>201</v>
          </cell>
          <cell r="H17">
            <v>5161</v>
          </cell>
          <cell r="I17">
            <v>487</v>
          </cell>
        </row>
        <row r="18">
          <cell r="B18">
            <v>15</v>
          </cell>
          <cell r="C18">
            <v>332</v>
          </cell>
          <cell r="D18">
            <v>0</v>
          </cell>
          <cell r="E18">
            <v>101</v>
          </cell>
          <cell r="F18">
            <v>1500</v>
          </cell>
          <cell r="G18">
            <v>237</v>
          </cell>
          <cell r="H18">
            <v>30</v>
          </cell>
          <cell r="I18">
            <v>459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1922</v>
          </cell>
          <cell r="F19">
            <v>105</v>
          </cell>
          <cell r="G19">
            <v>22</v>
          </cell>
          <cell r="H19">
            <v>0</v>
          </cell>
          <cell r="I19">
            <v>0</v>
          </cell>
        </row>
        <row r="20">
          <cell r="B20">
            <v>217</v>
          </cell>
          <cell r="C20">
            <v>1074</v>
          </cell>
          <cell r="D20">
            <v>48</v>
          </cell>
          <cell r="E20">
            <v>623</v>
          </cell>
          <cell r="F20">
            <v>2393</v>
          </cell>
          <cell r="G20">
            <v>755</v>
          </cell>
          <cell r="H20">
            <v>108</v>
          </cell>
          <cell r="I20">
            <v>501</v>
          </cell>
        </row>
        <row r="21">
          <cell r="B21">
            <v>5851</v>
          </cell>
          <cell r="C21">
            <v>1958</v>
          </cell>
          <cell r="D21">
            <v>3498</v>
          </cell>
          <cell r="E21">
            <v>4798</v>
          </cell>
          <cell r="F21">
            <v>4690</v>
          </cell>
          <cell r="G21">
            <v>1124</v>
          </cell>
          <cell r="H21">
            <v>2504</v>
          </cell>
          <cell r="I21">
            <v>1608</v>
          </cell>
        </row>
        <row r="22">
          <cell r="B22">
            <v>656</v>
          </cell>
          <cell r="C22">
            <v>40</v>
          </cell>
          <cell r="D22">
            <v>393</v>
          </cell>
          <cell r="E22">
            <v>363</v>
          </cell>
          <cell r="F22">
            <v>393</v>
          </cell>
          <cell r="G22">
            <v>193</v>
          </cell>
          <cell r="H22">
            <v>278</v>
          </cell>
          <cell r="I22">
            <v>52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690</v>
          </cell>
          <cell r="C24">
            <v>607</v>
          </cell>
          <cell r="D24">
            <v>223</v>
          </cell>
          <cell r="E24">
            <v>579</v>
          </cell>
          <cell r="F24">
            <v>2377</v>
          </cell>
          <cell r="G24">
            <v>786</v>
          </cell>
          <cell r="H24">
            <v>771</v>
          </cell>
          <cell r="I24">
            <v>672</v>
          </cell>
        </row>
        <row r="25">
          <cell r="B25">
            <v>225</v>
          </cell>
          <cell r="C25">
            <v>63</v>
          </cell>
          <cell r="D25">
            <v>25</v>
          </cell>
          <cell r="E25">
            <v>166</v>
          </cell>
          <cell r="F25">
            <v>150</v>
          </cell>
          <cell r="G25">
            <v>177</v>
          </cell>
          <cell r="H25">
            <v>142</v>
          </cell>
          <cell r="I25">
            <v>49</v>
          </cell>
        </row>
        <row r="26">
          <cell r="B26">
            <v>201</v>
          </cell>
          <cell r="C26">
            <v>0</v>
          </cell>
          <cell r="D26">
            <v>15</v>
          </cell>
          <cell r="E26">
            <v>1961</v>
          </cell>
          <cell r="F26">
            <v>195</v>
          </cell>
          <cell r="G26">
            <v>174</v>
          </cell>
          <cell r="H26">
            <v>176</v>
          </cell>
          <cell r="I26">
            <v>2</v>
          </cell>
        </row>
        <row r="27">
          <cell r="B27">
            <v>100</v>
          </cell>
          <cell r="C27">
            <v>9</v>
          </cell>
          <cell r="D27">
            <v>87</v>
          </cell>
          <cell r="E27">
            <v>137</v>
          </cell>
          <cell r="F27">
            <v>190</v>
          </cell>
          <cell r="G27">
            <v>182</v>
          </cell>
          <cell r="H27">
            <v>157</v>
          </cell>
          <cell r="I27">
            <v>18</v>
          </cell>
        </row>
        <row r="28">
          <cell r="B28">
            <v>40</v>
          </cell>
          <cell r="C28">
            <v>0</v>
          </cell>
          <cell r="D28">
            <v>0</v>
          </cell>
          <cell r="E28">
            <v>573</v>
          </cell>
          <cell r="F28">
            <v>110</v>
          </cell>
          <cell r="G28">
            <v>7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</v>
          </cell>
          <cell r="F29">
            <v>0</v>
          </cell>
          <cell r="G29">
            <v>51</v>
          </cell>
          <cell r="H29">
            <v>0</v>
          </cell>
          <cell r="I29">
            <v>0</v>
          </cell>
        </row>
        <row r="30">
          <cell r="B30">
            <v>31</v>
          </cell>
          <cell r="C30">
            <v>0</v>
          </cell>
          <cell r="D30">
            <v>0</v>
          </cell>
          <cell r="E30">
            <v>81</v>
          </cell>
          <cell r="F30">
            <v>425</v>
          </cell>
          <cell r="G30">
            <v>0</v>
          </cell>
          <cell r="H30">
            <v>10</v>
          </cell>
          <cell r="I30">
            <v>13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687</v>
          </cell>
          <cell r="F32">
            <v>110</v>
          </cell>
          <cell r="G32">
            <v>242</v>
          </cell>
          <cell r="H32">
            <v>10</v>
          </cell>
          <cell r="I32">
            <v>1</v>
          </cell>
        </row>
        <row r="33">
          <cell r="B33">
            <v>20</v>
          </cell>
          <cell r="C33">
            <v>5</v>
          </cell>
          <cell r="D33">
            <v>121</v>
          </cell>
          <cell r="E33">
            <v>0</v>
          </cell>
          <cell r="F33">
            <v>1330</v>
          </cell>
          <cell r="G33">
            <v>2404</v>
          </cell>
          <cell r="H33">
            <v>365</v>
          </cell>
          <cell r="I33">
            <v>5</v>
          </cell>
        </row>
        <row r="34">
          <cell r="B34">
            <v>25</v>
          </cell>
          <cell r="C34">
            <v>205</v>
          </cell>
          <cell r="D34">
            <v>0</v>
          </cell>
          <cell r="E34">
            <v>10</v>
          </cell>
          <cell r="F34">
            <v>10</v>
          </cell>
          <cell r="G34">
            <v>2</v>
          </cell>
          <cell r="H34">
            <v>0</v>
          </cell>
          <cell r="I34">
            <v>406</v>
          </cell>
        </row>
        <row r="35">
          <cell r="B35">
            <v>65</v>
          </cell>
          <cell r="C35">
            <v>55</v>
          </cell>
          <cell r="D35">
            <v>95</v>
          </cell>
          <cell r="E35">
            <v>109</v>
          </cell>
          <cell r="F35">
            <v>139</v>
          </cell>
          <cell r="G35">
            <v>897</v>
          </cell>
          <cell r="H35">
            <v>70</v>
          </cell>
          <cell r="I35">
            <v>115</v>
          </cell>
        </row>
        <row r="36">
          <cell r="B36">
            <v>150</v>
          </cell>
          <cell r="C36">
            <v>0</v>
          </cell>
          <cell r="D36">
            <v>145</v>
          </cell>
          <cell r="E36">
            <v>0</v>
          </cell>
          <cell r="F36">
            <v>12</v>
          </cell>
          <cell r="G36">
            <v>105</v>
          </cell>
          <cell r="H36">
            <v>0</v>
          </cell>
          <cell r="I36">
            <v>35</v>
          </cell>
        </row>
        <row r="37">
          <cell r="B37">
            <v>0</v>
          </cell>
          <cell r="C37">
            <v>30</v>
          </cell>
          <cell r="D37">
            <v>6</v>
          </cell>
          <cell r="E37">
            <v>0</v>
          </cell>
          <cell r="F37">
            <v>20</v>
          </cell>
          <cell r="G37">
            <v>80</v>
          </cell>
          <cell r="H37">
            <v>0</v>
          </cell>
          <cell r="I37">
            <v>119</v>
          </cell>
        </row>
        <row r="38">
          <cell r="B38">
            <v>315</v>
          </cell>
          <cell r="C38">
            <v>1114</v>
          </cell>
          <cell r="D38">
            <v>2</v>
          </cell>
          <cell r="E38">
            <v>105</v>
          </cell>
          <cell r="F38">
            <v>150</v>
          </cell>
          <cell r="G38">
            <v>0</v>
          </cell>
          <cell r="H38">
            <v>0</v>
          </cell>
          <cell r="I38">
            <v>38</v>
          </cell>
        </row>
        <row r="40">
          <cell r="B40">
            <v>74</v>
          </cell>
          <cell r="C40">
            <v>72</v>
          </cell>
          <cell r="D40">
            <v>1074</v>
          </cell>
          <cell r="E40">
            <v>7</v>
          </cell>
          <cell r="F40">
            <v>461</v>
          </cell>
          <cell r="G40">
            <v>1139</v>
          </cell>
          <cell r="H40">
            <v>445</v>
          </cell>
          <cell r="I40">
            <v>105</v>
          </cell>
        </row>
        <row r="41">
          <cell r="B41">
            <v>1788</v>
          </cell>
          <cell r="C41">
            <v>1059</v>
          </cell>
          <cell r="D41">
            <v>567</v>
          </cell>
          <cell r="E41">
            <v>2430</v>
          </cell>
          <cell r="F41">
            <v>1487</v>
          </cell>
          <cell r="G41">
            <v>912</v>
          </cell>
          <cell r="H41">
            <v>4119</v>
          </cell>
          <cell r="I41">
            <v>694</v>
          </cell>
        </row>
        <row r="57">
          <cell r="B57">
            <v>7874</v>
          </cell>
          <cell r="C57">
            <v>63389</v>
          </cell>
          <cell r="D57">
            <v>113042</v>
          </cell>
          <cell r="E57">
            <v>25928</v>
          </cell>
          <cell r="F57">
            <v>316</v>
          </cell>
          <cell r="G57">
            <v>0</v>
          </cell>
          <cell r="H57">
            <v>7308</v>
          </cell>
          <cell r="I57">
            <v>1571</v>
          </cell>
        </row>
        <row r="58">
          <cell r="B58">
            <v>1245</v>
          </cell>
          <cell r="C58">
            <v>987</v>
          </cell>
          <cell r="D58">
            <v>3370</v>
          </cell>
          <cell r="E58">
            <v>1141</v>
          </cell>
          <cell r="F58">
            <v>2721</v>
          </cell>
          <cell r="G58">
            <v>1887</v>
          </cell>
          <cell r="H58">
            <v>14596</v>
          </cell>
          <cell r="I58">
            <v>2950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>
            <v>1521</v>
          </cell>
          <cell r="C60">
            <v>71792</v>
          </cell>
          <cell r="D60">
            <v>374</v>
          </cell>
          <cell r="E60">
            <v>1130</v>
          </cell>
          <cell r="F60">
            <v>8624</v>
          </cell>
          <cell r="G60">
            <v>19832</v>
          </cell>
          <cell r="H60">
            <v>644</v>
          </cell>
          <cell r="I60">
            <v>29736</v>
          </cell>
        </row>
        <row r="61">
          <cell r="B61">
            <v>0</v>
          </cell>
          <cell r="C61">
            <v>20</v>
          </cell>
          <cell r="D61">
            <v>135</v>
          </cell>
          <cell r="E61">
            <v>0</v>
          </cell>
          <cell r="F61">
            <v>0</v>
          </cell>
          <cell r="G61">
            <v>0</v>
          </cell>
          <cell r="H61">
            <v>6185</v>
          </cell>
          <cell r="I61">
            <v>1165</v>
          </cell>
        </row>
        <row r="62">
          <cell r="B62">
            <v>358</v>
          </cell>
          <cell r="C62">
            <v>20</v>
          </cell>
          <cell r="D62">
            <v>477</v>
          </cell>
          <cell r="E62">
            <v>414</v>
          </cell>
          <cell r="F62">
            <v>447</v>
          </cell>
          <cell r="G62">
            <v>1865</v>
          </cell>
          <cell r="H62">
            <v>26153</v>
          </cell>
          <cell r="I62">
            <v>0</v>
          </cell>
        </row>
        <row r="63">
          <cell r="B63">
            <v>430</v>
          </cell>
          <cell r="C63">
            <v>94</v>
          </cell>
          <cell r="D63">
            <v>194</v>
          </cell>
          <cell r="E63">
            <v>229</v>
          </cell>
          <cell r="F63">
            <v>290</v>
          </cell>
          <cell r="G63">
            <v>17146</v>
          </cell>
          <cell r="H63">
            <v>26764</v>
          </cell>
          <cell r="I63">
            <v>70</v>
          </cell>
        </row>
        <row r="64">
          <cell r="B64">
            <v>18</v>
          </cell>
          <cell r="C64">
            <v>0</v>
          </cell>
          <cell r="D64">
            <v>0</v>
          </cell>
          <cell r="E64">
            <v>0</v>
          </cell>
          <cell r="F64">
            <v>40</v>
          </cell>
          <cell r="G64">
            <v>764</v>
          </cell>
          <cell r="H64">
            <v>448</v>
          </cell>
          <cell r="I64">
            <v>0</v>
          </cell>
        </row>
        <row r="65">
          <cell r="B65">
            <v>574</v>
          </cell>
          <cell r="C65">
            <v>762</v>
          </cell>
          <cell r="D65">
            <v>782</v>
          </cell>
          <cell r="E65">
            <v>37</v>
          </cell>
          <cell r="F65">
            <v>1021</v>
          </cell>
          <cell r="G65">
            <v>74</v>
          </cell>
          <cell r="H65">
            <v>3361</v>
          </cell>
          <cell r="I65">
            <v>257</v>
          </cell>
        </row>
        <row r="66">
          <cell r="B66">
            <v>202</v>
          </cell>
          <cell r="C66">
            <v>104</v>
          </cell>
          <cell r="D66">
            <v>339</v>
          </cell>
          <cell r="E66">
            <v>713</v>
          </cell>
          <cell r="F66">
            <v>586</v>
          </cell>
          <cell r="G66">
            <v>125</v>
          </cell>
          <cell r="H66">
            <v>2009</v>
          </cell>
          <cell r="I66">
            <v>404</v>
          </cell>
        </row>
        <row r="67">
          <cell r="B67">
            <v>15</v>
          </cell>
          <cell r="C67">
            <v>319</v>
          </cell>
          <cell r="D67">
            <v>0</v>
          </cell>
          <cell r="E67">
            <v>0</v>
          </cell>
          <cell r="F67">
            <v>413</v>
          </cell>
          <cell r="G67">
            <v>491</v>
          </cell>
          <cell r="H67">
            <v>3</v>
          </cell>
          <cell r="I67">
            <v>713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1284</v>
          </cell>
          <cell r="F68">
            <v>90</v>
          </cell>
          <cell r="G68">
            <v>359</v>
          </cell>
          <cell r="H68">
            <v>5</v>
          </cell>
          <cell r="I68">
            <v>0</v>
          </cell>
        </row>
        <row r="69">
          <cell r="B69">
            <v>478</v>
          </cell>
          <cell r="C69">
            <v>1227</v>
          </cell>
          <cell r="D69">
            <v>5</v>
          </cell>
          <cell r="E69">
            <v>286</v>
          </cell>
          <cell r="F69">
            <v>1397</v>
          </cell>
          <cell r="G69">
            <v>916</v>
          </cell>
          <cell r="H69">
            <v>0</v>
          </cell>
          <cell r="I69">
            <v>494</v>
          </cell>
        </row>
        <row r="70">
          <cell r="B70">
            <v>3545</v>
          </cell>
          <cell r="C70">
            <v>1623</v>
          </cell>
          <cell r="D70">
            <v>2476</v>
          </cell>
          <cell r="E70">
            <v>2442</v>
          </cell>
          <cell r="F70">
            <v>3301</v>
          </cell>
          <cell r="G70">
            <v>658</v>
          </cell>
          <cell r="H70">
            <v>1775</v>
          </cell>
          <cell r="I70">
            <v>1274</v>
          </cell>
        </row>
        <row r="71">
          <cell r="B71">
            <v>1248</v>
          </cell>
          <cell r="C71">
            <v>127</v>
          </cell>
          <cell r="D71">
            <v>2450</v>
          </cell>
          <cell r="E71">
            <v>1192</v>
          </cell>
          <cell r="F71">
            <v>781</v>
          </cell>
          <cell r="G71">
            <v>1133</v>
          </cell>
          <cell r="H71">
            <v>859</v>
          </cell>
          <cell r="I71">
            <v>202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2</v>
          </cell>
          <cell r="I72">
            <v>0</v>
          </cell>
        </row>
        <row r="73">
          <cell r="B73">
            <v>1555</v>
          </cell>
          <cell r="C73">
            <v>3088</v>
          </cell>
          <cell r="D73">
            <v>130</v>
          </cell>
          <cell r="E73">
            <v>509</v>
          </cell>
          <cell r="F73">
            <v>2047</v>
          </cell>
          <cell r="G73">
            <v>637</v>
          </cell>
          <cell r="H73">
            <v>38</v>
          </cell>
          <cell r="I73">
            <v>1504</v>
          </cell>
        </row>
        <row r="74">
          <cell r="B74">
            <v>1775</v>
          </cell>
          <cell r="C74">
            <v>60</v>
          </cell>
          <cell r="D74">
            <v>722</v>
          </cell>
          <cell r="E74">
            <v>1355</v>
          </cell>
          <cell r="F74">
            <v>244</v>
          </cell>
          <cell r="G74">
            <v>629</v>
          </cell>
          <cell r="H74">
            <v>636</v>
          </cell>
          <cell r="I74">
            <v>42</v>
          </cell>
        </row>
        <row r="75">
          <cell r="B75">
            <v>0</v>
          </cell>
          <cell r="C75">
            <v>0</v>
          </cell>
          <cell r="D75">
            <v>90</v>
          </cell>
          <cell r="E75">
            <v>88</v>
          </cell>
          <cell r="F75">
            <v>430</v>
          </cell>
          <cell r="G75">
            <v>166</v>
          </cell>
          <cell r="H75">
            <v>2182</v>
          </cell>
          <cell r="I75">
            <v>5</v>
          </cell>
        </row>
        <row r="76">
          <cell r="B76">
            <v>116</v>
          </cell>
          <cell r="C76">
            <v>58</v>
          </cell>
          <cell r="D76">
            <v>286</v>
          </cell>
          <cell r="E76">
            <v>142</v>
          </cell>
          <cell r="F76">
            <v>343</v>
          </cell>
          <cell r="G76">
            <v>164</v>
          </cell>
          <cell r="H76">
            <v>185</v>
          </cell>
          <cell r="I76">
            <v>41</v>
          </cell>
        </row>
        <row r="77">
          <cell r="B77">
            <v>2</v>
          </cell>
          <cell r="C77">
            <v>3</v>
          </cell>
          <cell r="D77">
            <v>0</v>
          </cell>
          <cell r="E77">
            <v>567</v>
          </cell>
          <cell r="F77">
            <v>125</v>
          </cell>
          <cell r="G77">
            <v>28</v>
          </cell>
          <cell r="H77">
            <v>0</v>
          </cell>
          <cell r="I77">
            <v>10</v>
          </cell>
        </row>
        <row r="78">
          <cell r="B78">
            <v>135</v>
          </cell>
          <cell r="C78">
            <v>0</v>
          </cell>
          <cell r="D78">
            <v>0</v>
          </cell>
          <cell r="E78">
            <v>4702</v>
          </cell>
          <cell r="F78">
            <v>90</v>
          </cell>
          <cell r="G78">
            <v>607</v>
          </cell>
          <cell r="H78">
            <v>41</v>
          </cell>
          <cell r="I78">
            <v>0</v>
          </cell>
        </row>
        <row r="79">
          <cell r="B79">
            <v>631</v>
          </cell>
          <cell r="C79">
            <v>32</v>
          </cell>
          <cell r="D79">
            <v>70</v>
          </cell>
          <cell r="E79">
            <v>243</v>
          </cell>
          <cell r="F79">
            <v>781</v>
          </cell>
          <cell r="G79">
            <v>10</v>
          </cell>
          <cell r="H79">
            <v>41</v>
          </cell>
          <cell r="I79">
            <v>25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663</v>
          </cell>
          <cell r="F81">
            <v>230</v>
          </cell>
          <cell r="G81">
            <v>61</v>
          </cell>
          <cell r="H81">
            <v>0</v>
          </cell>
          <cell r="I81">
            <v>12</v>
          </cell>
        </row>
        <row r="82">
          <cell r="B82">
            <v>2589</v>
          </cell>
          <cell r="C82">
            <v>824</v>
          </cell>
          <cell r="D82">
            <v>12</v>
          </cell>
          <cell r="E82">
            <v>927</v>
          </cell>
          <cell r="F82">
            <v>725</v>
          </cell>
          <cell r="G82">
            <v>196</v>
          </cell>
          <cell r="H82">
            <v>31</v>
          </cell>
          <cell r="I82">
            <v>218</v>
          </cell>
        </row>
        <row r="83">
          <cell r="B83">
            <v>367</v>
          </cell>
          <cell r="C83">
            <v>7339</v>
          </cell>
          <cell r="D83">
            <v>122</v>
          </cell>
          <cell r="E83">
            <v>144</v>
          </cell>
          <cell r="F83">
            <v>6695</v>
          </cell>
          <cell r="G83">
            <v>359</v>
          </cell>
          <cell r="H83">
            <v>0</v>
          </cell>
          <cell r="I83">
            <v>611</v>
          </cell>
        </row>
        <row r="84">
          <cell r="B84">
            <v>1034</v>
          </cell>
          <cell r="C84">
            <v>1916</v>
          </cell>
          <cell r="D84">
            <v>2544</v>
          </cell>
          <cell r="E84">
            <v>535</v>
          </cell>
          <cell r="F84">
            <v>207</v>
          </cell>
          <cell r="G84">
            <v>1411</v>
          </cell>
          <cell r="H84">
            <v>61</v>
          </cell>
          <cell r="I84">
            <v>245</v>
          </cell>
        </row>
        <row r="85">
          <cell r="B85">
            <v>132</v>
          </cell>
          <cell r="C85">
            <v>0</v>
          </cell>
          <cell r="D85">
            <v>126</v>
          </cell>
          <cell r="E85">
            <v>0</v>
          </cell>
          <cell r="F85">
            <v>0</v>
          </cell>
          <cell r="G85">
            <v>594</v>
          </cell>
          <cell r="H85">
            <v>948</v>
          </cell>
          <cell r="I85">
            <v>100</v>
          </cell>
        </row>
        <row r="86">
          <cell r="B86">
            <v>0</v>
          </cell>
          <cell r="C86">
            <v>2340</v>
          </cell>
          <cell r="D86">
            <v>0</v>
          </cell>
          <cell r="E86">
            <v>305</v>
          </cell>
          <cell r="F86">
            <v>10000</v>
          </cell>
          <cell r="G86">
            <v>0</v>
          </cell>
          <cell r="H86">
            <v>0</v>
          </cell>
          <cell r="I86">
            <v>8380</v>
          </cell>
        </row>
        <row r="87">
          <cell r="B87">
            <v>180</v>
          </cell>
          <cell r="C87">
            <v>9508</v>
          </cell>
          <cell r="D87">
            <v>0</v>
          </cell>
          <cell r="E87">
            <v>155</v>
          </cell>
          <cell r="F87">
            <v>165</v>
          </cell>
          <cell r="G87">
            <v>0</v>
          </cell>
          <cell r="H87">
            <v>0</v>
          </cell>
          <cell r="I87">
            <v>132</v>
          </cell>
        </row>
        <row r="88">
          <cell r="B88">
            <v>0</v>
          </cell>
          <cell r="C88">
            <v>50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5</v>
          </cell>
        </row>
        <row r="89">
          <cell r="B89">
            <v>32060</v>
          </cell>
          <cell r="C89">
            <v>9169</v>
          </cell>
          <cell r="D89">
            <v>150540</v>
          </cell>
          <cell r="E89">
            <v>3885</v>
          </cell>
          <cell r="F89">
            <v>24728</v>
          </cell>
          <cell r="G89">
            <v>71122</v>
          </cell>
          <cell r="H89">
            <v>20293</v>
          </cell>
          <cell r="I89">
            <v>995</v>
          </cell>
        </row>
        <row r="90">
          <cell r="B90">
            <v>149178</v>
          </cell>
          <cell r="C90">
            <v>164338</v>
          </cell>
          <cell r="D90">
            <v>13863</v>
          </cell>
          <cell r="E90">
            <v>187018</v>
          </cell>
          <cell r="F90">
            <v>35802</v>
          </cell>
          <cell r="G90">
            <v>101106</v>
          </cell>
          <cell r="H90">
            <v>48028</v>
          </cell>
          <cell r="I90">
            <v>11845</v>
          </cell>
        </row>
        <row r="107">
          <cell r="B107">
            <v>42643</v>
          </cell>
          <cell r="C107">
            <v>253237</v>
          </cell>
          <cell r="D107">
            <v>653032</v>
          </cell>
          <cell r="E107">
            <v>103658</v>
          </cell>
          <cell r="F107">
            <v>1517</v>
          </cell>
          <cell r="G107">
            <v>0</v>
          </cell>
          <cell r="H107">
            <v>28827</v>
          </cell>
          <cell r="I107">
            <v>5787</v>
          </cell>
        </row>
        <row r="108">
          <cell r="B108">
            <v>2808</v>
          </cell>
          <cell r="C108">
            <v>1643</v>
          </cell>
          <cell r="D108">
            <v>9889</v>
          </cell>
          <cell r="E108">
            <v>1852</v>
          </cell>
          <cell r="F108">
            <v>4303</v>
          </cell>
          <cell r="G108">
            <v>2551</v>
          </cell>
          <cell r="H108">
            <v>36996</v>
          </cell>
          <cell r="I108">
            <v>4647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>
            <v>310</v>
          </cell>
          <cell r="C110">
            <v>5280</v>
          </cell>
          <cell r="D110">
            <v>93</v>
          </cell>
          <cell r="E110">
            <v>184</v>
          </cell>
          <cell r="F110">
            <v>998</v>
          </cell>
          <cell r="G110">
            <v>2054</v>
          </cell>
          <cell r="H110">
            <v>115</v>
          </cell>
          <cell r="I110">
            <v>2278</v>
          </cell>
        </row>
        <row r="111">
          <cell r="B111">
            <v>0</v>
          </cell>
          <cell r="C111">
            <v>40</v>
          </cell>
          <cell r="D111">
            <v>235</v>
          </cell>
          <cell r="E111">
            <v>0</v>
          </cell>
          <cell r="F111">
            <v>0</v>
          </cell>
          <cell r="G111">
            <v>0</v>
          </cell>
          <cell r="H111">
            <v>8649</v>
          </cell>
          <cell r="I111">
            <v>1922</v>
          </cell>
        </row>
        <row r="112">
          <cell r="B112">
            <v>349</v>
          </cell>
          <cell r="C112">
            <v>38</v>
          </cell>
          <cell r="D112">
            <v>353</v>
          </cell>
          <cell r="E112">
            <v>670</v>
          </cell>
          <cell r="F112">
            <v>507</v>
          </cell>
          <cell r="G112">
            <v>1189</v>
          </cell>
          <cell r="H112">
            <v>13065</v>
          </cell>
          <cell r="I112">
            <v>0</v>
          </cell>
        </row>
        <row r="113">
          <cell r="B113">
            <v>430</v>
          </cell>
          <cell r="C113">
            <v>171</v>
          </cell>
          <cell r="D113">
            <v>209</v>
          </cell>
          <cell r="E113">
            <v>173</v>
          </cell>
          <cell r="F113">
            <v>445</v>
          </cell>
          <cell r="G113">
            <v>13345</v>
          </cell>
          <cell r="H113">
            <v>25011</v>
          </cell>
          <cell r="I113">
            <v>63</v>
          </cell>
        </row>
        <row r="114">
          <cell r="B114">
            <v>19</v>
          </cell>
          <cell r="C114">
            <v>0</v>
          </cell>
          <cell r="D114">
            <v>0</v>
          </cell>
          <cell r="E114">
            <v>0</v>
          </cell>
          <cell r="F114">
            <v>70</v>
          </cell>
          <cell r="G114">
            <v>605</v>
          </cell>
          <cell r="H114">
            <v>417</v>
          </cell>
          <cell r="I114">
            <v>0</v>
          </cell>
        </row>
        <row r="115">
          <cell r="B115">
            <v>1239</v>
          </cell>
          <cell r="C115">
            <v>304</v>
          </cell>
          <cell r="D115">
            <v>1426</v>
          </cell>
          <cell r="E115">
            <v>54</v>
          </cell>
          <cell r="F115">
            <v>1956</v>
          </cell>
          <cell r="G115">
            <v>46</v>
          </cell>
          <cell r="H115">
            <v>6744</v>
          </cell>
          <cell r="I115">
            <v>365</v>
          </cell>
        </row>
        <row r="116">
          <cell r="B116">
            <v>2031</v>
          </cell>
          <cell r="C116">
            <v>715</v>
          </cell>
          <cell r="D116">
            <v>1722</v>
          </cell>
          <cell r="E116">
            <v>8830</v>
          </cell>
          <cell r="F116">
            <v>4760</v>
          </cell>
          <cell r="G116">
            <v>784</v>
          </cell>
          <cell r="H116">
            <v>23287</v>
          </cell>
          <cell r="I116">
            <v>2706</v>
          </cell>
        </row>
        <row r="117">
          <cell r="B117">
            <v>146</v>
          </cell>
          <cell r="C117">
            <v>2986</v>
          </cell>
          <cell r="D117">
            <v>0</v>
          </cell>
          <cell r="E117">
            <v>0</v>
          </cell>
          <cell r="F117">
            <v>4120</v>
          </cell>
          <cell r="G117">
            <v>4054</v>
          </cell>
          <cell r="H117">
            <v>24</v>
          </cell>
          <cell r="I117">
            <v>5799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46276</v>
          </cell>
          <cell r="F118">
            <v>1280</v>
          </cell>
          <cell r="G118">
            <v>4816</v>
          </cell>
          <cell r="H118">
            <v>60</v>
          </cell>
          <cell r="I118">
            <v>0</v>
          </cell>
        </row>
        <row r="119">
          <cell r="B119">
            <v>4455</v>
          </cell>
          <cell r="C119">
            <v>8747</v>
          </cell>
          <cell r="D119">
            <v>30</v>
          </cell>
          <cell r="E119">
            <v>1268</v>
          </cell>
          <cell r="F119">
            <v>13544</v>
          </cell>
          <cell r="G119">
            <v>6983</v>
          </cell>
          <cell r="H119">
            <v>0</v>
          </cell>
          <cell r="I119">
            <v>4277</v>
          </cell>
        </row>
        <row r="120">
          <cell r="B120">
            <v>43571</v>
          </cell>
          <cell r="C120">
            <v>12096</v>
          </cell>
          <cell r="D120">
            <v>23209</v>
          </cell>
          <cell r="E120">
            <v>24523</v>
          </cell>
          <cell r="F120">
            <v>33473</v>
          </cell>
          <cell r="G120">
            <v>4976</v>
          </cell>
          <cell r="H120">
            <v>20056</v>
          </cell>
          <cell r="I120">
            <v>10483</v>
          </cell>
        </row>
        <row r="121">
          <cell r="B121">
            <v>8097</v>
          </cell>
          <cell r="C121">
            <v>255</v>
          </cell>
          <cell r="D121">
            <v>8807</v>
          </cell>
          <cell r="E121">
            <v>13741</v>
          </cell>
          <cell r="F121">
            <v>9755</v>
          </cell>
          <cell r="G121">
            <v>4321</v>
          </cell>
          <cell r="H121">
            <v>6496</v>
          </cell>
          <cell r="I121">
            <v>991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22</v>
          </cell>
          <cell r="I122">
            <v>0</v>
          </cell>
        </row>
        <row r="123">
          <cell r="B123">
            <v>11637</v>
          </cell>
          <cell r="C123">
            <v>14164</v>
          </cell>
          <cell r="D123">
            <v>1225</v>
          </cell>
          <cell r="E123">
            <v>2848</v>
          </cell>
          <cell r="F123">
            <v>19610</v>
          </cell>
          <cell r="G123">
            <v>3502</v>
          </cell>
          <cell r="H123">
            <v>1338</v>
          </cell>
          <cell r="I123">
            <v>11098</v>
          </cell>
        </row>
        <row r="124">
          <cell r="B124">
            <v>11474</v>
          </cell>
          <cell r="C124">
            <v>164</v>
          </cell>
          <cell r="D124">
            <v>4757</v>
          </cell>
          <cell r="E124">
            <v>14589</v>
          </cell>
          <cell r="F124">
            <v>3653</v>
          </cell>
          <cell r="G124">
            <v>3089</v>
          </cell>
          <cell r="H124">
            <v>7879</v>
          </cell>
          <cell r="I124">
            <v>151</v>
          </cell>
        </row>
        <row r="125">
          <cell r="B125">
            <v>0</v>
          </cell>
          <cell r="C125">
            <v>0</v>
          </cell>
          <cell r="D125">
            <v>1980</v>
          </cell>
          <cell r="E125">
            <v>418</v>
          </cell>
          <cell r="F125">
            <v>11290</v>
          </cell>
          <cell r="G125">
            <v>2330</v>
          </cell>
          <cell r="H125">
            <v>23337</v>
          </cell>
          <cell r="I125">
            <v>75</v>
          </cell>
        </row>
        <row r="126">
          <cell r="B126">
            <v>1086</v>
          </cell>
          <cell r="C126">
            <v>306</v>
          </cell>
          <cell r="D126">
            <v>2044</v>
          </cell>
          <cell r="E126">
            <v>3986</v>
          </cell>
          <cell r="F126">
            <v>5459</v>
          </cell>
          <cell r="G126">
            <v>1384</v>
          </cell>
          <cell r="H126">
            <v>1354</v>
          </cell>
          <cell r="I126">
            <v>201</v>
          </cell>
        </row>
        <row r="127">
          <cell r="B127">
            <v>4</v>
          </cell>
          <cell r="C127">
            <v>8</v>
          </cell>
          <cell r="D127">
            <v>0</v>
          </cell>
          <cell r="E127">
            <v>1134</v>
          </cell>
          <cell r="F127">
            <v>150</v>
          </cell>
          <cell r="G127">
            <v>53</v>
          </cell>
          <cell r="H127">
            <v>0</v>
          </cell>
          <cell r="I127">
            <v>30</v>
          </cell>
        </row>
        <row r="128">
          <cell r="B128">
            <v>35</v>
          </cell>
          <cell r="C128">
            <v>0</v>
          </cell>
          <cell r="D128">
            <v>0</v>
          </cell>
          <cell r="E128">
            <v>10461</v>
          </cell>
          <cell r="F128">
            <v>90</v>
          </cell>
          <cell r="G128">
            <v>394</v>
          </cell>
          <cell r="H128">
            <v>5</v>
          </cell>
          <cell r="I128">
            <v>0</v>
          </cell>
        </row>
        <row r="129">
          <cell r="B129">
            <v>2748</v>
          </cell>
          <cell r="C129">
            <v>64</v>
          </cell>
          <cell r="D129">
            <v>1400</v>
          </cell>
          <cell r="E129">
            <v>2777</v>
          </cell>
          <cell r="F129">
            <v>15695</v>
          </cell>
          <cell r="G129">
            <v>40</v>
          </cell>
          <cell r="H129">
            <v>124</v>
          </cell>
          <cell r="I129">
            <v>135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36103</v>
          </cell>
          <cell r="F131">
            <v>2700</v>
          </cell>
          <cell r="G131">
            <v>466</v>
          </cell>
          <cell r="H131">
            <v>0</v>
          </cell>
          <cell r="I131">
            <v>28</v>
          </cell>
        </row>
        <row r="132">
          <cell r="B132">
            <v>647</v>
          </cell>
          <cell r="C132">
            <v>446</v>
          </cell>
          <cell r="D132">
            <v>2</v>
          </cell>
          <cell r="E132">
            <v>76</v>
          </cell>
          <cell r="F132">
            <v>498</v>
          </cell>
          <cell r="G132">
            <v>160</v>
          </cell>
          <cell r="H132">
            <v>37</v>
          </cell>
          <cell r="I132">
            <v>551</v>
          </cell>
        </row>
        <row r="133">
          <cell r="B133">
            <v>303</v>
          </cell>
          <cell r="C133">
            <v>1580</v>
          </cell>
          <cell r="D133">
            <v>66</v>
          </cell>
          <cell r="E133">
            <v>340</v>
          </cell>
          <cell r="F133">
            <v>2945</v>
          </cell>
          <cell r="G133">
            <v>187</v>
          </cell>
          <cell r="H133">
            <v>0</v>
          </cell>
          <cell r="I133">
            <v>916</v>
          </cell>
        </row>
        <row r="134">
          <cell r="B134">
            <v>1581</v>
          </cell>
          <cell r="C134">
            <v>229</v>
          </cell>
          <cell r="D134">
            <v>4745</v>
          </cell>
          <cell r="E134">
            <v>530</v>
          </cell>
          <cell r="F134">
            <v>2436</v>
          </cell>
          <cell r="G134">
            <v>1000</v>
          </cell>
          <cell r="H134">
            <v>86</v>
          </cell>
          <cell r="I134">
            <v>152</v>
          </cell>
        </row>
        <row r="135">
          <cell r="B135">
            <v>134</v>
          </cell>
          <cell r="C135">
            <v>0</v>
          </cell>
          <cell r="D135">
            <v>103</v>
          </cell>
          <cell r="E135">
            <v>0</v>
          </cell>
          <cell r="F135">
            <v>0</v>
          </cell>
          <cell r="G135">
            <v>431</v>
          </cell>
          <cell r="H135">
            <v>588</v>
          </cell>
          <cell r="I135">
            <v>183</v>
          </cell>
        </row>
        <row r="136">
          <cell r="B136">
            <v>0</v>
          </cell>
          <cell r="C136">
            <v>4392</v>
          </cell>
          <cell r="D136">
            <v>0</v>
          </cell>
          <cell r="E136">
            <v>54</v>
          </cell>
          <cell r="F136">
            <v>9000</v>
          </cell>
          <cell r="G136">
            <v>0</v>
          </cell>
          <cell r="H136">
            <v>0</v>
          </cell>
          <cell r="I136">
            <v>23575</v>
          </cell>
        </row>
        <row r="137">
          <cell r="B137">
            <v>395</v>
          </cell>
          <cell r="C137">
            <v>1331</v>
          </cell>
          <cell r="D137">
            <v>0</v>
          </cell>
          <cell r="E137">
            <v>182</v>
          </cell>
          <cell r="F137">
            <v>430</v>
          </cell>
          <cell r="G137">
            <v>0</v>
          </cell>
          <cell r="H137">
            <v>0</v>
          </cell>
          <cell r="I137">
            <v>203</v>
          </cell>
        </row>
        <row r="138">
          <cell r="B138">
            <v>0</v>
          </cell>
          <cell r="C138">
            <v>20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15</v>
          </cell>
        </row>
        <row r="139">
          <cell r="B139">
            <v>150602</v>
          </cell>
          <cell r="C139">
            <v>45845</v>
          </cell>
          <cell r="D139">
            <v>1226602</v>
          </cell>
          <cell r="E139">
            <v>9953</v>
          </cell>
          <cell r="F139">
            <v>186306</v>
          </cell>
          <cell r="G139">
            <v>305532</v>
          </cell>
          <cell r="H139">
            <v>89763</v>
          </cell>
          <cell r="I139">
            <v>31717</v>
          </cell>
        </row>
        <row r="140">
          <cell r="B140">
            <v>44447</v>
          </cell>
          <cell r="C140">
            <v>26005</v>
          </cell>
          <cell r="D140">
            <v>11705</v>
          </cell>
          <cell r="E140">
            <v>22343</v>
          </cell>
          <cell r="F140">
            <v>7455</v>
          </cell>
          <cell r="G140">
            <v>28397</v>
          </cell>
          <cell r="H140">
            <v>34759</v>
          </cell>
          <cell r="I140">
            <v>21426</v>
          </cell>
        </row>
      </sheetData>
      <sheetData sheetId="9">
        <row r="8">
          <cell r="B8">
            <v>30</v>
          </cell>
          <cell r="C8">
            <v>32354</v>
          </cell>
          <cell r="D8">
            <v>11733</v>
          </cell>
          <cell r="E8">
            <v>11364</v>
          </cell>
          <cell r="F8">
            <v>9820</v>
          </cell>
          <cell r="G8">
            <v>0</v>
          </cell>
          <cell r="H8">
            <v>18109</v>
          </cell>
          <cell r="I8">
            <v>390</v>
          </cell>
        </row>
        <row r="9">
          <cell r="B9">
            <v>1218</v>
          </cell>
          <cell r="C9">
            <v>1484</v>
          </cell>
          <cell r="D9">
            <v>1265</v>
          </cell>
          <cell r="E9">
            <v>1678</v>
          </cell>
          <cell r="F9">
            <v>3937</v>
          </cell>
          <cell r="G9">
            <v>4215</v>
          </cell>
          <cell r="H9">
            <v>12703</v>
          </cell>
          <cell r="I9">
            <v>2742</v>
          </cell>
        </row>
        <row r="10">
          <cell r="B10">
            <v>30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40</v>
          </cell>
          <cell r="D11">
            <v>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30</v>
          </cell>
        </row>
        <row r="12">
          <cell r="B12">
            <v>0</v>
          </cell>
          <cell r="C12">
            <v>0</v>
          </cell>
          <cell r="D12">
            <v>148</v>
          </cell>
          <cell r="E12">
            <v>0</v>
          </cell>
          <cell r="F12">
            <v>25</v>
          </cell>
          <cell r="G12">
            <v>1</v>
          </cell>
          <cell r="H12">
            <v>2772</v>
          </cell>
          <cell r="I12">
            <v>130</v>
          </cell>
        </row>
        <row r="13">
          <cell r="B13">
            <v>117</v>
          </cell>
          <cell r="C13">
            <v>17</v>
          </cell>
          <cell r="D13">
            <v>37</v>
          </cell>
          <cell r="E13">
            <v>2579</v>
          </cell>
          <cell r="F13">
            <v>315</v>
          </cell>
          <cell r="G13">
            <v>392</v>
          </cell>
          <cell r="H13">
            <v>6369</v>
          </cell>
          <cell r="I13">
            <v>40</v>
          </cell>
        </row>
        <row r="14">
          <cell r="B14">
            <v>145</v>
          </cell>
          <cell r="C14">
            <v>91</v>
          </cell>
          <cell r="D14">
            <v>0</v>
          </cell>
          <cell r="E14">
            <v>78</v>
          </cell>
          <cell r="F14">
            <v>210</v>
          </cell>
          <cell r="G14">
            <v>324</v>
          </cell>
          <cell r="H14">
            <v>6530</v>
          </cell>
          <cell r="I14">
            <v>61</v>
          </cell>
        </row>
        <row r="15">
          <cell r="B15">
            <v>45</v>
          </cell>
          <cell r="C15">
            <v>0</v>
          </cell>
          <cell r="D15">
            <v>0</v>
          </cell>
          <cell r="E15">
            <v>0</v>
          </cell>
          <cell r="F15">
            <v>35</v>
          </cell>
          <cell r="G15">
            <v>0</v>
          </cell>
          <cell r="H15">
            <v>40</v>
          </cell>
          <cell r="I15">
            <v>0</v>
          </cell>
        </row>
        <row r="16">
          <cell r="B16">
            <v>216</v>
          </cell>
          <cell r="C16">
            <v>120</v>
          </cell>
          <cell r="D16">
            <v>473</v>
          </cell>
          <cell r="E16">
            <v>73</v>
          </cell>
          <cell r="F16">
            <v>1750</v>
          </cell>
          <cell r="G16">
            <v>3290</v>
          </cell>
          <cell r="H16">
            <v>9548</v>
          </cell>
          <cell r="I16">
            <v>652</v>
          </cell>
        </row>
        <row r="17">
          <cell r="B17">
            <v>764</v>
          </cell>
          <cell r="C17">
            <v>952</v>
          </cell>
          <cell r="D17">
            <v>91</v>
          </cell>
          <cell r="E17">
            <v>1915</v>
          </cell>
          <cell r="F17">
            <v>1000</v>
          </cell>
          <cell r="G17">
            <v>121</v>
          </cell>
          <cell r="H17">
            <v>1782</v>
          </cell>
          <cell r="I17">
            <v>269</v>
          </cell>
        </row>
        <row r="18">
          <cell r="B18">
            <v>0</v>
          </cell>
          <cell r="C18">
            <v>200</v>
          </cell>
          <cell r="D18">
            <v>6</v>
          </cell>
          <cell r="E18">
            <v>121</v>
          </cell>
          <cell r="F18">
            <v>725</v>
          </cell>
          <cell r="G18">
            <v>283</v>
          </cell>
          <cell r="H18">
            <v>0</v>
          </cell>
          <cell r="I18">
            <v>555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1051</v>
          </cell>
          <cell r="F19">
            <v>540</v>
          </cell>
          <cell r="G19">
            <v>40</v>
          </cell>
          <cell r="H19">
            <v>0</v>
          </cell>
          <cell r="I19">
            <v>0</v>
          </cell>
        </row>
        <row r="20">
          <cell r="B20">
            <v>358</v>
          </cell>
          <cell r="C20">
            <v>1701</v>
          </cell>
          <cell r="D20">
            <v>65</v>
          </cell>
          <cell r="E20">
            <v>614</v>
          </cell>
          <cell r="F20">
            <v>1462</v>
          </cell>
          <cell r="G20">
            <v>853</v>
          </cell>
          <cell r="H20">
            <v>40</v>
          </cell>
          <cell r="I20">
            <v>540</v>
          </cell>
        </row>
        <row r="21">
          <cell r="B21">
            <v>2717</v>
          </cell>
          <cell r="C21">
            <v>1721</v>
          </cell>
          <cell r="D21">
            <v>2156</v>
          </cell>
          <cell r="E21">
            <v>4058</v>
          </cell>
          <cell r="F21">
            <v>4358</v>
          </cell>
          <cell r="G21">
            <v>580</v>
          </cell>
          <cell r="H21">
            <v>2407</v>
          </cell>
          <cell r="I21">
            <v>1687</v>
          </cell>
        </row>
        <row r="22">
          <cell r="B22">
            <v>263</v>
          </cell>
          <cell r="C22">
            <v>46</v>
          </cell>
          <cell r="D22">
            <v>570</v>
          </cell>
          <cell r="E22">
            <v>306</v>
          </cell>
          <cell r="F22">
            <v>565</v>
          </cell>
          <cell r="G22">
            <v>132</v>
          </cell>
          <cell r="H22">
            <v>290</v>
          </cell>
          <cell r="I22">
            <v>61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244</v>
          </cell>
          <cell r="C24">
            <v>581</v>
          </cell>
          <cell r="D24">
            <v>102</v>
          </cell>
          <cell r="E24">
            <v>1316</v>
          </cell>
          <cell r="F24">
            <v>1183</v>
          </cell>
          <cell r="G24">
            <v>259</v>
          </cell>
          <cell r="H24">
            <v>1169</v>
          </cell>
          <cell r="I24">
            <v>1049</v>
          </cell>
        </row>
        <row r="25">
          <cell r="B25">
            <v>211</v>
          </cell>
          <cell r="C25">
            <v>13</v>
          </cell>
          <cell r="D25">
            <v>11</v>
          </cell>
          <cell r="E25">
            <v>100</v>
          </cell>
          <cell r="F25">
            <v>135</v>
          </cell>
          <cell r="G25">
            <v>53</v>
          </cell>
          <cell r="H25">
            <v>109</v>
          </cell>
          <cell r="I25">
            <v>19</v>
          </cell>
        </row>
        <row r="26">
          <cell r="B26">
            <v>205</v>
          </cell>
          <cell r="C26">
            <v>0</v>
          </cell>
          <cell r="D26">
            <v>165</v>
          </cell>
          <cell r="E26">
            <v>183</v>
          </cell>
          <cell r="F26">
            <v>99</v>
          </cell>
          <cell r="G26">
            <v>745</v>
          </cell>
          <cell r="H26">
            <v>1085</v>
          </cell>
          <cell r="I26">
            <v>0</v>
          </cell>
        </row>
        <row r="27">
          <cell r="B27">
            <v>131</v>
          </cell>
          <cell r="C27">
            <v>88</v>
          </cell>
          <cell r="D27">
            <v>108</v>
          </cell>
          <cell r="E27">
            <v>184</v>
          </cell>
          <cell r="F27">
            <v>255</v>
          </cell>
          <cell r="G27">
            <v>48</v>
          </cell>
          <cell r="H27">
            <v>46</v>
          </cell>
          <cell r="I27">
            <v>46</v>
          </cell>
        </row>
        <row r="28">
          <cell r="B28">
            <v>40</v>
          </cell>
          <cell r="C28">
            <v>0</v>
          </cell>
          <cell r="D28">
            <v>0</v>
          </cell>
          <cell r="E28">
            <v>344</v>
          </cell>
          <cell r="F28">
            <v>215</v>
          </cell>
          <cell r="G28">
            <v>25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4</v>
          </cell>
          <cell r="F29">
            <v>10</v>
          </cell>
          <cell r="G29">
            <v>0</v>
          </cell>
          <cell r="H29">
            <v>560</v>
          </cell>
          <cell r="I29">
            <v>0</v>
          </cell>
        </row>
        <row r="30">
          <cell r="B30">
            <v>108</v>
          </cell>
          <cell r="C30">
            <v>5</v>
          </cell>
          <cell r="D30">
            <v>0</v>
          </cell>
          <cell r="E30">
            <v>30</v>
          </cell>
          <cell r="F30">
            <v>380</v>
          </cell>
          <cell r="G30">
            <v>20</v>
          </cell>
          <cell r="H30">
            <v>0</v>
          </cell>
          <cell r="I30">
            <v>6</v>
          </cell>
        </row>
        <row r="31">
          <cell r="B31">
            <v>0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384</v>
          </cell>
          <cell r="F32">
            <v>355</v>
          </cell>
          <cell r="G32">
            <v>153</v>
          </cell>
          <cell r="H32">
            <v>0</v>
          </cell>
          <cell r="I32">
            <v>0</v>
          </cell>
        </row>
        <row r="33">
          <cell r="B33">
            <v>72</v>
          </cell>
          <cell r="C33">
            <v>75</v>
          </cell>
          <cell r="D33">
            <v>248</v>
          </cell>
          <cell r="E33">
            <v>74</v>
          </cell>
          <cell r="F33">
            <v>1399</v>
          </cell>
          <cell r="G33">
            <v>635</v>
          </cell>
          <cell r="H33">
            <v>436</v>
          </cell>
          <cell r="I33">
            <v>23</v>
          </cell>
        </row>
        <row r="34">
          <cell r="B34">
            <v>34</v>
          </cell>
          <cell r="C34">
            <v>217</v>
          </cell>
          <cell r="D34">
            <v>18</v>
          </cell>
          <cell r="E34">
            <v>36</v>
          </cell>
          <cell r="F34">
            <v>379</v>
          </cell>
          <cell r="G34">
            <v>10</v>
          </cell>
          <cell r="H34">
            <v>0</v>
          </cell>
          <cell r="I34">
            <v>189</v>
          </cell>
        </row>
        <row r="35">
          <cell r="B35">
            <v>215</v>
          </cell>
          <cell r="C35">
            <v>70</v>
          </cell>
          <cell r="D35">
            <v>527</v>
          </cell>
          <cell r="E35">
            <v>82</v>
          </cell>
          <cell r="F35">
            <v>132</v>
          </cell>
          <cell r="G35">
            <v>407</v>
          </cell>
          <cell r="H35">
            <v>240</v>
          </cell>
          <cell r="I35">
            <v>56</v>
          </cell>
        </row>
        <row r="36">
          <cell r="B36">
            <v>0</v>
          </cell>
          <cell r="C36">
            <v>6</v>
          </cell>
          <cell r="D36">
            <v>57</v>
          </cell>
          <cell r="E36">
            <v>0</v>
          </cell>
          <cell r="F36">
            <v>0</v>
          </cell>
          <cell r="G36">
            <v>130</v>
          </cell>
          <cell r="H36">
            <v>0</v>
          </cell>
          <cell r="I36">
            <v>5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20</v>
          </cell>
          <cell r="H37">
            <v>0</v>
          </cell>
          <cell r="I37">
            <v>362</v>
          </cell>
        </row>
        <row r="38">
          <cell r="B38">
            <v>399</v>
          </cell>
          <cell r="C38">
            <v>848</v>
          </cell>
          <cell r="D38">
            <v>0</v>
          </cell>
          <cell r="E38">
            <v>21</v>
          </cell>
          <cell r="F38">
            <v>65</v>
          </cell>
          <cell r="G38">
            <v>0</v>
          </cell>
          <cell r="H38">
            <v>0</v>
          </cell>
          <cell r="I38">
            <v>7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42</v>
          </cell>
          <cell r="C40">
            <v>195</v>
          </cell>
          <cell r="D40">
            <v>816</v>
          </cell>
          <cell r="E40">
            <v>63</v>
          </cell>
          <cell r="F40">
            <v>151</v>
          </cell>
          <cell r="G40">
            <v>162</v>
          </cell>
          <cell r="H40">
            <v>269</v>
          </cell>
          <cell r="I40">
            <v>125</v>
          </cell>
        </row>
        <row r="41">
          <cell r="B41">
            <v>1021</v>
          </cell>
          <cell r="C41">
            <v>1892</v>
          </cell>
          <cell r="D41">
            <v>531</v>
          </cell>
          <cell r="E41">
            <v>2666</v>
          </cell>
          <cell r="F41">
            <v>1405</v>
          </cell>
          <cell r="G41">
            <v>786</v>
          </cell>
          <cell r="H41">
            <v>4761</v>
          </cell>
          <cell r="I41">
            <v>707</v>
          </cell>
        </row>
        <row r="57">
          <cell r="B57">
            <v>170</v>
          </cell>
          <cell r="C57">
            <v>67448</v>
          </cell>
          <cell r="D57">
            <v>28852</v>
          </cell>
          <cell r="E57">
            <v>18540</v>
          </cell>
          <cell r="F57">
            <v>2774</v>
          </cell>
          <cell r="G57">
            <v>0</v>
          </cell>
          <cell r="H57">
            <v>10010</v>
          </cell>
          <cell r="I57">
            <v>2199</v>
          </cell>
        </row>
        <row r="58">
          <cell r="B58">
            <v>1462</v>
          </cell>
          <cell r="C58">
            <v>860</v>
          </cell>
          <cell r="D58">
            <v>728</v>
          </cell>
          <cell r="E58">
            <v>1659</v>
          </cell>
          <cell r="F58">
            <v>2957</v>
          </cell>
          <cell r="G58">
            <v>6361</v>
          </cell>
          <cell r="H58">
            <v>27569</v>
          </cell>
          <cell r="I58">
            <v>5296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455</v>
          </cell>
          <cell r="H59">
            <v>0</v>
          </cell>
          <cell r="I59">
            <v>0</v>
          </cell>
        </row>
        <row r="60">
          <cell r="B60">
            <v>1522</v>
          </cell>
          <cell r="C60">
            <v>71790</v>
          </cell>
          <cell r="D60">
            <v>372</v>
          </cell>
          <cell r="E60">
            <v>1128</v>
          </cell>
          <cell r="F60">
            <v>8623</v>
          </cell>
          <cell r="G60">
            <v>19822</v>
          </cell>
          <cell r="H60">
            <v>644</v>
          </cell>
          <cell r="I60">
            <v>29737</v>
          </cell>
        </row>
        <row r="61">
          <cell r="B61">
            <v>0</v>
          </cell>
          <cell r="C61">
            <v>0</v>
          </cell>
          <cell r="D61">
            <v>324</v>
          </cell>
          <cell r="E61">
            <v>0</v>
          </cell>
          <cell r="F61">
            <v>15</v>
          </cell>
          <cell r="G61">
            <v>36</v>
          </cell>
          <cell r="H61">
            <v>5663</v>
          </cell>
          <cell r="I61">
            <v>104</v>
          </cell>
        </row>
        <row r="62">
          <cell r="B62">
            <v>313</v>
          </cell>
          <cell r="C62">
            <v>55</v>
          </cell>
          <cell r="D62">
            <v>1224</v>
          </cell>
          <cell r="E62">
            <v>257</v>
          </cell>
          <cell r="F62">
            <v>515</v>
          </cell>
          <cell r="G62">
            <v>2082</v>
          </cell>
          <cell r="H62">
            <v>21483</v>
          </cell>
          <cell r="I62">
            <v>0</v>
          </cell>
        </row>
        <row r="63">
          <cell r="B63">
            <v>99</v>
          </cell>
          <cell r="C63">
            <v>111</v>
          </cell>
          <cell r="D63">
            <v>732</v>
          </cell>
          <cell r="E63">
            <v>3</v>
          </cell>
          <cell r="F63">
            <v>250</v>
          </cell>
          <cell r="G63">
            <v>9320</v>
          </cell>
          <cell r="H63">
            <v>23382</v>
          </cell>
          <cell r="I63">
            <v>35</v>
          </cell>
        </row>
        <row r="64">
          <cell r="B64">
            <v>306</v>
          </cell>
          <cell r="C64">
            <v>0</v>
          </cell>
          <cell r="D64">
            <v>0</v>
          </cell>
          <cell r="E64">
            <v>0</v>
          </cell>
          <cell r="F64">
            <v>120</v>
          </cell>
          <cell r="G64">
            <v>3065</v>
          </cell>
          <cell r="H64">
            <v>1109</v>
          </cell>
          <cell r="I64">
            <v>0</v>
          </cell>
        </row>
        <row r="65">
          <cell r="B65">
            <v>1089</v>
          </cell>
          <cell r="C65">
            <v>535</v>
          </cell>
          <cell r="D65">
            <v>637</v>
          </cell>
          <cell r="E65">
            <v>34</v>
          </cell>
          <cell r="F65">
            <v>1355</v>
          </cell>
          <cell r="G65">
            <v>21</v>
          </cell>
          <cell r="H65">
            <v>4705</v>
          </cell>
          <cell r="I65">
            <v>205</v>
          </cell>
        </row>
        <row r="66">
          <cell r="B66">
            <v>543</v>
          </cell>
          <cell r="C66">
            <v>262</v>
          </cell>
          <cell r="D66">
            <v>51</v>
          </cell>
          <cell r="E66">
            <v>530</v>
          </cell>
          <cell r="F66">
            <v>844</v>
          </cell>
          <cell r="G66">
            <v>170</v>
          </cell>
          <cell r="H66">
            <v>1249</v>
          </cell>
          <cell r="I66">
            <v>267</v>
          </cell>
        </row>
        <row r="67">
          <cell r="B67">
            <v>8</v>
          </cell>
          <cell r="C67">
            <v>380</v>
          </cell>
          <cell r="D67">
            <v>2</v>
          </cell>
          <cell r="E67">
            <v>100</v>
          </cell>
          <cell r="F67">
            <v>710</v>
          </cell>
          <cell r="G67">
            <v>726</v>
          </cell>
          <cell r="H67">
            <v>0</v>
          </cell>
          <cell r="I67">
            <v>640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956</v>
          </cell>
          <cell r="F68">
            <v>80</v>
          </cell>
          <cell r="G68">
            <v>40</v>
          </cell>
          <cell r="H68">
            <v>5</v>
          </cell>
          <cell r="I68">
            <v>0</v>
          </cell>
        </row>
        <row r="69">
          <cell r="B69">
            <v>296</v>
          </cell>
          <cell r="C69">
            <v>1254</v>
          </cell>
          <cell r="D69">
            <v>0</v>
          </cell>
          <cell r="E69">
            <v>233</v>
          </cell>
          <cell r="F69">
            <v>1328</v>
          </cell>
          <cell r="G69">
            <v>1089</v>
          </cell>
          <cell r="H69">
            <v>25</v>
          </cell>
          <cell r="I69">
            <v>557</v>
          </cell>
        </row>
        <row r="70">
          <cell r="B70">
            <v>3551</v>
          </cell>
          <cell r="C70">
            <v>2048</v>
          </cell>
          <cell r="D70">
            <v>4146</v>
          </cell>
          <cell r="E70">
            <v>2850</v>
          </cell>
          <cell r="F70">
            <v>3761</v>
          </cell>
          <cell r="G70">
            <v>787</v>
          </cell>
          <cell r="H70">
            <v>1471</v>
          </cell>
          <cell r="I70">
            <v>1668</v>
          </cell>
        </row>
        <row r="71">
          <cell r="B71">
            <v>1370</v>
          </cell>
          <cell r="C71">
            <v>70</v>
          </cell>
          <cell r="D71">
            <v>2047</v>
          </cell>
          <cell r="E71">
            <v>1278</v>
          </cell>
          <cell r="F71">
            <v>766</v>
          </cell>
          <cell r="G71">
            <v>514</v>
          </cell>
          <cell r="H71">
            <v>785</v>
          </cell>
          <cell r="I71">
            <v>180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1878</v>
          </cell>
          <cell r="C73">
            <v>2627</v>
          </cell>
          <cell r="D73">
            <v>376</v>
          </cell>
          <cell r="E73">
            <v>1009</v>
          </cell>
          <cell r="F73">
            <v>2289</v>
          </cell>
          <cell r="G73">
            <v>620</v>
          </cell>
          <cell r="H73">
            <v>740</v>
          </cell>
          <cell r="I73">
            <v>2003</v>
          </cell>
        </row>
        <row r="74">
          <cell r="B74">
            <v>1762</v>
          </cell>
          <cell r="C74">
            <v>71</v>
          </cell>
          <cell r="D74">
            <v>661</v>
          </cell>
          <cell r="E74">
            <v>1304</v>
          </cell>
          <cell r="F74">
            <v>185</v>
          </cell>
          <cell r="G74">
            <v>186</v>
          </cell>
          <cell r="H74">
            <v>472</v>
          </cell>
          <cell r="I74">
            <v>41</v>
          </cell>
        </row>
        <row r="75">
          <cell r="B75">
            <v>112</v>
          </cell>
          <cell r="C75">
            <v>0</v>
          </cell>
          <cell r="D75">
            <v>352</v>
          </cell>
          <cell r="E75">
            <v>145</v>
          </cell>
          <cell r="F75">
            <v>364</v>
          </cell>
          <cell r="G75">
            <v>194</v>
          </cell>
          <cell r="H75">
            <v>2988</v>
          </cell>
          <cell r="I75">
            <v>0</v>
          </cell>
        </row>
        <row r="76">
          <cell r="B76">
            <v>184</v>
          </cell>
          <cell r="C76">
            <v>63</v>
          </cell>
          <cell r="D76">
            <v>52</v>
          </cell>
          <cell r="E76">
            <v>60</v>
          </cell>
          <cell r="F76">
            <v>342</v>
          </cell>
          <cell r="G76">
            <v>127</v>
          </cell>
          <cell r="H76">
            <v>48</v>
          </cell>
          <cell r="I76">
            <v>62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396</v>
          </cell>
          <cell r="F77">
            <v>150</v>
          </cell>
          <cell r="G77">
            <v>1</v>
          </cell>
          <cell r="H77">
            <v>17</v>
          </cell>
          <cell r="I77">
            <v>0</v>
          </cell>
        </row>
        <row r="78">
          <cell r="B78">
            <v>11</v>
          </cell>
          <cell r="C78">
            <v>0</v>
          </cell>
          <cell r="D78">
            <v>6</v>
          </cell>
          <cell r="E78">
            <v>7724</v>
          </cell>
          <cell r="F78">
            <v>102</v>
          </cell>
          <cell r="G78">
            <v>704</v>
          </cell>
          <cell r="H78">
            <v>225</v>
          </cell>
          <cell r="I78">
            <v>3</v>
          </cell>
        </row>
        <row r="79">
          <cell r="B79">
            <v>605</v>
          </cell>
          <cell r="C79">
            <v>33</v>
          </cell>
          <cell r="D79">
            <v>0</v>
          </cell>
          <cell r="E79">
            <v>277</v>
          </cell>
          <cell r="F79">
            <v>677</v>
          </cell>
          <cell r="G79">
            <v>60</v>
          </cell>
          <cell r="H79">
            <v>124</v>
          </cell>
          <cell r="I79">
            <v>37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>
            <v>7</v>
          </cell>
          <cell r="C81">
            <v>0</v>
          </cell>
          <cell r="D81">
            <v>0</v>
          </cell>
          <cell r="E81">
            <v>592</v>
          </cell>
          <cell r="F81">
            <v>165</v>
          </cell>
          <cell r="G81">
            <v>95</v>
          </cell>
          <cell r="H81">
            <v>20</v>
          </cell>
          <cell r="I81">
            <v>16</v>
          </cell>
        </row>
        <row r="82">
          <cell r="B82">
            <v>34877</v>
          </cell>
          <cell r="C82">
            <v>1536</v>
          </cell>
          <cell r="D82">
            <v>457</v>
          </cell>
          <cell r="E82">
            <v>3369</v>
          </cell>
          <cell r="F82">
            <v>935</v>
          </cell>
          <cell r="G82">
            <v>1186</v>
          </cell>
          <cell r="H82">
            <v>251</v>
          </cell>
          <cell r="I82">
            <v>792</v>
          </cell>
        </row>
        <row r="83">
          <cell r="B83">
            <v>406</v>
          </cell>
          <cell r="C83">
            <v>4803</v>
          </cell>
          <cell r="D83">
            <v>40</v>
          </cell>
          <cell r="E83">
            <v>147</v>
          </cell>
          <cell r="F83">
            <v>4654</v>
          </cell>
          <cell r="G83">
            <v>368</v>
          </cell>
          <cell r="H83">
            <v>0</v>
          </cell>
          <cell r="I83">
            <v>716</v>
          </cell>
        </row>
        <row r="84">
          <cell r="B84">
            <v>592</v>
          </cell>
          <cell r="C84">
            <v>1958</v>
          </cell>
          <cell r="D84">
            <v>2718</v>
          </cell>
          <cell r="E84">
            <v>459</v>
          </cell>
          <cell r="F84">
            <v>417</v>
          </cell>
          <cell r="G84">
            <v>656</v>
          </cell>
          <cell r="H84">
            <v>156</v>
          </cell>
          <cell r="I84">
            <v>112</v>
          </cell>
        </row>
        <row r="85">
          <cell r="B85">
            <v>217</v>
          </cell>
          <cell r="C85">
            <v>0</v>
          </cell>
          <cell r="D85">
            <v>121</v>
          </cell>
          <cell r="E85">
            <v>0</v>
          </cell>
          <cell r="F85">
            <v>6</v>
          </cell>
          <cell r="G85">
            <v>185</v>
          </cell>
          <cell r="H85">
            <v>265</v>
          </cell>
          <cell r="I85">
            <v>860</v>
          </cell>
        </row>
        <row r="86">
          <cell r="B86">
            <v>200</v>
          </cell>
          <cell r="C86">
            <v>1360</v>
          </cell>
          <cell r="D86">
            <v>38</v>
          </cell>
          <cell r="E86">
            <v>350</v>
          </cell>
          <cell r="F86">
            <v>6000</v>
          </cell>
          <cell r="G86">
            <v>301</v>
          </cell>
          <cell r="H86">
            <v>0</v>
          </cell>
          <cell r="I86">
            <v>3475</v>
          </cell>
        </row>
        <row r="87">
          <cell r="B87">
            <v>192</v>
          </cell>
          <cell r="C87">
            <v>10026</v>
          </cell>
          <cell r="D87">
            <v>0</v>
          </cell>
          <cell r="E87">
            <v>34</v>
          </cell>
          <cell r="F87">
            <v>395</v>
          </cell>
          <cell r="G87">
            <v>0</v>
          </cell>
          <cell r="H87">
            <v>0</v>
          </cell>
          <cell r="I87">
            <v>543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20</v>
          </cell>
          <cell r="G88">
            <v>0</v>
          </cell>
          <cell r="H88">
            <v>0</v>
          </cell>
          <cell r="I88">
            <v>24</v>
          </cell>
        </row>
        <row r="89">
          <cell r="B89">
            <v>31721</v>
          </cell>
          <cell r="C89">
            <v>9140</v>
          </cell>
          <cell r="D89">
            <v>147691</v>
          </cell>
          <cell r="E89">
            <v>4108</v>
          </cell>
          <cell r="F89">
            <v>23384</v>
          </cell>
          <cell r="G89">
            <v>70996</v>
          </cell>
          <cell r="H89">
            <v>21466</v>
          </cell>
          <cell r="I89">
            <v>901</v>
          </cell>
        </row>
        <row r="90">
          <cell r="B90">
            <v>150061</v>
          </cell>
          <cell r="C90">
            <v>164914</v>
          </cell>
          <cell r="D90">
            <v>13458</v>
          </cell>
          <cell r="E90">
            <v>207120</v>
          </cell>
          <cell r="F90">
            <v>36922</v>
          </cell>
          <cell r="G90">
            <v>101414</v>
          </cell>
          <cell r="H90">
            <v>47290</v>
          </cell>
          <cell r="I90">
            <v>9173</v>
          </cell>
        </row>
        <row r="107">
          <cell r="B107">
            <v>884</v>
          </cell>
          <cell r="C107">
            <v>202613</v>
          </cell>
          <cell r="D107">
            <v>172403</v>
          </cell>
          <cell r="E107">
            <v>75333</v>
          </cell>
          <cell r="F107">
            <v>12483</v>
          </cell>
          <cell r="G107">
            <v>0</v>
          </cell>
          <cell r="H107">
            <v>45852</v>
          </cell>
          <cell r="I107">
            <v>8290</v>
          </cell>
        </row>
        <row r="108">
          <cell r="B108">
            <v>2971</v>
          </cell>
          <cell r="C108">
            <v>1554</v>
          </cell>
          <cell r="D108">
            <v>1076</v>
          </cell>
          <cell r="E108">
            <v>3049</v>
          </cell>
          <cell r="F108">
            <v>4776</v>
          </cell>
          <cell r="G108">
            <v>11245</v>
          </cell>
          <cell r="H108">
            <v>57410</v>
          </cell>
          <cell r="I108">
            <v>8514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2008</v>
          </cell>
          <cell r="H109">
            <v>0</v>
          </cell>
          <cell r="I109">
            <v>0</v>
          </cell>
        </row>
        <row r="110">
          <cell r="B110">
            <v>315</v>
          </cell>
          <cell r="C110">
            <v>5278</v>
          </cell>
          <cell r="D110">
            <v>92</v>
          </cell>
          <cell r="E110">
            <v>182</v>
          </cell>
          <cell r="F110">
            <v>997</v>
          </cell>
          <cell r="G110">
            <v>2049</v>
          </cell>
          <cell r="H110">
            <v>113</v>
          </cell>
          <cell r="I110">
            <v>2277</v>
          </cell>
        </row>
        <row r="111">
          <cell r="B111">
            <v>0</v>
          </cell>
          <cell r="C111">
            <v>0</v>
          </cell>
          <cell r="D111">
            <v>519</v>
          </cell>
          <cell r="E111">
            <v>0</v>
          </cell>
          <cell r="F111">
            <v>25</v>
          </cell>
          <cell r="G111">
            <v>43</v>
          </cell>
          <cell r="H111">
            <v>8436</v>
          </cell>
          <cell r="I111">
            <v>125</v>
          </cell>
        </row>
        <row r="112">
          <cell r="B112">
            <v>324</v>
          </cell>
          <cell r="C112">
            <v>70</v>
          </cell>
          <cell r="D112">
            <v>1012</v>
          </cell>
          <cell r="E112">
            <v>397</v>
          </cell>
          <cell r="F112">
            <v>615</v>
          </cell>
          <cell r="G112">
            <v>1165</v>
          </cell>
          <cell r="H112">
            <v>17172</v>
          </cell>
          <cell r="I112">
            <v>0</v>
          </cell>
        </row>
        <row r="113">
          <cell r="B113">
            <v>101</v>
          </cell>
          <cell r="C113">
            <v>167</v>
          </cell>
          <cell r="D113">
            <v>1001</v>
          </cell>
          <cell r="E113">
            <v>4</v>
          </cell>
          <cell r="F113">
            <v>420</v>
          </cell>
          <cell r="G113">
            <v>6749</v>
          </cell>
          <cell r="H113">
            <v>15320</v>
          </cell>
          <cell r="I113">
            <v>35</v>
          </cell>
        </row>
        <row r="114">
          <cell r="B114">
            <v>312</v>
          </cell>
          <cell r="C114">
            <v>0</v>
          </cell>
          <cell r="D114">
            <v>0</v>
          </cell>
          <cell r="E114">
            <v>0</v>
          </cell>
          <cell r="F114">
            <v>240</v>
          </cell>
          <cell r="G114">
            <v>2758</v>
          </cell>
          <cell r="H114">
            <v>942</v>
          </cell>
          <cell r="I114">
            <v>0</v>
          </cell>
        </row>
        <row r="115">
          <cell r="B115">
            <v>1818</v>
          </cell>
          <cell r="C115">
            <v>214</v>
          </cell>
          <cell r="D115">
            <v>960</v>
          </cell>
          <cell r="E115">
            <v>42</v>
          </cell>
          <cell r="F115">
            <v>2465</v>
          </cell>
          <cell r="G115">
            <v>14</v>
          </cell>
          <cell r="H115">
            <v>10859</v>
          </cell>
          <cell r="I115">
            <v>288</v>
          </cell>
        </row>
        <row r="116">
          <cell r="B116">
            <v>6481</v>
          </cell>
          <cell r="C116">
            <v>2220</v>
          </cell>
          <cell r="D116">
            <v>310</v>
          </cell>
          <cell r="E116">
            <v>6155</v>
          </cell>
          <cell r="F116">
            <v>8174</v>
          </cell>
          <cell r="G116">
            <v>1635</v>
          </cell>
          <cell r="H116">
            <v>9802</v>
          </cell>
          <cell r="I116">
            <v>1823</v>
          </cell>
        </row>
        <row r="117">
          <cell r="B117">
            <v>87</v>
          </cell>
          <cell r="C117">
            <v>3360</v>
          </cell>
          <cell r="D117">
            <v>13</v>
          </cell>
          <cell r="E117">
            <v>1200</v>
          </cell>
          <cell r="F117">
            <v>7100</v>
          </cell>
          <cell r="G117">
            <v>4864</v>
          </cell>
          <cell r="H117">
            <v>0</v>
          </cell>
          <cell r="I117">
            <v>6430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31810</v>
          </cell>
          <cell r="F118">
            <v>1200</v>
          </cell>
          <cell r="G118">
            <v>400</v>
          </cell>
          <cell r="H118">
            <v>55</v>
          </cell>
          <cell r="I118">
            <v>0</v>
          </cell>
        </row>
        <row r="119">
          <cell r="B119">
            <v>2600</v>
          </cell>
          <cell r="C119">
            <v>8685</v>
          </cell>
          <cell r="D119">
            <v>0</v>
          </cell>
          <cell r="E119">
            <v>1108</v>
          </cell>
          <cell r="F119">
            <v>13008</v>
          </cell>
          <cell r="G119">
            <v>6712</v>
          </cell>
          <cell r="H119">
            <v>750</v>
          </cell>
          <cell r="I119">
            <v>4616</v>
          </cell>
        </row>
        <row r="120">
          <cell r="B120">
            <v>45504</v>
          </cell>
          <cell r="C120">
            <v>16138</v>
          </cell>
          <cell r="D120">
            <v>45833</v>
          </cell>
          <cell r="E120">
            <v>31910</v>
          </cell>
          <cell r="F120">
            <v>37131</v>
          </cell>
          <cell r="G120">
            <v>6026</v>
          </cell>
          <cell r="H120">
            <v>13990</v>
          </cell>
          <cell r="I120">
            <v>15532</v>
          </cell>
        </row>
        <row r="121">
          <cell r="B121">
            <v>8938</v>
          </cell>
          <cell r="C121">
            <v>142</v>
          </cell>
          <cell r="D121">
            <v>8004</v>
          </cell>
          <cell r="E121">
            <v>16141</v>
          </cell>
          <cell r="F121">
            <v>7950</v>
          </cell>
          <cell r="G121">
            <v>1842</v>
          </cell>
          <cell r="H121">
            <v>3564</v>
          </cell>
          <cell r="I121">
            <v>1043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12615</v>
          </cell>
          <cell r="C123">
            <v>8449</v>
          </cell>
          <cell r="D123">
            <v>2194</v>
          </cell>
          <cell r="E123">
            <v>5024</v>
          </cell>
          <cell r="F123">
            <v>21990</v>
          </cell>
          <cell r="G123">
            <v>3205</v>
          </cell>
          <cell r="H123">
            <v>1184</v>
          </cell>
          <cell r="I123">
            <v>15894</v>
          </cell>
        </row>
        <row r="124">
          <cell r="B124">
            <v>14285</v>
          </cell>
          <cell r="C124">
            <v>179</v>
          </cell>
          <cell r="D124">
            <v>4379</v>
          </cell>
          <cell r="E124">
            <v>10118</v>
          </cell>
          <cell r="F124">
            <v>2305</v>
          </cell>
          <cell r="G124">
            <v>591</v>
          </cell>
          <cell r="H124">
            <v>5355</v>
          </cell>
          <cell r="I124">
            <v>177</v>
          </cell>
        </row>
        <row r="125">
          <cell r="B125">
            <v>2322</v>
          </cell>
          <cell r="C125">
            <v>0</v>
          </cell>
          <cell r="D125">
            <v>6340</v>
          </cell>
          <cell r="E125">
            <v>4775</v>
          </cell>
          <cell r="F125">
            <v>8160</v>
          </cell>
          <cell r="G125">
            <v>2752</v>
          </cell>
          <cell r="H125">
            <v>57000</v>
          </cell>
          <cell r="I125">
            <v>0</v>
          </cell>
        </row>
        <row r="126">
          <cell r="B126">
            <v>1865</v>
          </cell>
          <cell r="C126">
            <v>84</v>
          </cell>
          <cell r="D126">
            <v>728</v>
          </cell>
          <cell r="E126">
            <v>1552</v>
          </cell>
          <cell r="F126">
            <v>6450</v>
          </cell>
          <cell r="G126">
            <v>1167</v>
          </cell>
          <cell r="H126">
            <v>1497</v>
          </cell>
          <cell r="I126">
            <v>330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792</v>
          </cell>
          <cell r="F127">
            <v>300</v>
          </cell>
          <cell r="G127">
            <v>1</v>
          </cell>
          <cell r="H127">
            <v>30</v>
          </cell>
          <cell r="I127">
            <v>0</v>
          </cell>
        </row>
        <row r="128">
          <cell r="B128">
            <v>6</v>
          </cell>
          <cell r="C128">
            <v>0</v>
          </cell>
          <cell r="D128">
            <v>1</v>
          </cell>
          <cell r="E128">
            <v>12979</v>
          </cell>
          <cell r="F128">
            <v>102</v>
          </cell>
          <cell r="G128">
            <v>319</v>
          </cell>
          <cell r="H128">
            <v>114</v>
          </cell>
          <cell r="I128">
            <v>6</v>
          </cell>
        </row>
        <row r="129">
          <cell r="B129">
            <v>7264</v>
          </cell>
          <cell r="C129">
            <v>67</v>
          </cell>
          <cell r="D129">
            <v>0</v>
          </cell>
          <cell r="E129">
            <v>2399</v>
          </cell>
          <cell r="F129">
            <v>13645</v>
          </cell>
          <cell r="G129">
            <v>680</v>
          </cell>
          <cell r="H129">
            <v>744</v>
          </cell>
          <cell r="I129">
            <v>223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B131">
            <v>70</v>
          </cell>
          <cell r="C131">
            <v>0</v>
          </cell>
          <cell r="D131">
            <v>0</v>
          </cell>
          <cell r="E131">
            <v>30165</v>
          </cell>
          <cell r="F131">
            <v>2440</v>
          </cell>
          <cell r="G131">
            <v>838</v>
          </cell>
          <cell r="H131">
            <v>180</v>
          </cell>
          <cell r="I131">
            <v>38</v>
          </cell>
        </row>
        <row r="132">
          <cell r="B132">
            <v>55185</v>
          </cell>
          <cell r="C132">
            <v>860</v>
          </cell>
          <cell r="D132">
            <v>170</v>
          </cell>
          <cell r="E132">
            <v>545</v>
          </cell>
          <cell r="F132">
            <v>710</v>
          </cell>
          <cell r="G132">
            <v>400</v>
          </cell>
          <cell r="H132">
            <v>230</v>
          </cell>
          <cell r="I132">
            <v>1539</v>
          </cell>
        </row>
        <row r="133">
          <cell r="B133">
            <v>548</v>
          </cell>
          <cell r="C133">
            <v>770</v>
          </cell>
          <cell r="D133">
            <v>5</v>
          </cell>
          <cell r="E133">
            <v>254</v>
          </cell>
          <cell r="F133">
            <v>2404</v>
          </cell>
          <cell r="G133">
            <v>326</v>
          </cell>
          <cell r="H133">
            <v>0</v>
          </cell>
          <cell r="I133">
            <v>1148</v>
          </cell>
        </row>
        <row r="134">
          <cell r="B134">
            <v>995</v>
          </cell>
          <cell r="C134">
            <v>235</v>
          </cell>
          <cell r="D134">
            <v>5033</v>
          </cell>
          <cell r="E134">
            <v>644</v>
          </cell>
          <cell r="F134">
            <v>5335</v>
          </cell>
          <cell r="G134">
            <v>276</v>
          </cell>
          <cell r="H134">
            <v>118</v>
          </cell>
          <cell r="I134">
            <v>187</v>
          </cell>
        </row>
        <row r="135">
          <cell r="B135">
            <v>275</v>
          </cell>
          <cell r="C135">
            <v>0</v>
          </cell>
          <cell r="D135">
            <v>143</v>
          </cell>
          <cell r="E135">
            <v>0</v>
          </cell>
          <cell r="F135">
            <v>18</v>
          </cell>
          <cell r="G135">
            <v>103</v>
          </cell>
          <cell r="H135">
            <v>103</v>
          </cell>
          <cell r="I135">
            <v>1720</v>
          </cell>
        </row>
        <row r="136">
          <cell r="B136">
            <v>600</v>
          </cell>
          <cell r="C136">
            <v>2543</v>
          </cell>
          <cell r="D136">
            <v>30</v>
          </cell>
          <cell r="E136">
            <v>66</v>
          </cell>
          <cell r="F136">
            <v>5400</v>
          </cell>
          <cell r="G136">
            <v>121</v>
          </cell>
          <cell r="H136">
            <v>0</v>
          </cell>
          <cell r="I136">
            <v>8395</v>
          </cell>
        </row>
        <row r="137">
          <cell r="B137">
            <v>424</v>
          </cell>
          <cell r="C137">
            <v>1403</v>
          </cell>
          <cell r="D137">
            <v>0</v>
          </cell>
          <cell r="E137">
            <v>38</v>
          </cell>
          <cell r="F137">
            <v>1090</v>
          </cell>
          <cell r="G137">
            <v>0</v>
          </cell>
          <cell r="H137">
            <v>0</v>
          </cell>
          <cell r="I137">
            <v>558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14</v>
          </cell>
          <cell r="G138">
            <v>0</v>
          </cell>
          <cell r="H138">
            <v>0</v>
          </cell>
          <cell r="I138">
            <v>24</v>
          </cell>
        </row>
        <row r="139">
          <cell r="B139">
            <v>141869</v>
          </cell>
          <cell r="C139">
            <v>45700</v>
          </cell>
          <cell r="D139">
            <v>965323</v>
          </cell>
          <cell r="E139">
            <v>11967</v>
          </cell>
          <cell r="F139">
            <v>113379</v>
          </cell>
          <cell r="G139">
            <v>296730</v>
          </cell>
          <cell r="H139">
            <v>64457</v>
          </cell>
          <cell r="I139">
            <v>31119</v>
          </cell>
        </row>
        <row r="140">
          <cell r="B140">
            <v>49471</v>
          </cell>
          <cell r="C140">
            <v>27745</v>
          </cell>
          <cell r="D140">
            <v>11583</v>
          </cell>
          <cell r="E140">
            <v>23765</v>
          </cell>
          <cell r="F140">
            <v>10526</v>
          </cell>
          <cell r="G140">
            <v>28404</v>
          </cell>
          <cell r="H140">
            <v>33451</v>
          </cell>
          <cell r="I140">
            <v>13710</v>
          </cell>
        </row>
      </sheetData>
      <sheetData sheetId="10">
        <row r="8">
          <cell r="B8">
            <v>40</v>
          </cell>
          <cell r="C8">
            <v>26957</v>
          </cell>
          <cell r="D8">
            <v>15151</v>
          </cell>
          <cell r="E8">
            <v>2485</v>
          </cell>
          <cell r="F8">
            <v>5226</v>
          </cell>
          <cell r="G8">
            <v>0</v>
          </cell>
          <cell r="H8">
            <v>11212</v>
          </cell>
          <cell r="I8">
            <v>215</v>
          </cell>
        </row>
        <row r="9">
          <cell r="B9">
            <v>1961</v>
          </cell>
          <cell r="C9">
            <v>861</v>
          </cell>
          <cell r="D9">
            <v>3944</v>
          </cell>
          <cell r="E9">
            <v>1231</v>
          </cell>
          <cell r="F9">
            <v>2827</v>
          </cell>
          <cell r="G9">
            <v>3513</v>
          </cell>
          <cell r="H9">
            <v>18552</v>
          </cell>
          <cell r="I9">
            <v>1602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4055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8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10</v>
          </cell>
        </row>
        <row r="12">
          <cell r="B12">
            <v>0</v>
          </cell>
          <cell r="C12">
            <v>0</v>
          </cell>
          <cell r="D12">
            <v>1290</v>
          </cell>
          <cell r="E12">
            <v>0</v>
          </cell>
          <cell r="F12">
            <v>0</v>
          </cell>
          <cell r="G12">
            <v>0</v>
          </cell>
          <cell r="H12">
            <v>5203</v>
          </cell>
          <cell r="I12">
            <v>25</v>
          </cell>
        </row>
        <row r="13">
          <cell r="B13">
            <v>416</v>
          </cell>
          <cell r="C13">
            <v>79</v>
          </cell>
          <cell r="D13">
            <v>1118</v>
          </cell>
          <cell r="E13">
            <v>427</v>
          </cell>
          <cell r="F13">
            <v>535</v>
          </cell>
          <cell r="G13">
            <v>975</v>
          </cell>
          <cell r="H13">
            <v>31101</v>
          </cell>
          <cell r="I13">
            <v>0</v>
          </cell>
        </row>
        <row r="14">
          <cell r="B14">
            <v>75</v>
          </cell>
          <cell r="C14">
            <v>93</v>
          </cell>
          <cell r="D14">
            <v>670</v>
          </cell>
          <cell r="E14">
            <v>33</v>
          </cell>
          <cell r="F14">
            <v>525</v>
          </cell>
          <cell r="G14">
            <v>3544</v>
          </cell>
          <cell r="H14">
            <v>46714</v>
          </cell>
          <cell r="I14">
            <v>0</v>
          </cell>
        </row>
        <row r="15">
          <cell r="B15">
            <v>100</v>
          </cell>
          <cell r="C15">
            <v>0</v>
          </cell>
          <cell r="D15">
            <v>0</v>
          </cell>
          <cell r="E15">
            <v>0</v>
          </cell>
          <cell r="F15">
            <v>35</v>
          </cell>
          <cell r="G15">
            <v>742</v>
          </cell>
          <cell r="H15">
            <v>792</v>
          </cell>
          <cell r="I15">
            <v>0</v>
          </cell>
        </row>
        <row r="16">
          <cell r="B16">
            <v>775</v>
          </cell>
          <cell r="C16">
            <v>105</v>
          </cell>
          <cell r="D16">
            <v>462</v>
          </cell>
          <cell r="E16">
            <v>27</v>
          </cell>
          <cell r="F16">
            <v>881</v>
          </cell>
          <cell r="G16">
            <v>6820</v>
          </cell>
          <cell r="H16">
            <v>10073</v>
          </cell>
          <cell r="I16">
            <v>257</v>
          </cell>
        </row>
        <row r="17">
          <cell r="B17">
            <v>496</v>
          </cell>
          <cell r="C17">
            <v>686</v>
          </cell>
          <cell r="D17">
            <v>108</v>
          </cell>
          <cell r="E17">
            <v>2827</v>
          </cell>
          <cell r="F17">
            <v>852</v>
          </cell>
          <cell r="G17">
            <v>164</v>
          </cell>
          <cell r="H17">
            <v>1903</v>
          </cell>
          <cell r="I17">
            <v>463</v>
          </cell>
        </row>
        <row r="18">
          <cell r="B18">
            <v>13</v>
          </cell>
          <cell r="C18">
            <v>187</v>
          </cell>
          <cell r="D18">
            <v>1</v>
          </cell>
          <cell r="E18">
            <v>113</v>
          </cell>
          <cell r="F18">
            <v>0</v>
          </cell>
          <cell r="G18">
            <v>535</v>
          </cell>
          <cell r="H18">
            <v>0</v>
          </cell>
          <cell r="I18">
            <v>495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1190</v>
          </cell>
          <cell r="F19">
            <v>745</v>
          </cell>
          <cell r="G19">
            <v>50</v>
          </cell>
          <cell r="H19">
            <v>0</v>
          </cell>
          <cell r="I19">
            <v>0</v>
          </cell>
        </row>
        <row r="20">
          <cell r="B20">
            <v>289</v>
          </cell>
          <cell r="C20">
            <v>1393</v>
          </cell>
          <cell r="D20">
            <v>22</v>
          </cell>
          <cell r="E20">
            <v>483</v>
          </cell>
          <cell r="F20">
            <v>888</v>
          </cell>
          <cell r="G20">
            <v>680</v>
          </cell>
          <cell r="H20">
            <v>71</v>
          </cell>
          <cell r="I20">
            <v>193</v>
          </cell>
        </row>
        <row r="21">
          <cell r="B21">
            <v>3855</v>
          </cell>
          <cell r="C21">
            <v>1333</v>
          </cell>
          <cell r="D21">
            <v>3243</v>
          </cell>
          <cell r="E21">
            <v>4448</v>
          </cell>
          <cell r="F21">
            <v>1924</v>
          </cell>
          <cell r="G21">
            <v>967</v>
          </cell>
          <cell r="H21">
            <v>2037</v>
          </cell>
          <cell r="I21">
            <v>1690</v>
          </cell>
        </row>
        <row r="22">
          <cell r="B22">
            <v>168</v>
          </cell>
          <cell r="C22">
            <v>302</v>
          </cell>
          <cell r="D22">
            <v>412</v>
          </cell>
          <cell r="E22">
            <v>366</v>
          </cell>
          <cell r="F22">
            <v>170</v>
          </cell>
          <cell r="G22">
            <v>534</v>
          </cell>
          <cell r="H22">
            <v>427</v>
          </cell>
          <cell r="I22">
            <v>99</v>
          </cell>
        </row>
        <row r="24">
          <cell r="B24">
            <v>346</v>
          </cell>
          <cell r="C24">
            <v>392</v>
          </cell>
          <cell r="D24">
            <v>204</v>
          </cell>
          <cell r="E24">
            <v>418</v>
          </cell>
          <cell r="F24">
            <v>1418</v>
          </cell>
          <cell r="G24">
            <v>739</v>
          </cell>
          <cell r="H24">
            <v>1703</v>
          </cell>
          <cell r="I24">
            <v>1646</v>
          </cell>
        </row>
        <row r="25">
          <cell r="B25">
            <v>272</v>
          </cell>
          <cell r="C25">
            <v>18</v>
          </cell>
          <cell r="D25">
            <v>20</v>
          </cell>
          <cell r="E25">
            <v>97</v>
          </cell>
          <cell r="F25">
            <v>55</v>
          </cell>
          <cell r="G25">
            <v>34</v>
          </cell>
          <cell r="H25">
            <v>101</v>
          </cell>
          <cell r="I25">
            <v>18</v>
          </cell>
        </row>
        <row r="26">
          <cell r="B26">
            <v>499</v>
          </cell>
          <cell r="C26">
            <v>0</v>
          </cell>
          <cell r="D26">
            <v>74</v>
          </cell>
          <cell r="E26">
            <v>0</v>
          </cell>
          <cell r="F26">
            <v>170</v>
          </cell>
          <cell r="G26">
            <v>834</v>
          </cell>
          <cell r="H26">
            <v>1244</v>
          </cell>
          <cell r="I26">
            <v>9</v>
          </cell>
        </row>
        <row r="27">
          <cell r="B27">
            <v>78</v>
          </cell>
          <cell r="C27">
            <v>48</v>
          </cell>
          <cell r="D27">
            <v>87</v>
          </cell>
          <cell r="E27">
            <v>43</v>
          </cell>
          <cell r="F27">
            <v>240</v>
          </cell>
          <cell r="G27">
            <v>5</v>
          </cell>
          <cell r="H27">
            <v>83</v>
          </cell>
          <cell r="I27">
            <v>32</v>
          </cell>
        </row>
        <row r="28">
          <cell r="B28">
            <v>28</v>
          </cell>
          <cell r="C28">
            <v>3</v>
          </cell>
          <cell r="D28">
            <v>0</v>
          </cell>
          <cell r="E28">
            <v>701</v>
          </cell>
          <cell r="F28">
            <v>120</v>
          </cell>
          <cell r="G28">
            <v>44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604</v>
          </cell>
          <cell r="F29">
            <v>0</v>
          </cell>
          <cell r="G29">
            <v>13</v>
          </cell>
          <cell r="H29">
            <v>0</v>
          </cell>
          <cell r="I29">
            <v>3</v>
          </cell>
        </row>
        <row r="30">
          <cell r="B30">
            <v>40</v>
          </cell>
          <cell r="C30">
            <v>0</v>
          </cell>
          <cell r="D30">
            <v>3</v>
          </cell>
          <cell r="E30">
            <v>108</v>
          </cell>
          <cell r="F30">
            <v>375</v>
          </cell>
          <cell r="G30">
            <v>105</v>
          </cell>
          <cell r="H30">
            <v>26</v>
          </cell>
          <cell r="I30">
            <v>7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713</v>
          </cell>
          <cell r="F32">
            <v>225</v>
          </cell>
          <cell r="G32">
            <v>114</v>
          </cell>
          <cell r="H32">
            <v>0</v>
          </cell>
          <cell r="I32">
            <v>0</v>
          </cell>
        </row>
        <row r="33">
          <cell r="B33">
            <v>80</v>
          </cell>
          <cell r="C33">
            <v>53</v>
          </cell>
          <cell r="D33">
            <v>394</v>
          </cell>
          <cell r="E33">
            <v>50</v>
          </cell>
          <cell r="F33">
            <v>570</v>
          </cell>
          <cell r="G33">
            <v>1025</v>
          </cell>
          <cell r="H33">
            <v>287</v>
          </cell>
          <cell r="I33">
            <v>85</v>
          </cell>
        </row>
        <row r="34">
          <cell r="B34">
            <v>20</v>
          </cell>
          <cell r="C34">
            <v>215</v>
          </cell>
          <cell r="D34">
            <v>0</v>
          </cell>
          <cell r="E34">
            <v>9</v>
          </cell>
          <cell r="F34">
            <v>18</v>
          </cell>
          <cell r="G34">
            <v>0</v>
          </cell>
          <cell r="H34">
            <v>0</v>
          </cell>
          <cell r="I34">
            <v>142</v>
          </cell>
        </row>
        <row r="35">
          <cell r="B35">
            <v>205</v>
          </cell>
          <cell r="C35">
            <v>172</v>
          </cell>
          <cell r="D35">
            <v>859</v>
          </cell>
          <cell r="E35">
            <v>90</v>
          </cell>
          <cell r="F35">
            <v>263</v>
          </cell>
          <cell r="G35">
            <v>265</v>
          </cell>
          <cell r="H35">
            <v>776</v>
          </cell>
          <cell r="I35">
            <v>105</v>
          </cell>
        </row>
        <row r="36">
          <cell r="B36">
            <v>15</v>
          </cell>
          <cell r="C36">
            <v>0</v>
          </cell>
          <cell r="D36">
            <v>155</v>
          </cell>
          <cell r="E36">
            <v>0</v>
          </cell>
          <cell r="F36">
            <v>0</v>
          </cell>
          <cell r="G36">
            <v>406</v>
          </cell>
          <cell r="H36">
            <v>0</v>
          </cell>
          <cell r="I36">
            <v>0</v>
          </cell>
        </row>
        <row r="37">
          <cell r="B37">
            <v>0</v>
          </cell>
          <cell r="C37">
            <v>225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390</v>
          </cell>
        </row>
        <row r="38">
          <cell r="B38">
            <v>239</v>
          </cell>
          <cell r="C38">
            <v>1385</v>
          </cell>
          <cell r="D38">
            <v>0</v>
          </cell>
          <cell r="E38">
            <v>74</v>
          </cell>
          <cell r="F38">
            <v>45</v>
          </cell>
          <cell r="G38">
            <v>0</v>
          </cell>
          <cell r="H38">
            <v>0</v>
          </cell>
          <cell r="I38">
            <v>176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40</v>
          </cell>
          <cell r="C40">
            <v>130</v>
          </cell>
          <cell r="D40">
            <v>1026</v>
          </cell>
          <cell r="E40">
            <v>30</v>
          </cell>
          <cell r="F40">
            <v>262</v>
          </cell>
          <cell r="G40">
            <v>226</v>
          </cell>
          <cell r="H40">
            <v>67</v>
          </cell>
          <cell r="I40">
            <v>108</v>
          </cell>
        </row>
        <row r="41">
          <cell r="B41">
            <v>2743</v>
          </cell>
          <cell r="C41">
            <v>2764</v>
          </cell>
          <cell r="D41">
            <v>1336</v>
          </cell>
          <cell r="E41">
            <v>2608</v>
          </cell>
          <cell r="F41">
            <v>1154</v>
          </cell>
          <cell r="G41">
            <v>943</v>
          </cell>
          <cell r="H41">
            <v>3204</v>
          </cell>
          <cell r="I41">
            <v>991</v>
          </cell>
        </row>
        <row r="56">
          <cell r="B56">
            <v>1113</v>
          </cell>
          <cell r="C56">
            <v>155930</v>
          </cell>
          <cell r="D56">
            <v>70456</v>
          </cell>
          <cell r="E56">
            <v>64808</v>
          </cell>
          <cell r="F56">
            <v>4108</v>
          </cell>
          <cell r="G56">
            <v>0</v>
          </cell>
          <cell r="H56">
            <v>22941</v>
          </cell>
          <cell r="I56">
            <v>5634</v>
          </cell>
        </row>
        <row r="57">
          <cell r="B57">
            <v>2284</v>
          </cell>
          <cell r="C57">
            <v>2629</v>
          </cell>
          <cell r="D57">
            <v>3111</v>
          </cell>
          <cell r="E57">
            <v>1609</v>
          </cell>
          <cell r="F57">
            <v>3930</v>
          </cell>
          <cell r="G57">
            <v>7269</v>
          </cell>
          <cell r="H57">
            <v>36035</v>
          </cell>
          <cell r="I57">
            <v>3667</v>
          </cell>
        </row>
        <row r="58">
          <cell r="B58">
            <v>200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368</v>
          </cell>
          <cell r="H58">
            <v>0</v>
          </cell>
          <cell r="I58">
            <v>0</v>
          </cell>
        </row>
        <row r="59">
          <cell r="B59">
            <v>1521</v>
          </cell>
          <cell r="C59">
            <v>71792</v>
          </cell>
          <cell r="D59">
            <v>374</v>
          </cell>
          <cell r="E59">
            <v>1130</v>
          </cell>
          <cell r="F59">
            <v>8624</v>
          </cell>
          <cell r="G59">
            <v>19832</v>
          </cell>
          <cell r="H59">
            <v>644</v>
          </cell>
          <cell r="I59">
            <v>29736</v>
          </cell>
        </row>
        <row r="60">
          <cell r="B60">
            <v>0</v>
          </cell>
          <cell r="C60">
            <v>0</v>
          </cell>
          <cell r="D60">
            <v>274</v>
          </cell>
          <cell r="E60">
            <v>0</v>
          </cell>
          <cell r="F60">
            <v>5</v>
          </cell>
          <cell r="G60">
            <v>4</v>
          </cell>
          <cell r="H60">
            <v>1405</v>
          </cell>
          <cell r="I60">
            <v>62</v>
          </cell>
        </row>
        <row r="61">
          <cell r="B61">
            <v>385</v>
          </cell>
          <cell r="C61">
            <v>44</v>
          </cell>
          <cell r="D61">
            <v>515</v>
          </cell>
          <cell r="E61">
            <v>2247</v>
          </cell>
          <cell r="F61">
            <v>435</v>
          </cell>
          <cell r="G61">
            <v>375</v>
          </cell>
          <cell r="H61">
            <v>1044</v>
          </cell>
          <cell r="I61">
            <v>0</v>
          </cell>
        </row>
        <row r="62">
          <cell r="B62">
            <v>78</v>
          </cell>
          <cell r="C62">
            <v>88</v>
          </cell>
          <cell r="D62">
            <v>0</v>
          </cell>
          <cell r="E62">
            <v>1</v>
          </cell>
          <cell r="F62">
            <v>185</v>
          </cell>
          <cell r="G62">
            <v>670</v>
          </cell>
          <cell r="H62">
            <v>1126</v>
          </cell>
          <cell r="I62">
            <v>0</v>
          </cell>
        </row>
        <row r="63">
          <cell r="B63">
            <v>110</v>
          </cell>
          <cell r="C63">
            <v>0</v>
          </cell>
          <cell r="D63">
            <v>0</v>
          </cell>
          <cell r="E63">
            <v>0</v>
          </cell>
          <cell r="F63">
            <v>20</v>
          </cell>
          <cell r="G63">
            <v>55</v>
          </cell>
          <cell r="H63">
            <v>20</v>
          </cell>
          <cell r="I63">
            <v>0</v>
          </cell>
        </row>
        <row r="64">
          <cell r="B64">
            <v>394</v>
          </cell>
          <cell r="C64">
            <v>764</v>
          </cell>
          <cell r="D64">
            <v>791</v>
          </cell>
          <cell r="E64">
            <v>5</v>
          </cell>
          <cell r="F64">
            <v>337</v>
          </cell>
          <cell r="G64">
            <v>2127</v>
          </cell>
          <cell r="H64">
            <v>9055</v>
          </cell>
          <cell r="I64">
            <v>258</v>
          </cell>
        </row>
        <row r="65">
          <cell r="B65">
            <v>694</v>
          </cell>
          <cell r="C65">
            <v>225</v>
          </cell>
          <cell r="D65">
            <v>70</v>
          </cell>
          <cell r="E65">
            <v>666</v>
          </cell>
          <cell r="F65">
            <v>1055</v>
          </cell>
          <cell r="G65">
            <v>57</v>
          </cell>
          <cell r="H65">
            <v>1891</v>
          </cell>
          <cell r="I65">
            <v>504</v>
          </cell>
        </row>
        <row r="66">
          <cell r="B66">
            <v>1</v>
          </cell>
          <cell r="C66">
            <v>234</v>
          </cell>
          <cell r="D66">
            <v>0</v>
          </cell>
          <cell r="E66">
            <v>5</v>
          </cell>
          <cell r="F66">
            <v>482</v>
          </cell>
          <cell r="G66">
            <v>1116</v>
          </cell>
          <cell r="H66">
            <v>0</v>
          </cell>
          <cell r="I66">
            <v>773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1425</v>
          </cell>
          <cell r="F67">
            <v>40</v>
          </cell>
          <cell r="G67">
            <v>3</v>
          </cell>
          <cell r="H67">
            <v>0</v>
          </cell>
          <cell r="I67">
            <v>0</v>
          </cell>
        </row>
        <row r="68">
          <cell r="B68">
            <v>295</v>
          </cell>
          <cell r="C68">
            <v>756</v>
          </cell>
          <cell r="D68">
            <v>13</v>
          </cell>
          <cell r="E68">
            <v>251</v>
          </cell>
          <cell r="F68">
            <v>2250</v>
          </cell>
          <cell r="G68">
            <v>621</v>
          </cell>
          <cell r="H68">
            <v>0</v>
          </cell>
          <cell r="I68">
            <v>390</v>
          </cell>
        </row>
        <row r="69">
          <cell r="B69">
            <v>3499</v>
          </cell>
          <cell r="C69">
            <v>1136</v>
          </cell>
          <cell r="D69">
            <v>4434</v>
          </cell>
          <cell r="E69">
            <v>4405</v>
          </cell>
          <cell r="F69">
            <v>2932</v>
          </cell>
          <cell r="G69">
            <v>1142</v>
          </cell>
          <cell r="H69">
            <v>1978</v>
          </cell>
          <cell r="I69">
            <v>1489</v>
          </cell>
        </row>
        <row r="70">
          <cell r="B70">
            <v>1297</v>
          </cell>
          <cell r="C70">
            <v>68</v>
          </cell>
          <cell r="D70">
            <v>1827</v>
          </cell>
          <cell r="E70">
            <v>1187</v>
          </cell>
          <cell r="F70">
            <v>1251</v>
          </cell>
          <cell r="G70">
            <v>524</v>
          </cell>
          <cell r="H70">
            <v>553</v>
          </cell>
          <cell r="I70">
            <v>139</v>
          </cell>
        </row>
        <row r="72">
          <cell r="B72">
            <v>1313</v>
          </cell>
          <cell r="C72">
            <v>3387</v>
          </cell>
          <cell r="D72">
            <v>217</v>
          </cell>
          <cell r="E72">
            <v>558</v>
          </cell>
          <cell r="F72">
            <v>2639</v>
          </cell>
          <cell r="G72">
            <v>754</v>
          </cell>
          <cell r="H72">
            <v>1678</v>
          </cell>
          <cell r="I72">
            <v>1373</v>
          </cell>
        </row>
        <row r="73">
          <cell r="B73">
            <v>1503</v>
          </cell>
          <cell r="C73">
            <v>57</v>
          </cell>
          <cell r="D73">
            <v>59</v>
          </cell>
          <cell r="E73">
            <v>902</v>
          </cell>
          <cell r="F73">
            <v>612</v>
          </cell>
          <cell r="G73">
            <v>572</v>
          </cell>
          <cell r="H73">
            <v>514</v>
          </cell>
          <cell r="I73">
            <v>42</v>
          </cell>
        </row>
        <row r="74">
          <cell r="B74">
            <v>225</v>
          </cell>
          <cell r="C74">
            <v>0</v>
          </cell>
          <cell r="D74">
            <v>868</v>
          </cell>
          <cell r="E74">
            <v>1209</v>
          </cell>
          <cell r="F74">
            <v>430</v>
          </cell>
          <cell r="G74">
            <v>412</v>
          </cell>
          <cell r="H74">
            <v>181</v>
          </cell>
          <cell r="I74">
            <v>21</v>
          </cell>
        </row>
        <row r="75">
          <cell r="B75">
            <v>187</v>
          </cell>
          <cell r="C75">
            <v>31</v>
          </cell>
          <cell r="D75">
            <v>125</v>
          </cell>
          <cell r="E75">
            <v>176</v>
          </cell>
          <cell r="F75">
            <v>552</v>
          </cell>
          <cell r="G75">
            <v>119</v>
          </cell>
          <cell r="H75">
            <v>65</v>
          </cell>
          <cell r="I75">
            <v>27</v>
          </cell>
        </row>
        <row r="76">
          <cell r="B76">
            <v>124</v>
          </cell>
          <cell r="C76">
            <v>0</v>
          </cell>
          <cell r="D76">
            <v>0</v>
          </cell>
          <cell r="E76">
            <v>763</v>
          </cell>
          <cell r="F76">
            <v>270</v>
          </cell>
          <cell r="G76">
            <v>33</v>
          </cell>
          <cell r="H76">
            <v>0</v>
          </cell>
          <cell r="I76">
            <v>0</v>
          </cell>
        </row>
        <row r="77">
          <cell r="B77">
            <v>0</v>
          </cell>
          <cell r="C77">
            <v>0</v>
          </cell>
          <cell r="D77">
            <v>1</v>
          </cell>
          <cell r="E77">
            <v>1250</v>
          </cell>
          <cell r="F77">
            <v>0</v>
          </cell>
          <cell r="G77">
            <v>928</v>
          </cell>
          <cell r="H77">
            <v>13</v>
          </cell>
          <cell r="I77">
            <v>6</v>
          </cell>
        </row>
        <row r="78">
          <cell r="B78">
            <v>480</v>
          </cell>
          <cell r="C78">
            <v>20</v>
          </cell>
          <cell r="D78">
            <v>25</v>
          </cell>
          <cell r="E78">
            <v>98</v>
          </cell>
          <cell r="F78">
            <v>315</v>
          </cell>
          <cell r="G78">
            <v>74</v>
          </cell>
          <cell r="H78">
            <v>0</v>
          </cell>
          <cell r="I78">
            <v>35</v>
          </cell>
        </row>
        <row r="80">
          <cell r="B80">
            <v>1</v>
          </cell>
          <cell r="C80">
            <v>0</v>
          </cell>
          <cell r="D80">
            <v>0</v>
          </cell>
          <cell r="E80">
            <v>744</v>
          </cell>
          <cell r="F80">
            <v>220</v>
          </cell>
          <cell r="G80">
            <v>223</v>
          </cell>
          <cell r="H80">
            <v>0</v>
          </cell>
          <cell r="I80">
            <v>31</v>
          </cell>
        </row>
        <row r="81">
          <cell r="B81">
            <v>52190</v>
          </cell>
          <cell r="C81">
            <v>2129</v>
          </cell>
          <cell r="D81">
            <v>3326</v>
          </cell>
          <cell r="E81">
            <v>4168</v>
          </cell>
          <cell r="F81">
            <v>2381</v>
          </cell>
          <cell r="G81">
            <v>3144</v>
          </cell>
          <cell r="H81">
            <v>874</v>
          </cell>
          <cell r="I81">
            <v>1015</v>
          </cell>
        </row>
        <row r="82">
          <cell r="B82">
            <v>563</v>
          </cell>
          <cell r="C82">
            <v>5236</v>
          </cell>
          <cell r="D82">
            <v>78</v>
          </cell>
          <cell r="E82">
            <v>114</v>
          </cell>
          <cell r="F82">
            <v>42</v>
          </cell>
          <cell r="G82">
            <v>431</v>
          </cell>
          <cell r="H82">
            <v>0</v>
          </cell>
          <cell r="I82">
            <v>763</v>
          </cell>
        </row>
        <row r="83">
          <cell r="B83">
            <v>684</v>
          </cell>
          <cell r="C83">
            <v>1893</v>
          </cell>
          <cell r="D83">
            <v>3084</v>
          </cell>
          <cell r="E83">
            <v>409</v>
          </cell>
          <cell r="F83">
            <v>490</v>
          </cell>
          <cell r="G83">
            <v>974</v>
          </cell>
          <cell r="H83">
            <v>185</v>
          </cell>
          <cell r="I83">
            <v>214</v>
          </cell>
        </row>
        <row r="84">
          <cell r="B84">
            <v>114</v>
          </cell>
          <cell r="C84">
            <v>0</v>
          </cell>
          <cell r="D84">
            <v>120</v>
          </cell>
          <cell r="E84">
            <v>0</v>
          </cell>
          <cell r="F84">
            <v>0</v>
          </cell>
          <cell r="G84">
            <v>226</v>
          </cell>
          <cell r="H84">
            <v>71</v>
          </cell>
          <cell r="I84">
            <v>355</v>
          </cell>
        </row>
        <row r="85">
          <cell r="B85">
            <v>0</v>
          </cell>
          <cell r="C85">
            <v>1595</v>
          </cell>
          <cell r="D85">
            <v>0</v>
          </cell>
          <cell r="E85">
            <v>1370</v>
          </cell>
          <cell r="F85">
            <v>5640</v>
          </cell>
          <cell r="G85">
            <v>0</v>
          </cell>
          <cell r="H85">
            <v>0</v>
          </cell>
          <cell r="I85">
            <v>1080</v>
          </cell>
        </row>
        <row r="86">
          <cell r="B86">
            <v>99</v>
          </cell>
          <cell r="C86">
            <v>11120</v>
          </cell>
          <cell r="D86">
            <v>0</v>
          </cell>
          <cell r="E86">
            <v>146</v>
          </cell>
          <cell r="F86">
            <v>315</v>
          </cell>
          <cell r="G86">
            <v>0</v>
          </cell>
          <cell r="H86">
            <v>0</v>
          </cell>
          <cell r="I86">
            <v>259</v>
          </cell>
        </row>
        <row r="87">
          <cell r="B87">
            <v>0</v>
          </cell>
          <cell r="C87">
            <v>5</v>
          </cell>
          <cell r="D87">
            <v>0</v>
          </cell>
          <cell r="E87">
            <v>0</v>
          </cell>
          <cell r="F87">
            <v>23</v>
          </cell>
          <cell r="G87">
            <v>760</v>
          </cell>
          <cell r="H87">
            <v>0</v>
          </cell>
          <cell r="I87">
            <v>157</v>
          </cell>
        </row>
        <row r="88">
          <cell r="B88">
            <v>31470</v>
          </cell>
          <cell r="C88">
            <v>9192</v>
          </cell>
          <cell r="D88">
            <v>150725</v>
          </cell>
          <cell r="E88">
            <v>4724</v>
          </cell>
          <cell r="F88">
            <v>24089</v>
          </cell>
          <cell r="G88">
            <v>71347</v>
          </cell>
          <cell r="H88">
            <v>17224</v>
          </cell>
          <cell r="I88">
            <v>1075</v>
          </cell>
        </row>
        <row r="89">
          <cell r="B89">
            <v>150591</v>
          </cell>
          <cell r="C89">
            <v>164473</v>
          </cell>
          <cell r="D89">
            <v>122436</v>
          </cell>
          <cell r="E89">
            <v>185024</v>
          </cell>
          <cell r="F89">
            <v>37060</v>
          </cell>
          <cell r="G89">
            <v>102166</v>
          </cell>
          <cell r="H89">
            <v>34671</v>
          </cell>
          <cell r="I89">
            <v>10552</v>
          </cell>
        </row>
        <row r="105">
          <cell r="B105">
            <v>5126</v>
          </cell>
          <cell r="C105">
            <v>403845</v>
          </cell>
          <cell r="D105">
            <v>340530</v>
          </cell>
          <cell r="E105">
            <v>255739</v>
          </cell>
          <cell r="F105">
            <v>18369</v>
          </cell>
          <cell r="G105">
            <v>0</v>
          </cell>
          <cell r="H105">
            <v>105443</v>
          </cell>
          <cell r="I105">
            <v>16538</v>
          </cell>
        </row>
        <row r="106">
          <cell r="B106">
            <v>4467</v>
          </cell>
          <cell r="C106">
            <v>4122</v>
          </cell>
          <cell r="D106">
            <v>6957</v>
          </cell>
          <cell r="E106">
            <v>2456</v>
          </cell>
          <cell r="F106">
            <v>6593</v>
          </cell>
          <cell r="G106">
            <v>13949</v>
          </cell>
          <cell r="H106">
            <v>67395</v>
          </cell>
          <cell r="I106">
            <v>5834</v>
          </cell>
        </row>
        <row r="107">
          <cell r="B107">
            <v>1165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736</v>
          </cell>
          <cell r="H107">
            <v>0</v>
          </cell>
          <cell r="I107">
            <v>0</v>
          </cell>
        </row>
        <row r="108">
          <cell r="B108">
            <v>310</v>
          </cell>
          <cell r="C108">
            <v>5280</v>
          </cell>
          <cell r="D108">
            <v>93</v>
          </cell>
          <cell r="E108">
            <v>184</v>
          </cell>
          <cell r="F108">
            <v>998</v>
          </cell>
          <cell r="G108">
            <v>2054</v>
          </cell>
          <cell r="H108">
            <v>115</v>
          </cell>
          <cell r="I108">
            <v>2278</v>
          </cell>
        </row>
        <row r="109">
          <cell r="B109">
            <v>0</v>
          </cell>
          <cell r="C109">
            <v>0</v>
          </cell>
          <cell r="D109">
            <v>533</v>
          </cell>
          <cell r="E109">
            <v>0</v>
          </cell>
          <cell r="F109">
            <v>15</v>
          </cell>
          <cell r="G109">
            <v>7</v>
          </cell>
          <cell r="H109">
            <v>2055</v>
          </cell>
          <cell r="I109">
            <v>95</v>
          </cell>
        </row>
        <row r="110">
          <cell r="B110">
            <v>379</v>
          </cell>
          <cell r="C110">
            <v>44</v>
          </cell>
          <cell r="D110">
            <v>445</v>
          </cell>
          <cell r="E110">
            <v>3058</v>
          </cell>
          <cell r="F110">
            <v>595</v>
          </cell>
          <cell r="G110">
            <v>352</v>
          </cell>
          <cell r="H110">
            <v>843</v>
          </cell>
          <cell r="I110">
            <v>0</v>
          </cell>
        </row>
        <row r="111">
          <cell r="B111">
            <v>81</v>
          </cell>
          <cell r="C111">
            <v>132</v>
          </cell>
          <cell r="D111">
            <v>0</v>
          </cell>
          <cell r="E111">
            <v>1</v>
          </cell>
          <cell r="F111">
            <v>358</v>
          </cell>
          <cell r="G111">
            <v>654</v>
          </cell>
          <cell r="H111">
            <v>1589</v>
          </cell>
          <cell r="I111">
            <v>0</v>
          </cell>
        </row>
        <row r="112">
          <cell r="B112">
            <v>115</v>
          </cell>
          <cell r="C112">
            <v>0</v>
          </cell>
          <cell r="D112">
            <v>0</v>
          </cell>
          <cell r="E112">
            <v>0</v>
          </cell>
          <cell r="F112">
            <v>60</v>
          </cell>
          <cell r="G112">
            <v>69</v>
          </cell>
          <cell r="H112">
            <v>30</v>
          </cell>
          <cell r="I112">
            <v>0</v>
          </cell>
        </row>
        <row r="113">
          <cell r="B113">
            <v>1002</v>
          </cell>
          <cell r="C113">
            <v>313</v>
          </cell>
          <cell r="D113">
            <v>780</v>
          </cell>
          <cell r="E113">
            <v>7</v>
          </cell>
          <cell r="F113">
            <v>499</v>
          </cell>
          <cell r="G113">
            <v>1189</v>
          </cell>
          <cell r="H113">
            <v>43619</v>
          </cell>
          <cell r="I113">
            <v>338</v>
          </cell>
        </row>
        <row r="114">
          <cell r="B114">
            <v>8592</v>
          </cell>
          <cell r="C114">
            <v>2064</v>
          </cell>
          <cell r="D114">
            <v>484</v>
          </cell>
          <cell r="E114">
            <v>9916</v>
          </cell>
          <cell r="F114">
            <v>10460</v>
          </cell>
          <cell r="G114">
            <v>313</v>
          </cell>
          <cell r="H114">
            <v>22162</v>
          </cell>
          <cell r="I114">
            <v>3984</v>
          </cell>
        </row>
        <row r="115">
          <cell r="B115">
            <v>11</v>
          </cell>
          <cell r="C115">
            <v>2084</v>
          </cell>
          <cell r="D115">
            <v>0</v>
          </cell>
          <cell r="E115">
            <v>50</v>
          </cell>
          <cell r="F115">
            <v>4760</v>
          </cell>
          <cell r="G115">
            <v>9479</v>
          </cell>
          <cell r="H115">
            <v>0</v>
          </cell>
          <cell r="I115">
            <v>6105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51005</v>
          </cell>
          <cell r="F116">
            <v>640</v>
          </cell>
          <cell r="G116">
            <v>0</v>
          </cell>
          <cell r="H116">
            <v>40</v>
          </cell>
          <cell r="I116">
            <v>0</v>
          </cell>
        </row>
        <row r="117">
          <cell r="B117">
            <v>2939</v>
          </cell>
          <cell r="C117">
            <v>4834</v>
          </cell>
          <cell r="D117">
            <v>130</v>
          </cell>
          <cell r="E117">
            <v>1641</v>
          </cell>
          <cell r="F117">
            <v>22160</v>
          </cell>
          <cell r="G117">
            <v>4436</v>
          </cell>
          <cell r="H117">
            <v>0</v>
          </cell>
          <cell r="I117">
            <v>3075</v>
          </cell>
        </row>
        <row r="118">
          <cell r="B118">
            <v>43190</v>
          </cell>
          <cell r="C118">
            <v>8753</v>
          </cell>
          <cell r="D118">
            <v>43949</v>
          </cell>
          <cell r="E118">
            <v>46512</v>
          </cell>
          <cell r="F118">
            <v>28384</v>
          </cell>
          <cell r="G118">
            <v>9814</v>
          </cell>
          <cell r="H118">
            <v>19474</v>
          </cell>
          <cell r="I118">
            <v>10807</v>
          </cell>
        </row>
        <row r="119">
          <cell r="B119">
            <v>9388</v>
          </cell>
          <cell r="C119">
            <v>93</v>
          </cell>
          <cell r="D119">
            <v>5112</v>
          </cell>
          <cell r="E119">
            <v>24246</v>
          </cell>
          <cell r="F119">
            <v>12682</v>
          </cell>
          <cell r="G119">
            <v>3376</v>
          </cell>
          <cell r="H119">
            <v>3560</v>
          </cell>
          <cell r="I119">
            <v>611</v>
          </cell>
        </row>
        <row r="121">
          <cell r="B121">
            <v>10613</v>
          </cell>
          <cell r="C121">
            <v>9157</v>
          </cell>
          <cell r="D121">
            <v>655</v>
          </cell>
          <cell r="E121">
            <v>4267</v>
          </cell>
          <cell r="F121">
            <v>24696</v>
          </cell>
          <cell r="G121">
            <v>3286</v>
          </cell>
          <cell r="H121">
            <v>18994</v>
          </cell>
          <cell r="I121">
            <v>12193</v>
          </cell>
        </row>
        <row r="122">
          <cell r="B122">
            <v>12096</v>
          </cell>
          <cell r="C122">
            <v>168</v>
          </cell>
          <cell r="D122">
            <v>323</v>
          </cell>
          <cell r="E122">
            <v>14832</v>
          </cell>
          <cell r="F122">
            <v>5150</v>
          </cell>
          <cell r="G122">
            <v>4938</v>
          </cell>
          <cell r="H122">
            <v>4048</v>
          </cell>
          <cell r="I122">
            <v>142</v>
          </cell>
        </row>
        <row r="123">
          <cell r="B123">
            <v>4979</v>
          </cell>
          <cell r="C123">
            <v>0</v>
          </cell>
          <cell r="D123">
            <v>16580</v>
          </cell>
          <cell r="E123">
            <v>38335</v>
          </cell>
          <cell r="F123">
            <v>11025</v>
          </cell>
          <cell r="G123">
            <v>5941</v>
          </cell>
          <cell r="H123">
            <v>4084</v>
          </cell>
          <cell r="I123">
            <v>162</v>
          </cell>
        </row>
        <row r="124">
          <cell r="B124">
            <v>1496</v>
          </cell>
          <cell r="C124">
            <v>44</v>
          </cell>
          <cell r="D124">
            <v>1141</v>
          </cell>
          <cell r="E124">
            <v>6967</v>
          </cell>
          <cell r="F124">
            <v>6739</v>
          </cell>
          <cell r="G124">
            <v>1134</v>
          </cell>
          <cell r="H124">
            <v>777</v>
          </cell>
          <cell r="I124">
            <v>120</v>
          </cell>
        </row>
        <row r="125">
          <cell r="B125">
            <v>187</v>
          </cell>
          <cell r="C125">
            <v>0</v>
          </cell>
          <cell r="D125">
            <v>0</v>
          </cell>
          <cell r="E125">
            <v>1523</v>
          </cell>
          <cell r="F125">
            <v>440</v>
          </cell>
          <cell r="G125">
            <v>51</v>
          </cell>
          <cell r="H125">
            <v>0</v>
          </cell>
          <cell r="I125">
            <v>0</v>
          </cell>
        </row>
        <row r="126">
          <cell r="B126">
            <v>0</v>
          </cell>
          <cell r="C126">
            <v>0</v>
          </cell>
          <cell r="D126">
            <v>1</v>
          </cell>
          <cell r="E126">
            <v>2125</v>
          </cell>
          <cell r="F126">
            <v>0</v>
          </cell>
          <cell r="G126">
            <v>332</v>
          </cell>
          <cell r="H126">
            <v>20</v>
          </cell>
          <cell r="I126">
            <v>12</v>
          </cell>
        </row>
        <row r="127">
          <cell r="B127">
            <v>4800</v>
          </cell>
          <cell r="C127">
            <v>47</v>
          </cell>
          <cell r="D127">
            <v>150</v>
          </cell>
          <cell r="E127">
            <v>1637</v>
          </cell>
          <cell r="F127">
            <v>6300</v>
          </cell>
          <cell r="G127">
            <v>839</v>
          </cell>
          <cell r="H127">
            <v>0</v>
          </cell>
          <cell r="I127">
            <v>243</v>
          </cell>
        </row>
        <row r="129">
          <cell r="B129">
            <v>16</v>
          </cell>
          <cell r="C129">
            <v>0</v>
          </cell>
          <cell r="D129">
            <v>0</v>
          </cell>
          <cell r="E129">
            <v>38601</v>
          </cell>
          <cell r="F129">
            <v>3740</v>
          </cell>
          <cell r="G129">
            <v>3486</v>
          </cell>
          <cell r="H129">
            <v>0</v>
          </cell>
          <cell r="I129">
            <v>118</v>
          </cell>
        </row>
        <row r="130">
          <cell r="B130">
            <v>134279</v>
          </cell>
          <cell r="C130">
            <v>2211</v>
          </cell>
          <cell r="D130">
            <v>5649</v>
          </cell>
          <cell r="E130">
            <v>741</v>
          </cell>
          <cell r="F130">
            <v>2806</v>
          </cell>
          <cell r="G130">
            <v>1206</v>
          </cell>
          <cell r="H130">
            <v>542</v>
          </cell>
          <cell r="I130">
            <v>1911</v>
          </cell>
        </row>
        <row r="131">
          <cell r="B131">
            <v>367</v>
          </cell>
          <cell r="C131">
            <v>811</v>
          </cell>
          <cell r="D131">
            <v>26</v>
          </cell>
          <cell r="E131">
            <v>102</v>
          </cell>
          <cell r="F131">
            <v>42</v>
          </cell>
          <cell r="G131">
            <v>262</v>
          </cell>
          <cell r="H131">
            <v>0</v>
          </cell>
          <cell r="I131">
            <v>1179</v>
          </cell>
        </row>
        <row r="132">
          <cell r="B132">
            <v>1303</v>
          </cell>
          <cell r="C132">
            <v>228</v>
          </cell>
          <cell r="D132">
            <v>6793</v>
          </cell>
          <cell r="E132">
            <v>84</v>
          </cell>
          <cell r="F132">
            <v>4590</v>
          </cell>
          <cell r="G132">
            <v>546</v>
          </cell>
          <cell r="H132">
            <v>184</v>
          </cell>
          <cell r="I132">
            <v>341</v>
          </cell>
        </row>
        <row r="133">
          <cell r="B133">
            <v>114</v>
          </cell>
          <cell r="C133">
            <v>0</v>
          </cell>
          <cell r="D133">
            <v>214</v>
          </cell>
          <cell r="E133">
            <v>0</v>
          </cell>
          <cell r="F133">
            <v>0</v>
          </cell>
          <cell r="G133">
            <v>189</v>
          </cell>
          <cell r="H133">
            <v>369</v>
          </cell>
          <cell r="I133">
            <v>703</v>
          </cell>
        </row>
        <row r="134">
          <cell r="B134">
            <v>0</v>
          </cell>
          <cell r="C134">
            <v>1561</v>
          </cell>
          <cell r="D134">
            <v>0</v>
          </cell>
          <cell r="E134">
            <v>265</v>
          </cell>
          <cell r="F134">
            <v>5140</v>
          </cell>
          <cell r="G134">
            <v>0</v>
          </cell>
          <cell r="H134">
            <v>0</v>
          </cell>
          <cell r="I134">
            <v>2810</v>
          </cell>
        </row>
        <row r="135">
          <cell r="B135">
            <v>217</v>
          </cell>
          <cell r="C135">
            <v>1557</v>
          </cell>
          <cell r="D135">
            <v>0</v>
          </cell>
          <cell r="E135">
            <v>27</v>
          </cell>
          <cell r="F135">
            <v>600</v>
          </cell>
          <cell r="G135">
            <v>0</v>
          </cell>
          <cell r="H135">
            <v>0</v>
          </cell>
          <cell r="I135">
            <v>427</v>
          </cell>
        </row>
        <row r="136">
          <cell r="B136">
            <v>0</v>
          </cell>
          <cell r="C136">
            <v>5</v>
          </cell>
          <cell r="D136">
            <v>0</v>
          </cell>
          <cell r="E136">
            <v>0</v>
          </cell>
          <cell r="F136">
            <v>20</v>
          </cell>
          <cell r="G136">
            <v>464</v>
          </cell>
          <cell r="H136">
            <v>0</v>
          </cell>
          <cell r="I136">
            <v>309</v>
          </cell>
        </row>
        <row r="137">
          <cell r="B137">
            <v>140219</v>
          </cell>
          <cell r="C137">
            <v>45960</v>
          </cell>
          <cell r="D137">
            <v>1165271</v>
          </cell>
          <cell r="E137">
            <v>13320</v>
          </cell>
          <cell r="F137">
            <v>113266</v>
          </cell>
          <cell r="G137">
            <v>369868</v>
          </cell>
          <cell r="H137">
            <v>61269</v>
          </cell>
          <cell r="I137">
            <v>33760</v>
          </cell>
        </row>
        <row r="138">
          <cell r="B138">
            <v>44934</v>
          </cell>
          <cell r="C138">
            <v>30228</v>
          </cell>
          <cell r="D138">
            <v>11260</v>
          </cell>
          <cell r="E138">
            <v>32137</v>
          </cell>
          <cell r="F138">
            <v>7715</v>
          </cell>
          <cell r="G138">
            <v>25571</v>
          </cell>
          <cell r="H138">
            <v>19579</v>
          </cell>
          <cell r="I138">
            <v>19264</v>
          </cell>
        </row>
      </sheetData>
      <sheetData sheetId="11">
        <row r="8">
          <cell r="B8">
            <v>0</v>
          </cell>
          <cell r="C8">
            <v>1595</v>
          </cell>
          <cell r="D8">
            <v>14151</v>
          </cell>
          <cell r="E8">
            <v>5880</v>
          </cell>
          <cell r="F8">
            <v>1545</v>
          </cell>
          <cell r="G8">
            <v>0</v>
          </cell>
          <cell r="H8">
            <v>2203</v>
          </cell>
          <cell r="I8">
            <v>482</v>
          </cell>
        </row>
        <row r="9">
          <cell r="B9">
            <v>991</v>
          </cell>
          <cell r="C9">
            <v>1026</v>
          </cell>
          <cell r="D9">
            <v>2638</v>
          </cell>
          <cell r="E9">
            <v>717</v>
          </cell>
          <cell r="F9">
            <v>2907</v>
          </cell>
          <cell r="G9">
            <v>3628</v>
          </cell>
          <cell r="H9">
            <v>4132</v>
          </cell>
          <cell r="I9">
            <v>1765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3937</v>
          </cell>
          <cell r="H10">
            <v>0</v>
          </cell>
          <cell r="I10">
            <v>0</v>
          </cell>
        </row>
        <row r="11">
          <cell r="C11">
            <v>205</v>
          </cell>
          <cell r="F11">
            <v>5</v>
          </cell>
          <cell r="I11">
            <v>16</v>
          </cell>
        </row>
        <row r="12">
          <cell r="B12">
            <v>0</v>
          </cell>
          <cell r="C12">
            <v>0</v>
          </cell>
          <cell r="D12">
            <v>682</v>
          </cell>
          <cell r="E12">
            <v>0</v>
          </cell>
          <cell r="F12">
            <v>0</v>
          </cell>
          <cell r="G12">
            <v>0</v>
          </cell>
          <cell r="H12">
            <v>787</v>
          </cell>
          <cell r="I12">
            <v>0</v>
          </cell>
        </row>
        <row r="13">
          <cell r="B13">
            <v>201</v>
          </cell>
          <cell r="C13">
            <v>205</v>
          </cell>
          <cell r="D13">
            <v>827</v>
          </cell>
          <cell r="E13">
            <v>223</v>
          </cell>
          <cell r="F13">
            <v>580</v>
          </cell>
          <cell r="G13">
            <v>1412</v>
          </cell>
          <cell r="H13">
            <v>5027</v>
          </cell>
          <cell r="I13">
            <v>39</v>
          </cell>
        </row>
        <row r="14">
          <cell r="B14">
            <v>85</v>
          </cell>
          <cell r="C14">
            <v>150</v>
          </cell>
          <cell r="D14">
            <v>430</v>
          </cell>
          <cell r="E14">
            <v>0</v>
          </cell>
          <cell r="F14">
            <v>281</v>
          </cell>
          <cell r="G14">
            <v>10327</v>
          </cell>
          <cell r="H14">
            <v>5306</v>
          </cell>
          <cell r="I14">
            <v>67</v>
          </cell>
        </row>
        <row r="15">
          <cell r="B15">
            <v>120</v>
          </cell>
          <cell r="C15">
            <v>0</v>
          </cell>
          <cell r="D15">
            <v>0</v>
          </cell>
          <cell r="E15">
            <v>0</v>
          </cell>
          <cell r="F15">
            <v>130</v>
          </cell>
          <cell r="G15">
            <v>593</v>
          </cell>
          <cell r="H15">
            <v>0</v>
          </cell>
          <cell r="I15">
            <v>0</v>
          </cell>
        </row>
        <row r="16">
          <cell r="B16">
            <v>94</v>
          </cell>
          <cell r="C16">
            <v>49</v>
          </cell>
          <cell r="D16">
            <v>556</v>
          </cell>
          <cell r="E16">
            <v>14</v>
          </cell>
          <cell r="F16">
            <v>571</v>
          </cell>
          <cell r="G16">
            <v>463</v>
          </cell>
          <cell r="H16">
            <v>1585</v>
          </cell>
          <cell r="I16">
            <v>346</v>
          </cell>
        </row>
        <row r="17">
          <cell r="B17">
            <v>503</v>
          </cell>
          <cell r="C17">
            <v>1616</v>
          </cell>
          <cell r="D17">
            <v>75</v>
          </cell>
          <cell r="E17">
            <v>2830</v>
          </cell>
          <cell r="F17">
            <v>745</v>
          </cell>
          <cell r="G17">
            <v>153</v>
          </cell>
          <cell r="H17">
            <v>861</v>
          </cell>
          <cell r="I17">
            <v>646</v>
          </cell>
        </row>
        <row r="18">
          <cell r="B18">
            <v>0</v>
          </cell>
          <cell r="C18">
            <v>421</v>
          </cell>
          <cell r="D18">
            <v>11</v>
          </cell>
          <cell r="E18">
            <v>0</v>
          </cell>
          <cell r="F18">
            <v>0</v>
          </cell>
          <cell r="G18">
            <v>723</v>
          </cell>
          <cell r="H18">
            <v>0</v>
          </cell>
          <cell r="I18">
            <v>175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3429</v>
          </cell>
          <cell r="F19">
            <v>190</v>
          </cell>
          <cell r="G19">
            <v>0</v>
          </cell>
          <cell r="H19">
            <v>23</v>
          </cell>
          <cell r="I19">
            <v>0</v>
          </cell>
        </row>
        <row r="20">
          <cell r="B20">
            <v>290</v>
          </cell>
          <cell r="C20">
            <v>917</v>
          </cell>
          <cell r="D20">
            <v>15</v>
          </cell>
          <cell r="E20">
            <v>134</v>
          </cell>
          <cell r="F20">
            <v>1179</v>
          </cell>
          <cell r="G20">
            <v>691</v>
          </cell>
          <cell r="H20">
            <v>10</v>
          </cell>
          <cell r="I20">
            <v>312</v>
          </cell>
        </row>
        <row r="21">
          <cell r="B21">
            <v>2172</v>
          </cell>
          <cell r="C21">
            <v>1167</v>
          </cell>
          <cell r="D21">
            <v>2747</v>
          </cell>
          <cell r="E21">
            <v>1641</v>
          </cell>
          <cell r="F21">
            <v>1978</v>
          </cell>
          <cell r="G21">
            <v>797</v>
          </cell>
          <cell r="H21">
            <v>774</v>
          </cell>
          <cell r="I21">
            <v>1385</v>
          </cell>
        </row>
        <row r="22">
          <cell r="B22">
            <v>369</v>
          </cell>
          <cell r="C22">
            <v>68</v>
          </cell>
          <cell r="D22">
            <v>1534</v>
          </cell>
          <cell r="E22">
            <v>144</v>
          </cell>
          <cell r="F22">
            <v>744</v>
          </cell>
          <cell r="G22">
            <v>523</v>
          </cell>
          <cell r="H22">
            <v>361</v>
          </cell>
          <cell r="I22">
            <v>54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753</v>
          </cell>
          <cell r="F23">
            <v>0</v>
          </cell>
          <cell r="G23">
            <v>0</v>
          </cell>
          <cell r="H23">
            <v>25</v>
          </cell>
          <cell r="I23">
            <v>0</v>
          </cell>
        </row>
        <row r="24">
          <cell r="B24">
            <v>163</v>
          </cell>
          <cell r="C24">
            <v>494</v>
          </cell>
          <cell r="D24">
            <v>422</v>
          </cell>
          <cell r="E24">
            <v>460</v>
          </cell>
          <cell r="F24">
            <v>995</v>
          </cell>
          <cell r="G24">
            <v>482</v>
          </cell>
          <cell r="H24">
            <v>345</v>
          </cell>
          <cell r="I24">
            <v>1183</v>
          </cell>
        </row>
        <row r="25">
          <cell r="B25">
            <v>196</v>
          </cell>
          <cell r="C25">
            <v>25</v>
          </cell>
          <cell r="D25">
            <v>738</v>
          </cell>
          <cell r="E25">
            <v>267</v>
          </cell>
          <cell r="F25">
            <v>242</v>
          </cell>
          <cell r="G25">
            <v>22</v>
          </cell>
          <cell r="H25">
            <v>99</v>
          </cell>
          <cell r="I25">
            <v>20</v>
          </cell>
        </row>
        <row r="26">
          <cell r="B26">
            <v>60</v>
          </cell>
          <cell r="C26">
            <v>0</v>
          </cell>
          <cell r="D26">
            <v>185</v>
          </cell>
          <cell r="E26">
            <v>10</v>
          </cell>
          <cell r="F26">
            <v>725</v>
          </cell>
          <cell r="G26">
            <v>370</v>
          </cell>
          <cell r="H26">
            <v>2123</v>
          </cell>
          <cell r="I26">
            <v>70</v>
          </cell>
        </row>
        <row r="27">
          <cell r="B27">
            <v>99</v>
          </cell>
          <cell r="C27">
            <v>8</v>
          </cell>
          <cell r="D27">
            <v>174</v>
          </cell>
          <cell r="E27">
            <v>43</v>
          </cell>
          <cell r="F27">
            <v>323</v>
          </cell>
          <cell r="G27">
            <v>63</v>
          </cell>
          <cell r="H27">
            <v>45</v>
          </cell>
          <cell r="I27">
            <v>39</v>
          </cell>
        </row>
        <row r="28">
          <cell r="B28">
            <v>0</v>
          </cell>
          <cell r="C28">
            <v>2</v>
          </cell>
          <cell r="D28">
            <v>1</v>
          </cell>
          <cell r="E28">
            <v>475</v>
          </cell>
          <cell r="F28">
            <v>295</v>
          </cell>
          <cell r="G28">
            <v>17</v>
          </cell>
          <cell r="H28">
            <v>8</v>
          </cell>
          <cell r="I28">
            <v>40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2210</v>
          </cell>
          <cell r="F29">
            <v>4</v>
          </cell>
          <cell r="G29">
            <v>45</v>
          </cell>
          <cell r="H29">
            <v>0</v>
          </cell>
          <cell r="I29">
            <v>0</v>
          </cell>
        </row>
        <row r="30">
          <cell r="B30">
            <v>77</v>
          </cell>
          <cell r="C30">
            <v>2</v>
          </cell>
          <cell r="D30">
            <v>39</v>
          </cell>
          <cell r="E30">
            <v>61</v>
          </cell>
          <cell r="F30">
            <v>844</v>
          </cell>
          <cell r="G30">
            <v>69</v>
          </cell>
          <cell r="H30">
            <v>163</v>
          </cell>
          <cell r="I30">
            <v>28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590</v>
          </cell>
          <cell r="F32">
            <v>235</v>
          </cell>
          <cell r="G32">
            <v>123</v>
          </cell>
          <cell r="H32">
            <v>2</v>
          </cell>
          <cell r="I32">
            <v>3</v>
          </cell>
        </row>
        <row r="33">
          <cell r="B33">
            <v>159</v>
          </cell>
          <cell r="C33">
            <v>3</v>
          </cell>
          <cell r="D33">
            <v>204</v>
          </cell>
          <cell r="E33">
            <v>0</v>
          </cell>
          <cell r="F33">
            <v>530</v>
          </cell>
          <cell r="G33">
            <v>453</v>
          </cell>
          <cell r="H33">
            <v>43</v>
          </cell>
          <cell r="I33">
            <v>127</v>
          </cell>
        </row>
        <row r="34">
          <cell r="B34">
            <v>15</v>
          </cell>
          <cell r="C34">
            <v>123</v>
          </cell>
          <cell r="D34">
            <v>38</v>
          </cell>
          <cell r="E34">
            <v>50</v>
          </cell>
          <cell r="F34">
            <v>548</v>
          </cell>
          <cell r="G34">
            <v>0</v>
          </cell>
          <cell r="H34">
            <v>0</v>
          </cell>
          <cell r="I34">
            <v>163</v>
          </cell>
        </row>
        <row r="35">
          <cell r="B35">
            <v>55</v>
          </cell>
          <cell r="C35">
            <v>250</v>
          </cell>
          <cell r="D35">
            <v>440</v>
          </cell>
          <cell r="E35">
            <v>173</v>
          </cell>
          <cell r="F35">
            <v>250</v>
          </cell>
          <cell r="G35">
            <v>303</v>
          </cell>
          <cell r="H35">
            <v>274</v>
          </cell>
          <cell r="I35">
            <v>56</v>
          </cell>
        </row>
        <row r="36">
          <cell r="B36">
            <v>130</v>
          </cell>
          <cell r="C36">
            <v>0</v>
          </cell>
          <cell r="D36">
            <v>520</v>
          </cell>
          <cell r="E36">
            <v>0</v>
          </cell>
          <cell r="F36">
            <v>25</v>
          </cell>
          <cell r="G36">
            <v>503</v>
          </cell>
          <cell r="H36">
            <v>85</v>
          </cell>
          <cell r="I36">
            <v>152</v>
          </cell>
        </row>
        <row r="37">
          <cell r="B37">
            <v>0</v>
          </cell>
          <cell r="C37">
            <v>57</v>
          </cell>
          <cell r="D37">
            <v>0</v>
          </cell>
          <cell r="E37">
            <v>254</v>
          </cell>
          <cell r="F37">
            <v>15</v>
          </cell>
          <cell r="G37">
            <v>0</v>
          </cell>
          <cell r="H37">
            <v>0</v>
          </cell>
          <cell r="I37">
            <v>272</v>
          </cell>
        </row>
        <row r="38">
          <cell r="B38">
            <v>197</v>
          </cell>
          <cell r="C38">
            <v>1050</v>
          </cell>
          <cell r="D38">
            <v>0</v>
          </cell>
          <cell r="E38">
            <v>8</v>
          </cell>
          <cell r="F38">
            <v>145</v>
          </cell>
          <cell r="G38">
            <v>0</v>
          </cell>
          <cell r="H38">
            <v>0</v>
          </cell>
          <cell r="I38">
            <v>45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35</v>
          </cell>
          <cell r="C40">
            <v>434</v>
          </cell>
          <cell r="D40">
            <v>1831</v>
          </cell>
          <cell r="E40">
            <v>51</v>
          </cell>
          <cell r="F40">
            <v>302</v>
          </cell>
          <cell r="G40">
            <v>308</v>
          </cell>
          <cell r="H40">
            <v>516</v>
          </cell>
          <cell r="I40">
            <v>99</v>
          </cell>
        </row>
        <row r="41">
          <cell r="B41">
            <v>1255</v>
          </cell>
          <cell r="C41">
            <v>1647</v>
          </cell>
          <cell r="D41">
            <v>1019</v>
          </cell>
          <cell r="E41">
            <v>2091</v>
          </cell>
          <cell r="F41">
            <v>711</v>
          </cell>
          <cell r="G41">
            <v>426</v>
          </cell>
          <cell r="H41">
            <v>1390</v>
          </cell>
          <cell r="I41">
            <v>572</v>
          </cell>
        </row>
        <row r="57">
          <cell r="B57">
            <v>6518</v>
          </cell>
          <cell r="C57">
            <v>165478</v>
          </cell>
          <cell r="D57">
            <v>165183</v>
          </cell>
          <cell r="E57">
            <v>66996</v>
          </cell>
          <cell r="F57">
            <v>6864</v>
          </cell>
          <cell r="G57">
            <v>0</v>
          </cell>
          <cell r="H57">
            <v>40765</v>
          </cell>
          <cell r="I57">
            <v>4925</v>
          </cell>
        </row>
        <row r="58">
          <cell r="B58">
            <v>3013</v>
          </cell>
          <cell r="C58">
            <v>1595</v>
          </cell>
          <cell r="D58">
            <v>754</v>
          </cell>
          <cell r="E58">
            <v>1495</v>
          </cell>
          <cell r="F58">
            <v>4279</v>
          </cell>
          <cell r="G58">
            <v>4500</v>
          </cell>
          <cell r="H58">
            <v>21418</v>
          </cell>
          <cell r="I58">
            <v>2683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>
            <v>1521</v>
          </cell>
          <cell r="C60">
            <v>71892</v>
          </cell>
          <cell r="D60">
            <v>374</v>
          </cell>
          <cell r="E60">
            <v>1130</v>
          </cell>
          <cell r="F60">
            <v>8624</v>
          </cell>
          <cell r="G60">
            <v>19848</v>
          </cell>
          <cell r="H60">
            <v>644</v>
          </cell>
          <cell r="I60">
            <v>29736</v>
          </cell>
        </row>
        <row r="61">
          <cell r="B61">
            <v>0</v>
          </cell>
          <cell r="C61">
            <v>15</v>
          </cell>
          <cell r="D61">
            <v>0</v>
          </cell>
          <cell r="E61">
            <v>0</v>
          </cell>
          <cell r="F61">
            <v>35</v>
          </cell>
          <cell r="G61">
            <v>0</v>
          </cell>
          <cell r="H61">
            <v>553</v>
          </cell>
          <cell r="I61">
            <v>155</v>
          </cell>
        </row>
        <row r="62">
          <cell r="B62">
            <v>281</v>
          </cell>
          <cell r="C62">
            <v>31</v>
          </cell>
          <cell r="D62">
            <v>66</v>
          </cell>
          <cell r="E62">
            <v>1546</v>
          </cell>
          <cell r="F62">
            <v>309</v>
          </cell>
          <cell r="G62">
            <v>461</v>
          </cell>
          <cell r="H62">
            <v>0</v>
          </cell>
          <cell r="I62">
            <v>0</v>
          </cell>
        </row>
        <row r="63">
          <cell r="B63">
            <v>162</v>
          </cell>
          <cell r="C63">
            <v>74</v>
          </cell>
          <cell r="D63">
            <v>0</v>
          </cell>
          <cell r="E63">
            <v>77</v>
          </cell>
          <cell r="F63">
            <v>255</v>
          </cell>
          <cell r="G63">
            <v>728</v>
          </cell>
          <cell r="H63">
            <v>0</v>
          </cell>
          <cell r="I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25</v>
          </cell>
          <cell r="H64">
            <v>0</v>
          </cell>
          <cell r="I64">
            <v>0</v>
          </cell>
        </row>
        <row r="65">
          <cell r="B65">
            <v>633</v>
          </cell>
          <cell r="C65">
            <v>879</v>
          </cell>
          <cell r="D65">
            <v>363</v>
          </cell>
          <cell r="E65">
            <v>80</v>
          </cell>
          <cell r="F65">
            <v>1040</v>
          </cell>
          <cell r="G65">
            <v>2233</v>
          </cell>
          <cell r="H65">
            <v>3720</v>
          </cell>
          <cell r="I65">
            <v>439</v>
          </cell>
        </row>
        <row r="66">
          <cell r="B66">
            <v>350</v>
          </cell>
          <cell r="C66">
            <v>507</v>
          </cell>
          <cell r="D66">
            <v>135</v>
          </cell>
          <cell r="E66">
            <v>698</v>
          </cell>
          <cell r="F66">
            <v>267</v>
          </cell>
          <cell r="G66">
            <v>97</v>
          </cell>
          <cell r="H66">
            <v>1734</v>
          </cell>
          <cell r="I66">
            <v>428</v>
          </cell>
        </row>
        <row r="67">
          <cell r="B67">
            <v>0</v>
          </cell>
          <cell r="C67">
            <v>168</v>
          </cell>
          <cell r="D67">
            <v>0</v>
          </cell>
          <cell r="E67">
            <v>0</v>
          </cell>
          <cell r="F67">
            <v>320</v>
          </cell>
          <cell r="G67">
            <v>743</v>
          </cell>
          <cell r="H67">
            <v>0</v>
          </cell>
          <cell r="I67">
            <v>848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1013</v>
          </cell>
          <cell r="F68">
            <v>170</v>
          </cell>
          <cell r="G68">
            <v>0</v>
          </cell>
          <cell r="H68">
            <v>0</v>
          </cell>
          <cell r="I68">
            <v>0</v>
          </cell>
        </row>
        <row r="69">
          <cell r="B69">
            <v>424</v>
          </cell>
          <cell r="C69">
            <v>600</v>
          </cell>
          <cell r="D69">
            <v>4</v>
          </cell>
          <cell r="E69">
            <v>283</v>
          </cell>
          <cell r="F69">
            <v>732</v>
          </cell>
          <cell r="G69">
            <v>735</v>
          </cell>
          <cell r="H69">
            <v>2</v>
          </cell>
          <cell r="I69">
            <v>353</v>
          </cell>
        </row>
        <row r="70">
          <cell r="B70">
            <v>2946</v>
          </cell>
          <cell r="C70">
            <v>1091</v>
          </cell>
          <cell r="D70">
            <v>2712</v>
          </cell>
          <cell r="E70">
            <v>2944</v>
          </cell>
          <cell r="F70">
            <v>2121</v>
          </cell>
          <cell r="G70">
            <v>918</v>
          </cell>
          <cell r="H70">
            <v>1988</v>
          </cell>
          <cell r="I70">
            <v>1647</v>
          </cell>
        </row>
        <row r="71">
          <cell r="B71">
            <v>1543</v>
          </cell>
          <cell r="C71">
            <v>142</v>
          </cell>
          <cell r="D71">
            <v>1679</v>
          </cell>
          <cell r="E71">
            <v>937</v>
          </cell>
          <cell r="F71">
            <v>895</v>
          </cell>
          <cell r="G71">
            <v>496</v>
          </cell>
          <cell r="H71">
            <v>266</v>
          </cell>
          <cell r="I71">
            <v>152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996</v>
          </cell>
          <cell r="C73">
            <v>2728</v>
          </cell>
          <cell r="D73">
            <v>395</v>
          </cell>
          <cell r="E73">
            <v>745</v>
          </cell>
          <cell r="F73">
            <v>1375</v>
          </cell>
          <cell r="G73">
            <v>1425</v>
          </cell>
          <cell r="H73">
            <v>2726</v>
          </cell>
          <cell r="I73">
            <v>1249</v>
          </cell>
        </row>
        <row r="74">
          <cell r="B74">
            <v>1400</v>
          </cell>
          <cell r="C74">
            <v>114</v>
          </cell>
          <cell r="D74">
            <v>26</v>
          </cell>
          <cell r="E74">
            <v>1155</v>
          </cell>
          <cell r="F74">
            <v>274</v>
          </cell>
          <cell r="G74">
            <v>686</v>
          </cell>
          <cell r="H74">
            <v>251</v>
          </cell>
          <cell r="I74">
            <v>48</v>
          </cell>
        </row>
        <row r="75">
          <cell r="B75">
            <v>190</v>
          </cell>
          <cell r="C75">
            <v>0</v>
          </cell>
          <cell r="D75">
            <v>0</v>
          </cell>
          <cell r="E75">
            <v>1996</v>
          </cell>
          <cell r="F75">
            <v>732</v>
          </cell>
          <cell r="G75">
            <v>147</v>
          </cell>
          <cell r="H75">
            <v>70</v>
          </cell>
          <cell r="I75">
            <v>20</v>
          </cell>
        </row>
        <row r="76">
          <cell r="B76">
            <v>130</v>
          </cell>
          <cell r="C76">
            <v>97</v>
          </cell>
          <cell r="D76">
            <v>18</v>
          </cell>
          <cell r="E76">
            <v>143</v>
          </cell>
          <cell r="F76">
            <v>175</v>
          </cell>
          <cell r="G76">
            <v>10</v>
          </cell>
          <cell r="H76">
            <v>50</v>
          </cell>
          <cell r="I76">
            <v>22</v>
          </cell>
        </row>
        <row r="77">
          <cell r="B77">
            <v>2</v>
          </cell>
          <cell r="C77">
            <v>0</v>
          </cell>
          <cell r="D77">
            <v>0</v>
          </cell>
          <cell r="E77">
            <v>344</v>
          </cell>
          <cell r="F77">
            <v>110</v>
          </cell>
          <cell r="G77">
            <v>19</v>
          </cell>
          <cell r="H77">
            <v>0</v>
          </cell>
          <cell r="I77">
            <v>0</v>
          </cell>
        </row>
        <row r="78">
          <cell r="B78">
            <v>48</v>
          </cell>
          <cell r="C78">
            <v>0</v>
          </cell>
          <cell r="D78">
            <v>6</v>
          </cell>
          <cell r="E78">
            <v>1333</v>
          </cell>
          <cell r="F78">
            <v>10</v>
          </cell>
          <cell r="G78">
            <v>1045</v>
          </cell>
          <cell r="H78">
            <v>263</v>
          </cell>
          <cell r="I78">
            <v>0</v>
          </cell>
        </row>
        <row r="79">
          <cell r="B79">
            <v>475</v>
          </cell>
          <cell r="C79">
            <v>9</v>
          </cell>
          <cell r="D79">
            <v>0</v>
          </cell>
          <cell r="E79">
            <v>128</v>
          </cell>
          <cell r="F79">
            <v>685</v>
          </cell>
          <cell r="G79">
            <v>82</v>
          </cell>
          <cell r="H79">
            <v>25</v>
          </cell>
          <cell r="I79">
            <v>19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507</v>
          </cell>
          <cell r="F81">
            <v>445</v>
          </cell>
          <cell r="G81">
            <v>314</v>
          </cell>
          <cell r="H81">
            <v>0</v>
          </cell>
          <cell r="I81">
            <v>0</v>
          </cell>
        </row>
        <row r="82">
          <cell r="B82">
            <v>50932</v>
          </cell>
          <cell r="C82">
            <v>1727</v>
          </cell>
          <cell r="D82">
            <v>5153</v>
          </cell>
          <cell r="E82">
            <v>3741</v>
          </cell>
          <cell r="F82">
            <v>4111</v>
          </cell>
          <cell r="G82">
            <v>8475</v>
          </cell>
          <cell r="H82">
            <v>900</v>
          </cell>
          <cell r="I82">
            <v>581</v>
          </cell>
        </row>
        <row r="83">
          <cell r="B83">
            <v>577</v>
          </cell>
          <cell r="C83">
            <v>6175</v>
          </cell>
          <cell r="D83">
            <v>70</v>
          </cell>
          <cell r="E83">
            <v>100</v>
          </cell>
          <cell r="F83">
            <v>5790</v>
          </cell>
          <cell r="G83">
            <v>435</v>
          </cell>
          <cell r="H83">
            <v>0</v>
          </cell>
          <cell r="I83">
            <v>668</v>
          </cell>
        </row>
        <row r="84">
          <cell r="B84">
            <v>687</v>
          </cell>
          <cell r="C84">
            <v>1910</v>
          </cell>
          <cell r="D84">
            <v>2659</v>
          </cell>
          <cell r="E84">
            <v>431</v>
          </cell>
          <cell r="F84">
            <v>178</v>
          </cell>
          <cell r="G84">
            <v>1124</v>
          </cell>
          <cell r="H84">
            <v>224</v>
          </cell>
          <cell r="I84">
            <v>244</v>
          </cell>
        </row>
        <row r="85">
          <cell r="B85">
            <v>62</v>
          </cell>
          <cell r="C85">
            <v>0</v>
          </cell>
          <cell r="D85">
            <v>50</v>
          </cell>
          <cell r="E85">
            <v>0</v>
          </cell>
          <cell r="F85">
            <v>0</v>
          </cell>
          <cell r="G85">
            <v>340</v>
          </cell>
          <cell r="H85">
            <v>0</v>
          </cell>
          <cell r="I85">
            <v>0</v>
          </cell>
        </row>
        <row r="86">
          <cell r="B86">
            <v>6227</v>
          </cell>
          <cell r="C86">
            <v>3829</v>
          </cell>
          <cell r="D86">
            <v>20</v>
          </cell>
          <cell r="E86">
            <v>1782</v>
          </cell>
          <cell r="F86">
            <v>1907</v>
          </cell>
          <cell r="G86">
            <v>0</v>
          </cell>
          <cell r="H86">
            <v>24</v>
          </cell>
          <cell r="I86">
            <v>1930</v>
          </cell>
        </row>
        <row r="87">
          <cell r="B87">
            <v>123</v>
          </cell>
          <cell r="C87">
            <v>10762</v>
          </cell>
          <cell r="D87">
            <v>5</v>
          </cell>
          <cell r="E87">
            <v>91</v>
          </cell>
          <cell r="F87">
            <v>180</v>
          </cell>
          <cell r="G87">
            <v>0</v>
          </cell>
          <cell r="H87">
            <v>0</v>
          </cell>
          <cell r="I87">
            <v>263</v>
          </cell>
        </row>
        <row r="88">
          <cell r="B88">
            <v>0</v>
          </cell>
          <cell r="C88">
            <v>65</v>
          </cell>
          <cell r="D88">
            <v>0</v>
          </cell>
          <cell r="E88">
            <v>0</v>
          </cell>
          <cell r="F88">
            <v>83</v>
          </cell>
          <cell r="G88">
            <v>750</v>
          </cell>
          <cell r="H88">
            <v>2</v>
          </cell>
          <cell r="I88">
            <v>70</v>
          </cell>
        </row>
        <row r="89">
          <cell r="B89">
            <v>30787</v>
          </cell>
          <cell r="C89">
            <v>9256</v>
          </cell>
          <cell r="D89">
            <v>150624</v>
          </cell>
          <cell r="E89">
            <v>3781</v>
          </cell>
          <cell r="F89">
            <v>24496</v>
          </cell>
          <cell r="G89">
            <v>71180</v>
          </cell>
          <cell r="H89">
            <v>18220</v>
          </cell>
          <cell r="I89">
            <v>723</v>
          </cell>
        </row>
        <row r="90">
          <cell r="B90">
            <v>150888</v>
          </cell>
          <cell r="C90">
            <v>164889</v>
          </cell>
          <cell r="D90">
            <v>14347</v>
          </cell>
          <cell r="E90">
            <v>198036</v>
          </cell>
          <cell r="F90">
            <v>38820</v>
          </cell>
          <cell r="G90">
            <v>102498</v>
          </cell>
          <cell r="H90">
            <v>21894</v>
          </cell>
          <cell r="I90">
            <v>9264</v>
          </cell>
        </row>
        <row r="107">
          <cell r="B107">
            <v>23913</v>
          </cell>
          <cell r="C107">
            <v>522823</v>
          </cell>
          <cell r="D107">
            <v>733278</v>
          </cell>
          <cell r="E107">
            <v>252940</v>
          </cell>
          <cell r="F107">
            <v>28363</v>
          </cell>
          <cell r="G107">
            <v>0</v>
          </cell>
          <cell r="H107">
            <v>179292</v>
          </cell>
          <cell r="I107">
            <v>12003</v>
          </cell>
        </row>
        <row r="108">
          <cell r="B108">
            <v>4987</v>
          </cell>
          <cell r="C108">
            <v>4183</v>
          </cell>
          <cell r="D108">
            <v>1399</v>
          </cell>
          <cell r="E108">
            <v>2146</v>
          </cell>
          <cell r="F108">
            <v>7308</v>
          </cell>
          <cell r="G108">
            <v>6796</v>
          </cell>
          <cell r="H108">
            <v>47384</v>
          </cell>
          <cell r="I108">
            <v>3283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>
            <v>312</v>
          </cell>
          <cell r="C110">
            <v>5486</v>
          </cell>
          <cell r="D110">
            <v>93</v>
          </cell>
          <cell r="E110">
            <v>182</v>
          </cell>
          <cell r="F110">
            <v>999</v>
          </cell>
          <cell r="G110">
            <v>2072</v>
          </cell>
          <cell r="H110">
            <v>119</v>
          </cell>
          <cell r="I110">
            <v>2288</v>
          </cell>
        </row>
        <row r="111">
          <cell r="B111">
            <v>0</v>
          </cell>
          <cell r="C111">
            <v>30</v>
          </cell>
          <cell r="D111">
            <v>0</v>
          </cell>
          <cell r="E111">
            <v>0</v>
          </cell>
          <cell r="F111">
            <v>43</v>
          </cell>
          <cell r="G111">
            <v>0</v>
          </cell>
          <cell r="H111">
            <v>1070</v>
          </cell>
          <cell r="I111">
            <v>233</v>
          </cell>
        </row>
        <row r="112">
          <cell r="B112">
            <v>290</v>
          </cell>
          <cell r="C112">
            <v>31</v>
          </cell>
          <cell r="D112">
            <v>52</v>
          </cell>
          <cell r="E112">
            <v>2212</v>
          </cell>
          <cell r="F112">
            <v>354</v>
          </cell>
          <cell r="G112">
            <v>386</v>
          </cell>
          <cell r="H112">
            <v>0</v>
          </cell>
          <cell r="I112">
            <v>0</v>
          </cell>
        </row>
        <row r="113">
          <cell r="B113">
            <v>165</v>
          </cell>
          <cell r="C113">
            <v>112</v>
          </cell>
          <cell r="D113">
            <v>0</v>
          </cell>
          <cell r="E113">
            <v>91</v>
          </cell>
          <cell r="F113">
            <v>470</v>
          </cell>
          <cell r="G113">
            <v>665</v>
          </cell>
          <cell r="H113">
            <v>0</v>
          </cell>
          <cell r="I113">
            <v>0</v>
          </cell>
        </row>
        <row r="114">
          <cell r="B114">
            <v>90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21</v>
          </cell>
          <cell r="H114">
            <v>0</v>
          </cell>
          <cell r="I114">
            <v>0</v>
          </cell>
        </row>
        <row r="115">
          <cell r="B115">
            <v>1622</v>
          </cell>
          <cell r="C115">
            <v>352</v>
          </cell>
          <cell r="D115">
            <v>730</v>
          </cell>
          <cell r="E115">
            <v>84</v>
          </cell>
          <cell r="F115">
            <v>1410</v>
          </cell>
          <cell r="G115">
            <v>2269</v>
          </cell>
          <cell r="H115">
            <v>6661</v>
          </cell>
          <cell r="I115">
            <v>538</v>
          </cell>
        </row>
        <row r="116">
          <cell r="B116">
            <v>3682</v>
          </cell>
          <cell r="C116">
            <v>4310</v>
          </cell>
          <cell r="D116">
            <v>798</v>
          </cell>
          <cell r="E116">
            <v>7384</v>
          </cell>
          <cell r="F116">
            <v>2403</v>
          </cell>
          <cell r="G116">
            <v>570</v>
          </cell>
          <cell r="H116">
            <v>16032</v>
          </cell>
          <cell r="I116">
            <v>3160</v>
          </cell>
        </row>
        <row r="117">
          <cell r="B117">
            <v>0</v>
          </cell>
          <cell r="C117">
            <v>1477</v>
          </cell>
          <cell r="D117">
            <v>0</v>
          </cell>
          <cell r="E117">
            <v>0</v>
          </cell>
          <cell r="F117">
            <v>3160</v>
          </cell>
          <cell r="G117">
            <v>4670</v>
          </cell>
          <cell r="H117">
            <v>0</v>
          </cell>
          <cell r="I117">
            <v>6739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32345</v>
          </cell>
          <cell r="F118">
            <v>2890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4095</v>
          </cell>
          <cell r="C119">
            <v>4755</v>
          </cell>
          <cell r="D119">
            <v>24</v>
          </cell>
          <cell r="E119">
            <v>1015</v>
          </cell>
          <cell r="F119">
            <v>7056</v>
          </cell>
          <cell r="G119">
            <v>3927</v>
          </cell>
          <cell r="H119">
            <v>3</v>
          </cell>
          <cell r="I119">
            <v>2778</v>
          </cell>
        </row>
        <row r="120">
          <cell r="B120">
            <v>35317</v>
          </cell>
          <cell r="C120">
            <v>7860</v>
          </cell>
          <cell r="D120">
            <v>26595</v>
          </cell>
          <cell r="E120">
            <v>37074</v>
          </cell>
          <cell r="F120">
            <v>20040</v>
          </cell>
          <cell r="G120">
            <v>6837</v>
          </cell>
          <cell r="H120">
            <v>19147</v>
          </cell>
          <cell r="I120">
            <v>12421</v>
          </cell>
        </row>
        <row r="121">
          <cell r="B121">
            <v>6967</v>
          </cell>
          <cell r="C121">
            <v>723</v>
          </cell>
          <cell r="D121">
            <v>4906</v>
          </cell>
          <cell r="E121">
            <v>10932</v>
          </cell>
          <cell r="F121">
            <v>7790</v>
          </cell>
          <cell r="G121">
            <v>2855</v>
          </cell>
          <cell r="H121">
            <v>1576</v>
          </cell>
          <cell r="I121">
            <v>632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8318</v>
          </cell>
          <cell r="C123">
            <v>7812</v>
          </cell>
          <cell r="D123">
            <v>1705</v>
          </cell>
          <cell r="E123">
            <v>7957</v>
          </cell>
          <cell r="F123">
            <v>11924</v>
          </cell>
          <cell r="G123">
            <v>5669</v>
          </cell>
          <cell r="H123">
            <v>15125</v>
          </cell>
          <cell r="I123">
            <v>9697</v>
          </cell>
        </row>
        <row r="124">
          <cell r="B124">
            <v>11218</v>
          </cell>
          <cell r="C124">
            <v>283</v>
          </cell>
          <cell r="D124">
            <v>209</v>
          </cell>
          <cell r="E124">
            <v>15398</v>
          </cell>
          <cell r="F124">
            <v>185</v>
          </cell>
          <cell r="G124">
            <v>4978</v>
          </cell>
          <cell r="H124">
            <v>862</v>
          </cell>
          <cell r="I124">
            <v>250</v>
          </cell>
        </row>
        <row r="125">
          <cell r="B125">
            <v>4477</v>
          </cell>
          <cell r="C125">
            <v>0</v>
          </cell>
          <cell r="D125">
            <v>0</v>
          </cell>
          <cell r="E125">
            <v>41079</v>
          </cell>
          <cell r="F125">
            <v>17958</v>
          </cell>
          <cell r="G125">
            <v>1720</v>
          </cell>
          <cell r="H125">
            <v>1155</v>
          </cell>
          <cell r="I125">
            <v>160</v>
          </cell>
        </row>
        <row r="126">
          <cell r="B126">
            <v>1560</v>
          </cell>
          <cell r="C126">
            <v>194</v>
          </cell>
          <cell r="D126">
            <v>180</v>
          </cell>
          <cell r="E126">
            <v>1897</v>
          </cell>
          <cell r="F126">
            <v>2310</v>
          </cell>
          <cell r="G126">
            <v>300</v>
          </cell>
          <cell r="H126">
            <v>100</v>
          </cell>
          <cell r="I126">
            <v>337</v>
          </cell>
        </row>
        <row r="127">
          <cell r="B127">
            <v>4</v>
          </cell>
          <cell r="C127">
            <v>0</v>
          </cell>
          <cell r="D127">
            <v>0</v>
          </cell>
          <cell r="E127">
            <v>688</v>
          </cell>
          <cell r="F127">
            <v>220</v>
          </cell>
          <cell r="G127">
            <v>32</v>
          </cell>
          <cell r="H127">
            <v>0</v>
          </cell>
          <cell r="I127">
            <v>0</v>
          </cell>
        </row>
        <row r="128">
          <cell r="B128">
            <v>41</v>
          </cell>
          <cell r="C128">
            <v>0</v>
          </cell>
          <cell r="D128">
            <v>3</v>
          </cell>
          <cell r="E128">
            <v>1420</v>
          </cell>
          <cell r="F128">
            <v>10</v>
          </cell>
          <cell r="G128">
            <v>541</v>
          </cell>
          <cell r="H128">
            <v>258</v>
          </cell>
          <cell r="I128">
            <v>0</v>
          </cell>
        </row>
        <row r="129">
          <cell r="B129">
            <v>3800</v>
          </cell>
          <cell r="C129">
            <v>10</v>
          </cell>
          <cell r="D129">
            <v>0</v>
          </cell>
          <cell r="E129">
            <v>2111</v>
          </cell>
          <cell r="F129">
            <v>10275</v>
          </cell>
          <cell r="G129">
            <v>4266</v>
          </cell>
          <cell r="H129">
            <v>275</v>
          </cell>
          <cell r="I129">
            <v>154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26520</v>
          </cell>
          <cell r="F131">
            <v>1430</v>
          </cell>
          <cell r="G131">
            <v>3282</v>
          </cell>
          <cell r="H131">
            <v>0</v>
          </cell>
          <cell r="I131">
            <v>0</v>
          </cell>
        </row>
        <row r="132">
          <cell r="B132">
            <v>97870</v>
          </cell>
          <cell r="C132">
            <v>702</v>
          </cell>
          <cell r="D132">
            <v>5114</v>
          </cell>
          <cell r="E132">
            <v>466</v>
          </cell>
          <cell r="F132">
            <v>4551</v>
          </cell>
          <cell r="G132">
            <v>4906</v>
          </cell>
          <cell r="H132">
            <v>825</v>
          </cell>
          <cell r="I132">
            <v>1084</v>
          </cell>
        </row>
        <row r="133">
          <cell r="B133">
            <v>384</v>
          </cell>
          <cell r="C133">
            <v>900</v>
          </cell>
          <cell r="D133">
            <v>27</v>
          </cell>
          <cell r="E133">
            <v>428</v>
          </cell>
          <cell r="F133">
            <v>3040</v>
          </cell>
          <cell r="G133">
            <v>310</v>
          </cell>
          <cell r="H133">
            <v>0</v>
          </cell>
          <cell r="I133">
            <v>968</v>
          </cell>
        </row>
        <row r="134">
          <cell r="B134">
            <v>950</v>
          </cell>
          <cell r="C134">
            <v>230</v>
          </cell>
          <cell r="D134">
            <v>3838</v>
          </cell>
          <cell r="E134">
            <v>213</v>
          </cell>
          <cell r="F134">
            <v>2116</v>
          </cell>
          <cell r="G134">
            <v>526</v>
          </cell>
          <cell r="H134">
            <v>706</v>
          </cell>
          <cell r="I134">
            <v>348</v>
          </cell>
        </row>
        <row r="135">
          <cell r="B135">
            <v>102</v>
          </cell>
          <cell r="C135">
            <v>0</v>
          </cell>
          <cell r="D135">
            <v>50</v>
          </cell>
          <cell r="E135">
            <v>0</v>
          </cell>
          <cell r="F135">
            <v>0</v>
          </cell>
          <cell r="G135">
            <v>221</v>
          </cell>
          <cell r="H135">
            <v>0</v>
          </cell>
          <cell r="I135">
            <v>0</v>
          </cell>
        </row>
        <row r="136">
          <cell r="B136">
            <v>1547</v>
          </cell>
          <cell r="C136">
            <v>4646</v>
          </cell>
          <cell r="D136">
            <v>8</v>
          </cell>
          <cell r="E136">
            <v>360</v>
          </cell>
          <cell r="F136">
            <v>1757</v>
          </cell>
          <cell r="G136">
            <v>0</v>
          </cell>
          <cell r="H136">
            <v>88</v>
          </cell>
          <cell r="I136">
            <v>4998</v>
          </cell>
        </row>
        <row r="137">
          <cell r="B137">
            <v>271</v>
          </cell>
          <cell r="C137">
            <v>1506</v>
          </cell>
          <cell r="D137">
            <v>2</v>
          </cell>
          <cell r="E137">
            <v>31</v>
          </cell>
          <cell r="F137">
            <v>460</v>
          </cell>
          <cell r="G137">
            <v>0</v>
          </cell>
          <cell r="H137">
            <v>0</v>
          </cell>
          <cell r="I137">
            <v>430</v>
          </cell>
        </row>
        <row r="138">
          <cell r="B138">
            <v>0</v>
          </cell>
          <cell r="C138">
            <v>35</v>
          </cell>
          <cell r="D138">
            <v>0</v>
          </cell>
          <cell r="E138">
            <v>0</v>
          </cell>
          <cell r="F138">
            <v>83</v>
          </cell>
          <cell r="G138">
            <v>336</v>
          </cell>
          <cell r="H138">
            <v>4</v>
          </cell>
          <cell r="I138">
            <v>230</v>
          </cell>
        </row>
        <row r="139">
          <cell r="B139">
            <v>141998</v>
          </cell>
          <cell r="C139">
            <v>46280</v>
          </cell>
          <cell r="D139">
            <v>1143495</v>
          </cell>
          <cell r="E139">
            <v>14049</v>
          </cell>
          <cell r="F139">
            <v>142019</v>
          </cell>
          <cell r="G139">
            <v>302870</v>
          </cell>
          <cell r="H139">
            <v>67867</v>
          </cell>
          <cell r="I139">
            <v>26205</v>
          </cell>
        </row>
        <row r="140">
          <cell r="B140">
            <v>32366</v>
          </cell>
          <cell r="C140">
            <v>21652</v>
          </cell>
          <cell r="D140">
            <v>9716</v>
          </cell>
          <cell r="E140">
            <v>27864</v>
          </cell>
          <cell r="F140">
            <v>7164</v>
          </cell>
          <cell r="G140">
            <v>29944</v>
          </cell>
          <cell r="H140">
            <v>11545</v>
          </cell>
          <cell r="I140">
            <v>15374</v>
          </cell>
        </row>
      </sheetData>
      <sheetData sheetId="12">
        <row r="8">
          <cell r="B8">
            <v>0</v>
          </cell>
          <cell r="C8">
            <v>4471</v>
          </cell>
          <cell r="D8">
            <v>1483</v>
          </cell>
          <cell r="E8">
            <v>2895</v>
          </cell>
          <cell r="F8">
            <v>2932</v>
          </cell>
          <cell r="G8">
            <v>0</v>
          </cell>
          <cell r="H8">
            <v>90</v>
          </cell>
          <cell r="I8">
            <v>837</v>
          </cell>
        </row>
        <row r="9">
          <cell r="B9">
            <v>7149</v>
          </cell>
          <cell r="C9">
            <v>972</v>
          </cell>
          <cell r="D9">
            <v>783</v>
          </cell>
          <cell r="E9">
            <v>810</v>
          </cell>
          <cell r="F9">
            <v>2008</v>
          </cell>
          <cell r="G9">
            <v>2014</v>
          </cell>
          <cell r="H9">
            <v>994</v>
          </cell>
          <cell r="I9">
            <v>1340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3340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215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35</v>
          </cell>
        </row>
        <row r="12">
          <cell r="B12">
            <v>20</v>
          </cell>
          <cell r="C12">
            <v>0</v>
          </cell>
          <cell r="D12">
            <v>249</v>
          </cell>
          <cell r="E12">
            <v>0</v>
          </cell>
          <cell r="F12">
            <v>1</v>
          </cell>
          <cell r="G12">
            <v>0</v>
          </cell>
          <cell r="H12">
            <v>125</v>
          </cell>
          <cell r="I12">
            <v>94</v>
          </cell>
        </row>
        <row r="13">
          <cell r="B13">
            <v>1064</v>
          </cell>
          <cell r="C13">
            <v>127</v>
          </cell>
          <cell r="D13">
            <v>785</v>
          </cell>
          <cell r="E13">
            <v>743</v>
          </cell>
          <cell r="F13">
            <v>1377</v>
          </cell>
          <cell r="G13">
            <v>867</v>
          </cell>
          <cell r="H13">
            <v>69013</v>
          </cell>
          <cell r="I13">
            <v>6378</v>
          </cell>
        </row>
        <row r="14">
          <cell r="B14">
            <v>96</v>
          </cell>
          <cell r="C14">
            <v>185</v>
          </cell>
          <cell r="D14">
            <v>449</v>
          </cell>
          <cell r="E14">
            <v>6</v>
          </cell>
          <cell r="F14">
            <v>155</v>
          </cell>
          <cell r="G14">
            <v>8211</v>
          </cell>
          <cell r="H14">
            <v>3865</v>
          </cell>
          <cell r="I14">
            <v>1961</v>
          </cell>
        </row>
        <row r="15">
          <cell r="B15">
            <v>119</v>
          </cell>
          <cell r="C15">
            <v>0</v>
          </cell>
          <cell r="D15">
            <v>0</v>
          </cell>
          <cell r="E15">
            <v>1</v>
          </cell>
          <cell r="F15">
            <v>105</v>
          </cell>
          <cell r="G15">
            <v>69</v>
          </cell>
          <cell r="H15">
            <v>63</v>
          </cell>
          <cell r="I15">
            <v>0</v>
          </cell>
        </row>
        <row r="16">
          <cell r="B16">
            <v>145</v>
          </cell>
          <cell r="C16">
            <v>30</v>
          </cell>
          <cell r="D16">
            <v>537</v>
          </cell>
          <cell r="E16">
            <v>11</v>
          </cell>
          <cell r="F16">
            <v>586</v>
          </cell>
          <cell r="G16">
            <v>4502</v>
          </cell>
          <cell r="H16">
            <v>1114</v>
          </cell>
          <cell r="I16">
            <v>328</v>
          </cell>
        </row>
        <row r="17">
          <cell r="B17">
            <v>2512</v>
          </cell>
          <cell r="C17">
            <v>2148</v>
          </cell>
          <cell r="D17">
            <v>123</v>
          </cell>
          <cell r="E17">
            <v>4728</v>
          </cell>
          <cell r="F17">
            <v>520</v>
          </cell>
          <cell r="G17">
            <v>188</v>
          </cell>
          <cell r="H17">
            <v>725</v>
          </cell>
          <cell r="I17">
            <v>323</v>
          </cell>
        </row>
        <row r="18">
          <cell r="B18">
            <v>3</v>
          </cell>
          <cell r="C18">
            <v>422</v>
          </cell>
          <cell r="D18">
            <v>6</v>
          </cell>
          <cell r="E18">
            <v>5</v>
          </cell>
          <cell r="F18">
            <v>105</v>
          </cell>
          <cell r="G18">
            <v>2019</v>
          </cell>
          <cell r="H18">
            <v>0</v>
          </cell>
          <cell r="I18">
            <v>271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1293</v>
          </cell>
          <cell r="F19">
            <v>175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702</v>
          </cell>
          <cell r="C20">
            <v>875</v>
          </cell>
          <cell r="D20">
            <v>208</v>
          </cell>
          <cell r="E20">
            <v>202</v>
          </cell>
          <cell r="F20">
            <v>583</v>
          </cell>
          <cell r="G20">
            <v>736</v>
          </cell>
          <cell r="H20">
            <v>10</v>
          </cell>
          <cell r="I20">
            <v>115</v>
          </cell>
        </row>
        <row r="21">
          <cell r="B21">
            <v>3870</v>
          </cell>
          <cell r="C21">
            <v>968</v>
          </cell>
          <cell r="D21">
            <v>3932</v>
          </cell>
          <cell r="E21">
            <v>4583</v>
          </cell>
          <cell r="F21">
            <v>2041</v>
          </cell>
          <cell r="G21">
            <v>699</v>
          </cell>
          <cell r="H21">
            <v>864</v>
          </cell>
          <cell r="I21">
            <v>1279</v>
          </cell>
        </row>
        <row r="22">
          <cell r="B22">
            <v>401</v>
          </cell>
          <cell r="C22">
            <v>128</v>
          </cell>
          <cell r="D22">
            <v>2258</v>
          </cell>
          <cell r="E22">
            <v>244</v>
          </cell>
          <cell r="F22">
            <v>456</v>
          </cell>
          <cell r="G22">
            <v>363</v>
          </cell>
          <cell r="H22">
            <v>821</v>
          </cell>
          <cell r="I22">
            <v>68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2328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954</v>
          </cell>
          <cell r="C24">
            <v>994</v>
          </cell>
          <cell r="D24">
            <v>392</v>
          </cell>
          <cell r="E24">
            <v>288</v>
          </cell>
          <cell r="F24">
            <v>2425</v>
          </cell>
          <cell r="G24">
            <v>388</v>
          </cell>
          <cell r="H24">
            <v>15</v>
          </cell>
          <cell r="I24">
            <v>2040</v>
          </cell>
        </row>
        <row r="25">
          <cell r="B25">
            <v>276</v>
          </cell>
          <cell r="C25">
            <v>16</v>
          </cell>
          <cell r="D25">
            <v>281</v>
          </cell>
          <cell r="E25">
            <v>344</v>
          </cell>
          <cell r="F25">
            <v>373</v>
          </cell>
          <cell r="G25">
            <v>85</v>
          </cell>
          <cell r="H25">
            <v>171</v>
          </cell>
          <cell r="I25">
            <v>35</v>
          </cell>
        </row>
        <row r="26">
          <cell r="B26">
            <v>40</v>
          </cell>
          <cell r="C26">
            <v>0</v>
          </cell>
          <cell r="D26">
            <v>104</v>
          </cell>
          <cell r="E26">
            <v>0</v>
          </cell>
          <cell r="F26">
            <v>2506</v>
          </cell>
          <cell r="G26">
            <v>393</v>
          </cell>
          <cell r="H26">
            <v>912</v>
          </cell>
          <cell r="I26">
            <v>29</v>
          </cell>
        </row>
        <row r="27">
          <cell r="B27">
            <v>69</v>
          </cell>
          <cell r="C27">
            <v>21</v>
          </cell>
          <cell r="D27">
            <v>250</v>
          </cell>
          <cell r="E27">
            <v>292</v>
          </cell>
          <cell r="F27">
            <v>352</v>
          </cell>
          <cell r="G27">
            <v>196</v>
          </cell>
          <cell r="H27">
            <v>198</v>
          </cell>
          <cell r="I27">
            <v>24</v>
          </cell>
        </row>
        <row r="28">
          <cell r="B28">
            <v>131</v>
          </cell>
          <cell r="C28">
            <v>3</v>
          </cell>
          <cell r="D28">
            <v>6</v>
          </cell>
          <cell r="E28">
            <v>429</v>
          </cell>
          <cell r="F28">
            <v>405</v>
          </cell>
          <cell r="G28">
            <v>11</v>
          </cell>
          <cell r="H28">
            <v>42</v>
          </cell>
          <cell r="I28">
            <v>47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706</v>
          </cell>
          <cell r="F29">
            <v>5</v>
          </cell>
          <cell r="G29">
            <v>0</v>
          </cell>
          <cell r="H29">
            <v>25</v>
          </cell>
          <cell r="I29">
            <v>0</v>
          </cell>
        </row>
        <row r="30">
          <cell r="B30">
            <v>57</v>
          </cell>
          <cell r="C30">
            <v>8</v>
          </cell>
          <cell r="D30">
            <v>39</v>
          </cell>
          <cell r="E30">
            <v>62</v>
          </cell>
          <cell r="F30">
            <v>728</v>
          </cell>
          <cell r="G30">
            <v>243</v>
          </cell>
          <cell r="H30">
            <v>35</v>
          </cell>
          <cell r="I30">
            <v>16</v>
          </cell>
        </row>
        <row r="32">
          <cell r="B32">
            <v>1</v>
          </cell>
          <cell r="C32">
            <v>1</v>
          </cell>
          <cell r="D32">
            <v>0</v>
          </cell>
          <cell r="E32">
            <v>481</v>
          </cell>
          <cell r="F32">
            <v>205</v>
          </cell>
          <cell r="G32">
            <v>16</v>
          </cell>
          <cell r="H32">
            <v>0</v>
          </cell>
          <cell r="I32">
            <v>2</v>
          </cell>
        </row>
        <row r="33">
          <cell r="B33">
            <v>74</v>
          </cell>
          <cell r="C33">
            <v>0</v>
          </cell>
          <cell r="D33">
            <v>0</v>
          </cell>
          <cell r="E33">
            <v>9</v>
          </cell>
          <cell r="F33">
            <v>441</v>
          </cell>
          <cell r="G33">
            <v>115</v>
          </cell>
          <cell r="H33">
            <v>760</v>
          </cell>
          <cell r="I33">
            <v>20</v>
          </cell>
        </row>
        <row r="34">
          <cell r="B34">
            <v>38</v>
          </cell>
          <cell r="C34">
            <v>185</v>
          </cell>
          <cell r="D34">
            <v>0</v>
          </cell>
          <cell r="E34">
            <v>34</v>
          </cell>
          <cell r="F34">
            <v>450</v>
          </cell>
          <cell r="G34">
            <v>0</v>
          </cell>
          <cell r="H34">
            <v>0</v>
          </cell>
          <cell r="I34">
            <v>250</v>
          </cell>
        </row>
        <row r="35">
          <cell r="B35">
            <v>348</v>
          </cell>
          <cell r="C35">
            <v>100</v>
          </cell>
          <cell r="D35">
            <v>410</v>
          </cell>
          <cell r="E35">
            <v>321</v>
          </cell>
          <cell r="F35">
            <v>304</v>
          </cell>
          <cell r="G35">
            <v>469</v>
          </cell>
          <cell r="H35">
            <v>130</v>
          </cell>
          <cell r="I35">
            <v>277</v>
          </cell>
        </row>
        <row r="36">
          <cell r="B36">
            <v>73</v>
          </cell>
          <cell r="C36">
            <v>3</v>
          </cell>
          <cell r="D36">
            <v>407</v>
          </cell>
          <cell r="E36">
            <v>0</v>
          </cell>
          <cell r="F36">
            <v>5</v>
          </cell>
          <cell r="G36">
            <v>559</v>
          </cell>
          <cell r="H36">
            <v>285</v>
          </cell>
          <cell r="I36">
            <v>350</v>
          </cell>
        </row>
        <row r="37">
          <cell r="B37">
            <v>0</v>
          </cell>
          <cell r="C37">
            <v>3</v>
          </cell>
          <cell r="D37">
            <v>50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230</v>
          </cell>
        </row>
        <row r="38">
          <cell r="B38">
            <v>167</v>
          </cell>
          <cell r="C38">
            <v>1501</v>
          </cell>
          <cell r="D38">
            <v>0</v>
          </cell>
          <cell r="E38">
            <v>62</v>
          </cell>
          <cell r="F38">
            <v>170</v>
          </cell>
          <cell r="G38">
            <v>0</v>
          </cell>
          <cell r="H38">
            <v>0</v>
          </cell>
          <cell r="I38">
            <v>38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8</v>
          </cell>
          <cell r="H39">
            <v>0</v>
          </cell>
          <cell r="I39">
            <v>0</v>
          </cell>
        </row>
        <row r="40">
          <cell r="B40">
            <v>38</v>
          </cell>
          <cell r="C40">
            <v>90</v>
          </cell>
          <cell r="D40">
            <v>866</v>
          </cell>
          <cell r="E40">
            <v>57</v>
          </cell>
          <cell r="F40">
            <v>611</v>
          </cell>
          <cell r="G40">
            <v>193</v>
          </cell>
          <cell r="H40">
            <v>250</v>
          </cell>
          <cell r="I40">
            <v>40</v>
          </cell>
        </row>
        <row r="41">
          <cell r="B41">
            <v>2189</v>
          </cell>
          <cell r="C41">
            <v>1111</v>
          </cell>
          <cell r="D41">
            <v>2209</v>
          </cell>
          <cell r="E41">
            <v>2101</v>
          </cell>
          <cell r="F41">
            <v>2673</v>
          </cell>
          <cell r="G41">
            <v>1111</v>
          </cell>
          <cell r="H41">
            <v>1138</v>
          </cell>
          <cell r="I41">
            <v>634</v>
          </cell>
        </row>
        <row r="57">
          <cell r="B57">
            <v>0</v>
          </cell>
          <cell r="C57">
            <v>70717</v>
          </cell>
          <cell r="D57">
            <v>74901</v>
          </cell>
          <cell r="E57">
            <v>34751</v>
          </cell>
          <cell r="F57">
            <v>25638</v>
          </cell>
          <cell r="G57">
            <v>0</v>
          </cell>
          <cell r="H57">
            <v>38139</v>
          </cell>
          <cell r="I57">
            <v>3286</v>
          </cell>
        </row>
        <row r="58">
          <cell r="B58">
            <v>1342</v>
          </cell>
          <cell r="C58">
            <v>1663</v>
          </cell>
          <cell r="D58">
            <v>2782</v>
          </cell>
          <cell r="E58">
            <v>1730</v>
          </cell>
          <cell r="F58">
            <v>3927</v>
          </cell>
          <cell r="G58">
            <v>7020</v>
          </cell>
          <cell r="H58">
            <v>11612</v>
          </cell>
          <cell r="I58">
            <v>2485</v>
          </cell>
        </row>
        <row r="59">
          <cell r="B59">
            <v>80</v>
          </cell>
          <cell r="C59">
            <v>0</v>
          </cell>
          <cell r="D59">
            <v>450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>
            <v>1521</v>
          </cell>
          <cell r="C60">
            <v>71892</v>
          </cell>
          <cell r="D60">
            <v>734</v>
          </cell>
          <cell r="E60">
            <v>1130</v>
          </cell>
          <cell r="F60">
            <v>8624</v>
          </cell>
          <cell r="G60">
            <v>19848</v>
          </cell>
          <cell r="H60">
            <v>644</v>
          </cell>
          <cell r="I60">
            <v>29738</v>
          </cell>
        </row>
        <row r="61">
          <cell r="B61">
            <v>0</v>
          </cell>
          <cell r="C61">
            <v>0</v>
          </cell>
          <cell r="D61">
            <v>679</v>
          </cell>
          <cell r="E61">
            <v>0</v>
          </cell>
          <cell r="F61">
            <v>10</v>
          </cell>
          <cell r="G61">
            <v>5</v>
          </cell>
          <cell r="H61">
            <v>5331</v>
          </cell>
          <cell r="I61">
            <v>0</v>
          </cell>
        </row>
        <row r="62">
          <cell r="B62">
            <v>130</v>
          </cell>
          <cell r="C62">
            <v>17</v>
          </cell>
          <cell r="D62">
            <v>602</v>
          </cell>
          <cell r="E62">
            <v>1099</v>
          </cell>
          <cell r="F62">
            <v>210</v>
          </cell>
          <cell r="G62">
            <v>432</v>
          </cell>
          <cell r="H62">
            <v>19517</v>
          </cell>
          <cell r="I62">
            <v>0</v>
          </cell>
        </row>
        <row r="63">
          <cell r="B63">
            <v>94</v>
          </cell>
          <cell r="C63">
            <v>91</v>
          </cell>
          <cell r="D63">
            <v>301</v>
          </cell>
          <cell r="E63">
            <v>78</v>
          </cell>
          <cell r="F63">
            <v>100</v>
          </cell>
          <cell r="G63">
            <v>535</v>
          </cell>
          <cell r="H63">
            <v>22401</v>
          </cell>
          <cell r="I63">
            <v>0</v>
          </cell>
        </row>
        <row r="64">
          <cell r="B64">
            <v>70</v>
          </cell>
          <cell r="C64">
            <v>0</v>
          </cell>
          <cell r="D64">
            <v>0</v>
          </cell>
          <cell r="E64">
            <v>0</v>
          </cell>
          <cell r="F64">
            <v>35</v>
          </cell>
          <cell r="G64">
            <v>38</v>
          </cell>
          <cell r="H64">
            <v>253</v>
          </cell>
          <cell r="I64">
            <v>0</v>
          </cell>
        </row>
        <row r="65">
          <cell r="B65">
            <v>1630</v>
          </cell>
          <cell r="C65">
            <v>1056</v>
          </cell>
          <cell r="D65">
            <v>1001</v>
          </cell>
          <cell r="E65">
            <v>275</v>
          </cell>
          <cell r="F65">
            <v>1301</v>
          </cell>
          <cell r="G65">
            <v>10951</v>
          </cell>
          <cell r="H65">
            <v>7619</v>
          </cell>
          <cell r="I65">
            <v>356</v>
          </cell>
        </row>
        <row r="66">
          <cell r="B66">
            <v>334</v>
          </cell>
          <cell r="C66">
            <v>330</v>
          </cell>
          <cell r="D66">
            <v>164</v>
          </cell>
          <cell r="E66">
            <v>1054</v>
          </cell>
          <cell r="F66">
            <v>412</v>
          </cell>
          <cell r="G66">
            <v>174</v>
          </cell>
          <cell r="H66">
            <v>3315</v>
          </cell>
          <cell r="I66">
            <v>360</v>
          </cell>
        </row>
        <row r="67">
          <cell r="B67">
            <v>0</v>
          </cell>
          <cell r="C67">
            <v>184</v>
          </cell>
          <cell r="D67">
            <v>0</v>
          </cell>
          <cell r="E67">
            <v>0</v>
          </cell>
          <cell r="F67">
            <v>1111</v>
          </cell>
          <cell r="G67">
            <v>1213</v>
          </cell>
          <cell r="H67">
            <v>0</v>
          </cell>
          <cell r="I67">
            <v>812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620</v>
          </cell>
          <cell r="F68">
            <v>105</v>
          </cell>
          <cell r="G68">
            <v>40</v>
          </cell>
          <cell r="H68">
            <v>0</v>
          </cell>
          <cell r="I68">
            <v>0</v>
          </cell>
        </row>
        <row r="69">
          <cell r="B69">
            <v>747</v>
          </cell>
          <cell r="C69">
            <v>398</v>
          </cell>
          <cell r="D69">
            <v>33</v>
          </cell>
          <cell r="E69">
            <v>280</v>
          </cell>
          <cell r="F69">
            <v>1970</v>
          </cell>
          <cell r="G69">
            <v>813</v>
          </cell>
          <cell r="H69">
            <v>0</v>
          </cell>
          <cell r="I69">
            <v>509</v>
          </cell>
        </row>
        <row r="70">
          <cell r="B70">
            <v>4119</v>
          </cell>
          <cell r="C70">
            <v>546</v>
          </cell>
          <cell r="D70">
            <v>2727</v>
          </cell>
          <cell r="E70">
            <v>4030</v>
          </cell>
          <cell r="F70">
            <v>3332</v>
          </cell>
          <cell r="G70">
            <v>1323</v>
          </cell>
          <cell r="H70">
            <v>2729</v>
          </cell>
          <cell r="I70">
            <v>1930</v>
          </cell>
        </row>
        <row r="71">
          <cell r="B71">
            <v>1538</v>
          </cell>
          <cell r="C71">
            <v>84</v>
          </cell>
          <cell r="D71">
            <v>1923</v>
          </cell>
          <cell r="E71">
            <v>1094</v>
          </cell>
          <cell r="F71">
            <v>900</v>
          </cell>
          <cell r="G71">
            <v>411</v>
          </cell>
          <cell r="H71">
            <v>673</v>
          </cell>
          <cell r="I71">
            <v>203</v>
          </cell>
        </row>
        <row r="73">
          <cell r="B73">
            <v>1089</v>
          </cell>
          <cell r="C73">
            <v>2569</v>
          </cell>
          <cell r="D73">
            <v>607</v>
          </cell>
          <cell r="E73">
            <v>1199</v>
          </cell>
          <cell r="F73">
            <v>1715</v>
          </cell>
          <cell r="G73">
            <v>1273</v>
          </cell>
          <cell r="H73">
            <v>2045</v>
          </cell>
          <cell r="I73">
            <v>1252</v>
          </cell>
        </row>
        <row r="74">
          <cell r="B74">
            <v>1468</v>
          </cell>
          <cell r="C74">
            <v>79</v>
          </cell>
          <cell r="D74">
            <v>83</v>
          </cell>
          <cell r="E74">
            <v>1163</v>
          </cell>
          <cell r="F74">
            <v>255</v>
          </cell>
          <cell r="G74">
            <v>532</v>
          </cell>
          <cell r="H74">
            <v>219</v>
          </cell>
          <cell r="I74">
            <v>56</v>
          </cell>
        </row>
        <row r="75">
          <cell r="B75">
            <v>344</v>
          </cell>
          <cell r="C75">
            <v>0</v>
          </cell>
          <cell r="D75">
            <v>170</v>
          </cell>
          <cell r="E75">
            <v>1102</v>
          </cell>
          <cell r="F75">
            <v>125</v>
          </cell>
          <cell r="G75">
            <v>53</v>
          </cell>
          <cell r="H75">
            <v>812</v>
          </cell>
          <cell r="I75">
            <v>5</v>
          </cell>
        </row>
        <row r="76">
          <cell r="B76">
            <v>142</v>
          </cell>
          <cell r="C76">
            <v>136</v>
          </cell>
          <cell r="D76">
            <v>69</v>
          </cell>
          <cell r="E76">
            <v>155</v>
          </cell>
          <cell r="F76">
            <v>269</v>
          </cell>
          <cell r="G76">
            <v>9</v>
          </cell>
          <cell r="H76">
            <v>5</v>
          </cell>
          <cell r="I76">
            <v>48</v>
          </cell>
        </row>
        <row r="77">
          <cell r="B77">
            <v>5</v>
          </cell>
          <cell r="C77">
            <v>0</v>
          </cell>
          <cell r="D77">
            <v>0</v>
          </cell>
          <cell r="E77">
            <v>453</v>
          </cell>
          <cell r="F77">
            <v>215</v>
          </cell>
          <cell r="G77">
            <v>19</v>
          </cell>
          <cell r="H77">
            <v>0</v>
          </cell>
          <cell r="I77">
            <v>0</v>
          </cell>
        </row>
        <row r="78">
          <cell r="B78">
            <v>53</v>
          </cell>
          <cell r="C78">
            <v>0</v>
          </cell>
          <cell r="D78">
            <v>5</v>
          </cell>
          <cell r="E78">
            <v>7159</v>
          </cell>
          <cell r="F78">
            <v>12</v>
          </cell>
          <cell r="G78">
            <v>610</v>
          </cell>
          <cell r="H78">
            <v>263</v>
          </cell>
          <cell r="I78">
            <v>0</v>
          </cell>
        </row>
        <row r="79">
          <cell r="B79">
            <v>503</v>
          </cell>
          <cell r="C79">
            <v>5</v>
          </cell>
          <cell r="D79">
            <v>0</v>
          </cell>
          <cell r="E79">
            <v>142</v>
          </cell>
          <cell r="F79">
            <v>840</v>
          </cell>
          <cell r="G79">
            <v>11</v>
          </cell>
          <cell r="H79">
            <v>78</v>
          </cell>
          <cell r="I79">
            <v>17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469</v>
          </cell>
          <cell r="F81">
            <v>120</v>
          </cell>
          <cell r="G81">
            <v>171</v>
          </cell>
          <cell r="H81">
            <v>0</v>
          </cell>
          <cell r="I81">
            <v>0</v>
          </cell>
        </row>
        <row r="82">
          <cell r="B82">
            <v>26986</v>
          </cell>
          <cell r="C82">
            <v>455</v>
          </cell>
          <cell r="D82">
            <v>5230</v>
          </cell>
          <cell r="E82">
            <v>3515</v>
          </cell>
          <cell r="F82">
            <v>4747</v>
          </cell>
          <cell r="G82">
            <v>8700</v>
          </cell>
          <cell r="H82">
            <v>979</v>
          </cell>
          <cell r="I82">
            <v>488</v>
          </cell>
        </row>
        <row r="83">
          <cell r="B83">
            <v>139</v>
          </cell>
          <cell r="C83">
            <v>4452</v>
          </cell>
          <cell r="D83">
            <v>27</v>
          </cell>
          <cell r="E83">
            <v>157</v>
          </cell>
          <cell r="F83">
            <v>3650</v>
          </cell>
          <cell r="G83">
            <v>451</v>
          </cell>
          <cell r="H83">
            <v>0</v>
          </cell>
          <cell r="I83">
            <v>710</v>
          </cell>
        </row>
        <row r="84">
          <cell r="B84">
            <v>693</v>
          </cell>
          <cell r="C84">
            <v>1782</v>
          </cell>
          <cell r="D84">
            <v>2374</v>
          </cell>
          <cell r="E84">
            <v>392</v>
          </cell>
          <cell r="F84">
            <v>183</v>
          </cell>
          <cell r="G84">
            <v>1600</v>
          </cell>
          <cell r="H84">
            <v>81</v>
          </cell>
          <cell r="I84">
            <v>520</v>
          </cell>
        </row>
        <row r="85">
          <cell r="B85">
            <v>25</v>
          </cell>
          <cell r="C85">
            <v>0</v>
          </cell>
          <cell r="D85">
            <v>50</v>
          </cell>
          <cell r="E85">
            <v>0</v>
          </cell>
          <cell r="F85">
            <v>0</v>
          </cell>
          <cell r="G85">
            <v>433</v>
          </cell>
          <cell r="H85">
            <v>0</v>
          </cell>
          <cell r="I85">
            <v>0</v>
          </cell>
        </row>
        <row r="86">
          <cell r="B86">
            <v>7724</v>
          </cell>
          <cell r="C86">
            <v>6642</v>
          </cell>
          <cell r="D86">
            <v>284</v>
          </cell>
          <cell r="E86">
            <v>2537</v>
          </cell>
          <cell r="F86">
            <v>5400</v>
          </cell>
          <cell r="G86">
            <v>925</v>
          </cell>
          <cell r="H86">
            <v>14</v>
          </cell>
          <cell r="I86">
            <v>2440</v>
          </cell>
        </row>
        <row r="87">
          <cell r="B87">
            <v>718</v>
          </cell>
          <cell r="C87">
            <v>10680</v>
          </cell>
          <cell r="D87">
            <v>3</v>
          </cell>
          <cell r="E87">
            <v>1</v>
          </cell>
          <cell r="F87">
            <v>310</v>
          </cell>
          <cell r="G87">
            <v>0</v>
          </cell>
          <cell r="H87">
            <v>0</v>
          </cell>
          <cell r="I87">
            <v>201</v>
          </cell>
        </row>
        <row r="88">
          <cell r="B88">
            <v>980</v>
          </cell>
          <cell r="C88">
            <v>66</v>
          </cell>
          <cell r="D88">
            <v>0</v>
          </cell>
          <cell r="E88">
            <v>0</v>
          </cell>
          <cell r="F88">
            <v>100</v>
          </cell>
          <cell r="G88">
            <v>728</v>
          </cell>
          <cell r="H88">
            <v>0</v>
          </cell>
          <cell r="I88">
            <v>246</v>
          </cell>
        </row>
        <row r="89">
          <cell r="B89">
            <v>29500</v>
          </cell>
          <cell r="C89">
            <v>9343</v>
          </cell>
          <cell r="D89">
            <v>149263</v>
          </cell>
          <cell r="E89">
            <v>4602</v>
          </cell>
          <cell r="F89">
            <v>24191</v>
          </cell>
          <cell r="G89">
            <v>76230</v>
          </cell>
          <cell r="H89">
            <v>17069</v>
          </cell>
          <cell r="I89">
            <v>964</v>
          </cell>
        </row>
        <row r="90">
          <cell r="B90">
            <v>154043</v>
          </cell>
          <cell r="C90">
            <v>166446</v>
          </cell>
          <cell r="D90">
            <v>14858</v>
          </cell>
          <cell r="E90">
            <v>198454</v>
          </cell>
          <cell r="F90">
            <v>38503</v>
          </cell>
          <cell r="G90">
            <v>164696</v>
          </cell>
          <cell r="H90">
            <v>20860</v>
          </cell>
          <cell r="I90">
            <v>5176</v>
          </cell>
        </row>
        <row r="107">
          <cell r="B107">
            <v>0</v>
          </cell>
          <cell r="C107">
            <v>188540</v>
          </cell>
          <cell r="D107">
            <v>303598</v>
          </cell>
          <cell r="E107">
            <v>128896</v>
          </cell>
          <cell r="F107">
            <v>108764</v>
          </cell>
          <cell r="G107">
            <v>0</v>
          </cell>
          <cell r="H107">
            <v>149065</v>
          </cell>
          <cell r="I107">
            <v>7420</v>
          </cell>
        </row>
        <row r="108">
          <cell r="B108">
            <v>2585</v>
          </cell>
          <cell r="C108">
            <v>2651</v>
          </cell>
          <cell r="D108">
            <v>5329</v>
          </cell>
          <cell r="E108">
            <v>2959</v>
          </cell>
          <cell r="F108">
            <v>7021</v>
          </cell>
          <cell r="G108">
            <v>12759</v>
          </cell>
          <cell r="H108">
            <v>37236</v>
          </cell>
          <cell r="I108">
            <v>2574</v>
          </cell>
        </row>
        <row r="109">
          <cell r="B109">
            <v>456</v>
          </cell>
          <cell r="C109">
            <v>0</v>
          </cell>
          <cell r="D109">
            <v>1800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>
            <v>312</v>
          </cell>
          <cell r="C110">
            <v>5488</v>
          </cell>
          <cell r="D110">
            <v>96</v>
          </cell>
          <cell r="E110">
            <v>186</v>
          </cell>
          <cell r="F110">
            <v>998</v>
          </cell>
          <cell r="G110">
            <v>2096</v>
          </cell>
          <cell r="H110">
            <v>121</v>
          </cell>
          <cell r="I110">
            <v>2289</v>
          </cell>
        </row>
        <row r="111">
          <cell r="B111">
            <v>0</v>
          </cell>
          <cell r="C111">
            <v>0</v>
          </cell>
          <cell r="D111">
            <v>1307</v>
          </cell>
          <cell r="E111">
            <v>0</v>
          </cell>
          <cell r="F111">
            <v>20</v>
          </cell>
          <cell r="G111">
            <v>5</v>
          </cell>
          <cell r="H111">
            <v>7885</v>
          </cell>
          <cell r="I111">
            <v>0</v>
          </cell>
        </row>
        <row r="112">
          <cell r="B112">
            <v>127</v>
          </cell>
          <cell r="C112">
            <v>17</v>
          </cell>
          <cell r="D112">
            <v>481</v>
          </cell>
          <cell r="E112">
            <v>1532</v>
          </cell>
          <cell r="F112">
            <v>235</v>
          </cell>
          <cell r="G112">
            <v>394</v>
          </cell>
          <cell r="H112">
            <v>15168</v>
          </cell>
          <cell r="I112">
            <v>0</v>
          </cell>
        </row>
        <row r="113">
          <cell r="B113">
            <v>95</v>
          </cell>
          <cell r="C113">
            <v>137</v>
          </cell>
          <cell r="D113">
            <v>297</v>
          </cell>
          <cell r="E113">
            <v>131</v>
          </cell>
          <cell r="F113">
            <v>176</v>
          </cell>
          <cell r="G113">
            <v>556</v>
          </cell>
          <cell r="H113">
            <v>16200</v>
          </cell>
          <cell r="I113">
            <v>0</v>
          </cell>
        </row>
        <row r="114">
          <cell r="B114">
            <v>70</v>
          </cell>
          <cell r="C114">
            <v>0</v>
          </cell>
          <cell r="D114">
            <v>0</v>
          </cell>
          <cell r="E114">
            <v>0</v>
          </cell>
          <cell r="F114">
            <v>80</v>
          </cell>
          <cell r="G114">
            <v>57</v>
          </cell>
          <cell r="H114">
            <v>271</v>
          </cell>
          <cell r="I114">
            <v>0</v>
          </cell>
        </row>
        <row r="115">
          <cell r="B115">
            <v>4121</v>
          </cell>
          <cell r="C115">
            <v>423</v>
          </cell>
          <cell r="D115">
            <v>1713</v>
          </cell>
          <cell r="E115">
            <v>471</v>
          </cell>
          <cell r="F115">
            <v>1890</v>
          </cell>
          <cell r="G115">
            <v>24388</v>
          </cell>
          <cell r="H115">
            <v>9326</v>
          </cell>
          <cell r="I115">
            <v>567</v>
          </cell>
        </row>
        <row r="116">
          <cell r="B116">
            <v>3402</v>
          </cell>
          <cell r="C116">
            <v>2110</v>
          </cell>
          <cell r="D116">
            <v>931</v>
          </cell>
          <cell r="E116">
            <v>12023</v>
          </cell>
          <cell r="F116">
            <v>5186</v>
          </cell>
          <cell r="G116">
            <v>1129</v>
          </cell>
          <cell r="H116">
            <v>32286</v>
          </cell>
          <cell r="I116">
            <v>2556</v>
          </cell>
        </row>
        <row r="117">
          <cell r="B117">
            <v>0</v>
          </cell>
          <cell r="C117">
            <v>1496</v>
          </cell>
          <cell r="D117">
            <v>0</v>
          </cell>
          <cell r="E117">
            <v>0</v>
          </cell>
          <cell r="F117">
            <v>10990</v>
          </cell>
          <cell r="G117">
            <v>7447</v>
          </cell>
          <cell r="H117">
            <v>0</v>
          </cell>
          <cell r="I117">
            <v>8351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22400</v>
          </cell>
          <cell r="F118">
            <v>2075</v>
          </cell>
          <cell r="G118">
            <v>800</v>
          </cell>
          <cell r="H118">
            <v>0</v>
          </cell>
          <cell r="I118">
            <v>0</v>
          </cell>
        </row>
        <row r="119">
          <cell r="B119">
            <v>6517</v>
          </cell>
          <cell r="C119">
            <v>2496</v>
          </cell>
          <cell r="D119">
            <v>270</v>
          </cell>
          <cell r="E119">
            <v>1208</v>
          </cell>
          <cell r="F119">
            <v>19360</v>
          </cell>
          <cell r="G119">
            <v>4350</v>
          </cell>
          <cell r="H119">
            <v>0</v>
          </cell>
          <cell r="I119">
            <v>3834</v>
          </cell>
        </row>
        <row r="120">
          <cell r="B120">
            <v>40933</v>
          </cell>
          <cell r="C120">
            <v>3946</v>
          </cell>
          <cell r="D120">
            <v>27653</v>
          </cell>
          <cell r="E120">
            <v>50247</v>
          </cell>
          <cell r="F120">
            <v>31994</v>
          </cell>
          <cell r="G120">
            <v>8697</v>
          </cell>
          <cell r="H120">
            <v>21941</v>
          </cell>
          <cell r="I120">
            <v>15666</v>
          </cell>
        </row>
        <row r="121">
          <cell r="B121">
            <v>7972</v>
          </cell>
          <cell r="C121">
            <v>302</v>
          </cell>
          <cell r="D121">
            <v>5953</v>
          </cell>
          <cell r="E121">
            <v>11945</v>
          </cell>
          <cell r="F121">
            <v>9035</v>
          </cell>
          <cell r="G121">
            <v>1776</v>
          </cell>
          <cell r="H121">
            <v>7315</v>
          </cell>
          <cell r="I121">
            <v>773</v>
          </cell>
        </row>
        <row r="123">
          <cell r="B123">
            <v>8813</v>
          </cell>
          <cell r="C123">
            <v>8019</v>
          </cell>
          <cell r="D123">
            <v>2541</v>
          </cell>
          <cell r="E123">
            <v>5845</v>
          </cell>
          <cell r="F123">
            <v>15752</v>
          </cell>
          <cell r="G123">
            <v>6241</v>
          </cell>
          <cell r="H123">
            <v>8052</v>
          </cell>
          <cell r="I123">
            <v>9704</v>
          </cell>
        </row>
        <row r="124">
          <cell r="B124">
            <v>16251</v>
          </cell>
          <cell r="C124">
            <v>216</v>
          </cell>
          <cell r="D124">
            <v>512</v>
          </cell>
          <cell r="E124">
            <v>12042</v>
          </cell>
          <cell r="F124">
            <v>2758</v>
          </cell>
          <cell r="G124">
            <v>3173</v>
          </cell>
          <cell r="H124">
            <v>2143</v>
          </cell>
          <cell r="I124">
            <v>163</v>
          </cell>
        </row>
        <row r="125">
          <cell r="B125">
            <v>7368</v>
          </cell>
          <cell r="C125">
            <v>0</v>
          </cell>
          <cell r="D125">
            <v>1360</v>
          </cell>
          <cell r="E125">
            <v>38860</v>
          </cell>
          <cell r="F125">
            <v>3750</v>
          </cell>
          <cell r="G125">
            <v>402</v>
          </cell>
          <cell r="H125">
            <v>15258</v>
          </cell>
          <cell r="I125">
            <v>20</v>
          </cell>
        </row>
        <row r="126">
          <cell r="B126">
            <v>1136</v>
          </cell>
          <cell r="C126">
            <v>221</v>
          </cell>
          <cell r="D126">
            <v>1253</v>
          </cell>
          <cell r="E126">
            <v>1295</v>
          </cell>
          <cell r="F126">
            <v>4070</v>
          </cell>
          <cell r="G126">
            <v>49</v>
          </cell>
          <cell r="H126">
            <v>8</v>
          </cell>
          <cell r="I126">
            <v>207</v>
          </cell>
        </row>
        <row r="127">
          <cell r="B127">
            <v>10</v>
          </cell>
          <cell r="C127">
            <v>0</v>
          </cell>
          <cell r="D127">
            <v>0</v>
          </cell>
          <cell r="E127">
            <v>906</v>
          </cell>
          <cell r="F127">
            <v>430</v>
          </cell>
          <cell r="G127">
            <v>28</v>
          </cell>
          <cell r="H127">
            <v>0</v>
          </cell>
          <cell r="I127">
            <v>0</v>
          </cell>
        </row>
        <row r="128">
          <cell r="B128">
            <v>47</v>
          </cell>
          <cell r="C128">
            <v>0</v>
          </cell>
          <cell r="D128">
            <v>1</v>
          </cell>
          <cell r="E128">
            <v>12622</v>
          </cell>
          <cell r="F128">
            <v>12</v>
          </cell>
          <cell r="G128">
            <v>440</v>
          </cell>
          <cell r="H128">
            <v>247</v>
          </cell>
          <cell r="I128">
            <v>0</v>
          </cell>
        </row>
        <row r="129">
          <cell r="B129">
            <v>6036</v>
          </cell>
          <cell r="C129">
            <v>10</v>
          </cell>
          <cell r="D129">
            <v>0</v>
          </cell>
          <cell r="E129">
            <v>3359</v>
          </cell>
          <cell r="F129">
            <v>21000</v>
          </cell>
          <cell r="G129">
            <v>170</v>
          </cell>
          <cell r="H129">
            <v>2482</v>
          </cell>
          <cell r="I129">
            <v>70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24740</v>
          </cell>
          <cell r="F131">
            <v>1890</v>
          </cell>
          <cell r="G131">
            <v>1920</v>
          </cell>
          <cell r="H131">
            <v>0</v>
          </cell>
          <cell r="I131">
            <v>0</v>
          </cell>
        </row>
        <row r="132">
          <cell r="B132">
            <v>24253</v>
          </cell>
          <cell r="C132">
            <v>183</v>
          </cell>
          <cell r="D132">
            <v>7417</v>
          </cell>
          <cell r="E132">
            <v>177</v>
          </cell>
          <cell r="F132">
            <v>4454</v>
          </cell>
          <cell r="G132">
            <v>5259</v>
          </cell>
          <cell r="H132">
            <v>556</v>
          </cell>
          <cell r="I132">
            <v>729</v>
          </cell>
        </row>
        <row r="133">
          <cell r="B133">
            <v>134</v>
          </cell>
          <cell r="C133">
            <v>606</v>
          </cell>
          <cell r="D133">
            <v>15</v>
          </cell>
          <cell r="E133">
            <v>184</v>
          </cell>
          <cell r="F133">
            <v>1900</v>
          </cell>
          <cell r="G133">
            <v>242</v>
          </cell>
          <cell r="H133">
            <v>0</v>
          </cell>
          <cell r="I133">
            <v>1047</v>
          </cell>
        </row>
        <row r="134">
          <cell r="B134">
            <v>998</v>
          </cell>
          <cell r="C134">
            <v>214</v>
          </cell>
          <cell r="D134">
            <v>3921</v>
          </cell>
          <cell r="E134">
            <v>171</v>
          </cell>
          <cell r="F134">
            <v>2005</v>
          </cell>
          <cell r="G134">
            <v>862</v>
          </cell>
          <cell r="H134">
            <v>430</v>
          </cell>
          <cell r="I134">
            <v>827</v>
          </cell>
        </row>
        <row r="135">
          <cell r="B135">
            <v>30</v>
          </cell>
          <cell r="C135">
            <v>0</v>
          </cell>
          <cell r="D135">
            <v>65</v>
          </cell>
          <cell r="E135">
            <v>0</v>
          </cell>
          <cell r="F135">
            <v>0</v>
          </cell>
          <cell r="G135">
            <v>493</v>
          </cell>
          <cell r="H135">
            <v>0</v>
          </cell>
          <cell r="I135">
            <v>0</v>
          </cell>
        </row>
        <row r="136">
          <cell r="B136">
            <v>9978</v>
          </cell>
          <cell r="C136">
            <v>10577</v>
          </cell>
          <cell r="D136">
            <v>219</v>
          </cell>
          <cell r="E136">
            <v>1127</v>
          </cell>
          <cell r="F136">
            <v>4900</v>
          </cell>
          <cell r="G136">
            <v>916</v>
          </cell>
          <cell r="H136">
            <v>48</v>
          </cell>
          <cell r="I136">
            <v>4470</v>
          </cell>
        </row>
        <row r="137">
          <cell r="B137">
            <v>1562</v>
          </cell>
          <cell r="C137">
            <v>1495</v>
          </cell>
          <cell r="D137">
            <v>4</v>
          </cell>
          <cell r="E137">
            <v>3</v>
          </cell>
          <cell r="F137">
            <v>930</v>
          </cell>
          <cell r="G137">
            <v>0</v>
          </cell>
          <cell r="H137">
            <v>0</v>
          </cell>
          <cell r="I137">
            <v>402</v>
          </cell>
        </row>
        <row r="138">
          <cell r="B138">
            <v>588</v>
          </cell>
          <cell r="C138">
            <v>30</v>
          </cell>
          <cell r="D138">
            <v>0</v>
          </cell>
          <cell r="E138">
            <v>0</v>
          </cell>
          <cell r="F138">
            <v>100</v>
          </cell>
          <cell r="G138">
            <v>332</v>
          </cell>
          <cell r="H138">
            <v>0</v>
          </cell>
          <cell r="I138">
            <v>572</v>
          </cell>
        </row>
        <row r="139">
          <cell r="B139">
            <v>136302</v>
          </cell>
          <cell r="C139">
            <v>46715</v>
          </cell>
          <cell r="D139">
            <v>1156652</v>
          </cell>
          <cell r="E139">
            <v>12509</v>
          </cell>
          <cell r="F139">
            <v>114334</v>
          </cell>
          <cell r="G139">
            <v>447032</v>
          </cell>
          <cell r="H139">
            <v>68274</v>
          </cell>
          <cell r="I139">
            <v>33988</v>
          </cell>
        </row>
        <row r="140">
          <cell r="B140">
            <v>29969</v>
          </cell>
          <cell r="C140">
            <v>15043</v>
          </cell>
          <cell r="D140">
            <v>12320</v>
          </cell>
          <cell r="E140">
            <v>24577</v>
          </cell>
          <cell r="F140">
            <v>7151</v>
          </cell>
          <cell r="G140">
            <v>43808</v>
          </cell>
          <cell r="H140">
            <v>9044</v>
          </cell>
          <cell r="I140">
            <v>7366</v>
          </cell>
        </row>
      </sheetData>
      <sheetData sheetId="13">
        <row r="8">
          <cell r="B8">
            <v>2232</v>
          </cell>
          <cell r="C8">
            <v>76283</v>
          </cell>
          <cell r="D8">
            <v>5848</v>
          </cell>
          <cell r="E8">
            <v>26447</v>
          </cell>
          <cell r="F8">
            <v>0</v>
          </cell>
          <cell r="G8">
            <v>0</v>
          </cell>
          <cell r="H8">
            <v>1792</v>
          </cell>
          <cell r="I8">
            <v>11520</v>
          </cell>
        </row>
        <row r="9">
          <cell r="B9">
            <v>9234</v>
          </cell>
          <cell r="C9">
            <v>641</v>
          </cell>
          <cell r="D9">
            <v>2108</v>
          </cell>
          <cell r="E9">
            <v>1005</v>
          </cell>
          <cell r="F9">
            <v>3260</v>
          </cell>
          <cell r="G9">
            <v>878</v>
          </cell>
          <cell r="H9">
            <v>3341</v>
          </cell>
          <cell r="I9">
            <v>1270</v>
          </cell>
        </row>
        <row r="10">
          <cell r="B10">
            <v>25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870</v>
          </cell>
          <cell r="H10">
            <v>0</v>
          </cell>
          <cell r="I10">
            <v>0</v>
          </cell>
        </row>
        <row r="11">
          <cell r="C11">
            <v>26</v>
          </cell>
          <cell r="I11">
            <v>19</v>
          </cell>
        </row>
        <row r="12">
          <cell r="B12">
            <v>0</v>
          </cell>
          <cell r="C12">
            <v>0</v>
          </cell>
          <cell r="D12">
            <v>267</v>
          </cell>
          <cell r="E12">
            <v>2</v>
          </cell>
          <cell r="F12">
            <v>0</v>
          </cell>
          <cell r="G12">
            <v>0</v>
          </cell>
          <cell r="H12">
            <v>546</v>
          </cell>
          <cell r="I12">
            <v>145</v>
          </cell>
        </row>
        <row r="13">
          <cell r="B13">
            <v>2136</v>
          </cell>
          <cell r="C13">
            <v>375</v>
          </cell>
          <cell r="D13">
            <v>2137</v>
          </cell>
          <cell r="E13">
            <v>1945</v>
          </cell>
          <cell r="F13">
            <v>2467</v>
          </cell>
          <cell r="G13">
            <v>466</v>
          </cell>
          <cell r="H13">
            <v>82236</v>
          </cell>
          <cell r="I13">
            <v>14202</v>
          </cell>
        </row>
        <row r="14">
          <cell r="B14">
            <v>135</v>
          </cell>
          <cell r="C14">
            <v>151</v>
          </cell>
          <cell r="D14">
            <v>474</v>
          </cell>
          <cell r="E14">
            <v>148</v>
          </cell>
          <cell r="F14">
            <v>164</v>
          </cell>
          <cell r="G14">
            <v>1543</v>
          </cell>
          <cell r="H14">
            <v>12375</v>
          </cell>
          <cell r="I14">
            <v>4367</v>
          </cell>
        </row>
        <row r="15">
          <cell r="B15">
            <v>70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30</v>
          </cell>
          <cell r="H15">
            <v>0</v>
          </cell>
          <cell r="I15">
            <v>0</v>
          </cell>
        </row>
        <row r="16">
          <cell r="B16">
            <v>339</v>
          </cell>
          <cell r="C16">
            <v>16</v>
          </cell>
          <cell r="D16">
            <v>522</v>
          </cell>
          <cell r="E16">
            <v>9</v>
          </cell>
          <cell r="F16">
            <v>277</v>
          </cell>
          <cell r="G16">
            <v>66</v>
          </cell>
          <cell r="H16">
            <v>3178</v>
          </cell>
          <cell r="I16">
            <v>200</v>
          </cell>
        </row>
        <row r="17">
          <cell r="B17">
            <v>1826</v>
          </cell>
          <cell r="C17">
            <v>5204</v>
          </cell>
          <cell r="D17">
            <v>285</v>
          </cell>
          <cell r="E17">
            <v>4847</v>
          </cell>
          <cell r="F17">
            <v>908</v>
          </cell>
          <cell r="G17">
            <v>80</v>
          </cell>
          <cell r="H17">
            <v>1840</v>
          </cell>
          <cell r="I17">
            <v>350</v>
          </cell>
        </row>
        <row r="18">
          <cell r="B18">
            <v>0</v>
          </cell>
          <cell r="C18">
            <v>694</v>
          </cell>
          <cell r="D18">
            <v>4</v>
          </cell>
          <cell r="E18">
            <v>15</v>
          </cell>
          <cell r="F18">
            <v>1133</v>
          </cell>
          <cell r="G18">
            <v>1030</v>
          </cell>
          <cell r="H18">
            <v>0</v>
          </cell>
          <cell r="I18">
            <v>268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1034</v>
          </cell>
          <cell r="F19">
            <v>530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229</v>
          </cell>
          <cell r="C20">
            <v>583</v>
          </cell>
          <cell r="D20">
            <v>8</v>
          </cell>
          <cell r="E20">
            <v>106</v>
          </cell>
          <cell r="F20">
            <v>1565</v>
          </cell>
          <cell r="G20">
            <v>770</v>
          </cell>
          <cell r="H20">
            <v>0</v>
          </cell>
          <cell r="I20">
            <v>105</v>
          </cell>
        </row>
        <row r="21">
          <cell r="B21">
            <v>4200</v>
          </cell>
          <cell r="C21">
            <v>1035</v>
          </cell>
          <cell r="D21">
            <v>3286</v>
          </cell>
          <cell r="E21">
            <v>4141</v>
          </cell>
          <cell r="F21">
            <v>2625</v>
          </cell>
          <cell r="G21">
            <v>1029</v>
          </cell>
          <cell r="H21">
            <v>789</v>
          </cell>
          <cell r="I21">
            <v>1294</v>
          </cell>
        </row>
        <row r="22">
          <cell r="B22">
            <v>226</v>
          </cell>
          <cell r="C22">
            <v>116</v>
          </cell>
          <cell r="D22">
            <v>1339</v>
          </cell>
          <cell r="E22">
            <v>197</v>
          </cell>
          <cell r="F22">
            <v>420</v>
          </cell>
          <cell r="G22">
            <v>407</v>
          </cell>
          <cell r="H22">
            <v>590</v>
          </cell>
          <cell r="I22">
            <v>22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4694</v>
          </cell>
          <cell r="F23">
            <v>0</v>
          </cell>
          <cell r="G23">
            <v>2</v>
          </cell>
          <cell r="H23">
            <v>5</v>
          </cell>
          <cell r="I23">
            <v>0</v>
          </cell>
        </row>
        <row r="24">
          <cell r="B24">
            <v>1933</v>
          </cell>
          <cell r="C24">
            <v>807</v>
          </cell>
          <cell r="D24">
            <v>1358</v>
          </cell>
          <cell r="E24">
            <v>655</v>
          </cell>
          <cell r="F24">
            <v>4901</v>
          </cell>
          <cell r="G24">
            <v>137</v>
          </cell>
          <cell r="H24">
            <v>53</v>
          </cell>
          <cell r="I24">
            <v>1130</v>
          </cell>
        </row>
        <row r="25">
          <cell r="B25">
            <v>220</v>
          </cell>
          <cell r="C25">
            <v>17</v>
          </cell>
          <cell r="D25">
            <v>164</v>
          </cell>
          <cell r="E25">
            <v>164</v>
          </cell>
          <cell r="F25">
            <v>264</v>
          </cell>
          <cell r="G25">
            <v>25</v>
          </cell>
          <cell r="H25">
            <v>239</v>
          </cell>
          <cell r="I25">
            <v>21</v>
          </cell>
        </row>
        <row r="26">
          <cell r="B26">
            <v>10</v>
          </cell>
          <cell r="C26">
            <v>5</v>
          </cell>
          <cell r="D26">
            <v>9</v>
          </cell>
          <cell r="E26">
            <v>390</v>
          </cell>
          <cell r="F26">
            <v>3947</v>
          </cell>
          <cell r="G26">
            <v>181</v>
          </cell>
          <cell r="H26">
            <v>748</v>
          </cell>
          <cell r="I26">
            <v>15</v>
          </cell>
        </row>
        <row r="27">
          <cell r="B27">
            <v>65</v>
          </cell>
          <cell r="C27">
            <v>24</v>
          </cell>
          <cell r="D27">
            <v>81</v>
          </cell>
          <cell r="E27">
            <v>107</v>
          </cell>
          <cell r="F27">
            <v>285</v>
          </cell>
          <cell r="G27">
            <v>106</v>
          </cell>
          <cell r="H27">
            <v>134</v>
          </cell>
          <cell r="I27">
            <v>14</v>
          </cell>
        </row>
        <row r="28">
          <cell r="B28">
            <v>62</v>
          </cell>
          <cell r="C28">
            <v>27</v>
          </cell>
          <cell r="D28">
            <v>7</v>
          </cell>
          <cell r="E28">
            <v>300</v>
          </cell>
          <cell r="F28">
            <v>175</v>
          </cell>
          <cell r="G28">
            <v>14</v>
          </cell>
          <cell r="H28">
            <v>0</v>
          </cell>
          <cell r="I28">
            <v>65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90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45</v>
          </cell>
          <cell r="C30">
            <v>19</v>
          </cell>
          <cell r="D30">
            <v>48</v>
          </cell>
          <cell r="E30">
            <v>43</v>
          </cell>
          <cell r="F30">
            <v>310</v>
          </cell>
          <cell r="G30">
            <v>40</v>
          </cell>
          <cell r="H30">
            <v>294</v>
          </cell>
          <cell r="I30">
            <v>10</v>
          </cell>
        </row>
        <row r="32">
          <cell r="B32">
            <v>0</v>
          </cell>
          <cell r="C32">
            <v>6</v>
          </cell>
          <cell r="D32">
            <v>10</v>
          </cell>
          <cell r="E32">
            <v>219</v>
          </cell>
          <cell r="F32">
            <v>55</v>
          </cell>
          <cell r="G32">
            <v>34</v>
          </cell>
          <cell r="H32">
            <v>0</v>
          </cell>
          <cell r="I32">
            <v>12</v>
          </cell>
        </row>
        <row r="33">
          <cell r="B33">
            <v>0</v>
          </cell>
          <cell r="C33">
            <v>7</v>
          </cell>
          <cell r="D33">
            <v>8</v>
          </cell>
          <cell r="E33">
            <v>0</v>
          </cell>
          <cell r="F33">
            <v>196</v>
          </cell>
          <cell r="G33">
            <v>58</v>
          </cell>
          <cell r="H33">
            <v>166</v>
          </cell>
          <cell r="I33">
            <v>20</v>
          </cell>
        </row>
        <row r="34">
          <cell r="B34">
            <v>15</v>
          </cell>
          <cell r="C34">
            <v>103</v>
          </cell>
          <cell r="D34">
            <v>6</v>
          </cell>
          <cell r="E34">
            <v>6</v>
          </cell>
          <cell r="F34">
            <v>550</v>
          </cell>
          <cell r="G34">
            <v>6</v>
          </cell>
          <cell r="H34">
            <v>0</v>
          </cell>
          <cell r="I34">
            <v>280</v>
          </cell>
        </row>
        <row r="35">
          <cell r="B35">
            <v>65</v>
          </cell>
          <cell r="C35">
            <v>73</v>
          </cell>
          <cell r="D35">
            <v>350</v>
          </cell>
          <cell r="E35">
            <v>91</v>
          </cell>
          <cell r="F35">
            <v>308</v>
          </cell>
          <cell r="G35">
            <v>113</v>
          </cell>
          <cell r="H35">
            <v>259</v>
          </cell>
          <cell r="I35">
            <v>128</v>
          </cell>
        </row>
        <row r="36">
          <cell r="B36">
            <v>0</v>
          </cell>
          <cell r="C36">
            <v>0</v>
          </cell>
          <cell r="D36">
            <v>253</v>
          </cell>
          <cell r="E36">
            <v>0</v>
          </cell>
          <cell r="F36">
            <v>0</v>
          </cell>
          <cell r="G36">
            <v>408</v>
          </cell>
          <cell r="H36">
            <v>10</v>
          </cell>
          <cell r="I36">
            <v>162</v>
          </cell>
        </row>
        <row r="37">
          <cell r="B37">
            <v>10</v>
          </cell>
          <cell r="C37">
            <v>82</v>
          </cell>
          <cell r="D37">
            <v>0</v>
          </cell>
          <cell r="E37">
            <v>0</v>
          </cell>
          <cell r="F37">
            <v>0</v>
          </cell>
          <cell r="G37">
            <v>31</v>
          </cell>
          <cell r="H37">
            <v>0</v>
          </cell>
          <cell r="I37">
            <v>635</v>
          </cell>
        </row>
        <row r="38">
          <cell r="B38">
            <v>110</v>
          </cell>
          <cell r="C38">
            <v>467</v>
          </cell>
          <cell r="D38">
            <v>0</v>
          </cell>
          <cell r="E38">
            <v>30</v>
          </cell>
          <cell r="F38">
            <v>0</v>
          </cell>
          <cell r="G38">
            <v>0</v>
          </cell>
          <cell r="H38">
            <v>0</v>
          </cell>
          <cell r="I38">
            <v>42</v>
          </cell>
        </row>
        <row r="39">
          <cell r="B39">
            <v>0</v>
          </cell>
          <cell r="C39">
            <v>45</v>
          </cell>
          <cell r="D39">
            <v>0</v>
          </cell>
          <cell r="E39">
            <v>0</v>
          </cell>
          <cell r="F39">
            <v>350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103</v>
          </cell>
          <cell r="C40">
            <v>683</v>
          </cell>
          <cell r="D40">
            <v>460</v>
          </cell>
          <cell r="E40">
            <v>36</v>
          </cell>
          <cell r="F40">
            <v>141</v>
          </cell>
          <cell r="G40">
            <v>255</v>
          </cell>
          <cell r="H40">
            <v>67</v>
          </cell>
          <cell r="I40">
            <v>91</v>
          </cell>
        </row>
        <row r="41">
          <cell r="B41">
            <v>2957</v>
          </cell>
          <cell r="C41">
            <v>1201</v>
          </cell>
          <cell r="D41">
            <v>3038</v>
          </cell>
          <cell r="E41">
            <v>3001</v>
          </cell>
          <cell r="F41">
            <v>1389</v>
          </cell>
          <cell r="G41">
            <v>1203</v>
          </cell>
          <cell r="H41">
            <v>1607</v>
          </cell>
          <cell r="I41">
            <v>507</v>
          </cell>
        </row>
        <row r="57">
          <cell r="B57">
            <v>8739</v>
          </cell>
          <cell r="C57">
            <v>19179</v>
          </cell>
          <cell r="D57">
            <v>35384</v>
          </cell>
          <cell r="E57">
            <v>6946</v>
          </cell>
          <cell r="F57">
            <v>22375</v>
          </cell>
          <cell r="G57">
            <v>0</v>
          </cell>
          <cell r="H57">
            <v>28443</v>
          </cell>
          <cell r="I57">
            <v>2144</v>
          </cell>
        </row>
        <row r="58">
          <cell r="B58">
            <v>483</v>
          </cell>
          <cell r="C58">
            <v>1484</v>
          </cell>
          <cell r="D58">
            <v>1989</v>
          </cell>
          <cell r="E58">
            <v>964</v>
          </cell>
          <cell r="F58">
            <v>4651</v>
          </cell>
          <cell r="G58">
            <v>2613</v>
          </cell>
          <cell r="H58">
            <v>19383</v>
          </cell>
          <cell r="I58">
            <v>1938</v>
          </cell>
        </row>
        <row r="59">
          <cell r="B59">
            <v>30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80</v>
          </cell>
          <cell r="H59">
            <v>0</v>
          </cell>
          <cell r="I59">
            <v>0</v>
          </cell>
        </row>
        <row r="60">
          <cell r="B60">
            <v>1520</v>
          </cell>
          <cell r="C60">
            <v>71810</v>
          </cell>
          <cell r="D60">
            <v>350</v>
          </cell>
          <cell r="E60">
            <v>1129</v>
          </cell>
          <cell r="F60">
            <v>8720</v>
          </cell>
          <cell r="G60">
            <v>19801</v>
          </cell>
          <cell r="H60">
            <v>631</v>
          </cell>
          <cell r="I60">
            <v>29749</v>
          </cell>
        </row>
        <row r="61">
          <cell r="B61">
            <v>0</v>
          </cell>
          <cell r="C61">
            <v>0</v>
          </cell>
          <cell r="D61">
            <v>1301</v>
          </cell>
          <cell r="E61">
            <v>0</v>
          </cell>
          <cell r="F61">
            <v>0</v>
          </cell>
          <cell r="G61">
            <v>1</v>
          </cell>
          <cell r="H61">
            <v>3150</v>
          </cell>
          <cell r="I61">
            <v>10</v>
          </cell>
        </row>
        <row r="62">
          <cell r="B62">
            <v>141</v>
          </cell>
          <cell r="C62">
            <v>79</v>
          </cell>
          <cell r="D62">
            <v>872</v>
          </cell>
          <cell r="E62">
            <v>174</v>
          </cell>
          <cell r="F62">
            <v>592</v>
          </cell>
          <cell r="G62">
            <v>1593</v>
          </cell>
          <cell r="H62">
            <v>25487</v>
          </cell>
          <cell r="I62">
            <v>0</v>
          </cell>
        </row>
        <row r="63">
          <cell r="B63">
            <v>105</v>
          </cell>
          <cell r="C63">
            <v>93</v>
          </cell>
          <cell r="D63">
            <v>479</v>
          </cell>
          <cell r="E63">
            <v>33</v>
          </cell>
          <cell r="F63">
            <v>480</v>
          </cell>
          <cell r="G63">
            <v>7134</v>
          </cell>
          <cell r="H63">
            <v>29262</v>
          </cell>
          <cell r="I63">
            <v>2</v>
          </cell>
        </row>
        <row r="64">
          <cell r="B64">
            <v>45</v>
          </cell>
          <cell r="C64">
            <v>0</v>
          </cell>
          <cell r="D64">
            <v>0</v>
          </cell>
          <cell r="E64">
            <v>0</v>
          </cell>
          <cell r="F64">
            <v>35</v>
          </cell>
          <cell r="G64">
            <v>417</v>
          </cell>
          <cell r="H64">
            <v>1191</v>
          </cell>
          <cell r="I64">
            <v>0</v>
          </cell>
        </row>
        <row r="65">
          <cell r="B65">
            <v>1538</v>
          </cell>
          <cell r="C65">
            <v>985</v>
          </cell>
          <cell r="D65">
            <v>1463</v>
          </cell>
          <cell r="E65">
            <v>157</v>
          </cell>
          <cell r="F65">
            <v>2942</v>
          </cell>
          <cell r="G65">
            <v>39769</v>
          </cell>
          <cell r="H65">
            <v>62634</v>
          </cell>
          <cell r="I65">
            <v>1506</v>
          </cell>
        </row>
        <row r="66">
          <cell r="B66">
            <v>400</v>
          </cell>
          <cell r="C66">
            <v>425</v>
          </cell>
          <cell r="D66">
            <v>50</v>
          </cell>
          <cell r="E66">
            <v>1329</v>
          </cell>
          <cell r="F66">
            <v>1068</v>
          </cell>
          <cell r="G66">
            <v>271</v>
          </cell>
          <cell r="H66">
            <v>3772</v>
          </cell>
          <cell r="I66">
            <v>337</v>
          </cell>
        </row>
        <row r="67">
          <cell r="B67">
            <v>5</v>
          </cell>
          <cell r="C67">
            <v>1114</v>
          </cell>
          <cell r="D67">
            <v>5</v>
          </cell>
          <cell r="E67">
            <v>5</v>
          </cell>
          <cell r="F67">
            <v>2211</v>
          </cell>
          <cell r="G67">
            <v>882</v>
          </cell>
          <cell r="H67">
            <v>2</v>
          </cell>
          <cell r="I67">
            <v>698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2031</v>
          </cell>
          <cell r="F68">
            <v>540</v>
          </cell>
          <cell r="G68">
            <v>55</v>
          </cell>
          <cell r="H68">
            <v>0</v>
          </cell>
          <cell r="I68">
            <v>0</v>
          </cell>
        </row>
        <row r="69">
          <cell r="B69">
            <v>365</v>
          </cell>
          <cell r="C69">
            <v>772</v>
          </cell>
          <cell r="D69">
            <v>11</v>
          </cell>
          <cell r="E69">
            <v>192</v>
          </cell>
          <cell r="F69">
            <v>2408</v>
          </cell>
          <cell r="G69">
            <v>1730</v>
          </cell>
          <cell r="H69">
            <v>7</v>
          </cell>
          <cell r="I69">
            <v>469</v>
          </cell>
        </row>
        <row r="70">
          <cell r="B70">
            <v>3061</v>
          </cell>
          <cell r="C70">
            <v>870</v>
          </cell>
          <cell r="D70">
            <v>3411</v>
          </cell>
          <cell r="E70">
            <v>3239</v>
          </cell>
          <cell r="F70">
            <v>5068</v>
          </cell>
          <cell r="G70">
            <v>1921</v>
          </cell>
          <cell r="H70">
            <v>2879</v>
          </cell>
          <cell r="I70">
            <v>1995</v>
          </cell>
        </row>
        <row r="71">
          <cell r="B71">
            <v>1540</v>
          </cell>
          <cell r="C71">
            <v>447</v>
          </cell>
          <cell r="D71">
            <v>2281</v>
          </cell>
          <cell r="E71">
            <v>1009</v>
          </cell>
          <cell r="F71">
            <v>735</v>
          </cell>
          <cell r="G71">
            <v>969</v>
          </cell>
          <cell r="H71">
            <v>535</v>
          </cell>
          <cell r="I71">
            <v>127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698</v>
          </cell>
          <cell r="C73">
            <v>1508</v>
          </cell>
          <cell r="D73">
            <v>96</v>
          </cell>
          <cell r="E73">
            <v>1261</v>
          </cell>
          <cell r="F73">
            <v>1915</v>
          </cell>
          <cell r="G73">
            <v>1322</v>
          </cell>
          <cell r="H73">
            <v>4138</v>
          </cell>
          <cell r="I73">
            <v>1382</v>
          </cell>
        </row>
        <row r="74">
          <cell r="B74">
            <v>1570</v>
          </cell>
          <cell r="C74">
            <v>91</v>
          </cell>
          <cell r="D74">
            <v>488</v>
          </cell>
          <cell r="E74">
            <v>1209</v>
          </cell>
          <cell r="F74">
            <v>160</v>
          </cell>
          <cell r="G74">
            <v>543</v>
          </cell>
          <cell r="H74">
            <v>204</v>
          </cell>
          <cell r="I74">
            <v>25</v>
          </cell>
        </row>
        <row r="75">
          <cell r="B75">
            <v>0</v>
          </cell>
          <cell r="C75">
            <v>0</v>
          </cell>
          <cell r="D75">
            <v>128</v>
          </cell>
          <cell r="E75">
            <v>0</v>
          </cell>
          <cell r="F75">
            <v>44</v>
          </cell>
          <cell r="G75">
            <v>329</v>
          </cell>
          <cell r="H75">
            <v>1337</v>
          </cell>
          <cell r="I75">
            <v>0</v>
          </cell>
        </row>
        <row r="76">
          <cell r="B76">
            <v>96</v>
          </cell>
          <cell r="C76">
            <v>56</v>
          </cell>
          <cell r="D76">
            <v>215</v>
          </cell>
          <cell r="E76">
            <v>164</v>
          </cell>
          <cell r="F76">
            <v>280</v>
          </cell>
          <cell r="G76">
            <v>136</v>
          </cell>
          <cell r="H76">
            <v>100</v>
          </cell>
          <cell r="I76">
            <v>25</v>
          </cell>
        </row>
        <row r="77">
          <cell r="B77">
            <v>29</v>
          </cell>
          <cell r="C77">
            <v>3</v>
          </cell>
          <cell r="D77">
            <v>0</v>
          </cell>
          <cell r="E77">
            <v>395</v>
          </cell>
          <cell r="F77">
            <v>120</v>
          </cell>
          <cell r="G77">
            <v>69</v>
          </cell>
          <cell r="H77">
            <v>0</v>
          </cell>
          <cell r="I77">
            <v>0</v>
          </cell>
        </row>
        <row r="78">
          <cell r="B78">
            <v>48</v>
          </cell>
          <cell r="C78">
            <v>0</v>
          </cell>
          <cell r="D78">
            <v>10</v>
          </cell>
          <cell r="E78">
            <v>1892</v>
          </cell>
          <cell r="F78">
            <v>20</v>
          </cell>
          <cell r="G78">
            <v>813</v>
          </cell>
          <cell r="H78">
            <v>200</v>
          </cell>
          <cell r="I78">
            <v>25</v>
          </cell>
        </row>
        <row r="79">
          <cell r="B79">
            <v>475</v>
          </cell>
          <cell r="C79">
            <v>5</v>
          </cell>
          <cell r="D79">
            <v>6</v>
          </cell>
          <cell r="E79">
            <v>158</v>
          </cell>
          <cell r="F79">
            <v>431</v>
          </cell>
          <cell r="G79">
            <v>36</v>
          </cell>
          <cell r="H79">
            <v>104</v>
          </cell>
          <cell r="I79">
            <v>15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362</v>
          </cell>
          <cell r="F81">
            <v>355</v>
          </cell>
          <cell r="G81">
            <v>198</v>
          </cell>
          <cell r="H81">
            <v>0</v>
          </cell>
          <cell r="I81">
            <v>0</v>
          </cell>
        </row>
        <row r="82">
          <cell r="B82">
            <v>28519</v>
          </cell>
          <cell r="C82">
            <v>106</v>
          </cell>
          <cell r="D82">
            <v>1960</v>
          </cell>
          <cell r="E82">
            <v>3080</v>
          </cell>
          <cell r="F82">
            <v>1580</v>
          </cell>
          <cell r="G82">
            <v>7631</v>
          </cell>
          <cell r="H82">
            <v>1230</v>
          </cell>
          <cell r="I82">
            <v>408</v>
          </cell>
        </row>
        <row r="83">
          <cell r="B83">
            <v>431</v>
          </cell>
          <cell r="C83">
            <v>4684</v>
          </cell>
          <cell r="D83">
            <v>0</v>
          </cell>
          <cell r="E83">
            <v>144</v>
          </cell>
          <cell r="F83">
            <v>5523</v>
          </cell>
          <cell r="G83">
            <v>199</v>
          </cell>
          <cell r="H83">
            <v>0</v>
          </cell>
          <cell r="I83">
            <v>1023</v>
          </cell>
        </row>
        <row r="84">
          <cell r="B84">
            <v>973</v>
          </cell>
          <cell r="C84">
            <v>1647</v>
          </cell>
          <cell r="D84">
            <v>2458</v>
          </cell>
          <cell r="E84">
            <v>444</v>
          </cell>
          <cell r="F84">
            <v>70</v>
          </cell>
          <cell r="G84">
            <v>1951</v>
          </cell>
          <cell r="H84">
            <v>528</v>
          </cell>
          <cell r="I84">
            <v>429</v>
          </cell>
        </row>
        <row r="85">
          <cell r="B85">
            <v>0</v>
          </cell>
          <cell r="C85">
            <v>6</v>
          </cell>
          <cell r="D85">
            <v>620</v>
          </cell>
          <cell r="E85">
            <v>0</v>
          </cell>
          <cell r="F85">
            <v>0</v>
          </cell>
          <cell r="G85">
            <v>592</v>
          </cell>
          <cell r="H85">
            <v>60</v>
          </cell>
          <cell r="I85">
            <v>300</v>
          </cell>
        </row>
        <row r="86">
          <cell r="B86">
            <v>7386</v>
          </cell>
          <cell r="C86">
            <v>5450</v>
          </cell>
          <cell r="D86">
            <v>360</v>
          </cell>
          <cell r="E86">
            <v>3665</v>
          </cell>
          <cell r="F86">
            <v>6236</v>
          </cell>
          <cell r="G86">
            <v>2337</v>
          </cell>
          <cell r="H86">
            <v>10</v>
          </cell>
          <cell r="I86">
            <v>3635</v>
          </cell>
        </row>
        <row r="87">
          <cell r="B87">
            <v>82</v>
          </cell>
          <cell r="C87">
            <v>9718</v>
          </cell>
          <cell r="D87">
            <v>0</v>
          </cell>
          <cell r="E87">
            <v>60</v>
          </cell>
          <cell r="F87">
            <v>0</v>
          </cell>
          <cell r="G87">
            <v>0</v>
          </cell>
          <cell r="H87">
            <v>0</v>
          </cell>
          <cell r="I87">
            <v>45</v>
          </cell>
        </row>
        <row r="88">
          <cell r="B88">
            <v>800</v>
          </cell>
          <cell r="C88">
            <v>38</v>
          </cell>
          <cell r="D88">
            <v>0</v>
          </cell>
          <cell r="E88">
            <v>107</v>
          </cell>
          <cell r="F88">
            <v>975</v>
          </cell>
          <cell r="G88">
            <v>2628</v>
          </cell>
          <cell r="H88">
            <v>4</v>
          </cell>
          <cell r="I88">
            <v>191</v>
          </cell>
        </row>
        <row r="89">
          <cell r="B89">
            <v>29374</v>
          </cell>
          <cell r="C89">
            <v>9372</v>
          </cell>
          <cell r="D89">
            <v>148805</v>
          </cell>
          <cell r="E89">
            <v>4496</v>
          </cell>
          <cell r="F89">
            <v>25981</v>
          </cell>
          <cell r="G89">
            <v>76410</v>
          </cell>
          <cell r="H89">
            <v>19153</v>
          </cell>
          <cell r="I89">
            <v>1617</v>
          </cell>
        </row>
        <row r="90">
          <cell r="B90">
            <v>153345</v>
          </cell>
          <cell r="C90">
            <v>167705</v>
          </cell>
          <cell r="D90">
            <v>15803</v>
          </cell>
          <cell r="E90">
            <v>189273</v>
          </cell>
          <cell r="F90">
            <v>37885</v>
          </cell>
          <cell r="G90">
            <v>165498</v>
          </cell>
          <cell r="H90">
            <v>20134</v>
          </cell>
          <cell r="I90">
            <v>6374</v>
          </cell>
        </row>
        <row r="107">
          <cell r="B107">
            <v>30851</v>
          </cell>
          <cell r="C107">
            <v>49790</v>
          </cell>
          <cell r="D107">
            <v>129542</v>
          </cell>
          <cell r="E107">
            <v>22369</v>
          </cell>
          <cell r="F107">
            <v>65175</v>
          </cell>
          <cell r="G107">
            <v>0</v>
          </cell>
          <cell r="H107">
            <v>88910</v>
          </cell>
          <cell r="I107">
            <v>4545</v>
          </cell>
        </row>
        <row r="108">
          <cell r="B108">
            <v>936</v>
          </cell>
          <cell r="C108">
            <v>2609</v>
          </cell>
          <cell r="D108">
            <v>4544</v>
          </cell>
          <cell r="E108">
            <v>1741</v>
          </cell>
          <cell r="F108">
            <v>6468</v>
          </cell>
          <cell r="G108">
            <v>3921</v>
          </cell>
          <cell r="H108">
            <v>26564</v>
          </cell>
          <cell r="I108">
            <v>3414</v>
          </cell>
        </row>
        <row r="109">
          <cell r="B109">
            <v>163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128</v>
          </cell>
          <cell r="H109">
            <v>0</v>
          </cell>
          <cell r="I109">
            <v>0</v>
          </cell>
        </row>
        <row r="110">
          <cell r="B110">
            <v>325</v>
          </cell>
          <cell r="C110">
            <v>5290</v>
          </cell>
          <cell r="D110">
            <v>89</v>
          </cell>
          <cell r="E110">
            <v>190</v>
          </cell>
          <cell r="F110">
            <v>997</v>
          </cell>
          <cell r="G110">
            <v>2052</v>
          </cell>
          <cell r="H110">
            <v>117</v>
          </cell>
          <cell r="I110">
            <v>2280</v>
          </cell>
        </row>
        <row r="111">
          <cell r="B111">
            <v>0</v>
          </cell>
          <cell r="C111">
            <v>0</v>
          </cell>
          <cell r="D111">
            <v>2228</v>
          </cell>
          <cell r="E111">
            <v>0</v>
          </cell>
          <cell r="F111">
            <v>0</v>
          </cell>
          <cell r="G111">
            <v>1</v>
          </cell>
          <cell r="H111">
            <v>4728</v>
          </cell>
          <cell r="I111">
            <v>15</v>
          </cell>
        </row>
        <row r="112">
          <cell r="B112">
            <v>140</v>
          </cell>
          <cell r="C112">
            <v>87</v>
          </cell>
          <cell r="D112">
            <v>763</v>
          </cell>
          <cell r="E112">
            <v>316</v>
          </cell>
          <cell r="F112">
            <v>787</v>
          </cell>
          <cell r="G112">
            <v>1307</v>
          </cell>
          <cell r="H112">
            <v>18346</v>
          </cell>
          <cell r="I112">
            <v>0</v>
          </cell>
        </row>
        <row r="113">
          <cell r="B113">
            <v>105</v>
          </cell>
          <cell r="C113">
            <v>141</v>
          </cell>
          <cell r="D113">
            <v>899</v>
          </cell>
          <cell r="E113">
            <v>49</v>
          </cell>
          <cell r="F113">
            <v>985</v>
          </cell>
          <cell r="G113">
            <v>5168</v>
          </cell>
          <cell r="H113">
            <v>29577</v>
          </cell>
          <cell r="I113">
            <v>3</v>
          </cell>
        </row>
        <row r="114">
          <cell r="B114">
            <v>45</v>
          </cell>
          <cell r="C114">
            <v>0</v>
          </cell>
          <cell r="D114">
            <v>0</v>
          </cell>
          <cell r="E114">
            <v>0</v>
          </cell>
          <cell r="F114">
            <v>85</v>
          </cell>
          <cell r="G114">
            <v>345</v>
          </cell>
          <cell r="H114">
            <v>1351</v>
          </cell>
          <cell r="I114">
            <v>0</v>
          </cell>
        </row>
        <row r="115">
          <cell r="B115">
            <v>4572</v>
          </cell>
          <cell r="C115">
            <v>583</v>
          </cell>
          <cell r="D115">
            <v>2025</v>
          </cell>
          <cell r="E115">
            <v>189</v>
          </cell>
          <cell r="F115">
            <v>4682</v>
          </cell>
          <cell r="G115">
            <v>41474</v>
          </cell>
          <cell r="H115">
            <v>63757</v>
          </cell>
          <cell r="I115">
            <v>2346</v>
          </cell>
        </row>
        <row r="116">
          <cell r="B116">
            <v>3764</v>
          </cell>
          <cell r="C116">
            <v>2211</v>
          </cell>
          <cell r="D116">
            <v>220</v>
          </cell>
          <cell r="E116">
            <v>17056</v>
          </cell>
          <cell r="F116">
            <v>798</v>
          </cell>
          <cell r="G116">
            <v>1590</v>
          </cell>
          <cell r="H116">
            <v>24488</v>
          </cell>
          <cell r="I116">
            <v>2205</v>
          </cell>
        </row>
        <row r="117">
          <cell r="B117">
            <v>54</v>
          </cell>
          <cell r="C117">
            <v>10984</v>
          </cell>
          <cell r="D117">
            <v>31</v>
          </cell>
          <cell r="E117">
            <v>16</v>
          </cell>
          <cell r="F117">
            <v>17688</v>
          </cell>
          <cell r="G117">
            <v>5387</v>
          </cell>
          <cell r="H117">
            <v>8</v>
          </cell>
          <cell r="I117">
            <v>6761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78140</v>
          </cell>
          <cell r="F118">
            <v>9130</v>
          </cell>
          <cell r="G118">
            <v>825</v>
          </cell>
          <cell r="H118">
            <v>0</v>
          </cell>
          <cell r="I118">
            <v>0</v>
          </cell>
        </row>
        <row r="119">
          <cell r="B119">
            <v>3024</v>
          </cell>
          <cell r="C119">
            <v>5313</v>
          </cell>
          <cell r="D119">
            <v>66</v>
          </cell>
          <cell r="E119">
            <v>1108</v>
          </cell>
          <cell r="F119">
            <v>21235</v>
          </cell>
          <cell r="G119">
            <v>10579</v>
          </cell>
          <cell r="H119">
            <v>82</v>
          </cell>
          <cell r="I119">
            <v>4071</v>
          </cell>
        </row>
        <row r="120">
          <cell r="B120">
            <v>36779</v>
          </cell>
          <cell r="C120">
            <v>6344</v>
          </cell>
          <cell r="D120">
            <v>33995</v>
          </cell>
          <cell r="E120">
            <v>38104</v>
          </cell>
          <cell r="F120">
            <v>42036</v>
          </cell>
          <cell r="G120">
            <v>13764</v>
          </cell>
          <cell r="H120">
            <v>22413</v>
          </cell>
          <cell r="I120">
            <v>18673</v>
          </cell>
        </row>
        <row r="121">
          <cell r="B121">
            <v>10315</v>
          </cell>
          <cell r="C121">
            <v>1567</v>
          </cell>
          <cell r="D121">
            <v>6966</v>
          </cell>
          <cell r="E121">
            <v>8598</v>
          </cell>
          <cell r="F121">
            <v>8635</v>
          </cell>
          <cell r="G121">
            <v>5298</v>
          </cell>
          <cell r="H121">
            <v>6688</v>
          </cell>
          <cell r="I121">
            <v>476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5907</v>
          </cell>
          <cell r="C123">
            <v>33418</v>
          </cell>
          <cell r="D123">
            <v>558</v>
          </cell>
          <cell r="E123">
            <v>4136</v>
          </cell>
          <cell r="F123">
            <v>12038</v>
          </cell>
          <cell r="G123">
            <v>5675</v>
          </cell>
          <cell r="H123">
            <v>28059</v>
          </cell>
          <cell r="I123">
            <v>10932</v>
          </cell>
        </row>
        <row r="124">
          <cell r="B124">
            <v>14871</v>
          </cell>
          <cell r="C124">
            <v>323</v>
          </cell>
          <cell r="D124">
            <v>2596</v>
          </cell>
          <cell r="E124">
            <v>9706</v>
          </cell>
          <cell r="F124">
            <v>1930</v>
          </cell>
          <cell r="G124">
            <v>3195</v>
          </cell>
          <cell r="H124">
            <v>2040</v>
          </cell>
          <cell r="I124">
            <v>104</v>
          </cell>
        </row>
        <row r="125">
          <cell r="B125">
            <v>0</v>
          </cell>
          <cell r="C125">
            <v>0</v>
          </cell>
          <cell r="D125">
            <v>2286</v>
          </cell>
          <cell r="E125">
            <v>0</v>
          </cell>
          <cell r="F125">
            <v>1024</v>
          </cell>
          <cell r="G125">
            <v>2888</v>
          </cell>
          <cell r="H125">
            <v>32367</v>
          </cell>
          <cell r="I125">
            <v>0</v>
          </cell>
        </row>
        <row r="126">
          <cell r="B126">
            <v>768</v>
          </cell>
          <cell r="C126">
            <v>112</v>
          </cell>
          <cell r="D126">
            <v>3464</v>
          </cell>
          <cell r="E126">
            <v>2208</v>
          </cell>
          <cell r="F126">
            <v>4200</v>
          </cell>
          <cell r="G126">
            <v>1698</v>
          </cell>
          <cell r="H126">
            <v>434</v>
          </cell>
          <cell r="I126">
            <v>105</v>
          </cell>
        </row>
        <row r="127">
          <cell r="B127">
            <v>58</v>
          </cell>
          <cell r="C127">
            <v>2</v>
          </cell>
          <cell r="D127">
            <v>0</v>
          </cell>
          <cell r="E127">
            <v>788</v>
          </cell>
          <cell r="F127">
            <v>240</v>
          </cell>
          <cell r="G127">
            <v>127</v>
          </cell>
          <cell r="H127">
            <v>0</v>
          </cell>
          <cell r="I127">
            <v>0</v>
          </cell>
        </row>
        <row r="128">
          <cell r="B128">
            <v>42</v>
          </cell>
          <cell r="C128">
            <v>0</v>
          </cell>
          <cell r="D128">
            <v>10</v>
          </cell>
          <cell r="E128">
            <v>3020</v>
          </cell>
          <cell r="F128">
            <v>20</v>
          </cell>
          <cell r="G128">
            <v>517</v>
          </cell>
          <cell r="H128">
            <v>157</v>
          </cell>
          <cell r="I128">
            <v>50</v>
          </cell>
        </row>
        <row r="129">
          <cell r="B129">
            <v>5000</v>
          </cell>
          <cell r="C129">
            <v>15</v>
          </cell>
          <cell r="D129">
            <v>60</v>
          </cell>
          <cell r="E129">
            <v>2225</v>
          </cell>
          <cell r="F129">
            <v>8770</v>
          </cell>
          <cell r="G129">
            <v>727</v>
          </cell>
          <cell r="H129">
            <v>2147</v>
          </cell>
          <cell r="I129">
            <v>108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18680</v>
          </cell>
          <cell r="F131">
            <v>5860</v>
          </cell>
          <cell r="G131">
            <v>1341</v>
          </cell>
          <cell r="H131">
            <v>0</v>
          </cell>
          <cell r="I131">
            <v>0</v>
          </cell>
        </row>
        <row r="132">
          <cell r="B132">
            <v>23796</v>
          </cell>
          <cell r="C132">
            <v>6</v>
          </cell>
          <cell r="D132">
            <v>1646</v>
          </cell>
          <cell r="E132">
            <v>49</v>
          </cell>
          <cell r="F132">
            <v>2290</v>
          </cell>
          <cell r="G132">
            <v>5122</v>
          </cell>
          <cell r="H132">
            <v>968</v>
          </cell>
          <cell r="I132">
            <v>816</v>
          </cell>
        </row>
        <row r="133">
          <cell r="B133">
            <v>307</v>
          </cell>
          <cell r="C133">
            <v>562</v>
          </cell>
          <cell r="D133">
            <v>0</v>
          </cell>
          <cell r="E133">
            <v>114</v>
          </cell>
          <cell r="F133">
            <v>2773</v>
          </cell>
          <cell r="G133">
            <v>179</v>
          </cell>
          <cell r="H133">
            <v>0</v>
          </cell>
          <cell r="I133">
            <v>1548</v>
          </cell>
        </row>
        <row r="134">
          <cell r="B134">
            <v>2323</v>
          </cell>
          <cell r="C134">
            <v>198</v>
          </cell>
          <cell r="D134">
            <v>4312</v>
          </cell>
          <cell r="E134">
            <v>112</v>
          </cell>
          <cell r="F134">
            <v>1530</v>
          </cell>
          <cell r="G134">
            <v>1536</v>
          </cell>
          <cell r="H134">
            <v>1868</v>
          </cell>
          <cell r="I134">
            <v>866</v>
          </cell>
        </row>
        <row r="135">
          <cell r="B135">
            <v>0</v>
          </cell>
          <cell r="C135">
            <v>517</v>
          </cell>
          <cell r="D135">
            <v>0</v>
          </cell>
          <cell r="E135">
            <v>12</v>
          </cell>
          <cell r="F135">
            <v>0</v>
          </cell>
          <cell r="G135">
            <v>525</v>
          </cell>
          <cell r="H135">
            <v>40</v>
          </cell>
          <cell r="I135">
            <v>750</v>
          </cell>
        </row>
        <row r="136">
          <cell r="B136">
            <v>8847</v>
          </cell>
          <cell r="C136">
            <v>6102</v>
          </cell>
          <cell r="D136">
            <v>210</v>
          </cell>
          <cell r="E136">
            <v>568</v>
          </cell>
          <cell r="F136">
            <v>6236</v>
          </cell>
          <cell r="G136">
            <v>1592</v>
          </cell>
          <cell r="H136">
            <v>14</v>
          </cell>
          <cell r="I136">
            <v>7900</v>
          </cell>
        </row>
        <row r="137">
          <cell r="B137">
            <v>180</v>
          </cell>
          <cell r="C137">
            <v>1360</v>
          </cell>
          <cell r="D137">
            <v>0</v>
          </cell>
          <cell r="E137">
            <v>42</v>
          </cell>
          <cell r="F137">
            <v>0</v>
          </cell>
          <cell r="G137">
            <v>0</v>
          </cell>
          <cell r="H137">
            <v>0</v>
          </cell>
          <cell r="I137">
            <v>80</v>
          </cell>
        </row>
        <row r="138">
          <cell r="B138">
            <v>480</v>
          </cell>
          <cell r="C138">
            <v>30</v>
          </cell>
          <cell r="D138">
            <v>0</v>
          </cell>
          <cell r="E138">
            <v>51</v>
          </cell>
          <cell r="F138">
            <v>965</v>
          </cell>
          <cell r="G138">
            <v>887</v>
          </cell>
          <cell r="H138">
            <v>6</v>
          </cell>
          <cell r="I138">
            <v>612</v>
          </cell>
        </row>
        <row r="139">
          <cell r="B139">
            <v>138824</v>
          </cell>
          <cell r="C139">
            <v>46870</v>
          </cell>
          <cell r="D139">
            <v>965689</v>
          </cell>
          <cell r="E139">
            <v>8370</v>
          </cell>
          <cell r="F139">
            <v>91824</v>
          </cell>
          <cell r="G139">
            <v>462709</v>
          </cell>
          <cell r="H139">
            <v>75034</v>
          </cell>
          <cell r="I139">
            <v>62175</v>
          </cell>
        </row>
        <row r="140">
          <cell r="B140">
            <v>27365</v>
          </cell>
          <cell r="C140">
            <v>15058</v>
          </cell>
          <cell r="D140">
            <v>10137</v>
          </cell>
          <cell r="E140">
            <v>24560</v>
          </cell>
          <cell r="F140">
            <v>7058</v>
          </cell>
          <cell r="G140">
            <v>55099</v>
          </cell>
          <cell r="H140">
            <v>9136</v>
          </cell>
          <cell r="I140">
            <v>8030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"/>
      <sheetName val="Consolidado Reg."/>
      <sheetName val="Enero"/>
      <sheetName val="Marzo"/>
      <sheetName val="Febrer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 refreshError="1"/>
      <sheetData sheetId="1" refreshError="1"/>
      <sheetData sheetId="2">
        <row r="8">
          <cell r="B8">
            <v>9372</v>
          </cell>
          <cell r="C8">
            <v>255900</v>
          </cell>
          <cell r="D8">
            <v>160452</v>
          </cell>
          <cell r="E8">
            <v>160731</v>
          </cell>
          <cell r="F8">
            <v>0</v>
          </cell>
          <cell r="G8">
            <v>0</v>
          </cell>
          <cell r="H8">
            <v>5100</v>
          </cell>
          <cell r="I8">
            <v>6442</v>
          </cell>
        </row>
        <row r="9">
          <cell r="B9">
            <v>1687</v>
          </cell>
          <cell r="C9">
            <v>676</v>
          </cell>
          <cell r="D9">
            <v>1283</v>
          </cell>
          <cell r="E9">
            <v>891</v>
          </cell>
          <cell r="F9">
            <v>1830</v>
          </cell>
          <cell r="G9">
            <v>1124</v>
          </cell>
          <cell r="H9">
            <v>3204</v>
          </cell>
          <cell r="I9">
            <v>1239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660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306</v>
          </cell>
        </row>
        <row r="12">
          <cell r="B12">
            <v>0</v>
          </cell>
          <cell r="C12">
            <v>120</v>
          </cell>
          <cell r="D12">
            <v>62</v>
          </cell>
          <cell r="E12">
            <v>0</v>
          </cell>
          <cell r="F12">
            <v>5</v>
          </cell>
          <cell r="G12">
            <v>0</v>
          </cell>
          <cell r="H12">
            <v>1096</v>
          </cell>
          <cell r="I12">
            <v>0</v>
          </cell>
        </row>
        <row r="13">
          <cell r="B13">
            <v>1476</v>
          </cell>
          <cell r="C13">
            <v>1025</v>
          </cell>
          <cell r="D13">
            <v>605</v>
          </cell>
          <cell r="E13">
            <v>4661</v>
          </cell>
          <cell r="F13">
            <v>4237</v>
          </cell>
          <cell r="G13">
            <v>973</v>
          </cell>
          <cell r="H13">
            <v>3943</v>
          </cell>
          <cell r="I13">
            <v>20178</v>
          </cell>
        </row>
        <row r="14">
          <cell r="B14">
            <v>119</v>
          </cell>
          <cell r="C14">
            <v>414</v>
          </cell>
          <cell r="D14">
            <v>111</v>
          </cell>
          <cell r="E14">
            <v>23</v>
          </cell>
          <cell r="F14">
            <v>700</v>
          </cell>
          <cell r="G14">
            <v>6314</v>
          </cell>
          <cell r="H14">
            <v>3109</v>
          </cell>
          <cell r="I14">
            <v>6339</v>
          </cell>
        </row>
        <row r="15">
          <cell r="B15">
            <v>100</v>
          </cell>
          <cell r="C15">
            <v>0</v>
          </cell>
          <cell r="D15">
            <v>0</v>
          </cell>
          <cell r="E15">
            <v>0</v>
          </cell>
          <cell r="F15">
            <v>15</v>
          </cell>
          <cell r="G15">
            <v>329</v>
          </cell>
          <cell r="H15">
            <v>10</v>
          </cell>
          <cell r="I15">
            <v>0</v>
          </cell>
        </row>
        <row r="16">
          <cell r="B16">
            <v>147</v>
          </cell>
          <cell r="C16">
            <v>46</v>
          </cell>
          <cell r="D16">
            <v>360</v>
          </cell>
          <cell r="E16">
            <v>50</v>
          </cell>
          <cell r="F16">
            <v>262</v>
          </cell>
          <cell r="G16">
            <v>43</v>
          </cell>
          <cell r="H16">
            <v>3467</v>
          </cell>
          <cell r="I16">
            <v>110</v>
          </cell>
        </row>
        <row r="17">
          <cell r="B17">
            <v>362</v>
          </cell>
          <cell r="C17">
            <v>469</v>
          </cell>
          <cell r="D17">
            <v>160</v>
          </cell>
          <cell r="E17">
            <v>1992</v>
          </cell>
          <cell r="F17">
            <v>471</v>
          </cell>
          <cell r="G17">
            <v>126</v>
          </cell>
          <cell r="H17">
            <v>3268</v>
          </cell>
          <cell r="I17">
            <v>207</v>
          </cell>
        </row>
        <row r="18">
          <cell r="B18">
            <v>0</v>
          </cell>
          <cell r="C18">
            <v>2835</v>
          </cell>
          <cell r="D18">
            <v>0</v>
          </cell>
          <cell r="E18">
            <v>0</v>
          </cell>
          <cell r="F18">
            <v>1127</v>
          </cell>
          <cell r="G18">
            <v>149</v>
          </cell>
          <cell r="H18">
            <v>15</v>
          </cell>
          <cell r="I18">
            <v>300</v>
          </cell>
        </row>
        <row r="19">
          <cell r="B19">
            <v>0</v>
          </cell>
          <cell r="C19">
            <v>0</v>
          </cell>
          <cell r="D19">
            <v>504</v>
          </cell>
          <cell r="E19">
            <v>1925</v>
          </cell>
          <cell r="F19">
            <v>70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237</v>
          </cell>
          <cell r="C20">
            <v>1237</v>
          </cell>
          <cell r="D20">
            <v>3</v>
          </cell>
          <cell r="E20">
            <v>288</v>
          </cell>
          <cell r="F20">
            <v>1752</v>
          </cell>
          <cell r="G20">
            <v>283</v>
          </cell>
          <cell r="H20">
            <v>18</v>
          </cell>
          <cell r="I20">
            <v>289</v>
          </cell>
        </row>
        <row r="21">
          <cell r="B21">
            <v>2015</v>
          </cell>
          <cell r="C21">
            <v>1136</v>
          </cell>
          <cell r="D21">
            <v>1699</v>
          </cell>
          <cell r="E21">
            <v>3769</v>
          </cell>
          <cell r="F21">
            <v>2263</v>
          </cell>
          <cell r="G21">
            <v>1035</v>
          </cell>
          <cell r="H21">
            <v>443</v>
          </cell>
          <cell r="I21">
            <v>1433</v>
          </cell>
        </row>
        <row r="22">
          <cell r="B22">
            <v>260</v>
          </cell>
          <cell r="C22">
            <v>129</v>
          </cell>
          <cell r="D22">
            <v>936</v>
          </cell>
          <cell r="E22">
            <v>136</v>
          </cell>
          <cell r="F22">
            <v>419</v>
          </cell>
          <cell r="G22">
            <v>130</v>
          </cell>
          <cell r="H22">
            <v>484</v>
          </cell>
          <cell r="I22">
            <v>31</v>
          </cell>
        </row>
        <row r="23">
          <cell r="B23">
            <v>4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10</v>
          </cell>
          <cell r="I23">
            <v>0</v>
          </cell>
        </row>
        <row r="24">
          <cell r="B24">
            <v>433</v>
          </cell>
          <cell r="C24">
            <v>547</v>
          </cell>
          <cell r="D24">
            <v>250</v>
          </cell>
          <cell r="E24">
            <v>150</v>
          </cell>
          <cell r="F24">
            <v>1199</v>
          </cell>
          <cell r="G24">
            <v>106</v>
          </cell>
          <cell r="H24">
            <v>18</v>
          </cell>
          <cell r="I24">
            <v>760</v>
          </cell>
        </row>
        <row r="25">
          <cell r="B25">
            <v>292</v>
          </cell>
          <cell r="C25">
            <v>95</v>
          </cell>
          <cell r="D25">
            <v>414</v>
          </cell>
          <cell r="E25">
            <v>635</v>
          </cell>
          <cell r="F25">
            <v>126</v>
          </cell>
          <cell r="G25">
            <v>34</v>
          </cell>
          <cell r="H25">
            <v>246</v>
          </cell>
          <cell r="I25">
            <v>4</v>
          </cell>
        </row>
        <row r="26">
          <cell r="B26">
            <v>0</v>
          </cell>
          <cell r="C26">
            <v>16</v>
          </cell>
          <cell r="D26">
            <v>0</v>
          </cell>
          <cell r="E26">
            <v>535</v>
          </cell>
          <cell r="F26">
            <v>1258</v>
          </cell>
          <cell r="G26">
            <v>223</v>
          </cell>
          <cell r="H26">
            <v>4295</v>
          </cell>
          <cell r="I26">
            <v>2</v>
          </cell>
        </row>
        <row r="27">
          <cell r="B27">
            <v>66</v>
          </cell>
          <cell r="C27">
            <v>36</v>
          </cell>
          <cell r="D27">
            <v>128</v>
          </cell>
          <cell r="E27">
            <v>78</v>
          </cell>
          <cell r="F27">
            <v>175</v>
          </cell>
          <cell r="G27">
            <v>0</v>
          </cell>
          <cell r="H27">
            <v>88</v>
          </cell>
          <cell r="I27">
            <v>19</v>
          </cell>
        </row>
        <row r="28">
          <cell r="B28">
            <v>50</v>
          </cell>
          <cell r="C28">
            <v>18</v>
          </cell>
          <cell r="D28">
            <v>0</v>
          </cell>
          <cell r="E28">
            <v>436</v>
          </cell>
          <cell r="F28">
            <v>205</v>
          </cell>
          <cell r="G28">
            <v>20</v>
          </cell>
          <cell r="H28">
            <v>0</v>
          </cell>
          <cell r="I28">
            <v>2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1120</v>
          </cell>
          <cell r="F29">
            <v>0</v>
          </cell>
          <cell r="G29">
            <v>70</v>
          </cell>
          <cell r="H29">
            <v>0</v>
          </cell>
          <cell r="I29">
            <v>3</v>
          </cell>
        </row>
        <row r="30">
          <cell r="B30">
            <v>58</v>
          </cell>
          <cell r="C30">
            <v>35</v>
          </cell>
          <cell r="D30">
            <v>0</v>
          </cell>
          <cell r="E30">
            <v>26</v>
          </cell>
          <cell r="F30">
            <v>234</v>
          </cell>
          <cell r="G30">
            <v>21</v>
          </cell>
          <cell r="H30">
            <v>105</v>
          </cell>
          <cell r="I30">
            <v>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28</v>
          </cell>
          <cell r="D32">
            <v>5</v>
          </cell>
          <cell r="E32">
            <v>447</v>
          </cell>
          <cell r="F32">
            <v>170</v>
          </cell>
          <cell r="G32">
            <v>37</v>
          </cell>
          <cell r="H32">
            <v>0</v>
          </cell>
          <cell r="I32">
            <v>0</v>
          </cell>
        </row>
        <row r="33">
          <cell r="B33">
            <v>25</v>
          </cell>
          <cell r="C33">
            <v>50</v>
          </cell>
          <cell r="D33">
            <v>36</v>
          </cell>
          <cell r="E33">
            <v>0</v>
          </cell>
          <cell r="F33">
            <v>153</v>
          </cell>
          <cell r="G33">
            <v>1809</v>
          </cell>
          <cell r="H33">
            <v>121</v>
          </cell>
          <cell r="I33">
            <v>0</v>
          </cell>
        </row>
        <row r="34">
          <cell r="B34">
            <v>0</v>
          </cell>
          <cell r="C34">
            <v>99</v>
          </cell>
          <cell r="D34">
            <v>3</v>
          </cell>
          <cell r="E34">
            <v>7</v>
          </cell>
          <cell r="F34">
            <v>350</v>
          </cell>
          <cell r="G34">
            <v>0</v>
          </cell>
          <cell r="H34">
            <v>0</v>
          </cell>
          <cell r="I34">
            <v>130</v>
          </cell>
        </row>
        <row r="35">
          <cell r="B35">
            <v>166</v>
          </cell>
          <cell r="C35">
            <v>381</v>
          </cell>
          <cell r="D35">
            <v>587</v>
          </cell>
          <cell r="E35">
            <v>82</v>
          </cell>
          <cell r="F35">
            <v>452</v>
          </cell>
          <cell r="G35">
            <v>256</v>
          </cell>
          <cell r="H35">
            <v>142</v>
          </cell>
          <cell r="I35">
            <v>166</v>
          </cell>
        </row>
        <row r="36">
          <cell r="B36">
            <v>40</v>
          </cell>
          <cell r="C36">
            <v>0</v>
          </cell>
          <cell r="D36">
            <v>422</v>
          </cell>
          <cell r="E36">
            <v>0</v>
          </cell>
          <cell r="F36">
            <v>35</v>
          </cell>
          <cell r="G36">
            <v>204</v>
          </cell>
          <cell r="H36">
            <v>77</v>
          </cell>
          <cell r="I36">
            <v>487</v>
          </cell>
        </row>
        <row r="37">
          <cell r="B37">
            <v>0</v>
          </cell>
          <cell r="C37">
            <v>20</v>
          </cell>
          <cell r="D37">
            <v>0</v>
          </cell>
          <cell r="E37">
            <v>0</v>
          </cell>
          <cell r="F37">
            <v>140</v>
          </cell>
          <cell r="G37">
            <v>0</v>
          </cell>
          <cell r="H37">
            <v>0</v>
          </cell>
          <cell r="I37">
            <v>243</v>
          </cell>
        </row>
        <row r="38">
          <cell r="B38">
            <v>113</v>
          </cell>
          <cell r="C38">
            <v>787</v>
          </cell>
          <cell r="D38">
            <v>0</v>
          </cell>
          <cell r="E38">
            <v>48</v>
          </cell>
          <cell r="F38">
            <v>40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10</v>
          </cell>
          <cell r="C40">
            <v>128</v>
          </cell>
          <cell r="D40">
            <v>537</v>
          </cell>
          <cell r="E40">
            <v>52</v>
          </cell>
          <cell r="F40">
            <v>418</v>
          </cell>
          <cell r="G40">
            <v>167</v>
          </cell>
          <cell r="H40">
            <v>168</v>
          </cell>
          <cell r="I40">
            <v>52</v>
          </cell>
        </row>
        <row r="41">
          <cell r="B41">
            <v>1993</v>
          </cell>
          <cell r="C41">
            <v>3151</v>
          </cell>
          <cell r="D41">
            <v>2545</v>
          </cell>
          <cell r="E41">
            <v>2622</v>
          </cell>
          <cell r="F41">
            <v>1462</v>
          </cell>
          <cell r="G41">
            <v>910</v>
          </cell>
          <cell r="H41">
            <v>1548</v>
          </cell>
          <cell r="I41">
            <v>470</v>
          </cell>
        </row>
        <row r="56">
          <cell r="B56">
            <v>0</v>
          </cell>
          <cell r="C56">
            <v>3885</v>
          </cell>
          <cell r="D56">
            <v>15681</v>
          </cell>
          <cell r="E56">
            <v>704</v>
          </cell>
          <cell r="F56">
            <v>4017</v>
          </cell>
          <cell r="G56">
            <v>0</v>
          </cell>
          <cell r="H56">
            <v>10840</v>
          </cell>
          <cell r="I56">
            <v>637</v>
          </cell>
        </row>
        <row r="57">
          <cell r="B57">
            <v>1550</v>
          </cell>
          <cell r="C57">
            <v>861</v>
          </cell>
          <cell r="D57">
            <v>1658</v>
          </cell>
          <cell r="E57">
            <v>922</v>
          </cell>
          <cell r="F57">
            <v>2454</v>
          </cell>
          <cell r="G57">
            <v>2764</v>
          </cell>
          <cell r="H57">
            <v>19051</v>
          </cell>
          <cell r="I57">
            <v>1780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1869</v>
          </cell>
          <cell r="H58">
            <v>0</v>
          </cell>
          <cell r="I58">
            <v>0</v>
          </cell>
        </row>
        <row r="59">
          <cell r="B59">
            <v>1530</v>
          </cell>
          <cell r="C59">
            <v>71899</v>
          </cell>
          <cell r="D59">
            <v>738</v>
          </cell>
          <cell r="E59">
            <v>1140</v>
          </cell>
          <cell r="F59">
            <v>8628</v>
          </cell>
          <cell r="G59">
            <v>19860</v>
          </cell>
          <cell r="H59">
            <v>649</v>
          </cell>
          <cell r="I59">
            <v>29740</v>
          </cell>
        </row>
        <row r="60">
          <cell r="B60">
            <v>0</v>
          </cell>
          <cell r="C60">
            <v>0</v>
          </cell>
          <cell r="D60">
            <v>250</v>
          </cell>
          <cell r="E60">
            <v>0</v>
          </cell>
          <cell r="F60">
            <v>0</v>
          </cell>
          <cell r="G60">
            <v>0</v>
          </cell>
          <cell r="H60">
            <v>529</v>
          </cell>
          <cell r="I60">
            <v>0</v>
          </cell>
        </row>
        <row r="61">
          <cell r="B61">
            <v>372</v>
          </cell>
          <cell r="C61">
            <v>205</v>
          </cell>
          <cell r="D61">
            <v>897</v>
          </cell>
          <cell r="E61">
            <v>317</v>
          </cell>
          <cell r="F61">
            <v>710</v>
          </cell>
          <cell r="G61">
            <v>1589</v>
          </cell>
          <cell r="H61">
            <v>7062</v>
          </cell>
          <cell r="I61">
            <v>895</v>
          </cell>
        </row>
        <row r="62">
          <cell r="B62">
            <v>45</v>
          </cell>
          <cell r="C62">
            <v>150</v>
          </cell>
          <cell r="D62">
            <v>576</v>
          </cell>
          <cell r="E62">
            <v>40</v>
          </cell>
          <cell r="F62">
            <v>239</v>
          </cell>
          <cell r="G62">
            <v>9263</v>
          </cell>
          <cell r="H62">
            <v>18557</v>
          </cell>
          <cell r="I62">
            <v>197</v>
          </cell>
        </row>
        <row r="63">
          <cell r="B63">
            <v>120</v>
          </cell>
          <cell r="C63">
            <v>0</v>
          </cell>
          <cell r="D63">
            <v>0</v>
          </cell>
          <cell r="E63">
            <v>0</v>
          </cell>
          <cell r="F63">
            <v>115</v>
          </cell>
          <cell r="G63">
            <v>295</v>
          </cell>
          <cell r="H63">
            <v>75</v>
          </cell>
          <cell r="I63">
            <v>0</v>
          </cell>
        </row>
        <row r="64">
          <cell r="B64">
            <v>1479</v>
          </cell>
          <cell r="C64">
            <v>984</v>
          </cell>
          <cell r="D64">
            <v>1112</v>
          </cell>
          <cell r="E64">
            <v>229</v>
          </cell>
          <cell r="F64">
            <v>4096</v>
          </cell>
          <cell r="G64">
            <v>28448</v>
          </cell>
          <cell r="H64">
            <v>39582</v>
          </cell>
          <cell r="I64">
            <v>2642</v>
          </cell>
        </row>
        <row r="65">
          <cell r="B65">
            <v>205</v>
          </cell>
          <cell r="C65">
            <v>952</v>
          </cell>
          <cell r="D65">
            <v>86</v>
          </cell>
          <cell r="E65">
            <v>1490</v>
          </cell>
          <cell r="F65">
            <v>900</v>
          </cell>
          <cell r="G65">
            <v>185</v>
          </cell>
          <cell r="H65">
            <v>1146</v>
          </cell>
          <cell r="I65">
            <v>532</v>
          </cell>
        </row>
        <row r="66">
          <cell r="B66">
            <v>10</v>
          </cell>
          <cell r="C66">
            <v>1600</v>
          </cell>
          <cell r="D66">
            <v>7</v>
          </cell>
          <cell r="E66">
            <v>200</v>
          </cell>
          <cell r="F66">
            <v>2500</v>
          </cell>
          <cell r="G66">
            <v>907</v>
          </cell>
          <cell r="H66">
            <v>200</v>
          </cell>
          <cell r="I66">
            <v>5300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2693</v>
          </cell>
          <cell r="F67">
            <v>745</v>
          </cell>
          <cell r="G67">
            <v>290</v>
          </cell>
          <cell r="H67">
            <v>1157</v>
          </cell>
          <cell r="I67">
            <v>0</v>
          </cell>
        </row>
        <row r="68">
          <cell r="B68">
            <v>285</v>
          </cell>
          <cell r="C68">
            <v>983</v>
          </cell>
          <cell r="D68">
            <v>23</v>
          </cell>
          <cell r="E68">
            <v>508</v>
          </cell>
          <cell r="F68">
            <v>4611</v>
          </cell>
          <cell r="G68">
            <v>983</v>
          </cell>
          <cell r="H68">
            <v>14</v>
          </cell>
          <cell r="I68">
            <v>408</v>
          </cell>
        </row>
        <row r="69">
          <cell r="B69">
            <v>3372</v>
          </cell>
          <cell r="C69">
            <v>1596</v>
          </cell>
          <cell r="D69">
            <v>3833</v>
          </cell>
          <cell r="E69">
            <v>4157</v>
          </cell>
          <cell r="F69">
            <v>5264</v>
          </cell>
          <cell r="G69">
            <v>922</v>
          </cell>
          <cell r="H69">
            <v>4101</v>
          </cell>
          <cell r="I69">
            <v>1211</v>
          </cell>
        </row>
        <row r="70">
          <cell r="B70">
            <v>796</v>
          </cell>
          <cell r="C70">
            <v>589</v>
          </cell>
          <cell r="D70">
            <v>3990</v>
          </cell>
          <cell r="E70">
            <v>859</v>
          </cell>
          <cell r="F70">
            <v>711</v>
          </cell>
          <cell r="G70">
            <v>980</v>
          </cell>
          <cell r="H70">
            <v>962</v>
          </cell>
          <cell r="I70">
            <v>12311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10</v>
          </cell>
          <cell r="I71">
            <v>0</v>
          </cell>
        </row>
        <row r="72">
          <cell r="B72">
            <v>1034</v>
          </cell>
          <cell r="C72">
            <v>1395</v>
          </cell>
          <cell r="D72">
            <v>275</v>
          </cell>
          <cell r="E72">
            <v>606</v>
          </cell>
          <cell r="F72">
            <v>2457</v>
          </cell>
          <cell r="G72">
            <v>1984</v>
          </cell>
          <cell r="H72">
            <v>1319</v>
          </cell>
          <cell r="I72">
            <v>1623</v>
          </cell>
        </row>
        <row r="73">
          <cell r="B73">
            <v>1602</v>
          </cell>
          <cell r="C73">
            <v>119</v>
          </cell>
          <cell r="D73">
            <v>679</v>
          </cell>
          <cell r="E73">
            <v>1779</v>
          </cell>
          <cell r="F73">
            <v>200</v>
          </cell>
          <cell r="G73">
            <v>408</v>
          </cell>
          <cell r="H73">
            <v>399</v>
          </cell>
          <cell r="I73">
            <v>52</v>
          </cell>
        </row>
        <row r="74">
          <cell r="B74">
            <v>551</v>
          </cell>
          <cell r="C74">
            <v>0</v>
          </cell>
          <cell r="D74">
            <v>200</v>
          </cell>
          <cell r="E74">
            <v>182</v>
          </cell>
          <cell r="F74">
            <v>251</v>
          </cell>
          <cell r="G74">
            <v>897</v>
          </cell>
          <cell r="H74">
            <v>2211</v>
          </cell>
          <cell r="I74">
            <v>25</v>
          </cell>
        </row>
        <row r="75">
          <cell r="B75">
            <v>112</v>
          </cell>
          <cell r="C75">
            <v>29</v>
          </cell>
          <cell r="D75">
            <v>209</v>
          </cell>
          <cell r="E75">
            <v>182</v>
          </cell>
          <cell r="F75">
            <v>393</v>
          </cell>
          <cell r="G75">
            <v>113</v>
          </cell>
          <cell r="H75">
            <v>197</v>
          </cell>
          <cell r="I75">
            <v>37</v>
          </cell>
        </row>
        <row r="76">
          <cell r="B76">
            <v>10</v>
          </cell>
          <cell r="C76">
            <v>2</v>
          </cell>
          <cell r="D76">
            <v>1</v>
          </cell>
          <cell r="E76">
            <v>678</v>
          </cell>
          <cell r="F76">
            <v>295</v>
          </cell>
          <cell r="G76">
            <v>42</v>
          </cell>
          <cell r="H76">
            <v>1</v>
          </cell>
          <cell r="I76">
            <v>40</v>
          </cell>
        </row>
        <row r="77">
          <cell r="B77">
            <v>58</v>
          </cell>
          <cell r="C77">
            <v>0</v>
          </cell>
          <cell r="D77">
            <v>0</v>
          </cell>
          <cell r="E77">
            <v>3942</v>
          </cell>
          <cell r="F77">
            <v>61</v>
          </cell>
          <cell r="G77">
            <v>736</v>
          </cell>
          <cell r="H77">
            <v>36</v>
          </cell>
          <cell r="I77">
            <v>8</v>
          </cell>
        </row>
        <row r="78">
          <cell r="B78">
            <v>440</v>
          </cell>
          <cell r="C78">
            <v>7</v>
          </cell>
          <cell r="D78">
            <v>33</v>
          </cell>
          <cell r="E78">
            <v>131</v>
          </cell>
          <cell r="F78">
            <v>424</v>
          </cell>
          <cell r="G78">
            <v>55</v>
          </cell>
          <cell r="H78">
            <v>93</v>
          </cell>
          <cell r="I78">
            <v>23</v>
          </cell>
        </row>
        <row r="79">
          <cell r="B79">
            <v>1611</v>
          </cell>
          <cell r="C79">
            <v>0</v>
          </cell>
          <cell r="D79">
            <v>0</v>
          </cell>
          <cell r="E79">
            <v>0</v>
          </cell>
          <cell r="F79">
            <v>789</v>
          </cell>
          <cell r="G79">
            <v>6000</v>
          </cell>
          <cell r="H79">
            <v>6600</v>
          </cell>
          <cell r="I79">
            <v>0</v>
          </cell>
        </row>
        <row r="80">
          <cell r="B80">
            <v>1</v>
          </cell>
          <cell r="C80">
            <v>0</v>
          </cell>
          <cell r="D80">
            <v>0</v>
          </cell>
          <cell r="E80">
            <v>960</v>
          </cell>
          <cell r="F80">
            <v>235</v>
          </cell>
          <cell r="G80">
            <v>323</v>
          </cell>
          <cell r="H80">
            <v>14</v>
          </cell>
          <cell r="I80">
            <v>113</v>
          </cell>
        </row>
        <row r="81">
          <cell r="B81">
            <v>19686</v>
          </cell>
          <cell r="C81">
            <v>125</v>
          </cell>
          <cell r="D81">
            <v>5601</v>
          </cell>
          <cell r="E81">
            <v>348</v>
          </cell>
          <cell r="F81">
            <v>1279</v>
          </cell>
          <cell r="G81">
            <v>6132</v>
          </cell>
          <cell r="H81">
            <v>2265</v>
          </cell>
          <cell r="I81">
            <v>945</v>
          </cell>
        </row>
        <row r="82">
          <cell r="B82">
            <v>393</v>
          </cell>
          <cell r="C82">
            <v>1912</v>
          </cell>
          <cell r="D82">
            <v>49</v>
          </cell>
          <cell r="E82">
            <v>67</v>
          </cell>
          <cell r="F82">
            <v>5125</v>
          </cell>
          <cell r="G82">
            <v>341</v>
          </cell>
          <cell r="H82">
            <v>0</v>
          </cell>
          <cell r="I82">
            <v>1212</v>
          </cell>
        </row>
        <row r="83">
          <cell r="B83">
            <v>979</v>
          </cell>
          <cell r="C83">
            <v>1819</v>
          </cell>
          <cell r="D83">
            <v>2080</v>
          </cell>
          <cell r="E83">
            <v>489</v>
          </cell>
          <cell r="F83">
            <v>75</v>
          </cell>
          <cell r="G83">
            <v>2532</v>
          </cell>
          <cell r="H83">
            <v>99</v>
          </cell>
          <cell r="I83">
            <v>328</v>
          </cell>
        </row>
        <row r="84">
          <cell r="B84">
            <v>178</v>
          </cell>
          <cell r="C84">
            <v>0</v>
          </cell>
          <cell r="D84">
            <v>313</v>
          </cell>
          <cell r="E84">
            <v>0</v>
          </cell>
          <cell r="F84">
            <v>5</v>
          </cell>
          <cell r="G84">
            <v>362</v>
          </cell>
          <cell r="H84">
            <v>205</v>
          </cell>
          <cell r="I84">
            <v>21</v>
          </cell>
        </row>
        <row r="85">
          <cell r="B85">
            <v>5010</v>
          </cell>
          <cell r="C85">
            <v>5197</v>
          </cell>
          <cell r="D85">
            <v>143</v>
          </cell>
          <cell r="E85">
            <v>500</v>
          </cell>
          <cell r="F85">
            <v>12468</v>
          </cell>
          <cell r="G85">
            <v>2151</v>
          </cell>
          <cell r="H85">
            <v>19</v>
          </cell>
          <cell r="I85">
            <v>14138</v>
          </cell>
        </row>
        <row r="86">
          <cell r="B86">
            <v>33</v>
          </cell>
          <cell r="C86">
            <v>10293</v>
          </cell>
          <cell r="D86">
            <v>0</v>
          </cell>
          <cell r="E86">
            <v>101</v>
          </cell>
          <cell r="F86">
            <v>250</v>
          </cell>
          <cell r="G86">
            <v>0</v>
          </cell>
          <cell r="H86">
            <v>0</v>
          </cell>
          <cell r="I86">
            <v>16</v>
          </cell>
        </row>
        <row r="87">
          <cell r="B87">
            <v>800</v>
          </cell>
          <cell r="C87">
            <v>79</v>
          </cell>
          <cell r="D87">
            <v>0</v>
          </cell>
          <cell r="E87">
            <v>65</v>
          </cell>
          <cell r="F87">
            <v>684</v>
          </cell>
          <cell r="G87">
            <v>3053</v>
          </cell>
          <cell r="H87">
            <v>3</v>
          </cell>
          <cell r="I87">
            <v>331</v>
          </cell>
        </row>
        <row r="88">
          <cell r="B88">
            <v>27378</v>
          </cell>
          <cell r="C88">
            <v>9419</v>
          </cell>
          <cell r="D88">
            <v>149395</v>
          </cell>
          <cell r="E88">
            <v>4215</v>
          </cell>
          <cell r="F88">
            <v>25306</v>
          </cell>
          <cell r="G88">
            <v>76447</v>
          </cell>
          <cell r="H88">
            <v>18990</v>
          </cell>
          <cell r="I88">
            <v>865</v>
          </cell>
        </row>
        <row r="89">
          <cell r="B89">
            <v>149745</v>
          </cell>
          <cell r="C89">
            <v>167713</v>
          </cell>
          <cell r="D89">
            <v>16270</v>
          </cell>
          <cell r="E89">
            <v>175583</v>
          </cell>
          <cell r="F89">
            <v>37874</v>
          </cell>
          <cell r="G89">
            <v>165014</v>
          </cell>
          <cell r="H89">
            <v>24292</v>
          </cell>
          <cell r="I89">
            <v>6862</v>
          </cell>
        </row>
        <row r="105">
          <cell r="B105">
            <v>0</v>
          </cell>
          <cell r="C105">
            <v>7978</v>
          </cell>
          <cell r="D105">
            <v>47431</v>
          </cell>
          <cell r="E105">
            <v>1802</v>
          </cell>
          <cell r="F105">
            <v>16281</v>
          </cell>
          <cell r="G105">
            <v>0</v>
          </cell>
          <cell r="H105">
            <v>40026</v>
          </cell>
          <cell r="I105">
            <v>1417</v>
          </cell>
        </row>
        <row r="106">
          <cell r="B106">
            <v>2945</v>
          </cell>
          <cell r="C106">
            <v>1262</v>
          </cell>
          <cell r="D106">
            <v>2955</v>
          </cell>
          <cell r="E106">
            <v>1507</v>
          </cell>
          <cell r="F106">
            <v>4374</v>
          </cell>
          <cell r="G106">
            <v>3631</v>
          </cell>
          <cell r="H106">
            <v>20889</v>
          </cell>
          <cell r="I106">
            <v>24349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4731</v>
          </cell>
          <cell r="H107">
            <v>0</v>
          </cell>
          <cell r="I107">
            <v>0</v>
          </cell>
        </row>
        <row r="108">
          <cell r="B108">
            <v>322</v>
          </cell>
          <cell r="C108">
            <v>5508</v>
          </cell>
          <cell r="D108">
            <v>110</v>
          </cell>
          <cell r="E108">
            <v>193</v>
          </cell>
          <cell r="F108">
            <v>1005</v>
          </cell>
          <cell r="G108">
            <v>2130</v>
          </cell>
          <cell r="H108">
            <v>126</v>
          </cell>
          <cell r="I108">
            <v>2290</v>
          </cell>
        </row>
        <row r="109">
          <cell r="B109">
            <v>0</v>
          </cell>
          <cell r="C109">
            <v>0</v>
          </cell>
          <cell r="D109">
            <v>415</v>
          </cell>
          <cell r="E109">
            <v>0</v>
          </cell>
          <cell r="F109">
            <v>0</v>
          </cell>
          <cell r="G109">
            <v>0</v>
          </cell>
          <cell r="H109">
            <v>758</v>
          </cell>
          <cell r="I109">
            <v>0</v>
          </cell>
        </row>
        <row r="110">
          <cell r="B110">
            <v>463</v>
          </cell>
          <cell r="C110">
            <v>316</v>
          </cell>
          <cell r="D110">
            <v>819</v>
          </cell>
          <cell r="E110">
            <v>423</v>
          </cell>
          <cell r="F110">
            <v>1170</v>
          </cell>
          <cell r="G110">
            <v>1451</v>
          </cell>
          <cell r="H110">
            <v>7327</v>
          </cell>
          <cell r="I110">
            <v>1671</v>
          </cell>
        </row>
        <row r="111">
          <cell r="B111">
            <v>51</v>
          </cell>
          <cell r="C111">
            <v>225</v>
          </cell>
          <cell r="D111">
            <v>576</v>
          </cell>
          <cell r="E111">
            <v>55</v>
          </cell>
          <cell r="F111">
            <v>494</v>
          </cell>
          <cell r="G111">
            <v>9987</v>
          </cell>
          <cell r="H111">
            <v>23322</v>
          </cell>
          <cell r="I111">
            <v>261</v>
          </cell>
        </row>
        <row r="112">
          <cell r="B112">
            <v>130</v>
          </cell>
          <cell r="C112">
            <v>0</v>
          </cell>
          <cell r="D112">
            <v>0</v>
          </cell>
          <cell r="E112">
            <v>0</v>
          </cell>
          <cell r="F112">
            <v>285</v>
          </cell>
          <cell r="G112">
            <v>242</v>
          </cell>
          <cell r="H112">
            <v>80</v>
          </cell>
          <cell r="I112">
            <v>0</v>
          </cell>
        </row>
        <row r="113">
          <cell r="B113">
            <v>3642</v>
          </cell>
          <cell r="C113">
            <v>482</v>
          </cell>
          <cell r="D113">
            <v>1965</v>
          </cell>
          <cell r="E113">
            <v>450</v>
          </cell>
          <cell r="F113">
            <v>7422</v>
          </cell>
          <cell r="G113">
            <v>61831</v>
          </cell>
          <cell r="H113">
            <v>41403</v>
          </cell>
          <cell r="I113">
            <v>3598</v>
          </cell>
        </row>
        <row r="114">
          <cell r="B114">
            <v>2376</v>
          </cell>
          <cell r="C114">
            <v>8028</v>
          </cell>
          <cell r="D114">
            <v>508</v>
          </cell>
          <cell r="E114">
            <v>16929</v>
          </cell>
          <cell r="F114">
            <v>8797</v>
          </cell>
          <cell r="G114">
            <v>950</v>
          </cell>
          <cell r="H114">
            <v>12330</v>
          </cell>
          <cell r="I114">
            <v>3194</v>
          </cell>
        </row>
        <row r="115">
          <cell r="B115">
            <v>32</v>
          </cell>
          <cell r="C115">
            <v>11446</v>
          </cell>
          <cell r="D115">
            <v>70</v>
          </cell>
          <cell r="E115">
            <v>1345</v>
          </cell>
          <cell r="F115">
            <v>22590</v>
          </cell>
          <cell r="G115">
            <v>7504</v>
          </cell>
          <cell r="H115">
            <v>1375</v>
          </cell>
          <cell r="I115">
            <v>45998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92450</v>
          </cell>
          <cell r="F116">
            <v>11460</v>
          </cell>
          <cell r="G116">
            <v>32</v>
          </cell>
          <cell r="H116">
            <v>276</v>
          </cell>
          <cell r="I116">
            <v>0</v>
          </cell>
        </row>
        <row r="117">
          <cell r="B117">
            <v>2918</v>
          </cell>
          <cell r="C117">
            <v>6910</v>
          </cell>
          <cell r="D117">
            <v>92</v>
          </cell>
          <cell r="E117">
            <v>3344</v>
          </cell>
          <cell r="F117">
            <v>45036</v>
          </cell>
          <cell r="G117">
            <v>6185</v>
          </cell>
          <cell r="H117">
            <v>154</v>
          </cell>
          <cell r="I117">
            <v>4653</v>
          </cell>
        </row>
        <row r="118">
          <cell r="B118">
            <v>42397</v>
          </cell>
          <cell r="C118">
            <v>13407</v>
          </cell>
          <cell r="D118">
            <v>42612</v>
          </cell>
          <cell r="E118">
            <v>56039</v>
          </cell>
          <cell r="F118">
            <v>52056</v>
          </cell>
          <cell r="G118">
            <v>7278</v>
          </cell>
          <cell r="H118">
            <v>35299</v>
          </cell>
          <cell r="I118">
            <v>18659</v>
          </cell>
        </row>
        <row r="119">
          <cell r="B119">
            <v>6946</v>
          </cell>
          <cell r="C119">
            <v>1716</v>
          </cell>
          <cell r="D119">
            <v>17593</v>
          </cell>
          <cell r="E119">
            <v>4421</v>
          </cell>
          <cell r="F119">
            <v>8031</v>
          </cell>
          <cell r="G119">
            <v>4332</v>
          </cell>
          <cell r="H119">
            <v>6749</v>
          </cell>
          <cell r="I119">
            <v>345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80</v>
          </cell>
          <cell r="I120">
            <v>0</v>
          </cell>
        </row>
        <row r="121">
          <cell r="B121">
            <v>4624</v>
          </cell>
          <cell r="C121">
            <v>5701</v>
          </cell>
          <cell r="D121">
            <v>1279</v>
          </cell>
          <cell r="E121">
            <v>3600</v>
          </cell>
          <cell r="F121">
            <v>24060</v>
          </cell>
          <cell r="G121">
            <v>8671</v>
          </cell>
          <cell r="H121">
            <v>7195</v>
          </cell>
          <cell r="I121">
            <v>12986</v>
          </cell>
        </row>
        <row r="122">
          <cell r="B122">
            <v>13170</v>
          </cell>
          <cell r="C122">
            <v>250</v>
          </cell>
          <cell r="D122">
            <v>3326</v>
          </cell>
          <cell r="E122">
            <v>7897</v>
          </cell>
          <cell r="F122">
            <v>2366</v>
          </cell>
          <cell r="G122">
            <v>2972</v>
          </cell>
          <cell r="H122">
            <v>2180</v>
          </cell>
          <cell r="I122">
            <v>236</v>
          </cell>
        </row>
        <row r="123">
          <cell r="B123">
            <v>12342</v>
          </cell>
          <cell r="C123">
            <v>0</v>
          </cell>
          <cell r="D123">
            <v>3000</v>
          </cell>
          <cell r="E123">
            <v>6006</v>
          </cell>
          <cell r="F123">
            <v>6222</v>
          </cell>
          <cell r="G123">
            <v>6369</v>
          </cell>
          <cell r="H123">
            <v>73703</v>
          </cell>
          <cell r="I123">
            <v>57</v>
          </cell>
        </row>
        <row r="124">
          <cell r="B124">
            <v>1530</v>
          </cell>
          <cell r="C124">
            <v>121</v>
          </cell>
          <cell r="D124">
            <v>3376</v>
          </cell>
          <cell r="E124">
            <v>3856</v>
          </cell>
          <cell r="F124">
            <v>5868</v>
          </cell>
          <cell r="G124">
            <v>1789</v>
          </cell>
          <cell r="H124">
            <v>897</v>
          </cell>
          <cell r="I124">
            <v>154</v>
          </cell>
        </row>
        <row r="125">
          <cell r="B125">
            <v>20</v>
          </cell>
          <cell r="C125">
            <v>5</v>
          </cell>
          <cell r="D125">
            <v>5</v>
          </cell>
          <cell r="E125">
            <v>1353</v>
          </cell>
          <cell r="F125">
            <v>585</v>
          </cell>
          <cell r="G125">
            <v>49</v>
          </cell>
          <cell r="H125">
            <v>1</v>
          </cell>
          <cell r="I125">
            <v>40</v>
          </cell>
        </row>
        <row r="126">
          <cell r="B126">
            <v>53</v>
          </cell>
          <cell r="C126">
            <v>0</v>
          </cell>
          <cell r="D126">
            <v>0</v>
          </cell>
          <cell r="E126">
            <v>5583</v>
          </cell>
          <cell r="F126">
            <v>61</v>
          </cell>
          <cell r="G126">
            <v>455</v>
          </cell>
          <cell r="H126">
            <v>44</v>
          </cell>
          <cell r="I126">
            <v>19</v>
          </cell>
        </row>
        <row r="127">
          <cell r="B127">
            <v>5364</v>
          </cell>
          <cell r="C127">
            <v>14</v>
          </cell>
          <cell r="D127">
            <v>495</v>
          </cell>
          <cell r="E127">
            <v>2358</v>
          </cell>
          <cell r="F127">
            <v>8470</v>
          </cell>
          <cell r="G127">
            <v>3000</v>
          </cell>
          <cell r="H127">
            <v>4911</v>
          </cell>
          <cell r="I127">
            <v>233</v>
          </cell>
        </row>
        <row r="128">
          <cell r="B128">
            <v>50000</v>
          </cell>
          <cell r="C128">
            <v>0</v>
          </cell>
          <cell r="D128">
            <v>0</v>
          </cell>
          <cell r="E128">
            <v>0</v>
          </cell>
          <cell r="F128">
            <v>45000</v>
          </cell>
          <cell r="G128">
            <v>300000</v>
          </cell>
          <cell r="H128">
            <v>305000</v>
          </cell>
          <cell r="I128">
            <v>0</v>
          </cell>
        </row>
        <row r="129">
          <cell r="B129">
            <v>14</v>
          </cell>
          <cell r="C129">
            <v>0</v>
          </cell>
          <cell r="D129">
            <v>0</v>
          </cell>
          <cell r="E129">
            <v>51150</v>
          </cell>
          <cell r="F129">
            <v>3765</v>
          </cell>
          <cell r="G129">
            <v>3471</v>
          </cell>
          <cell r="H129">
            <v>206</v>
          </cell>
          <cell r="I129">
            <v>2825</v>
          </cell>
        </row>
        <row r="130">
          <cell r="B130">
            <v>10608</v>
          </cell>
          <cell r="C130">
            <v>27</v>
          </cell>
          <cell r="D130">
            <v>7170</v>
          </cell>
          <cell r="E130">
            <v>13</v>
          </cell>
          <cell r="F130">
            <v>1279</v>
          </cell>
          <cell r="G130">
            <v>1994</v>
          </cell>
          <cell r="H130">
            <v>3973</v>
          </cell>
          <cell r="I130">
            <v>2005</v>
          </cell>
        </row>
        <row r="131">
          <cell r="B131">
            <v>223</v>
          </cell>
          <cell r="C131">
            <v>449</v>
          </cell>
          <cell r="D131">
            <v>49</v>
          </cell>
          <cell r="E131">
            <v>120</v>
          </cell>
          <cell r="F131">
            <v>2613</v>
          </cell>
          <cell r="G131">
            <v>215</v>
          </cell>
          <cell r="H131">
            <v>0</v>
          </cell>
          <cell r="I131">
            <v>1975</v>
          </cell>
        </row>
        <row r="132">
          <cell r="B132">
            <v>1765</v>
          </cell>
          <cell r="C132">
            <v>218</v>
          </cell>
          <cell r="D132">
            <v>2329</v>
          </cell>
          <cell r="E132">
            <v>1823</v>
          </cell>
          <cell r="F132">
            <v>1187</v>
          </cell>
          <cell r="G132">
            <v>1261</v>
          </cell>
          <cell r="H132">
            <v>1737</v>
          </cell>
          <cell r="I132">
            <v>254</v>
          </cell>
        </row>
        <row r="133">
          <cell r="B133">
            <v>179</v>
          </cell>
          <cell r="C133">
            <v>0</v>
          </cell>
          <cell r="D133">
            <v>254</v>
          </cell>
          <cell r="E133">
            <v>0</v>
          </cell>
          <cell r="F133">
            <v>6</v>
          </cell>
          <cell r="G133">
            <v>148</v>
          </cell>
          <cell r="H133">
            <v>158</v>
          </cell>
          <cell r="I133">
            <v>455</v>
          </cell>
        </row>
        <row r="134">
          <cell r="B134">
            <v>3573</v>
          </cell>
          <cell r="C134">
            <v>6234</v>
          </cell>
          <cell r="D134">
            <v>260</v>
          </cell>
          <cell r="E134">
            <v>224</v>
          </cell>
          <cell r="F134">
            <v>11092</v>
          </cell>
          <cell r="G134">
            <v>1775</v>
          </cell>
          <cell r="H134">
            <v>38</v>
          </cell>
          <cell r="I134">
            <v>16049</v>
          </cell>
        </row>
        <row r="135">
          <cell r="B135">
            <v>69</v>
          </cell>
          <cell r="C135">
            <v>1441</v>
          </cell>
          <cell r="D135">
            <v>0</v>
          </cell>
          <cell r="E135">
            <v>33</v>
          </cell>
          <cell r="F135">
            <v>750</v>
          </cell>
          <cell r="G135">
            <v>0</v>
          </cell>
          <cell r="H135">
            <v>0</v>
          </cell>
          <cell r="I135">
            <v>27</v>
          </cell>
        </row>
        <row r="136">
          <cell r="B136">
            <v>480</v>
          </cell>
          <cell r="C136">
            <v>23</v>
          </cell>
          <cell r="D136">
            <v>0</v>
          </cell>
          <cell r="E136">
            <v>45</v>
          </cell>
          <cell r="F136">
            <v>554</v>
          </cell>
          <cell r="G136">
            <v>1094</v>
          </cell>
          <cell r="H136">
            <v>8</v>
          </cell>
          <cell r="I136">
            <v>600</v>
          </cell>
        </row>
        <row r="137">
          <cell r="B137">
            <v>119788</v>
          </cell>
          <cell r="C137">
            <v>47095</v>
          </cell>
          <cell r="D137">
            <v>856294</v>
          </cell>
          <cell r="E137">
            <v>8889</v>
          </cell>
          <cell r="F137">
            <v>168975</v>
          </cell>
          <cell r="G137">
            <v>544671</v>
          </cell>
          <cell r="H137">
            <v>69098</v>
          </cell>
          <cell r="I137">
            <v>27868</v>
          </cell>
        </row>
        <row r="138">
          <cell r="B138">
            <v>26130</v>
          </cell>
          <cell r="C138">
            <v>18076</v>
          </cell>
          <cell r="D138">
            <v>10751</v>
          </cell>
          <cell r="E138">
            <v>12849</v>
          </cell>
          <cell r="F138">
            <v>7117</v>
          </cell>
          <cell r="G138">
            <v>43741</v>
          </cell>
          <cell r="H138">
            <v>9977</v>
          </cell>
          <cell r="I138">
            <v>7048</v>
          </cell>
        </row>
      </sheetData>
      <sheetData sheetId="3">
        <row r="8">
          <cell r="C8">
            <v>20783</v>
          </cell>
          <cell r="D8">
            <v>37699</v>
          </cell>
          <cell r="E8">
            <v>1429</v>
          </cell>
          <cell r="F8">
            <v>4342</v>
          </cell>
          <cell r="H8">
            <v>6890</v>
          </cell>
          <cell r="I8">
            <v>561</v>
          </cell>
        </row>
        <row r="9">
          <cell r="B9">
            <v>1061</v>
          </cell>
          <cell r="C9">
            <v>850</v>
          </cell>
          <cell r="D9">
            <v>1446</v>
          </cell>
          <cell r="E9">
            <v>1053</v>
          </cell>
          <cell r="F9">
            <v>2959</v>
          </cell>
          <cell r="G9">
            <v>1623</v>
          </cell>
          <cell r="H9">
            <v>19581</v>
          </cell>
          <cell r="I9">
            <v>1511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G11">
            <v>10</v>
          </cell>
          <cell r="H11">
            <v>0</v>
          </cell>
        </row>
        <row r="12">
          <cell r="B12">
            <v>0</v>
          </cell>
          <cell r="C12">
            <v>0</v>
          </cell>
          <cell r="D12">
            <v>337</v>
          </cell>
          <cell r="E12">
            <v>0</v>
          </cell>
          <cell r="F12">
            <v>75</v>
          </cell>
          <cell r="G12">
            <v>0</v>
          </cell>
          <cell r="H12">
            <v>763</v>
          </cell>
          <cell r="I12">
            <v>1083</v>
          </cell>
        </row>
        <row r="13">
          <cell r="B13">
            <v>132</v>
          </cell>
          <cell r="C13">
            <v>18</v>
          </cell>
          <cell r="D13">
            <v>121</v>
          </cell>
          <cell r="E13">
            <v>1217</v>
          </cell>
          <cell r="F13">
            <v>466</v>
          </cell>
          <cell r="G13">
            <v>844</v>
          </cell>
          <cell r="H13">
            <v>470</v>
          </cell>
          <cell r="I13">
            <v>5</v>
          </cell>
        </row>
        <row r="14">
          <cell r="B14">
            <v>77</v>
          </cell>
          <cell r="C14">
            <v>44</v>
          </cell>
          <cell r="D14">
            <v>30</v>
          </cell>
          <cell r="E14">
            <v>22</v>
          </cell>
          <cell r="F14">
            <v>178</v>
          </cell>
          <cell r="G14">
            <v>3243</v>
          </cell>
          <cell r="H14">
            <v>0</v>
          </cell>
          <cell r="I14">
            <v>95</v>
          </cell>
        </row>
        <row r="15">
          <cell r="B15">
            <v>35</v>
          </cell>
          <cell r="C15">
            <v>0</v>
          </cell>
          <cell r="D15">
            <v>0</v>
          </cell>
          <cell r="E15">
            <v>0</v>
          </cell>
          <cell r="F15">
            <v>50</v>
          </cell>
          <cell r="G15">
            <v>56</v>
          </cell>
          <cell r="H15">
            <v>0</v>
          </cell>
          <cell r="I15">
            <v>0</v>
          </cell>
        </row>
        <row r="16">
          <cell r="B16">
            <v>98</v>
          </cell>
          <cell r="C16">
            <v>95</v>
          </cell>
          <cell r="D16">
            <v>599</v>
          </cell>
          <cell r="E16">
            <v>47</v>
          </cell>
          <cell r="F16">
            <v>575</v>
          </cell>
          <cell r="G16">
            <v>778</v>
          </cell>
          <cell r="H16">
            <v>4975</v>
          </cell>
          <cell r="I16">
            <v>107</v>
          </cell>
        </row>
        <row r="17">
          <cell r="B17">
            <v>158</v>
          </cell>
          <cell r="C17">
            <v>132</v>
          </cell>
          <cell r="D17">
            <v>47</v>
          </cell>
          <cell r="E17">
            <v>634</v>
          </cell>
          <cell r="F17">
            <v>584</v>
          </cell>
          <cell r="G17">
            <v>190</v>
          </cell>
          <cell r="H17">
            <v>860</v>
          </cell>
          <cell r="I17">
            <v>132</v>
          </cell>
        </row>
        <row r="18">
          <cell r="B18">
            <v>0</v>
          </cell>
          <cell r="C18">
            <v>4796</v>
          </cell>
          <cell r="D18">
            <v>39</v>
          </cell>
          <cell r="E18">
            <v>10</v>
          </cell>
          <cell r="F18">
            <v>2920</v>
          </cell>
          <cell r="G18">
            <v>359</v>
          </cell>
          <cell r="H18">
            <v>5</v>
          </cell>
          <cell r="I18">
            <v>471</v>
          </cell>
        </row>
        <row r="19">
          <cell r="B19">
            <v>0</v>
          </cell>
          <cell r="C19">
            <v>0</v>
          </cell>
          <cell r="D19">
            <v>2</v>
          </cell>
          <cell r="E19">
            <v>2623</v>
          </cell>
          <cell r="F19">
            <v>385</v>
          </cell>
          <cell r="G19">
            <v>200</v>
          </cell>
          <cell r="H19">
            <v>0</v>
          </cell>
          <cell r="I19">
            <v>0</v>
          </cell>
        </row>
        <row r="20">
          <cell r="B20">
            <v>357</v>
          </cell>
          <cell r="C20">
            <v>1101</v>
          </cell>
          <cell r="D20">
            <v>21</v>
          </cell>
          <cell r="E20">
            <v>122</v>
          </cell>
          <cell r="F20">
            <v>1713</v>
          </cell>
          <cell r="G20">
            <v>814</v>
          </cell>
          <cell r="H20">
            <v>6</v>
          </cell>
          <cell r="I20">
            <v>1196</v>
          </cell>
        </row>
        <row r="21">
          <cell r="B21">
            <v>1909</v>
          </cell>
          <cell r="C21">
            <v>2759</v>
          </cell>
          <cell r="D21">
            <v>2779</v>
          </cell>
          <cell r="E21">
            <v>3001</v>
          </cell>
          <cell r="F21">
            <v>4155</v>
          </cell>
          <cell r="G21">
            <v>676</v>
          </cell>
          <cell r="H21">
            <v>981</v>
          </cell>
          <cell r="I21">
            <v>1352</v>
          </cell>
        </row>
        <row r="22">
          <cell r="B22">
            <v>123</v>
          </cell>
          <cell r="C22">
            <v>51</v>
          </cell>
          <cell r="D22">
            <v>530</v>
          </cell>
          <cell r="E22">
            <v>190</v>
          </cell>
          <cell r="F22">
            <v>401</v>
          </cell>
          <cell r="G22">
            <v>244</v>
          </cell>
          <cell r="H22">
            <v>742</v>
          </cell>
          <cell r="I22">
            <v>88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98</v>
          </cell>
          <cell r="I23">
            <v>0</v>
          </cell>
        </row>
        <row r="24">
          <cell r="B24">
            <v>163</v>
          </cell>
          <cell r="C24">
            <v>1042</v>
          </cell>
          <cell r="D24">
            <v>469</v>
          </cell>
          <cell r="E24">
            <v>197</v>
          </cell>
          <cell r="F24">
            <v>1624</v>
          </cell>
          <cell r="G24">
            <v>303</v>
          </cell>
          <cell r="H24">
            <v>15</v>
          </cell>
          <cell r="I24">
            <v>206</v>
          </cell>
        </row>
        <row r="25">
          <cell r="B25">
            <v>189</v>
          </cell>
          <cell r="C25">
            <v>21</v>
          </cell>
          <cell r="D25">
            <v>15</v>
          </cell>
          <cell r="E25">
            <v>317</v>
          </cell>
          <cell r="F25">
            <v>143</v>
          </cell>
          <cell r="G25">
            <v>216</v>
          </cell>
          <cell r="H25">
            <v>455</v>
          </cell>
          <cell r="I25">
            <v>7</v>
          </cell>
        </row>
        <row r="26">
          <cell r="B26">
            <v>13</v>
          </cell>
          <cell r="C26">
            <v>0</v>
          </cell>
          <cell r="D26">
            <v>61</v>
          </cell>
          <cell r="E26">
            <v>155</v>
          </cell>
          <cell r="F26">
            <v>245</v>
          </cell>
          <cell r="G26">
            <v>108</v>
          </cell>
          <cell r="H26">
            <v>3532</v>
          </cell>
          <cell r="I26">
            <v>9</v>
          </cell>
        </row>
        <row r="27">
          <cell r="B27">
            <v>110</v>
          </cell>
          <cell r="C27">
            <v>1</v>
          </cell>
          <cell r="D27">
            <v>125</v>
          </cell>
          <cell r="E27">
            <v>55</v>
          </cell>
          <cell r="F27">
            <v>183</v>
          </cell>
          <cell r="G27">
            <v>62</v>
          </cell>
          <cell r="H27">
            <v>93</v>
          </cell>
          <cell r="I27">
            <v>23</v>
          </cell>
        </row>
        <row r="28">
          <cell r="B28">
            <v>5</v>
          </cell>
          <cell r="C28">
            <v>2</v>
          </cell>
          <cell r="D28">
            <v>60</v>
          </cell>
          <cell r="E28">
            <v>521</v>
          </cell>
          <cell r="F28">
            <v>210</v>
          </cell>
          <cell r="G28">
            <v>156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6</v>
          </cell>
          <cell r="E29">
            <v>1404</v>
          </cell>
          <cell r="F29">
            <v>0</v>
          </cell>
          <cell r="G29">
            <v>30</v>
          </cell>
          <cell r="H29">
            <v>0</v>
          </cell>
          <cell r="I29">
            <v>0</v>
          </cell>
        </row>
        <row r="30">
          <cell r="B30">
            <v>68</v>
          </cell>
          <cell r="C30">
            <v>2</v>
          </cell>
          <cell r="D30">
            <v>2</v>
          </cell>
          <cell r="E30">
            <v>209</v>
          </cell>
          <cell r="F30">
            <v>315</v>
          </cell>
          <cell r="G30">
            <v>8</v>
          </cell>
          <cell r="H30">
            <v>21</v>
          </cell>
          <cell r="I30">
            <v>11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1</v>
          </cell>
          <cell r="D32">
            <v>0</v>
          </cell>
          <cell r="E32">
            <v>517</v>
          </cell>
          <cell r="F32">
            <v>130</v>
          </cell>
          <cell r="G32">
            <v>362</v>
          </cell>
          <cell r="H32">
            <v>15</v>
          </cell>
          <cell r="I32">
            <v>11</v>
          </cell>
        </row>
        <row r="33">
          <cell r="B33">
            <v>145</v>
          </cell>
          <cell r="C33">
            <v>0</v>
          </cell>
          <cell r="D33">
            <v>30</v>
          </cell>
          <cell r="E33">
            <v>5</v>
          </cell>
          <cell r="F33">
            <v>190</v>
          </cell>
          <cell r="G33">
            <v>295</v>
          </cell>
          <cell r="H33">
            <v>8</v>
          </cell>
          <cell r="I33">
            <v>0</v>
          </cell>
        </row>
        <row r="34">
          <cell r="B34">
            <v>0</v>
          </cell>
          <cell r="C34">
            <v>20</v>
          </cell>
          <cell r="D34">
            <v>0</v>
          </cell>
          <cell r="E34">
            <v>28</v>
          </cell>
          <cell r="F34">
            <v>125</v>
          </cell>
          <cell r="G34">
            <v>0</v>
          </cell>
          <cell r="H34">
            <v>0</v>
          </cell>
          <cell r="I34">
            <v>155</v>
          </cell>
        </row>
        <row r="35">
          <cell r="B35">
            <v>77</v>
          </cell>
          <cell r="C35">
            <v>86</v>
          </cell>
          <cell r="D35">
            <v>115</v>
          </cell>
          <cell r="E35">
            <v>45</v>
          </cell>
          <cell r="F35">
            <v>140</v>
          </cell>
          <cell r="G35">
            <v>853</v>
          </cell>
          <cell r="H35">
            <v>20</v>
          </cell>
          <cell r="I35">
            <v>25</v>
          </cell>
        </row>
        <row r="36">
          <cell r="B36">
            <v>12</v>
          </cell>
          <cell r="C36">
            <v>0</v>
          </cell>
          <cell r="D36">
            <v>305</v>
          </cell>
          <cell r="E36">
            <v>0</v>
          </cell>
          <cell r="F36">
            <v>10</v>
          </cell>
          <cell r="G36">
            <v>284</v>
          </cell>
          <cell r="H36">
            <v>197</v>
          </cell>
          <cell r="I36">
            <v>800</v>
          </cell>
        </row>
        <row r="37">
          <cell r="B37">
            <v>0</v>
          </cell>
          <cell r="C37">
            <v>0</v>
          </cell>
          <cell r="D37">
            <v>2</v>
          </cell>
          <cell r="E37">
            <v>0</v>
          </cell>
          <cell r="F37">
            <v>35</v>
          </cell>
          <cell r="G37">
            <v>0</v>
          </cell>
          <cell r="H37">
            <v>0</v>
          </cell>
          <cell r="I37">
            <v>230</v>
          </cell>
        </row>
        <row r="38">
          <cell r="B38">
            <v>113</v>
          </cell>
          <cell r="C38">
            <v>1141</v>
          </cell>
          <cell r="D38">
            <v>6</v>
          </cell>
          <cell r="E38">
            <v>16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51</v>
          </cell>
          <cell r="C40">
            <v>132</v>
          </cell>
          <cell r="D40">
            <v>1031</v>
          </cell>
          <cell r="E40">
            <v>26</v>
          </cell>
          <cell r="F40">
            <v>341</v>
          </cell>
          <cell r="G40">
            <v>149</v>
          </cell>
          <cell r="H40">
            <v>133</v>
          </cell>
          <cell r="I40">
            <v>168</v>
          </cell>
        </row>
        <row r="41">
          <cell r="B41">
            <v>1012</v>
          </cell>
          <cell r="C41">
            <v>1347</v>
          </cell>
          <cell r="D41">
            <v>646</v>
          </cell>
          <cell r="E41">
            <v>1932</v>
          </cell>
          <cell r="F41">
            <v>1191</v>
          </cell>
          <cell r="G41">
            <v>2027</v>
          </cell>
          <cell r="H41">
            <v>1905</v>
          </cell>
          <cell r="I41">
            <v>618</v>
          </cell>
        </row>
        <row r="56">
          <cell r="C56">
            <v>3919</v>
          </cell>
          <cell r="D56">
            <v>361</v>
          </cell>
          <cell r="E56">
            <v>1979</v>
          </cell>
          <cell r="F56">
            <v>530</v>
          </cell>
          <cell r="H56">
            <v>72</v>
          </cell>
          <cell r="I56">
            <v>384</v>
          </cell>
        </row>
        <row r="57">
          <cell r="B57">
            <v>2120</v>
          </cell>
          <cell r="C57">
            <v>972</v>
          </cell>
          <cell r="D57">
            <v>1061</v>
          </cell>
          <cell r="E57">
            <v>1266</v>
          </cell>
          <cell r="F57">
            <v>2121</v>
          </cell>
          <cell r="G57">
            <v>10338</v>
          </cell>
          <cell r="H57">
            <v>6121</v>
          </cell>
          <cell r="I57">
            <v>1332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3542</v>
          </cell>
          <cell r="H58">
            <v>0</v>
          </cell>
          <cell r="I58">
            <v>0</v>
          </cell>
        </row>
        <row r="59">
          <cell r="B59">
            <v>1532</v>
          </cell>
          <cell r="C59">
            <v>71904</v>
          </cell>
          <cell r="D59">
            <v>738</v>
          </cell>
          <cell r="E59">
            <v>1140</v>
          </cell>
          <cell r="F59">
            <v>8638</v>
          </cell>
          <cell r="G59">
            <v>19870</v>
          </cell>
          <cell r="H59">
            <v>649</v>
          </cell>
          <cell r="I59">
            <v>29742</v>
          </cell>
        </row>
        <row r="60">
          <cell r="B60">
            <v>0</v>
          </cell>
          <cell r="C60">
            <v>0</v>
          </cell>
          <cell r="D60">
            <v>395</v>
          </cell>
          <cell r="E60">
            <v>3</v>
          </cell>
          <cell r="F60">
            <v>6</v>
          </cell>
          <cell r="G60">
            <v>0</v>
          </cell>
          <cell r="H60">
            <v>693</v>
          </cell>
          <cell r="I60">
            <v>60</v>
          </cell>
        </row>
        <row r="61">
          <cell r="B61">
            <v>1422</v>
          </cell>
          <cell r="C61">
            <v>375</v>
          </cell>
          <cell r="D61">
            <v>2714</v>
          </cell>
          <cell r="E61">
            <v>4082</v>
          </cell>
          <cell r="F61">
            <v>4354</v>
          </cell>
          <cell r="G61">
            <v>994</v>
          </cell>
          <cell r="H61">
            <v>12905</v>
          </cell>
          <cell r="I61">
            <v>27987</v>
          </cell>
        </row>
        <row r="62">
          <cell r="B62">
            <v>137</v>
          </cell>
          <cell r="C62">
            <v>151</v>
          </cell>
          <cell r="D62">
            <v>576</v>
          </cell>
          <cell r="E62">
            <v>28</v>
          </cell>
          <cell r="F62">
            <v>146</v>
          </cell>
          <cell r="G62">
            <v>7975</v>
          </cell>
          <cell r="H62">
            <v>6102</v>
          </cell>
          <cell r="I62">
            <v>6711</v>
          </cell>
        </row>
        <row r="63">
          <cell r="B63">
            <v>54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954</v>
          </cell>
          <cell r="H63">
            <v>0</v>
          </cell>
          <cell r="I63">
            <v>0</v>
          </cell>
        </row>
        <row r="64">
          <cell r="B64">
            <v>1581</v>
          </cell>
          <cell r="C64">
            <v>646</v>
          </cell>
          <cell r="D64">
            <v>1463</v>
          </cell>
          <cell r="E64">
            <v>206</v>
          </cell>
          <cell r="F64">
            <v>6405</v>
          </cell>
          <cell r="G64">
            <v>17198</v>
          </cell>
          <cell r="H64">
            <v>21112</v>
          </cell>
          <cell r="I64">
            <v>1938</v>
          </cell>
        </row>
        <row r="65">
          <cell r="B65">
            <v>1052</v>
          </cell>
          <cell r="C65">
            <v>1616</v>
          </cell>
          <cell r="D65">
            <v>240</v>
          </cell>
          <cell r="E65">
            <v>3351</v>
          </cell>
          <cell r="F65">
            <v>415</v>
          </cell>
          <cell r="G65">
            <v>170</v>
          </cell>
          <cell r="H65">
            <v>956</v>
          </cell>
          <cell r="I65">
            <v>675</v>
          </cell>
        </row>
        <row r="66">
          <cell r="B66">
            <v>0</v>
          </cell>
          <cell r="C66">
            <v>4787</v>
          </cell>
          <cell r="D66">
            <v>48</v>
          </cell>
          <cell r="E66">
            <v>169</v>
          </cell>
          <cell r="F66">
            <v>1916</v>
          </cell>
          <cell r="G66">
            <v>272</v>
          </cell>
          <cell r="H66">
            <v>30</v>
          </cell>
          <cell r="I66">
            <v>676</v>
          </cell>
        </row>
        <row r="67">
          <cell r="B67">
            <v>0</v>
          </cell>
          <cell r="C67">
            <v>0</v>
          </cell>
          <cell r="D67">
            <v>300</v>
          </cell>
          <cell r="E67">
            <v>1573</v>
          </cell>
          <cell r="F67">
            <v>175</v>
          </cell>
          <cell r="G67">
            <v>68</v>
          </cell>
          <cell r="H67">
            <v>0</v>
          </cell>
          <cell r="I67">
            <v>0</v>
          </cell>
        </row>
        <row r="68">
          <cell r="B68">
            <v>203</v>
          </cell>
          <cell r="C68">
            <v>1160</v>
          </cell>
          <cell r="D68">
            <v>146</v>
          </cell>
          <cell r="E68">
            <v>326</v>
          </cell>
          <cell r="F68">
            <v>2053</v>
          </cell>
          <cell r="G68">
            <v>942</v>
          </cell>
          <cell r="H68">
            <v>30</v>
          </cell>
          <cell r="I68">
            <v>679</v>
          </cell>
        </row>
        <row r="69">
          <cell r="B69">
            <v>3198</v>
          </cell>
          <cell r="C69">
            <v>2505</v>
          </cell>
          <cell r="D69">
            <v>4112</v>
          </cell>
          <cell r="E69">
            <v>6470</v>
          </cell>
          <cell r="F69">
            <v>3024</v>
          </cell>
          <cell r="G69">
            <v>651</v>
          </cell>
          <cell r="H69">
            <v>1788</v>
          </cell>
          <cell r="I69">
            <v>1992</v>
          </cell>
        </row>
        <row r="70">
          <cell r="B70">
            <v>820</v>
          </cell>
          <cell r="C70">
            <v>525</v>
          </cell>
          <cell r="D70">
            <v>6672</v>
          </cell>
          <cell r="E70">
            <v>716</v>
          </cell>
          <cell r="F70">
            <v>509</v>
          </cell>
          <cell r="G70">
            <v>903</v>
          </cell>
          <cell r="H70">
            <v>1901</v>
          </cell>
          <cell r="I70">
            <v>146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288</v>
          </cell>
          <cell r="F71">
            <v>0</v>
          </cell>
          <cell r="G71">
            <v>0</v>
          </cell>
          <cell r="H71">
            <v>15</v>
          </cell>
          <cell r="I71">
            <v>0</v>
          </cell>
        </row>
        <row r="72">
          <cell r="B72">
            <v>1585</v>
          </cell>
          <cell r="C72">
            <v>2657</v>
          </cell>
          <cell r="D72">
            <v>1344</v>
          </cell>
          <cell r="E72">
            <v>968</v>
          </cell>
          <cell r="F72">
            <v>3076</v>
          </cell>
          <cell r="G72">
            <v>863</v>
          </cell>
          <cell r="H72">
            <v>2259</v>
          </cell>
          <cell r="I72">
            <v>2194</v>
          </cell>
        </row>
        <row r="73">
          <cell r="B73">
            <v>1748</v>
          </cell>
          <cell r="C73">
            <v>128</v>
          </cell>
          <cell r="D73">
            <v>1024</v>
          </cell>
          <cell r="E73">
            <v>1250</v>
          </cell>
          <cell r="F73">
            <v>272</v>
          </cell>
          <cell r="G73">
            <v>141</v>
          </cell>
          <cell r="H73">
            <v>714</v>
          </cell>
          <cell r="I73">
            <v>34</v>
          </cell>
        </row>
        <row r="74">
          <cell r="B74">
            <v>40</v>
          </cell>
          <cell r="C74">
            <v>0</v>
          </cell>
          <cell r="D74">
            <v>76</v>
          </cell>
          <cell r="E74">
            <v>10</v>
          </cell>
          <cell r="F74">
            <v>2828</v>
          </cell>
          <cell r="G74">
            <v>50</v>
          </cell>
          <cell r="H74">
            <v>56</v>
          </cell>
          <cell r="I74">
            <v>12</v>
          </cell>
        </row>
        <row r="75">
          <cell r="B75">
            <v>142</v>
          </cell>
          <cell r="C75">
            <v>60</v>
          </cell>
          <cell r="D75">
            <v>106</v>
          </cell>
          <cell r="E75">
            <v>214</v>
          </cell>
          <cell r="F75">
            <v>228</v>
          </cell>
          <cell r="G75">
            <v>0</v>
          </cell>
          <cell r="H75">
            <v>105</v>
          </cell>
          <cell r="I75">
            <v>17</v>
          </cell>
        </row>
        <row r="76">
          <cell r="B76">
            <v>2</v>
          </cell>
          <cell r="C76">
            <v>27</v>
          </cell>
          <cell r="D76">
            <v>0</v>
          </cell>
          <cell r="E76">
            <v>368</v>
          </cell>
          <cell r="F76">
            <v>175</v>
          </cell>
          <cell r="G76">
            <v>11</v>
          </cell>
          <cell r="H76">
            <v>27</v>
          </cell>
          <cell r="I76">
            <v>36</v>
          </cell>
        </row>
        <row r="77">
          <cell r="B77">
            <v>58</v>
          </cell>
          <cell r="C77">
            <v>0</v>
          </cell>
          <cell r="D77">
            <v>7</v>
          </cell>
          <cell r="E77">
            <v>8210</v>
          </cell>
          <cell r="F77">
            <v>44</v>
          </cell>
          <cell r="G77">
            <v>424</v>
          </cell>
          <cell r="H77">
            <v>31</v>
          </cell>
          <cell r="I77">
            <v>10</v>
          </cell>
        </row>
        <row r="78">
          <cell r="B78">
            <v>334</v>
          </cell>
          <cell r="C78">
            <v>29</v>
          </cell>
          <cell r="D78">
            <v>53</v>
          </cell>
          <cell r="E78">
            <v>90</v>
          </cell>
          <cell r="F78">
            <v>795</v>
          </cell>
          <cell r="G78">
            <v>113</v>
          </cell>
          <cell r="H78">
            <v>176</v>
          </cell>
          <cell r="I78">
            <v>7</v>
          </cell>
        </row>
        <row r="79">
          <cell r="B79">
            <v>6452</v>
          </cell>
          <cell r="C79">
            <v>0</v>
          </cell>
          <cell r="D79">
            <v>800</v>
          </cell>
          <cell r="E79">
            <v>0</v>
          </cell>
          <cell r="F79">
            <v>2018</v>
          </cell>
          <cell r="G79">
            <v>1734</v>
          </cell>
          <cell r="H79">
            <v>9863</v>
          </cell>
          <cell r="I79">
            <v>0</v>
          </cell>
        </row>
        <row r="80">
          <cell r="B80">
            <v>0</v>
          </cell>
          <cell r="C80">
            <v>5</v>
          </cell>
          <cell r="D80">
            <v>15</v>
          </cell>
          <cell r="E80">
            <v>311</v>
          </cell>
          <cell r="F80">
            <v>195</v>
          </cell>
          <cell r="G80">
            <v>39</v>
          </cell>
          <cell r="H80">
            <v>11</v>
          </cell>
          <cell r="I80">
            <v>0</v>
          </cell>
        </row>
        <row r="81">
          <cell r="B81">
            <v>3936</v>
          </cell>
          <cell r="C81">
            <v>35</v>
          </cell>
          <cell r="D81">
            <v>0</v>
          </cell>
          <cell r="E81">
            <v>150</v>
          </cell>
          <cell r="F81">
            <v>720</v>
          </cell>
          <cell r="G81">
            <v>1670</v>
          </cell>
          <cell r="H81">
            <v>0</v>
          </cell>
          <cell r="I81">
            <v>830</v>
          </cell>
        </row>
        <row r="82">
          <cell r="B82">
            <v>87</v>
          </cell>
          <cell r="C82">
            <v>4348</v>
          </cell>
          <cell r="D82">
            <v>0</v>
          </cell>
          <cell r="E82">
            <v>72</v>
          </cell>
          <cell r="F82">
            <v>2595</v>
          </cell>
          <cell r="G82">
            <v>10</v>
          </cell>
          <cell r="H82">
            <v>0</v>
          </cell>
          <cell r="I82">
            <v>1589</v>
          </cell>
        </row>
        <row r="83">
          <cell r="B83">
            <v>817</v>
          </cell>
          <cell r="C83">
            <v>1793</v>
          </cell>
          <cell r="D83">
            <v>1133</v>
          </cell>
          <cell r="E83">
            <v>361</v>
          </cell>
          <cell r="F83">
            <v>173</v>
          </cell>
          <cell r="G83">
            <v>2412</v>
          </cell>
          <cell r="H83">
            <v>384</v>
          </cell>
          <cell r="I83">
            <v>183</v>
          </cell>
        </row>
        <row r="84">
          <cell r="B84">
            <v>40</v>
          </cell>
          <cell r="C84">
            <v>3</v>
          </cell>
          <cell r="D84">
            <v>410</v>
          </cell>
          <cell r="E84">
            <v>0</v>
          </cell>
          <cell r="F84">
            <v>0</v>
          </cell>
          <cell r="G84">
            <v>210</v>
          </cell>
          <cell r="H84">
            <v>199</v>
          </cell>
          <cell r="I84">
            <v>747</v>
          </cell>
        </row>
        <row r="85">
          <cell r="B85">
            <v>2803</v>
          </cell>
          <cell r="C85">
            <v>3047</v>
          </cell>
          <cell r="D85">
            <v>27</v>
          </cell>
          <cell r="E85">
            <v>463</v>
          </cell>
          <cell r="F85">
            <v>7718</v>
          </cell>
          <cell r="G85">
            <v>3643</v>
          </cell>
          <cell r="H85">
            <v>4</v>
          </cell>
          <cell r="I85">
            <v>26942</v>
          </cell>
        </row>
        <row r="86">
          <cell r="B86">
            <v>1270</v>
          </cell>
          <cell r="C86">
            <v>8644</v>
          </cell>
          <cell r="D86">
            <v>0</v>
          </cell>
          <cell r="E86">
            <v>0</v>
          </cell>
          <cell r="F86">
            <v>320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0</v>
          </cell>
          <cell r="C87">
            <v>45</v>
          </cell>
          <cell r="D87">
            <v>0</v>
          </cell>
          <cell r="E87">
            <v>0</v>
          </cell>
          <cell r="F87">
            <v>1412</v>
          </cell>
          <cell r="G87">
            <v>5485</v>
          </cell>
          <cell r="H87">
            <v>2</v>
          </cell>
          <cell r="I87">
            <v>722</v>
          </cell>
        </row>
        <row r="88">
          <cell r="B88">
            <v>28856</v>
          </cell>
          <cell r="C88">
            <v>9567</v>
          </cell>
          <cell r="D88">
            <v>148275</v>
          </cell>
          <cell r="E88">
            <v>3871</v>
          </cell>
          <cell r="F88">
            <v>25355</v>
          </cell>
          <cell r="G88">
            <v>74747</v>
          </cell>
          <cell r="H88">
            <v>17238</v>
          </cell>
          <cell r="I88">
            <v>849</v>
          </cell>
        </row>
        <row r="89">
          <cell r="B89">
            <v>156972</v>
          </cell>
          <cell r="C89">
            <v>168758</v>
          </cell>
          <cell r="D89">
            <v>15130</v>
          </cell>
          <cell r="E89">
            <v>203239</v>
          </cell>
          <cell r="F89">
            <v>38103</v>
          </cell>
          <cell r="G89">
            <v>164689</v>
          </cell>
          <cell r="H89">
            <v>27958</v>
          </cell>
          <cell r="I89">
            <v>1882</v>
          </cell>
        </row>
        <row r="107">
          <cell r="C107">
            <v>14117</v>
          </cell>
          <cell r="D107">
            <v>2152</v>
          </cell>
          <cell r="E107">
            <v>7579</v>
          </cell>
          <cell r="F107">
            <v>2411</v>
          </cell>
          <cell r="H107">
            <v>156</v>
          </cell>
          <cell r="I107">
            <v>1521</v>
          </cell>
        </row>
        <row r="108">
          <cell r="B108">
            <v>5183</v>
          </cell>
          <cell r="C108">
            <v>1519</v>
          </cell>
          <cell r="D108">
            <v>1413</v>
          </cell>
          <cell r="E108">
            <v>2012</v>
          </cell>
          <cell r="F108">
            <v>3718</v>
          </cell>
          <cell r="G108">
            <v>12563</v>
          </cell>
          <cell r="H108">
            <v>6400</v>
          </cell>
          <cell r="I108">
            <v>1967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5260</v>
          </cell>
          <cell r="H109">
            <v>0</v>
          </cell>
          <cell r="I109">
            <v>0</v>
          </cell>
        </row>
        <row r="110">
          <cell r="B110">
            <v>324</v>
          </cell>
          <cell r="C110">
            <v>5525</v>
          </cell>
          <cell r="D110">
            <v>112</v>
          </cell>
          <cell r="E110">
            <v>196</v>
          </cell>
          <cell r="F110">
            <v>1010</v>
          </cell>
          <cell r="G110">
            <v>2141</v>
          </cell>
          <cell r="H110">
            <v>127</v>
          </cell>
          <cell r="I110">
            <v>2296</v>
          </cell>
        </row>
        <row r="111">
          <cell r="B111">
            <v>0</v>
          </cell>
          <cell r="C111">
            <v>0</v>
          </cell>
          <cell r="D111">
            <v>701</v>
          </cell>
          <cell r="E111">
            <v>3</v>
          </cell>
          <cell r="F111">
            <v>3</v>
          </cell>
          <cell r="G111">
            <v>0</v>
          </cell>
          <cell r="H111">
            <v>1056</v>
          </cell>
          <cell r="I111">
            <v>90</v>
          </cell>
        </row>
        <row r="112">
          <cell r="B112">
            <v>1719</v>
          </cell>
          <cell r="C112">
            <v>420</v>
          </cell>
          <cell r="D112">
            <v>3946</v>
          </cell>
          <cell r="E112">
            <v>8153</v>
          </cell>
          <cell r="F112">
            <v>6362</v>
          </cell>
          <cell r="G112">
            <v>620</v>
          </cell>
          <cell r="H112">
            <v>15394</v>
          </cell>
          <cell r="I112">
            <v>22155</v>
          </cell>
        </row>
        <row r="113">
          <cell r="B113">
            <v>159</v>
          </cell>
          <cell r="C113">
            <v>221</v>
          </cell>
          <cell r="D113">
            <v>972</v>
          </cell>
          <cell r="E113">
            <v>48</v>
          </cell>
          <cell r="F113">
            <v>214</v>
          </cell>
          <cell r="G113">
            <v>6945</v>
          </cell>
          <cell r="H113">
            <v>6247</v>
          </cell>
          <cell r="I113">
            <v>6246</v>
          </cell>
        </row>
        <row r="114">
          <cell r="B114">
            <v>63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798</v>
          </cell>
          <cell r="I114">
            <v>0</v>
          </cell>
        </row>
        <row r="115">
          <cell r="B115">
            <v>5946</v>
          </cell>
          <cell r="C115">
            <v>295</v>
          </cell>
          <cell r="D115">
            <v>3076</v>
          </cell>
          <cell r="E115">
            <v>834</v>
          </cell>
          <cell r="F115">
            <v>11410</v>
          </cell>
          <cell r="G115">
            <v>16622</v>
          </cell>
          <cell r="H115">
            <v>10469</v>
          </cell>
          <cell r="I115">
            <v>2222</v>
          </cell>
        </row>
        <row r="116">
          <cell r="B116">
            <v>13496</v>
          </cell>
          <cell r="C116">
            <v>13401</v>
          </cell>
          <cell r="D116">
            <v>2472</v>
          </cell>
          <cell r="E116">
            <v>40203</v>
          </cell>
          <cell r="F116">
            <v>3744</v>
          </cell>
          <cell r="G116">
            <v>1169</v>
          </cell>
          <cell r="H116">
            <v>7048</v>
          </cell>
          <cell r="I116">
            <v>5268</v>
          </cell>
        </row>
        <row r="117">
          <cell r="B117">
            <v>0</v>
          </cell>
          <cell r="C117">
            <v>47543</v>
          </cell>
          <cell r="D117">
            <v>192</v>
          </cell>
          <cell r="E117">
            <v>1658</v>
          </cell>
          <cell r="F117">
            <v>18934</v>
          </cell>
          <cell r="G117">
            <v>2646</v>
          </cell>
          <cell r="H117">
            <v>90</v>
          </cell>
          <cell r="I117">
            <v>5774</v>
          </cell>
        </row>
        <row r="118">
          <cell r="B118">
            <v>0</v>
          </cell>
          <cell r="C118">
            <v>0</v>
          </cell>
          <cell r="D118">
            <v>7500</v>
          </cell>
          <cell r="E118">
            <v>61465</v>
          </cell>
          <cell r="F118">
            <v>3070</v>
          </cell>
          <cell r="G118">
            <v>1020</v>
          </cell>
          <cell r="H118">
            <v>0</v>
          </cell>
          <cell r="I118">
            <v>0</v>
          </cell>
        </row>
        <row r="119">
          <cell r="B119">
            <v>1486</v>
          </cell>
          <cell r="C119">
            <v>8524</v>
          </cell>
          <cell r="D119">
            <v>984</v>
          </cell>
          <cell r="E119">
            <v>1337</v>
          </cell>
          <cell r="F119">
            <v>20024</v>
          </cell>
          <cell r="G119">
            <v>5910</v>
          </cell>
          <cell r="H119">
            <v>1111</v>
          </cell>
          <cell r="I119">
            <v>5437</v>
          </cell>
        </row>
        <row r="120">
          <cell r="B120">
            <v>40393</v>
          </cell>
          <cell r="C120">
            <v>19146</v>
          </cell>
          <cell r="D120">
            <v>41255</v>
          </cell>
          <cell r="E120">
            <v>106863</v>
          </cell>
          <cell r="F120">
            <v>30312</v>
          </cell>
          <cell r="G120">
            <v>5405</v>
          </cell>
          <cell r="H120">
            <v>16298</v>
          </cell>
          <cell r="I120">
            <v>15810</v>
          </cell>
        </row>
        <row r="121">
          <cell r="B121">
            <v>8185</v>
          </cell>
          <cell r="C121">
            <v>700</v>
          </cell>
          <cell r="D121">
            <v>37982</v>
          </cell>
          <cell r="E121">
            <v>5742</v>
          </cell>
          <cell r="F121">
            <v>5995</v>
          </cell>
          <cell r="G121">
            <v>3461</v>
          </cell>
          <cell r="H121">
            <v>9603</v>
          </cell>
          <cell r="I121">
            <v>561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2195</v>
          </cell>
          <cell r="F122">
            <v>0</v>
          </cell>
          <cell r="G122">
            <v>0</v>
          </cell>
          <cell r="H122">
            <v>135</v>
          </cell>
          <cell r="I122">
            <v>0</v>
          </cell>
        </row>
        <row r="123">
          <cell r="B123">
            <v>15647</v>
          </cell>
          <cell r="C123">
            <v>13469</v>
          </cell>
          <cell r="D123">
            <v>20101</v>
          </cell>
          <cell r="E123">
            <v>5409</v>
          </cell>
          <cell r="F123">
            <v>30386</v>
          </cell>
          <cell r="G123">
            <v>4043</v>
          </cell>
          <cell r="H123">
            <v>9135</v>
          </cell>
          <cell r="I123">
            <v>7635</v>
          </cell>
        </row>
        <row r="124">
          <cell r="B124">
            <v>14483</v>
          </cell>
          <cell r="C124">
            <v>237</v>
          </cell>
          <cell r="D124">
            <v>6848</v>
          </cell>
          <cell r="E124">
            <v>9488</v>
          </cell>
          <cell r="F124">
            <v>3126</v>
          </cell>
          <cell r="G124">
            <v>1544</v>
          </cell>
          <cell r="H124">
            <v>8809</v>
          </cell>
          <cell r="I124">
            <v>131</v>
          </cell>
        </row>
        <row r="125">
          <cell r="B125">
            <v>856</v>
          </cell>
          <cell r="C125">
            <v>0</v>
          </cell>
          <cell r="D125">
            <v>1122</v>
          </cell>
          <cell r="E125">
            <v>300</v>
          </cell>
          <cell r="F125">
            <v>66666</v>
          </cell>
          <cell r="G125">
            <v>391</v>
          </cell>
          <cell r="H125">
            <v>1126</v>
          </cell>
          <cell r="I125">
            <v>120</v>
          </cell>
        </row>
        <row r="126">
          <cell r="B126">
            <v>1789</v>
          </cell>
          <cell r="C126">
            <v>101</v>
          </cell>
          <cell r="D126">
            <v>1388</v>
          </cell>
          <cell r="E126">
            <v>2880</v>
          </cell>
          <cell r="F126">
            <v>3210</v>
          </cell>
          <cell r="G126">
            <v>0</v>
          </cell>
          <cell r="H126">
            <v>427</v>
          </cell>
          <cell r="I126">
            <v>98</v>
          </cell>
        </row>
        <row r="127">
          <cell r="B127">
            <v>3</v>
          </cell>
          <cell r="C127">
            <v>56</v>
          </cell>
          <cell r="D127">
            <v>0</v>
          </cell>
          <cell r="E127">
            <v>746</v>
          </cell>
          <cell r="F127">
            <v>295</v>
          </cell>
          <cell r="G127">
            <v>21</v>
          </cell>
          <cell r="H127">
            <v>19</v>
          </cell>
          <cell r="I127">
            <v>36</v>
          </cell>
        </row>
        <row r="128">
          <cell r="B128">
            <v>62</v>
          </cell>
          <cell r="C128">
            <v>0</v>
          </cell>
          <cell r="D128">
            <v>7</v>
          </cell>
          <cell r="E128">
            <v>28472</v>
          </cell>
          <cell r="F128">
            <v>44</v>
          </cell>
          <cell r="G128">
            <v>108</v>
          </cell>
          <cell r="H128">
            <v>31</v>
          </cell>
          <cell r="I128">
            <v>50</v>
          </cell>
        </row>
        <row r="129">
          <cell r="B129">
            <v>4062</v>
          </cell>
          <cell r="C129">
            <v>136</v>
          </cell>
          <cell r="D129">
            <v>990</v>
          </cell>
          <cell r="E129">
            <v>1860</v>
          </cell>
          <cell r="F129">
            <v>18420</v>
          </cell>
          <cell r="G129">
            <v>1488</v>
          </cell>
          <cell r="H129">
            <v>5672</v>
          </cell>
          <cell r="I129">
            <v>8</v>
          </cell>
        </row>
        <row r="130">
          <cell r="B130">
            <v>200000</v>
          </cell>
          <cell r="C130">
            <v>0</v>
          </cell>
          <cell r="D130">
            <v>33000</v>
          </cell>
          <cell r="E130">
            <v>0</v>
          </cell>
          <cell r="F130">
            <v>115000</v>
          </cell>
          <cell r="G130">
            <v>470000</v>
          </cell>
          <cell r="H130">
            <v>360000</v>
          </cell>
          <cell r="I130">
            <v>0</v>
          </cell>
        </row>
        <row r="131">
          <cell r="B131">
            <v>0</v>
          </cell>
          <cell r="C131">
            <v>30</v>
          </cell>
          <cell r="D131">
            <v>225</v>
          </cell>
          <cell r="E131">
            <v>16440</v>
          </cell>
          <cell r="F131">
            <v>3080</v>
          </cell>
          <cell r="G131">
            <v>658</v>
          </cell>
          <cell r="H131">
            <v>165</v>
          </cell>
          <cell r="I131">
            <v>0</v>
          </cell>
        </row>
        <row r="132">
          <cell r="B132">
            <v>430</v>
          </cell>
          <cell r="C132">
            <v>2</v>
          </cell>
          <cell r="D132">
            <v>0</v>
          </cell>
          <cell r="E132">
            <v>28</v>
          </cell>
          <cell r="F132">
            <v>1100</v>
          </cell>
          <cell r="G132">
            <v>748</v>
          </cell>
          <cell r="H132">
            <v>0</v>
          </cell>
          <cell r="I132">
            <v>2193</v>
          </cell>
        </row>
        <row r="133">
          <cell r="B133">
            <v>87</v>
          </cell>
          <cell r="C133">
            <v>822</v>
          </cell>
          <cell r="D133">
            <v>0</v>
          </cell>
          <cell r="E133">
            <v>96</v>
          </cell>
          <cell r="F133">
            <v>1345</v>
          </cell>
          <cell r="G133">
            <v>5</v>
          </cell>
          <cell r="H133">
            <v>0</v>
          </cell>
          <cell r="I133">
            <v>1971</v>
          </cell>
        </row>
        <row r="134">
          <cell r="B134">
            <v>1599</v>
          </cell>
          <cell r="C134">
            <v>215</v>
          </cell>
          <cell r="D134">
            <v>5331</v>
          </cell>
          <cell r="E134">
            <v>1360</v>
          </cell>
          <cell r="F134">
            <v>1812</v>
          </cell>
          <cell r="G134">
            <v>1403</v>
          </cell>
          <cell r="H134">
            <v>358</v>
          </cell>
          <cell r="I134">
            <v>315</v>
          </cell>
        </row>
        <row r="135">
          <cell r="B135">
            <v>47</v>
          </cell>
          <cell r="C135">
            <v>12</v>
          </cell>
          <cell r="D135">
            <v>375</v>
          </cell>
          <cell r="E135">
            <v>0</v>
          </cell>
          <cell r="F135">
            <v>0</v>
          </cell>
          <cell r="G135">
            <v>81</v>
          </cell>
          <cell r="H135">
            <v>48</v>
          </cell>
          <cell r="I135">
            <v>2153</v>
          </cell>
        </row>
        <row r="136">
          <cell r="B136">
            <v>2658</v>
          </cell>
          <cell r="C136">
            <v>3247</v>
          </cell>
          <cell r="D136">
            <v>8</v>
          </cell>
          <cell r="E136">
            <v>28</v>
          </cell>
          <cell r="F136">
            <v>6443</v>
          </cell>
          <cell r="G136">
            <v>1330</v>
          </cell>
          <cell r="H136">
            <v>4</v>
          </cell>
          <cell r="I136">
            <v>47986</v>
          </cell>
        </row>
        <row r="137">
          <cell r="B137">
            <v>3142</v>
          </cell>
          <cell r="C137">
            <v>1210</v>
          </cell>
          <cell r="D137">
            <v>0</v>
          </cell>
          <cell r="E137">
            <v>0</v>
          </cell>
          <cell r="F137">
            <v>960</v>
          </cell>
          <cell r="G137">
            <v>0</v>
          </cell>
          <cell r="H137">
            <v>0</v>
          </cell>
          <cell r="I137">
            <v>0</v>
          </cell>
        </row>
        <row r="138">
          <cell r="B138">
            <v>0</v>
          </cell>
          <cell r="C138">
            <v>13</v>
          </cell>
          <cell r="D138">
            <v>0</v>
          </cell>
          <cell r="E138">
            <v>0</v>
          </cell>
          <cell r="F138">
            <v>1275</v>
          </cell>
          <cell r="G138">
            <v>1591</v>
          </cell>
          <cell r="H138">
            <v>3</v>
          </cell>
          <cell r="I138">
            <v>1113</v>
          </cell>
        </row>
        <row r="139">
          <cell r="B139">
            <v>170198</v>
          </cell>
          <cell r="C139">
            <v>67235</v>
          </cell>
          <cell r="D139">
            <v>868550</v>
          </cell>
          <cell r="E139">
            <v>52093</v>
          </cell>
          <cell r="F139">
            <v>115131</v>
          </cell>
          <cell r="G139">
            <v>341885</v>
          </cell>
          <cell r="H139">
            <v>72210</v>
          </cell>
          <cell r="I139">
            <v>44768</v>
          </cell>
        </row>
        <row r="140">
          <cell r="B140">
            <v>26726</v>
          </cell>
          <cell r="C140">
            <v>19443</v>
          </cell>
          <cell r="D140">
            <v>8886</v>
          </cell>
          <cell r="E140">
            <v>17743</v>
          </cell>
          <cell r="F140">
            <v>7178</v>
          </cell>
          <cell r="G140">
            <v>38301</v>
          </cell>
          <cell r="H140">
            <v>14662</v>
          </cell>
          <cell r="I140">
            <v>2175</v>
          </cell>
        </row>
      </sheetData>
      <sheetData sheetId="4">
        <row r="8">
          <cell r="B8">
            <v>0</v>
          </cell>
          <cell r="C8">
            <v>200756</v>
          </cell>
          <cell r="D8">
            <v>158144</v>
          </cell>
          <cell r="E8">
            <v>20358</v>
          </cell>
          <cell r="F8">
            <v>615</v>
          </cell>
          <cell r="G8">
            <v>0</v>
          </cell>
          <cell r="H8">
            <v>9226</v>
          </cell>
          <cell r="I8">
            <v>1860</v>
          </cell>
        </row>
        <row r="9">
          <cell r="B9">
            <v>1003</v>
          </cell>
          <cell r="C9">
            <v>820</v>
          </cell>
          <cell r="D9">
            <v>1708</v>
          </cell>
          <cell r="E9">
            <v>1563</v>
          </cell>
          <cell r="F9">
            <v>1562</v>
          </cell>
          <cell r="G9">
            <v>1417</v>
          </cell>
          <cell r="H9">
            <v>8422</v>
          </cell>
          <cell r="I9">
            <v>854</v>
          </cell>
        </row>
        <row r="10">
          <cell r="B10">
            <v>25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C11">
            <v>30</v>
          </cell>
          <cell r="I11">
            <v>6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5</v>
          </cell>
          <cell r="G12">
            <v>0</v>
          </cell>
          <cell r="H12">
            <v>979</v>
          </cell>
          <cell r="I12">
            <v>0</v>
          </cell>
        </row>
        <row r="13">
          <cell r="B13">
            <v>605</v>
          </cell>
          <cell r="C13">
            <v>273</v>
          </cell>
          <cell r="D13">
            <v>492</v>
          </cell>
          <cell r="E13">
            <v>5764</v>
          </cell>
          <cell r="F13">
            <v>8333</v>
          </cell>
          <cell r="G13">
            <v>837</v>
          </cell>
          <cell r="H13">
            <v>733</v>
          </cell>
          <cell r="I13">
            <v>454</v>
          </cell>
        </row>
        <row r="14">
          <cell r="B14">
            <v>77</v>
          </cell>
          <cell r="C14">
            <v>354</v>
          </cell>
          <cell r="D14">
            <v>454</v>
          </cell>
          <cell r="E14">
            <v>51</v>
          </cell>
          <cell r="F14">
            <v>403</v>
          </cell>
          <cell r="G14">
            <v>1623</v>
          </cell>
          <cell r="H14">
            <v>196</v>
          </cell>
          <cell r="I14">
            <v>0</v>
          </cell>
        </row>
        <row r="15">
          <cell r="B15">
            <v>130</v>
          </cell>
          <cell r="C15">
            <v>0</v>
          </cell>
          <cell r="D15">
            <v>0</v>
          </cell>
          <cell r="E15">
            <v>0</v>
          </cell>
          <cell r="F15">
            <v>105</v>
          </cell>
          <cell r="G15">
            <v>171</v>
          </cell>
          <cell r="H15">
            <v>0</v>
          </cell>
          <cell r="I15">
            <v>0</v>
          </cell>
        </row>
        <row r="16">
          <cell r="B16">
            <v>85</v>
          </cell>
          <cell r="C16">
            <v>101</v>
          </cell>
          <cell r="D16">
            <v>477</v>
          </cell>
          <cell r="E16">
            <v>78</v>
          </cell>
          <cell r="F16">
            <v>748</v>
          </cell>
          <cell r="G16">
            <v>60</v>
          </cell>
          <cell r="H16">
            <v>3463</v>
          </cell>
          <cell r="I16">
            <v>242</v>
          </cell>
        </row>
        <row r="17">
          <cell r="B17">
            <v>228</v>
          </cell>
          <cell r="C17">
            <v>682</v>
          </cell>
          <cell r="D17">
            <v>58</v>
          </cell>
          <cell r="E17">
            <v>1326</v>
          </cell>
          <cell r="F17">
            <v>378</v>
          </cell>
          <cell r="G17">
            <v>206</v>
          </cell>
          <cell r="H17">
            <v>1810</v>
          </cell>
          <cell r="I17">
            <v>291</v>
          </cell>
        </row>
        <row r="18">
          <cell r="B18">
            <v>0</v>
          </cell>
          <cell r="C18">
            <v>2642</v>
          </cell>
          <cell r="D18">
            <v>0</v>
          </cell>
          <cell r="E18">
            <v>5</v>
          </cell>
          <cell r="F18">
            <v>1559</v>
          </cell>
          <cell r="G18">
            <v>531</v>
          </cell>
          <cell r="H18">
            <v>26</v>
          </cell>
          <cell r="I18">
            <v>387</v>
          </cell>
        </row>
        <row r="19">
          <cell r="B19">
            <v>20</v>
          </cell>
          <cell r="C19">
            <v>0</v>
          </cell>
          <cell r="D19">
            <v>0</v>
          </cell>
          <cell r="E19">
            <v>1704</v>
          </cell>
          <cell r="F19">
            <v>60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264</v>
          </cell>
          <cell r="C20">
            <v>624</v>
          </cell>
          <cell r="D20">
            <v>45</v>
          </cell>
          <cell r="E20">
            <v>661</v>
          </cell>
          <cell r="F20">
            <v>823</v>
          </cell>
          <cell r="G20">
            <v>599</v>
          </cell>
          <cell r="H20">
            <v>26</v>
          </cell>
          <cell r="I20">
            <v>966</v>
          </cell>
        </row>
        <row r="21">
          <cell r="B21">
            <v>3401</v>
          </cell>
          <cell r="C21">
            <v>1626</v>
          </cell>
          <cell r="D21">
            <v>2874</v>
          </cell>
          <cell r="E21">
            <v>5292</v>
          </cell>
          <cell r="F21">
            <v>2345</v>
          </cell>
          <cell r="G21">
            <v>916</v>
          </cell>
          <cell r="H21">
            <v>831</v>
          </cell>
          <cell r="I21">
            <v>1031</v>
          </cell>
        </row>
        <row r="22">
          <cell r="B22">
            <v>230</v>
          </cell>
          <cell r="C22">
            <v>58</v>
          </cell>
          <cell r="D22">
            <v>498</v>
          </cell>
          <cell r="E22">
            <v>391</v>
          </cell>
          <cell r="F22">
            <v>1058</v>
          </cell>
          <cell r="G22">
            <v>128</v>
          </cell>
          <cell r="H22">
            <v>557</v>
          </cell>
          <cell r="I22">
            <v>59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4</v>
          </cell>
          <cell r="I23">
            <v>0</v>
          </cell>
        </row>
        <row r="24">
          <cell r="B24">
            <v>258</v>
          </cell>
          <cell r="C24">
            <v>203</v>
          </cell>
          <cell r="D24">
            <v>510</v>
          </cell>
          <cell r="E24">
            <v>215</v>
          </cell>
          <cell r="F24">
            <v>945</v>
          </cell>
          <cell r="G24">
            <v>248</v>
          </cell>
          <cell r="H24">
            <v>49</v>
          </cell>
          <cell r="I24">
            <v>150</v>
          </cell>
        </row>
        <row r="25">
          <cell r="B25">
            <v>272</v>
          </cell>
          <cell r="C25">
            <v>53</v>
          </cell>
          <cell r="D25">
            <v>241</v>
          </cell>
          <cell r="E25">
            <v>690</v>
          </cell>
          <cell r="F25">
            <v>116</v>
          </cell>
          <cell r="G25">
            <v>56</v>
          </cell>
          <cell r="H25">
            <v>368</v>
          </cell>
          <cell r="I25">
            <v>23</v>
          </cell>
        </row>
        <row r="26">
          <cell r="B26">
            <v>0</v>
          </cell>
          <cell r="C26">
            <v>0</v>
          </cell>
          <cell r="D26">
            <v>90</v>
          </cell>
          <cell r="E26">
            <v>410</v>
          </cell>
          <cell r="F26">
            <v>965</v>
          </cell>
          <cell r="G26">
            <v>546</v>
          </cell>
          <cell r="H26">
            <v>506</v>
          </cell>
          <cell r="I26">
            <v>25</v>
          </cell>
        </row>
        <row r="27">
          <cell r="B27">
            <v>98</v>
          </cell>
          <cell r="C27">
            <v>14</v>
          </cell>
          <cell r="D27">
            <v>86</v>
          </cell>
          <cell r="E27">
            <v>134</v>
          </cell>
          <cell r="F27">
            <v>167</v>
          </cell>
          <cell r="G27">
            <v>25</v>
          </cell>
          <cell r="H27">
            <v>116</v>
          </cell>
          <cell r="I27">
            <v>95</v>
          </cell>
        </row>
        <row r="28">
          <cell r="B28">
            <v>15</v>
          </cell>
          <cell r="C28">
            <v>14</v>
          </cell>
          <cell r="D28">
            <v>20</v>
          </cell>
          <cell r="E28">
            <v>381</v>
          </cell>
          <cell r="F28">
            <v>150</v>
          </cell>
          <cell r="G28">
            <v>11</v>
          </cell>
          <cell r="H28">
            <v>2</v>
          </cell>
          <cell r="I28">
            <v>5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5992</v>
          </cell>
          <cell r="F29">
            <v>10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33</v>
          </cell>
          <cell r="C30">
            <v>0</v>
          </cell>
          <cell r="D30">
            <v>66</v>
          </cell>
          <cell r="E30">
            <v>130</v>
          </cell>
          <cell r="F30">
            <v>206</v>
          </cell>
          <cell r="G30">
            <v>78</v>
          </cell>
          <cell r="H30">
            <v>215</v>
          </cell>
          <cell r="I30">
            <v>21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472</v>
          </cell>
          <cell r="F32">
            <v>75</v>
          </cell>
          <cell r="G32">
            <v>31</v>
          </cell>
          <cell r="H32">
            <v>0</v>
          </cell>
          <cell r="I32">
            <v>0</v>
          </cell>
        </row>
        <row r="33">
          <cell r="B33">
            <v>220</v>
          </cell>
          <cell r="C33">
            <v>87</v>
          </cell>
          <cell r="D33">
            <v>245</v>
          </cell>
          <cell r="E33">
            <v>188</v>
          </cell>
          <cell r="F33">
            <v>220</v>
          </cell>
          <cell r="G33">
            <v>2</v>
          </cell>
          <cell r="H33">
            <v>40</v>
          </cell>
          <cell r="I33">
            <v>22</v>
          </cell>
        </row>
        <row r="34">
          <cell r="B34">
            <v>0</v>
          </cell>
          <cell r="C34">
            <v>145</v>
          </cell>
          <cell r="D34">
            <v>0</v>
          </cell>
          <cell r="E34">
            <v>30</v>
          </cell>
          <cell r="F34">
            <v>5</v>
          </cell>
          <cell r="G34">
            <v>0</v>
          </cell>
          <cell r="H34">
            <v>0</v>
          </cell>
          <cell r="I34">
            <v>155</v>
          </cell>
        </row>
        <row r="35">
          <cell r="B35">
            <v>45</v>
          </cell>
          <cell r="C35">
            <v>52</v>
          </cell>
          <cell r="D35">
            <v>270</v>
          </cell>
          <cell r="E35">
            <v>134</v>
          </cell>
          <cell r="F35">
            <v>643</v>
          </cell>
          <cell r="G35">
            <v>267</v>
          </cell>
          <cell r="H35">
            <v>245</v>
          </cell>
          <cell r="I35">
            <v>22</v>
          </cell>
        </row>
        <row r="36">
          <cell r="B36">
            <v>100</v>
          </cell>
          <cell r="C36">
            <v>5</v>
          </cell>
          <cell r="D36">
            <v>193</v>
          </cell>
          <cell r="E36">
            <v>0</v>
          </cell>
          <cell r="F36">
            <v>50</v>
          </cell>
          <cell r="G36">
            <v>318</v>
          </cell>
          <cell r="H36">
            <v>65</v>
          </cell>
          <cell r="I36">
            <v>1370</v>
          </cell>
        </row>
        <row r="37">
          <cell r="B37">
            <v>4</v>
          </cell>
          <cell r="C37">
            <v>100</v>
          </cell>
          <cell r="D37">
            <v>0</v>
          </cell>
          <cell r="E37">
            <v>5</v>
          </cell>
          <cell r="F37">
            <v>10</v>
          </cell>
          <cell r="G37">
            <v>0</v>
          </cell>
          <cell r="H37">
            <v>0</v>
          </cell>
          <cell r="I37">
            <v>76</v>
          </cell>
        </row>
        <row r="38">
          <cell r="B38">
            <v>255</v>
          </cell>
          <cell r="C38">
            <v>1541</v>
          </cell>
          <cell r="D38">
            <v>16</v>
          </cell>
          <cell r="E38">
            <v>41</v>
          </cell>
          <cell r="F38">
            <v>663</v>
          </cell>
          <cell r="G38">
            <v>0</v>
          </cell>
          <cell r="H38">
            <v>0</v>
          </cell>
          <cell r="I38">
            <v>25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87</v>
          </cell>
          <cell r="C40">
            <v>125</v>
          </cell>
          <cell r="D40">
            <v>752</v>
          </cell>
          <cell r="E40">
            <v>66</v>
          </cell>
          <cell r="F40">
            <v>279</v>
          </cell>
          <cell r="G40">
            <v>112</v>
          </cell>
          <cell r="H40">
            <v>255</v>
          </cell>
          <cell r="I40">
            <v>200</v>
          </cell>
        </row>
        <row r="41">
          <cell r="B41">
            <v>1928</v>
          </cell>
          <cell r="C41">
            <v>1381</v>
          </cell>
          <cell r="D41">
            <v>1493</v>
          </cell>
          <cell r="E41">
            <v>3267</v>
          </cell>
          <cell r="F41">
            <v>1510</v>
          </cell>
          <cell r="G41">
            <v>1181</v>
          </cell>
          <cell r="H41">
            <v>1420</v>
          </cell>
          <cell r="I41">
            <v>834</v>
          </cell>
        </row>
        <row r="56">
          <cell r="B56">
            <v>0</v>
          </cell>
          <cell r="C56">
            <v>555</v>
          </cell>
          <cell r="D56">
            <v>906</v>
          </cell>
          <cell r="E56">
            <v>0</v>
          </cell>
          <cell r="F56">
            <v>0</v>
          </cell>
          <cell r="G56">
            <v>0</v>
          </cell>
          <cell r="H56">
            <v>501</v>
          </cell>
          <cell r="I56">
            <v>60</v>
          </cell>
        </row>
        <row r="57">
          <cell r="B57">
            <v>1069</v>
          </cell>
          <cell r="C57">
            <v>1066</v>
          </cell>
          <cell r="D57">
            <v>1720</v>
          </cell>
          <cell r="E57">
            <v>1115</v>
          </cell>
          <cell r="F57">
            <v>3276</v>
          </cell>
          <cell r="G57">
            <v>2939</v>
          </cell>
          <cell r="H57">
            <v>7994</v>
          </cell>
          <cell r="I57">
            <v>1826</v>
          </cell>
        </row>
        <row r="58">
          <cell r="B58">
            <v>25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3106</v>
          </cell>
          <cell r="H58">
            <v>0</v>
          </cell>
          <cell r="I58">
            <v>0</v>
          </cell>
        </row>
        <row r="59">
          <cell r="B59">
            <v>1531</v>
          </cell>
          <cell r="C59">
            <v>71902</v>
          </cell>
          <cell r="D59">
            <v>737</v>
          </cell>
          <cell r="E59">
            <v>1140</v>
          </cell>
          <cell r="F59">
            <v>8629</v>
          </cell>
          <cell r="G59">
            <v>19860</v>
          </cell>
          <cell r="H59">
            <v>649</v>
          </cell>
          <cell r="I59">
            <v>29741</v>
          </cell>
        </row>
        <row r="60">
          <cell r="B60">
            <v>4</v>
          </cell>
          <cell r="C60">
            <v>0</v>
          </cell>
          <cell r="D60">
            <v>569</v>
          </cell>
          <cell r="E60">
            <v>0</v>
          </cell>
          <cell r="F60">
            <v>0</v>
          </cell>
          <cell r="G60">
            <v>0</v>
          </cell>
          <cell r="H60">
            <v>1922</v>
          </cell>
          <cell r="I60">
            <v>0</v>
          </cell>
        </row>
        <row r="61">
          <cell r="B61">
            <v>553</v>
          </cell>
          <cell r="C61">
            <v>127</v>
          </cell>
          <cell r="D61">
            <v>514</v>
          </cell>
          <cell r="E61">
            <v>4372</v>
          </cell>
          <cell r="F61">
            <v>1526</v>
          </cell>
          <cell r="G61">
            <v>710</v>
          </cell>
          <cell r="H61">
            <v>128840</v>
          </cell>
          <cell r="I61">
            <v>12141</v>
          </cell>
        </row>
        <row r="62">
          <cell r="B62">
            <v>52</v>
          </cell>
          <cell r="C62">
            <v>185</v>
          </cell>
          <cell r="D62">
            <v>161</v>
          </cell>
          <cell r="E62">
            <v>71</v>
          </cell>
          <cell r="F62">
            <v>206</v>
          </cell>
          <cell r="G62">
            <v>2855</v>
          </cell>
          <cell r="H62">
            <v>10936</v>
          </cell>
          <cell r="I62">
            <v>5410</v>
          </cell>
        </row>
        <row r="63">
          <cell r="B63">
            <v>90</v>
          </cell>
          <cell r="C63">
            <v>0</v>
          </cell>
          <cell r="D63">
            <v>0</v>
          </cell>
          <cell r="E63">
            <v>0</v>
          </cell>
          <cell r="F63">
            <v>105</v>
          </cell>
          <cell r="G63">
            <v>144</v>
          </cell>
          <cell r="H63">
            <v>63</v>
          </cell>
          <cell r="I63">
            <v>0</v>
          </cell>
        </row>
        <row r="64">
          <cell r="B64">
            <v>665</v>
          </cell>
          <cell r="C64">
            <v>794</v>
          </cell>
          <cell r="D64">
            <v>1554</v>
          </cell>
          <cell r="E64">
            <v>163</v>
          </cell>
          <cell r="F64">
            <v>7853</v>
          </cell>
          <cell r="G64">
            <v>20598</v>
          </cell>
          <cell r="H64">
            <v>31090</v>
          </cell>
          <cell r="I64">
            <v>2284</v>
          </cell>
        </row>
        <row r="65">
          <cell r="B65">
            <v>805</v>
          </cell>
          <cell r="C65">
            <v>686</v>
          </cell>
          <cell r="D65">
            <v>101</v>
          </cell>
          <cell r="E65">
            <v>3887</v>
          </cell>
          <cell r="F65">
            <v>1291</v>
          </cell>
          <cell r="G65">
            <v>208</v>
          </cell>
          <cell r="H65">
            <v>1188</v>
          </cell>
          <cell r="I65">
            <v>639</v>
          </cell>
        </row>
        <row r="66">
          <cell r="B66">
            <v>147</v>
          </cell>
          <cell r="C66">
            <v>2500</v>
          </cell>
          <cell r="D66">
            <v>50</v>
          </cell>
          <cell r="E66">
            <v>150</v>
          </cell>
          <cell r="F66">
            <v>3110</v>
          </cell>
          <cell r="G66">
            <v>600</v>
          </cell>
          <cell r="H66">
            <v>38</v>
          </cell>
          <cell r="I66">
            <v>3000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2645</v>
          </cell>
          <cell r="F67">
            <v>190</v>
          </cell>
          <cell r="G67">
            <v>0</v>
          </cell>
          <cell r="H67">
            <v>270</v>
          </cell>
          <cell r="I67">
            <v>0</v>
          </cell>
        </row>
        <row r="68">
          <cell r="B68">
            <v>700</v>
          </cell>
          <cell r="C68">
            <v>2587</v>
          </cell>
          <cell r="D68">
            <v>100</v>
          </cell>
          <cell r="E68">
            <v>700</v>
          </cell>
          <cell r="F68">
            <v>2921</v>
          </cell>
          <cell r="G68">
            <v>1190</v>
          </cell>
          <cell r="H68">
            <v>36</v>
          </cell>
          <cell r="I68">
            <v>800</v>
          </cell>
        </row>
        <row r="69">
          <cell r="B69">
            <v>6000</v>
          </cell>
          <cell r="C69">
            <v>2208</v>
          </cell>
          <cell r="D69">
            <v>5409</v>
          </cell>
          <cell r="E69">
            <v>9210</v>
          </cell>
          <cell r="F69">
            <v>3296</v>
          </cell>
          <cell r="G69">
            <v>944</v>
          </cell>
          <cell r="H69">
            <v>2090</v>
          </cell>
          <cell r="I69">
            <v>2012</v>
          </cell>
        </row>
        <row r="70">
          <cell r="B70">
            <v>818</v>
          </cell>
          <cell r="C70">
            <v>422</v>
          </cell>
          <cell r="D70">
            <v>5354</v>
          </cell>
          <cell r="E70">
            <v>887</v>
          </cell>
          <cell r="F70">
            <v>908</v>
          </cell>
          <cell r="G70">
            <v>1032</v>
          </cell>
          <cell r="H70">
            <v>653</v>
          </cell>
          <cell r="I70">
            <v>164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30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685</v>
          </cell>
          <cell r="C72">
            <v>2242</v>
          </cell>
          <cell r="D72">
            <v>689</v>
          </cell>
          <cell r="E72">
            <v>815</v>
          </cell>
          <cell r="F72">
            <v>3655</v>
          </cell>
          <cell r="G72">
            <v>1522</v>
          </cell>
          <cell r="H72">
            <v>3274</v>
          </cell>
          <cell r="I72">
            <v>2123</v>
          </cell>
        </row>
        <row r="73">
          <cell r="B73">
            <v>1805</v>
          </cell>
          <cell r="C73">
            <v>140</v>
          </cell>
          <cell r="D73">
            <v>1118</v>
          </cell>
          <cell r="E73">
            <v>1526</v>
          </cell>
          <cell r="F73">
            <v>128</v>
          </cell>
          <cell r="G73">
            <v>451</v>
          </cell>
          <cell r="H73">
            <v>468</v>
          </cell>
          <cell r="I73">
            <v>39</v>
          </cell>
        </row>
        <row r="74">
          <cell r="B74">
            <v>60</v>
          </cell>
          <cell r="C74">
            <v>0</v>
          </cell>
          <cell r="D74">
            <v>55</v>
          </cell>
          <cell r="E74">
            <v>0</v>
          </cell>
          <cell r="F74">
            <v>1832</v>
          </cell>
          <cell r="G74">
            <v>122</v>
          </cell>
          <cell r="H74">
            <v>5212</v>
          </cell>
          <cell r="I74">
            <v>55</v>
          </cell>
        </row>
        <row r="75">
          <cell r="B75">
            <v>120</v>
          </cell>
          <cell r="C75">
            <v>45</v>
          </cell>
          <cell r="D75">
            <v>178</v>
          </cell>
          <cell r="E75">
            <v>207</v>
          </cell>
          <cell r="F75">
            <v>185</v>
          </cell>
          <cell r="G75">
            <v>21</v>
          </cell>
          <cell r="H75">
            <v>165</v>
          </cell>
          <cell r="I75">
            <v>13</v>
          </cell>
        </row>
        <row r="76">
          <cell r="B76">
            <v>1</v>
          </cell>
          <cell r="C76">
            <v>3</v>
          </cell>
          <cell r="D76">
            <v>0</v>
          </cell>
          <cell r="E76">
            <v>290</v>
          </cell>
          <cell r="F76">
            <v>405</v>
          </cell>
          <cell r="G76">
            <v>6</v>
          </cell>
          <cell r="H76">
            <v>15</v>
          </cell>
          <cell r="I76">
            <v>81</v>
          </cell>
        </row>
        <row r="77">
          <cell r="B77">
            <v>108</v>
          </cell>
          <cell r="C77">
            <v>0</v>
          </cell>
          <cell r="D77">
            <v>20</v>
          </cell>
          <cell r="E77">
            <v>7256</v>
          </cell>
          <cell r="F77">
            <v>65</v>
          </cell>
          <cell r="G77">
            <v>669</v>
          </cell>
          <cell r="H77">
            <v>38</v>
          </cell>
          <cell r="I77">
            <v>0</v>
          </cell>
        </row>
        <row r="78">
          <cell r="B78">
            <v>319</v>
          </cell>
          <cell r="C78">
            <v>10</v>
          </cell>
          <cell r="D78">
            <v>74</v>
          </cell>
          <cell r="E78">
            <v>109</v>
          </cell>
          <cell r="F78">
            <v>550</v>
          </cell>
          <cell r="G78">
            <v>305</v>
          </cell>
          <cell r="H78">
            <v>190</v>
          </cell>
          <cell r="I78">
            <v>15</v>
          </cell>
        </row>
        <row r="79">
          <cell r="B79">
            <v>8065</v>
          </cell>
          <cell r="D79">
            <v>860</v>
          </cell>
          <cell r="F79">
            <v>3800</v>
          </cell>
          <cell r="G79">
            <v>10040</v>
          </cell>
          <cell r="H79">
            <v>21058</v>
          </cell>
        </row>
        <row r="80">
          <cell r="B80">
            <v>0</v>
          </cell>
          <cell r="C80">
            <v>1</v>
          </cell>
          <cell r="D80">
            <v>0</v>
          </cell>
          <cell r="E80">
            <v>475</v>
          </cell>
          <cell r="F80">
            <v>235</v>
          </cell>
          <cell r="G80">
            <v>531</v>
          </cell>
          <cell r="H80">
            <v>0</v>
          </cell>
          <cell r="I80">
            <v>4</v>
          </cell>
        </row>
        <row r="81">
          <cell r="B81">
            <v>11600</v>
          </cell>
          <cell r="C81">
            <v>105</v>
          </cell>
          <cell r="D81">
            <v>230</v>
          </cell>
          <cell r="E81">
            <v>188</v>
          </cell>
          <cell r="F81">
            <v>2425</v>
          </cell>
          <cell r="G81">
            <v>6413</v>
          </cell>
          <cell r="H81">
            <v>450</v>
          </cell>
          <cell r="I81">
            <v>1420</v>
          </cell>
        </row>
        <row r="82">
          <cell r="B82">
            <v>375</v>
          </cell>
          <cell r="C82">
            <v>4951</v>
          </cell>
          <cell r="D82">
            <v>89</v>
          </cell>
          <cell r="E82">
            <v>112</v>
          </cell>
          <cell r="F82">
            <v>4054</v>
          </cell>
          <cell r="G82">
            <v>229</v>
          </cell>
          <cell r="H82">
            <v>0</v>
          </cell>
          <cell r="I82">
            <v>1628</v>
          </cell>
        </row>
        <row r="83">
          <cell r="B83">
            <v>724</v>
          </cell>
          <cell r="C83">
            <v>1795</v>
          </cell>
          <cell r="D83">
            <v>2413</v>
          </cell>
          <cell r="E83">
            <v>379</v>
          </cell>
          <cell r="F83">
            <v>237</v>
          </cell>
          <cell r="G83">
            <v>2822</v>
          </cell>
          <cell r="H83">
            <v>166</v>
          </cell>
          <cell r="I83">
            <v>338</v>
          </cell>
        </row>
        <row r="84">
          <cell r="B84">
            <v>0</v>
          </cell>
          <cell r="C84">
            <v>0</v>
          </cell>
          <cell r="D84">
            <v>389</v>
          </cell>
          <cell r="E84">
            <v>0</v>
          </cell>
          <cell r="F84">
            <v>0</v>
          </cell>
          <cell r="G84">
            <v>417</v>
          </cell>
          <cell r="H84">
            <v>55</v>
          </cell>
          <cell r="I84">
            <v>460</v>
          </cell>
        </row>
        <row r="85">
          <cell r="B85">
            <v>103</v>
          </cell>
          <cell r="C85">
            <v>7520</v>
          </cell>
          <cell r="D85">
            <v>1130</v>
          </cell>
          <cell r="E85">
            <v>1689</v>
          </cell>
          <cell r="F85">
            <v>15087</v>
          </cell>
          <cell r="G85">
            <v>4667</v>
          </cell>
          <cell r="H85">
            <v>36</v>
          </cell>
          <cell r="I85">
            <v>27819</v>
          </cell>
        </row>
        <row r="86">
          <cell r="B86">
            <v>1092</v>
          </cell>
          <cell r="C86">
            <v>9436</v>
          </cell>
          <cell r="D86">
            <v>0</v>
          </cell>
          <cell r="E86">
            <v>54</v>
          </cell>
          <cell r="F86">
            <v>315</v>
          </cell>
          <cell r="G86">
            <v>0</v>
          </cell>
          <cell r="H86">
            <v>0</v>
          </cell>
          <cell r="I86">
            <v>10</v>
          </cell>
        </row>
        <row r="87">
          <cell r="B87">
            <v>633</v>
          </cell>
          <cell r="C87">
            <v>97</v>
          </cell>
          <cell r="D87">
            <v>0</v>
          </cell>
          <cell r="E87">
            <v>67</v>
          </cell>
          <cell r="F87">
            <v>1266</v>
          </cell>
          <cell r="G87">
            <v>7721</v>
          </cell>
          <cell r="H87">
            <v>10</v>
          </cell>
          <cell r="I87">
            <v>746</v>
          </cell>
        </row>
        <row r="88">
          <cell r="B88">
            <v>27650</v>
          </cell>
          <cell r="C88">
            <v>9657</v>
          </cell>
          <cell r="D88">
            <v>147388</v>
          </cell>
          <cell r="E88">
            <v>3988</v>
          </cell>
          <cell r="F88">
            <v>25223</v>
          </cell>
          <cell r="G88">
            <v>76466</v>
          </cell>
          <cell r="H88">
            <v>19374</v>
          </cell>
          <cell r="I88">
            <v>1426</v>
          </cell>
        </row>
        <row r="89">
          <cell r="B89">
            <v>152570</v>
          </cell>
          <cell r="C89">
            <v>168074</v>
          </cell>
          <cell r="D89">
            <v>15241</v>
          </cell>
          <cell r="E89">
            <v>205501</v>
          </cell>
          <cell r="F89">
            <v>38662</v>
          </cell>
          <cell r="G89">
            <v>164933</v>
          </cell>
          <cell r="H89">
            <v>24101</v>
          </cell>
          <cell r="I89">
            <v>10773</v>
          </cell>
        </row>
        <row r="105">
          <cell r="B105">
            <v>0</v>
          </cell>
          <cell r="C105">
            <v>1451</v>
          </cell>
          <cell r="D105">
            <v>1750</v>
          </cell>
          <cell r="E105">
            <v>0</v>
          </cell>
          <cell r="F105">
            <v>0</v>
          </cell>
          <cell r="G105">
            <v>0</v>
          </cell>
          <cell r="H105">
            <v>1416</v>
          </cell>
          <cell r="I105">
            <v>182</v>
          </cell>
        </row>
        <row r="106">
          <cell r="B106">
            <v>2015</v>
          </cell>
          <cell r="C106">
            <v>1663</v>
          </cell>
          <cell r="D106">
            <v>2218</v>
          </cell>
          <cell r="E106">
            <v>2231</v>
          </cell>
          <cell r="F106">
            <v>6729</v>
          </cell>
          <cell r="G106">
            <v>3390</v>
          </cell>
          <cell r="H106">
            <v>8784</v>
          </cell>
          <cell r="I106">
            <v>2385</v>
          </cell>
        </row>
        <row r="107">
          <cell r="B107">
            <v>168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9403</v>
          </cell>
          <cell r="H107">
            <v>0</v>
          </cell>
          <cell r="I107">
            <v>0</v>
          </cell>
        </row>
        <row r="108">
          <cell r="B108">
            <v>322</v>
          </cell>
          <cell r="C108">
            <v>5512</v>
          </cell>
          <cell r="D108">
            <v>112</v>
          </cell>
          <cell r="E108">
            <v>195</v>
          </cell>
          <cell r="F108">
            <v>1009</v>
          </cell>
          <cell r="G108">
            <v>2131</v>
          </cell>
          <cell r="H108">
            <v>126</v>
          </cell>
          <cell r="I108">
            <v>2296</v>
          </cell>
        </row>
        <row r="109">
          <cell r="B109">
            <v>6</v>
          </cell>
          <cell r="C109">
            <v>0</v>
          </cell>
          <cell r="D109">
            <v>788</v>
          </cell>
          <cell r="E109">
            <v>0</v>
          </cell>
          <cell r="F109">
            <v>0</v>
          </cell>
          <cell r="G109">
            <v>0</v>
          </cell>
          <cell r="H109">
            <v>2475</v>
          </cell>
          <cell r="I109">
            <v>0</v>
          </cell>
        </row>
        <row r="110">
          <cell r="B110">
            <v>619</v>
          </cell>
          <cell r="C110">
            <v>143</v>
          </cell>
          <cell r="D110">
            <v>663</v>
          </cell>
          <cell r="E110">
            <v>5453</v>
          </cell>
          <cell r="F110">
            <v>2448</v>
          </cell>
          <cell r="G110">
            <v>623</v>
          </cell>
          <cell r="H110">
            <v>228058</v>
          </cell>
          <cell r="I110">
            <v>17983</v>
          </cell>
        </row>
        <row r="111">
          <cell r="B111">
            <v>55</v>
          </cell>
          <cell r="C111">
            <v>290</v>
          </cell>
          <cell r="D111">
            <v>272</v>
          </cell>
          <cell r="E111">
            <v>91</v>
          </cell>
          <cell r="F111">
            <v>380</v>
          </cell>
          <cell r="G111">
            <v>2292</v>
          </cell>
          <cell r="H111">
            <v>18508</v>
          </cell>
          <cell r="I111">
            <v>6377</v>
          </cell>
        </row>
        <row r="112">
          <cell r="B112">
            <v>97</v>
          </cell>
          <cell r="C112">
            <v>0</v>
          </cell>
          <cell r="D112">
            <v>0</v>
          </cell>
          <cell r="E112">
            <v>0</v>
          </cell>
          <cell r="F112">
            <v>255</v>
          </cell>
          <cell r="G112">
            <v>93</v>
          </cell>
          <cell r="H112">
            <v>82</v>
          </cell>
          <cell r="I112">
            <v>0</v>
          </cell>
        </row>
        <row r="113">
          <cell r="B113">
            <v>1301</v>
          </cell>
          <cell r="C113">
            <v>474</v>
          </cell>
          <cell r="D113">
            <v>2109</v>
          </cell>
          <cell r="E113">
            <v>314</v>
          </cell>
          <cell r="F113">
            <v>14869</v>
          </cell>
          <cell r="G113">
            <v>23798</v>
          </cell>
          <cell r="H113">
            <v>20453</v>
          </cell>
          <cell r="I113">
            <v>3143</v>
          </cell>
        </row>
        <row r="114">
          <cell r="B114">
            <v>9811</v>
          </cell>
          <cell r="C114">
            <v>6015</v>
          </cell>
          <cell r="D114">
            <v>682</v>
          </cell>
          <cell r="E114">
            <v>49114</v>
          </cell>
          <cell r="F114">
            <v>12604</v>
          </cell>
          <cell r="G114">
            <v>926</v>
          </cell>
          <cell r="H114">
            <v>11866</v>
          </cell>
          <cell r="I114">
            <v>4332</v>
          </cell>
        </row>
        <row r="115">
          <cell r="B115">
            <v>2646</v>
          </cell>
          <cell r="C115">
            <v>20327</v>
          </cell>
          <cell r="D115">
            <v>200</v>
          </cell>
          <cell r="E115">
            <v>1496</v>
          </cell>
          <cell r="F115">
            <v>28096</v>
          </cell>
          <cell r="G115">
            <v>3381</v>
          </cell>
          <cell r="H115">
            <v>344</v>
          </cell>
          <cell r="I115">
            <v>24507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94039</v>
          </cell>
          <cell r="F116">
            <v>3130</v>
          </cell>
          <cell r="G116">
            <v>0</v>
          </cell>
          <cell r="H116">
            <v>719</v>
          </cell>
          <cell r="I116">
            <v>0</v>
          </cell>
        </row>
        <row r="117">
          <cell r="B117">
            <v>8510</v>
          </cell>
          <cell r="C117">
            <v>22584</v>
          </cell>
          <cell r="D117">
            <v>307</v>
          </cell>
          <cell r="E117">
            <v>5698</v>
          </cell>
          <cell r="F117">
            <v>25388</v>
          </cell>
          <cell r="G117">
            <v>7254</v>
          </cell>
          <cell r="H117">
            <v>970</v>
          </cell>
          <cell r="I117">
            <v>8254</v>
          </cell>
        </row>
        <row r="118">
          <cell r="B118">
            <v>65970</v>
          </cell>
          <cell r="C118">
            <v>17662</v>
          </cell>
          <cell r="D118">
            <v>47409</v>
          </cell>
          <cell r="E118">
            <v>127694</v>
          </cell>
          <cell r="F118">
            <v>32298</v>
          </cell>
          <cell r="G118">
            <v>7760</v>
          </cell>
          <cell r="H118">
            <v>18229</v>
          </cell>
          <cell r="I118">
            <v>14927</v>
          </cell>
        </row>
        <row r="119">
          <cell r="B119">
            <v>7269</v>
          </cell>
          <cell r="C119">
            <v>819</v>
          </cell>
          <cell r="D119">
            <v>30809</v>
          </cell>
          <cell r="E119">
            <v>10258</v>
          </cell>
          <cell r="F119">
            <v>10633</v>
          </cell>
          <cell r="G119">
            <v>4048</v>
          </cell>
          <cell r="H119">
            <v>3911</v>
          </cell>
          <cell r="I119">
            <v>539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190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3524</v>
          </cell>
          <cell r="C121">
            <v>8164</v>
          </cell>
          <cell r="D121">
            <v>7740</v>
          </cell>
          <cell r="E121">
            <v>2727</v>
          </cell>
          <cell r="F121">
            <v>36208</v>
          </cell>
          <cell r="G121">
            <v>5978</v>
          </cell>
          <cell r="H121">
            <v>8492</v>
          </cell>
          <cell r="I121">
            <v>13279</v>
          </cell>
        </row>
        <row r="122">
          <cell r="B122">
            <v>14839</v>
          </cell>
          <cell r="C122">
            <v>298</v>
          </cell>
          <cell r="D122">
            <v>7256</v>
          </cell>
          <cell r="E122">
            <v>10798</v>
          </cell>
          <cell r="F122">
            <v>1704</v>
          </cell>
          <cell r="G122">
            <v>3452</v>
          </cell>
          <cell r="H122">
            <v>3819</v>
          </cell>
          <cell r="I122">
            <v>140</v>
          </cell>
        </row>
        <row r="123">
          <cell r="B123">
            <v>1307</v>
          </cell>
          <cell r="C123">
            <v>0</v>
          </cell>
          <cell r="D123">
            <v>990</v>
          </cell>
          <cell r="E123">
            <v>0</v>
          </cell>
          <cell r="F123">
            <v>45630</v>
          </cell>
          <cell r="G123">
            <v>730</v>
          </cell>
          <cell r="H123">
            <v>170851</v>
          </cell>
          <cell r="I123">
            <v>220</v>
          </cell>
        </row>
        <row r="124">
          <cell r="B124">
            <v>1482</v>
          </cell>
          <cell r="C124">
            <v>77</v>
          </cell>
          <cell r="D124">
            <v>1853</v>
          </cell>
          <cell r="E124">
            <v>2185</v>
          </cell>
          <cell r="F124">
            <v>2445</v>
          </cell>
          <cell r="G124">
            <v>105</v>
          </cell>
          <cell r="H124">
            <v>528</v>
          </cell>
          <cell r="I124">
            <v>82</v>
          </cell>
        </row>
        <row r="125">
          <cell r="B125">
            <v>2</v>
          </cell>
          <cell r="C125">
            <v>5</v>
          </cell>
          <cell r="D125">
            <v>0</v>
          </cell>
          <cell r="E125">
            <v>580</v>
          </cell>
          <cell r="F125">
            <v>800</v>
          </cell>
          <cell r="G125">
            <v>6</v>
          </cell>
          <cell r="H125">
            <v>9</v>
          </cell>
          <cell r="I125">
            <v>81</v>
          </cell>
        </row>
        <row r="126">
          <cell r="B126">
            <v>47</v>
          </cell>
          <cell r="C126">
            <v>0</v>
          </cell>
          <cell r="D126">
            <v>20</v>
          </cell>
          <cell r="E126">
            <v>23290</v>
          </cell>
          <cell r="F126">
            <v>65</v>
          </cell>
          <cell r="G126">
            <v>662</v>
          </cell>
          <cell r="H126">
            <v>28</v>
          </cell>
          <cell r="I126">
            <v>0</v>
          </cell>
        </row>
        <row r="127">
          <cell r="B127">
            <v>2925</v>
          </cell>
          <cell r="C127">
            <v>23</v>
          </cell>
          <cell r="D127">
            <v>1142</v>
          </cell>
          <cell r="E127">
            <v>1809</v>
          </cell>
          <cell r="F127">
            <v>14170</v>
          </cell>
          <cell r="G127">
            <v>2621</v>
          </cell>
          <cell r="H127">
            <v>2964</v>
          </cell>
          <cell r="I127">
            <v>110</v>
          </cell>
        </row>
        <row r="128">
          <cell r="B128">
            <v>250000</v>
          </cell>
          <cell r="C128">
            <v>0</v>
          </cell>
          <cell r="D128">
            <v>25000</v>
          </cell>
          <cell r="E128">
            <v>0</v>
          </cell>
          <cell r="F128">
            <v>220000</v>
          </cell>
          <cell r="G128">
            <v>643000</v>
          </cell>
          <cell r="H128">
            <v>775000</v>
          </cell>
          <cell r="I128">
            <v>0</v>
          </cell>
        </row>
        <row r="129">
          <cell r="B129">
            <v>0</v>
          </cell>
          <cell r="C129">
            <v>8</v>
          </cell>
          <cell r="D129">
            <v>0</v>
          </cell>
          <cell r="E129">
            <v>24000</v>
          </cell>
          <cell r="F129">
            <v>3710</v>
          </cell>
          <cell r="G129">
            <v>7433</v>
          </cell>
          <cell r="H129">
            <v>0</v>
          </cell>
          <cell r="I129">
            <v>40</v>
          </cell>
        </row>
        <row r="130">
          <cell r="B130">
            <v>3128</v>
          </cell>
          <cell r="C130">
            <v>233</v>
          </cell>
          <cell r="D130">
            <v>230</v>
          </cell>
          <cell r="E130">
            <v>6</v>
          </cell>
          <cell r="F130">
            <v>7115</v>
          </cell>
          <cell r="G130">
            <v>1566</v>
          </cell>
          <cell r="H130">
            <v>105</v>
          </cell>
          <cell r="I130">
            <v>3860</v>
          </cell>
        </row>
        <row r="131">
          <cell r="B131">
            <v>111</v>
          </cell>
          <cell r="C131">
            <v>1571</v>
          </cell>
          <cell r="D131">
            <v>20</v>
          </cell>
          <cell r="E131">
            <v>101</v>
          </cell>
          <cell r="F131">
            <v>2052</v>
          </cell>
          <cell r="G131">
            <v>135</v>
          </cell>
          <cell r="H131">
            <v>0</v>
          </cell>
          <cell r="I131">
            <v>1976</v>
          </cell>
        </row>
        <row r="132">
          <cell r="B132">
            <v>1342</v>
          </cell>
          <cell r="C132">
            <v>216</v>
          </cell>
          <cell r="D132">
            <v>3092</v>
          </cell>
          <cell r="E132">
            <v>1772</v>
          </cell>
          <cell r="F132">
            <v>4583</v>
          </cell>
          <cell r="G132">
            <v>1631</v>
          </cell>
          <cell r="H132">
            <v>254</v>
          </cell>
          <cell r="I132">
            <v>448</v>
          </cell>
        </row>
        <row r="133">
          <cell r="B133">
            <v>0</v>
          </cell>
          <cell r="C133">
            <v>0</v>
          </cell>
          <cell r="D133">
            <v>420</v>
          </cell>
          <cell r="E133">
            <v>0</v>
          </cell>
          <cell r="F133">
            <v>0</v>
          </cell>
          <cell r="G133">
            <v>144</v>
          </cell>
          <cell r="H133">
            <v>21</v>
          </cell>
          <cell r="I133">
            <v>1150</v>
          </cell>
        </row>
        <row r="134">
          <cell r="B134">
            <v>497</v>
          </cell>
          <cell r="C134">
            <v>10061</v>
          </cell>
          <cell r="D134">
            <v>1627</v>
          </cell>
          <cell r="E134">
            <v>274</v>
          </cell>
          <cell r="F134">
            <v>9840</v>
          </cell>
          <cell r="G134">
            <v>1407</v>
          </cell>
          <cell r="H134">
            <v>30</v>
          </cell>
          <cell r="I134">
            <v>51274</v>
          </cell>
        </row>
        <row r="135">
          <cell r="B135">
            <v>2477</v>
          </cell>
          <cell r="C135">
            <v>1321</v>
          </cell>
          <cell r="D135">
            <v>0</v>
          </cell>
          <cell r="E135">
            <v>18</v>
          </cell>
          <cell r="F135">
            <v>885</v>
          </cell>
          <cell r="G135">
            <v>0</v>
          </cell>
          <cell r="H135">
            <v>0</v>
          </cell>
          <cell r="I135">
            <v>5</v>
          </cell>
        </row>
        <row r="136">
          <cell r="B136">
            <v>380</v>
          </cell>
          <cell r="C136">
            <v>66</v>
          </cell>
          <cell r="D136">
            <v>0</v>
          </cell>
          <cell r="E136">
            <v>32</v>
          </cell>
          <cell r="F136">
            <v>1006</v>
          </cell>
          <cell r="G136">
            <v>2243</v>
          </cell>
          <cell r="H136">
            <v>17</v>
          </cell>
          <cell r="I136">
            <v>1550</v>
          </cell>
        </row>
        <row r="137">
          <cell r="B137">
            <v>217135</v>
          </cell>
          <cell r="C137">
            <v>68285</v>
          </cell>
          <cell r="D137">
            <v>740000</v>
          </cell>
          <cell r="E137">
            <v>26642</v>
          </cell>
          <cell r="F137">
            <v>84837</v>
          </cell>
          <cell r="G137">
            <v>349376</v>
          </cell>
          <cell r="H137">
            <v>80100</v>
          </cell>
          <cell r="I137">
            <v>90000</v>
          </cell>
        </row>
        <row r="138">
          <cell r="B138">
            <v>24804</v>
          </cell>
          <cell r="C138">
            <v>18332</v>
          </cell>
          <cell r="D138">
            <v>8824</v>
          </cell>
          <cell r="E138">
            <v>21120</v>
          </cell>
          <cell r="F138">
            <v>7182</v>
          </cell>
          <cell r="G138">
            <v>42684</v>
          </cell>
          <cell r="H138">
            <v>11099</v>
          </cell>
          <cell r="I138">
            <v>15609</v>
          </cell>
        </row>
      </sheetData>
      <sheetData sheetId="5">
        <row r="8">
          <cell r="B8">
            <v>811</v>
          </cell>
          <cell r="C8">
            <v>7708</v>
          </cell>
          <cell r="D8">
            <v>4762</v>
          </cell>
          <cell r="E8">
            <v>0</v>
          </cell>
          <cell r="F8">
            <v>4502</v>
          </cell>
          <cell r="G8">
            <v>0</v>
          </cell>
          <cell r="H8">
            <v>16952</v>
          </cell>
          <cell r="I8">
            <v>610</v>
          </cell>
        </row>
        <row r="9">
          <cell r="B9">
            <v>2760</v>
          </cell>
          <cell r="C9">
            <v>806</v>
          </cell>
          <cell r="D9">
            <v>4550</v>
          </cell>
          <cell r="E9">
            <v>1445</v>
          </cell>
          <cell r="F9">
            <v>2811</v>
          </cell>
          <cell r="G9">
            <v>4486</v>
          </cell>
          <cell r="H9">
            <v>41818</v>
          </cell>
          <cell r="I9">
            <v>3472</v>
          </cell>
        </row>
        <row r="10">
          <cell r="B10">
            <v>500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202</v>
          </cell>
          <cell r="H10">
            <v>550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1081</v>
          </cell>
          <cell r="E12">
            <v>35</v>
          </cell>
          <cell r="F12">
            <v>10</v>
          </cell>
          <cell r="G12">
            <v>2</v>
          </cell>
          <cell r="H12">
            <v>5900</v>
          </cell>
          <cell r="I12">
            <v>1139</v>
          </cell>
        </row>
        <row r="13">
          <cell r="B13">
            <v>614</v>
          </cell>
          <cell r="C13">
            <v>166</v>
          </cell>
          <cell r="D13">
            <v>1171</v>
          </cell>
          <cell r="E13">
            <v>1050</v>
          </cell>
          <cell r="F13">
            <v>317</v>
          </cell>
          <cell r="G13">
            <v>2071</v>
          </cell>
          <cell r="H13">
            <v>21640</v>
          </cell>
          <cell r="I13">
            <v>5</v>
          </cell>
        </row>
        <row r="14">
          <cell r="B14">
            <v>346</v>
          </cell>
          <cell r="C14">
            <v>122</v>
          </cell>
          <cell r="D14">
            <v>651</v>
          </cell>
          <cell r="E14">
            <v>228</v>
          </cell>
          <cell r="F14">
            <v>195</v>
          </cell>
          <cell r="G14">
            <v>19276</v>
          </cell>
          <cell r="H14">
            <v>13376</v>
          </cell>
          <cell r="I14">
            <v>150</v>
          </cell>
        </row>
        <row r="15">
          <cell r="B15">
            <v>121</v>
          </cell>
          <cell r="C15">
            <v>0</v>
          </cell>
          <cell r="D15">
            <v>0</v>
          </cell>
          <cell r="E15">
            <v>0</v>
          </cell>
          <cell r="F15">
            <v>10</v>
          </cell>
          <cell r="G15">
            <v>680</v>
          </cell>
          <cell r="H15">
            <v>347</v>
          </cell>
          <cell r="I15">
            <v>0</v>
          </cell>
        </row>
        <row r="16">
          <cell r="B16">
            <v>374</v>
          </cell>
          <cell r="C16">
            <v>54</v>
          </cell>
          <cell r="D16">
            <v>562</v>
          </cell>
          <cell r="E16">
            <v>90</v>
          </cell>
          <cell r="F16">
            <v>1268</v>
          </cell>
          <cell r="G16">
            <v>14853</v>
          </cell>
          <cell r="H16">
            <v>37277</v>
          </cell>
          <cell r="I16">
            <v>683</v>
          </cell>
        </row>
        <row r="17">
          <cell r="B17">
            <v>307</v>
          </cell>
          <cell r="C17">
            <v>282</v>
          </cell>
          <cell r="D17">
            <v>69</v>
          </cell>
          <cell r="E17">
            <v>1132</v>
          </cell>
          <cell r="F17">
            <v>997</v>
          </cell>
          <cell r="G17">
            <v>433</v>
          </cell>
          <cell r="H17">
            <v>1528</v>
          </cell>
          <cell r="I17">
            <v>170</v>
          </cell>
        </row>
        <row r="18">
          <cell r="B18">
            <v>0</v>
          </cell>
          <cell r="C18">
            <v>2336</v>
          </cell>
          <cell r="D18">
            <v>86</v>
          </cell>
          <cell r="E18">
            <v>0</v>
          </cell>
          <cell r="F18">
            <v>1404</v>
          </cell>
          <cell r="G18">
            <v>649</v>
          </cell>
          <cell r="H18">
            <v>195</v>
          </cell>
          <cell r="I18">
            <v>2801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1994</v>
          </cell>
          <cell r="F19">
            <v>375</v>
          </cell>
          <cell r="G19">
            <v>180</v>
          </cell>
          <cell r="H19">
            <v>0</v>
          </cell>
          <cell r="I19">
            <v>0</v>
          </cell>
        </row>
        <row r="20">
          <cell r="B20">
            <v>464</v>
          </cell>
          <cell r="C20">
            <v>617</v>
          </cell>
          <cell r="D20">
            <v>62</v>
          </cell>
          <cell r="E20">
            <v>570</v>
          </cell>
          <cell r="F20">
            <v>2213</v>
          </cell>
          <cell r="G20">
            <v>504</v>
          </cell>
          <cell r="H20">
            <v>102</v>
          </cell>
          <cell r="I20">
            <v>1927</v>
          </cell>
        </row>
        <row r="21">
          <cell r="B21">
            <v>3750</v>
          </cell>
          <cell r="C21">
            <v>1818</v>
          </cell>
          <cell r="D21">
            <v>3284</v>
          </cell>
          <cell r="E21">
            <v>7848</v>
          </cell>
          <cell r="F21">
            <v>2561</v>
          </cell>
          <cell r="G21">
            <v>1273</v>
          </cell>
          <cell r="H21">
            <v>5495</v>
          </cell>
          <cell r="I21">
            <v>2263</v>
          </cell>
        </row>
        <row r="22">
          <cell r="B22">
            <v>162</v>
          </cell>
          <cell r="C22">
            <v>39</v>
          </cell>
          <cell r="D22">
            <v>656</v>
          </cell>
          <cell r="E22">
            <v>240</v>
          </cell>
          <cell r="F22">
            <v>297</v>
          </cell>
          <cell r="G22">
            <v>498</v>
          </cell>
          <cell r="H22">
            <v>569</v>
          </cell>
          <cell r="I22">
            <v>79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491</v>
          </cell>
          <cell r="C24">
            <v>357</v>
          </cell>
          <cell r="D24">
            <v>497</v>
          </cell>
          <cell r="E24">
            <v>410</v>
          </cell>
          <cell r="F24">
            <v>1657</v>
          </cell>
          <cell r="G24">
            <v>679</v>
          </cell>
          <cell r="H24">
            <v>3242</v>
          </cell>
          <cell r="I24">
            <v>1464</v>
          </cell>
        </row>
        <row r="25">
          <cell r="B25">
            <v>403</v>
          </cell>
          <cell r="C25">
            <v>2</v>
          </cell>
          <cell r="D25">
            <v>171</v>
          </cell>
          <cell r="E25">
            <v>330</v>
          </cell>
          <cell r="F25">
            <v>202</v>
          </cell>
          <cell r="G25">
            <v>32</v>
          </cell>
          <cell r="H25">
            <v>880</v>
          </cell>
          <cell r="I25">
            <v>26</v>
          </cell>
        </row>
        <row r="26">
          <cell r="B26">
            <v>2</v>
          </cell>
          <cell r="C26">
            <v>0</v>
          </cell>
          <cell r="D26">
            <v>171</v>
          </cell>
          <cell r="E26">
            <v>1484</v>
          </cell>
          <cell r="F26">
            <v>125</v>
          </cell>
          <cell r="G26">
            <v>385</v>
          </cell>
          <cell r="H26">
            <v>891</v>
          </cell>
          <cell r="I26">
            <v>7</v>
          </cell>
        </row>
        <row r="27">
          <cell r="B27">
            <v>74</v>
          </cell>
          <cell r="C27">
            <v>0</v>
          </cell>
          <cell r="D27">
            <v>194</v>
          </cell>
          <cell r="E27">
            <v>139</v>
          </cell>
          <cell r="F27">
            <v>235</v>
          </cell>
          <cell r="G27">
            <v>53</v>
          </cell>
          <cell r="H27">
            <v>150</v>
          </cell>
          <cell r="I27">
            <v>21</v>
          </cell>
        </row>
        <row r="28">
          <cell r="B28">
            <v>0</v>
          </cell>
          <cell r="C28">
            <v>0</v>
          </cell>
          <cell r="D28">
            <v>3</v>
          </cell>
          <cell r="E28">
            <v>580</v>
          </cell>
          <cell r="F28">
            <v>155</v>
          </cell>
          <cell r="G28">
            <v>135</v>
          </cell>
          <cell r="H28">
            <v>0</v>
          </cell>
          <cell r="I28">
            <v>1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2</v>
          </cell>
          <cell r="F29">
            <v>20</v>
          </cell>
          <cell r="G29">
            <v>7</v>
          </cell>
          <cell r="H29">
            <v>0</v>
          </cell>
          <cell r="I29">
            <v>0</v>
          </cell>
        </row>
        <row r="30">
          <cell r="B30">
            <v>25</v>
          </cell>
          <cell r="C30">
            <v>2</v>
          </cell>
          <cell r="D30">
            <v>38</v>
          </cell>
          <cell r="E30">
            <v>35</v>
          </cell>
          <cell r="F30">
            <v>335</v>
          </cell>
          <cell r="G30">
            <v>30</v>
          </cell>
          <cell r="H30">
            <v>105</v>
          </cell>
          <cell r="I30">
            <v>18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550</v>
          </cell>
          <cell r="F32">
            <v>95</v>
          </cell>
          <cell r="G32">
            <v>784</v>
          </cell>
          <cell r="H32">
            <v>42</v>
          </cell>
          <cell r="I32">
            <v>7</v>
          </cell>
        </row>
        <row r="33">
          <cell r="B33">
            <v>125</v>
          </cell>
          <cell r="C33">
            <v>10</v>
          </cell>
          <cell r="D33">
            <v>38</v>
          </cell>
          <cell r="E33">
            <v>97</v>
          </cell>
          <cell r="F33">
            <v>85</v>
          </cell>
          <cell r="G33">
            <v>1070</v>
          </cell>
          <cell r="H33">
            <v>857</v>
          </cell>
          <cell r="I33">
            <v>23</v>
          </cell>
        </row>
        <row r="34">
          <cell r="B34">
            <v>1</v>
          </cell>
          <cell r="C34">
            <v>65</v>
          </cell>
          <cell r="D34">
            <v>0</v>
          </cell>
          <cell r="E34">
            <v>70</v>
          </cell>
          <cell r="F34">
            <v>265</v>
          </cell>
          <cell r="G34">
            <v>140</v>
          </cell>
          <cell r="H34">
            <v>0</v>
          </cell>
          <cell r="I34">
            <v>21</v>
          </cell>
        </row>
        <row r="35">
          <cell r="B35">
            <v>45</v>
          </cell>
          <cell r="C35">
            <v>1236</v>
          </cell>
          <cell r="D35">
            <v>225</v>
          </cell>
          <cell r="E35">
            <v>72</v>
          </cell>
          <cell r="F35">
            <v>759</v>
          </cell>
          <cell r="G35">
            <v>425</v>
          </cell>
          <cell r="H35">
            <v>37</v>
          </cell>
          <cell r="I35">
            <v>74</v>
          </cell>
        </row>
        <row r="36">
          <cell r="B36">
            <v>0</v>
          </cell>
          <cell r="C36">
            <v>0</v>
          </cell>
          <cell r="D36">
            <v>500</v>
          </cell>
          <cell r="E36">
            <v>0</v>
          </cell>
          <cell r="F36">
            <v>0</v>
          </cell>
          <cell r="G36">
            <v>476</v>
          </cell>
          <cell r="H36">
            <v>143</v>
          </cell>
          <cell r="I36">
            <v>861</v>
          </cell>
        </row>
        <row r="37">
          <cell r="B37">
            <v>25</v>
          </cell>
          <cell r="C37">
            <v>0</v>
          </cell>
          <cell r="D37">
            <v>0</v>
          </cell>
          <cell r="E37">
            <v>0</v>
          </cell>
          <cell r="F37">
            <v>160</v>
          </cell>
          <cell r="G37">
            <v>25</v>
          </cell>
          <cell r="H37">
            <v>0</v>
          </cell>
          <cell r="I37">
            <v>115</v>
          </cell>
        </row>
        <row r="38">
          <cell r="B38">
            <v>189</v>
          </cell>
          <cell r="C38">
            <v>0</v>
          </cell>
          <cell r="D38">
            <v>0</v>
          </cell>
          <cell r="E38">
            <v>40</v>
          </cell>
          <cell r="F38">
            <v>2165</v>
          </cell>
          <cell r="G38">
            <v>0</v>
          </cell>
          <cell r="H38">
            <v>10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170</v>
          </cell>
          <cell r="C40">
            <v>137</v>
          </cell>
          <cell r="D40">
            <v>2385</v>
          </cell>
          <cell r="E40">
            <v>25</v>
          </cell>
          <cell r="F40">
            <v>140</v>
          </cell>
          <cell r="G40">
            <v>293</v>
          </cell>
          <cell r="H40">
            <v>484</v>
          </cell>
          <cell r="I40">
            <v>234</v>
          </cell>
        </row>
        <row r="41">
          <cell r="B41">
            <v>1998</v>
          </cell>
          <cell r="C41">
            <v>335</v>
          </cell>
          <cell r="D41">
            <v>842</v>
          </cell>
          <cell r="E41">
            <v>3767</v>
          </cell>
          <cell r="F41">
            <v>839</v>
          </cell>
          <cell r="G41">
            <v>1145</v>
          </cell>
          <cell r="H41">
            <v>3238</v>
          </cell>
          <cell r="I41">
            <v>955</v>
          </cell>
        </row>
        <row r="56">
          <cell r="B56">
            <v>496</v>
          </cell>
          <cell r="C56">
            <v>94483</v>
          </cell>
          <cell r="D56">
            <v>1870</v>
          </cell>
          <cell r="E56">
            <v>38632</v>
          </cell>
          <cell r="F56">
            <v>378</v>
          </cell>
          <cell r="G56">
            <v>0</v>
          </cell>
          <cell r="H56">
            <v>104</v>
          </cell>
          <cell r="I56">
            <v>3541</v>
          </cell>
        </row>
        <row r="57">
          <cell r="B57">
            <v>6580</v>
          </cell>
          <cell r="C57">
            <v>686</v>
          </cell>
          <cell r="D57">
            <v>1645</v>
          </cell>
          <cell r="E57">
            <v>536</v>
          </cell>
          <cell r="F57">
            <v>2918</v>
          </cell>
          <cell r="G57">
            <v>1158</v>
          </cell>
          <cell r="H57">
            <v>2672</v>
          </cell>
          <cell r="I57">
            <v>1270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1120</v>
          </cell>
          <cell r="H58">
            <v>0</v>
          </cell>
          <cell r="I58">
            <v>0</v>
          </cell>
        </row>
        <row r="59">
          <cell r="B59">
            <v>1532</v>
          </cell>
          <cell r="C59">
            <v>71904</v>
          </cell>
          <cell r="D59">
            <v>738</v>
          </cell>
          <cell r="E59">
            <v>1140</v>
          </cell>
          <cell r="F59">
            <v>8639</v>
          </cell>
          <cell r="G59">
            <v>19870</v>
          </cell>
          <cell r="H59">
            <v>649</v>
          </cell>
          <cell r="I59">
            <v>29742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3</v>
          </cell>
          <cell r="F60">
            <v>0</v>
          </cell>
          <cell r="G60">
            <v>0</v>
          </cell>
          <cell r="H60">
            <v>397</v>
          </cell>
          <cell r="I60">
            <v>0</v>
          </cell>
        </row>
        <row r="61">
          <cell r="B61">
            <v>1345</v>
          </cell>
          <cell r="C61">
            <v>1040</v>
          </cell>
          <cell r="D61">
            <v>408</v>
          </cell>
          <cell r="E61">
            <v>2049</v>
          </cell>
          <cell r="F61">
            <v>2503</v>
          </cell>
          <cell r="G61">
            <v>420</v>
          </cell>
          <cell r="H61">
            <v>2261</v>
          </cell>
          <cell r="I61">
            <v>439</v>
          </cell>
        </row>
        <row r="62">
          <cell r="B62">
            <v>27</v>
          </cell>
          <cell r="C62">
            <v>452</v>
          </cell>
          <cell r="D62">
            <v>30</v>
          </cell>
          <cell r="E62">
            <v>53</v>
          </cell>
          <cell r="F62">
            <v>310</v>
          </cell>
          <cell r="G62">
            <v>2072</v>
          </cell>
          <cell r="H62">
            <v>512</v>
          </cell>
          <cell r="I62">
            <v>657</v>
          </cell>
        </row>
        <row r="63">
          <cell r="B63">
            <v>25</v>
          </cell>
          <cell r="C63">
            <v>0</v>
          </cell>
          <cell r="D63">
            <v>0</v>
          </cell>
          <cell r="E63">
            <v>0</v>
          </cell>
          <cell r="F63">
            <v>60</v>
          </cell>
          <cell r="G63">
            <v>24</v>
          </cell>
          <cell r="H63">
            <v>10</v>
          </cell>
          <cell r="I63">
            <v>0</v>
          </cell>
        </row>
        <row r="64">
          <cell r="B64">
            <v>1346</v>
          </cell>
          <cell r="C64">
            <v>253</v>
          </cell>
          <cell r="D64">
            <v>894</v>
          </cell>
          <cell r="E64">
            <v>79</v>
          </cell>
          <cell r="F64">
            <v>4013</v>
          </cell>
          <cell r="G64">
            <v>10922</v>
          </cell>
          <cell r="H64">
            <v>4937</v>
          </cell>
          <cell r="I64">
            <v>1364</v>
          </cell>
        </row>
        <row r="65">
          <cell r="B65">
            <v>1179</v>
          </cell>
          <cell r="C65">
            <v>2016</v>
          </cell>
          <cell r="D65">
            <v>221</v>
          </cell>
          <cell r="E65">
            <v>3713</v>
          </cell>
          <cell r="F65">
            <v>1930</v>
          </cell>
          <cell r="G65">
            <v>410</v>
          </cell>
          <cell r="H65">
            <v>1274</v>
          </cell>
          <cell r="I65">
            <v>111</v>
          </cell>
        </row>
        <row r="66">
          <cell r="B66">
            <v>70</v>
          </cell>
          <cell r="C66">
            <v>1100</v>
          </cell>
          <cell r="D66">
            <v>24</v>
          </cell>
          <cell r="E66">
            <v>80</v>
          </cell>
          <cell r="F66">
            <v>1200</v>
          </cell>
          <cell r="G66">
            <v>800</v>
          </cell>
          <cell r="H66">
            <v>0</v>
          </cell>
          <cell r="I66">
            <v>1900</v>
          </cell>
        </row>
        <row r="67">
          <cell r="B67">
            <v>0</v>
          </cell>
          <cell r="C67">
            <v>0</v>
          </cell>
          <cell r="D67">
            <v>204</v>
          </cell>
          <cell r="E67">
            <v>2130</v>
          </cell>
          <cell r="F67">
            <v>530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598</v>
          </cell>
          <cell r="C68">
            <v>1598</v>
          </cell>
          <cell r="D68">
            <v>384</v>
          </cell>
          <cell r="E68">
            <v>384</v>
          </cell>
          <cell r="F68">
            <v>1589</v>
          </cell>
          <cell r="G68">
            <v>298</v>
          </cell>
          <cell r="H68">
            <v>300</v>
          </cell>
          <cell r="I68">
            <v>1200</v>
          </cell>
        </row>
        <row r="69">
          <cell r="B69">
            <v>6200</v>
          </cell>
          <cell r="C69">
            <v>2000</v>
          </cell>
          <cell r="D69">
            <v>4000</v>
          </cell>
          <cell r="E69">
            <v>8900</v>
          </cell>
          <cell r="F69">
            <v>3990</v>
          </cell>
          <cell r="G69">
            <v>700</v>
          </cell>
          <cell r="H69">
            <v>1892</v>
          </cell>
          <cell r="I69">
            <v>2500</v>
          </cell>
        </row>
        <row r="70">
          <cell r="B70">
            <v>550</v>
          </cell>
          <cell r="C70">
            <v>345</v>
          </cell>
          <cell r="D70">
            <v>5345</v>
          </cell>
          <cell r="E70">
            <v>774</v>
          </cell>
          <cell r="F70">
            <v>580</v>
          </cell>
          <cell r="G70">
            <v>673</v>
          </cell>
          <cell r="H70">
            <v>592</v>
          </cell>
          <cell r="I70">
            <v>153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3508</v>
          </cell>
          <cell r="F71">
            <v>0</v>
          </cell>
          <cell r="G71">
            <v>0</v>
          </cell>
          <cell r="H71">
            <v>9</v>
          </cell>
          <cell r="I71">
            <v>0</v>
          </cell>
        </row>
        <row r="72">
          <cell r="B72">
            <v>2268</v>
          </cell>
          <cell r="C72">
            <v>2672</v>
          </cell>
          <cell r="D72">
            <v>636</v>
          </cell>
          <cell r="E72">
            <v>732</v>
          </cell>
          <cell r="F72">
            <v>860</v>
          </cell>
          <cell r="G72">
            <v>844</v>
          </cell>
          <cell r="H72">
            <v>117</v>
          </cell>
          <cell r="I72">
            <v>2248</v>
          </cell>
        </row>
        <row r="73">
          <cell r="B73">
            <v>1193</v>
          </cell>
          <cell r="C73">
            <v>106</v>
          </cell>
          <cell r="D73">
            <v>858</v>
          </cell>
          <cell r="E73">
            <v>1179</v>
          </cell>
          <cell r="F73">
            <v>262</v>
          </cell>
          <cell r="G73">
            <v>351</v>
          </cell>
          <cell r="H73">
            <v>937</v>
          </cell>
          <cell r="I73">
            <v>70</v>
          </cell>
        </row>
        <row r="74">
          <cell r="B74">
            <v>10</v>
          </cell>
          <cell r="C74">
            <v>4</v>
          </cell>
          <cell r="D74">
            <v>85</v>
          </cell>
          <cell r="E74">
            <v>747</v>
          </cell>
          <cell r="F74">
            <v>2898</v>
          </cell>
          <cell r="G74">
            <v>320</v>
          </cell>
          <cell r="H74">
            <v>2254</v>
          </cell>
          <cell r="I74">
            <v>0</v>
          </cell>
        </row>
        <row r="75">
          <cell r="B75">
            <v>92</v>
          </cell>
          <cell r="C75">
            <v>50</v>
          </cell>
          <cell r="D75">
            <v>133</v>
          </cell>
          <cell r="E75">
            <v>263</v>
          </cell>
          <cell r="F75">
            <v>195</v>
          </cell>
          <cell r="G75">
            <v>40</v>
          </cell>
          <cell r="H75">
            <v>144</v>
          </cell>
          <cell r="I75">
            <v>22</v>
          </cell>
        </row>
        <row r="76">
          <cell r="B76">
            <v>10</v>
          </cell>
          <cell r="C76">
            <v>16</v>
          </cell>
          <cell r="D76">
            <v>2</v>
          </cell>
          <cell r="E76">
            <v>780</v>
          </cell>
          <cell r="F76">
            <v>205</v>
          </cell>
          <cell r="G76">
            <v>3</v>
          </cell>
          <cell r="H76">
            <v>0</v>
          </cell>
          <cell r="I76">
            <v>8</v>
          </cell>
        </row>
        <row r="77">
          <cell r="B77">
            <v>59</v>
          </cell>
          <cell r="C77">
            <v>0</v>
          </cell>
          <cell r="D77">
            <v>0</v>
          </cell>
          <cell r="E77">
            <v>5652</v>
          </cell>
          <cell r="F77">
            <v>40</v>
          </cell>
          <cell r="G77">
            <v>278</v>
          </cell>
          <cell r="H77">
            <v>50</v>
          </cell>
          <cell r="I77">
            <v>15</v>
          </cell>
        </row>
        <row r="78">
          <cell r="B78">
            <v>178</v>
          </cell>
          <cell r="C78">
            <v>51</v>
          </cell>
          <cell r="D78">
            <v>12</v>
          </cell>
          <cell r="E78">
            <v>93</v>
          </cell>
          <cell r="F78">
            <v>673</v>
          </cell>
          <cell r="G78">
            <v>41</v>
          </cell>
          <cell r="H78">
            <v>209</v>
          </cell>
          <cell r="I78">
            <v>24</v>
          </cell>
        </row>
        <row r="79">
          <cell r="B79">
            <v>4193</v>
          </cell>
          <cell r="C79">
            <v>0</v>
          </cell>
          <cell r="D79">
            <v>444</v>
          </cell>
          <cell r="E79">
            <v>0</v>
          </cell>
          <cell r="F79">
            <v>3508</v>
          </cell>
          <cell r="G79">
            <v>2296</v>
          </cell>
          <cell r="H79">
            <v>8967</v>
          </cell>
          <cell r="I79">
            <v>0</v>
          </cell>
        </row>
        <row r="80">
          <cell r="B80">
            <v>0</v>
          </cell>
          <cell r="C80">
            <v>26</v>
          </cell>
          <cell r="D80">
            <v>0</v>
          </cell>
          <cell r="E80">
            <v>556</v>
          </cell>
          <cell r="F80">
            <v>55</v>
          </cell>
          <cell r="G80">
            <v>33</v>
          </cell>
          <cell r="H80">
            <v>12</v>
          </cell>
          <cell r="I80">
            <v>6</v>
          </cell>
        </row>
        <row r="81">
          <cell r="B81">
            <v>0</v>
          </cell>
          <cell r="C81">
            <v>30</v>
          </cell>
          <cell r="D81">
            <v>0</v>
          </cell>
          <cell r="E81">
            <v>150</v>
          </cell>
          <cell r="F81">
            <v>604</v>
          </cell>
          <cell r="G81">
            <v>870</v>
          </cell>
          <cell r="H81">
            <v>3</v>
          </cell>
          <cell r="I81">
            <v>50</v>
          </cell>
        </row>
        <row r="82">
          <cell r="B82">
            <v>75</v>
          </cell>
          <cell r="C82">
            <v>4012</v>
          </cell>
          <cell r="D82">
            <v>10</v>
          </cell>
          <cell r="E82">
            <v>51</v>
          </cell>
          <cell r="F82">
            <v>1891</v>
          </cell>
          <cell r="G82">
            <v>142</v>
          </cell>
          <cell r="H82">
            <v>0</v>
          </cell>
          <cell r="I82">
            <v>1326</v>
          </cell>
        </row>
        <row r="83">
          <cell r="B83">
            <v>431</v>
          </cell>
          <cell r="C83">
            <v>715</v>
          </cell>
          <cell r="D83">
            <v>2651</v>
          </cell>
          <cell r="E83">
            <v>299</v>
          </cell>
          <cell r="F83">
            <v>714</v>
          </cell>
          <cell r="G83">
            <v>1867</v>
          </cell>
          <cell r="H83">
            <v>464</v>
          </cell>
          <cell r="I83">
            <v>231</v>
          </cell>
        </row>
        <row r="84">
          <cell r="B84">
            <v>100</v>
          </cell>
          <cell r="C84">
            <v>0</v>
          </cell>
          <cell r="D84">
            <v>319</v>
          </cell>
          <cell r="E84">
            <v>0</v>
          </cell>
          <cell r="F84">
            <v>0</v>
          </cell>
          <cell r="G84">
            <v>265</v>
          </cell>
          <cell r="H84">
            <v>220</v>
          </cell>
          <cell r="I84">
            <v>1029</v>
          </cell>
        </row>
        <row r="85">
          <cell r="B85">
            <v>50</v>
          </cell>
          <cell r="C85">
            <v>120</v>
          </cell>
          <cell r="D85">
            <v>0</v>
          </cell>
          <cell r="E85">
            <v>0</v>
          </cell>
          <cell r="F85">
            <v>9026</v>
          </cell>
          <cell r="G85">
            <v>3210</v>
          </cell>
          <cell r="H85">
            <v>0</v>
          </cell>
          <cell r="I85">
            <v>28966</v>
          </cell>
        </row>
        <row r="86">
          <cell r="B86">
            <v>107</v>
          </cell>
          <cell r="C86">
            <v>541</v>
          </cell>
          <cell r="D86">
            <v>0</v>
          </cell>
          <cell r="E86">
            <v>0</v>
          </cell>
          <cell r="F86">
            <v>271</v>
          </cell>
          <cell r="G86">
            <v>0</v>
          </cell>
          <cell r="H86">
            <v>0</v>
          </cell>
          <cell r="I86">
            <v>13</v>
          </cell>
        </row>
        <row r="87">
          <cell r="B87">
            <v>480</v>
          </cell>
          <cell r="C87">
            <v>40</v>
          </cell>
          <cell r="D87">
            <v>0</v>
          </cell>
          <cell r="E87">
            <v>0</v>
          </cell>
          <cell r="F87">
            <v>170</v>
          </cell>
          <cell r="G87">
            <v>2471</v>
          </cell>
          <cell r="H87">
            <v>0</v>
          </cell>
          <cell r="I87">
            <v>947</v>
          </cell>
        </row>
        <row r="88">
          <cell r="B88">
            <v>29965</v>
          </cell>
          <cell r="C88">
            <v>9574</v>
          </cell>
          <cell r="D88">
            <v>148112</v>
          </cell>
          <cell r="E88">
            <v>4415</v>
          </cell>
          <cell r="F88">
            <v>23595</v>
          </cell>
          <cell r="G88">
            <v>76689</v>
          </cell>
          <cell r="H88">
            <v>18890</v>
          </cell>
          <cell r="I88">
            <v>1179</v>
          </cell>
        </row>
        <row r="89">
          <cell r="B89">
            <v>159011</v>
          </cell>
          <cell r="C89">
            <v>169482</v>
          </cell>
          <cell r="D89">
            <v>12911</v>
          </cell>
          <cell r="E89">
            <v>219482</v>
          </cell>
          <cell r="F89">
            <v>37671</v>
          </cell>
          <cell r="G89">
            <v>165171</v>
          </cell>
          <cell r="H89">
            <v>27978</v>
          </cell>
          <cell r="I89">
            <v>2541</v>
          </cell>
        </row>
        <row r="106">
          <cell r="B106">
            <v>2059</v>
          </cell>
          <cell r="C106">
            <v>359774</v>
          </cell>
          <cell r="D106">
            <v>8748</v>
          </cell>
          <cell r="E106">
            <v>192399</v>
          </cell>
          <cell r="F106">
            <v>1719</v>
          </cell>
          <cell r="G106">
            <v>0</v>
          </cell>
          <cell r="H106">
            <v>214</v>
          </cell>
          <cell r="I106">
            <v>16683</v>
          </cell>
        </row>
        <row r="107">
          <cell r="B107">
            <v>16681</v>
          </cell>
          <cell r="C107">
            <v>2021</v>
          </cell>
          <cell r="D107">
            <v>2649</v>
          </cell>
          <cell r="E107">
            <v>790</v>
          </cell>
          <cell r="F107">
            <v>6316</v>
          </cell>
          <cell r="G107">
            <v>5265</v>
          </cell>
          <cell r="H107">
            <v>5673</v>
          </cell>
          <cell r="I107">
            <v>1619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1120</v>
          </cell>
          <cell r="H108">
            <v>0</v>
          </cell>
          <cell r="I108">
            <v>0</v>
          </cell>
        </row>
        <row r="109">
          <cell r="B109">
            <v>324</v>
          </cell>
          <cell r="C109">
            <v>5525</v>
          </cell>
          <cell r="D109">
            <v>112</v>
          </cell>
          <cell r="E109">
            <v>196</v>
          </cell>
          <cell r="F109">
            <v>1011</v>
          </cell>
          <cell r="G109">
            <v>2141</v>
          </cell>
          <cell r="H109">
            <v>127</v>
          </cell>
          <cell r="I109">
            <v>2296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3</v>
          </cell>
          <cell r="F110">
            <v>0</v>
          </cell>
          <cell r="G110">
            <v>0</v>
          </cell>
          <cell r="H110">
            <v>936</v>
          </cell>
          <cell r="I110">
            <v>0</v>
          </cell>
        </row>
        <row r="111">
          <cell r="B111">
            <v>1564</v>
          </cell>
          <cell r="C111">
            <v>1362</v>
          </cell>
          <cell r="D111">
            <v>447</v>
          </cell>
          <cell r="E111">
            <v>3328</v>
          </cell>
          <cell r="F111">
            <v>3593</v>
          </cell>
          <cell r="G111">
            <v>1823</v>
          </cell>
          <cell r="H111">
            <v>1747</v>
          </cell>
          <cell r="I111">
            <v>684</v>
          </cell>
        </row>
        <row r="112">
          <cell r="B112">
            <v>35</v>
          </cell>
          <cell r="C112">
            <v>1030</v>
          </cell>
          <cell r="D112">
            <v>54</v>
          </cell>
          <cell r="E112">
            <v>74</v>
          </cell>
          <cell r="F112">
            <v>452</v>
          </cell>
          <cell r="G112">
            <v>1718</v>
          </cell>
          <cell r="H112">
            <v>453</v>
          </cell>
          <cell r="I112">
            <v>503</v>
          </cell>
        </row>
        <row r="113">
          <cell r="B113">
            <v>31</v>
          </cell>
          <cell r="C113">
            <v>0</v>
          </cell>
          <cell r="D113">
            <v>0</v>
          </cell>
          <cell r="E113">
            <v>0</v>
          </cell>
          <cell r="F113">
            <v>105</v>
          </cell>
          <cell r="G113">
            <v>20</v>
          </cell>
          <cell r="H113">
            <v>12</v>
          </cell>
          <cell r="I113">
            <v>0</v>
          </cell>
        </row>
        <row r="114">
          <cell r="B114">
            <v>2760</v>
          </cell>
          <cell r="C114">
            <v>189</v>
          </cell>
          <cell r="D114">
            <v>1177</v>
          </cell>
          <cell r="E114">
            <v>157</v>
          </cell>
          <cell r="F114">
            <v>6043</v>
          </cell>
          <cell r="G114">
            <v>5265</v>
          </cell>
          <cell r="H114">
            <v>9529</v>
          </cell>
          <cell r="I114">
            <v>1422</v>
          </cell>
        </row>
        <row r="115">
          <cell r="B115">
            <v>12979</v>
          </cell>
          <cell r="C115">
            <v>20255</v>
          </cell>
          <cell r="D115">
            <v>1667</v>
          </cell>
          <cell r="E115">
            <v>47657</v>
          </cell>
          <cell r="F115">
            <v>19572</v>
          </cell>
          <cell r="G115">
            <v>2386</v>
          </cell>
          <cell r="H115">
            <v>13634</v>
          </cell>
          <cell r="I115">
            <v>1110</v>
          </cell>
        </row>
        <row r="116">
          <cell r="B116">
            <v>380</v>
          </cell>
          <cell r="C116">
            <v>10143</v>
          </cell>
          <cell r="D116">
            <v>101</v>
          </cell>
          <cell r="E116">
            <v>555</v>
          </cell>
          <cell r="F116">
            <v>10200</v>
          </cell>
          <cell r="G116">
            <v>7369</v>
          </cell>
          <cell r="H116">
            <v>0</v>
          </cell>
          <cell r="I116">
            <v>14857</v>
          </cell>
        </row>
        <row r="117">
          <cell r="B117">
            <v>0</v>
          </cell>
          <cell r="C117">
            <v>0</v>
          </cell>
          <cell r="D117">
            <v>6120</v>
          </cell>
          <cell r="E117">
            <v>63900</v>
          </cell>
          <cell r="F117">
            <v>8360</v>
          </cell>
          <cell r="G117">
            <v>0</v>
          </cell>
          <cell r="H117">
            <v>0</v>
          </cell>
          <cell r="I117">
            <v>0</v>
          </cell>
        </row>
        <row r="118">
          <cell r="B118">
            <v>8598</v>
          </cell>
          <cell r="C118">
            <v>12589</v>
          </cell>
          <cell r="D118">
            <v>5892</v>
          </cell>
          <cell r="E118">
            <v>5264</v>
          </cell>
          <cell r="F118">
            <v>11530</v>
          </cell>
          <cell r="G118">
            <v>4985</v>
          </cell>
          <cell r="H118">
            <v>4521</v>
          </cell>
          <cell r="I118">
            <v>5524</v>
          </cell>
        </row>
        <row r="119">
          <cell r="B119">
            <v>65251</v>
          </cell>
          <cell r="C119">
            <v>18630</v>
          </cell>
          <cell r="D119">
            <v>46210</v>
          </cell>
          <cell r="E119">
            <v>85600</v>
          </cell>
          <cell r="F119">
            <v>35210</v>
          </cell>
          <cell r="G119">
            <v>6540</v>
          </cell>
          <cell r="H119">
            <v>22151</v>
          </cell>
          <cell r="I119">
            <v>18520</v>
          </cell>
        </row>
        <row r="120">
          <cell r="B120">
            <v>4819</v>
          </cell>
          <cell r="C120">
            <v>838</v>
          </cell>
          <cell r="D120">
            <v>22994</v>
          </cell>
          <cell r="E120">
            <v>5685</v>
          </cell>
          <cell r="F120">
            <v>6886</v>
          </cell>
          <cell r="G120">
            <v>2701</v>
          </cell>
          <cell r="H120">
            <v>5569</v>
          </cell>
          <cell r="I120">
            <v>756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28264</v>
          </cell>
          <cell r="F121">
            <v>0</v>
          </cell>
          <cell r="G121">
            <v>0</v>
          </cell>
          <cell r="H121">
            <v>68</v>
          </cell>
          <cell r="I121">
            <v>0</v>
          </cell>
        </row>
        <row r="122">
          <cell r="B122">
            <v>23883</v>
          </cell>
          <cell r="C122">
            <v>7967</v>
          </cell>
          <cell r="D122">
            <v>5334</v>
          </cell>
          <cell r="E122">
            <v>7483</v>
          </cell>
          <cell r="F122">
            <v>8296</v>
          </cell>
          <cell r="G122">
            <v>3310</v>
          </cell>
          <cell r="H122">
            <v>1134</v>
          </cell>
          <cell r="I122">
            <v>17856</v>
          </cell>
        </row>
        <row r="123">
          <cell r="B123">
            <v>10389</v>
          </cell>
          <cell r="C123">
            <v>189</v>
          </cell>
          <cell r="D123">
            <v>5247</v>
          </cell>
          <cell r="E123">
            <v>9757</v>
          </cell>
          <cell r="F123">
            <v>3025</v>
          </cell>
          <cell r="G123">
            <v>2764</v>
          </cell>
          <cell r="H123">
            <v>19059</v>
          </cell>
          <cell r="I123">
            <v>307</v>
          </cell>
        </row>
        <row r="124">
          <cell r="B124">
            <v>233</v>
          </cell>
          <cell r="C124">
            <v>20</v>
          </cell>
          <cell r="D124">
            <v>1700</v>
          </cell>
          <cell r="E124">
            <v>26145</v>
          </cell>
          <cell r="F124">
            <v>72540</v>
          </cell>
          <cell r="G124">
            <v>4440</v>
          </cell>
          <cell r="H124">
            <v>36444</v>
          </cell>
          <cell r="I124">
            <v>0</v>
          </cell>
        </row>
        <row r="125">
          <cell r="B125">
            <v>986</v>
          </cell>
          <cell r="C125">
            <v>131</v>
          </cell>
          <cell r="D125">
            <v>2105</v>
          </cell>
          <cell r="E125">
            <v>3724</v>
          </cell>
          <cell r="F125">
            <v>2830</v>
          </cell>
          <cell r="G125">
            <v>480</v>
          </cell>
          <cell r="H125">
            <v>482</v>
          </cell>
          <cell r="I125">
            <v>148</v>
          </cell>
        </row>
        <row r="126">
          <cell r="B126">
            <v>30</v>
          </cell>
          <cell r="C126">
            <v>26</v>
          </cell>
          <cell r="D126">
            <v>3</v>
          </cell>
          <cell r="E126">
            <v>1564</v>
          </cell>
          <cell r="F126">
            <v>410</v>
          </cell>
          <cell r="G126">
            <v>3</v>
          </cell>
          <cell r="H126">
            <v>0</v>
          </cell>
          <cell r="I126">
            <v>12</v>
          </cell>
        </row>
        <row r="127">
          <cell r="B127">
            <v>52</v>
          </cell>
          <cell r="C127">
            <v>0</v>
          </cell>
          <cell r="D127">
            <v>0</v>
          </cell>
          <cell r="E127">
            <v>10189</v>
          </cell>
          <cell r="F127">
            <v>40</v>
          </cell>
          <cell r="G127">
            <v>131</v>
          </cell>
          <cell r="H127">
            <v>16</v>
          </cell>
          <cell r="I127">
            <v>45</v>
          </cell>
        </row>
        <row r="128">
          <cell r="B128">
            <v>2238</v>
          </cell>
          <cell r="C128">
            <v>119</v>
          </cell>
          <cell r="D128">
            <v>124</v>
          </cell>
          <cell r="E128">
            <v>1581</v>
          </cell>
          <cell r="F128">
            <v>14540</v>
          </cell>
          <cell r="G128">
            <v>1198</v>
          </cell>
          <cell r="H128">
            <v>6692</v>
          </cell>
          <cell r="I128">
            <v>140</v>
          </cell>
        </row>
        <row r="129">
          <cell r="B129">
            <v>130000</v>
          </cell>
          <cell r="C129">
            <v>0</v>
          </cell>
          <cell r="D129">
            <v>24000</v>
          </cell>
          <cell r="E129">
            <v>0</v>
          </cell>
          <cell r="F129">
            <v>20000</v>
          </cell>
          <cell r="G129">
            <v>147000</v>
          </cell>
          <cell r="H129">
            <v>330000</v>
          </cell>
          <cell r="I129">
            <v>0</v>
          </cell>
        </row>
        <row r="130">
          <cell r="B130">
            <v>0</v>
          </cell>
          <cell r="C130">
            <v>104</v>
          </cell>
          <cell r="D130">
            <v>0</v>
          </cell>
          <cell r="E130">
            <v>33360</v>
          </cell>
          <cell r="F130">
            <v>950</v>
          </cell>
          <cell r="G130">
            <v>427</v>
          </cell>
          <cell r="H130">
            <v>156</v>
          </cell>
          <cell r="I130">
            <v>28</v>
          </cell>
        </row>
        <row r="131">
          <cell r="B131">
            <v>0</v>
          </cell>
          <cell r="C131">
            <v>2</v>
          </cell>
          <cell r="D131">
            <v>0</v>
          </cell>
          <cell r="E131">
            <v>28</v>
          </cell>
          <cell r="F131">
            <v>211</v>
          </cell>
          <cell r="G131">
            <v>501</v>
          </cell>
          <cell r="H131">
            <v>5</v>
          </cell>
          <cell r="I131">
            <v>50</v>
          </cell>
        </row>
        <row r="132">
          <cell r="B132">
            <v>60</v>
          </cell>
          <cell r="C132">
            <v>875</v>
          </cell>
          <cell r="D132">
            <v>10</v>
          </cell>
          <cell r="E132">
            <v>61</v>
          </cell>
          <cell r="F132">
            <v>991</v>
          </cell>
          <cell r="G132">
            <v>67</v>
          </cell>
          <cell r="H132">
            <v>0</v>
          </cell>
          <cell r="I132">
            <v>1599</v>
          </cell>
        </row>
        <row r="133">
          <cell r="B133">
            <v>820</v>
          </cell>
          <cell r="C133">
            <v>1321</v>
          </cell>
          <cell r="D133">
            <v>4090</v>
          </cell>
          <cell r="E133">
            <v>705</v>
          </cell>
          <cell r="F133">
            <v>11380</v>
          </cell>
          <cell r="G133">
            <v>1173</v>
          </cell>
          <cell r="H133">
            <v>1458</v>
          </cell>
          <cell r="I133">
            <v>489</v>
          </cell>
        </row>
        <row r="134">
          <cell r="B134">
            <v>106</v>
          </cell>
          <cell r="C134">
            <v>0</v>
          </cell>
          <cell r="D134">
            <v>143</v>
          </cell>
          <cell r="E134">
            <v>0</v>
          </cell>
          <cell r="F134">
            <v>0</v>
          </cell>
          <cell r="G134">
            <v>182</v>
          </cell>
          <cell r="H134">
            <v>314</v>
          </cell>
          <cell r="I134">
            <v>2262</v>
          </cell>
        </row>
        <row r="135">
          <cell r="B135">
            <v>350</v>
          </cell>
          <cell r="C135">
            <v>10</v>
          </cell>
          <cell r="D135">
            <v>0</v>
          </cell>
          <cell r="E135">
            <v>0</v>
          </cell>
          <cell r="F135">
            <v>9050</v>
          </cell>
          <cell r="G135">
            <v>3730</v>
          </cell>
          <cell r="H135">
            <v>0</v>
          </cell>
          <cell r="I135">
            <v>63387</v>
          </cell>
        </row>
        <row r="136">
          <cell r="B136">
            <v>288</v>
          </cell>
          <cell r="C136">
            <v>885</v>
          </cell>
          <cell r="D136">
            <v>0</v>
          </cell>
          <cell r="E136">
            <v>0</v>
          </cell>
          <cell r="F136">
            <v>615</v>
          </cell>
          <cell r="G136">
            <v>0</v>
          </cell>
          <cell r="H136">
            <v>0</v>
          </cell>
          <cell r="I136">
            <v>24</v>
          </cell>
        </row>
        <row r="137">
          <cell r="B137">
            <v>288</v>
          </cell>
          <cell r="C137">
            <v>12</v>
          </cell>
          <cell r="D137">
            <v>0</v>
          </cell>
          <cell r="E137">
            <v>0</v>
          </cell>
          <cell r="F137">
            <v>105</v>
          </cell>
          <cell r="G137">
            <v>1042</v>
          </cell>
          <cell r="H137">
            <v>0</v>
          </cell>
          <cell r="I137">
            <v>1425</v>
          </cell>
        </row>
        <row r="138">
          <cell r="B138">
            <v>144342</v>
          </cell>
          <cell r="C138">
            <v>52505</v>
          </cell>
          <cell r="D138">
            <v>817729</v>
          </cell>
          <cell r="E138">
            <v>60689</v>
          </cell>
          <cell r="F138">
            <v>90279</v>
          </cell>
          <cell r="G138">
            <v>383195</v>
          </cell>
          <cell r="H138">
            <v>135278</v>
          </cell>
          <cell r="I138">
            <v>67510</v>
          </cell>
        </row>
        <row r="139">
          <cell r="B139">
            <v>28995</v>
          </cell>
          <cell r="C139">
            <v>22526</v>
          </cell>
          <cell r="D139">
            <v>8005</v>
          </cell>
          <cell r="E139">
            <v>61961</v>
          </cell>
          <cell r="F139">
            <v>7479</v>
          </cell>
          <cell r="G139">
            <v>40497</v>
          </cell>
          <cell r="H139">
            <v>12582</v>
          </cell>
          <cell r="I139">
            <v>3192</v>
          </cell>
        </row>
      </sheetData>
      <sheetData sheetId="6">
        <row r="8">
          <cell r="B8">
            <v>8372</v>
          </cell>
          <cell r="C8">
            <v>78049</v>
          </cell>
          <cell r="D8">
            <v>25296</v>
          </cell>
          <cell r="E8">
            <v>41493</v>
          </cell>
          <cell r="F8">
            <v>8718</v>
          </cell>
          <cell r="G8">
            <v>0</v>
          </cell>
          <cell r="H8">
            <v>40095</v>
          </cell>
          <cell r="I8">
            <v>5581</v>
          </cell>
        </row>
        <row r="9">
          <cell r="B9">
            <v>2808</v>
          </cell>
          <cell r="C9">
            <v>931</v>
          </cell>
          <cell r="D9">
            <v>3166</v>
          </cell>
          <cell r="E9">
            <v>1798</v>
          </cell>
          <cell r="F9">
            <v>4618</v>
          </cell>
          <cell r="G9">
            <v>7600</v>
          </cell>
          <cell r="H9">
            <v>40772</v>
          </cell>
          <cell r="I9">
            <v>3539</v>
          </cell>
        </row>
        <row r="10">
          <cell r="B10">
            <v>348</v>
          </cell>
          <cell r="C10">
            <v>0</v>
          </cell>
          <cell r="D10">
            <v>50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20</v>
          </cell>
          <cell r="F11">
            <v>5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968</v>
          </cell>
          <cell r="E12">
            <v>5</v>
          </cell>
          <cell r="F12">
            <v>68</v>
          </cell>
          <cell r="G12">
            <v>10</v>
          </cell>
          <cell r="H12">
            <v>5228</v>
          </cell>
          <cell r="I12">
            <v>448</v>
          </cell>
        </row>
        <row r="13">
          <cell r="B13">
            <v>453</v>
          </cell>
          <cell r="C13">
            <v>54</v>
          </cell>
          <cell r="D13">
            <v>798</v>
          </cell>
          <cell r="E13">
            <v>999</v>
          </cell>
          <cell r="F13">
            <v>386</v>
          </cell>
          <cell r="G13">
            <v>1437</v>
          </cell>
          <cell r="H13">
            <v>15538</v>
          </cell>
          <cell r="I13">
            <v>20</v>
          </cell>
        </row>
        <row r="14">
          <cell r="B14">
            <v>245</v>
          </cell>
          <cell r="C14">
            <v>104</v>
          </cell>
          <cell r="D14">
            <v>445</v>
          </cell>
          <cell r="E14">
            <v>110</v>
          </cell>
          <cell r="F14">
            <v>280</v>
          </cell>
          <cell r="G14">
            <v>18264</v>
          </cell>
          <cell r="H14">
            <v>15656</v>
          </cell>
          <cell r="I14">
            <v>234</v>
          </cell>
        </row>
        <row r="15">
          <cell r="B15">
            <v>148</v>
          </cell>
          <cell r="C15">
            <v>0</v>
          </cell>
          <cell r="D15">
            <v>0</v>
          </cell>
          <cell r="E15">
            <v>0</v>
          </cell>
          <cell r="F15">
            <v>55</v>
          </cell>
          <cell r="G15">
            <v>346</v>
          </cell>
          <cell r="H15">
            <v>591</v>
          </cell>
          <cell r="I15">
            <v>0</v>
          </cell>
        </row>
        <row r="16">
          <cell r="B16">
            <v>121</v>
          </cell>
          <cell r="C16">
            <v>84</v>
          </cell>
          <cell r="D16">
            <v>1417</v>
          </cell>
          <cell r="E16">
            <v>189</v>
          </cell>
          <cell r="F16">
            <v>4732</v>
          </cell>
          <cell r="G16">
            <v>24351</v>
          </cell>
          <cell r="H16">
            <v>41094</v>
          </cell>
          <cell r="I16">
            <v>566</v>
          </cell>
        </row>
        <row r="17">
          <cell r="B17">
            <v>361</v>
          </cell>
          <cell r="C17">
            <v>333</v>
          </cell>
          <cell r="D17">
            <v>118</v>
          </cell>
          <cell r="E17">
            <v>1094</v>
          </cell>
          <cell r="F17">
            <v>1674</v>
          </cell>
          <cell r="G17">
            <v>271</v>
          </cell>
          <cell r="H17">
            <v>2725</v>
          </cell>
          <cell r="I17">
            <v>535</v>
          </cell>
        </row>
        <row r="18">
          <cell r="B18">
            <v>50</v>
          </cell>
          <cell r="C18">
            <v>2282</v>
          </cell>
          <cell r="D18">
            <v>125</v>
          </cell>
          <cell r="E18">
            <v>253</v>
          </cell>
          <cell r="F18">
            <v>4797</v>
          </cell>
          <cell r="G18">
            <v>396</v>
          </cell>
          <cell r="H18">
            <v>113</v>
          </cell>
          <cell r="I18">
            <v>1210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1141</v>
          </cell>
          <cell r="F19">
            <v>205</v>
          </cell>
          <cell r="G19">
            <v>50</v>
          </cell>
          <cell r="H19">
            <v>2</v>
          </cell>
          <cell r="I19">
            <v>0</v>
          </cell>
        </row>
        <row r="20">
          <cell r="B20">
            <v>152</v>
          </cell>
          <cell r="C20">
            <v>1299</v>
          </cell>
          <cell r="D20">
            <v>79</v>
          </cell>
          <cell r="E20">
            <v>224</v>
          </cell>
          <cell r="F20">
            <v>6575</v>
          </cell>
          <cell r="G20">
            <v>945</v>
          </cell>
          <cell r="H20">
            <v>202</v>
          </cell>
          <cell r="I20">
            <v>899</v>
          </cell>
        </row>
        <row r="21">
          <cell r="B21">
            <v>3523</v>
          </cell>
          <cell r="C21">
            <v>1920</v>
          </cell>
          <cell r="D21">
            <v>2803</v>
          </cell>
          <cell r="E21">
            <v>7618</v>
          </cell>
          <cell r="F21">
            <v>3081</v>
          </cell>
          <cell r="G21">
            <v>974</v>
          </cell>
          <cell r="H21">
            <v>6668</v>
          </cell>
          <cell r="I21">
            <v>2475</v>
          </cell>
        </row>
        <row r="22">
          <cell r="B22">
            <v>618</v>
          </cell>
          <cell r="C22">
            <v>103</v>
          </cell>
          <cell r="D22">
            <v>837</v>
          </cell>
          <cell r="E22">
            <v>587</v>
          </cell>
          <cell r="F22">
            <v>665</v>
          </cell>
          <cell r="G22">
            <v>324</v>
          </cell>
          <cell r="H22">
            <v>385</v>
          </cell>
          <cell r="I22">
            <v>46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560</v>
          </cell>
          <cell r="C24">
            <v>410</v>
          </cell>
          <cell r="D24">
            <v>1000</v>
          </cell>
          <cell r="E24">
            <v>519</v>
          </cell>
          <cell r="F24">
            <v>1729</v>
          </cell>
          <cell r="G24">
            <v>2410</v>
          </cell>
          <cell r="H24">
            <v>5458</v>
          </cell>
          <cell r="I24">
            <v>1298</v>
          </cell>
        </row>
        <row r="25">
          <cell r="B25">
            <v>242</v>
          </cell>
          <cell r="C25">
            <v>22</v>
          </cell>
          <cell r="D25">
            <v>26</v>
          </cell>
          <cell r="E25">
            <v>267</v>
          </cell>
          <cell r="F25">
            <v>133</v>
          </cell>
          <cell r="G25">
            <v>79</v>
          </cell>
          <cell r="H25">
            <v>189</v>
          </cell>
          <cell r="I25">
            <v>30</v>
          </cell>
        </row>
        <row r="26">
          <cell r="B26">
            <v>1152</v>
          </cell>
          <cell r="C26">
            <v>0</v>
          </cell>
          <cell r="D26">
            <v>35</v>
          </cell>
          <cell r="E26">
            <v>453</v>
          </cell>
          <cell r="F26">
            <v>1282</v>
          </cell>
          <cell r="G26">
            <v>377</v>
          </cell>
          <cell r="H26">
            <v>503</v>
          </cell>
          <cell r="I26">
            <v>1</v>
          </cell>
        </row>
        <row r="27">
          <cell r="B27">
            <v>92</v>
          </cell>
          <cell r="C27">
            <v>0</v>
          </cell>
          <cell r="D27">
            <v>161</v>
          </cell>
          <cell r="E27">
            <v>106</v>
          </cell>
          <cell r="F27">
            <v>220</v>
          </cell>
          <cell r="G27">
            <v>47</v>
          </cell>
          <cell r="H27">
            <v>91</v>
          </cell>
          <cell r="I27">
            <v>19</v>
          </cell>
        </row>
        <row r="28">
          <cell r="B28">
            <v>20</v>
          </cell>
          <cell r="C28">
            <v>0</v>
          </cell>
          <cell r="D28">
            <v>0</v>
          </cell>
          <cell r="E28">
            <v>453</v>
          </cell>
          <cell r="F28">
            <v>210</v>
          </cell>
          <cell r="G28">
            <v>54</v>
          </cell>
          <cell r="H28">
            <v>0</v>
          </cell>
          <cell r="I28">
            <v>11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33</v>
          </cell>
          <cell r="F29">
            <v>12</v>
          </cell>
          <cell r="G29">
            <v>40</v>
          </cell>
          <cell r="H29">
            <v>0</v>
          </cell>
          <cell r="I29">
            <v>3</v>
          </cell>
        </row>
        <row r="30">
          <cell r="B30">
            <v>65</v>
          </cell>
          <cell r="C30">
            <v>2</v>
          </cell>
          <cell r="D30">
            <v>7</v>
          </cell>
          <cell r="E30">
            <v>76</v>
          </cell>
          <cell r="F30">
            <v>350</v>
          </cell>
          <cell r="G30">
            <v>6</v>
          </cell>
          <cell r="H30">
            <v>20</v>
          </cell>
          <cell r="I30">
            <v>22</v>
          </cell>
        </row>
        <row r="32">
          <cell r="B32">
            <v>0</v>
          </cell>
          <cell r="C32">
            <v>1</v>
          </cell>
          <cell r="D32">
            <v>0</v>
          </cell>
          <cell r="E32">
            <v>563</v>
          </cell>
          <cell r="F32">
            <v>170</v>
          </cell>
          <cell r="G32">
            <v>637</v>
          </cell>
          <cell r="H32">
            <v>0</v>
          </cell>
          <cell r="I32">
            <v>5</v>
          </cell>
        </row>
        <row r="33">
          <cell r="B33">
            <v>68</v>
          </cell>
          <cell r="C33">
            <v>35</v>
          </cell>
          <cell r="D33">
            <v>13</v>
          </cell>
          <cell r="E33">
            <v>150</v>
          </cell>
          <cell r="F33">
            <v>105</v>
          </cell>
          <cell r="G33">
            <v>1129</v>
          </cell>
          <cell r="H33">
            <v>1147</v>
          </cell>
          <cell r="I33">
            <v>325</v>
          </cell>
        </row>
        <row r="34">
          <cell r="B34">
            <v>155</v>
          </cell>
          <cell r="C34">
            <v>135</v>
          </cell>
          <cell r="D34">
            <v>0</v>
          </cell>
          <cell r="E34">
            <v>92</v>
          </cell>
          <cell r="F34">
            <v>362</v>
          </cell>
          <cell r="G34">
            <v>0</v>
          </cell>
          <cell r="H34">
            <v>0</v>
          </cell>
          <cell r="I34">
            <v>290</v>
          </cell>
        </row>
        <row r="35">
          <cell r="B35">
            <v>28</v>
          </cell>
          <cell r="C35">
            <v>78</v>
          </cell>
          <cell r="D35">
            <v>90</v>
          </cell>
          <cell r="E35">
            <v>220</v>
          </cell>
          <cell r="F35">
            <v>10</v>
          </cell>
          <cell r="G35">
            <v>277</v>
          </cell>
          <cell r="H35">
            <v>88</v>
          </cell>
          <cell r="I35">
            <v>51</v>
          </cell>
        </row>
        <row r="36">
          <cell r="B36">
            <v>0</v>
          </cell>
          <cell r="C36">
            <v>0</v>
          </cell>
          <cell r="D36">
            <v>159</v>
          </cell>
          <cell r="E36">
            <v>0</v>
          </cell>
          <cell r="F36">
            <v>0</v>
          </cell>
          <cell r="G36">
            <v>178</v>
          </cell>
          <cell r="H36">
            <v>335</v>
          </cell>
          <cell r="I36">
            <v>715</v>
          </cell>
        </row>
        <row r="37">
          <cell r="B37">
            <v>52</v>
          </cell>
          <cell r="C37">
            <v>0</v>
          </cell>
          <cell r="D37">
            <v>0</v>
          </cell>
          <cell r="E37">
            <v>0</v>
          </cell>
          <cell r="F37">
            <v>10</v>
          </cell>
          <cell r="G37">
            <v>112</v>
          </cell>
          <cell r="H37">
            <v>0</v>
          </cell>
          <cell r="I37">
            <v>850</v>
          </cell>
        </row>
        <row r="38">
          <cell r="B38">
            <v>156</v>
          </cell>
          <cell r="C38">
            <v>2040</v>
          </cell>
          <cell r="D38">
            <v>4</v>
          </cell>
          <cell r="E38">
            <v>75</v>
          </cell>
          <cell r="F38">
            <v>1685</v>
          </cell>
          <cell r="G38">
            <v>0</v>
          </cell>
          <cell r="H38">
            <v>65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184</v>
          </cell>
          <cell r="C40">
            <v>168</v>
          </cell>
          <cell r="D40">
            <v>1131</v>
          </cell>
          <cell r="E40">
            <v>1756</v>
          </cell>
          <cell r="F40">
            <v>425</v>
          </cell>
          <cell r="G40">
            <v>193</v>
          </cell>
          <cell r="H40">
            <v>834</v>
          </cell>
          <cell r="I40">
            <v>78</v>
          </cell>
        </row>
        <row r="41">
          <cell r="B41">
            <v>1418</v>
          </cell>
          <cell r="C41">
            <v>878</v>
          </cell>
          <cell r="D41">
            <v>694</v>
          </cell>
          <cell r="E41">
            <v>235</v>
          </cell>
          <cell r="F41">
            <v>953</v>
          </cell>
          <cell r="G41">
            <v>682</v>
          </cell>
          <cell r="H41">
            <v>3890</v>
          </cell>
          <cell r="I41">
            <v>491</v>
          </cell>
        </row>
        <row r="57">
          <cell r="B57">
            <v>1678</v>
          </cell>
          <cell r="C57">
            <v>291564</v>
          </cell>
          <cell r="D57">
            <v>68787</v>
          </cell>
          <cell r="E57">
            <v>96242</v>
          </cell>
          <cell r="F57">
            <v>0</v>
          </cell>
          <cell r="G57">
            <v>0</v>
          </cell>
          <cell r="H57">
            <v>567</v>
          </cell>
          <cell r="I57">
            <v>10452</v>
          </cell>
        </row>
        <row r="58">
          <cell r="B58">
            <v>7482</v>
          </cell>
          <cell r="C58">
            <v>676</v>
          </cell>
          <cell r="D58">
            <v>1686</v>
          </cell>
          <cell r="E58">
            <v>925</v>
          </cell>
          <cell r="F58">
            <v>1606</v>
          </cell>
          <cell r="G58">
            <v>1694</v>
          </cell>
          <cell r="H58">
            <v>3196</v>
          </cell>
          <cell r="I58">
            <v>1419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>
            <v>1530</v>
          </cell>
          <cell r="C60">
            <v>71905</v>
          </cell>
          <cell r="D60">
            <v>738</v>
          </cell>
          <cell r="E60">
            <v>1141</v>
          </cell>
          <cell r="F60">
            <v>8638</v>
          </cell>
          <cell r="G60">
            <v>19872</v>
          </cell>
          <cell r="H60">
            <v>645</v>
          </cell>
          <cell r="I60">
            <v>29742</v>
          </cell>
        </row>
        <row r="61">
          <cell r="B61">
            <v>0</v>
          </cell>
          <cell r="C61">
            <v>0</v>
          </cell>
          <cell r="D61">
            <v>60</v>
          </cell>
          <cell r="E61">
            <v>0</v>
          </cell>
          <cell r="F61">
            <v>5</v>
          </cell>
          <cell r="G61">
            <v>0</v>
          </cell>
          <cell r="H61">
            <v>1199</v>
          </cell>
          <cell r="I61">
            <v>0</v>
          </cell>
        </row>
        <row r="62">
          <cell r="B62">
            <v>723</v>
          </cell>
          <cell r="C62">
            <v>273</v>
          </cell>
          <cell r="D62">
            <v>333</v>
          </cell>
          <cell r="E62">
            <v>3033</v>
          </cell>
          <cell r="F62">
            <v>8231</v>
          </cell>
          <cell r="G62">
            <v>873</v>
          </cell>
          <cell r="H62">
            <v>170</v>
          </cell>
          <cell r="I62">
            <v>25</v>
          </cell>
        </row>
        <row r="63">
          <cell r="B63">
            <v>10</v>
          </cell>
          <cell r="C63">
            <v>354</v>
          </cell>
          <cell r="D63">
            <v>380</v>
          </cell>
          <cell r="E63">
            <v>52</v>
          </cell>
          <cell r="F63">
            <v>443</v>
          </cell>
          <cell r="G63">
            <v>1007</v>
          </cell>
          <cell r="H63">
            <v>15</v>
          </cell>
          <cell r="I63">
            <v>50</v>
          </cell>
        </row>
        <row r="64">
          <cell r="B64">
            <v>55</v>
          </cell>
          <cell r="C64">
            <v>0</v>
          </cell>
          <cell r="D64">
            <v>0</v>
          </cell>
          <cell r="E64">
            <v>0</v>
          </cell>
          <cell r="F64">
            <v>70</v>
          </cell>
          <cell r="G64">
            <v>271</v>
          </cell>
          <cell r="H64">
            <v>0</v>
          </cell>
          <cell r="I64">
            <v>0</v>
          </cell>
        </row>
        <row r="65">
          <cell r="B65">
            <v>555</v>
          </cell>
          <cell r="C65">
            <v>214</v>
          </cell>
          <cell r="D65">
            <v>1422</v>
          </cell>
          <cell r="E65">
            <v>70</v>
          </cell>
          <cell r="F65">
            <v>2404</v>
          </cell>
          <cell r="G65">
            <v>3544</v>
          </cell>
          <cell r="H65">
            <v>4146</v>
          </cell>
          <cell r="I65">
            <v>897</v>
          </cell>
        </row>
        <row r="66">
          <cell r="B66">
            <v>834</v>
          </cell>
          <cell r="C66">
            <v>5204</v>
          </cell>
          <cell r="D66">
            <v>200</v>
          </cell>
          <cell r="E66">
            <v>2124</v>
          </cell>
          <cell r="F66">
            <v>1115</v>
          </cell>
          <cell r="G66">
            <v>197</v>
          </cell>
          <cell r="H66">
            <v>1647</v>
          </cell>
          <cell r="I66">
            <v>531</v>
          </cell>
        </row>
        <row r="67">
          <cell r="B67">
            <v>0</v>
          </cell>
          <cell r="C67">
            <v>2100</v>
          </cell>
          <cell r="D67">
            <v>0</v>
          </cell>
          <cell r="E67">
            <v>110</v>
          </cell>
          <cell r="F67">
            <v>2500</v>
          </cell>
          <cell r="G67">
            <v>500</v>
          </cell>
          <cell r="H67">
            <v>2</v>
          </cell>
          <cell r="I67">
            <v>1600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1175</v>
          </cell>
          <cell r="F68">
            <v>70</v>
          </cell>
          <cell r="G68">
            <v>0</v>
          </cell>
          <cell r="H68">
            <v>0</v>
          </cell>
          <cell r="I68">
            <v>0</v>
          </cell>
        </row>
        <row r="69">
          <cell r="B69">
            <v>400</v>
          </cell>
          <cell r="C69">
            <v>1297</v>
          </cell>
          <cell r="D69">
            <v>80</v>
          </cell>
          <cell r="E69">
            <v>516</v>
          </cell>
          <cell r="F69">
            <v>2818</v>
          </cell>
          <cell r="G69">
            <v>581</v>
          </cell>
          <cell r="H69">
            <v>14</v>
          </cell>
          <cell r="I69">
            <v>847</v>
          </cell>
        </row>
        <row r="70">
          <cell r="B70">
            <v>5442</v>
          </cell>
          <cell r="C70">
            <v>2500</v>
          </cell>
          <cell r="D70">
            <v>3000</v>
          </cell>
          <cell r="E70">
            <v>8540</v>
          </cell>
          <cell r="F70">
            <v>2462</v>
          </cell>
          <cell r="G70">
            <v>800</v>
          </cell>
          <cell r="H70">
            <v>2600</v>
          </cell>
          <cell r="I70">
            <v>2100</v>
          </cell>
        </row>
        <row r="71">
          <cell r="B71">
            <v>1035</v>
          </cell>
          <cell r="C71">
            <v>355</v>
          </cell>
          <cell r="D71">
            <v>4429</v>
          </cell>
          <cell r="E71">
            <v>875</v>
          </cell>
          <cell r="F71">
            <v>871</v>
          </cell>
          <cell r="G71">
            <v>1383</v>
          </cell>
          <cell r="H71">
            <v>1364</v>
          </cell>
          <cell r="I71">
            <v>202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3916</v>
          </cell>
          <cell r="F72">
            <v>0</v>
          </cell>
          <cell r="G72">
            <v>2</v>
          </cell>
          <cell r="H72">
            <v>37</v>
          </cell>
          <cell r="I72">
            <v>0</v>
          </cell>
        </row>
        <row r="73">
          <cell r="B73">
            <v>3232</v>
          </cell>
          <cell r="C73">
            <v>1919</v>
          </cell>
          <cell r="D73">
            <v>943</v>
          </cell>
          <cell r="E73">
            <v>612</v>
          </cell>
          <cell r="F73">
            <v>1338</v>
          </cell>
          <cell r="G73">
            <v>1012</v>
          </cell>
          <cell r="H73">
            <v>10</v>
          </cell>
          <cell r="I73">
            <v>1768</v>
          </cell>
        </row>
        <row r="74">
          <cell r="B74">
            <v>1620</v>
          </cell>
          <cell r="C74">
            <v>139</v>
          </cell>
          <cell r="D74">
            <v>1313</v>
          </cell>
          <cell r="E74">
            <v>1045</v>
          </cell>
          <cell r="F74">
            <v>255</v>
          </cell>
          <cell r="G74">
            <v>257</v>
          </cell>
          <cell r="H74">
            <v>707</v>
          </cell>
          <cell r="I74">
            <v>42</v>
          </cell>
        </row>
        <row r="75">
          <cell r="B75">
            <v>0</v>
          </cell>
          <cell r="C75">
            <v>17</v>
          </cell>
          <cell r="D75">
            <v>20</v>
          </cell>
          <cell r="E75">
            <v>570</v>
          </cell>
          <cell r="F75">
            <v>1170</v>
          </cell>
          <cell r="G75">
            <v>1273</v>
          </cell>
          <cell r="H75">
            <v>458</v>
          </cell>
          <cell r="I75">
            <v>1</v>
          </cell>
        </row>
        <row r="76">
          <cell r="B76">
            <v>188</v>
          </cell>
          <cell r="C76">
            <v>19</v>
          </cell>
          <cell r="D76">
            <v>214</v>
          </cell>
          <cell r="E76">
            <v>288</v>
          </cell>
          <cell r="F76">
            <v>259</v>
          </cell>
          <cell r="G76">
            <v>12</v>
          </cell>
          <cell r="H76">
            <v>15</v>
          </cell>
          <cell r="I76">
            <v>39</v>
          </cell>
        </row>
        <row r="77">
          <cell r="B77">
            <v>5</v>
          </cell>
          <cell r="C77">
            <v>14</v>
          </cell>
          <cell r="D77">
            <v>0</v>
          </cell>
          <cell r="E77">
            <v>433</v>
          </cell>
          <cell r="F77">
            <v>150</v>
          </cell>
          <cell r="G77">
            <v>3</v>
          </cell>
          <cell r="H77">
            <v>0</v>
          </cell>
          <cell r="I77">
            <v>4</v>
          </cell>
        </row>
        <row r="78">
          <cell r="B78">
            <v>9</v>
          </cell>
          <cell r="C78">
            <v>0</v>
          </cell>
          <cell r="D78">
            <v>0</v>
          </cell>
          <cell r="E78">
            <v>11115</v>
          </cell>
          <cell r="F78">
            <v>38</v>
          </cell>
          <cell r="G78">
            <v>210</v>
          </cell>
          <cell r="H78">
            <v>29</v>
          </cell>
          <cell r="I78">
            <v>0</v>
          </cell>
        </row>
        <row r="79">
          <cell r="B79">
            <v>265</v>
          </cell>
          <cell r="C79">
            <v>54</v>
          </cell>
          <cell r="D79">
            <v>58</v>
          </cell>
          <cell r="E79">
            <v>199</v>
          </cell>
          <cell r="F79">
            <v>320</v>
          </cell>
          <cell r="G79">
            <v>100</v>
          </cell>
          <cell r="H79">
            <v>301</v>
          </cell>
          <cell r="I79">
            <v>35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575</v>
          </cell>
          <cell r="F81">
            <v>170</v>
          </cell>
          <cell r="G81">
            <v>7</v>
          </cell>
          <cell r="H81">
            <v>12</v>
          </cell>
          <cell r="I81">
            <v>7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250</v>
          </cell>
          <cell r="G82">
            <v>274</v>
          </cell>
          <cell r="H82">
            <v>3</v>
          </cell>
          <cell r="I82">
            <v>20</v>
          </cell>
        </row>
        <row r="83">
          <cell r="B83">
            <v>244</v>
          </cell>
          <cell r="C83">
            <v>3463</v>
          </cell>
          <cell r="D83">
            <v>14</v>
          </cell>
          <cell r="E83">
            <v>51</v>
          </cell>
          <cell r="F83">
            <v>1986</v>
          </cell>
          <cell r="G83">
            <v>103</v>
          </cell>
          <cell r="H83">
            <v>0</v>
          </cell>
          <cell r="I83">
            <v>916</v>
          </cell>
        </row>
        <row r="84">
          <cell r="B84">
            <v>782</v>
          </cell>
          <cell r="C84">
            <v>1772</v>
          </cell>
          <cell r="D84">
            <v>2550</v>
          </cell>
          <cell r="E84">
            <v>497</v>
          </cell>
          <cell r="F84">
            <v>1966</v>
          </cell>
          <cell r="G84">
            <v>2148</v>
          </cell>
          <cell r="H84">
            <v>409</v>
          </cell>
          <cell r="I84">
            <v>415</v>
          </cell>
        </row>
        <row r="85">
          <cell r="B85">
            <v>12</v>
          </cell>
          <cell r="C85">
            <v>0</v>
          </cell>
          <cell r="D85">
            <v>682</v>
          </cell>
          <cell r="E85">
            <v>0</v>
          </cell>
          <cell r="F85">
            <v>0</v>
          </cell>
          <cell r="G85">
            <v>310</v>
          </cell>
          <cell r="H85">
            <v>153</v>
          </cell>
          <cell r="I85">
            <v>800</v>
          </cell>
        </row>
        <row r="86">
          <cell r="B86">
            <v>0</v>
          </cell>
          <cell r="C86">
            <v>625</v>
          </cell>
          <cell r="D86">
            <v>0</v>
          </cell>
          <cell r="E86">
            <v>0</v>
          </cell>
          <cell r="F86">
            <v>24140</v>
          </cell>
          <cell r="G86">
            <v>617</v>
          </cell>
          <cell r="H86">
            <v>0</v>
          </cell>
          <cell r="I86">
            <v>26692</v>
          </cell>
        </row>
        <row r="87">
          <cell r="B87">
            <v>12</v>
          </cell>
          <cell r="C87">
            <v>7949</v>
          </cell>
          <cell r="D87">
            <v>0</v>
          </cell>
          <cell r="E87">
            <v>0</v>
          </cell>
          <cell r="F87">
            <v>402</v>
          </cell>
          <cell r="G87">
            <v>0</v>
          </cell>
          <cell r="H87">
            <v>0</v>
          </cell>
          <cell r="I87">
            <v>20</v>
          </cell>
        </row>
        <row r="88">
          <cell r="B88">
            <v>0</v>
          </cell>
          <cell r="C88">
            <v>30</v>
          </cell>
          <cell r="D88">
            <v>0</v>
          </cell>
          <cell r="E88">
            <v>0</v>
          </cell>
          <cell r="F88">
            <v>395</v>
          </cell>
          <cell r="G88">
            <v>315</v>
          </cell>
          <cell r="H88">
            <v>0</v>
          </cell>
          <cell r="I88">
            <v>34</v>
          </cell>
        </row>
        <row r="89">
          <cell r="B89">
            <v>29828</v>
          </cell>
          <cell r="C89">
            <v>9601</v>
          </cell>
          <cell r="D89">
            <v>148684</v>
          </cell>
          <cell r="E89">
            <v>3948</v>
          </cell>
          <cell r="F89">
            <v>24881</v>
          </cell>
          <cell r="G89">
            <v>49902</v>
          </cell>
          <cell r="H89">
            <v>14189</v>
          </cell>
          <cell r="I89">
            <v>618</v>
          </cell>
        </row>
        <row r="90">
          <cell r="B90">
            <v>158917</v>
          </cell>
          <cell r="C90">
            <v>170591</v>
          </cell>
          <cell r="D90">
            <v>11979</v>
          </cell>
          <cell r="E90">
            <v>219722</v>
          </cell>
          <cell r="F90">
            <v>39019</v>
          </cell>
          <cell r="G90">
            <v>165642</v>
          </cell>
          <cell r="H90">
            <v>27339</v>
          </cell>
          <cell r="I90">
            <v>1052</v>
          </cell>
        </row>
        <row r="107">
          <cell r="B107">
            <v>9926</v>
          </cell>
          <cell r="C107">
            <v>1296177</v>
          </cell>
          <cell r="D107">
            <v>451662</v>
          </cell>
          <cell r="E107">
            <v>491536</v>
          </cell>
          <cell r="F107">
            <v>0</v>
          </cell>
          <cell r="G107">
            <v>0</v>
          </cell>
          <cell r="H107">
            <v>1912</v>
          </cell>
          <cell r="I107">
            <v>44884</v>
          </cell>
        </row>
        <row r="108">
          <cell r="B108">
            <v>15409</v>
          </cell>
          <cell r="C108">
            <v>1074</v>
          </cell>
          <cell r="D108">
            <v>1997</v>
          </cell>
          <cell r="E108">
            <v>1369</v>
          </cell>
          <cell r="F108">
            <v>2809</v>
          </cell>
          <cell r="G108">
            <v>2816</v>
          </cell>
          <cell r="H108">
            <v>20660</v>
          </cell>
          <cell r="I108">
            <v>2232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>
            <v>326</v>
          </cell>
          <cell r="C110">
            <v>5524</v>
          </cell>
          <cell r="D110">
            <v>113</v>
          </cell>
          <cell r="E110">
            <v>197</v>
          </cell>
          <cell r="F110">
            <v>1011</v>
          </cell>
          <cell r="G110">
            <v>2142</v>
          </cell>
          <cell r="H110">
            <v>125</v>
          </cell>
          <cell r="I110">
            <v>2298</v>
          </cell>
        </row>
        <row r="111">
          <cell r="B111">
            <v>0</v>
          </cell>
          <cell r="C111">
            <v>0</v>
          </cell>
          <cell r="D111">
            <v>120</v>
          </cell>
          <cell r="E111">
            <v>0</v>
          </cell>
          <cell r="F111">
            <v>15</v>
          </cell>
          <cell r="G111">
            <v>0</v>
          </cell>
          <cell r="H111">
            <v>2615</v>
          </cell>
          <cell r="I111">
            <v>0</v>
          </cell>
        </row>
        <row r="112">
          <cell r="B112">
            <v>858</v>
          </cell>
          <cell r="C112">
            <v>334</v>
          </cell>
          <cell r="D112">
            <v>457</v>
          </cell>
          <cell r="E112">
            <v>4596</v>
          </cell>
          <cell r="F112">
            <v>8382</v>
          </cell>
          <cell r="G112">
            <v>580</v>
          </cell>
          <cell r="H112">
            <v>122</v>
          </cell>
          <cell r="I112">
            <v>55</v>
          </cell>
        </row>
        <row r="113">
          <cell r="B113">
            <v>12</v>
          </cell>
          <cell r="C113">
            <v>552</v>
          </cell>
          <cell r="D113">
            <v>384</v>
          </cell>
          <cell r="E113">
            <v>69</v>
          </cell>
          <cell r="F113">
            <v>835</v>
          </cell>
          <cell r="G113">
            <v>1000</v>
          </cell>
          <cell r="H113">
            <v>21</v>
          </cell>
          <cell r="I113">
            <v>75</v>
          </cell>
        </row>
        <row r="114">
          <cell r="B114">
            <v>63</v>
          </cell>
          <cell r="C114">
            <v>0</v>
          </cell>
          <cell r="D114">
            <v>0</v>
          </cell>
          <cell r="E114">
            <v>0</v>
          </cell>
          <cell r="F114">
            <v>195</v>
          </cell>
          <cell r="G114">
            <v>258</v>
          </cell>
          <cell r="H114">
            <v>0</v>
          </cell>
          <cell r="I114">
            <v>0</v>
          </cell>
        </row>
        <row r="115">
          <cell r="B115">
            <v>1287</v>
          </cell>
          <cell r="C115">
            <v>86</v>
          </cell>
          <cell r="D115">
            <v>2646</v>
          </cell>
          <cell r="E115">
            <v>41</v>
          </cell>
          <cell r="F115">
            <v>2411</v>
          </cell>
          <cell r="G115">
            <v>3989</v>
          </cell>
          <cell r="H115">
            <v>8758</v>
          </cell>
          <cell r="I115">
            <v>993</v>
          </cell>
        </row>
        <row r="116">
          <cell r="B116">
            <v>11241</v>
          </cell>
          <cell r="C116">
            <v>45908</v>
          </cell>
          <cell r="D116">
            <v>1505</v>
          </cell>
          <cell r="E116">
            <v>31186</v>
          </cell>
          <cell r="F116">
            <v>10744</v>
          </cell>
          <cell r="G116">
            <v>1069</v>
          </cell>
          <cell r="H116">
            <v>16803</v>
          </cell>
          <cell r="I116">
            <v>3268</v>
          </cell>
        </row>
        <row r="117">
          <cell r="B117">
            <v>0</v>
          </cell>
          <cell r="C117">
            <v>21470</v>
          </cell>
          <cell r="D117">
            <v>0</v>
          </cell>
          <cell r="E117">
            <v>1025</v>
          </cell>
          <cell r="F117">
            <v>23101</v>
          </cell>
          <cell r="G117">
            <v>5259</v>
          </cell>
          <cell r="H117">
            <v>12</v>
          </cell>
          <cell r="I117">
            <v>17034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38775</v>
          </cell>
          <cell r="F118">
            <v>1120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3581</v>
          </cell>
          <cell r="C119">
            <v>7251</v>
          </cell>
          <cell r="D119">
            <v>800</v>
          </cell>
          <cell r="E119">
            <v>4251</v>
          </cell>
          <cell r="F119">
            <v>20254</v>
          </cell>
          <cell r="G119">
            <v>4000</v>
          </cell>
          <cell r="H119">
            <v>934</v>
          </cell>
          <cell r="I119">
            <v>6048</v>
          </cell>
        </row>
        <row r="120">
          <cell r="B120">
            <v>45962</v>
          </cell>
          <cell r="C120">
            <v>20542</v>
          </cell>
          <cell r="D120">
            <v>28548</v>
          </cell>
          <cell r="E120">
            <v>82211</v>
          </cell>
          <cell r="F120">
            <v>35621</v>
          </cell>
          <cell r="G120">
            <v>8548</v>
          </cell>
          <cell r="H120">
            <v>26693</v>
          </cell>
          <cell r="I120">
            <v>21051</v>
          </cell>
        </row>
        <row r="121">
          <cell r="B121">
            <v>9397</v>
          </cell>
          <cell r="C121">
            <v>846</v>
          </cell>
          <cell r="D121">
            <v>27082</v>
          </cell>
          <cell r="E121">
            <v>6266</v>
          </cell>
          <cell r="F121">
            <v>10510</v>
          </cell>
          <cell r="G121">
            <v>4837</v>
          </cell>
          <cell r="H121">
            <v>7511</v>
          </cell>
          <cell r="I121">
            <v>672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39160</v>
          </cell>
          <cell r="F122">
            <v>0</v>
          </cell>
          <cell r="G122">
            <v>3</v>
          </cell>
          <cell r="H122">
            <v>217</v>
          </cell>
          <cell r="I122">
            <v>0</v>
          </cell>
        </row>
        <row r="123">
          <cell r="B123">
            <v>27258</v>
          </cell>
          <cell r="C123">
            <v>7207</v>
          </cell>
          <cell r="D123">
            <v>11510</v>
          </cell>
          <cell r="E123">
            <v>3892</v>
          </cell>
          <cell r="F123">
            <v>12776</v>
          </cell>
          <cell r="G123">
            <v>4093</v>
          </cell>
          <cell r="H123">
            <v>150</v>
          </cell>
          <cell r="I123">
            <v>13240</v>
          </cell>
        </row>
        <row r="124">
          <cell r="B124">
            <v>13754</v>
          </cell>
          <cell r="C124">
            <v>229</v>
          </cell>
          <cell r="D124">
            <v>7509</v>
          </cell>
          <cell r="E124">
            <v>8989</v>
          </cell>
          <cell r="F124">
            <v>2758</v>
          </cell>
          <cell r="G124">
            <v>1493</v>
          </cell>
          <cell r="H124">
            <v>2763</v>
          </cell>
          <cell r="I124">
            <v>206</v>
          </cell>
        </row>
        <row r="125">
          <cell r="B125">
            <v>0</v>
          </cell>
          <cell r="C125">
            <v>84</v>
          </cell>
          <cell r="D125">
            <v>200</v>
          </cell>
          <cell r="E125">
            <v>22800</v>
          </cell>
          <cell r="F125">
            <v>29250</v>
          </cell>
          <cell r="G125">
            <v>8441</v>
          </cell>
          <cell r="H125">
            <v>10085</v>
          </cell>
          <cell r="I125">
            <v>8</v>
          </cell>
        </row>
        <row r="126">
          <cell r="B126">
            <v>2817</v>
          </cell>
          <cell r="C126">
            <v>62</v>
          </cell>
          <cell r="D126">
            <v>1847</v>
          </cell>
          <cell r="E126">
            <v>3560</v>
          </cell>
          <cell r="F126">
            <v>3475</v>
          </cell>
          <cell r="G126">
            <v>114</v>
          </cell>
          <cell r="H126">
            <v>60</v>
          </cell>
          <cell r="I126">
            <v>269</v>
          </cell>
        </row>
        <row r="127">
          <cell r="B127">
            <v>13</v>
          </cell>
          <cell r="C127">
            <v>35</v>
          </cell>
          <cell r="D127">
            <v>0</v>
          </cell>
          <cell r="E127">
            <v>886</v>
          </cell>
          <cell r="F127">
            <v>300</v>
          </cell>
          <cell r="G127">
            <v>3</v>
          </cell>
          <cell r="H127">
            <v>0</v>
          </cell>
          <cell r="I127">
            <v>4</v>
          </cell>
        </row>
        <row r="128">
          <cell r="B128">
            <v>2</v>
          </cell>
          <cell r="C128">
            <v>0</v>
          </cell>
          <cell r="D128">
            <v>0</v>
          </cell>
          <cell r="E128">
            <v>16522</v>
          </cell>
          <cell r="F128">
            <v>38</v>
          </cell>
          <cell r="G128">
            <v>67</v>
          </cell>
          <cell r="H128">
            <v>11</v>
          </cell>
          <cell r="I128">
            <v>0</v>
          </cell>
        </row>
        <row r="129">
          <cell r="B129">
            <v>2120</v>
          </cell>
          <cell r="C129">
            <v>159</v>
          </cell>
          <cell r="D129">
            <v>711</v>
          </cell>
          <cell r="E129">
            <v>4458</v>
          </cell>
          <cell r="F129">
            <v>6400</v>
          </cell>
          <cell r="G129">
            <v>4120</v>
          </cell>
          <cell r="H129">
            <v>7582</v>
          </cell>
          <cell r="I129">
            <v>247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33900</v>
          </cell>
          <cell r="F131">
            <v>3060</v>
          </cell>
          <cell r="G131">
            <v>23</v>
          </cell>
          <cell r="H131">
            <v>192</v>
          </cell>
          <cell r="I131">
            <v>20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88</v>
          </cell>
          <cell r="G132">
            <v>191</v>
          </cell>
          <cell r="H132">
            <v>3</v>
          </cell>
          <cell r="I132">
            <v>50</v>
          </cell>
        </row>
        <row r="133">
          <cell r="B133">
            <v>149</v>
          </cell>
          <cell r="C133">
            <v>1157</v>
          </cell>
          <cell r="D133">
            <v>84</v>
          </cell>
          <cell r="E133">
            <v>83</v>
          </cell>
          <cell r="F133">
            <v>1011</v>
          </cell>
          <cell r="G133">
            <v>70</v>
          </cell>
          <cell r="H133">
            <v>0</v>
          </cell>
          <cell r="I133">
            <v>1308</v>
          </cell>
        </row>
        <row r="134">
          <cell r="B134">
            <v>1807</v>
          </cell>
          <cell r="C134">
            <v>213</v>
          </cell>
          <cell r="D134">
            <v>3070</v>
          </cell>
          <cell r="E134">
            <v>1545</v>
          </cell>
          <cell r="F134">
            <v>6381</v>
          </cell>
          <cell r="G134">
            <v>976</v>
          </cell>
          <cell r="H134">
            <v>4708</v>
          </cell>
          <cell r="I134">
            <v>1725</v>
          </cell>
        </row>
        <row r="135">
          <cell r="B135">
            <v>12</v>
          </cell>
          <cell r="C135">
            <v>0</v>
          </cell>
          <cell r="D135">
            <v>356</v>
          </cell>
          <cell r="E135">
            <v>0</v>
          </cell>
          <cell r="F135">
            <v>0</v>
          </cell>
          <cell r="G135">
            <v>314</v>
          </cell>
          <cell r="H135">
            <v>149</v>
          </cell>
          <cell r="I135">
            <v>1600</v>
          </cell>
        </row>
        <row r="136">
          <cell r="B136">
            <v>0</v>
          </cell>
          <cell r="C136">
            <v>1119</v>
          </cell>
          <cell r="D136">
            <v>0</v>
          </cell>
          <cell r="E136">
            <v>0</v>
          </cell>
          <cell r="F136">
            <v>46980</v>
          </cell>
          <cell r="G136">
            <v>277</v>
          </cell>
          <cell r="H136">
            <v>0</v>
          </cell>
          <cell r="I136">
            <v>54231</v>
          </cell>
        </row>
        <row r="137">
          <cell r="B137">
            <v>32</v>
          </cell>
          <cell r="C137">
            <v>1713</v>
          </cell>
          <cell r="D137">
            <v>0</v>
          </cell>
          <cell r="E137">
            <v>0</v>
          </cell>
          <cell r="F137">
            <v>695</v>
          </cell>
          <cell r="G137">
            <v>0</v>
          </cell>
          <cell r="H137">
            <v>0</v>
          </cell>
          <cell r="I137">
            <v>35</v>
          </cell>
        </row>
        <row r="138">
          <cell r="B138">
            <v>0</v>
          </cell>
          <cell r="C138">
            <v>12</v>
          </cell>
          <cell r="D138">
            <v>0</v>
          </cell>
          <cell r="E138">
            <v>0</v>
          </cell>
          <cell r="F138">
            <v>363</v>
          </cell>
          <cell r="G138">
            <v>121</v>
          </cell>
          <cell r="H138">
            <v>0</v>
          </cell>
          <cell r="I138">
            <v>52</v>
          </cell>
        </row>
        <row r="139">
          <cell r="B139">
            <v>138319</v>
          </cell>
          <cell r="C139">
            <v>48005</v>
          </cell>
          <cell r="D139">
            <v>847681</v>
          </cell>
          <cell r="E139">
            <v>11358</v>
          </cell>
          <cell r="F139">
            <v>127404</v>
          </cell>
          <cell r="G139">
            <v>409150</v>
          </cell>
          <cell r="H139">
            <v>53939</v>
          </cell>
          <cell r="I139">
            <v>17025</v>
          </cell>
        </row>
        <row r="140">
          <cell r="B140">
            <v>38803</v>
          </cell>
          <cell r="C140">
            <v>24856</v>
          </cell>
          <cell r="D140">
            <v>10849</v>
          </cell>
          <cell r="E140">
            <v>23885</v>
          </cell>
          <cell r="F140">
            <v>7698</v>
          </cell>
          <cell r="G140">
            <v>48682</v>
          </cell>
          <cell r="H140">
            <v>12254</v>
          </cell>
          <cell r="I140">
            <v>3275</v>
          </cell>
        </row>
      </sheetData>
      <sheetData sheetId="7">
        <row r="8">
          <cell r="B8">
            <v>1698</v>
          </cell>
          <cell r="C8">
            <v>170065</v>
          </cell>
          <cell r="D8">
            <v>177964</v>
          </cell>
          <cell r="E8">
            <v>116345</v>
          </cell>
          <cell r="F8">
            <v>27158</v>
          </cell>
          <cell r="G8">
            <v>0</v>
          </cell>
          <cell r="H8">
            <v>41719</v>
          </cell>
          <cell r="I8">
            <v>6086</v>
          </cell>
        </row>
        <row r="9">
          <cell r="B9">
            <v>2560</v>
          </cell>
          <cell r="C9">
            <v>1377</v>
          </cell>
          <cell r="D9">
            <v>1938</v>
          </cell>
          <cell r="E9">
            <v>2301</v>
          </cell>
          <cell r="F9">
            <v>5575</v>
          </cell>
          <cell r="G9">
            <v>2318</v>
          </cell>
          <cell r="H9">
            <v>13559</v>
          </cell>
          <cell r="I9">
            <v>2980</v>
          </cell>
        </row>
        <row r="10">
          <cell r="B10">
            <v>80</v>
          </cell>
          <cell r="C10">
            <v>0</v>
          </cell>
          <cell r="D10">
            <v>60</v>
          </cell>
          <cell r="E10">
            <v>0</v>
          </cell>
          <cell r="F10">
            <v>0</v>
          </cell>
          <cell r="G10">
            <v>250</v>
          </cell>
          <cell r="H10">
            <v>720</v>
          </cell>
          <cell r="I10">
            <v>0</v>
          </cell>
        </row>
        <row r="11">
          <cell r="B11">
            <v>0</v>
          </cell>
          <cell r="C11">
            <v>43</v>
          </cell>
          <cell r="D11">
            <v>0</v>
          </cell>
          <cell r="E11">
            <v>20</v>
          </cell>
          <cell r="F11">
            <v>0</v>
          </cell>
          <cell r="G11">
            <v>0</v>
          </cell>
          <cell r="H11">
            <v>0</v>
          </cell>
          <cell r="I11">
            <v>20</v>
          </cell>
        </row>
        <row r="12">
          <cell r="B12">
            <v>0</v>
          </cell>
          <cell r="C12">
            <v>0</v>
          </cell>
          <cell r="D12">
            <v>656</v>
          </cell>
          <cell r="E12">
            <v>17</v>
          </cell>
          <cell r="F12">
            <v>20</v>
          </cell>
          <cell r="G12">
            <v>0</v>
          </cell>
          <cell r="H12">
            <v>752</v>
          </cell>
          <cell r="I12">
            <v>56</v>
          </cell>
        </row>
        <row r="13">
          <cell r="B13">
            <v>216</v>
          </cell>
          <cell r="C13">
            <v>26</v>
          </cell>
          <cell r="D13">
            <v>411</v>
          </cell>
          <cell r="E13">
            <v>563</v>
          </cell>
          <cell r="F13">
            <v>280</v>
          </cell>
          <cell r="G13">
            <v>778</v>
          </cell>
          <cell r="H13">
            <v>1210</v>
          </cell>
          <cell r="I13">
            <v>0</v>
          </cell>
        </row>
        <row r="14">
          <cell r="B14">
            <v>165</v>
          </cell>
          <cell r="C14">
            <v>68</v>
          </cell>
          <cell r="D14">
            <v>134</v>
          </cell>
          <cell r="E14">
            <v>8</v>
          </cell>
          <cell r="F14">
            <v>320</v>
          </cell>
          <cell r="G14">
            <v>1742</v>
          </cell>
          <cell r="H14">
            <v>1505</v>
          </cell>
          <cell r="I14">
            <v>18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95</v>
          </cell>
          <cell r="G15">
            <v>446</v>
          </cell>
          <cell r="H15">
            <v>90</v>
          </cell>
          <cell r="I15">
            <v>0</v>
          </cell>
        </row>
        <row r="16">
          <cell r="B16">
            <v>394</v>
          </cell>
          <cell r="C16">
            <v>616</v>
          </cell>
          <cell r="D16">
            <v>750</v>
          </cell>
          <cell r="E16">
            <v>143</v>
          </cell>
          <cell r="F16">
            <v>5218</v>
          </cell>
          <cell r="G16">
            <v>13877</v>
          </cell>
          <cell r="H16">
            <v>18519</v>
          </cell>
          <cell r="I16">
            <v>842</v>
          </cell>
        </row>
        <row r="17">
          <cell r="B17">
            <v>344</v>
          </cell>
          <cell r="C17">
            <v>134</v>
          </cell>
          <cell r="D17">
            <v>95</v>
          </cell>
          <cell r="E17">
            <v>1221</v>
          </cell>
          <cell r="F17">
            <v>807</v>
          </cell>
          <cell r="G17">
            <v>302</v>
          </cell>
          <cell r="H17">
            <v>1337</v>
          </cell>
          <cell r="I17">
            <v>396</v>
          </cell>
        </row>
        <row r="18">
          <cell r="B18">
            <v>32</v>
          </cell>
          <cell r="C18">
            <v>1113</v>
          </cell>
          <cell r="D18">
            <v>32</v>
          </cell>
          <cell r="E18">
            <v>142</v>
          </cell>
          <cell r="F18">
            <v>5099</v>
          </cell>
          <cell r="G18">
            <v>747</v>
          </cell>
          <cell r="H18">
            <v>24</v>
          </cell>
          <cell r="I18">
            <v>812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1899</v>
          </cell>
          <cell r="F19">
            <v>190</v>
          </cell>
          <cell r="G19">
            <v>124</v>
          </cell>
          <cell r="H19">
            <v>25</v>
          </cell>
          <cell r="I19">
            <v>0</v>
          </cell>
        </row>
        <row r="20">
          <cell r="B20">
            <v>664</v>
          </cell>
          <cell r="C20">
            <v>1012</v>
          </cell>
          <cell r="D20">
            <v>92</v>
          </cell>
          <cell r="E20">
            <v>111</v>
          </cell>
          <cell r="F20">
            <v>2337</v>
          </cell>
          <cell r="G20">
            <v>1125</v>
          </cell>
          <cell r="H20">
            <v>46</v>
          </cell>
          <cell r="I20">
            <v>997</v>
          </cell>
        </row>
        <row r="21">
          <cell r="B21">
            <v>2976</v>
          </cell>
          <cell r="C21">
            <v>2120</v>
          </cell>
          <cell r="D21">
            <v>3331</v>
          </cell>
          <cell r="E21">
            <v>6591</v>
          </cell>
          <cell r="F21">
            <v>3931</v>
          </cell>
          <cell r="G21">
            <v>913</v>
          </cell>
          <cell r="H21">
            <v>2649</v>
          </cell>
          <cell r="I21">
            <v>2400</v>
          </cell>
        </row>
        <row r="22">
          <cell r="B22">
            <v>153</v>
          </cell>
          <cell r="C22">
            <v>96</v>
          </cell>
          <cell r="D22">
            <v>463</v>
          </cell>
          <cell r="E22">
            <v>967</v>
          </cell>
          <cell r="F22">
            <v>598</v>
          </cell>
          <cell r="G22">
            <v>100</v>
          </cell>
          <cell r="H22">
            <v>406</v>
          </cell>
          <cell r="I22">
            <v>57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816</v>
          </cell>
          <cell r="C24">
            <v>332</v>
          </cell>
          <cell r="D24">
            <v>463</v>
          </cell>
          <cell r="E24">
            <v>336</v>
          </cell>
          <cell r="F24">
            <v>1572</v>
          </cell>
          <cell r="G24">
            <v>2110</v>
          </cell>
          <cell r="H24">
            <v>2081</v>
          </cell>
          <cell r="I24">
            <v>911</v>
          </cell>
        </row>
        <row r="25">
          <cell r="B25">
            <v>121</v>
          </cell>
          <cell r="C25">
            <v>24</v>
          </cell>
          <cell r="D25">
            <v>73</v>
          </cell>
          <cell r="E25">
            <v>406</v>
          </cell>
          <cell r="F25">
            <v>108</v>
          </cell>
          <cell r="G25">
            <v>368</v>
          </cell>
          <cell r="H25">
            <v>63</v>
          </cell>
          <cell r="I25">
            <v>13</v>
          </cell>
        </row>
        <row r="26">
          <cell r="B26">
            <v>271</v>
          </cell>
          <cell r="C26">
            <v>0</v>
          </cell>
          <cell r="D26">
            <v>0</v>
          </cell>
          <cell r="E26">
            <v>2762</v>
          </cell>
          <cell r="F26">
            <v>543</v>
          </cell>
          <cell r="G26">
            <v>181</v>
          </cell>
          <cell r="H26">
            <v>621</v>
          </cell>
          <cell r="I26">
            <v>62</v>
          </cell>
        </row>
        <row r="27">
          <cell r="B27">
            <v>80</v>
          </cell>
          <cell r="C27">
            <v>32</v>
          </cell>
          <cell r="D27">
            <v>87</v>
          </cell>
          <cell r="E27">
            <v>28</v>
          </cell>
          <cell r="F27">
            <v>233</v>
          </cell>
          <cell r="G27">
            <v>36</v>
          </cell>
          <cell r="H27">
            <v>85</v>
          </cell>
          <cell r="I27">
            <v>14</v>
          </cell>
        </row>
        <row r="28">
          <cell r="B28">
            <v>5</v>
          </cell>
          <cell r="C28">
            <v>0</v>
          </cell>
          <cell r="D28">
            <v>20</v>
          </cell>
          <cell r="E28">
            <v>559</v>
          </cell>
          <cell r="F28">
            <v>215</v>
          </cell>
          <cell r="G28">
            <v>79</v>
          </cell>
          <cell r="H28">
            <v>0</v>
          </cell>
          <cell r="I28">
            <v>1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10</v>
          </cell>
          <cell r="G29">
            <v>270</v>
          </cell>
          <cell r="H29">
            <v>2</v>
          </cell>
          <cell r="I29">
            <v>0</v>
          </cell>
        </row>
        <row r="30">
          <cell r="B30">
            <v>46</v>
          </cell>
          <cell r="C30">
            <v>5</v>
          </cell>
          <cell r="D30">
            <v>35</v>
          </cell>
          <cell r="E30">
            <v>119</v>
          </cell>
          <cell r="F30">
            <v>605</v>
          </cell>
          <cell r="G30">
            <v>7</v>
          </cell>
          <cell r="H30">
            <v>12</v>
          </cell>
          <cell r="I30">
            <v>16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585</v>
          </cell>
          <cell r="F32">
            <v>185</v>
          </cell>
          <cell r="G32">
            <v>451</v>
          </cell>
          <cell r="H32">
            <v>10</v>
          </cell>
          <cell r="I32">
            <v>1</v>
          </cell>
        </row>
        <row r="33">
          <cell r="B33">
            <v>38</v>
          </cell>
          <cell r="C33">
            <v>0</v>
          </cell>
          <cell r="D33">
            <v>27</v>
          </cell>
          <cell r="E33">
            <v>1</v>
          </cell>
          <cell r="F33">
            <v>480</v>
          </cell>
          <cell r="G33">
            <v>1495</v>
          </cell>
          <cell r="H33">
            <v>556</v>
          </cell>
          <cell r="I33">
            <v>113</v>
          </cell>
        </row>
        <row r="34">
          <cell r="B34">
            <v>25</v>
          </cell>
          <cell r="C34">
            <v>219</v>
          </cell>
          <cell r="D34">
            <v>3</v>
          </cell>
          <cell r="E34">
            <v>40</v>
          </cell>
          <cell r="F34">
            <v>508</v>
          </cell>
          <cell r="G34">
            <v>11</v>
          </cell>
          <cell r="H34">
            <v>0</v>
          </cell>
          <cell r="I34">
            <v>231</v>
          </cell>
        </row>
        <row r="35">
          <cell r="B35">
            <v>0</v>
          </cell>
          <cell r="C35">
            <v>56</v>
          </cell>
          <cell r="D35">
            <v>275</v>
          </cell>
          <cell r="E35">
            <v>96</v>
          </cell>
          <cell r="F35">
            <v>172</v>
          </cell>
          <cell r="G35">
            <v>416</v>
          </cell>
          <cell r="H35">
            <v>329</v>
          </cell>
          <cell r="I35">
            <v>32</v>
          </cell>
        </row>
        <row r="36">
          <cell r="B36">
            <v>2</v>
          </cell>
          <cell r="C36">
            <v>0</v>
          </cell>
          <cell r="D36">
            <v>450</v>
          </cell>
          <cell r="E36">
            <v>0</v>
          </cell>
          <cell r="F36">
            <v>0</v>
          </cell>
          <cell r="G36">
            <v>154</v>
          </cell>
          <cell r="H36">
            <v>279</v>
          </cell>
          <cell r="I36">
            <v>405</v>
          </cell>
        </row>
        <row r="37">
          <cell r="B37">
            <v>0</v>
          </cell>
          <cell r="C37">
            <v>702</v>
          </cell>
          <cell r="D37">
            <v>0</v>
          </cell>
          <cell r="E37">
            <v>0</v>
          </cell>
          <cell r="F37">
            <v>0</v>
          </cell>
          <cell r="G37">
            <v>15</v>
          </cell>
          <cell r="H37">
            <v>0</v>
          </cell>
          <cell r="I37">
            <v>600</v>
          </cell>
        </row>
        <row r="38">
          <cell r="B38">
            <v>68</v>
          </cell>
          <cell r="C38">
            <v>2231</v>
          </cell>
          <cell r="D38">
            <v>0</v>
          </cell>
          <cell r="E38">
            <v>0</v>
          </cell>
          <cell r="F38">
            <v>476</v>
          </cell>
          <cell r="G38">
            <v>0</v>
          </cell>
          <cell r="H38">
            <v>0</v>
          </cell>
          <cell r="I38">
            <v>5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135</v>
          </cell>
          <cell r="C40">
            <v>70</v>
          </cell>
          <cell r="D40">
            <v>3667</v>
          </cell>
          <cell r="E40">
            <v>26</v>
          </cell>
          <cell r="F40">
            <v>485</v>
          </cell>
          <cell r="G40">
            <v>342</v>
          </cell>
          <cell r="H40">
            <v>458</v>
          </cell>
          <cell r="I40">
            <v>143</v>
          </cell>
        </row>
        <row r="41">
          <cell r="B41">
            <v>1934</v>
          </cell>
          <cell r="C41">
            <v>530</v>
          </cell>
          <cell r="D41">
            <v>683</v>
          </cell>
          <cell r="E41">
            <v>3774</v>
          </cell>
          <cell r="F41">
            <v>1633</v>
          </cell>
          <cell r="G41">
            <v>986</v>
          </cell>
          <cell r="H41">
            <v>3050</v>
          </cell>
          <cell r="I41">
            <v>806</v>
          </cell>
        </row>
        <row r="56">
          <cell r="B56">
            <v>8094</v>
          </cell>
          <cell r="C56">
            <v>164473</v>
          </cell>
          <cell r="D56">
            <v>193856</v>
          </cell>
          <cell r="E56">
            <v>32873</v>
          </cell>
          <cell r="F56">
            <v>1316</v>
          </cell>
          <cell r="G56">
            <v>0</v>
          </cell>
          <cell r="H56">
            <v>4000</v>
          </cell>
          <cell r="I56">
            <v>4464</v>
          </cell>
        </row>
        <row r="57">
          <cell r="B57">
            <v>2440</v>
          </cell>
          <cell r="C57">
            <v>568</v>
          </cell>
          <cell r="D57">
            <v>3228</v>
          </cell>
          <cell r="E57">
            <v>630</v>
          </cell>
          <cell r="F57">
            <v>1959</v>
          </cell>
          <cell r="G57">
            <v>1413</v>
          </cell>
          <cell r="H57">
            <v>13491</v>
          </cell>
          <cell r="I57">
            <v>1323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1506</v>
          </cell>
          <cell r="C59">
            <v>71990</v>
          </cell>
          <cell r="D59">
            <v>382</v>
          </cell>
          <cell r="E59">
            <v>1100</v>
          </cell>
          <cell r="F59">
            <v>8700</v>
          </cell>
          <cell r="G59">
            <v>19990</v>
          </cell>
          <cell r="H59">
            <v>608</v>
          </cell>
          <cell r="I59">
            <v>29926</v>
          </cell>
        </row>
        <row r="60">
          <cell r="B60">
            <v>0</v>
          </cell>
          <cell r="C60">
            <v>0</v>
          </cell>
          <cell r="D60">
            <v>64</v>
          </cell>
          <cell r="E60">
            <v>4</v>
          </cell>
          <cell r="F60">
            <v>75</v>
          </cell>
          <cell r="G60">
            <v>12</v>
          </cell>
          <cell r="H60">
            <v>831</v>
          </cell>
          <cell r="I60">
            <v>1621</v>
          </cell>
        </row>
        <row r="61">
          <cell r="B61">
            <v>488</v>
          </cell>
          <cell r="C61">
            <v>14</v>
          </cell>
          <cell r="D61">
            <v>544</v>
          </cell>
          <cell r="E61">
            <v>1999</v>
          </cell>
          <cell r="F61">
            <v>595</v>
          </cell>
          <cell r="G61">
            <v>811</v>
          </cell>
          <cell r="H61">
            <v>1887</v>
          </cell>
          <cell r="I61">
            <v>10</v>
          </cell>
        </row>
        <row r="62">
          <cell r="B62">
            <v>217</v>
          </cell>
          <cell r="C62">
            <v>64</v>
          </cell>
          <cell r="D62">
            <v>56</v>
          </cell>
          <cell r="E62">
            <v>85</v>
          </cell>
          <cell r="F62">
            <v>356</v>
          </cell>
          <cell r="G62">
            <v>4086</v>
          </cell>
          <cell r="H62">
            <v>1528</v>
          </cell>
          <cell r="I62">
            <v>225</v>
          </cell>
        </row>
        <row r="63">
          <cell r="B63">
            <v>10</v>
          </cell>
          <cell r="C63">
            <v>0</v>
          </cell>
          <cell r="D63">
            <v>0</v>
          </cell>
          <cell r="E63">
            <v>0</v>
          </cell>
          <cell r="F63">
            <v>65</v>
          </cell>
          <cell r="G63">
            <v>12</v>
          </cell>
          <cell r="H63">
            <v>0</v>
          </cell>
          <cell r="I63">
            <v>0</v>
          </cell>
        </row>
        <row r="64">
          <cell r="B64">
            <v>469</v>
          </cell>
          <cell r="C64">
            <v>210</v>
          </cell>
          <cell r="D64">
            <v>1463</v>
          </cell>
          <cell r="E64">
            <v>33</v>
          </cell>
          <cell r="F64">
            <v>819</v>
          </cell>
          <cell r="G64">
            <v>233</v>
          </cell>
          <cell r="H64">
            <v>4040</v>
          </cell>
          <cell r="I64">
            <v>322</v>
          </cell>
        </row>
        <row r="65">
          <cell r="B65">
            <v>684</v>
          </cell>
          <cell r="C65">
            <v>469</v>
          </cell>
          <cell r="D65">
            <v>9</v>
          </cell>
          <cell r="E65">
            <v>2091</v>
          </cell>
          <cell r="F65">
            <v>138</v>
          </cell>
          <cell r="G65">
            <v>83</v>
          </cell>
          <cell r="H65">
            <v>2579</v>
          </cell>
          <cell r="I65">
            <v>502</v>
          </cell>
        </row>
        <row r="66">
          <cell r="B66">
            <v>0</v>
          </cell>
          <cell r="C66">
            <v>700</v>
          </cell>
          <cell r="D66">
            <v>0</v>
          </cell>
          <cell r="E66">
            <v>80</v>
          </cell>
          <cell r="F66">
            <v>4111</v>
          </cell>
          <cell r="G66">
            <v>800</v>
          </cell>
          <cell r="H66">
            <v>0</v>
          </cell>
          <cell r="I66">
            <v>1400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2549</v>
          </cell>
          <cell r="F67">
            <v>60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500</v>
          </cell>
          <cell r="C68">
            <v>1574</v>
          </cell>
          <cell r="D68">
            <v>12</v>
          </cell>
          <cell r="E68">
            <v>306</v>
          </cell>
          <cell r="F68">
            <v>2104</v>
          </cell>
          <cell r="G68">
            <v>700</v>
          </cell>
          <cell r="H68">
            <v>60</v>
          </cell>
          <cell r="I68">
            <v>1509</v>
          </cell>
        </row>
        <row r="69">
          <cell r="B69">
            <v>5340</v>
          </cell>
          <cell r="C69">
            <v>1958</v>
          </cell>
          <cell r="D69">
            <v>2990</v>
          </cell>
          <cell r="E69">
            <v>7538</v>
          </cell>
          <cell r="F69">
            <v>2000</v>
          </cell>
          <cell r="G69">
            <v>600</v>
          </cell>
          <cell r="H69">
            <v>3077</v>
          </cell>
          <cell r="I69">
            <v>1317</v>
          </cell>
        </row>
        <row r="70">
          <cell r="B70">
            <v>1245</v>
          </cell>
          <cell r="C70">
            <v>419</v>
          </cell>
          <cell r="D70">
            <v>4694</v>
          </cell>
          <cell r="E70">
            <v>1035</v>
          </cell>
          <cell r="F70">
            <v>443</v>
          </cell>
          <cell r="G70">
            <v>1342</v>
          </cell>
          <cell r="H70">
            <v>1409</v>
          </cell>
          <cell r="I70">
            <v>191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2593</v>
          </cell>
          <cell r="C72">
            <v>2154</v>
          </cell>
          <cell r="D72">
            <v>480</v>
          </cell>
          <cell r="E72">
            <v>443</v>
          </cell>
          <cell r="F72">
            <v>1020</v>
          </cell>
          <cell r="G72">
            <v>570</v>
          </cell>
          <cell r="H72">
            <v>401</v>
          </cell>
          <cell r="I72">
            <v>851</v>
          </cell>
        </row>
        <row r="73">
          <cell r="B73">
            <v>1702</v>
          </cell>
          <cell r="C73">
            <v>141</v>
          </cell>
          <cell r="D73">
            <v>550</v>
          </cell>
          <cell r="E73">
            <v>1593</v>
          </cell>
          <cell r="F73">
            <v>175</v>
          </cell>
          <cell r="G73">
            <v>369</v>
          </cell>
          <cell r="H73">
            <v>1002</v>
          </cell>
          <cell r="I73">
            <v>40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304</v>
          </cell>
          <cell r="F74">
            <v>945</v>
          </cell>
          <cell r="G74">
            <v>55</v>
          </cell>
          <cell r="H74">
            <v>313</v>
          </cell>
          <cell r="I74">
            <v>0</v>
          </cell>
        </row>
        <row r="75">
          <cell r="B75">
            <v>108</v>
          </cell>
          <cell r="C75">
            <v>5</v>
          </cell>
          <cell r="D75">
            <v>67</v>
          </cell>
          <cell r="E75">
            <v>248</v>
          </cell>
          <cell r="F75">
            <v>165</v>
          </cell>
          <cell r="G75">
            <v>30</v>
          </cell>
          <cell r="H75">
            <v>187</v>
          </cell>
          <cell r="I75">
            <v>23</v>
          </cell>
        </row>
        <row r="76">
          <cell r="B76">
            <v>10</v>
          </cell>
          <cell r="C76">
            <v>2</v>
          </cell>
          <cell r="D76">
            <v>1</v>
          </cell>
          <cell r="E76">
            <v>500</v>
          </cell>
          <cell r="F76">
            <v>210</v>
          </cell>
          <cell r="G76">
            <v>3</v>
          </cell>
          <cell r="H76">
            <v>0</v>
          </cell>
          <cell r="I76">
            <v>0</v>
          </cell>
        </row>
        <row r="77">
          <cell r="B77">
            <v>8</v>
          </cell>
          <cell r="C77">
            <v>0</v>
          </cell>
          <cell r="D77">
            <v>0</v>
          </cell>
          <cell r="E77">
            <v>11042</v>
          </cell>
          <cell r="F77">
            <v>30</v>
          </cell>
          <cell r="G77">
            <v>270</v>
          </cell>
          <cell r="H77">
            <v>32</v>
          </cell>
          <cell r="I77">
            <v>0</v>
          </cell>
        </row>
        <row r="78">
          <cell r="B78">
            <v>185</v>
          </cell>
          <cell r="C78">
            <v>35</v>
          </cell>
          <cell r="D78">
            <v>67</v>
          </cell>
          <cell r="E78">
            <v>216</v>
          </cell>
          <cell r="F78">
            <v>225</v>
          </cell>
          <cell r="G78">
            <v>0</v>
          </cell>
          <cell r="H78">
            <v>193</v>
          </cell>
          <cell r="I78">
            <v>14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1</v>
          </cell>
          <cell r="D80">
            <v>0</v>
          </cell>
          <cell r="E80">
            <v>448</v>
          </cell>
          <cell r="F80">
            <v>75</v>
          </cell>
          <cell r="G80">
            <v>58</v>
          </cell>
          <cell r="H80">
            <v>0</v>
          </cell>
          <cell r="I80">
            <v>3</v>
          </cell>
        </row>
        <row r="81">
          <cell r="B81">
            <v>900</v>
          </cell>
          <cell r="C81">
            <v>200</v>
          </cell>
          <cell r="D81">
            <v>0</v>
          </cell>
          <cell r="E81">
            <v>0</v>
          </cell>
          <cell r="F81">
            <v>70</v>
          </cell>
          <cell r="G81">
            <v>20</v>
          </cell>
          <cell r="H81">
            <v>11</v>
          </cell>
          <cell r="I81">
            <v>0</v>
          </cell>
        </row>
        <row r="82">
          <cell r="B82">
            <v>305</v>
          </cell>
          <cell r="C82">
            <v>1744</v>
          </cell>
          <cell r="D82">
            <v>0</v>
          </cell>
          <cell r="E82">
            <v>489</v>
          </cell>
          <cell r="F82">
            <v>1973</v>
          </cell>
          <cell r="G82">
            <v>151</v>
          </cell>
          <cell r="H82">
            <v>0</v>
          </cell>
          <cell r="I82">
            <v>1739</v>
          </cell>
        </row>
        <row r="83">
          <cell r="B83">
            <v>1084</v>
          </cell>
          <cell r="C83">
            <v>1799</v>
          </cell>
          <cell r="D83">
            <v>3021</v>
          </cell>
          <cell r="E83">
            <v>750</v>
          </cell>
          <cell r="F83">
            <v>200</v>
          </cell>
          <cell r="G83">
            <v>2134</v>
          </cell>
          <cell r="H83">
            <v>595</v>
          </cell>
          <cell r="I83">
            <v>225</v>
          </cell>
        </row>
        <row r="84">
          <cell r="B84">
            <v>0</v>
          </cell>
          <cell r="C84">
            <v>5</v>
          </cell>
          <cell r="D84">
            <v>465</v>
          </cell>
          <cell r="E84">
            <v>0</v>
          </cell>
          <cell r="F84">
            <v>0</v>
          </cell>
          <cell r="G84">
            <v>366</v>
          </cell>
          <cell r="H84">
            <v>108</v>
          </cell>
          <cell r="I84">
            <v>990</v>
          </cell>
        </row>
        <row r="85">
          <cell r="B85">
            <v>0</v>
          </cell>
          <cell r="C85">
            <v>1620</v>
          </cell>
          <cell r="D85">
            <v>27</v>
          </cell>
          <cell r="E85">
            <v>0</v>
          </cell>
          <cell r="F85">
            <v>10511</v>
          </cell>
          <cell r="G85">
            <v>0</v>
          </cell>
          <cell r="H85">
            <v>0</v>
          </cell>
          <cell r="I85">
            <v>16403</v>
          </cell>
        </row>
        <row r="86">
          <cell r="B86">
            <v>65</v>
          </cell>
          <cell r="C86">
            <v>8389</v>
          </cell>
          <cell r="D86">
            <v>45</v>
          </cell>
          <cell r="E86">
            <v>0</v>
          </cell>
          <cell r="F86">
            <v>381</v>
          </cell>
          <cell r="G86">
            <v>0</v>
          </cell>
          <cell r="H86">
            <v>0</v>
          </cell>
          <cell r="I86">
            <v>50</v>
          </cell>
        </row>
        <row r="87">
          <cell r="B87">
            <v>0</v>
          </cell>
          <cell r="C87">
            <v>32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B88">
            <v>32968</v>
          </cell>
          <cell r="C88">
            <v>9623</v>
          </cell>
          <cell r="D88">
            <v>142007</v>
          </cell>
          <cell r="E88">
            <v>3614</v>
          </cell>
          <cell r="F88">
            <v>24283</v>
          </cell>
          <cell r="G88">
            <v>77691</v>
          </cell>
          <cell r="H88">
            <v>19084</v>
          </cell>
          <cell r="I88">
            <v>775</v>
          </cell>
        </row>
        <row r="89">
          <cell r="B89">
            <v>164302</v>
          </cell>
          <cell r="C89">
            <v>167569</v>
          </cell>
          <cell r="D89">
            <v>7645</v>
          </cell>
          <cell r="E89">
            <v>221735</v>
          </cell>
          <cell r="F89">
            <v>36005</v>
          </cell>
          <cell r="G89">
            <v>165828</v>
          </cell>
          <cell r="H89">
            <v>26061</v>
          </cell>
          <cell r="I89">
            <v>3395</v>
          </cell>
        </row>
        <row r="105">
          <cell r="B105">
            <v>44517</v>
          </cell>
          <cell r="C105">
            <v>674328</v>
          </cell>
          <cell r="D105">
            <v>1097879</v>
          </cell>
          <cell r="E105">
            <v>162213</v>
          </cell>
          <cell r="F105">
            <v>5794</v>
          </cell>
          <cell r="G105">
            <v>0</v>
          </cell>
          <cell r="H105">
            <v>19200</v>
          </cell>
          <cell r="I105">
            <v>16858</v>
          </cell>
        </row>
        <row r="106">
          <cell r="B106">
            <v>5336</v>
          </cell>
          <cell r="C106">
            <v>1119</v>
          </cell>
          <cell r="D106">
            <v>8266</v>
          </cell>
          <cell r="E106">
            <v>1073</v>
          </cell>
          <cell r="F106">
            <v>3476</v>
          </cell>
          <cell r="G106">
            <v>2032</v>
          </cell>
          <cell r="H106">
            <v>27256</v>
          </cell>
          <cell r="I106">
            <v>2045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293</v>
          </cell>
          <cell r="C108">
            <v>5573</v>
          </cell>
          <cell r="D108">
            <v>68</v>
          </cell>
          <cell r="E108">
            <v>178</v>
          </cell>
          <cell r="F108">
            <v>1004</v>
          </cell>
          <cell r="G108">
            <v>2052</v>
          </cell>
          <cell r="H108">
            <v>76</v>
          </cell>
          <cell r="I108">
            <v>2473</v>
          </cell>
        </row>
        <row r="109">
          <cell r="B109">
            <v>0</v>
          </cell>
          <cell r="C109">
            <v>0</v>
          </cell>
          <cell r="D109">
            <v>113</v>
          </cell>
          <cell r="E109">
            <v>5</v>
          </cell>
          <cell r="F109">
            <v>130</v>
          </cell>
          <cell r="G109">
            <v>24</v>
          </cell>
          <cell r="H109">
            <v>1554</v>
          </cell>
          <cell r="I109">
            <v>3242</v>
          </cell>
        </row>
        <row r="110">
          <cell r="B110">
            <v>610</v>
          </cell>
          <cell r="C110">
            <v>18</v>
          </cell>
          <cell r="D110">
            <v>429</v>
          </cell>
          <cell r="E110">
            <v>3098</v>
          </cell>
          <cell r="F110">
            <v>810</v>
          </cell>
          <cell r="G110">
            <v>638</v>
          </cell>
          <cell r="H110">
            <v>1615</v>
          </cell>
          <cell r="I110">
            <v>150</v>
          </cell>
        </row>
        <row r="111">
          <cell r="B111">
            <v>271</v>
          </cell>
          <cell r="C111">
            <v>123</v>
          </cell>
          <cell r="D111">
            <v>53</v>
          </cell>
          <cell r="E111">
            <v>113</v>
          </cell>
          <cell r="F111">
            <v>654</v>
          </cell>
          <cell r="G111">
            <v>3171</v>
          </cell>
          <cell r="H111">
            <v>1372</v>
          </cell>
          <cell r="I111">
            <v>293</v>
          </cell>
        </row>
        <row r="112">
          <cell r="B112">
            <v>14</v>
          </cell>
          <cell r="C112">
            <v>0</v>
          </cell>
          <cell r="D112">
            <v>0</v>
          </cell>
          <cell r="E112">
            <v>0</v>
          </cell>
          <cell r="F112">
            <v>145</v>
          </cell>
          <cell r="G112">
            <v>13</v>
          </cell>
          <cell r="H112">
            <v>0</v>
          </cell>
          <cell r="I112">
            <v>0</v>
          </cell>
        </row>
        <row r="113">
          <cell r="B113">
            <v>1020</v>
          </cell>
          <cell r="C113">
            <v>91</v>
          </cell>
          <cell r="D113">
            <v>2400</v>
          </cell>
          <cell r="E113">
            <v>33</v>
          </cell>
          <cell r="F113">
            <v>1058</v>
          </cell>
          <cell r="G113">
            <v>482</v>
          </cell>
          <cell r="H113">
            <v>5715</v>
          </cell>
          <cell r="I113">
            <v>485</v>
          </cell>
        </row>
        <row r="114">
          <cell r="B114">
            <v>7516</v>
          </cell>
          <cell r="C114">
            <v>3128</v>
          </cell>
          <cell r="D114">
            <v>36</v>
          </cell>
          <cell r="E114">
            <v>32492</v>
          </cell>
          <cell r="F114">
            <v>1280</v>
          </cell>
          <cell r="G114">
            <v>426</v>
          </cell>
          <cell r="H114">
            <v>20322</v>
          </cell>
          <cell r="I114">
            <v>2939</v>
          </cell>
        </row>
        <row r="115">
          <cell r="B115">
            <v>0</v>
          </cell>
          <cell r="C115">
            <v>10468</v>
          </cell>
          <cell r="D115">
            <v>0</v>
          </cell>
          <cell r="E115">
            <v>603</v>
          </cell>
          <cell r="F115">
            <v>36690</v>
          </cell>
          <cell r="G115">
            <v>5824</v>
          </cell>
          <cell r="H115">
            <v>0</v>
          </cell>
          <cell r="I115">
            <v>9951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89215</v>
          </cell>
          <cell r="F116">
            <v>1080</v>
          </cell>
          <cell r="I116">
            <v>0</v>
          </cell>
        </row>
        <row r="117">
          <cell r="B117">
            <v>4582</v>
          </cell>
          <cell r="C117">
            <v>12580</v>
          </cell>
          <cell r="D117">
            <v>727</v>
          </cell>
          <cell r="E117">
            <v>2580</v>
          </cell>
          <cell r="F117">
            <v>22980</v>
          </cell>
          <cell r="G117">
            <v>6309</v>
          </cell>
          <cell r="H117">
            <v>600</v>
          </cell>
          <cell r="I117">
            <v>8622</v>
          </cell>
        </row>
        <row r="118">
          <cell r="B118">
            <v>52951</v>
          </cell>
          <cell r="C118">
            <v>15251</v>
          </cell>
          <cell r="D118">
            <v>32540</v>
          </cell>
          <cell r="E118">
            <v>87408</v>
          </cell>
          <cell r="F118">
            <v>21540</v>
          </cell>
          <cell r="G118">
            <v>4433</v>
          </cell>
          <cell r="H118">
            <v>24989</v>
          </cell>
          <cell r="I118">
            <v>11234</v>
          </cell>
        </row>
        <row r="119">
          <cell r="B119">
            <v>11628</v>
          </cell>
          <cell r="C119">
            <v>650</v>
          </cell>
          <cell r="D119">
            <v>18499</v>
          </cell>
          <cell r="E119">
            <v>4556</v>
          </cell>
          <cell r="F119">
            <v>4560</v>
          </cell>
          <cell r="G119">
            <v>5327</v>
          </cell>
          <cell r="H119">
            <v>9232</v>
          </cell>
          <cell r="I119">
            <v>890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23666</v>
          </cell>
          <cell r="C121">
            <v>7174</v>
          </cell>
          <cell r="D121">
            <v>1798</v>
          </cell>
          <cell r="E121">
            <v>5464</v>
          </cell>
          <cell r="F121">
            <v>9857</v>
          </cell>
          <cell r="G121">
            <v>2015</v>
          </cell>
          <cell r="H121">
            <v>3620</v>
          </cell>
          <cell r="I121">
            <v>6476</v>
          </cell>
        </row>
        <row r="122">
          <cell r="B122">
            <v>14007</v>
          </cell>
          <cell r="C122">
            <v>208</v>
          </cell>
          <cell r="D122">
            <v>4174</v>
          </cell>
          <cell r="E122">
            <v>10740</v>
          </cell>
          <cell r="F122">
            <v>2200</v>
          </cell>
          <cell r="G122">
            <v>1898</v>
          </cell>
          <cell r="H122">
            <v>8012</v>
          </cell>
          <cell r="I122">
            <v>187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12160</v>
          </cell>
          <cell r="F123">
            <v>23625</v>
          </cell>
          <cell r="G123">
            <v>492</v>
          </cell>
          <cell r="H123">
            <v>2092</v>
          </cell>
          <cell r="I123">
            <v>0</v>
          </cell>
        </row>
        <row r="124">
          <cell r="B124">
            <v>1460</v>
          </cell>
          <cell r="C124">
            <v>10</v>
          </cell>
          <cell r="D124">
            <v>1204</v>
          </cell>
          <cell r="E124">
            <v>1978</v>
          </cell>
          <cell r="F124">
            <v>2445</v>
          </cell>
          <cell r="G124">
            <v>110</v>
          </cell>
          <cell r="H124">
            <v>1198</v>
          </cell>
          <cell r="I124">
            <v>93</v>
          </cell>
        </row>
        <row r="125">
          <cell r="B125">
            <v>25</v>
          </cell>
          <cell r="C125">
            <v>4</v>
          </cell>
          <cell r="D125">
            <v>2</v>
          </cell>
          <cell r="E125">
            <v>1000</v>
          </cell>
          <cell r="F125">
            <v>420</v>
          </cell>
          <cell r="G125">
            <v>3</v>
          </cell>
          <cell r="H125">
            <v>0</v>
          </cell>
          <cell r="I125">
            <v>0</v>
          </cell>
        </row>
        <row r="126">
          <cell r="B126">
            <v>1</v>
          </cell>
          <cell r="C126">
            <v>0</v>
          </cell>
          <cell r="D126">
            <v>0</v>
          </cell>
          <cell r="E126">
            <v>16358</v>
          </cell>
          <cell r="F126">
            <v>30</v>
          </cell>
          <cell r="G126">
            <v>139</v>
          </cell>
          <cell r="H126">
            <v>11</v>
          </cell>
          <cell r="I126">
            <v>0</v>
          </cell>
        </row>
        <row r="127">
          <cell r="B127">
            <v>1724</v>
          </cell>
          <cell r="C127">
            <v>111</v>
          </cell>
          <cell r="D127">
            <v>632</v>
          </cell>
          <cell r="E127">
            <v>4543</v>
          </cell>
          <cell r="F127">
            <v>4500</v>
          </cell>
          <cell r="G127">
            <v>0</v>
          </cell>
          <cell r="H127">
            <v>3812</v>
          </cell>
          <cell r="I127">
            <v>88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4</v>
          </cell>
          <cell r="D129">
            <v>0</v>
          </cell>
          <cell r="E129">
            <v>26480</v>
          </cell>
          <cell r="F129">
            <v>1200</v>
          </cell>
          <cell r="G129">
            <v>331</v>
          </cell>
          <cell r="H129">
            <v>0</v>
          </cell>
          <cell r="I129">
            <v>6</v>
          </cell>
        </row>
        <row r="130">
          <cell r="B130">
            <v>45</v>
          </cell>
          <cell r="C130">
            <v>10</v>
          </cell>
          <cell r="D130">
            <v>0</v>
          </cell>
          <cell r="E130">
            <v>0</v>
          </cell>
          <cell r="F130">
            <v>70</v>
          </cell>
          <cell r="G130">
            <v>16</v>
          </cell>
          <cell r="H130">
            <v>11</v>
          </cell>
          <cell r="I130">
            <v>0</v>
          </cell>
        </row>
        <row r="131">
          <cell r="B131">
            <v>99</v>
          </cell>
          <cell r="C131">
            <v>377</v>
          </cell>
          <cell r="D131">
            <v>0</v>
          </cell>
          <cell r="E131">
            <v>1145</v>
          </cell>
          <cell r="F131">
            <v>1113</v>
          </cell>
          <cell r="G131">
            <v>94</v>
          </cell>
          <cell r="H131">
            <v>0</v>
          </cell>
          <cell r="I131">
            <v>2719</v>
          </cell>
        </row>
        <row r="132">
          <cell r="B132">
            <v>2211</v>
          </cell>
          <cell r="C132">
            <v>216</v>
          </cell>
          <cell r="D132">
            <v>3092</v>
          </cell>
          <cell r="E132">
            <v>1971</v>
          </cell>
          <cell r="F132">
            <v>425</v>
          </cell>
          <cell r="G132">
            <v>1205</v>
          </cell>
          <cell r="H132">
            <v>1176</v>
          </cell>
          <cell r="I132">
            <v>392</v>
          </cell>
        </row>
        <row r="133">
          <cell r="B133">
            <v>0</v>
          </cell>
          <cell r="C133">
            <v>20</v>
          </cell>
          <cell r="D133">
            <v>372</v>
          </cell>
          <cell r="E133">
            <v>0</v>
          </cell>
          <cell r="F133">
            <v>0</v>
          </cell>
          <cell r="G133">
            <v>304</v>
          </cell>
          <cell r="H133">
            <v>85</v>
          </cell>
          <cell r="I133">
            <v>1980</v>
          </cell>
        </row>
        <row r="134">
          <cell r="B134">
            <v>0</v>
          </cell>
          <cell r="C134">
            <v>3012</v>
          </cell>
          <cell r="D134">
            <v>6</v>
          </cell>
          <cell r="E134">
            <v>0</v>
          </cell>
          <cell r="F134">
            <v>12985</v>
          </cell>
          <cell r="G134">
            <v>0</v>
          </cell>
          <cell r="H134">
            <v>0</v>
          </cell>
          <cell r="I134">
            <v>22940</v>
          </cell>
        </row>
        <row r="135">
          <cell r="B135">
            <v>176</v>
          </cell>
          <cell r="C135">
            <v>1174</v>
          </cell>
          <cell r="D135">
            <v>135</v>
          </cell>
          <cell r="E135">
            <v>7</v>
          </cell>
          <cell r="F135">
            <v>953</v>
          </cell>
          <cell r="G135">
            <v>0</v>
          </cell>
          <cell r="H135">
            <v>0</v>
          </cell>
          <cell r="I135">
            <v>99</v>
          </cell>
        </row>
        <row r="136">
          <cell r="B136">
            <v>0</v>
          </cell>
          <cell r="C136">
            <v>19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B137">
            <v>157382</v>
          </cell>
          <cell r="C137">
            <v>48115</v>
          </cell>
          <cell r="D137">
            <v>865482</v>
          </cell>
          <cell r="E137">
            <v>10438</v>
          </cell>
          <cell r="F137">
            <v>115443</v>
          </cell>
          <cell r="G137">
            <v>425577</v>
          </cell>
          <cell r="H137">
            <v>96188</v>
          </cell>
          <cell r="I137">
            <v>31056</v>
          </cell>
        </row>
        <row r="138">
          <cell r="B138">
            <v>43407</v>
          </cell>
          <cell r="C138">
            <v>24738</v>
          </cell>
          <cell r="D138">
            <v>5886</v>
          </cell>
          <cell r="E138">
            <v>29036</v>
          </cell>
          <cell r="F138">
            <v>7193</v>
          </cell>
          <cell r="G138">
            <v>42371</v>
          </cell>
          <cell r="H138">
            <v>17693</v>
          </cell>
          <cell r="I138">
            <v>4889</v>
          </cell>
        </row>
      </sheetData>
      <sheetData sheetId="8">
        <row r="8">
          <cell r="B8">
            <v>0</v>
          </cell>
          <cell r="C8">
            <v>187129</v>
          </cell>
          <cell r="D8">
            <v>114818</v>
          </cell>
          <cell r="E8">
            <v>39227</v>
          </cell>
          <cell r="F8">
            <v>32548</v>
          </cell>
          <cell r="G8">
            <v>0</v>
          </cell>
          <cell r="H8">
            <v>32772</v>
          </cell>
          <cell r="I8">
            <v>1228</v>
          </cell>
        </row>
        <row r="9">
          <cell r="B9">
            <v>922</v>
          </cell>
          <cell r="C9">
            <v>1574</v>
          </cell>
          <cell r="D9">
            <v>1285</v>
          </cell>
          <cell r="E9">
            <v>961</v>
          </cell>
          <cell r="F9">
            <v>4252</v>
          </cell>
          <cell r="G9">
            <v>1096</v>
          </cell>
          <cell r="H9">
            <v>8530</v>
          </cell>
          <cell r="I9">
            <v>2038</v>
          </cell>
        </row>
        <row r="10">
          <cell r="B10">
            <v>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100</v>
          </cell>
          <cell r="H10">
            <v>1470</v>
          </cell>
          <cell r="I10">
            <v>0</v>
          </cell>
        </row>
        <row r="11">
          <cell r="B11">
            <v>40</v>
          </cell>
          <cell r="C11">
            <v>265</v>
          </cell>
          <cell r="D11">
            <v>0</v>
          </cell>
          <cell r="E11">
            <v>0</v>
          </cell>
          <cell r="F11">
            <v>16</v>
          </cell>
          <cell r="G11">
            <v>0</v>
          </cell>
          <cell r="H11">
            <v>0</v>
          </cell>
          <cell r="I11">
            <v>34</v>
          </cell>
        </row>
        <row r="12">
          <cell r="B12">
            <v>0</v>
          </cell>
          <cell r="C12">
            <v>0</v>
          </cell>
          <cell r="D12">
            <v>12</v>
          </cell>
          <cell r="E12">
            <v>0</v>
          </cell>
          <cell r="F12">
            <v>10</v>
          </cell>
          <cell r="G12">
            <v>10</v>
          </cell>
          <cell r="H12">
            <v>554</v>
          </cell>
          <cell r="I12">
            <v>65</v>
          </cell>
        </row>
        <row r="13">
          <cell r="B13">
            <v>34</v>
          </cell>
          <cell r="C13">
            <v>65</v>
          </cell>
          <cell r="D13">
            <v>0</v>
          </cell>
          <cell r="E13">
            <v>1046</v>
          </cell>
          <cell r="F13">
            <v>162</v>
          </cell>
          <cell r="G13">
            <v>258</v>
          </cell>
          <cell r="H13">
            <v>300</v>
          </cell>
          <cell r="I13">
            <v>0</v>
          </cell>
        </row>
        <row r="14">
          <cell r="B14">
            <v>37</v>
          </cell>
          <cell r="C14">
            <v>97</v>
          </cell>
          <cell r="D14">
            <v>0</v>
          </cell>
          <cell r="E14">
            <v>24</v>
          </cell>
          <cell r="F14">
            <v>215</v>
          </cell>
          <cell r="G14">
            <v>372</v>
          </cell>
          <cell r="H14">
            <v>110</v>
          </cell>
          <cell r="I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65</v>
          </cell>
          <cell r="G15">
            <v>2</v>
          </cell>
          <cell r="H15">
            <v>0</v>
          </cell>
          <cell r="I15">
            <v>0</v>
          </cell>
        </row>
        <row r="16">
          <cell r="B16">
            <v>159</v>
          </cell>
          <cell r="C16">
            <v>389</v>
          </cell>
          <cell r="D16">
            <v>893</v>
          </cell>
          <cell r="E16">
            <v>123</v>
          </cell>
          <cell r="F16">
            <v>5081</v>
          </cell>
          <cell r="G16">
            <v>1405</v>
          </cell>
          <cell r="H16">
            <v>4018</v>
          </cell>
          <cell r="I16">
            <v>527</v>
          </cell>
        </row>
        <row r="17">
          <cell r="B17">
            <v>46</v>
          </cell>
          <cell r="C17">
            <v>232</v>
          </cell>
          <cell r="D17">
            <v>109</v>
          </cell>
          <cell r="E17">
            <v>152</v>
          </cell>
          <cell r="F17">
            <v>419</v>
          </cell>
          <cell r="G17">
            <v>162</v>
          </cell>
          <cell r="H17">
            <v>755</v>
          </cell>
          <cell r="I17">
            <v>367</v>
          </cell>
        </row>
        <row r="18">
          <cell r="B18">
            <v>1</v>
          </cell>
          <cell r="C18">
            <v>605</v>
          </cell>
          <cell r="D18">
            <v>3</v>
          </cell>
          <cell r="E18">
            <v>25</v>
          </cell>
          <cell r="F18">
            <v>864</v>
          </cell>
          <cell r="G18">
            <v>224</v>
          </cell>
          <cell r="H18">
            <v>50</v>
          </cell>
          <cell r="I18">
            <v>449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1335</v>
          </cell>
          <cell r="F19">
            <v>260</v>
          </cell>
          <cell r="G19">
            <v>265</v>
          </cell>
          <cell r="H19">
            <v>0</v>
          </cell>
          <cell r="I19">
            <v>0</v>
          </cell>
        </row>
        <row r="20">
          <cell r="B20">
            <v>109</v>
          </cell>
          <cell r="C20">
            <v>840</v>
          </cell>
          <cell r="D20">
            <v>30</v>
          </cell>
          <cell r="E20">
            <v>201</v>
          </cell>
          <cell r="F20">
            <v>1290</v>
          </cell>
          <cell r="G20">
            <v>563</v>
          </cell>
          <cell r="H20">
            <v>0</v>
          </cell>
          <cell r="I20">
            <v>325</v>
          </cell>
        </row>
        <row r="21">
          <cell r="B21">
            <v>1746</v>
          </cell>
          <cell r="C21">
            <v>1568</v>
          </cell>
          <cell r="D21">
            <v>2765</v>
          </cell>
          <cell r="E21">
            <v>2287</v>
          </cell>
          <cell r="F21">
            <v>2479</v>
          </cell>
          <cell r="G21">
            <v>869</v>
          </cell>
          <cell r="H21">
            <v>1502</v>
          </cell>
          <cell r="I21">
            <v>1736</v>
          </cell>
        </row>
        <row r="22">
          <cell r="B22">
            <v>304</v>
          </cell>
          <cell r="C22">
            <v>90</v>
          </cell>
          <cell r="D22">
            <v>171</v>
          </cell>
          <cell r="E22">
            <v>417</v>
          </cell>
          <cell r="F22">
            <v>320</v>
          </cell>
          <cell r="G22">
            <v>305</v>
          </cell>
          <cell r="H22">
            <v>129</v>
          </cell>
          <cell r="I22">
            <v>42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168</v>
          </cell>
          <cell r="C24">
            <v>406</v>
          </cell>
          <cell r="D24">
            <v>280</v>
          </cell>
          <cell r="E24">
            <v>296</v>
          </cell>
          <cell r="F24">
            <v>1386</v>
          </cell>
          <cell r="G24">
            <v>423</v>
          </cell>
          <cell r="H24">
            <v>32</v>
          </cell>
          <cell r="I24">
            <v>750</v>
          </cell>
        </row>
        <row r="25">
          <cell r="B25">
            <v>161</v>
          </cell>
          <cell r="C25">
            <v>17</v>
          </cell>
          <cell r="D25">
            <v>59</v>
          </cell>
          <cell r="E25">
            <v>57</v>
          </cell>
          <cell r="F25">
            <v>43</v>
          </cell>
          <cell r="G25">
            <v>87</v>
          </cell>
          <cell r="H25">
            <v>20</v>
          </cell>
          <cell r="I25">
            <v>5</v>
          </cell>
        </row>
        <row r="26">
          <cell r="B26">
            <v>120</v>
          </cell>
          <cell r="C26">
            <v>0</v>
          </cell>
          <cell r="D26">
            <v>0</v>
          </cell>
          <cell r="E26">
            <v>543</v>
          </cell>
          <cell r="F26">
            <v>395</v>
          </cell>
          <cell r="G26">
            <v>757</v>
          </cell>
          <cell r="H26">
            <v>1880</v>
          </cell>
          <cell r="I26">
            <v>0</v>
          </cell>
        </row>
        <row r="27">
          <cell r="B27">
            <v>94</v>
          </cell>
          <cell r="C27">
            <v>10</v>
          </cell>
          <cell r="D27">
            <v>32</v>
          </cell>
          <cell r="E27">
            <v>51</v>
          </cell>
          <cell r="F27">
            <v>210</v>
          </cell>
          <cell r="G27">
            <v>19</v>
          </cell>
          <cell r="H27">
            <v>26</v>
          </cell>
          <cell r="I27">
            <v>36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356</v>
          </cell>
          <cell r="F28">
            <v>195</v>
          </cell>
          <cell r="G28">
            <v>180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41</v>
          </cell>
          <cell r="H29">
            <v>0</v>
          </cell>
          <cell r="I29">
            <v>0</v>
          </cell>
        </row>
        <row r="30">
          <cell r="B30">
            <v>18</v>
          </cell>
          <cell r="C30">
            <v>1</v>
          </cell>
          <cell r="D30">
            <v>4</v>
          </cell>
          <cell r="E30">
            <v>58</v>
          </cell>
          <cell r="F30">
            <v>400</v>
          </cell>
          <cell r="G30">
            <v>13</v>
          </cell>
          <cell r="H30">
            <v>48</v>
          </cell>
          <cell r="I30">
            <v>4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425</v>
          </cell>
          <cell r="F32">
            <v>175</v>
          </cell>
          <cell r="G32">
            <v>893</v>
          </cell>
          <cell r="H32">
            <v>0</v>
          </cell>
          <cell r="I32">
            <v>1</v>
          </cell>
        </row>
        <row r="33">
          <cell r="B33">
            <v>20</v>
          </cell>
          <cell r="C33">
            <v>0</v>
          </cell>
          <cell r="D33">
            <v>9</v>
          </cell>
          <cell r="E33">
            <v>0</v>
          </cell>
          <cell r="F33">
            <v>330</v>
          </cell>
          <cell r="G33">
            <v>579</v>
          </cell>
          <cell r="H33">
            <v>354</v>
          </cell>
          <cell r="I33">
            <v>202</v>
          </cell>
        </row>
        <row r="34">
          <cell r="B34">
            <v>0</v>
          </cell>
          <cell r="C34">
            <v>374</v>
          </cell>
          <cell r="D34">
            <v>0</v>
          </cell>
          <cell r="E34">
            <v>4</v>
          </cell>
          <cell r="F34">
            <v>360</v>
          </cell>
          <cell r="G34">
            <v>0</v>
          </cell>
          <cell r="H34">
            <v>10</v>
          </cell>
          <cell r="I34">
            <v>539</v>
          </cell>
        </row>
        <row r="35">
          <cell r="B35">
            <v>47</v>
          </cell>
          <cell r="C35">
            <v>105</v>
          </cell>
          <cell r="D35">
            <v>20</v>
          </cell>
          <cell r="E35">
            <v>77</v>
          </cell>
          <cell r="F35">
            <v>487</v>
          </cell>
          <cell r="G35">
            <v>616</v>
          </cell>
          <cell r="H35">
            <v>235</v>
          </cell>
          <cell r="I35">
            <v>38</v>
          </cell>
        </row>
        <row r="36">
          <cell r="B36">
            <v>171</v>
          </cell>
          <cell r="C36">
            <v>0</v>
          </cell>
          <cell r="D36">
            <v>382</v>
          </cell>
          <cell r="E36">
            <v>0</v>
          </cell>
          <cell r="F36">
            <v>0</v>
          </cell>
          <cell r="G36">
            <v>1090</v>
          </cell>
          <cell r="H36">
            <v>70</v>
          </cell>
          <cell r="I36">
            <v>300</v>
          </cell>
        </row>
        <row r="37">
          <cell r="B37">
            <v>0</v>
          </cell>
          <cell r="C37">
            <v>260</v>
          </cell>
          <cell r="D37">
            <v>0</v>
          </cell>
          <cell r="E37">
            <v>0</v>
          </cell>
          <cell r="F37">
            <v>138</v>
          </cell>
          <cell r="G37">
            <v>10</v>
          </cell>
          <cell r="H37">
            <v>0</v>
          </cell>
          <cell r="I37">
            <v>503</v>
          </cell>
        </row>
        <row r="38">
          <cell r="B38">
            <v>175</v>
          </cell>
          <cell r="C38">
            <v>564</v>
          </cell>
          <cell r="D38">
            <v>0</v>
          </cell>
          <cell r="E38">
            <v>4</v>
          </cell>
          <cell r="F38">
            <v>423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40</v>
          </cell>
          <cell r="C40">
            <v>66</v>
          </cell>
          <cell r="D40">
            <v>1538</v>
          </cell>
          <cell r="E40">
            <v>18</v>
          </cell>
          <cell r="F40">
            <v>558</v>
          </cell>
          <cell r="G40">
            <v>411</v>
          </cell>
          <cell r="H40">
            <v>760</v>
          </cell>
          <cell r="I40">
            <v>84</v>
          </cell>
        </row>
        <row r="41">
          <cell r="B41">
            <v>1901</v>
          </cell>
          <cell r="C41">
            <v>1961</v>
          </cell>
          <cell r="D41">
            <v>639</v>
          </cell>
          <cell r="E41">
            <v>1939</v>
          </cell>
          <cell r="F41">
            <v>1080</v>
          </cell>
          <cell r="G41">
            <v>1535</v>
          </cell>
          <cell r="H41">
            <v>2789</v>
          </cell>
          <cell r="I41">
            <v>1214</v>
          </cell>
        </row>
        <row r="57">
          <cell r="B57">
            <v>0</v>
          </cell>
          <cell r="C57">
            <v>31928</v>
          </cell>
          <cell r="D57">
            <v>97334</v>
          </cell>
          <cell r="E57">
            <v>6490</v>
          </cell>
          <cell r="F57">
            <v>2687</v>
          </cell>
          <cell r="G57">
            <v>0</v>
          </cell>
          <cell r="H57">
            <v>7041</v>
          </cell>
          <cell r="I57">
            <v>579</v>
          </cell>
        </row>
        <row r="58">
          <cell r="B58">
            <v>1519</v>
          </cell>
          <cell r="C58">
            <v>885</v>
          </cell>
          <cell r="D58">
            <v>1625</v>
          </cell>
          <cell r="E58">
            <v>1442</v>
          </cell>
          <cell r="F58">
            <v>4453</v>
          </cell>
          <cell r="G58">
            <v>2275</v>
          </cell>
          <cell r="H58">
            <v>19690</v>
          </cell>
          <cell r="I58">
            <v>1780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>
            <v>1613</v>
          </cell>
          <cell r="C60">
            <v>71825</v>
          </cell>
          <cell r="D60">
            <v>384</v>
          </cell>
          <cell r="E60">
            <v>1167</v>
          </cell>
          <cell r="F60">
            <v>8644</v>
          </cell>
          <cell r="G60">
            <v>19925</v>
          </cell>
          <cell r="H60">
            <v>661</v>
          </cell>
          <cell r="I60">
            <v>29858</v>
          </cell>
        </row>
        <row r="61">
          <cell r="B61">
            <v>0</v>
          </cell>
          <cell r="C61">
            <v>0</v>
          </cell>
          <cell r="D61">
            <v>1161</v>
          </cell>
          <cell r="E61">
            <v>0</v>
          </cell>
          <cell r="F61">
            <v>23</v>
          </cell>
          <cell r="G61">
            <v>0</v>
          </cell>
          <cell r="H61">
            <v>5801</v>
          </cell>
          <cell r="I61">
            <v>366</v>
          </cell>
        </row>
        <row r="62">
          <cell r="B62">
            <v>202</v>
          </cell>
          <cell r="C62">
            <v>166</v>
          </cell>
          <cell r="D62">
            <v>117</v>
          </cell>
          <cell r="E62">
            <v>2118</v>
          </cell>
          <cell r="F62">
            <v>520</v>
          </cell>
          <cell r="G62">
            <v>2228</v>
          </cell>
          <cell r="H62">
            <v>31957</v>
          </cell>
          <cell r="I62">
            <v>30</v>
          </cell>
        </row>
        <row r="63">
          <cell r="B63">
            <v>116</v>
          </cell>
          <cell r="C63">
            <v>122</v>
          </cell>
          <cell r="D63">
            <v>15</v>
          </cell>
          <cell r="E63">
            <v>125</v>
          </cell>
          <cell r="F63">
            <v>475</v>
          </cell>
          <cell r="G63">
            <v>18646</v>
          </cell>
          <cell r="H63">
            <v>23142</v>
          </cell>
          <cell r="I63">
            <v>267</v>
          </cell>
        </row>
        <row r="64">
          <cell r="B64">
            <v>30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1576</v>
          </cell>
          <cell r="H64">
            <v>734</v>
          </cell>
          <cell r="I64">
            <v>0</v>
          </cell>
        </row>
        <row r="65">
          <cell r="B65">
            <v>706</v>
          </cell>
          <cell r="C65">
            <v>258</v>
          </cell>
          <cell r="D65">
            <v>1909</v>
          </cell>
          <cell r="E65">
            <v>71</v>
          </cell>
          <cell r="F65">
            <v>1800</v>
          </cell>
          <cell r="G65">
            <v>658</v>
          </cell>
          <cell r="H65">
            <v>5382</v>
          </cell>
          <cell r="I65">
            <v>278</v>
          </cell>
        </row>
        <row r="66">
          <cell r="B66">
            <v>494</v>
          </cell>
          <cell r="C66">
            <v>682</v>
          </cell>
          <cell r="D66">
            <v>16</v>
          </cell>
          <cell r="E66">
            <v>1901</v>
          </cell>
          <cell r="F66">
            <v>860</v>
          </cell>
          <cell r="G66">
            <v>143</v>
          </cell>
          <cell r="H66">
            <v>1001</v>
          </cell>
          <cell r="I66">
            <v>388</v>
          </cell>
        </row>
        <row r="67">
          <cell r="B67">
            <v>0</v>
          </cell>
          <cell r="C67">
            <v>332</v>
          </cell>
          <cell r="D67">
            <v>0</v>
          </cell>
          <cell r="E67">
            <v>3</v>
          </cell>
          <cell r="F67">
            <v>1356</v>
          </cell>
          <cell r="G67">
            <v>187</v>
          </cell>
          <cell r="H67">
            <v>0</v>
          </cell>
          <cell r="I67">
            <v>476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2208</v>
          </cell>
          <cell r="F68">
            <v>385</v>
          </cell>
          <cell r="G68">
            <v>0</v>
          </cell>
          <cell r="H68">
            <v>8</v>
          </cell>
          <cell r="I68">
            <v>0</v>
          </cell>
        </row>
        <row r="69">
          <cell r="B69">
            <v>142</v>
          </cell>
          <cell r="C69">
            <v>1701</v>
          </cell>
          <cell r="D69">
            <v>22</v>
          </cell>
          <cell r="E69">
            <v>167</v>
          </cell>
          <cell r="F69">
            <v>1100</v>
          </cell>
          <cell r="G69">
            <v>434</v>
          </cell>
          <cell r="H69">
            <v>6</v>
          </cell>
          <cell r="I69">
            <v>455</v>
          </cell>
        </row>
        <row r="70">
          <cell r="B70">
            <v>3034</v>
          </cell>
          <cell r="C70">
            <v>1721</v>
          </cell>
          <cell r="D70">
            <v>2470</v>
          </cell>
          <cell r="E70">
            <v>4236</v>
          </cell>
          <cell r="F70">
            <v>2319</v>
          </cell>
          <cell r="G70">
            <v>609</v>
          </cell>
          <cell r="H70">
            <v>2145</v>
          </cell>
          <cell r="I70">
            <v>1531</v>
          </cell>
        </row>
        <row r="71">
          <cell r="B71">
            <v>1209</v>
          </cell>
          <cell r="C71">
            <v>90</v>
          </cell>
          <cell r="D71">
            <v>3861</v>
          </cell>
          <cell r="E71">
            <v>1089</v>
          </cell>
          <cell r="F71">
            <v>733</v>
          </cell>
          <cell r="G71">
            <v>921</v>
          </cell>
          <cell r="H71">
            <v>1886</v>
          </cell>
          <cell r="I71">
            <v>174</v>
          </cell>
        </row>
        <row r="73">
          <cell r="B73">
            <v>950</v>
          </cell>
          <cell r="C73">
            <v>1964</v>
          </cell>
          <cell r="D73">
            <v>434</v>
          </cell>
          <cell r="E73">
            <v>337</v>
          </cell>
          <cell r="F73">
            <v>1137</v>
          </cell>
          <cell r="G73">
            <v>824</v>
          </cell>
          <cell r="H73">
            <v>701</v>
          </cell>
          <cell r="I73">
            <v>850</v>
          </cell>
        </row>
        <row r="74">
          <cell r="B74">
            <v>2161</v>
          </cell>
          <cell r="C74">
            <v>32</v>
          </cell>
          <cell r="D74">
            <v>586</v>
          </cell>
          <cell r="E74">
            <v>380</v>
          </cell>
          <cell r="F74">
            <v>171</v>
          </cell>
          <cell r="G74">
            <v>280</v>
          </cell>
          <cell r="H74">
            <v>1281</v>
          </cell>
          <cell r="I74">
            <v>31</v>
          </cell>
        </row>
        <row r="75">
          <cell r="B75">
            <v>15</v>
          </cell>
          <cell r="C75">
            <v>0</v>
          </cell>
          <cell r="D75">
            <v>122</v>
          </cell>
          <cell r="E75">
            <v>194</v>
          </cell>
          <cell r="F75">
            <v>297</v>
          </cell>
          <cell r="G75">
            <v>228</v>
          </cell>
          <cell r="H75">
            <v>4147</v>
          </cell>
          <cell r="I75">
            <v>1</v>
          </cell>
        </row>
        <row r="76">
          <cell r="B76">
            <v>136</v>
          </cell>
          <cell r="C76">
            <v>4</v>
          </cell>
          <cell r="D76">
            <v>141</v>
          </cell>
          <cell r="E76">
            <v>139</v>
          </cell>
          <cell r="F76">
            <v>208</v>
          </cell>
          <cell r="G76">
            <v>49</v>
          </cell>
          <cell r="H76">
            <v>293</v>
          </cell>
          <cell r="I76">
            <v>24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675</v>
          </cell>
          <cell r="F77">
            <v>155</v>
          </cell>
          <cell r="G77">
            <v>11</v>
          </cell>
          <cell r="H77">
            <v>0</v>
          </cell>
          <cell r="I77">
            <v>2</v>
          </cell>
        </row>
        <row r="78">
          <cell r="B78">
            <v>74</v>
          </cell>
          <cell r="C78">
            <v>0</v>
          </cell>
          <cell r="D78">
            <v>0</v>
          </cell>
          <cell r="E78">
            <v>10435</v>
          </cell>
          <cell r="F78">
            <v>4</v>
          </cell>
          <cell r="G78">
            <v>410</v>
          </cell>
          <cell r="H78">
            <v>60</v>
          </cell>
          <cell r="I78">
            <v>0</v>
          </cell>
        </row>
        <row r="79">
          <cell r="B79">
            <v>120</v>
          </cell>
          <cell r="C79">
            <v>2</v>
          </cell>
          <cell r="D79">
            <v>7</v>
          </cell>
          <cell r="E79">
            <v>88</v>
          </cell>
          <cell r="F79">
            <v>254</v>
          </cell>
          <cell r="G79">
            <v>10</v>
          </cell>
          <cell r="H79">
            <v>33</v>
          </cell>
          <cell r="I79">
            <v>16</v>
          </cell>
        </row>
        <row r="81">
          <cell r="B81">
            <v>0</v>
          </cell>
          <cell r="C81">
            <v>1</v>
          </cell>
          <cell r="D81">
            <v>0</v>
          </cell>
          <cell r="E81">
            <v>322</v>
          </cell>
          <cell r="F81">
            <v>130</v>
          </cell>
          <cell r="G81">
            <v>99</v>
          </cell>
          <cell r="H81">
            <v>0</v>
          </cell>
          <cell r="I81">
            <v>1</v>
          </cell>
        </row>
        <row r="82">
          <cell r="B82">
            <v>3365</v>
          </cell>
          <cell r="C82">
            <v>373</v>
          </cell>
          <cell r="D82">
            <v>0</v>
          </cell>
          <cell r="E82">
            <v>362</v>
          </cell>
          <cell r="F82">
            <v>1075</v>
          </cell>
          <cell r="G82">
            <v>128</v>
          </cell>
          <cell r="H82">
            <v>180</v>
          </cell>
          <cell r="I82">
            <v>49</v>
          </cell>
        </row>
        <row r="83">
          <cell r="B83">
            <v>392</v>
          </cell>
          <cell r="C83">
            <v>1703</v>
          </cell>
          <cell r="D83">
            <v>0</v>
          </cell>
          <cell r="E83">
            <v>144</v>
          </cell>
          <cell r="F83">
            <v>3287</v>
          </cell>
          <cell r="G83">
            <v>272</v>
          </cell>
          <cell r="H83">
            <v>0</v>
          </cell>
          <cell r="I83">
            <v>2042</v>
          </cell>
        </row>
        <row r="84">
          <cell r="B84">
            <v>997</v>
          </cell>
          <cell r="C84">
            <v>1836</v>
          </cell>
          <cell r="D84">
            <v>2776</v>
          </cell>
          <cell r="E84">
            <v>1120</v>
          </cell>
          <cell r="F84">
            <v>355</v>
          </cell>
          <cell r="G84">
            <v>1651</v>
          </cell>
          <cell r="H84">
            <v>749</v>
          </cell>
          <cell r="I84">
            <v>258</v>
          </cell>
        </row>
        <row r="85">
          <cell r="B85">
            <v>0</v>
          </cell>
          <cell r="C85">
            <v>0</v>
          </cell>
          <cell r="D85">
            <v>220</v>
          </cell>
          <cell r="E85">
            <v>0</v>
          </cell>
          <cell r="F85">
            <v>120</v>
          </cell>
          <cell r="G85">
            <v>572</v>
          </cell>
          <cell r="H85">
            <v>275</v>
          </cell>
          <cell r="I85">
            <v>555</v>
          </cell>
        </row>
        <row r="86">
          <cell r="B86">
            <v>8</v>
          </cell>
          <cell r="C86">
            <v>10</v>
          </cell>
          <cell r="D86">
            <v>0</v>
          </cell>
          <cell r="E86">
            <v>0</v>
          </cell>
          <cell r="F86">
            <v>9808</v>
          </cell>
          <cell r="G86">
            <v>0</v>
          </cell>
          <cell r="H86">
            <v>0</v>
          </cell>
          <cell r="I86">
            <v>1373</v>
          </cell>
        </row>
        <row r="87">
          <cell r="B87">
            <v>87</v>
          </cell>
          <cell r="C87">
            <v>8573</v>
          </cell>
          <cell r="D87">
            <v>0</v>
          </cell>
          <cell r="E87">
            <v>7</v>
          </cell>
          <cell r="F87">
            <v>658</v>
          </cell>
          <cell r="G87">
            <v>0</v>
          </cell>
          <cell r="H87">
            <v>0</v>
          </cell>
          <cell r="I87">
            <v>173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B89">
            <v>31327</v>
          </cell>
          <cell r="C89">
            <v>9677</v>
          </cell>
          <cell r="D89">
            <v>141827</v>
          </cell>
          <cell r="E89">
            <v>3132</v>
          </cell>
          <cell r="F89">
            <v>24799</v>
          </cell>
          <cell r="G89">
            <v>77327</v>
          </cell>
          <cell r="H89">
            <v>21022</v>
          </cell>
          <cell r="I89">
            <v>621</v>
          </cell>
        </row>
        <row r="90">
          <cell r="B90">
            <v>160017</v>
          </cell>
          <cell r="C90">
            <v>168676</v>
          </cell>
          <cell r="D90">
            <v>8672</v>
          </cell>
          <cell r="E90">
            <v>214779</v>
          </cell>
          <cell r="F90">
            <v>37606</v>
          </cell>
          <cell r="G90">
            <v>165587</v>
          </cell>
          <cell r="H90">
            <v>30092</v>
          </cell>
          <cell r="I90">
            <v>1822</v>
          </cell>
        </row>
        <row r="107">
          <cell r="B107">
            <v>0</v>
          </cell>
          <cell r="C107">
            <v>107942</v>
          </cell>
          <cell r="D107">
            <v>570754</v>
          </cell>
          <cell r="E107">
            <v>27646</v>
          </cell>
          <cell r="F107">
            <v>11527</v>
          </cell>
          <cell r="G107">
            <v>0</v>
          </cell>
          <cell r="H107">
            <v>37195</v>
          </cell>
          <cell r="I107">
            <v>2164</v>
          </cell>
        </row>
        <row r="108">
          <cell r="B108">
            <v>3389</v>
          </cell>
          <cell r="C108">
            <v>1177</v>
          </cell>
          <cell r="D108">
            <v>3030</v>
          </cell>
          <cell r="E108">
            <v>2302</v>
          </cell>
          <cell r="F108">
            <v>8381</v>
          </cell>
          <cell r="G108">
            <v>3233</v>
          </cell>
          <cell r="H108">
            <v>43951</v>
          </cell>
          <cell r="I108">
            <v>2550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>
            <v>402</v>
          </cell>
          <cell r="C110">
            <v>5372</v>
          </cell>
          <cell r="D110">
            <v>95</v>
          </cell>
          <cell r="E110">
            <v>194</v>
          </cell>
          <cell r="F110">
            <v>1110</v>
          </cell>
          <cell r="G110">
            <v>2129</v>
          </cell>
          <cell r="H110">
            <v>106</v>
          </cell>
          <cell r="I110">
            <v>2364</v>
          </cell>
        </row>
        <row r="111">
          <cell r="B111">
            <v>0</v>
          </cell>
          <cell r="C111">
            <v>0</v>
          </cell>
          <cell r="D111">
            <v>1773</v>
          </cell>
          <cell r="E111">
            <v>0</v>
          </cell>
          <cell r="F111">
            <v>53</v>
          </cell>
          <cell r="G111">
            <v>0</v>
          </cell>
          <cell r="H111">
            <v>8957</v>
          </cell>
          <cell r="I111">
            <v>753</v>
          </cell>
        </row>
        <row r="112">
          <cell r="B112">
            <v>257</v>
          </cell>
          <cell r="C112">
            <v>184</v>
          </cell>
          <cell r="D112">
            <v>81</v>
          </cell>
          <cell r="E112">
            <v>3162</v>
          </cell>
          <cell r="F112">
            <v>809</v>
          </cell>
          <cell r="G112">
            <v>1461</v>
          </cell>
          <cell r="H112">
            <v>25959</v>
          </cell>
          <cell r="I112">
            <v>42</v>
          </cell>
        </row>
        <row r="113">
          <cell r="B113">
            <v>145</v>
          </cell>
          <cell r="C113">
            <v>184</v>
          </cell>
          <cell r="D113">
            <v>30</v>
          </cell>
          <cell r="E113">
            <v>189</v>
          </cell>
          <cell r="F113">
            <v>550</v>
          </cell>
          <cell r="G113">
            <v>15260</v>
          </cell>
          <cell r="H113">
            <v>19043</v>
          </cell>
          <cell r="I113">
            <v>192</v>
          </cell>
        </row>
        <row r="114">
          <cell r="B114">
            <v>37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872</v>
          </cell>
          <cell r="H114">
            <v>571</v>
          </cell>
          <cell r="I114">
            <v>0</v>
          </cell>
        </row>
        <row r="115">
          <cell r="B115">
            <v>1357</v>
          </cell>
          <cell r="C115">
            <v>103</v>
          </cell>
          <cell r="D115">
            <v>3063</v>
          </cell>
          <cell r="E115">
            <v>128</v>
          </cell>
          <cell r="F115">
            <v>2618</v>
          </cell>
          <cell r="G115">
            <v>823</v>
          </cell>
          <cell r="H115">
            <v>12380</v>
          </cell>
          <cell r="I115">
            <v>286</v>
          </cell>
        </row>
        <row r="116">
          <cell r="B116">
            <v>5499</v>
          </cell>
          <cell r="C116">
            <v>5003</v>
          </cell>
          <cell r="D116">
            <v>53</v>
          </cell>
          <cell r="E116">
            <v>36278</v>
          </cell>
          <cell r="F116">
            <v>8600</v>
          </cell>
          <cell r="G116">
            <v>823</v>
          </cell>
          <cell r="H116">
            <v>11548</v>
          </cell>
          <cell r="I116">
            <v>2610</v>
          </cell>
        </row>
        <row r="117">
          <cell r="B117">
            <v>0</v>
          </cell>
          <cell r="C117">
            <v>2672</v>
          </cell>
          <cell r="D117">
            <v>0</v>
          </cell>
          <cell r="E117">
            <v>20</v>
          </cell>
          <cell r="F117">
            <v>13560</v>
          </cell>
          <cell r="G117">
            <v>1582</v>
          </cell>
          <cell r="H117">
            <v>0</v>
          </cell>
          <cell r="I117">
            <v>4590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78275</v>
          </cell>
          <cell r="F118">
            <v>6930</v>
          </cell>
          <cell r="G118">
            <v>0</v>
          </cell>
          <cell r="H118">
            <v>160</v>
          </cell>
          <cell r="I118">
            <v>0</v>
          </cell>
        </row>
        <row r="119">
          <cell r="B119">
            <v>1351</v>
          </cell>
          <cell r="C119">
            <v>10682</v>
          </cell>
          <cell r="D119">
            <v>88</v>
          </cell>
          <cell r="E119">
            <v>1387</v>
          </cell>
          <cell r="F119">
            <v>10160</v>
          </cell>
          <cell r="G119">
            <v>2852</v>
          </cell>
          <cell r="H119">
            <v>48</v>
          </cell>
          <cell r="I119">
            <v>3854</v>
          </cell>
        </row>
        <row r="120">
          <cell r="B120">
            <v>33690</v>
          </cell>
          <cell r="C120">
            <v>14014</v>
          </cell>
          <cell r="D120">
            <v>22981</v>
          </cell>
          <cell r="E120">
            <v>68740</v>
          </cell>
          <cell r="F120">
            <v>22906</v>
          </cell>
          <cell r="G120">
            <v>5443</v>
          </cell>
          <cell r="H120">
            <v>20824</v>
          </cell>
          <cell r="I120">
            <v>12008</v>
          </cell>
        </row>
        <row r="121">
          <cell r="B121">
            <v>10006</v>
          </cell>
          <cell r="C121">
            <v>291</v>
          </cell>
          <cell r="D121">
            <v>12673</v>
          </cell>
          <cell r="E121">
            <v>6582</v>
          </cell>
          <cell r="F121">
            <v>7107</v>
          </cell>
          <cell r="G121">
            <v>4151</v>
          </cell>
          <cell r="H121">
            <v>11273</v>
          </cell>
          <cell r="I121">
            <v>651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6790</v>
          </cell>
          <cell r="C123">
            <v>6076</v>
          </cell>
          <cell r="D123">
            <v>4385</v>
          </cell>
          <cell r="E123">
            <v>6433</v>
          </cell>
          <cell r="F123">
            <v>11065</v>
          </cell>
          <cell r="G123">
            <v>2729</v>
          </cell>
          <cell r="H123">
            <v>5940</v>
          </cell>
          <cell r="I123">
            <v>7358</v>
          </cell>
        </row>
        <row r="124">
          <cell r="B124">
            <v>20261</v>
          </cell>
          <cell r="C124">
            <v>80</v>
          </cell>
          <cell r="D124">
            <v>3651</v>
          </cell>
          <cell r="E124">
            <v>2724</v>
          </cell>
          <cell r="F124">
            <v>2062</v>
          </cell>
          <cell r="G124">
            <v>1142</v>
          </cell>
          <cell r="H124">
            <v>18340</v>
          </cell>
          <cell r="I124">
            <v>83</v>
          </cell>
        </row>
        <row r="125">
          <cell r="B125">
            <v>285</v>
          </cell>
          <cell r="C125">
            <v>0</v>
          </cell>
          <cell r="D125">
            <v>3055</v>
          </cell>
          <cell r="E125">
            <v>6915</v>
          </cell>
          <cell r="F125">
            <v>6675</v>
          </cell>
          <cell r="G125">
            <v>3289</v>
          </cell>
          <cell r="H125">
            <v>25469</v>
          </cell>
          <cell r="I125">
            <v>5</v>
          </cell>
        </row>
        <row r="126">
          <cell r="B126">
            <v>1268</v>
          </cell>
          <cell r="C126">
            <v>8</v>
          </cell>
          <cell r="D126">
            <v>2745</v>
          </cell>
          <cell r="E126">
            <v>2538</v>
          </cell>
          <cell r="F126">
            <v>2745</v>
          </cell>
          <cell r="G126">
            <v>376</v>
          </cell>
          <cell r="H126">
            <v>2760</v>
          </cell>
          <cell r="I126">
            <v>93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1113</v>
          </cell>
          <cell r="F127">
            <v>310</v>
          </cell>
          <cell r="G127">
            <v>9</v>
          </cell>
          <cell r="H127">
            <v>0</v>
          </cell>
          <cell r="I127">
            <v>4</v>
          </cell>
        </row>
        <row r="128">
          <cell r="B128">
            <v>15</v>
          </cell>
          <cell r="C128">
            <v>0</v>
          </cell>
          <cell r="D128">
            <v>0</v>
          </cell>
          <cell r="E128">
            <v>11887</v>
          </cell>
          <cell r="F128">
            <v>8</v>
          </cell>
          <cell r="G128">
            <v>200</v>
          </cell>
          <cell r="H128">
            <v>28</v>
          </cell>
          <cell r="I128">
            <v>0</v>
          </cell>
        </row>
        <row r="129">
          <cell r="B129">
            <v>1080</v>
          </cell>
          <cell r="C129">
            <v>8</v>
          </cell>
          <cell r="D129">
            <v>90</v>
          </cell>
          <cell r="E129">
            <v>391</v>
          </cell>
          <cell r="F129">
            <v>5458</v>
          </cell>
          <cell r="G129">
            <v>70</v>
          </cell>
          <cell r="H129">
            <v>1920</v>
          </cell>
          <cell r="I129">
            <v>90</v>
          </cell>
        </row>
        <row r="131">
          <cell r="B131">
            <v>0</v>
          </cell>
          <cell r="C131">
            <v>8</v>
          </cell>
          <cell r="D131">
            <v>0</v>
          </cell>
          <cell r="E131">
            <v>16250</v>
          </cell>
          <cell r="F131">
            <v>2020</v>
          </cell>
          <cell r="G131">
            <v>357</v>
          </cell>
          <cell r="H131">
            <v>0</v>
          </cell>
          <cell r="I131">
            <v>2</v>
          </cell>
        </row>
        <row r="132">
          <cell r="B132">
            <v>168</v>
          </cell>
          <cell r="C132">
            <v>187</v>
          </cell>
          <cell r="D132">
            <v>0</v>
          </cell>
          <cell r="E132">
            <v>19</v>
          </cell>
          <cell r="F132">
            <v>683</v>
          </cell>
          <cell r="G132">
            <v>73</v>
          </cell>
          <cell r="H132">
            <v>22</v>
          </cell>
          <cell r="I132">
            <v>95</v>
          </cell>
        </row>
        <row r="133">
          <cell r="B133">
            <v>149</v>
          </cell>
          <cell r="C133">
            <v>161</v>
          </cell>
          <cell r="D133">
            <v>0</v>
          </cell>
          <cell r="E133">
            <v>112</v>
          </cell>
          <cell r="F133">
            <v>1687</v>
          </cell>
          <cell r="G133">
            <v>166</v>
          </cell>
          <cell r="H133">
            <v>0</v>
          </cell>
          <cell r="I133">
            <v>2491</v>
          </cell>
        </row>
        <row r="134">
          <cell r="B134">
            <v>1941</v>
          </cell>
          <cell r="C134">
            <v>221</v>
          </cell>
          <cell r="D134">
            <v>3406</v>
          </cell>
          <cell r="E134">
            <v>1766</v>
          </cell>
          <cell r="F134">
            <v>923</v>
          </cell>
          <cell r="G134">
            <v>1049</v>
          </cell>
          <cell r="H134">
            <v>1858</v>
          </cell>
          <cell r="I134">
            <v>307</v>
          </cell>
        </row>
        <row r="135">
          <cell r="B135">
            <v>0</v>
          </cell>
          <cell r="C135">
            <v>0</v>
          </cell>
          <cell r="D135">
            <v>695</v>
          </cell>
          <cell r="E135">
            <v>0</v>
          </cell>
          <cell r="F135">
            <v>120</v>
          </cell>
          <cell r="G135">
            <v>301</v>
          </cell>
          <cell r="H135">
            <v>110</v>
          </cell>
          <cell r="I135">
            <v>1110</v>
          </cell>
        </row>
        <row r="136">
          <cell r="B136">
            <v>56</v>
          </cell>
          <cell r="C136">
            <v>6</v>
          </cell>
          <cell r="D136">
            <v>0</v>
          </cell>
          <cell r="E136">
            <v>0</v>
          </cell>
          <cell r="F136">
            <v>7356</v>
          </cell>
          <cell r="G136">
            <v>0</v>
          </cell>
          <cell r="H136">
            <v>0</v>
          </cell>
          <cell r="I136">
            <v>3502</v>
          </cell>
        </row>
        <row r="137">
          <cell r="B137">
            <v>234</v>
          </cell>
          <cell r="C137">
            <v>1200</v>
          </cell>
          <cell r="D137">
            <v>0</v>
          </cell>
          <cell r="E137">
            <v>15</v>
          </cell>
          <cell r="F137">
            <v>1645</v>
          </cell>
          <cell r="G137">
            <v>0</v>
          </cell>
          <cell r="H137">
            <v>0</v>
          </cell>
          <cell r="I137">
            <v>270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>
            <v>154967</v>
          </cell>
          <cell r="C139">
            <v>48385</v>
          </cell>
          <cell r="D139">
            <v>785305</v>
          </cell>
          <cell r="E139">
            <v>13037</v>
          </cell>
          <cell r="F139">
            <v>157296</v>
          </cell>
          <cell r="G139">
            <v>373289</v>
          </cell>
          <cell r="H139">
            <v>87391</v>
          </cell>
          <cell r="I139">
            <v>31650</v>
          </cell>
        </row>
        <row r="140">
          <cell r="B140">
            <v>55492</v>
          </cell>
          <cell r="C140">
            <v>26698</v>
          </cell>
          <cell r="D140">
            <v>6607</v>
          </cell>
          <cell r="E140">
            <v>30739</v>
          </cell>
          <cell r="F140">
            <v>10811</v>
          </cell>
          <cell r="G140">
            <v>32331</v>
          </cell>
          <cell r="H140">
            <v>15573</v>
          </cell>
          <cell r="I140">
            <v>2870</v>
          </cell>
        </row>
      </sheetData>
      <sheetData sheetId="9">
        <row r="8">
          <cell r="B8">
            <v>300</v>
          </cell>
          <cell r="C8">
            <v>68507</v>
          </cell>
          <cell r="D8">
            <v>19145</v>
          </cell>
          <cell r="E8">
            <v>4030</v>
          </cell>
          <cell r="F8">
            <v>7254</v>
          </cell>
          <cell r="H8">
            <v>14148</v>
          </cell>
          <cell r="I8">
            <v>200</v>
          </cell>
        </row>
        <row r="9">
          <cell r="B9">
            <v>1261</v>
          </cell>
          <cell r="C9">
            <v>1205</v>
          </cell>
          <cell r="D9">
            <v>1578</v>
          </cell>
          <cell r="E9">
            <v>1395</v>
          </cell>
          <cell r="F9">
            <v>2450</v>
          </cell>
          <cell r="G9">
            <v>3688</v>
          </cell>
          <cell r="H9">
            <v>21439</v>
          </cell>
          <cell r="I9">
            <v>2424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C11">
            <v>70</v>
          </cell>
          <cell r="I11">
            <v>30</v>
          </cell>
        </row>
        <row r="12">
          <cell r="B12">
            <v>0</v>
          </cell>
          <cell r="C12">
            <v>0</v>
          </cell>
          <cell r="D12">
            <v>250</v>
          </cell>
          <cell r="E12">
            <v>8</v>
          </cell>
          <cell r="F12">
            <v>0</v>
          </cell>
          <cell r="G12">
            <v>0</v>
          </cell>
          <cell r="H12">
            <v>8369</v>
          </cell>
          <cell r="I12">
            <v>332</v>
          </cell>
        </row>
        <row r="13">
          <cell r="B13">
            <v>448</v>
          </cell>
          <cell r="C13">
            <v>3</v>
          </cell>
          <cell r="D13">
            <v>105</v>
          </cell>
          <cell r="E13">
            <v>1786</v>
          </cell>
          <cell r="F13">
            <v>240</v>
          </cell>
          <cell r="G13">
            <v>813</v>
          </cell>
          <cell r="H13">
            <v>7083</v>
          </cell>
          <cell r="I13">
            <v>0</v>
          </cell>
        </row>
        <row r="14">
          <cell r="B14">
            <v>40</v>
          </cell>
          <cell r="C14">
            <v>14</v>
          </cell>
          <cell r="D14">
            <v>50</v>
          </cell>
          <cell r="E14">
            <v>59</v>
          </cell>
          <cell r="F14">
            <v>265</v>
          </cell>
          <cell r="G14">
            <v>1283</v>
          </cell>
          <cell r="H14">
            <v>6317</v>
          </cell>
          <cell r="I14">
            <v>0</v>
          </cell>
        </row>
        <row r="15">
          <cell r="B15">
            <v>60</v>
          </cell>
          <cell r="C15">
            <v>0</v>
          </cell>
          <cell r="D15">
            <v>0</v>
          </cell>
          <cell r="E15">
            <v>0</v>
          </cell>
          <cell r="F15">
            <v>25</v>
          </cell>
          <cell r="G15">
            <v>76</v>
          </cell>
          <cell r="H15">
            <v>60</v>
          </cell>
          <cell r="I15">
            <v>0</v>
          </cell>
        </row>
        <row r="16">
          <cell r="B16">
            <v>213</v>
          </cell>
          <cell r="C16">
            <v>171</v>
          </cell>
          <cell r="D16">
            <v>838</v>
          </cell>
          <cell r="E16">
            <v>145</v>
          </cell>
          <cell r="F16">
            <v>2388</v>
          </cell>
          <cell r="G16">
            <v>3743</v>
          </cell>
          <cell r="H16">
            <v>4213</v>
          </cell>
          <cell r="I16">
            <v>1007</v>
          </cell>
        </row>
        <row r="17">
          <cell r="B17">
            <v>183</v>
          </cell>
          <cell r="C17">
            <v>242</v>
          </cell>
          <cell r="D17">
            <v>11</v>
          </cell>
          <cell r="E17">
            <v>735</v>
          </cell>
          <cell r="F17">
            <v>632</v>
          </cell>
          <cell r="G17">
            <v>304</v>
          </cell>
          <cell r="H17">
            <v>1113</v>
          </cell>
          <cell r="I17">
            <v>261</v>
          </cell>
        </row>
        <row r="18">
          <cell r="B18">
            <v>30</v>
          </cell>
          <cell r="C18">
            <v>52</v>
          </cell>
          <cell r="D18">
            <v>0</v>
          </cell>
          <cell r="E18">
            <v>0</v>
          </cell>
          <cell r="F18">
            <v>288</v>
          </cell>
          <cell r="G18">
            <v>228</v>
          </cell>
          <cell r="H18">
            <v>0</v>
          </cell>
          <cell r="I18">
            <v>367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932</v>
          </cell>
          <cell r="F19">
            <v>1785</v>
          </cell>
          <cell r="G19">
            <v>1055</v>
          </cell>
          <cell r="H19">
            <v>0</v>
          </cell>
          <cell r="I19">
            <v>0</v>
          </cell>
        </row>
        <row r="20">
          <cell r="B20">
            <v>474</v>
          </cell>
          <cell r="C20">
            <v>211</v>
          </cell>
          <cell r="D20">
            <v>35</v>
          </cell>
          <cell r="E20">
            <v>166</v>
          </cell>
          <cell r="F20">
            <v>940</v>
          </cell>
          <cell r="G20">
            <v>688</v>
          </cell>
          <cell r="H20">
            <v>0</v>
          </cell>
          <cell r="I20">
            <v>330</v>
          </cell>
        </row>
        <row r="21">
          <cell r="B21">
            <v>2657</v>
          </cell>
          <cell r="C21">
            <v>1966</v>
          </cell>
          <cell r="D21">
            <v>2134</v>
          </cell>
          <cell r="E21">
            <v>4571</v>
          </cell>
          <cell r="F21">
            <v>2913</v>
          </cell>
          <cell r="G21">
            <v>873</v>
          </cell>
          <cell r="H21">
            <v>2506</v>
          </cell>
          <cell r="I21">
            <v>1602</v>
          </cell>
        </row>
        <row r="22">
          <cell r="B22">
            <v>318</v>
          </cell>
          <cell r="C22">
            <v>75</v>
          </cell>
          <cell r="D22">
            <v>362</v>
          </cell>
          <cell r="E22">
            <v>284</v>
          </cell>
          <cell r="F22">
            <v>213</v>
          </cell>
          <cell r="G22">
            <v>226</v>
          </cell>
          <cell r="H22">
            <v>167</v>
          </cell>
          <cell r="I22">
            <v>122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431</v>
          </cell>
          <cell r="C24">
            <v>1782</v>
          </cell>
          <cell r="D24">
            <v>269</v>
          </cell>
          <cell r="E24">
            <v>476</v>
          </cell>
          <cell r="F24">
            <v>1706</v>
          </cell>
          <cell r="G24">
            <v>455</v>
          </cell>
          <cell r="H24">
            <v>400</v>
          </cell>
          <cell r="I24">
            <v>734</v>
          </cell>
        </row>
        <row r="25">
          <cell r="B25">
            <v>250</v>
          </cell>
          <cell r="C25">
            <v>39</v>
          </cell>
          <cell r="D25">
            <v>47</v>
          </cell>
          <cell r="E25">
            <v>233</v>
          </cell>
          <cell r="F25">
            <v>110</v>
          </cell>
          <cell r="G25">
            <v>18</v>
          </cell>
          <cell r="H25">
            <v>46</v>
          </cell>
          <cell r="I25">
            <v>19</v>
          </cell>
        </row>
        <row r="26">
          <cell r="B26">
            <v>710</v>
          </cell>
          <cell r="C26">
            <v>0</v>
          </cell>
          <cell r="D26">
            <v>459</v>
          </cell>
          <cell r="E26">
            <v>26</v>
          </cell>
          <cell r="F26">
            <v>20</v>
          </cell>
          <cell r="G26">
            <v>1378</v>
          </cell>
          <cell r="H26">
            <v>1082</v>
          </cell>
          <cell r="I26">
            <v>3</v>
          </cell>
        </row>
        <row r="27">
          <cell r="B27">
            <v>49</v>
          </cell>
          <cell r="C27">
            <v>21</v>
          </cell>
          <cell r="D27">
            <v>49</v>
          </cell>
          <cell r="E27">
            <v>210</v>
          </cell>
          <cell r="F27">
            <v>130</v>
          </cell>
          <cell r="G27">
            <v>0</v>
          </cell>
          <cell r="H27">
            <v>19</v>
          </cell>
          <cell r="I27">
            <v>9</v>
          </cell>
        </row>
        <row r="28">
          <cell r="B28">
            <v>17</v>
          </cell>
          <cell r="C28">
            <v>0</v>
          </cell>
          <cell r="D28">
            <v>0</v>
          </cell>
          <cell r="E28">
            <v>423</v>
          </cell>
          <cell r="F28">
            <v>250</v>
          </cell>
          <cell r="G28">
            <v>70</v>
          </cell>
          <cell r="H28">
            <v>7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195</v>
          </cell>
          <cell r="F29">
            <v>15</v>
          </cell>
          <cell r="G29">
            <v>0</v>
          </cell>
          <cell r="H29">
            <v>0</v>
          </cell>
          <cell r="I29">
            <v>3</v>
          </cell>
        </row>
        <row r="30">
          <cell r="B30">
            <v>38</v>
          </cell>
          <cell r="C30">
            <v>0</v>
          </cell>
          <cell r="D30">
            <v>0</v>
          </cell>
          <cell r="E30">
            <v>139</v>
          </cell>
          <cell r="F30">
            <v>275</v>
          </cell>
          <cell r="G30">
            <v>35</v>
          </cell>
          <cell r="H30">
            <v>0</v>
          </cell>
          <cell r="I30">
            <v>1</v>
          </cell>
        </row>
        <row r="32">
          <cell r="B32">
            <v>5</v>
          </cell>
          <cell r="C32">
            <v>0</v>
          </cell>
          <cell r="D32">
            <v>0</v>
          </cell>
          <cell r="E32">
            <v>759</v>
          </cell>
          <cell r="F32">
            <v>185</v>
          </cell>
          <cell r="G32">
            <v>210</v>
          </cell>
          <cell r="H32">
            <v>0</v>
          </cell>
          <cell r="I32">
            <v>1</v>
          </cell>
        </row>
        <row r="33">
          <cell r="B33">
            <v>0</v>
          </cell>
          <cell r="C33">
            <v>30</v>
          </cell>
          <cell r="D33">
            <v>0</v>
          </cell>
          <cell r="E33">
            <v>0</v>
          </cell>
          <cell r="F33">
            <v>510</v>
          </cell>
          <cell r="G33">
            <v>587</v>
          </cell>
          <cell r="H33">
            <v>477</v>
          </cell>
          <cell r="I33">
            <v>145</v>
          </cell>
        </row>
        <row r="34">
          <cell r="B34">
            <v>6</v>
          </cell>
          <cell r="C34">
            <v>1743</v>
          </cell>
          <cell r="D34">
            <v>12</v>
          </cell>
          <cell r="E34">
            <v>173</v>
          </cell>
          <cell r="F34">
            <v>555</v>
          </cell>
          <cell r="G34">
            <v>0</v>
          </cell>
          <cell r="H34">
            <v>2</v>
          </cell>
          <cell r="I34">
            <v>461</v>
          </cell>
        </row>
        <row r="35">
          <cell r="B35">
            <v>114</v>
          </cell>
          <cell r="C35">
            <v>201</v>
          </cell>
          <cell r="D35">
            <v>425</v>
          </cell>
          <cell r="E35">
            <v>170</v>
          </cell>
          <cell r="F35">
            <v>378</v>
          </cell>
          <cell r="G35">
            <v>438</v>
          </cell>
          <cell r="H35">
            <v>538</v>
          </cell>
          <cell r="I35">
            <v>70</v>
          </cell>
        </row>
        <row r="36">
          <cell r="B36">
            <v>237</v>
          </cell>
          <cell r="C36">
            <v>0</v>
          </cell>
          <cell r="D36">
            <v>172</v>
          </cell>
          <cell r="E36">
            <v>0</v>
          </cell>
          <cell r="F36">
            <v>943</v>
          </cell>
          <cell r="G36">
            <v>199</v>
          </cell>
          <cell r="H36">
            <v>15</v>
          </cell>
          <cell r="I36">
            <v>300</v>
          </cell>
        </row>
        <row r="37">
          <cell r="B37">
            <v>0</v>
          </cell>
          <cell r="C37">
            <v>10</v>
          </cell>
          <cell r="D37">
            <v>0</v>
          </cell>
          <cell r="E37">
            <v>4</v>
          </cell>
          <cell r="F37">
            <v>15</v>
          </cell>
          <cell r="G37">
            <v>1500</v>
          </cell>
          <cell r="H37">
            <v>0</v>
          </cell>
          <cell r="I37">
            <v>625</v>
          </cell>
        </row>
        <row r="38">
          <cell r="B38">
            <v>260</v>
          </cell>
          <cell r="C38">
            <v>1574</v>
          </cell>
          <cell r="D38">
            <v>0</v>
          </cell>
          <cell r="E38">
            <v>8</v>
          </cell>
          <cell r="F38">
            <v>1188</v>
          </cell>
          <cell r="G38">
            <v>0</v>
          </cell>
          <cell r="H38">
            <v>23</v>
          </cell>
          <cell r="I38">
            <v>50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35</v>
          </cell>
          <cell r="C40">
            <v>109</v>
          </cell>
          <cell r="D40">
            <v>1609</v>
          </cell>
          <cell r="E40">
            <v>17</v>
          </cell>
          <cell r="F40">
            <v>483</v>
          </cell>
          <cell r="G40">
            <v>672</v>
          </cell>
          <cell r="H40">
            <v>362</v>
          </cell>
          <cell r="I40">
            <v>93</v>
          </cell>
        </row>
        <row r="41">
          <cell r="B41">
            <v>2114</v>
          </cell>
          <cell r="C41">
            <v>1874</v>
          </cell>
          <cell r="D41">
            <v>885</v>
          </cell>
          <cell r="E41">
            <v>1835</v>
          </cell>
          <cell r="F41">
            <v>1219</v>
          </cell>
          <cell r="G41">
            <v>1656</v>
          </cell>
          <cell r="H41">
            <v>2526</v>
          </cell>
          <cell r="I41">
            <v>891</v>
          </cell>
        </row>
        <row r="57">
          <cell r="B57">
            <v>150</v>
          </cell>
          <cell r="C57">
            <v>62593</v>
          </cell>
          <cell r="D57">
            <v>35263</v>
          </cell>
          <cell r="E57">
            <v>24800</v>
          </cell>
          <cell r="F57">
            <v>940</v>
          </cell>
          <cell r="H57">
            <v>18493</v>
          </cell>
          <cell r="I57">
            <v>1342</v>
          </cell>
        </row>
        <row r="58">
          <cell r="B58">
            <v>3080</v>
          </cell>
          <cell r="C58">
            <v>709</v>
          </cell>
          <cell r="D58">
            <v>2236</v>
          </cell>
          <cell r="E58">
            <v>1997</v>
          </cell>
          <cell r="F58">
            <v>2067</v>
          </cell>
          <cell r="G58">
            <v>4284</v>
          </cell>
          <cell r="H58">
            <v>46248</v>
          </cell>
          <cell r="I58">
            <v>3318</v>
          </cell>
        </row>
        <row r="59">
          <cell r="B59">
            <v>500</v>
          </cell>
          <cell r="C59">
            <v>0</v>
          </cell>
          <cell r="D59">
            <v>50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>
            <v>1519</v>
          </cell>
          <cell r="C60">
            <v>71670</v>
          </cell>
          <cell r="D60">
            <v>390</v>
          </cell>
          <cell r="E60">
            <v>1147</v>
          </cell>
          <cell r="F60">
            <v>8645</v>
          </cell>
          <cell r="G60">
            <v>19903</v>
          </cell>
          <cell r="H60">
            <v>690</v>
          </cell>
          <cell r="I60">
            <v>29698</v>
          </cell>
        </row>
        <row r="61">
          <cell r="B61">
            <v>0</v>
          </cell>
          <cell r="C61">
            <v>0</v>
          </cell>
          <cell r="D61">
            <v>487</v>
          </cell>
          <cell r="E61">
            <v>0</v>
          </cell>
          <cell r="F61">
            <v>55</v>
          </cell>
          <cell r="G61">
            <v>10</v>
          </cell>
          <cell r="H61">
            <v>5815</v>
          </cell>
          <cell r="I61">
            <v>260</v>
          </cell>
        </row>
        <row r="62">
          <cell r="B62">
            <v>489</v>
          </cell>
          <cell r="C62">
            <v>20</v>
          </cell>
          <cell r="D62">
            <v>426</v>
          </cell>
          <cell r="E62">
            <v>316</v>
          </cell>
          <cell r="F62">
            <v>640</v>
          </cell>
          <cell r="G62">
            <v>987</v>
          </cell>
          <cell r="H62">
            <v>11140</v>
          </cell>
          <cell r="I62">
            <v>10</v>
          </cell>
        </row>
        <row r="63">
          <cell r="B63">
            <v>231</v>
          </cell>
          <cell r="C63">
            <v>15</v>
          </cell>
          <cell r="D63">
            <v>40</v>
          </cell>
          <cell r="E63">
            <v>0</v>
          </cell>
          <cell r="F63">
            <v>90</v>
          </cell>
          <cell r="G63">
            <v>14208</v>
          </cell>
          <cell r="H63">
            <v>3965</v>
          </cell>
          <cell r="I63">
            <v>0</v>
          </cell>
        </row>
        <row r="64">
          <cell r="B64">
            <v>146</v>
          </cell>
          <cell r="C64">
            <v>0</v>
          </cell>
          <cell r="D64">
            <v>0</v>
          </cell>
          <cell r="E64">
            <v>0</v>
          </cell>
          <cell r="F64">
            <v>55</v>
          </cell>
          <cell r="G64">
            <v>104</v>
          </cell>
          <cell r="H64">
            <v>252</v>
          </cell>
          <cell r="I64">
            <v>0</v>
          </cell>
        </row>
        <row r="65">
          <cell r="B65">
            <v>1015</v>
          </cell>
          <cell r="C65">
            <v>144</v>
          </cell>
          <cell r="D65">
            <v>1804</v>
          </cell>
          <cell r="E65">
            <v>82</v>
          </cell>
          <cell r="F65">
            <v>730</v>
          </cell>
          <cell r="G65">
            <v>1134</v>
          </cell>
          <cell r="H65">
            <v>5528</v>
          </cell>
          <cell r="I65">
            <v>227</v>
          </cell>
        </row>
        <row r="66">
          <cell r="B66">
            <v>396</v>
          </cell>
          <cell r="C66">
            <v>84</v>
          </cell>
          <cell r="D66">
            <v>61</v>
          </cell>
          <cell r="E66">
            <v>1124</v>
          </cell>
          <cell r="F66">
            <v>683</v>
          </cell>
          <cell r="G66">
            <v>186</v>
          </cell>
          <cell r="H66">
            <v>1504</v>
          </cell>
          <cell r="I66">
            <v>308</v>
          </cell>
        </row>
        <row r="67">
          <cell r="B67">
            <v>0</v>
          </cell>
          <cell r="C67">
            <v>200</v>
          </cell>
          <cell r="D67">
            <v>0</v>
          </cell>
          <cell r="E67">
            <v>0</v>
          </cell>
          <cell r="F67">
            <v>93</v>
          </cell>
          <cell r="G67">
            <v>332</v>
          </cell>
          <cell r="H67">
            <v>0</v>
          </cell>
          <cell r="I67">
            <v>3560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1229</v>
          </cell>
          <cell r="F68">
            <v>375</v>
          </cell>
          <cell r="G68">
            <v>14</v>
          </cell>
          <cell r="H68">
            <v>19</v>
          </cell>
          <cell r="I68">
            <v>0</v>
          </cell>
        </row>
        <row r="69">
          <cell r="B69">
            <v>887</v>
          </cell>
          <cell r="C69">
            <v>479</v>
          </cell>
          <cell r="D69">
            <v>0</v>
          </cell>
          <cell r="E69">
            <v>192</v>
          </cell>
          <cell r="F69">
            <v>1592</v>
          </cell>
          <cell r="G69">
            <v>630</v>
          </cell>
          <cell r="H69">
            <v>0</v>
          </cell>
          <cell r="I69">
            <v>512</v>
          </cell>
        </row>
        <row r="70">
          <cell r="B70">
            <v>3023</v>
          </cell>
          <cell r="C70">
            <v>1333</v>
          </cell>
          <cell r="D70">
            <v>2393</v>
          </cell>
          <cell r="E70">
            <v>3242</v>
          </cell>
          <cell r="F70">
            <v>2124</v>
          </cell>
          <cell r="G70">
            <v>1069</v>
          </cell>
          <cell r="H70">
            <v>1830</v>
          </cell>
          <cell r="I70">
            <v>1569</v>
          </cell>
        </row>
        <row r="71">
          <cell r="B71">
            <v>1306</v>
          </cell>
          <cell r="C71">
            <v>259</v>
          </cell>
          <cell r="D71">
            <v>3703</v>
          </cell>
          <cell r="E71">
            <v>1600</v>
          </cell>
          <cell r="F71">
            <v>926</v>
          </cell>
          <cell r="G71">
            <v>884</v>
          </cell>
          <cell r="H71">
            <v>463</v>
          </cell>
          <cell r="I71">
            <v>107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1180</v>
          </cell>
          <cell r="C73">
            <v>2111</v>
          </cell>
          <cell r="D73">
            <v>426</v>
          </cell>
          <cell r="E73">
            <v>498</v>
          </cell>
          <cell r="F73">
            <v>1414</v>
          </cell>
          <cell r="G73">
            <v>1109</v>
          </cell>
          <cell r="H73">
            <v>159</v>
          </cell>
          <cell r="I73">
            <v>830</v>
          </cell>
        </row>
        <row r="74">
          <cell r="B74">
            <v>2154</v>
          </cell>
          <cell r="C74">
            <v>81</v>
          </cell>
          <cell r="D74">
            <v>213</v>
          </cell>
          <cell r="E74">
            <v>1027</v>
          </cell>
          <cell r="F74">
            <v>271</v>
          </cell>
          <cell r="G74">
            <v>228</v>
          </cell>
          <cell r="H74">
            <v>418</v>
          </cell>
          <cell r="I74">
            <v>8</v>
          </cell>
        </row>
        <row r="75">
          <cell r="B75">
            <v>735</v>
          </cell>
          <cell r="C75">
            <v>0</v>
          </cell>
          <cell r="D75">
            <v>52</v>
          </cell>
          <cell r="E75">
            <v>529</v>
          </cell>
          <cell r="F75">
            <v>47</v>
          </cell>
          <cell r="G75">
            <v>461</v>
          </cell>
          <cell r="H75">
            <v>2800</v>
          </cell>
          <cell r="I75">
            <v>2</v>
          </cell>
        </row>
        <row r="76">
          <cell r="B76">
            <v>168</v>
          </cell>
          <cell r="C76">
            <v>34</v>
          </cell>
          <cell r="D76">
            <v>97</v>
          </cell>
          <cell r="E76">
            <v>269</v>
          </cell>
          <cell r="F76">
            <v>308</v>
          </cell>
          <cell r="G76">
            <v>55</v>
          </cell>
          <cell r="H76">
            <v>22</v>
          </cell>
          <cell r="I76">
            <v>48</v>
          </cell>
        </row>
        <row r="77">
          <cell r="B77">
            <v>5</v>
          </cell>
          <cell r="C77">
            <v>0</v>
          </cell>
          <cell r="D77">
            <v>80</v>
          </cell>
          <cell r="E77">
            <v>426</v>
          </cell>
          <cell r="F77">
            <v>210</v>
          </cell>
          <cell r="G77">
            <v>4</v>
          </cell>
          <cell r="H77">
            <v>0</v>
          </cell>
          <cell r="I77">
            <v>0</v>
          </cell>
        </row>
        <row r="78">
          <cell r="B78">
            <v>0</v>
          </cell>
          <cell r="C78">
            <v>0</v>
          </cell>
          <cell r="D78">
            <v>755</v>
          </cell>
          <cell r="E78">
            <v>6995</v>
          </cell>
          <cell r="F78">
            <v>20</v>
          </cell>
          <cell r="G78">
            <v>646</v>
          </cell>
          <cell r="H78">
            <v>59</v>
          </cell>
          <cell r="I78">
            <v>3</v>
          </cell>
        </row>
        <row r="79">
          <cell r="B79">
            <v>137</v>
          </cell>
          <cell r="C79">
            <v>0</v>
          </cell>
          <cell r="D79">
            <v>0</v>
          </cell>
          <cell r="E79">
            <v>167</v>
          </cell>
          <cell r="F79">
            <v>500</v>
          </cell>
          <cell r="G79">
            <v>14</v>
          </cell>
          <cell r="H79">
            <v>65</v>
          </cell>
          <cell r="I79">
            <v>26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516</v>
          </cell>
          <cell r="F81">
            <v>95</v>
          </cell>
          <cell r="G81">
            <v>355</v>
          </cell>
          <cell r="H81">
            <v>0</v>
          </cell>
          <cell r="I81">
            <v>2</v>
          </cell>
        </row>
        <row r="82">
          <cell r="B82">
            <v>22045</v>
          </cell>
          <cell r="C82">
            <v>1764</v>
          </cell>
          <cell r="D82">
            <v>0</v>
          </cell>
          <cell r="E82">
            <v>816</v>
          </cell>
          <cell r="F82">
            <v>660</v>
          </cell>
          <cell r="G82">
            <v>1038</v>
          </cell>
          <cell r="H82">
            <v>801</v>
          </cell>
          <cell r="I82">
            <v>841</v>
          </cell>
        </row>
        <row r="83">
          <cell r="B83">
            <v>421</v>
          </cell>
          <cell r="C83">
            <v>3573</v>
          </cell>
          <cell r="D83">
            <v>24</v>
          </cell>
          <cell r="E83">
            <v>55</v>
          </cell>
          <cell r="F83">
            <v>2635</v>
          </cell>
          <cell r="G83">
            <v>332</v>
          </cell>
          <cell r="H83">
            <v>0</v>
          </cell>
          <cell r="I83">
            <v>1769</v>
          </cell>
        </row>
        <row r="84">
          <cell r="B84">
            <v>882</v>
          </cell>
          <cell r="C84">
            <v>1839</v>
          </cell>
          <cell r="D84">
            <v>3344</v>
          </cell>
          <cell r="E84">
            <v>863</v>
          </cell>
          <cell r="F84">
            <v>1451</v>
          </cell>
          <cell r="G84">
            <v>1450</v>
          </cell>
          <cell r="H84">
            <v>518</v>
          </cell>
          <cell r="I84">
            <v>71</v>
          </cell>
        </row>
        <row r="85">
          <cell r="B85">
            <v>0</v>
          </cell>
          <cell r="C85">
            <v>0</v>
          </cell>
          <cell r="D85">
            <v>742</v>
          </cell>
          <cell r="E85">
            <v>0</v>
          </cell>
          <cell r="F85">
            <v>385</v>
          </cell>
          <cell r="G85">
            <v>422</v>
          </cell>
          <cell r="H85">
            <v>81</v>
          </cell>
          <cell r="I85">
            <v>475</v>
          </cell>
        </row>
        <row r="86">
          <cell r="B86">
            <v>1203</v>
          </cell>
          <cell r="C86">
            <v>3445</v>
          </cell>
          <cell r="D86">
            <v>100</v>
          </cell>
          <cell r="E86">
            <v>7</v>
          </cell>
          <cell r="F86">
            <v>5045</v>
          </cell>
          <cell r="G86">
            <v>0</v>
          </cell>
          <cell r="H86">
            <v>0</v>
          </cell>
          <cell r="I86">
            <v>2150</v>
          </cell>
        </row>
        <row r="87">
          <cell r="B87">
            <v>730</v>
          </cell>
          <cell r="C87">
            <v>8998</v>
          </cell>
          <cell r="D87">
            <v>0</v>
          </cell>
          <cell r="E87">
            <v>66</v>
          </cell>
          <cell r="F87">
            <v>385</v>
          </cell>
          <cell r="G87">
            <v>0</v>
          </cell>
          <cell r="H87">
            <v>0</v>
          </cell>
          <cell r="I87">
            <v>82</v>
          </cell>
        </row>
        <row r="88">
          <cell r="B88">
            <v>0</v>
          </cell>
          <cell r="C88">
            <v>35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4</v>
          </cell>
        </row>
        <row r="89">
          <cell r="B89">
            <v>31310</v>
          </cell>
          <cell r="C89">
            <v>9750</v>
          </cell>
          <cell r="D89">
            <v>141837</v>
          </cell>
          <cell r="E89">
            <v>2568</v>
          </cell>
          <cell r="F89">
            <v>24660</v>
          </cell>
          <cell r="G89">
            <v>77460</v>
          </cell>
          <cell r="H89">
            <v>24543</v>
          </cell>
          <cell r="I89">
            <v>624</v>
          </cell>
        </row>
        <row r="90">
          <cell r="B90">
            <v>163342</v>
          </cell>
          <cell r="C90">
            <v>167515</v>
          </cell>
          <cell r="D90">
            <v>8170</v>
          </cell>
          <cell r="E90">
            <v>208050</v>
          </cell>
          <cell r="F90">
            <v>36427</v>
          </cell>
          <cell r="G90">
            <v>165370</v>
          </cell>
          <cell r="H90">
            <v>26190</v>
          </cell>
          <cell r="I90">
            <v>2042</v>
          </cell>
        </row>
        <row r="107">
          <cell r="B107">
            <v>525</v>
          </cell>
          <cell r="C107">
            <v>199358</v>
          </cell>
          <cell r="D107">
            <v>172247</v>
          </cell>
          <cell r="E107">
            <v>84396</v>
          </cell>
          <cell r="F107">
            <v>2444</v>
          </cell>
          <cell r="H107">
            <v>88469</v>
          </cell>
          <cell r="I107">
            <v>1782</v>
          </cell>
        </row>
        <row r="108">
          <cell r="B108">
            <v>6456</v>
          </cell>
          <cell r="C108">
            <v>1203</v>
          </cell>
          <cell r="D108">
            <v>4370</v>
          </cell>
          <cell r="E108">
            <v>3396</v>
          </cell>
          <cell r="F108">
            <v>4016</v>
          </cell>
          <cell r="G108">
            <v>6472</v>
          </cell>
          <cell r="H108">
            <v>77187</v>
          </cell>
          <cell r="I108">
            <v>5427</v>
          </cell>
        </row>
        <row r="109">
          <cell r="B109">
            <v>3349</v>
          </cell>
          <cell r="C109">
            <v>0</v>
          </cell>
          <cell r="D109">
            <v>270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>
            <v>311</v>
          </cell>
          <cell r="C110">
            <v>5260</v>
          </cell>
          <cell r="D110">
            <v>92</v>
          </cell>
          <cell r="E110">
            <v>189</v>
          </cell>
          <cell r="F110">
            <v>1000</v>
          </cell>
          <cell r="G110">
            <v>2080</v>
          </cell>
          <cell r="H110">
            <v>100</v>
          </cell>
          <cell r="I110">
            <v>2280</v>
          </cell>
        </row>
        <row r="111">
          <cell r="B111">
            <v>0</v>
          </cell>
          <cell r="C111">
            <v>0</v>
          </cell>
          <cell r="D111">
            <v>547</v>
          </cell>
          <cell r="E111">
            <v>0</v>
          </cell>
          <cell r="F111">
            <v>135</v>
          </cell>
          <cell r="G111">
            <v>20</v>
          </cell>
          <cell r="H111">
            <v>10653</v>
          </cell>
          <cell r="I111">
            <v>416</v>
          </cell>
        </row>
        <row r="112">
          <cell r="B112">
            <v>582</v>
          </cell>
          <cell r="C112">
            <v>27</v>
          </cell>
          <cell r="D112">
            <v>298</v>
          </cell>
          <cell r="E112">
            <v>569</v>
          </cell>
          <cell r="F112">
            <v>740</v>
          </cell>
          <cell r="G112">
            <v>839</v>
          </cell>
          <cell r="H112">
            <v>10795</v>
          </cell>
          <cell r="I112">
            <v>12</v>
          </cell>
        </row>
        <row r="113">
          <cell r="B113">
            <v>286</v>
          </cell>
          <cell r="C113">
            <v>32</v>
          </cell>
          <cell r="D113">
            <v>92</v>
          </cell>
          <cell r="E113">
            <v>0</v>
          </cell>
          <cell r="F113">
            <v>190</v>
          </cell>
          <cell r="G113">
            <v>11840</v>
          </cell>
          <cell r="H113">
            <v>3454</v>
          </cell>
          <cell r="I113">
            <v>0</v>
          </cell>
        </row>
        <row r="114">
          <cell r="B114">
            <v>174</v>
          </cell>
          <cell r="C114">
            <v>0</v>
          </cell>
          <cell r="D114">
            <v>0</v>
          </cell>
          <cell r="E114">
            <v>0</v>
          </cell>
          <cell r="F114">
            <v>165</v>
          </cell>
          <cell r="G114">
            <v>53</v>
          </cell>
          <cell r="H114">
            <v>197</v>
          </cell>
          <cell r="I114">
            <v>0</v>
          </cell>
        </row>
        <row r="115">
          <cell r="B115">
            <v>1628</v>
          </cell>
          <cell r="C115">
            <v>58</v>
          </cell>
          <cell r="D115">
            <v>3869</v>
          </cell>
          <cell r="E115">
            <v>1016</v>
          </cell>
          <cell r="F115">
            <v>455</v>
          </cell>
          <cell r="G115">
            <v>9325</v>
          </cell>
          <cell r="H115">
            <v>13460</v>
          </cell>
          <cell r="I115">
            <v>318</v>
          </cell>
        </row>
        <row r="116">
          <cell r="B116">
            <v>4424</v>
          </cell>
          <cell r="C116">
            <v>529</v>
          </cell>
          <cell r="D116">
            <v>174</v>
          </cell>
          <cell r="E116">
            <v>17063</v>
          </cell>
          <cell r="F116">
            <v>6267</v>
          </cell>
          <cell r="G116">
            <v>1122</v>
          </cell>
          <cell r="H116">
            <v>19529</v>
          </cell>
          <cell r="I116">
            <v>2122</v>
          </cell>
        </row>
        <row r="117">
          <cell r="B117">
            <v>0</v>
          </cell>
          <cell r="C117">
            <v>1891</v>
          </cell>
          <cell r="D117">
            <v>0</v>
          </cell>
          <cell r="E117">
            <v>0</v>
          </cell>
          <cell r="F117">
            <v>744</v>
          </cell>
          <cell r="G117">
            <v>2033</v>
          </cell>
          <cell r="H117">
            <v>0</v>
          </cell>
          <cell r="I117">
            <v>30185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49220</v>
          </cell>
          <cell r="F118">
            <v>6750</v>
          </cell>
          <cell r="G118">
            <v>170</v>
          </cell>
          <cell r="H118">
            <v>353</v>
          </cell>
          <cell r="I118">
            <v>0</v>
          </cell>
        </row>
        <row r="119">
          <cell r="B119">
            <v>9193</v>
          </cell>
          <cell r="C119">
            <v>3160</v>
          </cell>
          <cell r="D119">
            <v>0</v>
          </cell>
          <cell r="E119">
            <v>1077</v>
          </cell>
          <cell r="F119">
            <v>15560</v>
          </cell>
          <cell r="G119">
            <v>4099</v>
          </cell>
          <cell r="H119">
            <v>0</v>
          </cell>
          <cell r="I119">
            <v>4295</v>
          </cell>
        </row>
        <row r="120">
          <cell r="B120">
            <v>34584</v>
          </cell>
          <cell r="C120">
            <v>10332</v>
          </cell>
          <cell r="D120">
            <v>26239</v>
          </cell>
          <cell r="E120">
            <v>42422</v>
          </cell>
          <cell r="F120">
            <v>20805</v>
          </cell>
          <cell r="G120">
            <v>8388</v>
          </cell>
          <cell r="H120">
            <v>17239</v>
          </cell>
          <cell r="I120">
            <v>12014</v>
          </cell>
        </row>
        <row r="121">
          <cell r="B121">
            <v>10159</v>
          </cell>
          <cell r="C121">
            <v>561</v>
          </cell>
          <cell r="D121">
            <v>15283</v>
          </cell>
          <cell r="E121">
            <v>12753</v>
          </cell>
          <cell r="F121">
            <v>11160</v>
          </cell>
          <cell r="G121">
            <v>4551</v>
          </cell>
          <cell r="H121">
            <v>1636</v>
          </cell>
          <cell r="I121">
            <v>420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10041</v>
          </cell>
          <cell r="C123">
            <v>10821</v>
          </cell>
          <cell r="D123">
            <v>1901</v>
          </cell>
          <cell r="E123">
            <v>8455</v>
          </cell>
          <cell r="F123">
            <v>13838</v>
          </cell>
          <cell r="G123">
            <v>4351</v>
          </cell>
          <cell r="H123">
            <v>1263</v>
          </cell>
          <cell r="I123">
            <v>6805</v>
          </cell>
        </row>
        <row r="124">
          <cell r="B124">
            <v>22365</v>
          </cell>
          <cell r="C124">
            <v>272</v>
          </cell>
          <cell r="D124">
            <v>1070</v>
          </cell>
          <cell r="E124">
            <v>5677</v>
          </cell>
          <cell r="F124">
            <v>3600</v>
          </cell>
          <cell r="G124">
            <v>826</v>
          </cell>
          <cell r="H124">
            <v>6453</v>
          </cell>
          <cell r="I124">
            <v>54</v>
          </cell>
        </row>
        <row r="125">
          <cell r="B125">
            <v>16136</v>
          </cell>
          <cell r="C125">
            <v>0</v>
          </cell>
          <cell r="D125">
            <v>1300</v>
          </cell>
          <cell r="E125">
            <v>16778</v>
          </cell>
          <cell r="F125">
            <v>1065</v>
          </cell>
          <cell r="G125">
            <v>6793</v>
          </cell>
          <cell r="H125">
            <v>55005</v>
          </cell>
          <cell r="I125">
            <v>16</v>
          </cell>
        </row>
        <row r="126">
          <cell r="B126">
            <v>2074</v>
          </cell>
          <cell r="C126">
            <v>68</v>
          </cell>
          <cell r="D126">
            <v>1570</v>
          </cell>
          <cell r="E126">
            <v>2150</v>
          </cell>
          <cell r="F126">
            <v>3955</v>
          </cell>
          <cell r="G126">
            <v>365</v>
          </cell>
          <cell r="H126">
            <v>40</v>
          </cell>
          <cell r="I126">
            <v>395</v>
          </cell>
        </row>
        <row r="127">
          <cell r="B127">
            <v>13</v>
          </cell>
          <cell r="C127">
            <v>0</v>
          </cell>
          <cell r="D127">
            <v>200</v>
          </cell>
          <cell r="E127">
            <v>852</v>
          </cell>
          <cell r="F127">
            <v>420</v>
          </cell>
          <cell r="G127">
            <v>4</v>
          </cell>
          <cell r="H127">
            <v>0</v>
          </cell>
          <cell r="I127">
            <v>0</v>
          </cell>
        </row>
        <row r="128">
          <cell r="B128">
            <v>0</v>
          </cell>
          <cell r="C128">
            <v>0</v>
          </cell>
          <cell r="D128">
            <v>226</v>
          </cell>
          <cell r="E128">
            <v>23695</v>
          </cell>
          <cell r="F128">
            <v>20</v>
          </cell>
          <cell r="G128">
            <v>271</v>
          </cell>
          <cell r="H128">
            <v>7</v>
          </cell>
          <cell r="I128">
            <v>3</v>
          </cell>
        </row>
        <row r="129">
          <cell r="B129">
            <v>1096</v>
          </cell>
          <cell r="C129">
            <v>0</v>
          </cell>
          <cell r="D129">
            <v>0</v>
          </cell>
          <cell r="E129">
            <v>1749</v>
          </cell>
          <cell r="F129">
            <v>1000</v>
          </cell>
          <cell r="G129">
            <v>130</v>
          </cell>
          <cell r="H129">
            <v>1175</v>
          </cell>
          <cell r="I129">
            <v>125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27600</v>
          </cell>
          <cell r="F131">
            <v>1490</v>
          </cell>
          <cell r="G131">
            <v>5430</v>
          </cell>
          <cell r="H131">
            <v>0</v>
          </cell>
          <cell r="I131">
            <v>11</v>
          </cell>
        </row>
        <row r="132">
          <cell r="B132">
            <v>31100</v>
          </cell>
          <cell r="C132">
            <v>1330</v>
          </cell>
          <cell r="D132">
            <v>0</v>
          </cell>
          <cell r="E132">
            <v>48</v>
          </cell>
          <cell r="F132">
            <v>660</v>
          </cell>
          <cell r="G132">
            <v>644</v>
          </cell>
          <cell r="H132">
            <v>546</v>
          </cell>
          <cell r="I132">
            <v>1699</v>
          </cell>
        </row>
        <row r="133">
          <cell r="B133">
            <v>490</v>
          </cell>
          <cell r="C133">
            <v>1271</v>
          </cell>
          <cell r="D133">
            <v>83</v>
          </cell>
          <cell r="E133">
            <v>84</v>
          </cell>
          <cell r="F133">
            <v>1340</v>
          </cell>
          <cell r="G133">
            <v>214</v>
          </cell>
          <cell r="H133">
            <v>0</v>
          </cell>
          <cell r="I133">
            <v>2789</v>
          </cell>
        </row>
        <row r="134">
          <cell r="B134">
            <v>1307</v>
          </cell>
          <cell r="C134">
            <v>220</v>
          </cell>
          <cell r="D134">
            <v>34970</v>
          </cell>
          <cell r="E134">
            <v>4110</v>
          </cell>
          <cell r="F134">
            <v>5654</v>
          </cell>
          <cell r="G134">
            <v>751</v>
          </cell>
          <cell r="H134">
            <v>361</v>
          </cell>
          <cell r="I134">
            <v>66</v>
          </cell>
        </row>
        <row r="135">
          <cell r="B135">
            <v>0</v>
          </cell>
          <cell r="C135">
            <v>0</v>
          </cell>
          <cell r="D135">
            <v>1078</v>
          </cell>
          <cell r="E135">
            <v>0</v>
          </cell>
          <cell r="F135">
            <v>962</v>
          </cell>
          <cell r="G135">
            <v>259</v>
          </cell>
          <cell r="H135">
            <v>159</v>
          </cell>
          <cell r="I135">
            <v>1100</v>
          </cell>
        </row>
        <row r="136">
          <cell r="B136">
            <v>60</v>
          </cell>
          <cell r="C136">
            <v>1457</v>
          </cell>
          <cell r="D136">
            <v>200</v>
          </cell>
          <cell r="E136">
            <v>6</v>
          </cell>
          <cell r="F136">
            <v>3795</v>
          </cell>
          <cell r="G136">
            <v>0</v>
          </cell>
          <cell r="H136">
            <v>0</v>
          </cell>
          <cell r="I136">
            <v>4010</v>
          </cell>
        </row>
        <row r="137">
          <cell r="B137">
            <v>1968</v>
          </cell>
          <cell r="C137">
            <v>1259</v>
          </cell>
          <cell r="D137">
            <v>0</v>
          </cell>
          <cell r="E137">
            <v>189</v>
          </cell>
          <cell r="F137">
            <v>962</v>
          </cell>
          <cell r="G137">
            <v>0</v>
          </cell>
          <cell r="H137">
            <v>0</v>
          </cell>
          <cell r="I137">
            <v>132</v>
          </cell>
        </row>
        <row r="138">
          <cell r="B138">
            <v>0</v>
          </cell>
          <cell r="C138">
            <v>18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8</v>
          </cell>
        </row>
        <row r="139">
          <cell r="B139">
            <v>142110</v>
          </cell>
          <cell r="C139">
            <v>48750</v>
          </cell>
          <cell r="D139">
            <v>1083177</v>
          </cell>
          <cell r="E139">
            <v>31998</v>
          </cell>
          <cell r="F139">
            <v>144285</v>
          </cell>
          <cell r="G139">
            <v>477611</v>
          </cell>
          <cell r="H139">
            <v>109395</v>
          </cell>
          <cell r="I139">
            <v>23912</v>
          </cell>
        </row>
        <row r="140">
          <cell r="B140">
            <v>60921</v>
          </cell>
          <cell r="C140">
            <v>28267</v>
          </cell>
          <cell r="D140">
            <v>5697</v>
          </cell>
          <cell r="E140">
            <v>27053</v>
          </cell>
          <cell r="F140">
            <v>10938</v>
          </cell>
          <cell r="G140">
            <v>46088</v>
          </cell>
          <cell r="H140">
            <v>14695</v>
          </cell>
          <cell r="I140">
            <v>2512</v>
          </cell>
        </row>
      </sheetData>
      <sheetData sheetId="10">
        <row r="8">
          <cell r="B8">
            <v>0</v>
          </cell>
          <cell r="C8">
            <v>3760</v>
          </cell>
          <cell r="D8">
            <v>18066</v>
          </cell>
          <cell r="E8">
            <v>60</v>
          </cell>
          <cell r="F8">
            <v>5228</v>
          </cell>
          <cell r="G8">
            <v>0</v>
          </cell>
          <cell r="H8">
            <v>2299</v>
          </cell>
          <cell r="I8">
            <v>3500</v>
          </cell>
        </row>
        <row r="9">
          <cell r="B9">
            <v>2270</v>
          </cell>
          <cell r="C9">
            <v>1394</v>
          </cell>
          <cell r="D9">
            <v>1561</v>
          </cell>
          <cell r="E9">
            <v>1302</v>
          </cell>
          <cell r="F9">
            <v>1848</v>
          </cell>
          <cell r="G9">
            <v>7203</v>
          </cell>
          <cell r="H9">
            <v>15488</v>
          </cell>
          <cell r="I9">
            <v>1594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80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103</v>
          </cell>
          <cell r="D11">
            <v>0</v>
          </cell>
          <cell r="E11">
            <v>30</v>
          </cell>
          <cell r="F11">
            <v>0</v>
          </cell>
          <cell r="G11">
            <v>0</v>
          </cell>
          <cell r="H11">
            <v>0</v>
          </cell>
          <cell r="I11">
            <v>4</v>
          </cell>
        </row>
        <row r="12">
          <cell r="B12">
            <v>0</v>
          </cell>
          <cell r="C12">
            <v>0</v>
          </cell>
          <cell r="D12">
            <v>2059</v>
          </cell>
          <cell r="E12">
            <v>0</v>
          </cell>
          <cell r="F12">
            <v>20</v>
          </cell>
          <cell r="G12">
            <v>0</v>
          </cell>
          <cell r="H12">
            <v>5681</v>
          </cell>
          <cell r="I12">
            <v>46</v>
          </cell>
        </row>
        <row r="13">
          <cell r="B13">
            <v>413</v>
          </cell>
          <cell r="C13">
            <v>36</v>
          </cell>
          <cell r="D13">
            <v>600</v>
          </cell>
          <cell r="E13">
            <v>502</v>
          </cell>
          <cell r="F13">
            <v>420</v>
          </cell>
          <cell r="G13">
            <v>1441</v>
          </cell>
          <cell r="H13">
            <v>30548</v>
          </cell>
          <cell r="I13">
            <v>0</v>
          </cell>
        </row>
        <row r="14">
          <cell r="B14">
            <v>116</v>
          </cell>
          <cell r="C14">
            <v>151</v>
          </cell>
          <cell r="D14">
            <v>460</v>
          </cell>
          <cell r="E14">
            <v>70</v>
          </cell>
          <cell r="F14">
            <v>255</v>
          </cell>
          <cell r="G14">
            <v>9132</v>
          </cell>
          <cell r="H14">
            <v>37603</v>
          </cell>
          <cell r="I14">
            <v>10</v>
          </cell>
        </row>
        <row r="15">
          <cell r="B15">
            <v>125</v>
          </cell>
          <cell r="C15">
            <v>0</v>
          </cell>
          <cell r="D15">
            <v>0</v>
          </cell>
          <cell r="E15">
            <v>0</v>
          </cell>
          <cell r="F15">
            <v>65</v>
          </cell>
          <cell r="G15">
            <v>682</v>
          </cell>
          <cell r="H15">
            <v>191</v>
          </cell>
          <cell r="I15">
            <v>0</v>
          </cell>
        </row>
        <row r="16">
          <cell r="B16">
            <v>376</v>
          </cell>
          <cell r="C16">
            <v>164</v>
          </cell>
          <cell r="D16">
            <v>691</v>
          </cell>
          <cell r="E16">
            <v>54</v>
          </cell>
          <cell r="F16">
            <v>600</v>
          </cell>
          <cell r="G16">
            <v>4357</v>
          </cell>
          <cell r="H16">
            <v>2601</v>
          </cell>
          <cell r="I16">
            <v>365</v>
          </cell>
        </row>
        <row r="17">
          <cell r="B17">
            <v>518</v>
          </cell>
          <cell r="C17">
            <v>847</v>
          </cell>
          <cell r="D17">
            <v>155</v>
          </cell>
          <cell r="E17">
            <v>2046</v>
          </cell>
          <cell r="F17">
            <v>157</v>
          </cell>
          <cell r="G17">
            <v>272</v>
          </cell>
          <cell r="H17">
            <v>574</v>
          </cell>
          <cell r="I17">
            <v>148</v>
          </cell>
        </row>
        <row r="18">
          <cell r="B18">
            <v>0</v>
          </cell>
          <cell r="C18">
            <v>473</v>
          </cell>
          <cell r="D18">
            <v>3</v>
          </cell>
          <cell r="E18">
            <v>0</v>
          </cell>
          <cell r="F18">
            <v>1211</v>
          </cell>
          <cell r="G18">
            <v>86</v>
          </cell>
          <cell r="H18">
            <v>0</v>
          </cell>
          <cell r="I18">
            <v>80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1320</v>
          </cell>
          <cell r="F19">
            <v>135</v>
          </cell>
          <cell r="G19">
            <v>1907</v>
          </cell>
          <cell r="H19">
            <v>0</v>
          </cell>
          <cell r="I19">
            <v>0</v>
          </cell>
        </row>
        <row r="20">
          <cell r="B20">
            <v>1093</v>
          </cell>
          <cell r="C20">
            <v>1165</v>
          </cell>
          <cell r="D20">
            <v>84</v>
          </cell>
          <cell r="E20">
            <v>223</v>
          </cell>
          <cell r="F20">
            <v>9155</v>
          </cell>
          <cell r="G20">
            <v>702</v>
          </cell>
          <cell r="H20">
            <v>10</v>
          </cell>
          <cell r="I20">
            <v>45</v>
          </cell>
        </row>
        <row r="21">
          <cell r="B21">
            <v>4388</v>
          </cell>
          <cell r="C21">
            <v>3014</v>
          </cell>
          <cell r="D21">
            <v>2405</v>
          </cell>
          <cell r="E21">
            <v>3624</v>
          </cell>
          <cell r="F21">
            <v>2397</v>
          </cell>
          <cell r="G21">
            <v>1012</v>
          </cell>
          <cell r="H21">
            <v>1681</v>
          </cell>
          <cell r="I21">
            <v>895</v>
          </cell>
        </row>
        <row r="22">
          <cell r="B22">
            <v>279</v>
          </cell>
          <cell r="C22">
            <v>41</v>
          </cell>
          <cell r="D22">
            <v>516</v>
          </cell>
          <cell r="E22">
            <v>506</v>
          </cell>
          <cell r="F22">
            <v>659</v>
          </cell>
          <cell r="G22">
            <v>483</v>
          </cell>
          <cell r="H22">
            <v>295</v>
          </cell>
          <cell r="I22">
            <v>59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481</v>
          </cell>
          <cell r="C24">
            <v>1286</v>
          </cell>
          <cell r="D24">
            <v>482</v>
          </cell>
          <cell r="E24">
            <v>374</v>
          </cell>
          <cell r="F24">
            <v>2100</v>
          </cell>
          <cell r="G24">
            <v>556</v>
          </cell>
          <cell r="H24">
            <v>1131</v>
          </cell>
          <cell r="I24">
            <v>1070</v>
          </cell>
        </row>
        <row r="25">
          <cell r="B25">
            <v>157</v>
          </cell>
          <cell r="C25">
            <v>27</v>
          </cell>
          <cell r="D25">
            <v>19</v>
          </cell>
          <cell r="E25">
            <v>265</v>
          </cell>
          <cell r="F25">
            <v>255</v>
          </cell>
          <cell r="G25">
            <v>114</v>
          </cell>
          <cell r="H25">
            <v>88</v>
          </cell>
          <cell r="I25">
            <v>36</v>
          </cell>
        </row>
        <row r="26">
          <cell r="B26">
            <v>425</v>
          </cell>
          <cell r="C26">
            <v>0</v>
          </cell>
          <cell r="D26">
            <v>750</v>
          </cell>
          <cell r="E26">
            <v>0</v>
          </cell>
          <cell r="F26">
            <v>157</v>
          </cell>
          <cell r="G26">
            <v>476</v>
          </cell>
          <cell r="H26">
            <v>2053</v>
          </cell>
          <cell r="I26">
            <v>0</v>
          </cell>
        </row>
        <row r="27">
          <cell r="B27">
            <v>26</v>
          </cell>
          <cell r="C27">
            <v>19</v>
          </cell>
          <cell r="D27">
            <v>43</v>
          </cell>
          <cell r="E27">
            <v>66</v>
          </cell>
          <cell r="F27">
            <v>170</v>
          </cell>
          <cell r="G27">
            <v>1</v>
          </cell>
          <cell r="H27">
            <v>30</v>
          </cell>
          <cell r="I27">
            <v>39</v>
          </cell>
        </row>
        <row r="28">
          <cell r="B28">
            <v>39</v>
          </cell>
          <cell r="C28">
            <v>0</v>
          </cell>
          <cell r="D28">
            <v>0</v>
          </cell>
          <cell r="E28">
            <v>571</v>
          </cell>
          <cell r="F28">
            <v>400</v>
          </cell>
          <cell r="G28">
            <v>130</v>
          </cell>
          <cell r="H28">
            <v>6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1770</v>
          </cell>
          <cell r="F29">
            <v>20</v>
          </cell>
          <cell r="G29">
            <v>18</v>
          </cell>
          <cell r="H29">
            <v>0</v>
          </cell>
          <cell r="I29">
            <v>0</v>
          </cell>
        </row>
        <row r="30">
          <cell r="B30">
            <v>41</v>
          </cell>
          <cell r="C30">
            <v>3</v>
          </cell>
          <cell r="D30">
            <v>0</v>
          </cell>
          <cell r="E30">
            <v>68</v>
          </cell>
          <cell r="F30">
            <v>985</v>
          </cell>
          <cell r="G30">
            <v>63</v>
          </cell>
          <cell r="H30">
            <v>32</v>
          </cell>
          <cell r="I30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570</v>
          </cell>
          <cell r="F32">
            <v>230</v>
          </cell>
          <cell r="G32">
            <v>10</v>
          </cell>
          <cell r="H32">
            <v>607</v>
          </cell>
          <cell r="I32">
            <v>0</v>
          </cell>
        </row>
        <row r="33">
          <cell r="B33">
            <v>183</v>
          </cell>
          <cell r="C33">
            <v>5</v>
          </cell>
          <cell r="D33">
            <v>10</v>
          </cell>
          <cell r="E33">
            <v>5</v>
          </cell>
          <cell r="F33">
            <v>390</v>
          </cell>
          <cell r="G33">
            <v>898</v>
          </cell>
          <cell r="H33">
            <v>508</v>
          </cell>
          <cell r="I33">
            <v>166</v>
          </cell>
        </row>
        <row r="34">
          <cell r="B34">
            <v>35</v>
          </cell>
          <cell r="C34">
            <v>808</v>
          </cell>
          <cell r="D34">
            <v>0</v>
          </cell>
          <cell r="E34">
            <v>80</v>
          </cell>
          <cell r="F34">
            <v>255</v>
          </cell>
          <cell r="G34">
            <v>0</v>
          </cell>
          <cell r="H34">
            <v>2</v>
          </cell>
          <cell r="I34">
            <v>286</v>
          </cell>
        </row>
        <row r="35">
          <cell r="B35">
            <v>92</v>
          </cell>
          <cell r="C35">
            <v>138</v>
          </cell>
          <cell r="D35">
            <v>115</v>
          </cell>
          <cell r="E35">
            <v>241</v>
          </cell>
          <cell r="F35">
            <v>106</v>
          </cell>
          <cell r="G35">
            <v>382</v>
          </cell>
          <cell r="H35">
            <v>247</v>
          </cell>
          <cell r="I35">
            <v>68</v>
          </cell>
        </row>
        <row r="36">
          <cell r="B36">
            <v>177</v>
          </cell>
          <cell r="C36">
            <v>0</v>
          </cell>
          <cell r="D36">
            <v>340</v>
          </cell>
          <cell r="E36">
            <v>0</v>
          </cell>
          <cell r="F36">
            <v>0</v>
          </cell>
          <cell r="G36">
            <v>564</v>
          </cell>
          <cell r="H36">
            <v>0</v>
          </cell>
          <cell r="I36">
            <v>200</v>
          </cell>
        </row>
        <row r="37">
          <cell r="B37">
            <v>0</v>
          </cell>
          <cell r="C37">
            <v>10</v>
          </cell>
          <cell r="D37">
            <v>0</v>
          </cell>
          <cell r="E37">
            <v>0</v>
          </cell>
          <cell r="F37">
            <v>115</v>
          </cell>
          <cell r="G37">
            <v>167</v>
          </cell>
          <cell r="H37">
            <v>0</v>
          </cell>
          <cell r="I37">
            <v>415</v>
          </cell>
        </row>
        <row r="38">
          <cell r="B38">
            <v>495</v>
          </cell>
          <cell r="C38">
            <v>1184</v>
          </cell>
          <cell r="D38">
            <v>0</v>
          </cell>
          <cell r="E38">
            <v>0</v>
          </cell>
          <cell r="F38">
            <v>49</v>
          </cell>
          <cell r="G38">
            <v>0</v>
          </cell>
          <cell r="H38">
            <v>0</v>
          </cell>
          <cell r="I38">
            <v>23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247</v>
          </cell>
          <cell r="C40">
            <v>67</v>
          </cell>
          <cell r="D40">
            <v>2056</v>
          </cell>
          <cell r="E40">
            <v>37</v>
          </cell>
          <cell r="F40">
            <v>550</v>
          </cell>
          <cell r="G40">
            <v>310</v>
          </cell>
          <cell r="H40">
            <v>931</v>
          </cell>
          <cell r="I40">
            <v>45</v>
          </cell>
        </row>
        <row r="41">
          <cell r="B41">
            <v>4199</v>
          </cell>
          <cell r="C41">
            <v>2045</v>
          </cell>
          <cell r="D41">
            <v>975</v>
          </cell>
          <cell r="E41">
            <v>2258</v>
          </cell>
          <cell r="F41">
            <v>1185</v>
          </cell>
          <cell r="G41">
            <v>1463</v>
          </cell>
          <cell r="H41">
            <v>3196</v>
          </cell>
          <cell r="I41">
            <v>487</v>
          </cell>
        </row>
        <row r="56">
          <cell r="B56">
            <v>0</v>
          </cell>
          <cell r="C56">
            <v>71924</v>
          </cell>
          <cell r="D56">
            <v>61209</v>
          </cell>
          <cell r="E56">
            <v>57095</v>
          </cell>
          <cell r="F56">
            <v>7404</v>
          </cell>
          <cell r="G56">
            <v>0</v>
          </cell>
          <cell r="H56">
            <v>24120</v>
          </cell>
          <cell r="I56">
            <v>6744</v>
          </cell>
        </row>
        <row r="57">
          <cell r="B57">
            <v>2144</v>
          </cell>
          <cell r="C57">
            <v>940</v>
          </cell>
          <cell r="D57">
            <v>1081</v>
          </cell>
          <cell r="E57">
            <v>1259</v>
          </cell>
          <cell r="F57">
            <v>3912</v>
          </cell>
          <cell r="G57">
            <v>6604</v>
          </cell>
          <cell r="H57">
            <v>29159</v>
          </cell>
          <cell r="I57">
            <v>2516</v>
          </cell>
        </row>
        <row r="58">
          <cell r="B58">
            <v>348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2020</v>
          </cell>
          <cell r="I58">
            <v>0</v>
          </cell>
        </row>
        <row r="59">
          <cell r="B59">
            <v>1500</v>
          </cell>
          <cell r="C59">
            <v>71790</v>
          </cell>
          <cell r="D59">
            <v>380</v>
          </cell>
          <cell r="E59">
            <v>1140</v>
          </cell>
          <cell r="F59">
            <v>8644</v>
          </cell>
          <cell r="G59">
            <v>19835</v>
          </cell>
          <cell r="H59">
            <v>657</v>
          </cell>
          <cell r="I59">
            <v>29745</v>
          </cell>
        </row>
        <row r="60">
          <cell r="B60">
            <v>0</v>
          </cell>
          <cell r="C60">
            <v>0</v>
          </cell>
          <cell r="D60">
            <v>120</v>
          </cell>
          <cell r="E60">
            <v>5</v>
          </cell>
          <cell r="F60">
            <v>20</v>
          </cell>
          <cell r="G60">
            <v>0</v>
          </cell>
          <cell r="H60">
            <v>1526</v>
          </cell>
          <cell r="I60">
            <v>23</v>
          </cell>
        </row>
        <row r="61">
          <cell r="B61">
            <v>379</v>
          </cell>
          <cell r="C61">
            <v>26</v>
          </cell>
          <cell r="D61">
            <v>55</v>
          </cell>
          <cell r="E61">
            <v>252</v>
          </cell>
          <cell r="F61">
            <v>237</v>
          </cell>
          <cell r="G61">
            <v>372</v>
          </cell>
          <cell r="H61">
            <v>811</v>
          </cell>
          <cell r="I61">
            <v>0</v>
          </cell>
        </row>
        <row r="62">
          <cell r="B62">
            <v>95</v>
          </cell>
          <cell r="C62">
            <v>68</v>
          </cell>
          <cell r="D62">
            <v>0</v>
          </cell>
          <cell r="E62">
            <v>0</v>
          </cell>
          <cell r="F62">
            <v>296</v>
          </cell>
          <cell r="G62">
            <v>1256</v>
          </cell>
          <cell r="H62">
            <v>270</v>
          </cell>
          <cell r="I62">
            <v>0</v>
          </cell>
        </row>
        <row r="63">
          <cell r="B63">
            <v>163</v>
          </cell>
          <cell r="C63">
            <v>0</v>
          </cell>
          <cell r="D63">
            <v>0</v>
          </cell>
          <cell r="E63">
            <v>0</v>
          </cell>
          <cell r="F63">
            <v>95</v>
          </cell>
          <cell r="G63">
            <v>9</v>
          </cell>
          <cell r="H63">
            <v>0</v>
          </cell>
          <cell r="I63">
            <v>0</v>
          </cell>
        </row>
        <row r="64">
          <cell r="B64">
            <v>1656</v>
          </cell>
          <cell r="C64">
            <v>349</v>
          </cell>
          <cell r="D64">
            <v>1853</v>
          </cell>
          <cell r="E64">
            <v>90</v>
          </cell>
          <cell r="F64">
            <v>641</v>
          </cell>
          <cell r="G64">
            <v>2070</v>
          </cell>
          <cell r="H64">
            <v>7005</v>
          </cell>
          <cell r="I64">
            <v>321</v>
          </cell>
        </row>
        <row r="65">
          <cell r="B65">
            <v>318</v>
          </cell>
          <cell r="C65">
            <v>282</v>
          </cell>
          <cell r="D65">
            <v>47</v>
          </cell>
          <cell r="E65">
            <v>540</v>
          </cell>
          <cell r="F65">
            <v>797</v>
          </cell>
          <cell r="G65">
            <v>153</v>
          </cell>
          <cell r="H65">
            <v>1128</v>
          </cell>
          <cell r="I65">
            <v>271</v>
          </cell>
        </row>
        <row r="66">
          <cell r="B66">
            <v>15</v>
          </cell>
          <cell r="C66">
            <v>187</v>
          </cell>
          <cell r="D66">
            <v>0</v>
          </cell>
          <cell r="E66">
            <v>0</v>
          </cell>
          <cell r="F66">
            <v>5</v>
          </cell>
          <cell r="G66">
            <v>1423</v>
          </cell>
          <cell r="H66">
            <v>0</v>
          </cell>
          <cell r="I66">
            <v>526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1351</v>
          </cell>
          <cell r="F67">
            <v>205</v>
          </cell>
          <cell r="G67">
            <v>30</v>
          </cell>
          <cell r="H67">
            <v>0</v>
          </cell>
          <cell r="I67">
            <v>0</v>
          </cell>
        </row>
        <row r="68">
          <cell r="B68">
            <v>726</v>
          </cell>
          <cell r="C68">
            <v>942</v>
          </cell>
          <cell r="D68">
            <v>17</v>
          </cell>
          <cell r="E68">
            <v>198</v>
          </cell>
          <cell r="F68">
            <v>1295</v>
          </cell>
          <cell r="G68">
            <v>566</v>
          </cell>
          <cell r="H68">
            <v>8</v>
          </cell>
          <cell r="I68">
            <v>174</v>
          </cell>
        </row>
        <row r="69">
          <cell r="B69">
            <v>3720</v>
          </cell>
          <cell r="C69">
            <v>1167</v>
          </cell>
          <cell r="D69">
            <v>1626</v>
          </cell>
          <cell r="E69">
            <v>3281</v>
          </cell>
          <cell r="F69">
            <v>1706</v>
          </cell>
          <cell r="G69">
            <v>968</v>
          </cell>
          <cell r="H69">
            <v>1889</v>
          </cell>
          <cell r="I69">
            <v>1115</v>
          </cell>
        </row>
        <row r="70">
          <cell r="B70">
            <v>1221</v>
          </cell>
          <cell r="C70">
            <v>312</v>
          </cell>
          <cell r="D70">
            <v>3541</v>
          </cell>
          <cell r="E70">
            <v>1072</v>
          </cell>
          <cell r="F70">
            <v>815</v>
          </cell>
          <cell r="G70">
            <v>487</v>
          </cell>
          <cell r="H70">
            <v>174</v>
          </cell>
          <cell r="I70">
            <v>141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1289</v>
          </cell>
          <cell r="C72">
            <v>1461</v>
          </cell>
          <cell r="D72">
            <v>368</v>
          </cell>
          <cell r="E72">
            <v>526</v>
          </cell>
          <cell r="F72">
            <v>1670</v>
          </cell>
          <cell r="G72">
            <v>1346</v>
          </cell>
          <cell r="H72">
            <v>2398</v>
          </cell>
          <cell r="I72">
            <v>1012</v>
          </cell>
        </row>
        <row r="73">
          <cell r="B73">
            <v>2211</v>
          </cell>
          <cell r="C73">
            <v>84</v>
          </cell>
          <cell r="D73">
            <v>107</v>
          </cell>
          <cell r="E73">
            <v>911</v>
          </cell>
          <cell r="F73">
            <v>116</v>
          </cell>
          <cell r="G73">
            <v>170</v>
          </cell>
          <cell r="H73">
            <v>194</v>
          </cell>
          <cell r="I73">
            <v>31</v>
          </cell>
        </row>
        <row r="74">
          <cell r="B74">
            <v>145</v>
          </cell>
          <cell r="C74">
            <v>0</v>
          </cell>
          <cell r="D74">
            <v>80</v>
          </cell>
          <cell r="E74">
            <v>1470</v>
          </cell>
          <cell r="F74">
            <v>1265</v>
          </cell>
          <cell r="G74">
            <v>662</v>
          </cell>
          <cell r="H74">
            <v>1140</v>
          </cell>
          <cell r="I74">
            <v>6</v>
          </cell>
        </row>
        <row r="75">
          <cell r="B75">
            <v>90</v>
          </cell>
          <cell r="C75">
            <v>46</v>
          </cell>
          <cell r="D75">
            <v>61</v>
          </cell>
          <cell r="E75">
            <v>145</v>
          </cell>
          <cell r="F75">
            <v>230</v>
          </cell>
          <cell r="G75">
            <v>0</v>
          </cell>
          <cell r="H75">
            <v>5</v>
          </cell>
          <cell r="I75">
            <v>88</v>
          </cell>
        </row>
        <row r="76">
          <cell r="B76">
            <v>45</v>
          </cell>
          <cell r="C76">
            <v>0</v>
          </cell>
          <cell r="D76">
            <v>0</v>
          </cell>
          <cell r="E76">
            <v>760</v>
          </cell>
          <cell r="F76">
            <v>215</v>
          </cell>
          <cell r="G76">
            <v>57</v>
          </cell>
          <cell r="H76">
            <v>0</v>
          </cell>
          <cell r="I76">
            <v>1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40</v>
          </cell>
          <cell r="G77">
            <v>901</v>
          </cell>
          <cell r="H77">
            <v>8</v>
          </cell>
          <cell r="I77">
            <v>3</v>
          </cell>
        </row>
        <row r="78">
          <cell r="B78">
            <v>240</v>
          </cell>
          <cell r="C78">
            <v>7</v>
          </cell>
          <cell r="D78">
            <v>10</v>
          </cell>
          <cell r="E78">
            <v>173</v>
          </cell>
          <cell r="F78">
            <v>515</v>
          </cell>
          <cell r="G78">
            <v>4</v>
          </cell>
          <cell r="H78">
            <v>60</v>
          </cell>
          <cell r="I78">
            <v>13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549</v>
          </cell>
          <cell r="F80">
            <v>170</v>
          </cell>
          <cell r="G80">
            <v>95</v>
          </cell>
          <cell r="H80">
            <v>0</v>
          </cell>
          <cell r="I80">
            <v>2</v>
          </cell>
        </row>
        <row r="81">
          <cell r="B81">
            <v>41017</v>
          </cell>
          <cell r="C81">
            <v>3112</v>
          </cell>
          <cell r="D81">
            <v>1065</v>
          </cell>
          <cell r="E81">
            <v>4008</v>
          </cell>
          <cell r="F81">
            <v>4917</v>
          </cell>
          <cell r="G81">
            <v>2332</v>
          </cell>
          <cell r="H81">
            <v>827</v>
          </cell>
          <cell r="I81">
            <v>984</v>
          </cell>
        </row>
        <row r="82">
          <cell r="B82">
            <v>499</v>
          </cell>
          <cell r="C82">
            <v>2167</v>
          </cell>
          <cell r="D82">
            <v>0</v>
          </cell>
          <cell r="E82">
            <v>762</v>
          </cell>
          <cell r="F82">
            <v>2925</v>
          </cell>
          <cell r="G82">
            <v>310</v>
          </cell>
          <cell r="H82">
            <v>0</v>
          </cell>
          <cell r="I82">
            <v>971</v>
          </cell>
        </row>
        <row r="83">
          <cell r="B83">
            <v>764</v>
          </cell>
          <cell r="C83">
            <v>2152</v>
          </cell>
          <cell r="D83">
            <v>2508</v>
          </cell>
          <cell r="E83">
            <v>1250</v>
          </cell>
          <cell r="F83">
            <v>412</v>
          </cell>
          <cell r="G83">
            <v>1371</v>
          </cell>
          <cell r="H83">
            <v>297</v>
          </cell>
          <cell r="I83">
            <v>159</v>
          </cell>
        </row>
        <row r="84">
          <cell r="B84">
            <v>95</v>
          </cell>
          <cell r="C84">
            <v>0</v>
          </cell>
          <cell r="D84">
            <v>460</v>
          </cell>
          <cell r="E84">
            <v>0</v>
          </cell>
          <cell r="F84">
            <v>0</v>
          </cell>
          <cell r="G84">
            <v>370</v>
          </cell>
          <cell r="H84">
            <v>15</v>
          </cell>
          <cell r="I84">
            <v>301</v>
          </cell>
        </row>
        <row r="85">
          <cell r="B85">
            <v>6428</v>
          </cell>
          <cell r="C85">
            <v>4353</v>
          </cell>
          <cell r="D85">
            <v>0</v>
          </cell>
          <cell r="E85">
            <v>1040</v>
          </cell>
          <cell r="F85">
            <v>6090</v>
          </cell>
          <cell r="G85">
            <v>0</v>
          </cell>
          <cell r="H85">
            <v>0</v>
          </cell>
          <cell r="I85">
            <v>2631</v>
          </cell>
        </row>
        <row r="86">
          <cell r="B86">
            <v>32</v>
          </cell>
          <cell r="C86">
            <v>9184</v>
          </cell>
          <cell r="D86">
            <v>0</v>
          </cell>
          <cell r="E86">
            <v>15</v>
          </cell>
          <cell r="F86">
            <v>210</v>
          </cell>
          <cell r="G86">
            <v>0</v>
          </cell>
          <cell r="H86">
            <v>0</v>
          </cell>
          <cell r="I86">
            <v>251</v>
          </cell>
        </row>
        <row r="87">
          <cell r="B87">
            <v>0</v>
          </cell>
          <cell r="C87">
            <v>58</v>
          </cell>
          <cell r="D87">
            <v>0</v>
          </cell>
          <cell r="E87">
            <v>0</v>
          </cell>
          <cell r="F87">
            <v>50</v>
          </cell>
          <cell r="G87">
            <v>63</v>
          </cell>
          <cell r="H87">
            <v>0</v>
          </cell>
          <cell r="I87">
            <v>9</v>
          </cell>
        </row>
        <row r="88">
          <cell r="B88">
            <v>30436</v>
          </cell>
          <cell r="C88">
            <v>9904</v>
          </cell>
          <cell r="D88">
            <v>144021</v>
          </cell>
          <cell r="E88">
            <v>3367</v>
          </cell>
          <cell r="F88">
            <v>24786</v>
          </cell>
          <cell r="G88">
            <v>77400</v>
          </cell>
          <cell r="H88">
            <v>29701</v>
          </cell>
          <cell r="I88">
            <v>570</v>
          </cell>
        </row>
        <row r="89">
          <cell r="B89">
            <v>164630</v>
          </cell>
          <cell r="C89">
            <v>168796</v>
          </cell>
          <cell r="D89">
            <v>9889</v>
          </cell>
          <cell r="E89">
            <v>207084</v>
          </cell>
          <cell r="F89">
            <v>36867</v>
          </cell>
          <cell r="G89">
            <v>61649</v>
          </cell>
          <cell r="H89">
            <v>26708</v>
          </cell>
          <cell r="I89">
            <v>2156</v>
          </cell>
        </row>
        <row r="105">
          <cell r="B105">
            <v>0</v>
          </cell>
          <cell r="C105">
            <v>267211</v>
          </cell>
          <cell r="D105">
            <v>283722</v>
          </cell>
          <cell r="E105">
            <v>226979</v>
          </cell>
          <cell r="F105">
            <v>27055</v>
          </cell>
          <cell r="G105">
            <v>0</v>
          </cell>
          <cell r="H105">
            <v>121067</v>
          </cell>
          <cell r="I105">
            <v>17501</v>
          </cell>
        </row>
        <row r="106">
          <cell r="B106">
            <v>4539</v>
          </cell>
          <cell r="C106">
            <v>1496</v>
          </cell>
          <cell r="D106">
            <v>1670</v>
          </cell>
          <cell r="E106">
            <v>2217</v>
          </cell>
          <cell r="F106">
            <v>7550</v>
          </cell>
          <cell r="G106">
            <v>10130</v>
          </cell>
          <cell r="H106">
            <v>52120</v>
          </cell>
          <cell r="I106">
            <v>4181</v>
          </cell>
        </row>
        <row r="107">
          <cell r="B107">
            <v>2148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3313</v>
          </cell>
          <cell r="I107">
            <v>0</v>
          </cell>
        </row>
        <row r="108">
          <cell r="B108">
            <v>308</v>
          </cell>
          <cell r="C108">
            <v>5290</v>
          </cell>
          <cell r="D108">
            <v>97</v>
          </cell>
          <cell r="E108">
            <v>189</v>
          </cell>
          <cell r="F108">
            <v>999</v>
          </cell>
          <cell r="G108">
            <v>2055</v>
          </cell>
          <cell r="H108">
            <v>125</v>
          </cell>
          <cell r="I108">
            <v>2298</v>
          </cell>
        </row>
        <row r="109">
          <cell r="B109">
            <v>0</v>
          </cell>
          <cell r="C109">
            <v>0</v>
          </cell>
          <cell r="D109">
            <v>120</v>
          </cell>
          <cell r="E109">
            <v>12</v>
          </cell>
          <cell r="F109">
            <v>60</v>
          </cell>
          <cell r="G109">
            <v>0</v>
          </cell>
          <cell r="H109">
            <v>6043</v>
          </cell>
          <cell r="I109">
            <v>35</v>
          </cell>
        </row>
        <row r="110">
          <cell r="B110">
            <v>454</v>
          </cell>
          <cell r="C110">
            <v>28</v>
          </cell>
          <cell r="D110">
            <v>40</v>
          </cell>
          <cell r="E110">
            <v>5547</v>
          </cell>
          <cell r="F110">
            <v>292</v>
          </cell>
          <cell r="G110">
            <v>415</v>
          </cell>
          <cell r="H110">
            <v>730</v>
          </cell>
          <cell r="I110">
            <v>0</v>
          </cell>
        </row>
        <row r="111">
          <cell r="B111">
            <v>118</v>
          </cell>
          <cell r="C111">
            <v>102</v>
          </cell>
          <cell r="D111">
            <v>0</v>
          </cell>
          <cell r="E111">
            <v>0</v>
          </cell>
          <cell r="F111">
            <v>521</v>
          </cell>
          <cell r="G111">
            <v>1162</v>
          </cell>
          <cell r="H111">
            <v>324</v>
          </cell>
          <cell r="I111">
            <v>0</v>
          </cell>
        </row>
        <row r="112">
          <cell r="B112">
            <v>194</v>
          </cell>
          <cell r="C112">
            <v>0</v>
          </cell>
          <cell r="D112">
            <v>0</v>
          </cell>
          <cell r="E112">
            <v>0</v>
          </cell>
          <cell r="F112">
            <v>270</v>
          </cell>
          <cell r="G112">
            <v>8</v>
          </cell>
          <cell r="H112">
            <v>0</v>
          </cell>
          <cell r="I112">
            <v>0</v>
          </cell>
        </row>
        <row r="113">
          <cell r="B113">
            <v>3072</v>
          </cell>
          <cell r="C113">
            <v>139</v>
          </cell>
          <cell r="D113">
            <v>4242</v>
          </cell>
          <cell r="E113">
            <v>162</v>
          </cell>
          <cell r="F113">
            <v>638</v>
          </cell>
          <cell r="G113">
            <v>1036</v>
          </cell>
          <cell r="H113">
            <v>13714</v>
          </cell>
          <cell r="I113">
            <v>206</v>
          </cell>
        </row>
        <row r="114">
          <cell r="B114">
            <v>3214</v>
          </cell>
          <cell r="C114">
            <v>1707</v>
          </cell>
          <cell r="D114">
            <v>146</v>
          </cell>
          <cell r="E114">
            <v>3800</v>
          </cell>
          <cell r="F114">
            <v>7534</v>
          </cell>
          <cell r="G114">
            <v>916</v>
          </cell>
          <cell r="H114">
            <v>13896</v>
          </cell>
          <cell r="I114">
            <v>2168</v>
          </cell>
        </row>
        <row r="115">
          <cell r="B115">
            <v>300</v>
          </cell>
          <cell r="C115">
            <v>1738</v>
          </cell>
          <cell r="D115">
            <v>0</v>
          </cell>
          <cell r="E115">
            <v>0</v>
          </cell>
          <cell r="F115">
            <v>40</v>
          </cell>
          <cell r="G115">
            <v>11600</v>
          </cell>
          <cell r="H115">
            <v>0</v>
          </cell>
          <cell r="I115">
            <v>5260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43360</v>
          </cell>
          <cell r="F116">
            <v>3280</v>
          </cell>
          <cell r="G116">
            <v>540</v>
          </cell>
          <cell r="H116">
            <v>0</v>
          </cell>
          <cell r="I116">
            <v>0</v>
          </cell>
        </row>
        <row r="117">
          <cell r="B117">
            <v>8730</v>
          </cell>
          <cell r="C117">
            <v>6923</v>
          </cell>
          <cell r="D117">
            <v>85</v>
          </cell>
          <cell r="E117">
            <v>779</v>
          </cell>
          <cell r="F117">
            <v>12360</v>
          </cell>
          <cell r="G117">
            <v>3413</v>
          </cell>
          <cell r="H117">
            <v>64</v>
          </cell>
          <cell r="I117">
            <v>1655</v>
          </cell>
        </row>
        <row r="118">
          <cell r="B118">
            <v>47918</v>
          </cell>
          <cell r="C118">
            <v>8047</v>
          </cell>
          <cell r="D118">
            <v>16380</v>
          </cell>
          <cell r="E118">
            <v>44697</v>
          </cell>
          <cell r="F118">
            <v>21554</v>
          </cell>
          <cell r="G118">
            <v>8237</v>
          </cell>
          <cell r="H118">
            <v>16071</v>
          </cell>
          <cell r="I118">
            <v>8920</v>
          </cell>
        </row>
        <row r="119">
          <cell r="B119">
            <v>8976</v>
          </cell>
          <cell r="C119">
            <v>536</v>
          </cell>
          <cell r="D119">
            <v>13560</v>
          </cell>
          <cell r="E119">
            <v>10744</v>
          </cell>
          <cell r="F119">
            <v>6895</v>
          </cell>
          <cell r="G119">
            <v>2023</v>
          </cell>
          <cell r="H119">
            <v>593</v>
          </cell>
          <cell r="I119">
            <v>633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9507</v>
          </cell>
          <cell r="C121">
            <v>6581</v>
          </cell>
          <cell r="D121">
            <v>579</v>
          </cell>
          <cell r="E121">
            <v>5809</v>
          </cell>
          <cell r="F121">
            <v>15580</v>
          </cell>
          <cell r="G121">
            <v>6038</v>
          </cell>
          <cell r="H121">
            <v>4132</v>
          </cell>
          <cell r="I121">
            <v>9083</v>
          </cell>
        </row>
        <row r="122">
          <cell r="B122">
            <v>2587</v>
          </cell>
          <cell r="C122">
            <v>225</v>
          </cell>
          <cell r="D122">
            <v>642</v>
          </cell>
          <cell r="E122">
            <v>7271</v>
          </cell>
          <cell r="F122">
            <v>1226</v>
          </cell>
          <cell r="G122">
            <v>793</v>
          </cell>
          <cell r="H122">
            <v>1158</v>
          </cell>
          <cell r="I122">
            <v>158</v>
          </cell>
        </row>
        <row r="123">
          <cell r="B123">
            <v>3338</v>
          </cell>
          <cell r="C123">
            <v>0</v>
          </cell>
          <cell r="D123">
            <v>208</v>
          </cell>
          <cell r="E123">
            <v>23010</v>
          </cell>
          <cell r="F123">
            <v>31425</v>
          </cell>
          <cell r="G123">
            <v>10842</v>
          </cell>
          <cell r="H123">
            <v>34140</v>
          </cell>
          <cell r="I123">
            <v>90</v>
          </cell>
        </row>
        <row r="124">
          <cell r="B124">
            <v>900</v>
          </cell>
          <cell r="C124">
            <v>118</v>
          </cell>
          <cell r="D124">
            <v>610</v>
          </cell>
          <cell r="E124">
            <v>2445</v>
          </cell>
          <cell r="F124">
            <v>2500</v>
          </cell>
          <cell r="G124">
            <v>0</v>
          </cell>
          <cell r="H124">
            <v>20</v>
          </cell>
          <cell r="I124">
            <v>563</v>
          </cell>
        </row>
        <row r="125">
          <cell r="B125">
            <v>99</v>
          </cell>
          <cell r="C125">
            <v>0</v>
          </cell>
          <cell r="D125">
            <v>0</v>
          </cell>
          <cell r="E125">
            <v>1520</v>
          </cell>
          <cell r="F125">
            <v>430</v>
          </cell>
          <cell r="G125">
            <v>92</v>
          </cell>
          <cell r="H125">
            <v>0</v>
          </cell>
          <cell r="I125">
            <v>2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40</v>
          </cell>
          <cell r="G126">
            <v>305</v>
          </cell>
          <cell r="H126">
            <v>37</v>
          </cell>
          <cell r="I126">
            <v>3</v>
          </cell>
        </row>
        <row r="127">
          <cell r="B127">
            <v>1920</v>
          </cell>
          <cell r="C127">
            <v>14</v>
          </cell>
          <cell r="D127">
            <v>100</v>
          </cell>
          <cell r="E127">
            <v>2097</v>
          </cell>
          <cell r="F127">
            <v>10300</v>
          </cell>
          <cell r="G127">
            <v>30</v>
          </cell>
          <cell r="H127">
            <v>600</v>
          </cell>
          <cell r="I127">
            <v>113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26550</v>
          </cell>
          <cell r="F129">
            <v>2940</v>
          </cell>
          <cell r="G129">
            <v>484</v>
          </cell>
          <cell r="H129">
            <v>0</v>
          </cell>
          <cell r="I129">
            <v>30</v>
          </cell>
        </row>
        <row r="130">
          <cell r="B130">
            <v>92126</v>
          </cell>
          <cell r="C130">
            <v>1382</v>
          </cell>
          <cell r="D130">
            <v>1760</v>
          </cell>
          <cell r="E130">
            <v>239</v>
          </cell>
          <cell r="F130">
            <v>11510</v>
          </cell>
          <cell r="G130">
            <v>863</v>
          </cell>
          <cell r="H130">
            <v>399</v>
          </cell>
          <cell r="I130">
            <v>1964</v>
          </cell>
        </row>
        <row r="131">
          <cell r="B131">
            <v>582</v>
          </cell>
          <cell r="C131">
            <v>1484</v>
          </cell>
          <cell r="D131">
            <v>0</v>
          </cell>
          <cell r="E131">
            <v>299</v>
          </cell>
          <cell r="F131">
            <v>4045</v>
          </cell>
          <cell r="G131">
            <v>176</v>
          </cell>
          <cell r="H131">
            <v>0</v>
          </cell>
          <cell r="I131">
            <v>1578</v>
          </cell>
        </row>
        <row r="132">
          <cell r="B132">
            <v>1235</v>
          </cell>
          <cell r="C132">
            <v>259</v>
          </cell>
          <cell r="D132">
            <v>4546</v>
          </cell>
          <cell r="E132">
            <v>2729</v>
          </cell>
          <cell r="F132">
            <v>1272</v>
          </cell>
          <cell r="G132">
            <v>582</v>
          </cell>
          <cell r="H132">
            <v>280</v>
          </cell>
          <cell r="I132">
            <v>370</v>
          </cell>
        </row>
        <row r="133">
          <cell r="B133">
            <v>91</v>
          </cell>
          <cell r="C133">
            <v>0</v>
          </cell>
          <cell r="D133">
            <v>540</v>
          </cell>
          <cell r="E133">
            <v>0</v>
          </cell>
          <cell r="F133">
            <v>0</v>
          </cell>
          <cell r="G133">
            <v>174</v>
          </cell>
          <cell r="H133">
            <v>5</v>
          </cell>
          <cell r="I133">
            <v>602</v>
          </cell>
        </row>
        <row r="134">
          <cell r="B134">
            <v>1675</v>
          </cell>
          <cell r="C134">
            <v>5354</v>
          </cell>
          <cell r="D134">
            <v>0</v>
          </cell>
          <cell r="E134">
            <v>616</v>
          </cell>
          <cell r="F134">
            <v>7830</v>
          </cell>
          <cell r="G134">
            <v>0</v>
          </cell>
          <cell r="H134">
            <v>0</v>
          </cell>
          <cell r="I134">
            <v>3544</v>
          </cell>
        </row>
        <row r="135">
          <cell r="B135">
            <v>87</v>
          </cell>
          <cell r="C135">
            <v>1286</v>
          </cell>
          <cell r="D135">
            <v>0</v>
          </cell>
          <cell r="E135">
            <v>71</v>
          </cell>
          <cell r="F135">
            <v>495</v>
          </cell>
          <cell r="G135">
            <v>0</v>
          </cell>
          <cell r="H135">
            <v>0</v>
          </cell>
          <cell r="I135">
            <v>430</v>
          </cell>
        </row>
        <row r="136">
          <cell r="B136">
            <v>0</v>
          </cell>
          <cell r="C136">
            <v>30</v>
          </cell>
          <cell r="D136">
            <v>0</v>
          </cell>
          <cell r="E136">
            <v>0</v>
          </cell>
          <cell r="F136">
            <v>500</v>
          </cell>
          <cell r="G136">
            <v>7</v>
          </cell>
          <cell r="H136">
            <v>0</v>
          </cell>
          <cell r="I136">
            <v>16</v>
          </cell>
        </row>
        <row r="137">
          <cell r="B137">
            <v>134152</v>
          </cell>
          <cell r="C137">
            <v>49520</v>
          </cell>
          <cell r="D137">
            <v>825099</v>
          </cell>
          <cell r="E137">
            <v>10267</v>
          </cell>
          <cell r="F137">
            <v>164833</v>
          </cell>
          <cell r="G137">
            <v>477927</v>
          </cell>
          <cell r="H137">
            <v>114710</v>
          </cell>
          <cell r="I137">
            <v>14536</v>
          </cell>
        </row>
        <row r="138">
          <cell r="B138">
            <v>47467</v>
          </cell>
          <cell r="C138">
            <v>30984</v>
          </cell>
          <cell r="D138">
            <v>14124</v>
          </cell>
          <cell r="E138">
            <v>30267</v>
          </cell>
          <cell r="F138">
            <v>13358</v>
          </cell>
          <cell r="G138">
            <v>46440</v>
          </cell>
          <cell r="H138">
            <v>14138</v>
          </cell>
          <cell r="I138">
            <v>2659</v>
          </cell>
        </row>
      </sheetData>
      <sheetData sheetId="11">
        <row r="8">
          <cell r="D8">
            <v>23522</v>
          </cell>
          <cell r="H8">
            <v>1572</v>
          </cell>
        </row>
        <row r="9">
          <cell r="B9">
            <v>1312</v>
          </cell>
          <cell r="C9">
            <v>754</v>
          </cell>
          <cell r="D9">
            <v>1559</v>
          </cell>
          <cell r="E9">
            <v>1204</v>
          </cell>
          <cell r="F9">
            <v>1910</v>
          </cell>
          <cell r="G9">
            <v>5986</v>
          </cell>
          <cell r="H9">
            <v>16261</v>
          </cell>
          <cell r="I9">
            <v>1278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2300</v>
          </cell>
          <cell r="H10">
            <v>14</v>
          </cell>
          <cell r="I10">
            <v>0</v>
          </cell>
        </row>
        <row r="11">
          <cell r="C11">
            <v>22</v>
          </cell>
          <cell r="F11">
            <v>10</v>
          </cell>
          <cell r="I11">
            <v>2</v>
          </cell>
        </row>
        <row r="12">
          <cell r="B12">
            <v>0</v>
          </cell>
          <cell r="C12">
            <v>50</v>
          </cell>
          <cell r="D12">
            <v>134</v>
          </cell>
          <cell r="E12">
            <v>0</v>
          </cell>
          <cell r="F12">
            <v>0</v>
          </cell>
          <cell r="G12">
            <v>20</v>
          </cell>
          <cell r="H12">
            <v>2271</v>
          </cell>
          <cell r="I12">
            <v>20</v>
          </cell>
        </row>
        <row r="13">
          <cell r="B13">
            <v>199</v>
          </cell>
          <cell r="C13">
            <v>72</v>
          </cell>
          <cell r="D13">
            <v>286</v>
          </cell>
          <cell r="E13">
            <v>607</v>
          </cell>
          <cell r="F13">
            <v>442</v>
          </cell>
          <cell r="G13">
            <v>1316</v>
          </cell>
          <cell r="H13">
            <v>17082</v>
          </cell>
          <cell r="I13">
            <v>20</v>
          </cell>
        </row>
        <row r="14">
          <cell r="B14">
            <v>40</v>
          </cell>
          <cell r="C14">
            <v>107</v>
          </cell>
          <cell r="D14">
            <v>193</v>
          </cell>
          <cell r="E14">
            <v>4</v>
          </cell>
          <cell r="F14">
            <v>397</v>
          </cell>
          <cell r="G14">
            <v>15580</v>
          </cell>
          <cell r="H14">
            <v>24285</v>
          </cell>
          <cell r="I14">
            <v>10</v>
          </cell>
        </row>
        <row r="15">
          <cell r="B15">
            <v>45</v>
          </cell>
          <cell r="C15">
            <v>0</v>
          </cell>
          <cell r="D15">
            <v>0</v>
          </cell>
          <cell r="E15">
            <v>6</v>
          </cell>
          <cell r="F15">
            <v>190</v>
          </cell>
          <cell r="G15">
            <v>610</v>
          </cell>
          <cell r="H15">
            <v>195</v>
          </cell>
          <cell r="I15">
            <v>0</v>
          </cell>
        </row>
        <row r="16">
          <cell r="B16">
            <v>312</v>
          </cell>
          <cell r="C16">
            <v>80</v>
          </cell>
          <cell r="D16">
            <v>459</v>
          </cell>
          <cell r="E16">
            <v>47</v>
          </cell>
          <cell r="F16">
            <v>713</v>
          </cell>
          <cell r="G16">
            <v>797</v>
          </cell>
          <cell r="H16">
            <v>3018</v>
          </cell>
          <cell r="I16">
            <v>221</v>
          </cell>
        </row>
        <row r="17">
          <cell r="B17">
            <v>565</v>
          </cell>
          <cell r="C17">
            <v>673</v>
          </cell>
          <cell r="D17">
            <v>259</v>
          </cell>
          <cell r="E17">
            <v>1049</v>
          </cell>
          <cell r="F17">
            <v>360</v>
          </cell>
          <cell r="G17">
            <v>309</v>
          </cell>
          <cell r="H17">
            <v>211</v>
          </cell>
          <cell r="I17">
            <v>611</v>
          </cell>
        </row>
        <row r="18">
          <cell r="B18">
            <v>0</v>
          </cell>
          <cell r="C18">
            <v>634</v>
          </cell>
          <cell r="D18">
            <v>0</v>
          </cell>
          <cell r="E18">
            <v>0</v>
          </cell>
          <cell r="F18">
            <v>2015</v>
          </cell>
          <cell r="G18">
            <v>207</v>
          </cell>
          <cell r="H18">
            <v>160</v>
          </cell>
          <cell r="I18">
            <v>380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751</v>
          </cell>
          <cell r="F19">
            <v>150</v>
          </cell>
          <cell r="G19">
            <v>570</v>
          </cell>
          <cell r="H19">
            <v>0</v>
          </cell>
          <cell r="I19">
            <v>0</v>
          </cell>
        </row>
        <row r="20">
          <cell r="B20">
            <v>646</v>
          </cell>
          <cell r="C20">
            <v>990</v>
          </cell>
          <cell r="D20">
            <v>79</v>
          </cell>
          <cell r="E20">
            <v>149</v>
          </cell>
          <cell r="F20">
            <v>5440</v>
          </cell>
          <cell r="G20">
            <v>607</v>
          </cell>
          <cell r="H20">
            <v>121</v>
          </cell>
          <cell r="I20">
            <v>80</v>
          </cell>
        </row>
        <row r="21">
          <cell r="B21">
            <v>3767</v>
          </cell>
          <cell r="C21">
            <v>1387</v>
          </cell>
          <cell r="D21">
            <v>2211</v>
          </cell>
          <cell r="E21">
            <v>5128</v>
          </cell>
          <cell r="F21">
            <v>2240</v>
          </cell>
          <cell r="G21">
            <v>907</v>
          </cell>
          <cell r="H21">
            <v>1426</v>
          </cell>
          <cell r="I21">
            <v>1281</v>
          </cell>
        </row>
        <row r="22">
          <cell r="B22">
            <v>941</v>
          </cell>
          <cell r="C22">
            <v>153</v>
          </cell>
          <cell r="D22">
            <v>1090</v>
          </cell>
          <cell r="E22">
            <v>269</v>
          </cell>
          <cell r="F22">
            <v>1157</v>
          </cell>
          <cell r="G22">
            <v>431</v>
          </cell>
          <cell r="H22">
            <v>305</v>
          </cell>
          <cell r="I22">
            <v>100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445</v>
          </cell>
          <cell r="C24">
            <v>1295</v>
          </cell>
          <cell r="D24">
            <v>577</v>
          </cell>
          <cell r="E24">
            <v>377</v>
          </cell>
          <cell r="F24">
            <v>3083</v>
          </cell>
          <cell r="G24">
            <v>269</v>
          </cell>
          <cell r="H24">
            <v>483</v>
          </cell>
          <cell r="I24">
            <v>547</v>
          </cell>
        </row>
        <row r="25">
          <cell r="B25">
            <v>185</v>
          </cell>
          <cell r="C25">
            <v>57</v>
          </cell>
          <cell r="D25">
            <v>170</v>
          </cell>
          <cell r="E25">
            <v>91</v>
          </cell>
          <cell r="F25">
            <v>444</v>
          </cell>
          <cell r="G25">
            <v>212</v>
          </cell>
          <cell r="H25">
            <v>39</v>
          </cell>
          <cell r="I25">
            <v>28</v>
          </cell>
        </row>
        <row r="26">
          <cell r="B26">
            <v>182</v>
          </cell>
          <cell r="C26">
            <v>0</v>
          </cell>
          <cell r="D26">
            <v>522</v>
          </cell>
          <cell r="E26">
            <v>0</v>
          </cell>
          <cell r="F26">
            <v>274</v>
          </cell>
          <cell r="G26">
            <v>501</v>
          </cell>
          <cell r="H26">
            <v>1820</v>
          </cell>
          <cell r="I26">
            <v>34</v>
          </cell>
        </row>
        <row r="27">
          <cell r="B27">
            <v>125</v>
          </cell>
          <cell r="C27">
            <v>25</v>
          </cell>
          <cell r="D27">
            <v>0</v>
          </cell>
          <cell r="E27">
            <v>60</v>
          </cell>
          <cell r="F27">
            <v>465</v>
          </cell>
          <cell r="G27">
            <v>102</v>
          </cell>
          <cell r="H27">
            <v>82</v>
          </cell>
          <cell r="I27">
            <v>26</v>
          </cell>
        </row>
        <row r="28">
          <cell r="B28">
            <v>24</v>
          </cell>
          <cell r="C28">
            <v>10</v>
          </cell>
          <cell r="D28">
            <v>0</v>
          </cell>
          <cell r="E28">
            <v>428</v>
          </cell>
          <cell r="F28">
            <v>365</v>
          </cell>
          <cell r="G28">
            <v>37</v>
          </cell>
          <cell r="H28">
            <v>11</v>
          </cell>
          <cell r="I28">
            <v>205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1450</v>
          </cell>
          <cell r="F29">
            <v>15</v>
          </cell>
          <cell r="G29">
            <v>180</v>
          </cell>
          <cell r="H29">
            <v>0</v>
          </cell>
          <cell r="I29">
            <v>0</v>
          </cell>
        </row>
        <row r="30">
          <cell r="B30">
            <v>0</v>
          </cell>
          <cell r="C30">
            <v>15</v>
          </cell>
          <cell r="D30">
            <v>140</v>
          </cell>
          <cell r="E30">
            <v>36</v>
          </cell>
          <cell r="F30">
            <v>870</v>
          </cell>
          <cell r="G30">
            <v>13</v>
          </cell>
          <cell r="H30">
            <v>80</v>
          </cell>
          <cell r="I30">
            <v>11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3</v>
          </cell>
          <cell r="C32">
            <v>8</v>
          </cell>
          <cell r="D32">
            <v>0</v>
          </cell>
          <cell r="E32">
            <v>468</v>
          </cell>
          <cell r="F32">
            <v>190</v>
          </cell>
          <cell r="G32">
            <v>668</v>
          </cell>
          <cell r="H32">
            <v>5</v>
          </cell>
          <cell r="I32">
            <v>0</v>
          </cell>
        </row>
        <row r="33">
          <cell r="B33">
            <v>29866</v>
          </cell>
          <cell r="C33">
            <v>5</v>
          </cell>
          <cell r="D33">
            <v>15</v>
          </cell>
          <cell r="E33">
            <v>2097</v>
          </cell>
          <cell r="F33">
            <v>335</v>
          </cell>
          <cell r="G33">
            <v>931</v>
          </cell>
          <cell r="H33">
            <v>717</v>
          </cell>
          <cell r="I33">
            <v>30</v>
          </cell>
        </row>
        <row r="34">
          <cell r="B34">
            <v>52</v>
          </cell>
          <cell r="C34">
            <v>602</v>
          </cell>
          <cell r="D34">
            <v>0</v>
          </cell>
          <cell r="E34">
            <v>23</v>
          </cell>
          <cell r="F34">
            <v>305</v>
          </cell>
          <cell r="G34">
            <v>0</v>
          </cell>
          <cell r="H34">
            <v>5</v>
          </cell>
          <cell r="I34">
            <v>255</v>
          </cell>
        </row>
        <row r="35">
          <cell r="B35">
            <v>95</v>
          </cell>
          <cell r="C35">
            <v>130</v>
          </cell>
          <cell r="D35">
            <v>396</v>
          </cell>
          <cell r="E35">
            <v>114</v>
          </cell>
          <cell r="F35">
            <v>95</v>
          </cell>
          <cell r="G35">
            <v>125</v>
          </cell>
          <cell r="H35">
            <v>182</v>
          </cell>
          <cell r="I35">
            <v>97</v>
          </cell>
        </row>
        <row r="36">
          <cell r="B36">
            <v>55</v>
          </cell>
          <cell r="C36">
            <v>2</v>
          </cell>
          <cell r="D36">
            <v>557</v>
          </cell>
          <cell r="E36">
            <v>0</v>
          </cell>
          <cell r="F36">
            <v>0</v>
          </cell>
          <cell r="G36">
            <v>360</v>
          </cell>
          <cell r="H36">
            <v>70</v>
          </cell>
          <cell r="I36">
            <v>400</v>
          </cell>
        </row>
        <row r="37">
          <cell r="B37">
            <v>100</v>
          </cell>
          <cell r="C37">
            <v>25</v>
          </cell>
          <cell r="D37">
            <v>0</v>
          </cell>
          <cell r="E37">
            <v>0</v>
          </cell>
          <cell r="F37">
            <v>28</v>
          </cell>
          <cell r="G37">
            <v>0</v>
          </cell>
          <cell r="H37">
            <v>0</v>
          </cell>
          <cell r="I37">
            <v>526</v>
          </cell>
        </row>
        <row r="38">
          <cell r="B38">
            <v>50</v>
          </cell>
          <cell r="C38">
            <v>1071</v>
          </cell>
          <cell r="D38">
            <v>0</v>
          </cell>
          <cell r="E38">
            <v>77</v>
          </cell>
          <cell r="F38">
            <v>248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156</v>
          </cell>
          <cell r="C40">
            <v>109</v>
          </cell>
          <cell r="D40">
            <v>1298</v>
          </cell>
          <cell r="E40">
            <v>9</v>
          </cell>
          <cell r="F40">
            <v>503</v>
          </cell>
          <cell r="G40">
            <v>256</v>
          </cell>
          <cell r="H40">
            <v>935</v>
          </cell>
          <cell r="I40">
            <v>88</v>
          </cell>
        </row>
        <row r="41">
          <cell r="B41">
            <v>4341</v>
          </cell>
          <cell r="C41">
            <v>861</v>
          </cell>
          <cell r="D41">
            <v>1843</v>
          </cell>
          <cell r="E41">
            <v>3668</v>
          </cell>
          <cell r="F41">
            <v>1484</v>
          </cell>
          <cell r="G41">
            <v>1083</v>
          </cell>
          <cell r="H41">
            <v>1990</v>
          </cell>
          <cell r="I41">
            <v>390</v>
          </cell>
        </row>
        <row r="57">
          <cell r="B57">
            <v>5588</v>
          </cell>
          <cell r="C57">
            <v>177733</v>
          </cell>
          <cell r="D57">
            <v>131021</v>
          </cell>
          <cell r="E57">
            <v>86392</v>
          </cell>
          <cell r="F57">
            <v>6229</v>
          </cell>
          <cell r="H57">
            <v>45710</v>
          </cell>
          <cell r="I57">
            <v>2242</v>
          </cell>
        </row>
        <row r="58">
          <cell r="B58">
            <v>1637</v>
          </cell>
          <cell r="C58">
            <v>1421</v>
          </cell>
          <cell r="D58">
            <v>891</v>
          </cell>
          <cell r="E58">
            <v>1179</v>
          </cell>
          <cell r="F58">
            <v>3946</v>
          </cell>
          <cell r="G58">
            <v>2227</v>
          </cell>
          <cell r="H58">
            <v>11203</v>
          </cell>
          <cell r="I58">
            <v>2114</v>
          </cell>
        </row>
        <row r="59">
          <cell r="B59">
            <v>80</v>
          </cell>
          <cell r="C59">
            <v>0</v>
          </cell>
          <cell r="D59">
            <v>50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>
            <v>1530</v>
          </cell>
          <cell r="C60">
            <v>71850</v>
          </cell>
          <cell r="D60">
            <v>390</v>
          </cell>
          <cell r="E60">
            <v>1130</v>
          </cell>
          <cell r="F60">
            <v>8700</v>
          </cell>
          <cell r="G60">
            <v>19789</v>
          </cell>
          <cell r="H60">
            <v>670</v>
          </cell>
          <cell r="I60">
            <v>29659</v>
          </cell>
        </row>
        <row r="61">
          <cell r="B61">
            <v>0</v>
          </cell>
          <cell r="C61">
            <v>0</v>
          </cell>
          <cell r="D61">
            <v>32</v>
          </cell>
          <cell r="E61">
            <v>0</v>
          </cell>
          <cell r="F61">
            <v>10</v>
          </cell>
          <cell r="G61">
            <v>0</v>
          </cell>
          <cell r="H61">
            <v>1929</v>
          </cell>
          <cell r="I61">
            <v>156</v>
          </cell>
        </row>
        <row r="62">
          <cell r="B62">
            <v>215</v>
          </cell>
          <cell r="C62">
            <v>65</v>
          </cell>
          <cell r="D62">
            <v>148</v>
          </cell>
          <cell r="E62">
            <v>1441</v>
          </cell>
          <cell r="F62">
            <v>145</v>
          </cell>
          <cell r="G62">
            <v>374</v>
          </cell>
          <cell r="H62">
            <v>7</v>
          </cell>
          <cell r="I62">
            <v>0</v>
          </cell>
        </row>
        <row r="63">
          <cell r="B63">
            <v>45</v>
          </cell>
          <cell r="C63">
            <v>97</v>
          </cell>
          <cell r="D63">
            <v>105</v>
          </cell>
          <cell r="E63">
            <v>76</v>
          </cell>
          <cell r="F63">
            <v>285</v>
          </cell>
          <cell r="G63">
            <v>786</v>
          </cell>
          <cell r="H63">
            <v>0</v>
          </cell>
          <cell r="I63">
            <v>0</v>
          </cell>
        </row>
        <row r="64">
          <cell r="B64">
            <v>25</v>
          </cell>
          <cell r="C64">
            <v>0</v>
          </cell>
          <cell r="D64">
            <v>0</v>
          </cell>
          <cell r="E64">
            <v>0</v>
          </cell>
          <cell r="F64">
            <v>65</v>
          </cell>
          <cell r="G64">
            <v>20</v>
          </cell>
          <cell r="H64">
            <v>0</v>
          </cell>
          <cell r="I64">
            <v>0</v>
          </cell>
        </row>
        <row r="65">
          <cell r="B65">
            <v>437</v>
          </cell>
          <cell r="C65">
            <v>919</v>
          </cell>
          <cell r="D65">
            <v>1369</v>
          </cell>
          <cell r="E65">
            <v>85</v>
          </cell>
          <cell r="F65">
            <v>540</v>
          </cell>
          <cell r="G65">
            <v>2152</v>
          </cell>
          <cell r="H65">
            <v>4534</v>
          </cell>
          <cell r="I65">
            <v>215</v>
          </cell>
        </row>
        <row r="66">
          <cell r="B66">
            <v>349</v>
          </cell>
          <cell r="C66">
            <v>333</v>
          </cell>
          <cell r="D66">
            <v>76</v>
          </cell>
          <cell r="E66">
            <v>617</v>
          </cell>
          <cell r="F66">
            <v>1142</v>
          </cell>
          <cell r="G66">
            <v>255</v>
          </cell>
          <cell r="H66">
            <v>2337</v>
          </cell>
          <cell r="I66">
            <v>394</v>
          </cell>
        </row>
        <row r="67">
          <cell r="B67">
            <v>0</v>
          </cell>
          <cell r="C67">
            <v>421</v>
          </cell>
          <cell r="D67">
            <v>0</v>
          </cell>
          <cell r="E67">
            <v>2</v>
          </cell>
          <cell r="F67">
            <v>924</v>
          </cell>
          <cell r="G67">
            <v>1151</v>
          </cell>
          <cell r="H67">
            <v>0</v>
          </cell>
          <cell r="I67">
            <v>483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1744</v>
          </cell>
          <cell r="F68">
            <v>190</v>
          </cell>
          <cell r="G68">
            <v>0</v>
          </cell>
          <cell r="H68">
            <v>0</v>
          </cell>
          <cell r="I68">
            <v>0</v>
          </cell>
        </row>
        <row r="69">
          <cell r="B69">
            <v>533</v>
          </cell>
          <cell r="C69">
            <v>875</v>
          </cell>
          <cell r="D69">
            <v>32</v>
          </cell>
          <cell r="E69">
            <v>174</v>
          </cell>
          <cell r="F69">
            <v>1254</v>
          </cell>
          <cell r="G69">
            <v>488</v>
          </cell>
          <cell r="H69">
            <v>0</v>
          </cell>
          <cell r="I69">
            <v>384</v>
          </cell>
        </row>
        <row r="70">
          <cell r="B70">
            <v>3970</v>
          </cell>
          <cell r="C70">
            <v>968</v>
          </cell>
          <cell r="D70">
            <v>2237</v>
          </cell>
          <cell r="E70">
            <v>3421</v>
          </cell>
          <cell r="F70">
            <v>2199</v>
          </cell>
          <cell r="G70">
            <v>1008</v>
          </cell>
          <cell r="H70">
            <v>1981</v>
          </cell>
          <cell r="I70">
            <v>1752</v>
          </cell>
        </row>
        <row r="71">
          <cell r="B71">
            <v>1427</v>
          </cell>
          <cell r="C71">
            <v>412</v>
          </cell>
          <cell r="D71">
            <v>3407</v>
          </cell>
          <cell r="E71">
            <v>989</v>
          </cell>
          <cell r="F71">
            <v>3450</v>
          </cell>
          <cell r="G71">
            <v>442</v>
          </cell>
          <cell r="H71">
            <v>155</v>
          </cell>
          <cell r="I71">
            <v>192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1457</v>
          </cell>
          <cell r="C73">
            <v>1501</v>
          </cell>
          <cell r="D73">
            <v>320</v>
          </cell>
          <cell r="E73">
            <v>532</v>
          </cell>
          <cell r="F73">
            <v>2051</v>
          </cell>
          <cell r="G73">
            <v>1503</v>
          </cell>
          <cell r="H73">
            <v>813</v>
          </cell>
          <cell r="I73">
            <v>926</v>
          </cell>
        </row>
        <row r="74">
          <cell r="B74">
            <v>2153</v>
          </cell>
          <cell r="C74">
            <v>39</v>
          </cell>
          <cell r="D74">
            <v>209</v>
          </cell>
          <cell r="E74">
            <v>336</v>
          </cell>
          <cell r="F74">
            <v>115</v>
          </cell>
          <cell r="G74">
            <v>164</v>
          </cell>
          <cell r="H74">
            <v>17</v>
          </cell>
          <cell r="I74">
            <v>30</v>
          </cell>
        </row>
        <row r="75">
          <cell r="B75">
            <v>269</v>
          </cell>
          <cell r="C75">
            <v>0</v>
          </cell>
          <cell r="D75">
            <v>23</v>
          </cell>
          <cell r="E75">
            <v>1761</v>
          </cell>
          <cell r="F75">
            <v>440</v>
          </cell>
          <cell r="G75">
            <v>22</v>
          </cell>
          <cell r="H75">
            <v>874</v>
          </cell>
          <cell r="I75">
            <v>0</v>
          </cell>
        </row>
        <row r="76">
          <cell r="B76">
            <v>80</v>
          </cell>
          <cell r="C76">
            <v>35</v>
          </cell>
          <cell r="D76">
            <v>65</v>
          </cell>
          <cell r="E76">
            <v>167</v>
          </cell>
          <cell r="F76">
            <v>192</v>
          </cell>
          <cell r="G76">
            <v>0</v>
          </cell>
          <cell r="H76">
            <v>5</v>
          </cell>
          <cell r="I76">
            <v>48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339</v>
          </cell>
          <cell r="F77">
            <v>195</v>
          </cell>
          <cell r="G77">
            <v>120</v>
          </cell>
          <cell r="H77">
            <v>0</v>
          </cell>
          <cell r="I77">
            <v>0</v>
          </cell>
        </row>
        <row r="78">
          <cell r="B78">
            <v>0</v>
          </cell>
          <cell r="C78">
            <v>0</v>
          </cell>
          <cell r="D78">
            <v>20</v>
          </cell>
          <cell r="E78">
            <v>8350</v>
          </cell>
          <cell r="F78">
            <v>40</v>
          </cell>
          <cell r="G78">
            <v>1153</v>
          </cell>
          <cell r="H78">
            <v>128</v>
          </cell>
          <cell r="I78">
            <v>0</v>
          </cell>
        </row>
        <row r="79">
          <cell r="B79">
            <v>240</v>
          </cell>
          <cell r="C79">
            <v>6</v>
          </cell>
          <cell r="D79">
            <v>8</v>
          </cell>
          <cell r="E79">
            <v>102</v>
          </cell>
          <cell r="F79">
            <v>410</v>
          </cell>
          <cell r="G79">
            <v>13</v>
          </cell>
          <cell r="H79">
            <v>60</v>
          </cell>
          <cell r="I79">
            <v>11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313</v>
          </cell>
          <cell r="F81">
            <v>185</v>
          </cell>
          <cell r="G81">
            <v>87</v>
          </cell>
          <cell r="H81">
            <v>0</v>
          </cell>
          <cell r="I81">
            <v>0</v>
          </cell>
        </row>
        <row r="82">
          <cell r="B82">
            <v>49300</v>
          </cell>
          <cell r="C82">
            <v>1048</v>
          </cell>
          <cell r="D82">
            <v>251</v>
          </cell>
          <cell r="E82">
            <v>3923</v>
          </cell>
          <cell r="F82">
            <v>1465</v>
          </cell>
          <cell r="G82">
            <v>2124</v>
          </cell>
          <cell r="H82">
            <v>2387</v>
          </cell>
          <cell r="I82">
            <v>1218</v>
          </cell>
        </row>
        <row r="83">
          <cell r="B83">
            <v>507</v>
          </cell>
          <cell r="C83">
            <v>1613</v>
          </cell>
          <cell r="D83">
            <v>0</v>
          </cell>
          <cell r="E83">
            <v>255</v>
          </cell>
          <cell r="F83">
            <v>3650</v>
          </cell>
          <cell r="G83">
            <v>310</v>
          </cell>
          <cell r="H83">
            <v>0</v>
          </cell>
          <cell r="I83">
            <v>1325</v>
          </cell>
        </row>
        <row r="84">
          <cell r="B84">
            <v>831</v>
          </cell>
          <cell r="C84">
            <v>1752</v>
          </cell>
          <cell r="D84">
            <v>2964</v>
          </cell>
          <cell r="E84">
            <v>999</v>
          </cell>
          <cell r="F84">
            <v>455</v>
          </cell>
          <cell r="G84">
            <v>1056</v>
          </cell>
          <cell r="H84">
            <v>389</v>
          </cell>
          <cell r="I84">
            <v>135</v>
          </cell>
        </row>
        <row r="85">
          <cell r="B85">
            <v>155</v>
          </cell>
          <cell r="C85">
            <v>0</v>
          </cell>
          <cell r="D85">
            <v>240</v>
          </cell>
          <cell r="E85">
            <v>0</v>
          </cell>
          <cell r="F85">
            <v>0</v>
          </cell>
          <cell r="G85">
            <v>266</v>
          </cell>
          <cell r="H85">
            <v>60</v>
          </cell>
          <cell r="I85">
            <v>300</v>
          </cell>
        </row>
        <row r="86">
          <cell r="B86">
            <v>360</v>
          </cell>
          <cell r="C86">
            <v>4214</v>
          </cell>
          <cell r="D86">
            <v>6</v>
          </cell>
          <cell r="E86">
            <v>2353</v>
          </cell>
          <cell r="F86">
            <v>4405</v>
          </cell>
          <cell r="G86">
            <v>559</v>
          </cell>
          <cell r="H86">
            <v>0</v>
          </cell>
          <cell r="I86">
            <v>4371</v>
          </cell>
        </row>
        <row r="87">
          <cell r="B87">
            <v>42</v>
          </cell>
          <cell r="C87">
            <v>9178</v>
          </cell>
          <cell r="D87">
            <v>4</v>
          </cell>
          <cell r="E87">
            <v>70</v>
          </cell>
          <cell r="F87">
            <v>565</v>
          </cell>
          <cell r="G87">
            <v>0</v>
          </cell>
          <cell r="H87">
            <v>0</v>
          </cell>
          <cell r="I87">
            <v>120</v>
          </cell>
        </row>
        <row r="88">
          <cell r="B88">
            <v>0</v>
          </cell>
          <cell r="C88">
            <v>22</v>
          </cell>
          <cell r="D88">
            <v>0</v>
          </cell>
          <cell r="E88">
            <v>90</v>
          </cell>
          <cell r="F88">
            <v>285</v>
          </cell>
          <cell r="G88">
            <v>539</v>
          </cell>
          <cell r="H88">
            <v>0</v>
          </cell>
          <cell r="I88">
            <v>112</v>
          </cell>
        </row>
        <row r="89">
          <cell r="B89">
            <v>29331</v>
          </cell>
          <cell r="C89">
            <v>10247</v>
          </cell>
          <cell r="D89">
            <v>157847</v>
          </cell>
          <cell r="E89">
            <v>3063</v>
          </cell>
          <cell r="F89">
            <v>24856</v>
          </cell>
          <cell r="G89">
            <v>77289</v>
          </cell>
          <cell r="H89">
            <v>32056</v>
          </cell>
          <cell r="I89">
            <v>951</v>
          </cell>
        </row>
        <row r="90">
          <cell r="B90">
            <v>167468</v>
          </cell>
          <cell r="C90">
            <v>169659</v>
          </cell>
          <cell r="D90">
            <v>9679</v>
          </cell>
          <cell r="E90">
            <v>209563</v>
          </cell>
          <cell r="F90">
            <v>38547</v>
          </cell>
          <cell r="G90">
            <v>165904</v>
          </cell>
          <cell r="H90">
            <v>25137</v>
          </cell>
          <cell r="I90">
            <v>2005</v>
          </cell>
        </row>
        <row r="107">
          <cell r="B107">
            <v>22274</v>
          </cell>
          <cell r="C107">
            <v>629526</v>
          </cell>
          <cell r="D107">
            <v>603757</v>
          </cell>
          <cell r="E107">
            <v>319660</v>
          </cell>
          <cell r="F107">
            <v>19491</v>
          </cell>
          <cell r="H107">
            <v>149020</v>
          </cell>
          <cell r="I107">
            <v>4460</v>
          </cell>
        </row>
        <row r="108">
          <cell r="B108">
            <v>3568</v>
          </cell>
          <cell r="C108">
            <v>2230</v>
          </cell>
          <cell r="D108">
            <v>1768</v>
          </cell>
          <cell r="E108">
            <v>2121</v>
          </cell>
          <cell r="F108">
            <v>17239</v>
          </cell>
          <cell r="G108">
            <v>3469</v>
          </cell>
          <cell r="H108">
            <v>17250</v>
          </cell>
          <cell r="I108">
            <v>4158</v>
          </cell>
        </row>
        <row r="109">
          <cell r="B109">
            <v>490</v>
          </cell>
          <cell r="C109">
            <v>0</v>
          </cell>
          <cell r="D109">
            <v>325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>
            <v>309</v>
          </cell>
          <cell r="C110">
            <v>5340</v>
          </cell>
          <cell r="D110">
            <v>98</v>
          </cell>
          <cell r="E110">
            <v>188</v>
          </cell>
          <cell r="F110">
            <v>1020</v>
          </cell>
          <cell r="G110">
            <v>2040</v>
          </cell>
          <cell r="H110">
            <v>109</v>
          </cell>
          <cell r="I110">
            <v>2198</v>
          </cell>
        </row>
        <row r="111">
          <cell r="B111">
            <v>0</v>
          </cell>
          <cell r="C111">
            <v>0</v>
          </cell>
          <cell r="D111">
            <v>32</v>
          </cell>
          <cell r="E111">
            <v>0</v>
          </cell>
          <cell r="F111">
            <v>30</v>
          </cell>
          <cell r="G111">
            <v>0</v>
          </cell>
          <cell r="H111">
            <v>3146</v>
          </cell>
          <cell r="I111">
            <v>235</v>
          </cell>
        </row>
        <row r="112">
          <cell r="B112">
            <v>264</v>
          </cell>
          <cell r="C112">
            <v>76</v>
          </cell>
          <cell r="D112">
            <v>279</v>
          </cell>
          <cell r="E112">
            <v>1909</v>
          </cell>
          <cell r="F112">
            <v>190</v>
          </cell>
          <cell r="G112">
            <v>339</v>
          </cell>
          <cell r="H112">
            <v>5</v>
          </cell>
          <cell r="I112">
            <v>0</v>
          </cell>
        </row>
        <row r="113">
          <cell r="B113">
            <v>60</v>
          </cell>
          <cell r="C113">
            <v>147</v>
          </cell>
          <cell r="D113">
            <v>263</v>
          </cell>
          <cell r="E113">
            <v>50</v>
          </cell>
          <cell r="F113">
            <v>555</v>
          </cell>
          <cell r="G113">
            <v>756</v>
          </cell>
          <cell r="H113">
            <v>0</v>
          </cell>
          <cell r="I113">
            <v>0</v>
          </cell>
        </row>
        <row r="114">
          <cell r="B114">
            <v>31</v>
          </cell>
          <cell r="C114">
            <v>0</v>
          </cell>
          <cell r="D114">
            <v>0</v>
          </cell>
          <cell r="E114">
            <v>0</v>
          </cell>
          <cell r="F114">
            <v>175</v>
          </cell>
          <cell r="G114">
            <v>20</v>
          </cell>
          <cell r="H114">
            <v>0</v>
          </cell>
          <cell r="I114">
            <v>0</v>
          </cell>
        </row>
        <row r="115">
          <cell r="B115">
            <v>985</v>
          </cell>
          <cell r="C115">
            <v>368</v>
          </cell>
          <cell r="D115">
            <v>3302</v>
          </cell>
          <cell r="E115">
            <v>85</v>
          </cell>
          <cell r="F115">
            <v>410</v>
          </cell>
          <cell r="G115">
            <v>2522</v>
          </cell>
          <cell r="H115">
            <v>6237</v>
          </cell>
          <cell r="I115">
            <v>335</v>
          </cell>
        </row>
        <row r="116">
          <cell r="B116">
            <v>4100</v>
          </cell>
          <cell r="C116">
            <v>2084</v>
          </cell>
          <cell r="D116">
            <v>312</v>
          </cell>
          <cell r="E116">
            <v>6542</v>
          </cell>
          <cell r="F116">
            <v>11080</v>
          </cell>
          <cell r="G116">
            <v>1548</v>
          </cell>
          <cell r="H116">
            <v>22323</v>
          </cell>
          <cell r="I116">
            <v>2314</v>
          </cell>
        </row>
        <row r="117">
          <cell r="B117">
            <v>0</v>
          </cell>
          <cell r="C117">
            <v>4166</v>
          </cell>
          <cell r="D117">
            <v>0</v>
          </cell>
          <cell r="E117">
            <v>1</v>
          </cell>
          <cell r="F117">
            <v>9192</v>
          </cell>
          <cell r="G117">
            <v>6541</v>
          </cell>
          <cell r="H117">
            <v>0</v>
          </cell>
          <cell r="I117">
            <v>4291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54250</v>
          </cell>
          <cell r="F118">
            <v>3040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5217</v>
          </cell>
          <cell r="C119">
            <v>6437</v>
          </cell>
          <cell r="D119">
            <v>133</v>
          </cell>
          <cell r="E119">
            <v>772</v>
          </cell>
          <cell r="F119">
            <v>12030</v>
          </cell>
          <cell r="G119">
            <v>2796</v>
          </cell>
          <cell r="H119">
            <v>0</v>
          </cell>
          <cell r="I119">
            <v>3166</v>
          </cell>
        </row>
        <row r="120">
          <cell r="B120">
            <v>55813</v>
          </cell>
          <cell r="C120">
            <v>6561</v>
          </cell>
          <cell r="D120">
            <v>23231</v>
          </cell>
          <cell r="E120">
            <v>46886</v>
          </cell>
          <cell r="F120">
            <v>23581</v>
          </cell>
          <cell r="G120">
            <v>12515</v>
          </cell>
          <cell r="H120">
            <v>20879</v>
          </cell>
          <cell r="I120">
            <v>13868</v>
          </cell>
        </row>
        <row r="121">
          <cell r="B121">
            <v>8936</v>
          </cell>
          <cell r="C121">
            <v>982</v>
          </cell>
          <cell r="D121">
            <v>14251</v>
          </cell>
          <cell r="E121">
            <v>2901</v>
          </cell>
          <cell r="F121">
            <v>9205</v>
          </cell>
          <cell r="G121">
            <v>2046</v>
          </cell>
          <cell r="H121">
            <v>1085</v>
          </cell>
          <cell r="I121">
            <v>1151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8851</v>
          </cell>
          <cell r="C123">
            <v>7288</v>
          </cell>
          <cell r="D123">
            <v>1290</v>
          </cell>
          <cell r="E123">
            <v>4077</v>
          </cell>
          <cell r="F123">
            <v>18973</v>
          </cell>
          <cell r="G123">
            <v>5433</v>
          </cell>
          <cell r="H123">
            <v>5607</v>
          </cell>
          <cell r="I123">
            <v>6863</v>
          </cell>
        </row>
        <row r="124">
          <cell r="B124">
            <v>17086</v>
          </cell>
          <cell r="C124">
            <v>124</v>
          </cell>
          <cell r="D124">
            <v>1778</v>
          </cell>
          <cell r="E124">
            <v>3223</v>
          </cell>
          <cell r="F124">
            <v>1150</v>
          </cell>
          <cell r="G124">
            <v>755</v>
          </cell>
          <cell r="H124">
            <v>110</v>
          </cell>
          <cell r="I124">
            <v>178</v>
          </cell>
        </row>
        <row r="125">
          <cell r="B125">
            <v>6218</v>
          </cell>
          <cell r="C125">
            <v>0</v>
          </cell>
          <cell r="D125">
            <v>345</v>
          </cell>
          <cell r="E125">
            <v>34320</v>
          </cell>
          <cell r="F125">
            <v>9680</v>
          </cell>
          <cell r="G125">
            <v>264</v>
          </cell>
          <cell r="H125">
            <v>23414</v>
          </cell>
          <cell r="I125">
            <v>0</v>
          </cell>
        </row>
        <row r="126">
          <cell r="B126">
            <v>720</v>
          </cell>
          <cell r="C126">
            <v>115</v>
          </cell>
          <cell r="D126">
            <v>991</v>
          </cell>
          <cell r="E126">
            <v>2754</v>
          </cell>
          <cell r="F126">
            <v>2615</v>
          </cell>
          <cell r="G126">
            <v>0</v>
          </cell>
          <cell r="H126">
            <v>20</v>
          </cell>
          <cell r="I126">
            <v>367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678</v>
          </cell>
          <cell r="F127">
            <v>390</v>
          </cell>
          <cell r="G127">
            <v>231</v>
          </cell>
          <cell r="H127">
            <v>0</v>
          </cell>
          <cell r="I127">
            <v>0</v>
          </cell>
        </row>
        <row r="128">
          <cell r="B128">
            <v>0</v>
          </cell>
          <cell r="C128">
            <v>0</v>
          </cell>
          <cell r="D128">
            <v>50</v>
          </cell>
          <cell r="E128">
            <v>13262</v>
          </cell>
          <cell r="F128">
            <v>40</v>
          </cell>
          <cell r="G128">
            <v>409</v>
          </cell>
          <cell r="H128">
            <v>90</v>
          </cell>
          <cell r="I128">
            <v>0</v>
          </cell>
        </row>
        <row r="129">
          <cell r="B129">
            <v>1920</v>
          </cell>
          <cell r="C129">
            <v>12</v>
          </cell>
          <cell r="D129">
            <v>120</v>
          </cell>
          <cell r="E129">
            <v>352</v>
          </cell>
          <cell r="F129">
            <v>6150</v>
          </cell>
          <cell r="G129">
            <v>125</v>
          </cell>
          <cell r="H129">
            <v>3060</v>
          </cell>
          <cell r="I129">
            <v>56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21910</v>
          </cell>
          <cell r="F131">
            <v>3515</v>
          </cell>
          <cell r="G131">
            <v>899</v>
          </cell>
          <cell r="H131">
            <v>0</v>
          </cell>
          <cell r="I131">
            <v>0</v>
          </cell>
        </row>
        <row r="132">
          <cell r="B132">
            <v>88453</v>
          </cell>
          <cell r="C132">
            <v>568</v>
          </cell>
          <cell r="D132">
            <v>677</v>
          </cell>
          <cell r="E132">
            <v>454</v>
          </cell>
          <cell r="F132">
            <v>1515</v>
          </cell>
          <cell r="G132">
            <v>1193</v>
          </cell>
          <cell r="H132">
            <v>2992</v>
          </cell>
          <cell r="I132">
            <v>2528</v>
          </cell>
        </row>
        <row r="133">
          <cell r="B133">
            <v>275</v>
          </cell>
          <cell r="C133">
            <v>440</v>
          </cell>
          <cell r="D133">
            <v>0</v>
          </cell>
          <cell r="E133">
            <v>274</v>
          </cell>
          <cell r="F133">
            <v>5050</v>
          </cell>
          <cell r="G133">
            <v>166</v>
          </cell>
          <cell r="H133">
            <v>0</v>
          </cell>
          <cell r="I133">
            <v>1723</v>
          </cell>
        </row>
        <row r="134">
          <cell r="B134">
            <v>1188</v>
          </cell>
          <cell r="C134">
            <v>211</v>
          </cell>
          <cell r="D134">
            <v>2492</v>
          </cell>
          <cell r="E134">
            <v>10464</v>
          </cell>
          <cell r="F134">
            <v>1080</v>
          </cell>
          <cell r="G134">
            <v>458</v>
          </cell>
          <cell r="H134">
            <v>56</v>
          </cell>
          <cell r="I134">
            <v>193</v>
          </cell>
        </row>
        <row r="135">
          <cell r="B135">
            <v>177</v>
          </cell>
          <cell r="C135">
            <v>0</v>
          </cell>
          <cell r="D135">
            <v>225</v>
          </cell>
          <cell r="E135">
            <v>0</v>
          </cell>
          <cell r="F135">
            <v>0</v>
          </cell>
          <cell r="G135">
            <v>68</v>
          </cell>
          <cell r="H135">
            <v>41</v>
          </cell>
          <cell r="I135">
            <v>600</v>
          </cell>
        </row>
        <row r="136">
          <cell r="B136">
            <v>540</v>
          </cell>
          <cell r="C136">
            <v>4217</v>
          </cell>
          <cell r="D136">
            <v>5</v>
          </cell>
          <cell r="E136">
            <v>1032</v>
          </cell>
          <cell r="F136">
            <v>5665</v>
          </cell>
          <cell r="G136">
            <v>343</v>
          </cell>
          <cell r="H136">
            <v>0</v>
          </cell>
          <cell r="I136">
            <v>9522</v>
          </cell>
        </row>
        <row r="137">
          <cell r="B137">
            <v>114</v>
          </cell>
          <cell r="C137">
            <v>1285</v>
          </cell>
          <cell r="D137">
            <v>7</v>
          </cell>
          <cell r="E137">
            <v>3620</v>
          </cell>
          <cell r="F137">
            <v>1372</v>
          </cell>
          <cell r="G137">
            <v>0</v>
          </cell>
          <cell r="H137">
            <v>0</v>
          </cell>
          <cell r="I137">
            <v>166</v>
          </cell>
        </row>
        <row r="138">
          <cell r="B138">
            <v>0</v>
          </cell>
          <cell r="C138">
            <v>33</v>
          </cell>
          <cell r="D138">
            <v>0</v>
          </cell>
          <cell r="E138">
            <v>50</v>
          </cell>
          <cell r="F138">
            <v>1635</v>
          </cell>
          <cell r="G138">
            <v>332</v>
          </cell>
          <cell r="H138">
            <v>0</v>
          </cell>
          <cell r="I138">
            <v>182</v>
          </cell>
        </row>
        <row r="139">
          <cell r="B139">
            <v>139997</v>
          </cell>
          <cell r="C139">
            <v>51235</v>
          </cell>
          <cell r="D139">
            <v>1066674</v>
          </cell>
          <cell r="E139">
            <v>9749</v>
          </cell>
          <cell r="F139">
            <v>135418</v>
          </cell>
          <cell r="G139">
            <v>475888</v>
          </cell>
          <cell r="H139">
            <v>183945</v>
          </cell>
          <cell r="I139">
            <v>25282</v>
          </cell>
        </row>
        <row r="140">
          <cell r="B140">
            <v>40889</v>
          </cell>
          <cell r="C140">
            <v>22364</v>
          </cell>
          <cell r="D140">
            <v>6108</v>
          </cell>
          <cell r="E140">
            <v>20771</v>
          </cell>
          <cell r="F140">
            <v>13325</v>
          </cell>
          <cell r="G140">
            <v>45835</v>
          </cell>
          <cell r="H140">
            <v>12602</v>
          </cell>
          <cell r="I140">
            <v>3189</v>
          </cell>
        </row>
      </sheetData>
      <sheetData sheetId="12">
        <row r="8">
          <cell r="B8">
            <v>0</v>
          </cell>
          <cell r="C8">
            <v>40</v>
          </cell>
          <cell r="D8">
            <v>4726</v>
          </cell>
          <cell r="E8">
            <v>0</v>
          </cell>
          <cell r="F8">
            <v>680</v>
          </cell>
          <cell r="G8">
            <v>0</v>
          </cell>
          <cell r="H8">
            <v>339</v>
          </cell>
          <cell r="I8">
            <v>0</v>
          </cell>
        </row>
        <row r="9">
          <cell r="B9">
            <v>5638</v>
          </cell>
          <cell r="C9">
            <v>1331</v>
          </cell>
          <cell r="D9">
            <v>1278</v>
          </cell>
          <cell r="E9">
            <v>1383</v>
          </cell>
          <cell r="F9">
            <v>933</v>
          </cell>
          <cell r="G9">
            <v>1114</v>
          </cell>
          <cell r="H9">
            <v>277</v>
          </cell>
          <cell r="I9">
            <v>944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825</v>
          </cell>
          <cell r="H10">
            <v>0</v>
          </cell>
          <cell r="I10">
            <v>0</v>
          </cell>
        </row>
        <row r="11">
          <cell r="B11">
            <v>15</v>
          </cell>
          <cell r="C11">
            <v>150</v>
          </cell>
          <cell r="E11">
            <v>20</v>
          </cell>
          <cell r="F11">
            <v>8</v>
          </cell>
          <cell r="G11">
            <v>50</v>
          </cell>
          <cell r="I11">
            <v>15</v>
          </cell>
        </row>
        <row r="12">
          <cell r="B12">
            <v>0</v>
          </cell>
          <cell r="C12">
            <v>0</v>
          </cell>
          <cell r="D12">
            <v>133</v>
          </cell>
          <cell r="E12">
            <v>0</v>
          </cell>
          <cell r="F12">
            <v>0</v>
          </cell>
          <cell r="G12">
            <v>36</v>
          </cell>
          <cell r="H12">
            <v>30</v>
          </cell>
          <cell r="I12">
            <v>15</v>
          </cell>
        </row>
        <row r="13">
          <cell r="B13">
            <v>434</v>
          </cell>
          <cell r="C13">
            <v>203</v>
          </cell>
          <cell r="D13">
            <v>890</v>
          </cell>
          <cell r="E13">
            <v>1071</v>
          </cell>
          <cell r="F13">
            <v>382</v>
          </cell>
          <cell r="G13">
            <v>2381</v>
          </cell>
          <cell r="H13">
            <v>11060</v>
          </cell>
          <cell r="I13">
            <v>9678</v>
          </cell>
        </row>
        <row r="14">
          <cell r="B14">
            <v>28</v>
          </cell>
          <cell r="C14">
            <v>85</v>
          </cell>
          <cell r="D14">
            <v>88</v>
          </cell>
          <cell r="E14">
            <v>14</v>
          </cell>
          <cell r="F14">
            <v>118</v>
          </cell>
          <cell r="G14">
            <v>1244</v>
          </cell>
          <cell r="H14">
            <v>163</v>
          </cell>
          <cell r="I14">
            <v>50</v>
          </cell>
        </row>
        <row r="15">
          <cell r="B15">
            <v>15</v>
          </cell>
          <cell r="C15">
            <v>0</v>
          </cell>
          <cell r="D15">
            <v>0</v>
          </cell>
          <cell r="E15">
            <v>0</v>
          </cell>
          <cell r="F15">
            <v>20</v>
          </cell>
          <cell r="G15">
            <v>2</v>
          </cell>
          <cell r="H15">
            <v>110</v>
          </cell>
          <cell r="I15">
            <v>0</v>
          </cell>
        </row>
        <row r="16">
          <cell r="B16">
            <v>166</v>
          </cell>
          <cell r="C16">
            <v>94</v>
          </cell>
          <cell r="D16">
            <v>323</v>
          </cell>
          <cell r="E16">
            <v>44</v>
          </cell>
          <cell r="F16">
            <v>393</v>
          </cell>
          <cell r="G16">
            <v>86</v>
          </cell>
          <cell r="H16">
            <v>355</v>
          </cell>
          <cell r="I16">
            <v>93</v>
          </cell>
        </row>
        <row r="17">
          <cell r="B17">
            <v>651</v>
          </cell>
          <cell r="C17">
            <v>1559</v>
          </cell>
          <cell r="D17">
            <v>268</v>
          </cell>
          <cell r="E17">
            <v>2066</v>
          </cell>
          <cell r="F17">
            <v>408</v>
          </cell>
          <cell r="G17">
            <v>93</v>
          </cell>
          <cell r="H17">
            <v>65</v>
          </cell>
          <cell r="I17">
            <v>496</v>
          </cell>
        </row>
        <row r="18">
          <cell r="B18">
            <v>6</v>
          </cell>
          <cell r="C18">
            <v>588</v>
          </cell>
          <cell r="D18">
            <v>0</v>
          </cell>
          <cell r="E18">
            <v>1</v>
          </cell>
          <cell r="F18">
            <v>35</v>
          </cell>
          <cell r="G18">
            <v>257</v>
          </cell>
          <cell r="H18">
            <v>0</v>
          </cell>
          <cell r="I18">
            <v>270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2108</v>
          </cell>
          <cell r="F19">
            <v>30</v>
          </cell>
          <cell r="G19">
            <v>30</v>
          </cell>
          <cell r="H19">
            <v>0</v>
          </cell>
          <cell r="I19">
            <v>0</v>
          </cell>
        </row>
        <row r="20">
          <cell r="B20">
            <v>198</v>
          </cell>
          <cell r="C20">
            <v>477</v>
          </cell>
          <cell r="D20">
            <v>115</v>
          </cell>
          <cell r="E20">
            <v>121</v>
          </cell>
          <cell r="F20">
            <v>500</v>
          </cell>
          <cell r="G20">
            <v>538</v>
          </cell>
          <cell r="H20">
            <v>0</v>
          </cell>
          <cell r="I20">
            <v>39</v>
          </cell>
        </row>
        <row r="21">
          <cell r="B21">
            <v>2867</v>
          </cell>
          <cell r="C21">
            <v>1046</v>
          </cell>
          <cell r="D21">
            <v>2349</v>
          </cell>
          <cell r="E21">
            <v>5503</v>
          </cell>
          <cell r="F21">
            <v>1445</v>
          </cell>
          <cell r="G21">
            <v>381</v>
          </cell>
          <cell r="H21">
            <v>905</v>
          </cell>
          <cell r="I21">
            <v>924</v>
          </cell>
        </row>
        <row r="22">
          <cell r="B22">
            <v>602</v>
          </cell>
          <cell r="C22">
            <v>70</v>
          </cell>
          <cell r="D22">
            <v>1656</v>
          </cell>
          <cell r="E22">
            <v>274</v>
          </cell>
          <cell r="F22">
            <v>281</v>
          </cell>
          <cell r="G22">
            <v>133</v>
          </cell>
          <cell r="H22">
            <v>537</v>
          </cell>
          <cell r="I22">
            <v>120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2827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1698</v>
          </cell>
          <cell r="C24">
            <v>321</v>
          </cell>
          <cell r="D24">
            <v>784</v>
          </cell>
          <cell r="E24">
            <v>639</v>
          </cell>
          <cell r="F24">
            <v>2945</v>
          </cell>
          <cell r="G24">
            <v>202</v>
          </cell>
          <cell r="H24">
            <v>20</v>
          </cell>
          <cell r="I24">
            <v>869</v>
          </cell>
        </row>
        <row r="25">
          <cell r="B25">
            <v>188</v>
          </cell>
          <cell r="C25">
            <v>34</v>
          </cell>
          <cell r="D25">
            <v>688</v>
          </cell>
          <cell r="E25">
            <v>110</v>
          </cell>
          <cell r="F25">
            <v>157</v>
          </cell>
          <cell r="G25">
            <v>24</v>
          </cell>
          <cell r="H25">
            <v>175</v>
          </cell>
          <cell r="I25">
            <v>12</v>
          </cell>
        </row>
        <row r="26">
          <cell r="B26">
            <v>0</v>
          </cell>
          <cell r="C26">
            <v>0</v>
          </cell>
          <cell r="D26">
            <v>33</v>
          </cell>
          <cell r="E26">
            <v>71</v>
          </cell>
          <cell r="F26">
            <v>313</v>
          </cell>
          <cell r="G26">
            <v>266</v>
          </cell>
          <cell r="H26">
            <v>208</v>
          </cell>
          <cell r="I26">
            <v>26</v>
          </cell>
        </row>
        <row r="27">
          <cell r="B27">
            <v>192</v>
          </cell>
          <cell r="C27">
            <v>54</v>
          </cell>
          <cell r="D27">
            <v>89</v>
          </cell>
          <cell r="E27">
            <v>73</v>
          </cell>
          <cell r="F27">
            <v>102</v>
          </cell>
          <cell r="G27">
            <v>32</v>
          </cell>
          <cell r="H27">
            <v>52</v>
          </cell>
          <cell r="I27">
            <v>44</v>
          </cell>
        </row>
        <row r="28">
          <cell r="B28">
            <v>7</v>
          </cell>
          <cell r="C28">
            <v>37</v>
          </cell>
          <cell r="D28">
            <v>0</v>
          </cell>
          <cell r="E28">
            <v>549</v>
          </cell>
          <cell r="F28">
            <v>190</v>
          </cell>
          <cell r="G28">
            <v>5</v>
          </cell>
          <cell r="H28">
            <v>0</v>
          </cell>
          <cell r="I28">
            <v>5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1616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27</v>
          </cell>
          <cell r="C30">
            <v>23</v>
          </cell>
          <cell r="D30">
            <v>19</v>
          </cell>
          <cell r="E30">
            <v>53</v>
          </cell>
          <cell r="F30">
            <v>294</v>
          </cell>
          <cell r="G30">
            <v>35</v>
          </cell>
          <cell r="H30">
            <v>85</v>
          </cell>
          <cell r="I30">
            <v>44</v>
          </cell>
        </row>
        <row r="32">
          <cell r="B32">
            <v>0</v>
          </cell>
          <cell r="C32">
            <v>16</v>
          </cell>
          <cell r="D32">
            <v>0</v>
          </cell>
          <cell r="E32">
            <v>315</v>
          </cell>
          <cell r="F32">
            <v>150</v>
          </cell>
          <cell r="G32">
            <v>28</v>
          </cell>
          <cell r="H32">
            <v>0</v>
          </cell>
          <cell r="I32">
            <v>4</v>
          </cell>
        </row>
        <row r="33">
          <cell r="B33">
            <v>5</v>
          </cell>
          <cell r="C33">
            <v>6</v>
          </cell>
          <cell r="D33">
            <v>6</v>
          </cell>
          <cell r="E33">
            <v>0</v>
          </cell>
          <cell r="F33">
            <v>10</v>
          </cell>
          <cell r="G33">
            <v>446</v>
          </cell>
          <cell r="H33">
            <v>282</v>
          </cell>
          <cell r="I33">
            <v>10</v>
          </cell>
        </row>
        <row r="34">
          <cell r="B34">
            <v>50</v>
          </cell>
          <cell r="C34">
            <v>497</v>
          </cell>
          <cell r="D34">
            <v>0</v>
          </cell>
          <cell r="E34">
            <v>56</v>
          </cell>
          <cell r="F34">
            <v>130</v>
          </cell>
          <cell r="G34">
            <v>0</v>
          </cell>
          <cell r="H34">
            <v>0</v>
          </cell>
          <cell r="I34">
            <v>401</v>
          </cell>
        </row>
        <row r="35">
          <cell r="B35">
            <v>20</v>
          </cell>
          <cell r="C35">
            <v>8</v>
          </cell>
          <cell r="D35">
            <v>265</v>
          </cell>
          <cell r="E35">
            <v>332</v>
          </cell>
          <cell r="F35">
            <v>155</v>
          </cell>
          <cell r="G35">
            <v>1174</v>
          </cell>
          <cell r="H35">
            <v>38</v>
          </cell>
          <cell r="I35">
            <v>30</v>
          </cell>
        </row>
        <row r="36">
          <cell r="B36">
            <v>0</v>
          </cell>
          <cell r="C36">
            <v>2</v>
          </cell>
          <cell r="D36">
            <v>320</v>
          </cell>
          <cell r="E36">
            <v>0</v>
          </cell>
          <cell r="F36">
            <v>0</v>
          </cell>
          <cell r="G36">
            <v>90</v>
          </cell>
          <cell r="H36">
            <v>124</v>
          </cell>
          <cell r="I36">
            <v>500</v>
          </cell>
        </row>
        <row r="37">
          <cell r="B37">
            <v>0</v>
          </cell>
          <cell r="C37">
            <v>83</v>
          </cell>
          <cell r="D37">
            <v>5</v>
          </cell>
          <cell r="E37">
            <v>10</v>
          </cell>
          <cell r="F37">
            <v>0</v>
          </cell>
          <cell r="G37">
            <v>0</v>
          </cell>
          <cell r="H37">
            <v>0</v>
          </cell>
          <cell r="I37">
            <v>305</v>
          </cell>
        </row>
        <row r="38">
          <cell r="B38">
            <v>55</v>
          </cell>
          <cell r="C38">
            <v>849</v>
          </cell>
          <cell r="D38">
            <v>30</v>
          </cell>
          <cell r="E38">
            <v>12</v>
          </cell>
          <cell r="F38">
            <v>204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78</v>
          </cell>
          <cell r="C40">
            <v>79</v>
          </cell>
          <cell r="D40">
            <v>1056</v>
          </cell>
          <cell r="E40">
            <v>196</v>
          </cell>
          <cell r="F40">
            <v>445</v>
          </cell>
          <cell r="G40">
            <v>120</v>
          </cell>
          <cell r="H40">
            <v>209</v>
          </cell>
          <cell r="I40">
            <v>55</v>
          </cell>
        </row>
        <row r="41">
          <cell r="B41">
            <v>4390</v>
          </cell>
          <cell r="C41">
            <v>961</v>
          </cell>
          <cell r="D41">
            <v>4252</v>
          </cell>
          <cell r="E41">
            <v>4428</v>
          </cell>
          <cell r="F41">
            <v>1243</v>
          </cell>
          <cell r="G41">
            <v>369</v>
          </cell>
          <cell r="H41">
            <v>1093</v>
          </cell>
          <cell r="I41">
            <v>184</v>
          </cell>
        </row>
        <row r="57">
          <cell r="B57">
            <v>0</v>
          </cell>
          <cell r="C57">
            <v>152684</v>
          </cell>
          <cell r="D57">
            <v>128178</v>
          </cell>
          <cell r="E57">
            <v>22040</v>
          </cell>
          <cell r="F57">
            <v>6465</v>
          </cell>
          <cell r="G57">
            <v>0</v>
          </cell>
          <cell r="H57">
            <v>48105</v>
          </cell>
        </row>
        <row r="58">
          <cell r="B58">
            <v>1701</v>
          </cell>
          <cell r="C58">
            <v>1530</v>
          </cell>
          <cell r="D58">
            <v>875</v>
          </cell>
          <cell r="E58">
            <v>997</v>
          </cell>
          <cell r="F58">
            <v>3275</v>
          </cell>
          <cell r="G58">
            <v>1821</v>
          </cell>
          <cell r="H58">
            <v>7459</v>
          </cell>
          <cell r="I58">
            <v>2096</v>
          </cell>
        </row>
        <row r="59">
          <cell r="B59">
            <v>60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220</v>
          </cell>
          <cell r="I59">
            <v>0</v>
          </cell>
        </row>
        <row r="60">
          <cell r="B60">
            <v>1531</v>
          </cell>
          <cell r="C60">
            <v>71897</v>
          </cell>
          <cell r="D60">
            <v>739</v>
          </cell>
          <cell r="E60">
            <v>1140</v>
          </cell>
          <cell r="F60">
            <v>8633</v>
          </cell>
          <cell r="G60">
            <v>19868</v>
          </cell>
          <cell r="H60">
            <v>674</v>
          </cell>
          <cell r="I60">
            <v>29758</v>
          </cell>
        </row>
        <row r="61">
          <cell r="B61">
            <v>0</v>
          </cell>
          <cell r="C61">
            <v>0</v>
          </cell>
          <cell r="D61">
            <v>1463</v>
          </cell>
          <cell r="E61">
            <v>0</v>
          </cell>
          <cell r="F61">
            <v>0</v>
          </cell>
          <cell r="G61">
            <v>74</v>
          </cell>
          <cell r="H61">
            <v>8655</v>
          </cell>
          <cell r="I61">
            <v>108</v>
          </cell>
        </row>
        <row r="62">
          <cell r="B62">
            <v>53</v>
          </cell>
          <cell r="C62">
            <v>7</v>
          </cell>
          <cell r="D62">
            <v>706</v>
          </cell>
          <cell r="E62">
            <v>186</v>
          </cell>
          <cell r="F62">
            <v>175</v>
          </cell>
          <cell r="G62">
            <v>361</v>
          </cell>
          <cell r="H62">
            <v>11623</v>
          </cell>
          <cell r="I62">
            <v>0</v>
          </cell>
        </row>
        <row r="63">
          <cell r="B63">
            <v>0</v>
          </cell>
          <cell r="C63">
            <v>66</v>
          </cell>
          <cell r="D63">
            <v>460</v>
          </cell>
          <cell r="E63">
            <v>20</v>
          </cell>
          <cell r="F63">
            <v>200</v>
          </cell>
          <cell r="G63">
            <v>547</v>
          </cell>
          <cell r="H63">
            <v>11025</v>
          </cell>
          <cell r="I63">
            <v>0</v>
          </cell>
        </row>
        <row r="64">
          <cell r="B64">
            <v>8</v>
          </cell>
          <cell r="C64">
            <v>0</v>
          </cell>
          <cell r="D64">
            <v>0</v>
          </cell>
          <cell r="E64">
            <v>0</v>
          </cell>
          <cell r="F64">
            <v>25</v>
          </cell>
          <cell r="G64">
            <v>100</v>
          </cell>
          <cell r="H64">
            <v>113</v>
          </cell>
          <cell r="I64">
            <v>0</v>
          </cell>
        </row>
        <row r="65">
          <cell r="B65">
            <v>1330</v>
          </cell>
          <cell r="C65">
            <v>927</v>
          </cell>
          <cell r="D65">
            <v>1794</v>
          </cell>
          <cell r="E65">
            <v>30</v>
          </cell>
          <cell r="F65">
            <v>690</v>
          </cell>
          <cell r="G65">
            <v>650</v>
          </cell>
          <cell r="H65">
            <v>3989</v>
          </cell>
          <cell r="I65">
            <v>317</v>
          </cell>
        </row>
        <row r="66">
          <cell r="B66">
            <v>149</v>
          </cell>
          <cell r="C66">
            <v>134</v>
          </cell>
          <cell r="D66">
            <v>36</v>
          </cell>
          <cell r="E66">
            <v>931</v>
          </cell>
          <cell r="F66">
            <v>284</v>
          </cell>
          <cell r="G66">
            <v>79</v>
          </cell>
          <cell r="H66">
            <v>1116</v>
          </cell>
          <cell r="I66">
            <v>545</v>
          </cell>
        </row>
        <row r="67">
          <cell r="B67">
            <v>43</v>
          </cell>
          <cell r="C67">
            <v>422</v>
          </cell>
          <cell r="D67">
            <v>0</v>
          </cell>
          <cell r="E67">
            <v>2</v>
          </cell>
          <cell r="F67">
            <v>4610</v>
          </cell>
          <cell r="G67">
            <v>940</v>
          </cell>
          <cell r="H67">
            <v>0</v>
          </cell>
          <cell r="I67">
            <v>709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1457</v>
          </cell>
          <cell r="F68">
            <v>260</v>
          </cell>
          <cell r="G68">
            <v>0</v>
          </cell>
          <cell r="H68">
            <v>0</v>
          </cell>
          <cell r="I68">
            <v>0</v>
          </cell>
        </row>
        <row r="69">
          <cell r="B69">
            <v>251</v>
          </cell>
          <cell r="C69">
            <v>583</v>
          </cell>
          <cell r="D69">
            <v>33</v>
          </cell>
          <cell r="E69">
            <v>190</v>
          </cell>
          <cell r="F69">
            <v>5772</v>
          </cell>
          <cell r="G69">
            <v>495</v>
          </cell>
          <cell r="H69">
            <v>15</v>
          </cell>
          <cell r="I69">
            <v>451</v>
          </cell>
        </row>
        <row r="70">
          <cell r="B70">
            <v>4002</v>
          </cell>
          <cell r="C70">
            <v>1035</v>
          </cell>
          <cell r="D70">
            <v>2849</v>
          </cell>
          <cell r="E70">
            <v>5305</v>
          </cell>
          <cell r="F70">
            <v>3861</v>
          </cell>
          <cell r="G70">
            <v>542</v>
          </cell>
          <cell r="H70">
            <v>2108</v>
          </cell>
          <cell r="I70">
            <v>1917</v>
          </cell>
        </row>
        <row r="71">
          <cell r="B71">
            <v>1324</v>
          </cell>
          <cell r="C71">
            <v>181</v>
          </cell>
          <cell r="D71">
            <v>3545</v>
          </cell>
          <cell r="E71">
            <v>725</v>
          </cell>
          <cell r="F71">
            <v>305</v>
          </cell>
          <cell r="G71">
            <v>595</v>
          </cell>
          <cell r="H71">
            <v>188</v>
          </cell>
          <cell r="I71">
            <v>190</v>
          </cell>
        </row>
        <row r="72">
          <cell r="B72">
            <v>4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1664</v>
          </cell>
          <cell r="C73">
            <v>2185</v>
          </cell>
          <cell r="D73">
            <v>640</v>
          </cell>
          <cell r="E73">
            <v>452</v>
          </cell>
          <cell r="F73">
            <v>1090</v>
          </cell>
          <cell r="G73">
            <v>1475</v>
          </cell>
          <cell r="H73">
            <v>1189</v>
          </cell>
          <cell r="I73">
            <v>890</v>
          </cell>
        </row>
        <row r="74">
          <cell r="B74">
            <v>2135</v>
          </cell>
          <cell r="C74">
            <v>45</v>
          </cell>
          <cell r="D74">
            <v>163</v>
          </cell>
          <cell r="E74">
            <v>307</v>
          </cell>
          <cell r="F74">
            <v>100</v>
          </cell>
          <cell r="G74">
            <v>157</v>
          </cell>
          <cell r="H74">
            <v>74</v>
          </cell>
          <cell r="I74">
            <v>22</v>
          </cell>
        </row>
        <row r="75">
          <cell r="B75">
            <v>121</v>
          </cell>
          <cell r="C75">
            <v>0</v>
          </cell>
          <cell r="D75">
            <v>30</v>
          </cell>
          <cell r="E75">
            <v>8</v>
          </cell>
          <cell r="F75">
            <v>180</v>
          </cell>
          <cell r="G75">
            <v>270</v>
          </cell>
          <cell r="H75">
            <v>356</v>
          </cell>
          <cell r="I75">
            <v>0</v>
          </cell>
        </row>
        <row r="76">
          <cell r="B76">
            <v>127</v>
          </cell>
          <cell r="C76">
            <v>25</v>
          </cell>
          <cell r="D76">
            <v>66</v>
          </cell>
          <cell r="E76">
            <v>121</v>
          </cell>
          <cell r="F76">
            <v>125</v>
          </cell>
          <cell r="G76">
            <v>50</v>
          </cell>
          <cell r="H76">
            <v>0</v>
          </cell>
          <cell r="I76">
            <v>13</v>
          </cell>
        </row>
        <row r="77">
          <cell r="B77">
            <v>16</v>
          </cell>
          <cell r="C77">
            <v>0</v>
          </cell>
          <cell r="D77">
            <v>0</v>
          </cell>
          <cell r="E77">
            <v>549</v>
          </cell>
          <cell r="F77">
            <v>250</v>
          </cell>
          <cell r="G77">
            <v>57</v>
          </cell>
          <cell r="H77">
            <v>0</v>
          </cell>
          <cell r="I77">
            <v>0</v>
          </cell>
        </row>
        <row r="78">
          <cell r="B78">
            <v>9</v>
          </cell>
          <cell r="C78">
            <v>0</v>
          </cell>
          <cell r="D78">
            <v>50</v>
          </cell>
          <cell r="E78">
            <v>8950</v>
          </cell>
          <cell r="F78">
            <v>40</v>
          </cell>
          <cell r="G78">
            <v>901</v>
          </cell>
          <cell r="H78">
            <v>38</v>
          </cell>
          <cell r="I78">
            <v>0</v>
          </cell>
        </row>
        <row r="79">
          <cell r="B79">
            <v>240</v>
          </cell>
          <cell r="C79">
            <v>6</v>
          </cell>
          <cell r="D79">
            <v>4</v>
          </cell>
          <cell r="E79">
            <v>104</v>
          </cell>
          <cell r="F79">
            <v>605</v>
          </cell>
          <cell r="G79">
            <v>0</v>
          </cell>
          <cell r="H79">
            <v>70</v>
          </cell>
          <cell r="I79">
            <v>14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536</v>
          </cell>
          <cell r="F81">
            <v>175</v>
          </cell>
          <cell r="G81">
            <v>511</v>
          </cell>
          <cell r="H81">
            <v>0</v>
          </cell>
          <cell r="I81">
            <v>0</v>
          </cell>
        </row>
        <row r="82">
          <cell r="B82">
            <v>32853</v>
          </cell>
          <cell r="C82">
            <v>79</v>
          </cell>
          <cell r="D82">
            <v>410</v>
          </cell>
          <cell r="E82">
            <v>3916</v>
          </cell>
          <cell r="F82">
            <v>9294</v>
          </cell>
          <cell r="G82">
            <v>7938</v>
          </cell>
          <cell r="H82">
            <v>2763</v>
          </cell>
          <cell r="I82">
            <v>806</v>
          </cell>
        </row>
        <row r="83">
          <cell r="B83">
            <v>259</v>
          </cell>
          <cell r="C83">
            <v>3838</v>
          </cell>
          <cell r="D83">
            <v>0</v>
          </cell>
          <cell r="E83">
            <v>290</v>
          </cell>
          <cell r="F83">
            <v>5920</v>
          </cell>
          <cell r="G83">
            <v>348</v>
          </cell>
          <cell r="H83">
            <v>0</v>
          </cell>
          <cell r="I83">
            <v>1183</v>
          </cell>
        </row>
        <row r="84">
          <cell r="B84">
            <v>766</v>
          </cell>
          <cell r="C84">
            <v>590</v>
          </cell>
          <cell r="D84">
            <v>2577</v>
          </cell>
          <cell r="E84">
            <v>828</v>
          </cell>
          <cell r="F84">
            <v>250</v>
          </cell>
          <cell r="G84">
            <v>896</v>
          </cell>
          <cell r="H84">
            <v>182</v>
          </cell>
          <cell r="I84">
            <v>191</v>
          </cell>
        </row>
        <row r="85">
          <cell r="B85">
            <v>20</v>
          </cell>
          <cell r="C85">
            <v>0</v>
          </cell>
          <cell r="D85">
            <v>260</v>
          </cell>
          <cell r="E85">
            <v>0</v>
          </cell>
          <cell r="F85">
            <v>0</v>
          </cell>
          <cell r="G85">
            <v>50</v>
          </cell>
          <cell r="H85">
            <v>0</v>
          </cell>
          <cell r="I85">
            <v>200</v>
          </cell>
        </row>
        <row r="86">
          <cell r="B86">
            <v>4732</v>
          </cell>
          <cell r="C86">
            <v>1694</v>
          </cell>
          <cell r="D86">
            <v>27</v>
          </cell>
          <cell r="E86">
            <v>3224</v>
          </cell>
          <cell r="F86">
            <v>11220</v>
          </cell>
          <cell r="G86">
            <v>1564</v>
          </cell>
          <cell r="H86">
            <v>0</v>
          </cell>
          <cell r="I86">
            <v>6484</v>
          </cell>
        </row>
        <row r="87">
          <cell r="B87">
            <v>219</v>
          </cell>
          <cell r="C87">
            <v>10357</v>
          </cell>
          <cell r="D87">
            <v>0</v>
          </cell>
          <cell r="E87">
            <v>110</v>
          </cell>
          <cell r="F87">
            <v>400</v>
          </cell>
          <cell r="G87">
            <v>0</v>
          </cell>
          <cell r="H87">
            <v>0</v>
          </cell>
          <cell r="I87">
            <v>45</v>
          </cell>
        </row>
        <row r="88">
          <cell r="B88">
            <v>0</v>
          </cell>
          <cell r="C88">
            <v>32</v>
          </cell>
          <cell r="D88">
            <v>0</v>
          </cell>
          <cell r="E88">
            <v>0</v>
          </cell>
          <cell r="F88">
            <v>300</v>
          </cell>
          <cell r="G88">
            <v>904</v>
          </cell>
          <cell r="H88">
            <v>0</v>
          </cell>
          <cell r="I88">
            <v>95</v>
          </cell>
        </row>
        <row r="89">
          <cell r="B89">
            <v>29719</v>
          </cell>
          <cell r="C89">
            <v>8181</v>
          </cell>
          <cell r="D89">
            <v>160462</v>
          </cell>
          <cell r="E89">
            <v>3045</v>
          </cell>
          <cell r="F89">
            <v>23937</v>
          </cell>
          <cell r="G89">
            <v>67849</v>
          </cell>
          <cell r="H89">
            <v>20152</v>
          </cell>
          <cell r="I89">
            <v>966</v>
          </cell>
        </row>
        <row r="90">
          <cell r="B90">
            <v>166053</v>
          </cell>
          <cell r="C90">
            <v>149836</v>
          </cell>
          <cell r="D90">
            <v>9008</v>
          </cell>
          <cell r="E90">
            <v>190425</v>
          </cell>
          <cell r="F90">
            <v>36181</v>
          </cell>
          <cell r="G90">
            <v>59306</v>
          </cell>
          <cell r="H90">
            <v>22887</v>
          </cell>
          <cell r="I90">
            <v>5320</v>
          </cell>
        </row>
        <row r="107">
          <cell r="B107">
            <v>0</v>
          </cell>
          <cell r="C107">
            <v>503212</v>
          </cell>
          <cell r="D107">
            <v>501913</v>
          </cell>
          <cell r="E107">
            <v>84605</v>
          </cell>
          <cell r="F107">
            <v>20927</v>
          </cell>
          <cell r="G107">
            <v>0</v>
          </cell>
          <cell r="H107">
            <v>247206</v>
          </cell>
        </row>
        <row r="108">
          <cell r="B108">
            <v>4307</v>
          </cell>
          <cell r="C108">
            <v>2345</v>
          </cell>
          <cell r="D108">
            <v>1274</v>
          </cell>
          <cell r="E108">
            <v>1845</v>
          </cell>
          <cell r="F108">
            <v>5266</v>
          </cell>
          <cell r="G108">
            <v>2756</v>
          </cell>
          <cell r="H108">
            <v>12530</v>
          </cell>
          <cell r="I108">
            <v>3255</v>
          </cell>
        </row>
        <row r="109">
          <cell r="B109">
            <v>344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1320</v>
          </cell>
          <cell r="I109">
            <v>0</v>
          </cell>
        </row>
        <row r="110">
          <cell r="B110">
            <v>322</v>
          </cell>
          <cell r="C110">
            <v>5493</v>
          </cell>
          <cell r="D110">
            <v>101</v>
          </cell>
          <cell r="E110">
            <v>191</v>
          </cell>
          <cell r="F110">
            <v>1002</v>
          </cell>
          <cell r="G110">
            <v>2116</v>
          </cell>
          <cell r="H110">
            <v>166</v>
          </cell>
          <cell r="I110">
            <v>2299</v>
          </cell>
        </row>
        <row r="111">
          <cell r="B111">
            <v>0</v>
          </cell>
          <cell r="C111">
            <v>0</v>
          </cell>
          <cell r="D111">
            <v>1754</v>
          </cell>
          <cell r="E111">
            <v>0</v>
          </cell>
          <cell r="F111">
            <v>0</v>
          </cell>
          <cell r="G111">
            <v>207</v>
          </cell>
          <cell r="H111">
            <v>13584</v>
          </cell>
          <cell r="I111">
            <v>140</v>
          </cell>
        </row>
        <row r="112">
          <cell r="B112">
            <v>77</v>
          </cell>
          <cell r="C112">
            <v>7</v>
          </cell>
          <cell r="D112">
            <v>585</v>
          </cell>
          <cell r="E112">
            <v>344</v>
          </cell>
          <cell r="F112">
            <v>195</v>
          </cell>
          <cell r="G112">
            <v>283</v>
          </cell>
          <cell r="H112">
            <v>8563</v>
          </cell>
          <cell r="I112">
            <v>0</v>
          </cell>
        </row>
        <row r="113">
          <cell r="B113">
            <v>0</v>
          </cell>
          <cell r="C113">
            <v>100</v>
          </cell>
          <cell r="D113">
            <v>440</v>
          </cell>
          <cell r="E113">
            <v>12</v>
          </cell>
          <cell r="F113">
            <v>255</v>
          </cell>
          <cell r="G113">
            <v>370</v>
          </cell>
          <cell r="H113">
            <v>4465</v>
          </cell>
          <cell r="I113">
            <v>0</v>
          </cell>
        </row>
        <row r="114">
          <cell r="B114">
            <v>19</v>
          </cell>
          <cell r="C114">
            <v>0</v>
          </cell>
          <cell r="D114">
            <v>0</v>
          </cell>
          <cell r="E114">
            <v>0</v>
          </cell>
          <cell r="F114">
            <v>75</v>
          </cell>
          <cell r="G114">
            <v>0</v>
          </cell>
          <cell r="H114">
            <v>56</v>
          </cell>
          <cell r="I114">
            <v>0</v>
          </cell>
        </row>
        <row r="115">
          <cell r="B115">
            <v>5384</v>
          </cell>
          <cell r="C115">
            <v>371</v>
          </cell>
          <cell r="D115">
            <v>2370</v>
          </cell>
          <cell r="E115">
            <v>28</v>
          </cell>
          <cell r="F115">
            <v>560</v>
          </cell>
          <cell r="G115">
            <v>364</v>
          </cell>
          <cell r="H115">
            <v>3703</v>
          </cell>
          <cell r="I115">
            <v>439</v>
          </cell>
        </row>
        <row r="116">
          <cell r="B116">
            <v>1616</v>
          </cell>
          <cell r="C116">
            <v>800</v>
          </cell>
          <cell r="D116">
            <v>134</v>
          </cell>
          <cell r="E116">
            <v>10896</v>
          </cell>
          <cell r="F116">
            <v>2406</v>
          </cell>
          <cell r="G116">
            <v>403</v>
          </cell>
          <cell r="H116">
            <v>12169</v>
          </cell>
          <cell r="I116">
            <v>3141</v>
          </cell>
        </row>
        <row r="117">
          <cell r="B117">
            <v>430</v>
          </cell>
          <cell r="C117">
            <v>3284</v>
          </cell>
          <cell r="D117">
            <v>0</v>
          </cell>
          <cell r="E117">
            <v>24</v>
          </cell>
          <cell r="F117">
            <v>45380</v>
          </cell>
          <cell r="G117">
            <v>8991</v>
          </cell>
          <cell r="H117">
            <v>0</v>
          </cell>
          <cell r="I117">
            <v>7009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36425</v>
          </cell>
          <cell r="F118">
            <v>4680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2974</v>
          </cell>
          <cell r="C119">
            <v>9240</v>
          </cell>
          <cell r="D119">
            <v>147</v>
          </cell>
          <cell r="E119">
            <v>743</v>
          </cell>
          <cell r="F119">
            <v>57326</v>
          </cell>
          <cell r="G119">
            <v>2816</v>
          </cell>
          <cell r="H119">
            <v>150</v>
          </cell>
          <cell r="I119">
            <v>3810</v>
          </cell>
        </row>
        <row r="120">
          <cell r="B120">
            <v>47888</v>
          </cell>
          <cell r="C120">
            <v>4941</v>
          </cell>
          <cell r="D120">
            <v>22523</v>
          </cell>
          <cell r="E120">
            <v>31732</v>
          </cell>
          <cell r="F120">
            <v>40681</v>
          </cell>
          <cell r="G120">
            <v>6721</v>
          </cell>
          <cell r="H120">
            <v>14927</v>
          </cell>
          <cell r="I120">
            <v>16911</v>
          </cell>
        </row>
        <row r="121">
          <cell r="B121">
            <v>9315</v>
          </cell>
          <cell r="C121">
            <v>343</v>
          </cell>
          <cell r="D121">
            <v>21671</v>
          </cell>
          <cell r="E121">
            <v>4879</v>
          </cell>
          <cell r="F121">
            <v>2700</v>
          </cell>
          <cell r="G121">
            <v>1434</v>
          </cell>
          <cell r="H121">
            <v>1409</v>
          </cell>
          <cell r="I121">
            <v>901</v>
          </cell>
        </row>
        <row r="122">
          <cell r="B122">
            <v>16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10245</v>
          </cell>
          <cell r="C123">
            <v>7875</v>
          </cell>
          <cell r="D123">
            <v>4195</v>
          </cell>
          <cell r="E123">
            <v>3375</v>
          </cell>
          <cell r="F123">
            <v>8970</v>
          </cell>
          <cell r="G123">
            <v>6052</v>
          </cell>
          <cell r="H123">
            <v>2626</v>
          </cell>
          <cell r="I123">
            <v>7505</v>
          </cell>
        </row>
        <row r="124">
          <cell r="B124">
            <v>14841</v>
          </cell>
          <cell r="C124">
            <v>169</v>
          </cell>
          <cell r="D124">
            <v>2018</v>
          </cell>
          <cell r="E124">
            <v>2015</v>
          </cell>
          <cell r="F124">
            <v>1000</v>
          </cell>
          <cell r="G124">
            <v>878</v>
          </cell>
          <cell r="H124">
            <v>350</v>
          </cell>
          <cell r="I124">
            <v>114</v>
          </cell>
        </row>
        <row r="125">
          <cell r="B125">
            <v>2539</v>
          </cell>
          <cell r="C125">
            <v>0</v>
          </cell>
          <cell r="D125">
            <v>1341</v>
          </cell>
          <cell r="E125">
            <v>240</v>
          </cell>
          <cell r="F125">
            <v>3960</v>
          </cell>
          <cell r="G125">
            <v>4680</v>
          </cell>
          <cell r="H125">
            <v>6853</v>
          </cell>
          <cell r="I125">
            <v>0</v>
          </cell>
        </row>
        <row r="126">
          <cell r="B126">
            <v>1064</v>
          </cell>
          <cell r="C126">
            <v>50</v>
          </cell>
          <cell r="D126">
            <v>892</v>
          </cell>
          <cell r="E126">
            <v>522</v>
          </cell>
          <cell r="F126">
            <v>2020</v>
          </cell>
          <cell r="G126">
            <v>180</v>
          </cell>
          <cell r="H126">
            <v>0</v>
          </cell>
          <cell r="I126">
            <v>80</v>
          </cell>
        </row>
        <row r="127">
          <cell r="B127">
            <v>32</v>
          </cell>
          <cell r="C127">
            <v>0</v>
          </cell>
          <cell r="D127">
            <v>0</v>
          </cell>
          <cell r="E127">
            <v>1098</v>
          </cell>
          <cell r="F127">
            <v>425</v>
          </cell>
          <cell r="G127">
            <v>107</v>
          </cell>
          <cell r="H127">
            <v>0</v>
          </cell>
          <cell r="I127">
            <v>0</v>
          </cell>
        </row>
        <row r="128">
          <cell r="B128">
            <v>2</v>
          </cell>
          <cell r="C128">
            <v>0</v>
          </cell>
          <cell r="D128">
            <v>100</v>
          </cell>
          <cell r="E128">
            <v>31056</v>
          </cell>
          <cell r="F128">
            <v>40</v>
          </cell>
          <cell r="G128">
            <v>225</v>
          </cell>
          <cell r="H128">
            <v>25</v>
          </cell>
          <cell r="I128">
            <v>0</v>
          </cell>
        </row>
        <row r="129">
          <cell r="B129">
            <v>1680</v>
          </cell>
          <cell r="C129">
            <v>12</v>
          </cell>
          <cell r="D129">
            <v>104</v>
          </cell>
          <cell r="E129">
            <v>1125</v>
          </cell>
          <cell r="F129">
            <v>10890</v>
          </cell>
          <cell r="G129">
            <v>0</v>
          </cell>
          <cell r="H129">
            <v>1560</v>
          </cell>
          <cell r="I129">
            <v>93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37520</v>
          </cell>
          <cell r="F131">
            <v>2475</v>
          </cell>
          <cell r="G131">
            <v>8225</v>
          </cell>
          <cell r="H131">
            <v>0</v>
          </cell>
          <cell r="I131">
            <v>0</v>
          </cell>
        </row>
        <row r="132">
          <cell r="B132">
            <v>43129</v>
          </cell>
          <cell r="C132">
            <v>115</v>
          </cell>
          <cell r="D132">
            <v>584</v>
          </cell>
          <cell r="E132">
            <v>171</v>
          </cell>
          <cell r="F132">
            <v>15369</v>
          </cell>
          <cell r="G132">
            <v>2425</v>
          </cell>
          <cell r="H132">
            <v>1571</v>
          </cell>
          <cell r="I132">
            <v>1620</v>
          </cell>
        </row>
        <row r="133">
          <cell r="B133">
            <v>241</v>
          </cell>
          <cell r="C133">
            <v>853</v>
          </cell>
          <cell r="D133">
            <v>0</v>
          </cell>
          <cell r="E133">
            <v>281</v>
          </cell>
          <cell r="F133">
            <v>8240</v>
          </cell>
          <cell r="G133">
            <v>148</v>
          </cell>
          <cell r="H133">
            <v>0</v>
          </cell>
          <cell r="I133">
            <v>1874</v>
          </cell>
        </row>
        <row r="134">
          <cell r="B134">
            <v>1067</v>
          </cell>
          <cell r="C134">
            <v>381</v>
          </cell>
          <cell r="D134">
            <v>2346</v>
          </cell>
          <cell r="E134">
            <v>1144</v>
          </cell>
          <cell r="F134">
            <v>625</v>
          </cell>
          <cell r="G134">
            <v>466</v>
          </cell>
          <cell r="H134">
            <v>197</v>
          </cell>
          <cell r="I134">
            <v>450</v>
          </cell>
        </row>
        <row r="135">
          <cell r="B135">
            <v>30</v>
          </cell>
          <cell r="C135">
            <v>0</v>
          </cell>
          <cell r="D135">
            <v>468</v>
          </cell>
          <cell r="E135">
            <v>0</v>
          </cell>
          <cell r="F135">
            <v>0</v>
          </cell>
          <cell r="G135">
            <v>93</v>
          </cell>
          <cell r="H135">
            <v>0</v>
          </cell>
          <cell r="I135">
            <v>400</v>
          </cell>
        </row>
        <row r="136">
          <cell r="B136">
            <v>4487</v>
          </cell>
          <cell r="C136">
            <v>2229</v>
          </cell>
          <cell r="D136">
            <v>9</v>
          </cell>
          <cell r="E136">
            <v>650</v>
          </cell>
          <cell r="F136">
            <v>14370</v>
          </cell>
          <cell r="G136">
            <v>276</v>
          </cell>
          <cell r="H136">
            <v>0</v>
          </cell>
          <cell r="I136">
            <v>16571</v>
          </cell>
        </row>
        <row r="137">
          <cell r="B137">
            <v>592</v>
          </cell>
          <cell r="C137">
            <v>1450</v>
          </cell>
          <cell r="D137">
            <v>0</v>
          </cell>
          <cell r="E137">
            <v>133</v>
          </cell>
          <cell r="F137">
            <v>1000</v>
          </cell>
          <cell r="G137">
            <v>0</v>
          </cell>
          <cell r="H137">
            <v>0</v>
          </cell>
          <cell r="I137">
            <v>45</v>
          </cell>
        </row>
        <row r="138">
          <cell r="B138">
            <v>0</v>
          </cell>
          <cell r="C138">
            <v>48</v>
          </cell>
          <cell r="D138">
            <v>0</v>
          </cell>
          <cell r="E138">
            <v>0</v>
          </cell>
          <cell r="F138">
            <v>140</v>
          </cell>
          <cell r="G138">
            <v>119</v>
          </cell>
          <cell r="H138">
            <v>0</v>
          </cell>
          <cell r="I138">
            <v>203</v>
          </cell>
        </row>
        <row r="139">
          <cell r="B139">
            <v>128085</v>
          </cell>
          <cell r="C139">
            <v>40905</v>
          </cell>
          <cell r="D139">
            <v>1028739</v>
          </cell>
          <cell r="E139">
            <v>7150</v>
          </cell>
          <cell r="F139">
            <v>106231</v>
          </cell>
          <cell r="G139">
            <v>272540</v>
          </cell>
          <cell r="H139">
            <v>48324</v>
          </cell>
          <cell r="I139">
            <v>31420</v>
          </cell>
        </row>
        <row r="140">
          <cell r="B140">
            <v>30537</v>
          </cell>
          <cell r="C140">
            <v>13435</v>
          </cell>
          <cell r="D140">
            <v>4569</v>
          </cell>
          <cell r="E140">
            <v>19417</v>
          </cell>
          <cell r="F140">
            <v>11376</v>
          </cell>
          <cell r="G140">
            <v>11885</v>
          </cell>
          <cell r="H140">
            <v>10356</v>
          </cell>
          <cell r="I140">
            <v>6656</v>
          </cell>
        </row>
      </sheetData>
      <sheetData sheetId="13">
        <row r="8">
          <cell r="B8">
            <v>0</v>
          </cell>
          <cell r="C8">
            <v>30915</v>
          </cell>
          <cell r="D8">
            <v>1589</v>
          </cell>
          <cell r="E8">
            <v>64490</v>
          </cell>
          <cell r="F8">
            <v>2146</v>
          </cell>
          <cell r="G8">
            <v>0</v>
          </cell>
          <cell r="H8">
            <v>468</v>
          </cell>
          <cell r="I8">
            <v>7313</v>
          </cell>
        </row>
        <row r="9">
          <cell r="B9">
            <v>4552</v>
          </cell>
          <cell r="C9">
            <v>700</v>
          </cell>
          <cell r="D9">
            <v>2178</v>
          </cell>
          <cell r="E9">
            <v>1653</v>
          </cell>
          <cell r="F9">
            <v>3019</v>
          </cell>
          <cell r="G9">
            <v>923</v>
          </cell>
          <cell r="H9">
            <v>573</v>
          </cell>
          <cell r="I9">
            <v>1355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5</v>
          </cell>
          <cell r="C11">
            <v>50</v>
          </cell>
          <cell r="D11">
            <v>86</v>
          </cell>
          <cell r="E11">
            <v>52</v>
          </cell>
          <cell r="F11">
            <v>11</v>
          </cell>
          <cell r="G11">
            <v>60</v>
          </cell>
          <cell r="H11">
            <v>0</v>
          </cell>
          <cell r="I11">
            <v>7</v>
          </cell>
        </row>
        <row r="12">
          <cell r="B12">
            <v>5</v>
          </cell>
          <cell r="C12">
            <v>0</v>
          </cell>
          <cell r="D12">
            <v>189</v>
          </cell>
          <cell r="E12">
            <v>0</v>
          </cell>
          <cell r="F12">
            <v>0</v>
          </cell>
          <cell r="G12">
            <v>0</v>
          </cell>
          <cell r="H12">
            <v>35</v>
          </cell>
          <cell r="I12">
            <v>115</v>
          </cell>
        </row>
        <row r="13">
          <cell r="B13">
            <v>960</v>
          </cell>
          <cell r="C13">
            <v>954</v>
          </cell>
          <cell r="D13">
            <v>914</v>
          </cell>
          <cell r="E13">
            <v>2391</v>
          </cell>
          <cell r="F13">
            <v>2711</v>
          </cell>
          <cell r="G13">
            <v>1132</v>
          </cell>
          <cell r="H13">
            <v>81710</v>
          </cell>
          <cell r="I13">
            <v>35656</v>
          </cell>
        </row>
        <row r="14">
          <cell r="B14">
            <v>191</v>
          </cell>
          <cell r="C14">
            <v>117</v>
          </cell>
          <cell r="D14">
            <v>40</v>
          </cell>
          <cell r="E14">
            <v>27</v>
          </cell>
          <cell r="F14">
            <v>150</v>
          </cell>
          <cell r="G14">
            <v>780</v>
          </cell>
          <cell r="H14">
            <v>5717</v>
          </cell>
          <cell r="I14">
            <v>3549</v>
          </cell>
        </row>
        <row r="15">
          <cell r="B15">
            <v>45</v>
          </cell>
          <cell r="C15">
            <v>0</v>
          </cell>
          <cell r="D15">
            <v>50</v>
          </cell>
          <cell r="E15">
            <v>0</v>
          </cell>
          <cell r="F15">
            <v>40</v>
          </cell>
          <cell r="G15">
            <v>60</v>
          </cell>
          <cell r="H15">
            <v>86</v>
          </cell>
          <cell r="I15">
            <v>0</v>
          </cell>
        </row>
        <row r="16">
          <cell r="B16">
            <v>210</v>
          </cell>
          <cell r="C16">
            <v>79</v>
          </cell>
          <cell r="D16">
            <v>607</v>
          </cell>
          <cell r="E16">
            <v>125</v>
          </cell>
          <cell r="F16">
            <v>585</v>
          </cell>
          <cell r="G16">
            <v>11</v>
          </cell>
          <cell r="H16">
            <v>2949</v>
          </cell>
          <cell r="I16">
            <v>162</v>
          </cell>
        </row>
        <row r="17">
          <cell r="B17">
            <v>529</v>
          </cell>
          <cell r="C17">
            <v>520</v>
          </cell>
          <cell r="D17">
            <v>365</v>
          </cell>
          <cell r="E17">
            <v>1067</v>
          </cell>
          <cell r="F17">
            <v>569</v>
          </cell>
          <cell r="G17">
            <v>160</v>
          </cell>
          <cell r="H17">
            <v>1184</v>
          </cell>
          <cell r="I17">
            <v>487</v>
          </cell>
        </row>
        <row r="18">
          <cell r="B18">
            <v>0</v>
          </cell>
          <cell r="C18">
            <v>2518</v>
          </cell>
          <cell r="D18">
            <v>0</v>
          </cell>
          <cell r="E18">
            <v>20</v>
          </cell>
          <cell r="F18">
            <v>635</v>
          </cell>
          <cell r="G18">
            <v>406</v>
          </cell>
          <cell r="H18">
            <v>0</v>
          </cell>
          <cell r="I18">
            <v>230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907</v>
          </cell>
          <cell r="F19">
            <v>295</v>
          </cell>
          <cell r="G19">
            <v>0</v>
          </cell>
          <cell r="H19">
            <v>360</v>
          </cell>
          <cell r="I19">
            <v>0</v>
          </cell>
        </row>
        <row r="20">
          <cell r="B20">
            <v>356</v>
          </cell>
          <cell r="C20">
            <v>442</v>
          </cell>
          <cell r="D20">
            <v>15</v>
          </cell>
          <cell r="E20">
            <v>86</v>
          </cell>
          <cell r="F20">
            <v>1248</v>
          </cell>
          <cell r="G20">
            <v>809</v>
          </cell>
          <cell r="H20">
            <v>10</v>
          </cell>
          <cell r="I20">
            <v>260</v>
          </cell>
        </row>
        <row r="21">
          <cell r="B21">
            <v>2156</v>
          </cell>
          <cell r="C21">
            <v>1439</v>
          </cell>
          <cell r="D21">
            <v>1719</v>
          </cell>
          <cell r="E21">
            <v>3156</v>
          </cell>
          <cell r="F21">
            <v>2185</v>
          </cell>
          <cell r="G21">
            <v>862</v>
          </cell>
          <cell r="H21">
            <v>946</v>
          </cell>
          <cell r="I21">
            <v>1220</v>
          </cell>
        </row>
        <row r="22">
          <cell r="B22">
            <v>566</v>
          </cell>
          <cell r="C22">
            <v>208</v>
          </cell>
          <cell r="D22">
            <v>1417</v>
          </cell>
          <cell r="E22">
            <v>484</v>
          </cell>
          <cell r="F22">
            <v>837</v>
          </cell>
          <cell r="G22">
            <v>608</v>
          </cell>
          <cell r="H22">
            <v>1023</v>
          </cell>
          <cell r="I22">
            <v>58</v>
          </cell>
        </row>
        <row r="23">
          <cell r="B23">
            <v>3</v>
          </cell>
          <cell r="C23">
            <v>0</v>
          </cell>
          <cell r="D23">
            <v>0</v>
          </cell>
          <cell r="E23">
            <v>1262</v>
          </cell>
          <cell r="F23">
            <v>15</v>
          </cell>
          <cell r="G23">
            <v>1</v>
          </cell>
          <cell r="H23">
            <v>0</v>
          </cell>
          <cell r="I23">
            <v>0</v>
          </cell>
        </row>
        <row r="24">
          <cell r="B24">
            <v>1104</v>
          </cell>
          <cell r="C24">
            <v>467</v>
          </cell>
          <cell r="D24">
            <v>492</v>
          </cell>
          <cell r="E24">
            <v>409</v>
          </cell>
          <cell r="F24">
            <v>2125</v>
          </cell>
          <cell r="G24">
            <v>273</v>
          </cell>
          <cell r="H24">
            <v>85</v>
          </cell>
          <cell r="I24">
            <v>743</v>
          </cell>
        </row>
        <row r="25">
          <cell r="B25">
            <v>123</v>
          </cell>
          <cell r="C25">
            <v>33</v>
          </cell>
          <cell r="D25">
            <v>547</v>
          </cell>
          <cell r="E25">
            <v>26</v>
          </cell>
          <cell r="F25">
            <v>207</v>
          </cell>
          <cell r="G25">
            <v>157</v>
          </cell>
          <cell r="H25">
            <v>847</v>
          </cell>
          <cell r="I25">
            <v>29</v>
          </cell>
        </row>
        <row r="26">
          <cell r="B26">
            <v>7</v>
          </cell>
          <cell r="C26">
            <v>13</v>
          </cell>
          <cell r="D26">
            <v>92</v>
          </cell>
          <cell r="E26">
            <v>548</v>
          </cell>
          <cell r="F26">
            <v>1478</v>
          </cell>
          <cell r="G26">
            <v>519</v>
          </cell>
          <cell r="H26">
            <v>1753</v>
          </cell>
          <cell r="I26">
            <v>0</v>
          </cell>
        </row>
        <row r="27">
          <cell r="B27">
            <v>86</v>
          </cell>
          <cell r="C27">
            <v>7</v>
          </cell>
          <cell r="D27">
            <v>176</v>
          </cell>
          <cell r="E27">
            <v>127</v>
          </cell>
          <cell r="F27">
            <v>310</v>
          </cell>
          <cell r="G27">
            <v>62</v>
          </cell>
          <cell r="H27">
            <v>209</v>
          </cell>
          <cell r="I27">
            <v>13</v>
          </cell>
        </row>
        <row r="28">
          <cell r="B28">
            <v>35</v>
          </cell>
          <cell r="C28">
            <v>37</v>
          </cell>
          <cell r="D28">
            <v>0</v>
          </cell>
          <cell r="E28">
            <v>407</v>
          </cell>
          <cell r="F28">
            <v>225</v>
          </cell>
          <cell r="G28">
            <v>5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6</v>
          </cell>
          <cell r="C30">
            <v>1</v>
          </cell>
          <cell r="D30">
            <v>32</v>
          </cell>
          <cell r="E30">
            <v>17</v>
          </cell>
          <cell r="F30">
            <v>435</v>
          </cell>
          <cell r="G30">
            <v>95</v>
          </cell>
          <cell r="H30">
            <v>278</v>
          </cell>
          <cell r="I30">
            <v>32</v>
          </cell>
        </row>
        <row r="32">
          <cell r="B32">
            <v>10</v>
          </cell>
          <cell r="C32">
            <v>3</v>
          </cell>
          <cell r="D32">
            <v>0</v>
          </cell>
          <cell r="E32">
            <v>346</v>
          </cell>
          <cell r="F32">
            <v>210</v>
          </cell>
          <cell r="G32">
            <v>126</v>
          </cell>
          <cell r="H32">
            <v>0</v>
          </cell>
          <cell r="I32">
            <v>1</v>
          </cell>
        </row>
        <row r="33">
          <cell r="B33">
            <v>0</v>
          </cell>
          <cell r="C33">
            <v>0</v>
          </cell>
          <cell r="D33">
            <v>200</v>
          </cell>
          <cell r="E33">
            <v>50</v>
          </cell>
          <cell r="F33">
            <v>20</v>
          </cell>
          <cell r="G33">
            <v>895</v>
          </cell>
          <cell r="H33">
            <v>40</v>
          </cell>
          <cell r="I33">
            <v>0</v>
          </cell>
        </row>
        <row r="34">
          <cell r="B34">
            <v>0</v>
          </cell>
          <cell r="C34">
            <v>165</v>
          </cell>
          <cell r="D34">
            <v>30</v>
          </cell>
          <cell r="E34">
            <v>43</v>
          </cell>
          <cell r="F34">
            <v>130</v>
          </cell>
          <cell r="G34">
            <v>0</v>
          </cell>
          <cell r="H34">
            <v>0</v>
          </cell>
          <cell r="I34">
            <v>111</v>
          </cell>
        </row>
        <row r="35">
          <cell r="B35">
            <v>20</v>
          </cell>
          <cell r="C35">
            <v>3</v>
          </cell>
          <cell r="D35">
            <v>360</v>
          </cell>
          <cell r="E35">
            <v>32</v>
          </cell>
          <cell r="F35">
            <v>35</v>
          </cell>
          <cell r="G35">
            <v>475</v>
          </cell>
          <cell r="H35">
            <v>90</v>
          </cell>
          <cell r="I35">
            <v>12</v>
          </cell>
        </row>
        <row r="36">
          <cell r="B36">
            <v>5</v>
          </cell>
          <cell r="C36">
            <v>2</v>
          </cell>
          <cell r="D36">
            <v>105</v>
          </cell>
          <cell r="E36">
            <v>0</v>
          </cell>
          <cell r="F36">
            <v>0</v>
          </cell>
          <cell r="G36">
            <v>447</v>
          </cell>
          <cell r="H36">
            <v>505</v>
          </cell>
          <cell r="I36">
            <v>150</v>
          </cell>
        </row>
        <row r="37">
          <cell r="B37">
            <v>10</v>
          </cell>
          <cell r="C37">
            <v>0</v>
          </cell>
          <cell r="D37">
            <v>0</v>
          </cell>
          <cell r="E37">
            <v>196</v>
          </cell>
          <cell r="F37">
            <v>0</v>
          </cell>
          <cell r="G37">
            <v>155</v>
          </cell>
          <cell r="H37">
            <v>0</v>
          </cell>
          <cell r="I37">
            <v>336</v>
          </cell>
        </row>
        <row r="38">
          <cell r="B38">
            <v>60</v>
          </cell>
          <cell r="C38">
            <v>1039</v>
          </cell>
          <cell r="D38">
            <v>85</v>
          </cell>
          <cell r="E38">
            <v>46</v>
          </cell>
          <cell r="F38">
            <v>210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50</v>
          </cell>
          <cell r="C40">
            <v>138</v>
          </cell>
          <cell r="D40">
            <v>1510</v>
          </cell>
          <cell r="E40">
            <v>21</v>
          </cell>
          <cell r="F40">
            <v>555</v>
          </cell>
          <cell r="G40">
            <v>248</v>
          </cell>
          <cell r="H40">
            <v>237</v>
          </cell>
          <cell r="I40">
            <v>42</v>
          </cell>
        </row>
        <row r="41">
          <cell r="B41">
            <v>1337</v>
          </cell>
          <cell r="C41">
            <v>1581</v>
          </cell>
          <cell r="D41">
            <v>3210</v>
          </cell>
          <cell r="E41">
            <v>2654</v>
          </cell>
          <cell r="F41">
            <v>2487</v>
          </cell>
          <cell r="G41">
            <v>1471</v>
          </cell>
          <cell r="H41">
            <v>2534</v>
          </cell>
          <cell r="I41">
            <v>948</v>
          </cell>
        </row>
        <row r="57">
          <cell r="B57">
            <v>0</v>
          </cell>
          <cell r="C57">
            <v>2066</v>
          </cell>
          <cell r="D57">
            <v>23103</v>
          </cell>
          <cell r="E57">
            <v>1130</v>
          </cell>
          <cell r="F57">
            <v>14100</v>
          </cell>
          <cell r="G57">
            <v>0</v>
          </cell>
          <cell r="H57">
            <v>39232</v>
          </cell>
          <cell r="I57">
            <v>2175</v>
          </cell>
        </row>
        <row r="58">
          <cell r="B58">
            <v>1031</v>
          </cell>
          <cell r="C58">
            <v>1071</v>
          </cell>
          <cell r="D58">
            <v>693</v>
          </cell>
          <cell r="E58">
            <v>564</v>
          </cell>
          <cell r="F58">
            <v>2456</v>
          </cell>
          <cell r="G58">
            <v>1702</v>
          </cell>
          <cell r="H58">
            <v>13047</v>
          </cell>
          <cell r="I58">
            <v>1760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70</v>
          </cell>
          <cell r="I59">
            <v>0</v>
          </cell>
        </row>
        <row r="60">
          <cell r="B60">
            <v>1540</v>
          </cell>
          <cell r="C60">
            <v>71890</v>
          </cell>
          <cell r="D60">
            <v>745</v>
          </cell>
          <cell r="E60">
            <v>1125</v>
          </cell>
          <cell r="F60">
            <v>8620</v>
          </cell>
          <cell r="G60">
            <v>19900</v>
          </cell>
          <cell r="H60">
            <v>639</v>
          </cell>
          <cell r="I60">
            <v>29840</v>
          </cell>
        </row>
        <row r="61">
          <cell r="B61">
            <v>0</v>
          </cell>
          <cell r="C61">
            <v>0</v>
          </cell>
          <cell r="D61">
            <v>414</v>
          </cell>
          <cell r="E61">
            <v>0</v>
          </cell>
          <cell r="F61">
            <v>10</v>
          </cell>
          <cell r="G61">
            <v>10</v>
          </cell>
          <cell r="H61">
            <v>3965</v>
          </cell>
          <cell r="I61">
            <v>0</v>
          </cell>
        </row>
        <row r="62">
          <cell r="B62">
            <v>563</v>
          </cell>
          <cell r="C62">
            <v>36</v>
          </cell>
          <cell r="D62">
            <v>115</v>
          </cell>
          <cell r="E62">
            <v>233</v>
          </cell>
          <cell r="F62">
            <v>195</v>
          </cell>
          <cell r="G62">
            <v>433</v>
          </cell>
          <cell r="H62">
            <v>18827</v>
          </cell>
          <cell r="I62">
            <v>0</v>
          </cell>
        </row>
        <row r="63">
          <cell r="B63">
            <v>45</v>
          </cell>
          <cell r="C63">
            <v>139</v>
          </cell>
          <cell r="D63">
            <v>0</v>
          </cell>
          <cell r="E63">
            <v>0</v>
          </cell>
          <cell r="F63">
            <v>55</v>
          </cell>
          <cell r="G63">
            <v>3409</v>
          </cell>
          <cell r="H63">
            <v>29180</v>
          </cell>
          <cell r="I63">
            <v>0</v>
          </cell>
        </row>
        <row r="64">
          <cell r="B64">
            <v>60</v>
          </cell>
          <cell r="C64">
            <v>0</v>
          </cell>
          <cell r="D64">
            <v>0</v>
          </cell>
          <cell r="E64">
            <v>0</v>
          </cell>
          <cell r="F64">
            <v>60</v>
          </cell>
          <cell r="G64">
            <v>0</v>
          </cell>
          <cell r="H64">
            <v>85</v>
          </cell>
          <cell r="I64">
            <v>0</v>
          </cell>
        </row>
        <row r="65">
          <cell r="B65">
            <v>1472</v>
          </cell>
          <cell r="C65">
            <v>1012</v>
          </cell>
          <cell r="D65">
            <v>1064</v>
          </cell>
          <cell r="E65">
            <v>85</v>
          </cell>
          <cell r="F65">
            <v>1227</v>
          </cell>
          <cell r="G65">
            <v>2573</v>
          </cell>
          <cell r="H65">
            <v>22472</v>
          </cell>
          <cell r="I65">
            <v>709</v>
          </cell>
        </row>
        <row r="66">
          <cell r="B66">
            <v>78</v>
          </cell>
          <cell r="C66">
            <v>232</v>
          </cell>
          <cell r="D66">
            <v>58</v>
          </cell>
          <cell r="E66">
            <v>655</v>
          </cell>
          <cell r="F66">
            <v>372</v>
          </cell>
          <cell r="G66">
            <v>98</v>
          </cell>
          <cell r="H66">
            <v>394</v>
          </cell>
          <cell r="I66">
            <v>395</v>
          </cell>
        </row>
        <row r="67">
          <cell r="B67">
            <v>0</v>
          </cell>
          <cell r="C67">
            <v>694</v>
          </cell>
          <cell r="D67">
            <v>0</v>
          </cell>
          <cell r="E67">
            <v>18</v>
          </cell>
          <cell r="F67">
            <v>1921</v>
          </cell>
          <cell r="G67">
            <v>964</v>
          </cell>
          <cell r="H67">
            <v>30</v>
          </cell>
          <cell r="I67">
            <v>905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2537</v>
          </cell>
          <cell r="F68">
            <v>1380</v>
          </cell>
          <cell r="G68">
            <v>500</v>
          </cell>
          <cell r="H68">
            <v>0</v>
          </cell>
          <cell r="I68">
            <v>0</v>
          </cell>
        </row>
        <row r="69">
          <cell r="B69">
            <v>317</v>
          </cell>
          <cell r="C69">
            <v>1237</v>
          </cell>
          <cell r="D69">
            <v>16</v>
          </cell>
          <cell r="E69">
            <v>163</v>
          </cell>
          <cell r="F69">
            <v>6303</v>
          </cell>
          <cell r="G69">
            <v>685</v>
          </cell>
          <cell r="H69">
            <v>57</v>
          </cell>
          <cell r="I69">
            <v>748</v>
          </cell>
        </row>
        <row r="70">
          <cell r="B70">
            <v>2334</v>
          </cell>
          <cell r="C70">
            <v>1136</v>
          </cell>
          <cell r="D70">
            <v>2165</v>
          </cell>
          <cell r="E70">
            <v>4018</v>
          </cell>
          <cell r="F70">
            <v>4744</v>
          </cell>
          <cell r="G70">
            <v>457</v>
          </cell>
          <cell r="H70">
            <v>2446</v>
          </cell>
          <cell r="I70">
            <v>1822</v>
          </cell>
        </row>
        <row r="71">
          <cell r="B71">
            <v>1601</v>
          </cell>
          <cell r="C71">
            <v>222</v>
          </cell>
          <cell r="D71">
            <v>3760</v>
          </cell>
          <cell r="E71">
            <v>940</v>
          </cell>
          <cell r="F71">
            <v>229</v>
          </cell>
          <cell r="G71">
            <v>284</v>
          </cell>
          <cell r="H71">
            <v>278</v>
          </cell>
          <cell r="I71">
            <v>120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246</v>
          </cell>
          <cell r="F72">
            <v>0</v>
          </cell>
          <cell r="G72">
            <v>20</v>
          </cell>
          <cell r="H72">
            <v>5</v>
          </cell>
          <cell r="I72">
            <v>0</v>
          </cell>
        </row>
        <row r="73">
          <cell r="B73">
            <v>1951</v>
          </cell>
          <cell r="C73">
            <v>3139</v>
          </cell>
          <cell r="D73">
            <v>216</v>
          </cell>
          <cell r="E73">
            <v>315</v>
          </cell>
          <cell r="F73">
            <v>725</v>
          </cell>
          <cell r="G73">
            <v>1323</v>
          </cell>
          <cell r="H73">
            <v>1408</v>
          </cell>
          <cell r="I73">
            <v>754</v>
          </cell>
        </row>
        <row r="74">
          <cell r="B74">
            <v>2134</v>
          </cell>
          <cell r="C74">
            <v>68</v>
          </cell>
          <cell r="D74">
            <v>296</v>
          </cell>
          <cell r="E74">
            <v>456</v>
          </cell>
          <cell r="F74">
            <v>20</v>
          </cell>
          <cell r="G74">
            <v>247</v>
          </cell>
          <cell r="H74">
            <v>80</v>
          </cell>
          <cell r="I74">
            <v>29</v>
          </cell>
        </row>
        <row r="75">
          <cell r="B75">
            <v>710</v>
          </cell>
          <cell r="C75">
            <v>0</v>
          </cell>
          <cell r="D75">
            <v>80</v>
          </cell>
          <cell r="E75">
            <v>0</v>
          </cell>
          <cell r="F75">
            <v>0</v>
          </cell>
          <cell r="G75">
            <v>1267</v>
          </cell>
          <cell r="H75">
            <v>1011</v>
          </cell>
          <cell r="I75">
            <v>0</v>
          </cell>
        </row>
        <row r="76">
          <cell r="B76">
            <v>175</v>
          </cell>
          <cell r="C76">
            <v>50</v>
          </cell>
          <cell r="D76">
            <v>120</v>
          </cell>
          <cell r="E76">
            <v>151</v>
          </cell>
          <cell r="F76">
            <v>147</v>
          </cell>
          <cell r="G76">
            <v>36</v>
          </cell>
          <cell r="H76">
            <v>15</v>
          </cell>
          <cell r="I76">
            <v>32</v>
          </cell>
        </row>
        <row r="77">
          <cell r="B77">
            <v>15</v>
          </cell>
          <cell r="C77">
            <v>0</v>
          </cell>
          <cell r="D77">
            <v>0</v>
          </cell>
          <cell r="E77">
            <v>531</v>
          </cell>
          <cell r="F77">
            <v>295</v>
          </cell>
          <cell r="G77">
            <v>31</v>
          </cell>
          <cell r="H77">
            <v>12</v>
          </cell>
          <cell r="I77">
            <v>2</v>
          </cell>
        </row>
        <row r="78">
          <cell r="B78">
            <v>89</v>
          </cell>
          <cell r="C78">
            <v>0</v>
          </cell>
          <cell r="D78">
            <v>0</v>
          </cell>
          <cell r="E78">
            <v>8950</v>
          </cell>
          <cell r="F78">
            <v>8</v>
          </cell>
          <cell r="G78">
            <v>700</v>
          </cell>
          <cell r="H78">
            <v>53</v>
          </cell>
          <cell r="I78">
            <v>2</v>
          </cell>
        </row>
        <row r="79">
          <cell r="B79">
            <v>255</v>
          </cell>
          <cell r="C79">
            <v>4</v>
          </cell>
          <cell r="D79">
            <v>24</v>
          </cell>
          <cell r="E79">
            <v>183</v>
          </cell>
          <cell r="F79">
            <v>330</v>
          </cell>
          <cell r="G79">
            <v>60</v>
          </cell>
          <cell r="H79">
            <v>86</v>
          </cell>
          <cell r="I79">
            <v>6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487</v>
          </cell>
          <cell r="F81">
            <v>165</v>
          </cell>
          <cell r="G81">
            <v>299</v>
          </cell>
          <cell r="H81">
            <v>0</v>
          </cell>
          <cell r="I81">
            <v>0</v>
          </cell>
        </row>
        <row r="82">
          <cell r="B82">
            <v>25042</v>
          </cell>
          <cell r="C82">
            <v>656</v>
          </cell>
          <cell r="D82">
            <v>380</v>
          </cell>
          <cell r="E82">
            <v>3067</v>
          </cell>
          <cell r="F82">
            <v>11000</v>
          </cell>
          <cell r="G82">
            <v>6859</v>
          </cell>
          <cell r="H82">
            <v>2801</v>
          </cell>
          <cell r="I82">
            <v>970</v>
          </cell>
        </row>
        <row r="83">
          <cell r="B83">
            <v>357</v>
          </cell>
          <cell r="C83">
            <v>1287</v>
          </cell>
          <cell r="D83">
            <v>30</v>
          </cell>
          <cell r="E83">
            <v>610</v>
          </cell>
          <cell r="F83">
            <v>1735</v>
          </cell>
          <cell r="G83">
            <v>261</v>
          </cell>
          <cell r="H83">
            <v>0</v>
          </cell>
          <cell r="I83">
            <v>689</v>
          </cell>
        </row>
        <row r="84">
          <cell r="B84">
            <v>747</v>
          </cell>
          <cell r="C84">
            <v>617</v>
          </cell>
          <cell r="D84">
            <v>2496</v>
          </cell>
          <cell r="E84">
            <v>1317</v>
          </cell>
          <cell r="F84">
            <v>215</v>
          </cell>
          <cell r="G84">
            <v>864</v>
          </cell>
          <cell r="H84">
            <v>316</v>
          </cell>
          <cell r="I84">
            <v>263</v>
          </cell>
        </row>
        <row r="85">
          <cell r="B85">
            <v>35</v>
          </cell>
          <cell r="C85">
            <v>0</v>
          </cell>
          <cell r="D85">
            <v>430</v>
          </cell>
          <cell r="E85">
            <v>0</v>
          </cell>
          <cell r="F85">
            <v>0</v>
          </cell>
          <cell r="G85">
            <v>55</v>
          </cell>
          <cell r="H85">
            <v>0</v>
          </cell>
          <cell r="I85">
            <v>50</v>
          </cell>
        </row>
        <row r="86">
          <cell r="B86">
            <v>6237</v>
          </cell>
          <cell r="C86">
            <v>4862</v>
          </cell>
          <cell r="D86">
            <v>0</v>
          </cell>
          <cell r="E86">
            <v>3842</v>
          </cell>
          <cell r="F86">
            <v>9839</v>
          </cell>
          <cell r="G86">
            <v>2411</v>
          </cell>
          <cell r="H86">
            <v>21</v>
          </cell>
          <cell r="I86">
            <v>4620</v>
          </cell>
        </row>
        <row r="87">
          <cell r="B87">
            <v>130</v>
          </cell>
          <cell r="C87">
            <v>10712</v>
          </cell>
          <cell r="D87">
            <v>0</v>
          </cell>
          <cell r="E87">
            <v>213</v>
          </cell>
          <cell r="F87">
            <v>293</v>
          </cell>
          <cell r="G87">
            <v>0</v>
          </cell>
          <cell r="H87">
            <v>0</v>
          </cell>
          <cell r="I87">
            <v>22</v>
          </cell>
        </row>
        <row r="88">
          <cell r="B88">
            <v>0</v>
          </cell>
          <cell r="C88">
            <v>23</v>
          </cell>
          <cell r="D88">
            <v>0</v>
          </cell>
          <cell r="E88">
            <v>230</v>
          </cell>
          <cell r="F88">
            <v>535</v>
          </cell>
          <cell r="G88">
            <v>1301</v>
          </cell>
          <cell r="H88">
            <v>15</v>
          </cell>
          <cell r="I88">
            <v>413</v>
          </cell>
        </row>
        <row r="89">
          <cell r="B89">
            <v>28982</v>
          </cell>
          <cell r="C89">
            <v>6479</v>
          </cell>
          <cell r="D89">
            <v>145299</v>
          </cell>
          <cell r="E89">
            <v>3825</v>
          </cell>
          <cell r="F89">
            <v>24886</v>
          </cell>
          <cell r="G89">
            <v>61121</v>
          </cell>
          <cell r="H89">
            <v>21579</v>
          </cell>
          <cell r="I89">
            <v>539</v>
          </cell>
        </row>
        <row r="90">
          <cell r="B90">
            <v>155222</v>
          </cell>
          <cell r="C90">
            <v>148263</v>
          </cell>
          <cell r="D90">
            <v>9272</v>
          </cell>
          <cell r="E90">
            <v>193317</v>
          </cell>
          <cell r="F90">
            <v>35766</v>
          </cell>
          <cell r="G90">
            <v>20094</v>
          </cell>
          <cell r="H90">
            <v>19134</v>
          </cell>
          <cell r="I90">
            <v>2696</v>
          </cell>
        </row>
        <row r="107">
          <cell r="B107">
            <v>0</v>
          </cell>
          <cell r="C107">
            <v>7519</v>
          </cell>
          <cell r="D107">
            <v>80818</v>
          </cell>
          <cell r="E107">
            <v>3735</v>
          </cell>
          <cell r="F107">
            <v>58052</v>
          </cell>
          <cell r="G107">
            <v>0</v>
          </cell>
          <cell r="H107">
            <v>149606</v>
          </cell>
          <cell r="I107">
            <v>7337</v>
          </cell>
        </row>
        <row r="108">
          <cell r="B108">
            <v>1936</v>
          </cell>
          <cell r="C108">
            <v>1698</v>
          </cell>
          <cell r="D108">
            <v>961</v>
          </cell>
          <cell r="E108">
            <v>1031</v>
          </cell>
          <cell r="F108">
            <v>3993</v>
          </cell>
          <cell r="G108">
            <v>2871</v>
          </cell>
          <cell r="H108">
            <v>21836</v>
          </cell>
          <cell r="I108">
            <v>2547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210</v>
          </cell>
          <cell r="I109">
            <v>0</v>
          </cell>
        </row>
        <row r="110">
          <cell r="B110">
            <v>340</v>
          </cell>
          <cell r="C110">
            <v>5486</v>
          </cell>
          <cell r="D110">
            <v>99</v>
          </cell>
          <cell r="E110">
            <v>186</v>
          </cell>
          <cell r="F110">
            <v>990</v>
          </cell>
          <cell r="G110">
            <v>2190</v>
          </cell>
          <cell r="H110">
            <v>120</v>
          </cell>
          <cell r="I110">
            <v>2360</v>
          </cell>
        </row>
        <row r="111">
          <cell r="B111">
            <v>0</v>
          </cell>
          <cell r="C111">
            <v>0</v>
          </cell>
          <cell r="D111">
            <v>435</v>
          </cell>
          <cell r="E111">
            <v>0</v>
          </cell>
          <cell r="F111">
            <v>25</v>
          </cell>
          <cell r="G111">
            <v>20</v>
          </cell>
          <cell r="H111">
            <v>5136</v>
          </cell>
          <cell r="I111">
            <v>0</v>
          </cell>
        </row>
        <row r="112">
          <cell r="B112">
            <v>632</v>
          </cell>
          <cell r="C112">
            <v>36</v>
          </cell>
          <cell r="D112">
            <v>80</v>
          </cell>
          <cell r="E112">
            <v>305</v>
          </cell>
          <cell r="F112">
            <v>285</v>
          </cell>
          <cell r="G112">
            <v>328</v>
          </cell>
          <cell r="H112">
            <v>9145</v>
          </cell>
          <cell r="I112">
            <v>0</v>
          </cell>
        </row>
        <row r="113">
          <cell r="B113">
            <v>61</v>
          </cell>
          <cell r="C113">
            <v>209</v>
          </cell>
          <cell r="D113">
            <v>0</v>
          </cell>
          <cell r="E113">
            <v>0</v>
          </cell>
          <cell r="F113">
            <v>123</v>
          </cell>
          <cell r="G113">
            <v>2559</v>
          </cell>
          <cell r="H113">
            <v>18088</v>
          </cell>
          <cell r="I113">
            <v>0</v>
          </cell>
        </row>
        <row r="114">
          <cell r="B114">
            <v>84</v>
          </cell>
          <cell r="C114">
            <v>0</v>
          </cell>
          <cell r="D114">
            <v>0</v>
          </cell>
          <cell r="E114">
            <v>0</v>
          </cell>
          <cell r="F114">
            <v>143</v>
          </cell>
          <cell r="G114">
            <v>0</v>
          </cell>
          <cell r="H114">
            <v>26</v>
          </cell>
          <cell r="I114">
            <v>0</v>
          </cell>
        </row>
        <row r="115">
          <cell r="B115">
            <v>3129</v>
          </cell>
          <cell r="C115">
            <v>405</v>
          </cell>
          <cell r="D115">
            <v>2575</v>
          </cell>
          <cell r="E115">
            <v>41</v>
          </cell>
          <cell r="F115">
            <v>1613</v>
          </cell>
          <cell r="G115">
            <v>2441</v>
          </cell>
          <cell r="H115">
            <v>20042</v>
          </cell>
          <cell r="I115">
            <v>966</v>
          </cell>
        </row>
        <row r="116">
          <cell r="B116">
            <v>782</v>
          </cell>
          <cell r="C116">
            <v>1579</v>
          </cell>
          <cell r="D116">
            <v>240</v>
          </cell>
          <cell r="E116">
            <v>7749</v>
          </cell>
          <cell r="F116">
            <v>3275</v>
          </cell>
          <cell r="G116">
            <v>460</v>
          </cell>
          <cell r="H116">
            <v>4337</v>
          </cell>
          <cell r="I116">
            <v>2814</v>
          </cell>
        </row>
        <row r="117">
          <cell r="B117">
            <v>0</v>
          </cell>
          <cell r="C117">
            <v>6711</v>
          </cell>
          <cell r="D117">
            <v>0</v>
          </cell>
          <cell r="E117">
            <v>155</v>
          </cell>
          <cell r="F117">
            <v>19148</v>
          </cell>
          <cell r="G117">
            <v>8194</v>
          </cell>
          <cell r="H117">
            <v>450</v>
          </cell>
          <cell r="I117">
            <v>8030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119845</v>
          </cell>
          <cell r="F118">
            <v>22080</v>
          </cell>
          <cell r="G118">
            <v>8300</v>
          </cell>
          <cell r="H118">
            <v>0</v>
          </cell>
          <cell r="I118">
            <v>0</v>
          </cell>
        </row>
        <row r="119">
          <cell r="B119">
            <v>2987</v>
          </cell>
          <cell r="C119">
            <v>12155</v>
          </cell>
          <cell r="D119">
            <v>80</v>
          </cell>
          <cell r="E119">
            <v>613</v>
          </cell>
          <cell r="F119">
            <v>62314</v>
          </cell>
          <cell r="G119">
            <v>3879</v>
          </cell>
          <cell r="H119">
            <v>763</v>
          </cell>
          <cell r="I119">
            <v>6640</v>
          </cell>
        </row>
        <row r="120">
          <cell r="B120">
            <v>32276</v>
          </cell>
          <cell r="C120">
            <v>9174</v>
          </cell>
          <cell r="D120">
            <v>20344</v>
          </cell>
          <cell r="E120">
            <v>50129</v>
          </cell>
          <cell r="F120">
            <v>47244</v>
          </cell>
          <cell r="G120">
            <v>3530</v>
          </cell>
          <cell r="H120">
            <v>26392</v>
          </cell>
          <cell r="I120">
            <v>15916</v>
          </cell>
        </row>
        <row r="121">
          <cell r="B121">
            <v>11180</v>
          </cell>
          <cell r="C121">
            <v>421</v>
          </cell>
          <cell r="D121">
            <v>18617</v>
          </cell>
          <cell r="E121">
            <v>4529</v>
          </cell>
          <cell r="F121">
            <v>1960</v>
          </cell>
          <cell r="G121">
            <v>1091</v>
          </cell>
          <cell r="H121">
            <v>3825</v>
          </cell>
          <cell r="I121">
            <v>522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10445</v>
          </cell>
          <cell r="C123">
            <v>13671</v>
          </cell>
          <cell r="D123">
            <v>2045</v>
          </cell>
          <cell r="E123">
            <v>1617</v>
          </cell>
          <cell r="F123">
            <v>6800</v>
          </cell>
          <cell r="G123">
            <v>5779</v>
          </cell>
          <cell r="H123">
            <v>8193</v>
          </cell>
          <cell r="I123">
            <v>6592</v>
          </cell>
        </row>
        <row r="124">
          <cell r="B124">
            <v>14827</v>
          </cell>
          <cell r="C124">
            <v>189</v>
          </cell>
          <cell r="D124">
            <v>2262</v>
          </cell>
          <cell r="E124">
            <v>3050</v>
          </cell>
          <cell r="F124">
            <v>220</v>
          </cell>
          <cell r="G124">
            <v>1241</v>
          </cell>
          <cell r="H124">
            <v>663</v>
          </cell>
          <cell r="I124">
            <v>123</v>
          </cell>
        </row>
        <row r="125">
          <cell r="B125">
            <v>15152</v>
          </cell>
          <cell r="C125">
            <v>0</v>
          </cell>
          <cell r="D125">
            <v>1600</v>
          </cell>
          <cell r="E125">
            <v>0</v>
          </cell>
          <cell r="F125">
            <v>0</v>
          </cell>
          <cell r="G125">
            <v>22052</v>
          </cell>
          <cell r="H125">
            <v>30330</v>
          </cell>
          <cell r="I125">
            <v>0</v>
          </cell>
        </row>
        <row r="126">
          <cell r="B126">
            <v>1400</v>
          </cell>
          <cell r="C126">
            <v>100</v>
          </cell>
          <cell r="D126">
            <v>500</v>
          </cell>
          <cell r="E126">
            <v>231</v>
          </cell>
          <cell r="F126">
            <v>1820</v>
          </cell>
          <cell r="G126">
            <v>148</v>
          </cell>
          <cell r="H126">
            <v>180</v>
          </cell>
          <cell r="I126">
            <v>188</v>
          </cell>
        </row>
        <row r="127">
          <cell r="B127">
            <v>30</v>
          </cell>
          <cell r="C127">
            <v>0</v>
          </cell>
          <cell r="D127">
            <v>0</v>
          </cell>
          <cell r="E127">
            <v>1054</v>
          </cell>
          <cell r="F127">
            <v>440</v>
          </cell>
          <cell r="G127">
            <v>61</v>
          </cell>
          <cell r="H127">
            <v>22</v>
          </cell>
          <cell r="I127">
            <v>4</v>
          </cell>
        </row>
        <row r="128">
          <cell r="B128">
            <v>67</v>
          </cell>
          <cell r="C128">
            <v>0</v>
          </cell>
          <cell r="D128">
            <v>0</v>
          </cell>
          <cell r="E128">
            <v>31056</v>
          </cell>
          <cell r="F128">
            <v>8</v>
          </cell>
          <cell r="G128">
            <v>343</v>
          </cell>
          <cell r="H128">
            <v>40</v>
          </cell>
          <cell r="I128">
            <v>3</v>
          </cell>
        </row>
        <row r="129">
          <cell r="B129">
            <v>2040</v>
          </cell>
          <cell r="C129">
            <v>8</v>
          </cell>
          <cell r="D129">
            <v>98</v>
          </cell>
          <cell r="E129">
            <v>538</v>
          </cell>
          <cell r="F129">
            <v>5280</v>
          </cell>
          <cell r="G129">
            <v>4400</v>
          </cell>
          <cell r="H129">
            <v>2142</v>
          </cell>
          <cell r="I129">
            <v>34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28700</v>
          </cell>
          <cell r="F131">
            <v>2080</v>
          </cell>
          <cell r="G131">
            <v>3920</v>
          </cell>
          <cell r="H131">
            <v>0</v>
          </cell>
          <cell r="I131">
            <v>0</v>
          </cell>
        </row>
        <row r="132">
          <cell r="B132">
            <v>24819</v>
          </cell>
          <cell r="C132">
            <v>186</v>
          </cell>
          <cell r="D132">
            <v>638</v>
          </cell>
          <cell r="E132">
            <v>49</v>
          </cell>
          <cell r="F132">
            <v>11000</v>
          </cell>
          <cell r="G132">
            <v>2216</v>
          </cell>
          <cell r="H132">
            <v>3543</v>
          </cell>
          <cell r="I132">
            <v>2048</v>
          </cell>
        </row>
        <row r="133">
          <cell r="B133">
            <v>261</v>
          </cell>
          <cell r="C133">
            <v>794</v>
          </cell>
          <cell r="D133">
            <v>110</v>
          </cell>
          <cell r="E133">
            <v>207</v>
          </cell>
          <cell r="F133">
            <v>2395</v>
          </cell>
          <cell r="G133">
            <v>195</v>
          </cell>
          <cell r="H133">
            <v>0</v>
          </cell>
          <cell r="I133">
            <v>2421</v>
          </cell>
        </row>
        <row r="134">
          <cell r="B134">
            <v>1056</v>
          </cell>
          <cell r="C134">
            <v>1831</v>
          </cell>
          <cell r="D134">
            <v>1907</v>
          </cell>
          <cell r="E134">
            <v>1620</v>
          </cell>
          <cell r="F134">
            <v>408</v>
          </cell>
          <cell r="G134">
            <v>345</v>
          </cell>
          <cell r="H134">
            <v>234</v>
          </cell>
          <cell r="I134">
            <v>549</v>
          </cell>
        </row>
        <row r="135">
          <cell r="B135">
            <v>32</v>
          </cell>
          <cell r="C135">
            <v>0</v>
          </cell>
          <cell r="D135">
            <v>370</v>
          </cell>
          <cell r="E135">
            <v>0</v>
          </cell>
          <cell r="F135">
            <v>0</v>
          </cell>
          <cell r="G135">
            <v>40</v>
          </cell>
          <cell r="H135">
            <v>0</v>
          </cell>
          <cell r="I135">
            <v>50</v>
          </cell>
        </row>
        <row r="136">
          <cell r="B136">
            <v>9554</v>
          </cell>
          <cell r="C136">
            <v>5653</v>
          </cell>
          <cell r="D136">
            <v>0</v>
          </cell>
          <cell r="E136">
            <v>293</v>
          </cell>
          <cell r="F136">
            <v>12509</v>
          </cell>
          <cell r="G136">
            <v>1295</v>
          </cell>
          <cell r="H136">
            <v>30</v>
          </cell>
          <cell r="I136">
            <v>13550</v>
          </cell>
        </row>
        <row r="137">
          <cell r="B137">
            <v>356</v>
          </cell>
          <cell r="C137">
            <v>1501</v>
          </cell>
          <cell r="D137">
            <v>0</v>
          </cell>
          <cell r="E137">
            <v>128</v>
          </cell>
          <cell r="F137">
            <v>629</v>
          </cell>
          <cell r="G137">
            <v>0</v>
          </cell>
          <cell r="H137">
            <v>0</v>
          </cell>
          <cell r="I137">
            <v>40</v>
          </cell>
        </row>
        <row r="138">
          <cell r="B138">
            <v>0</v>
          </cell>
          <cell r="C138">
            <v>35</v>
          </cell>
          <cell r="D138">
            <v>0</v>
          </cell>
          <cell r="E138">
            <v>97</v>
          </cell>
          <cell r="F138">
            <v>135</v>
          </cell>
          <cell r="G138">
            <v>661</v>
          </cell>
          <cell r="H138">
            <v>35</v>
          </cell>
          <cell r="I138">
            <v>823</v>
          </cell>
        </row>
        <row r="139">
          <cell r="B139">
            <v>126945</v>
          </cell>
          <cell r="C139">
            <v>32395</v>
          </cell>
          <cell r="D139">
            <v>844670</v>
          </cell>
          <cell r="E139">
            <v>9801</v>
          </cell>
          <cell r="F139">
            <v>161932</v>
          </cell>
          <cell r="G139">
            <v>233219</v>
          </cell>
          <cell r="H139">
            <v>92446</v>
          </cell>
          <cell r="I139">
            <v>17908</v>
          </cell>
        </row>
        <row r="140">
          <cell r="B140">
            <v>25493</v>
          </cell>
          <cell r="C140">
            <v>13214</v>
          </cell>
          <cell r="D140">
            <v>2895</v>
          </cell>
          <cell r="E140">
            <v>15470</v>
          </cell>
          <cell r="F140">
            <v>11530</v>
          </cell>
          <cell r="G140">
            <v>4717</v>
          </cell>
          <cell r="H140">
            <v>6858</v>
          </cell>
          <cell r="I140">
            <v>4180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"/>
      <sheetName val="Consolidado Reg."/>
      <sheetName val="Enero"/>
      <sheetName val="Febrero"/>
      <sheetName val="Marzo"/>
      <sheetName val="Mayo"/>
      <sheetName val="Abril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/>
      <sheetData sheetId="1"/>
      <sheetData sheetId="2">
        <row r="8">
          <cell r="B8">
            <v>3620</v>
          </cell>
          <cell r="C8">
            <v>317105</v>
          </cell>
          <cell r="D8">
            <v>77030</v>
          </cell>
          <cell r="E8">
            <v>127449</v>
          </cell>
          <cell r="F8">
            <v>632</v>
          </cell>
          <cell r="G8">
            <v>0</v>
          </cell>
          <cell r="H8">
            <v>9157</v>
          </cell>
          <cell r="I8">
            <v>10519</v>
          </cell>
        </row>
        <row r="9">
          <cell r="B9">
            <v>1508</v>
          </cell>
          <cell r="C9">
            <v>1618</v>
          </cell>
          <cell r="D9">
            <v>869</v>
          </cell>
          <cell r="E9">
            <v>1214</v>
          </cell>
          <cell r="F9">
            <v>4688</v>
          </cell>
          <cell r="G9">
            <v>2332</v>
          </cell>
          <cell r="H9">
            <v>4088</v>
          </cell>
          <cell r="I9">
            <v>1024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70</v>
          </cell>
          <cell r="D11">
            <v>0</v>
          </cell>
          <cell r="E11">
            <v>120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229</v>
          </cell>
          <cell r="E12">
            <v>0</v>
          </cell>
          <cell r="F12">
            <v>0</v>
          </cell>
          <cell r="G12">
            <v>0</v>
          </cell>
          <cell r="H12">
            <v>1561</v>
          </cell>
          <cell r="I12">
            <v>0</v>
          </cell>
        </row>
        <row r="13">
          <cell r="B13">
            <v>540</v>
          </cell>
          <cell r="C13">
            <v>2261</v>
          </cell>
          <cell r="D13">
            <v>605</v>
          </cell>
          <cell r="E13">
            <v>2765</v>
          </cell>
          <cell r="F13">
            <v>6419</v>
          </cell>
          <cell r="G13">
            <v>3118</v>
          </cell>
          <cell r="H13">
            <v>6165</v>
          </cell>
          <cell r="I13">
            <v>5696</v>
          </cell>
        </row>
        <row r="14">
          <cell r="B14">
            <v>30</v>
          </cell>
          <cell r="C14">
            <v>214</v>
          </cell>
          <cell r="D14">
            <v>14</v>
          </cell>
          <cell r="E14">
            <v>18</v>
          </cell>
          <cell r="F14">
            <v>845</v>
          </cell>
          <cell r="G14">
            <v>8142</v>
          </cell>
          <cell r="H14">
            <v>1614</v>
          </cell>
          <cell r="I14">
            <v>2809</v>
          </cell>
        </row>
        <row r="15">
          <cell r="B15">
            <v>1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305</v>
          </cell>
          <cell r="H15">
            <v>0</v>
          </cell>
          <cell r="I15">
            <v>0</v>
          </cell>
        </row>
        <row r="16">
          <cell r="B16">
            <v>31</v>
          </cell>
          <cell r="C16">
            <v>139</v>
          </cell>
          <cell r="D16">
            <v>329</v>
          </cell>
          <cell r="E16">
            <v>92</v>
          </cell>
          <cell r="F16">
            <v>1235</v>
          </cell>
          <cell r="G16">
            <v>401</v>
          </cell>
          <cell r="H16">
            <v>4876</v>
          </cell>
          <cell r="I16">
            <v>147</v>
          </cell>
        </row>
        <row r="17">
          <cell r="B17">
            <v>342</v>
          </cell>
          <cell r="C17">
            <v>656</v>
          </cell>
          <cell r="D17">
            <v>104</v>
          </cell>
          <cell r="E17">
            <v>988</v>
          </cell>
          <cell r="F17">
            <v>505</v>
          </cell>
          <cell r="G17">
            <v>337</v>
          </cell>
          <cell r="H17">
            <v>5146</v>
          </cell>
          <cell r="I17">
            <v>383</v>
          </cell>
        </row>
        <row r="18">
          <cell r="B18">
            <v>9</v>
          </cell>
          <cell r="C18">
            <v>4679</v>
          </cell>
          <cell r="D18">
            <v>0</v>
          </cell>
          <cell r="E18">
            <v>12</v>
          </cell>
          <cell r="F18">
            <v>832</v>
          </cell>
          <cell r="G18">
            <v>490</v>
          </cell>
          <cell r="H18">
            <v>18</v>
          </cell>
          <cell r="I18">
            <v>395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1358</v>
          </cell>
          <cell r="F19">
            <v>1055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132</v>
          </cell>
          <cell r="C20">
            <v>802</v>
          </cell>
          <cell r="D20">
            <v>9</v>
          </cell>
          <cell r="E20">
            <v>140</v>
          </cell>
          <cell r="F20">
            <v>930</v>
          </cell>
          <cell r="G20">
            <v>958</v>
          </cell>
          <cell r="H20">
            <v>29</v>
          </cell>
          <cell r="I20">
            <v>105</v>
          </cell>
        </row>
        <row r="21">
          <cell r="B21">
            <v>2047</v>
          </cell>
          <cell r="C21">
            <v>1250</v>
          </cell>
          <cell r="D21">
            <v>2432</v>
          </cell>
          <cell r="E21">
            <v>3340</v>
          </cell>
          <cell r="F21">
            <v>2256</v>
          </cell>
          <cell r="G21">
            <v>1137</v>
          </cell>
          <cell r="H21">
            <v>2097</v>
          </cell>
          <cell r="I21">
            <v>1094</v>
          </cell>
        </row>
        <row r="22">
          <cell r="B22">
            <v>724</v>
          </cell>
          <cell r="C22">
            <v>220</v>
          </cell>
          <cell r="D22">
            <v>1113</v>
          </cell>
          <cell r="E22">
            <v>186</v>
          </cell>
          <cell r="F22">
            <v>808</v>
          </cell>
          <cell r="G22">
            <v>440</v>
          </cell>
          <cell r="H22">
            <v>1105</v>
          </cell>
          <cell r="I22">
            <v>85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2524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115</v>
          </cell>
          <cell r="C24">
            <v>0</v>
          </cell>
          <cell r="D24">
            <v>243</v>
          </cell>
          <cell r="E24">
            <v>295</v>
          </cell>
          <cell r="F24">
            <v>3358</v>
          </cell>
          <cell r="G24">
            <v>196</v>
          </cell>
          <cell r="H24">
            <v>0</v>
          </cell>
          <cell r="I24">
            <v>653</v>
          </cell>
        </row>
        <row r="25">
          <cell r="B25">
            <v>200</v>
          </cell>
          <cell r="C25">
            <v>41</v>
          </cell>
          <cell r="D25">
            <v>384</v>
          </cell>
          <cell r="E25">
            <v>51</v>
          </cell>
          <cell r="F25">
            <v>212</v>
          </cell>
          <cell r="G25">
            <v>160</v>
          </cell>
          <cell r="H25">
            <v>944</v>
          </cell>
          <cell r="I25">
            <v>35</v>
          </cell>
        </row>
        <row r="26">
          <cell r="B26">
            <v>48</v>
          </cell>
          <cell r="C26">
            <v>1</v>
          </cell>
          <cell r="D26">
            <v>222</v>
          </cell>
          <cell r="E26">
            <v>1686</v>
          </cell>
          <cell r="F26">
            <v>3395</v>
          </cell>
          <cell r="G26">
            <v>400</v>
          </cell>
          <cell r="H26">
            <v>10807</v>
          </cell>
          <cell r="I26">
            <v>3</v>
          </cell>
        </row>
        <row r="27">
          <cell r="B27">
            <v>28</v>
          </cell>
          <cell r="C27">
            <v>43</v>
          </cell>
          <cell r="D27">
            <v>63</v>
          </cell>
          <cell r="E27">
            <v>123</v>
          </cell>
          <cell r="F27">
            <v>387</v>
          </cell>
          <cell r="G27">
            <v>33</v>
          </cell>
          <cell r="H27">
            <v>213</v>
          </cell>
          <cell r="I27">
            <v>17</v>
          </cell>
        </row>
        <row r="28">
          <cell r="B28">
            <v>0</v>
          </cell>
          <cell r="C28">
            <v>1</v>
          </cell>
          <cell r="D28">
            <v>3</v>
          </cell>
          <cell r="E28">
            <v>518</v>
          </cell>
          <cell r="F28">
            <v>85</v>
          </cell>
          <cell r="G28">
            <v>20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1965</v>
          </cell>
          <cell r="F29">
            <v>0</v>
          </cell>
          <cell r="G29">
            <v>20</v>
          </cell>
          <cell r="H29">
            <v>0</v>
          </cell>
          <cell r="I29">
            <v>4</v>
          </cell>
        </row>
        <row r="30">
          <cell r="B30">
            <v>0</v>
          </cell>
          <cell r="C30">
            <v>25</v>
          </cell>
          <cell r="D30">
            <v>141</v>
          </cell>
          <cell r="E30">
            <v>37</v>
          </cell>
          <cell r="F30">
            <v>604</v>
          </cell>
          <cell r="G30">
            <v>21</v>
          </cell>
          <cell r="H30">
            <v>108</v>
          </cell>
          <cell r="I30">
            <v>37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14</v>
          </cell>
          <cell r="D32">
            <v>0</v>
          </cell>
          <cell r="E32">
            <v>472</v>
          </cell>
          <cell r="F32">
            <v>220</v>
          </cell>
          <cell r="G32">
            <v>16</v>
          </cell>
          <cell r="H32">
            <v>18</v>
          </cell>
          <cell r="I32">
            <v>3</v>
          </cell>
        </row>
        <row r="33">
          <cell r="B33">
            <v>3</v>
          </cell>
          <cell r="C33">
            <v>0</v>
          </cell>
          <cell r="D33">
            <v>0</v>
          </cell>
          <cell r="E33">
            <v>57</v>
          </cell>
          <cell r="F33">
            <v>80</v>
          </cell>
          <cell r="G33">
            <v>1655</v>
          </cell>
          <cell r="H33">
            <v>3</v>
          </cell>
          <cell r="I33">
            <v>120</v>
          </cell>
        </row>
        <row r="34">
          <cell r="B34">
            <v>0</v>
          </cell>
          <cell r="C34">
            <v>83</v>
          </cell>
          <cell r="D34">
            <v>0</v>
          </cell>
          <cell r="E34">
            <v>17</v>
          </cell>
          <cell r="F34">
            <v>475</v>
          </cell>
          <cell r="G34">
            <v>0</v>
          </cell>
          <cell r="H34">
            <v>0</v>
          </cell>
          <cell r="I34">
            <v>110</v>
          </cell>
        </row>
        <row r="35">
          <cell r="B35">
            <v>0</v>
          </cell>
          <cell r="C35">
            <v>62</v>
          </cell>
          <cell r="D35">
            <v>142</v>
          </cell>
          <cell r="E35">
            <v>517</v>
          </cell>
          <cell r="F35">
            <v>270</v>
          </cell>
          <cell r="G35">
            <v>230</v>
          </cell>
          <cell r="H35">
            <v>82</v>
          </cell>
          <cell r="I35">
            <v>67</v>
          </cell>
        </row>
        <row r="36">
          <cell r="B36">
            <v>0</v>
          </cell>
          <cell r="C36">
            <v>0</v>
          </cell>
          <cell r="D36">
            <v>261</v>
          </cell>
          <cell r="E36">
            <v>0</v>
          </cell>
          <cell r="F36">
            <v>0</v>
          </cell>
          <cell r="G36">
            <v>175</v>
          </cell>
          <cell r="H36">
            <v>300</v>
          </cell>
          <cell r="I36">
            <v>700</v>
          </cell>
        </row>
        <row r="37">
          <cell r="B37">
            <v>0</v>
          </cell>
          <cell r="C37">
            <v>45</v>
          </cell>
          <cell r="D37">
            <v>5</v>
          </cell>
          <cell r="E37">
            <v>0</v>
          </cell>
          <cell r="F37">
            <v>35</v>
          </cell>
          <cell r="G37">
            <v>400</v>
          </cell>
          <cell r="H37">
            <v>0</v>
          </cell>
          <cell r="I37">
            <v>220</v>
          </cell>
        </row>
        <row r="38">
          <cell r="B38">
            <v>140</v>
          </cell>
          <cell r="C38">
            <v>629</v>
          </cell>
          <cell r="D38">
            <v>0</v>
          </cell>
          <cell r="E38">
            <v>25</v>
          </cell>
          <cell r="F38">
            <v>158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5</v>
          </cell>
        </row>
        <row r="40">
          <cell r="B40">
            <v>75</v>
          </cell>
          <cell r="C40">
            <v>243</v>
          </cell>
          <cell r="D40">
            <v>1511</v>
          </cell>
          <cell r="E40">
            <v>35</v>
          </cell>
          <cell r="F40">
            <v>864</v>
          </cell>
          <cell r="G40">
            <v>1395</v>
          </cell>
          <cell r="H40">
            <v>301</v>
          </cell>
          <cell r="I40">
            <v>82</v>
          </cell>
        </row>
        <row r="41">
          <cell r="B41">
            <v>1069</v>
          </cell>
          <cell r="C41">
            <v>2949</v>
          </cell>
          <cell r="D41">
            <v>1382</v>
          </cell>
          <cell r="E41">
            <v>2601</v>
          </cell>
          <cell r="F41">
            <v>3624</v>
          </cell>
          <cell r="G41">
            <v>5086</v>
          </cell>
          <cell r="H41">
            <v>2672</v>
          </cell>
          <cell r="I41">
            <v>926</v>
          </cell>
        </row>
        <row r="56">
          <cell r="B56">
            <v>0</v>
          </cell>
          <cell r="C56">
            <v>15616</v>
          </cell>
          <cell r="D56">
            <v>23714</v>
          </cell>
          <cell r="F56">
            <v>3525</v>
          </cell>
          <cell r="G56">
            <v>0</v>
          </cell>
        </row>
        <row r="57">
          <cell r="B57">
            <v>1134</v>
          </cell>
          <cell r="C57">
            <v>1394</v>
          </cell>
          <cell r="D57">
            <v>1020</v>
          </cell>
          <cell r="E57">
            <v>524</v>
          </cell>
          <cell r="F57">
            <v>1174</v>
          </cell>
          <cell r="G57">
            <v>3255</v>
          </cell>
          <cell r="H57">
            <v>22013</v>
          </cell>
          <cell r="I57">
            <v>1288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90</v>
          </cell>
          <cell r="H58">
            <v>0</v>
          </cell>
          <cell r="I58">
            <v>0</v>
          </cell>
        </row>
        <row r="59">
          <cell r="B59">
            <v>1519</v>
          </cell>
          <cell r="C59">
            <v>71700</v>
          </cell>
          <cell r="D59">
            <v>341</v>
          </cell>
          <cell r="E59">
            <v>1200</v>
          </cell>
          <cell r="F59">
            <v>8775</v>
          </cell>
          <cell r="G59">
            <v>19780</v>
          </cell>
          <cell r="H59">
            <v>611</v>
          </cell>
          <cell r="I59">
            <v>29760</v>
          </cell>
        </row>
        <row r="60">
          <cell r="B60">
            <v>0</v>
          </cell>
          <cell r="C60">
            <v>0</v>
          </cell>
          <cell r="D60">
            <v>140</v>
          </cell>
          <cell r="E60">
            <v>0</v>
          </cell>
          <cell r="F60">
            <v>0</v>
          </cell>
          <cell r="G60">
            <v>10</v>
          </cell>
          <cell r="H60">
            <v>1935</v>
          </cell>
          <cell r="I60">
            <v>290</v>
          </cell>
        </row>
        <row r="61">
          <cell r="B61">
            <v>251</v>
          </cell>
          <cell r="C61">
            <v>72</v>
          </cell>
          <cell r="D61">
            <v>50</v>
          </cell>
          <cell r="E61">
            <v>172</v>
          </cell>
          <cell r="F61">
            <v>895</v>
          </cell>
          <cell r="G61">
            <v>817</v>
          </cell>
          <cell r="H61">
            <v>3393</v>
          </cell>
          <cell r="I61">
            <v>3120</v>
          </cell>
        </row>
        <row r="62">
          <cell r="B62">
            <v>70</v>
          </cell>
          <cell r="C62">
            <v>107</v>
          </cell>
          <cell r="D62">
            <v>0</v>
          </cell>
          <cell r="E62">
            <v>0</v>
          </cell>
          <cell r="F62">
            <v>110</v>
          </cell>
          <cell r="G62">
            <v>33436</v>
          </cell>
          <cell r="H62">
            <v>1050</v>
          </cell>
          <cell r="I62">
            <v>85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F63">
            <v>55</v>
          </cell>
          <cell r="G63">
            <v>0</v>
          </cell>
          <cell r="H63">
            <v>150</v>
          </cell>
          <cell r="I63">
            <v>0</v>
          </cell>
        </row>
        <row r="64">
          <cell r="B64">
            <v>535</v>
          </cell>
          <cell r="C64">
            <v>1122</v>
          </cell>
          <cell r="D64">
            <v>1717</v>
          </cell>
          <cell r="E64">
            <v>269</v>
          </cell>
          <cell r="F64">
            <v>1795</v>
          </cell>
          <cell r="G64">
            <v>25503</v>
          </cell>
          <cell r="H64">
            <v>49909</v>
          </cell>
          <cell r="I64">
            <v>1351</v>
          </cell>
        </row>
        <row r="65">
          <cell r="B65">
            <v>105</v>
          </cell>
          <cell r="C65">
            <v>303</v>
          </cell>
          <cell r="D65">
            <v>184</v>
          </cell>
          <cell r="E65">
            <v>573</v>
          </cell>
          <cell r="F65">
            <v>883</v>
          </cell>
          <cell r="G65">
            <v>107</v>
          </cell>
          <cell r="H65">
            <v>734</v>
          </cell>
          <cell r="I65">
            <v>618</v>
          </cell>
        </row>
        <row r="66">
          <cell r="B66">
            <v>0</v>
          </cell>
          <cell r="C66">
            <v>2772</v>
          </cell>
          <cell r="D66">
            <v>0</v>
          </cell>
          <cell r="E66">
            <v>124</v>
          </cell>
          <cell r="F66">
            <v>1840</v>
          </cell>
          <cell r="G66">
            <v>735</v>
          </cell>
          <cell r="H66">
            <v>118</v>
          </cell>
          <cell r="I66">
            <v>754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1495</v>
          </cell>
          <cell r="F67">
            <v>105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253</v>
          </cell>
          <cell r="C68">
            <v>641</v>
          </cell>
          <cell r="D68">
            <v>58</v>
          </cell>
          <cell r="E68">
            <v>570</v>
          </cell>
          <cell r="F68">
            <v>3700</v>
          </cell>
          <cell r="G68">
            <v>771</v>
          </cell>
          <cell r="H68">
            <v>98</v>
          </cell>
          <cell r="I68">
            <v>399</v>
          </cell>
        </row>
        <row r="69">
          <cell r="B69">
            <v>3571</v>
          </cell>
          <cell r="C69">
            <v>1697</v>
          </cell>
          <cell r="D69">
            <v>2371</v>
          </cell>
          <cell r="E69">
            <v>3939</v>
          </cell>
          <cell r="F69">
            <v>2147</v>
          </cell>
          <cell r="G69">
            <v>399</v>
          </cell>
          <cell r="H69">
            <v>2677</v>
          </cell>
          <cell r="I69">
            <v>2187</v>
          </cell>
        </row>
        <row r="70">
          <cell r="B70">
            <v>1657</v>
          </cell>
          <cell r="C70">
            <v>261</v>
          </cell>
          <cell r="D70">
            <v>4871</v>
          </cell>
          <cell r="E70">
            <v>936</v>
          </cell>
          <cell r="F70">
            <v>490</v>
          </cell>
          <cell r="G70">
            <v>544</v>
          </cell>
          <cell r="H70">
            <v>360</v>
          </cell>
          <cell r="I70">
            <v>176</v>
          </cell>
        </row>
        <row r="72">
          <cell r="B72">
            <v>2067</v>
          </cell>
          <cell r="C72">
            <v>4028</v>
          </cell>
          <cell r="D72">
            <v>335</v>
          </cell>
          <cell r="E72">
            <v>347</v>
          </cell>
          <cell r="F72">
            <v>1942</v>
          </cell>
          <cell r="G72">
            <v>1736</v>
          </cell>
          <cell r="H72">
            <v>1930</v>
          </cell>
          <cell r="I72">
            <v>879</v>
          </cell>
        </row>
        <row r="73">
          <cell r="B73">
            <v>2200</v>
          </cell>
          <cell r="C73">
            <v>73</v>
          </cell>
          <cell r="D73">
            <v>1562</v>
          </cell>
          <cell r="E73">
            <v>329</v>
          </cell>
          <cell r="F73">
            <v>147</v>
          </cell>
          <cell r="G73">
            <v>188</v>
          </cell>
          <cell r="H73">
            <v>151</v>
          </cell>
          <cell r="I73">
            <v>17</v>
          </cell>
        </row>
        <row r="74">
          <cell r="B74">
            <v>547</v>
          </cell>
          <cell r="C74">
            <v>0</v>
          </cell>
          <cell r="D74">
            <v>1058</v>
          </cell>
          <cell r="E74">
            <v>0</v>
          </cell>
          <cell r="F74">
            <v>108</v>
          </cell>
          <cell r="G74">
            <v>355</v>
          </cell>
          <cell r="H74">
            <v>1478</v>
          </cell>
          <cell r="I74">
            <v>0</v>
          </cell>
        </row>
        <row r="75">
          <cell r="B75">
            <v>223</v>
          </cell>
          <cell r="C75">
            <v>85</v>
          </cell>
          <cell r="D75">
            <v>76</v>
          </cell>
          <cell r="E75">
            <v>339</v>
          </cell>
          <cell r="F75">
            <v>212</v>
          </cell>
          <cell r="G75">
            <v>105</v>
          </cell>
          <cell r="H75">
            <v>79</v>
          </cell>
          <cell r="I75">
            <v>51</v>
          </cell>
        </row>
        <row r="76">
          <cell r="B76">
            <v>25</v>
          </cell>
          <cell r="C76">
            <v>10</v>
          </cell>
          <cell r="D76">
            <v>0</v>
          </cell>
          <cell r="E76">
            <v>444</v>
          </cell>
          <cell r="F76">
            <v>335</v>
          </cell>
          <cell r="G76">
            <v>27</v>
          </cell>
          <cell r="H76">
            <v>6</v>
          </cell>
          <cell r="I76">
            <v>70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9207</v>
          </cell>
          <cell r="F77">
            <v>0</v>
          </cell>
          <cell r="G77">
            <v>596</v>
          </cell>
          <cell r="H77">
            <v>350</v>
          </cell>
          <cell r="I77">
            <v>16</v>
          </cell>
        </row>
        <row r="78">
          <cell r="B78">
            <v>275</v>
          </cell>
          <cell r="C78">
            <v>15</v>
          </cell>
          <cell r="D78">
            <v>28</v>
          </cell>
          <cell r="E78">
            <v>117</v>
          </cell>
          <cell r="F78">
            <v>320</v>
          </cell>
          <cell r="G78">
            <v>30</v>
          </cell>
          <cell r="H78">
            <v>155</v>
          </cell>
          <cell r="I78">
            <v>24</v>
          </cell>
        </row>
        <row r="80">
          <cell r="B80">
            <v>0</v>
          </cell>
          <cell r="C80">
            <v>8</v>
          </cell>
          <cell r="D80">
            <v>0</v>
          </cell>
          <cell r="E80">
            <v>645</v>
          </cell>
          <cell r="F80">
            <v>230</v>
          </cell>
          <cell r="G80">
            <v>279</v>
          </cell>
          <cell r="H80">
            <v>0</v>
          </cell>
          <cell r="I80">
            <v>0</v>
          </cell>
        </row>
        <row r="81">
          <cell r="B81">
            <v>258</v>
          </cell>
          <cell r="C81">
            <v>10</v>
          </cell>
          <cell r="D81">
            <v>3378</v>
          </cell>
          <cell r="E81">
            <v>3116</v>
          </cell>
          <cell r="F81">
            <v>0</v>
          </cell>
          <cell r="G81">
            <v>7661</v>
          </cell>
          <cell r="H81">
            <v>1803</v>
          </cell>
          <cell r="I81">
            <v>935</v>
          </cell>
        </row>
        <row r="82">
          <cell r="B82">
            <v>373</v>
          </cell>
          <cell r="C82">
            <v>1320</v>
          </cell>
          <cell r="D82">
            <v>30</v>
          </cell>
          <cell r="E82">
            <v>70</v>
          </cell>
          <cell r="F82">
            <v>2170</v>
          </cell>
          <cell r="G82">
            <v>330</v>
          </cell>
          <cell r="H82">
            <v>45</v>
          </cell>
          <cell r="I82">
            <v>1590</v>
          </cell>
        </row>
        <row r="83">
          <cell r="B83">
            <v>755</v>
          </cell>
          <cell r="C83">
            <v>669</v>
          </cell>
          <cell r="D83">
            <v>2519</v>
          </cell>
          <cell r="E83">
            <v>1156</v>
          </cell>
          <cell r="F83">
            <v>200</v>
          </cell>
          <cell r="G83">
            <v>1135</v>
          </cell>
          <cell r="H83">
            <v>238</v>
          </cell>
          <cell r="I83">
            <v>228</v>
          </cell>
        </row>
        <row r="84">
          <cell r="B84">
            <v>0</v>
          </cell>
          <cell r="C84">
            <v>0</v>
          </cell>
          <cell r="D84">
            <v>303</v>
          </cell>
          <cell r="E84">
            <v>0</v>
          </cell>
          <cell r="F84">
            <v>0</v>
          </cell>
          <cell r="G84">
            <v>120</v>
          </cell>
          <cell r="H84">
            <v>30</v>
          </cell>
          <cell r="I84">
            <v>1000</v>
          </cell>
        </row>
        <row r="85">
          <cell r="B85">
            <v>2764</v>
          </cell>
          <cell r="C85">
            <v>3848</v>
          </cell>
          <cell r="D85">
            <v>0</v>
          </cell>
          <cell r="E85">
            <v>2314</v>
          </cell>
          <cell r="F85">
            <v>12585</v>
          </cell>
          <cell r="G85">
            <v>3076</v>
          </cell>
          <cell r="H85">
            <v>35</v>
          </cell>
          <cell r="I85">
            <v>7175</v>
          </cell>
        </row>
        <row r="86">
          <cell r="B86">
            <v>57</v>
          </cell>
          <cell r="C86">
            <v>11685</v>
          </cell>
          <cell r="D86">
            <v>0</v>
          </cell>
          <cell r="E86">
            <v>100</v>
          </cell>
          <cell r="F86">
            <v>150</v>
          </cell>
          <cell r="G86">
            <v>0</v>
          </cell>
          <cell r="H86">
            <v>0</v>
          </cell>
          <cell r="I86">
            <v>47</v>
          </cell>
        </row>
        <row r="87">
          <cell r="B87">
            <v>0</v>
          </cell>
          <cell r="C87">
            <v>46</v>
          </cell>
          <cell r="D87">
            <v>0</v>
          </cell>
          <cell r="E87">
            <v>0</v>
          </cell>
          <cell r="F87">
            <v>280</v>
          </cell>
          <cell r="G87">
            <v>3014</v>
          </cell>
          <cell r="H87">
            <v>0</v>
          </cell>
          <cell r="I87">
            <v>476</v>
          </cell>
        </row>
        <row r="88">
          <cell r="B88">
            <v>26836</v>
          </cell>
          <cell r="C88">
            <v>6539</v>
          </cell>
          <cell r="D88">
            <v>147673</v>
          </cell>
          <cell r="E88">
            <v>4076</v>
          </cell>
          <cell r="F88">
            <v>23949</v>
          </cell>
          <cell r="G88">
            <v>57375</v>
          </cell>
          <cell r="H88">
            <v>34148</v>
          </cell>
          <cell r="I88">
            <v>906</v>
          </cell>
        </row>
        <row r="89">
          <cell r="B89">
            <v>160696</v>
          </cell>
          <cell r="C89">
            <v>148088</v>
          </cell>
          <cell r="D89">
            <v>8152</v>
          </cell>
          <cell r="E89">
            <v>193385</v>
          </cell>
          <cell r="F89">
            <v>33497</v>
          </cell>
          <cell r="G89">
            <v>18129</v>
          </cell>
          <cell r="H89">
            <v>20048</v>
          </cell>
          <cell r="I89">
            <v>3191</v>
          </cell>
        </row>
        <row r="105">
          <cell r="B105">
            <v>0</v>
          </cell>
          <cell r="C105">
            <v>61130</v>
          </cell>
          <cell r="D105">
            <v>61344</v>
          </cell>
          <cell r="E105">
            <v>1208</v>
          </cell>
          <cell r="F105">
            <v>9165</v>
          </cell>
          <cell r="G105">
            <v>0</v>
          </cell>
          <cell r="H105">
            <v>12642</v>
          </cell>
          <cell r="I105">
            <v>0</v>
          </cell>
        </row>
        <row r="106">
          <cell r="B106">
            <v>2483</v>
          </cell>
          <cell r="C106">
            <v>1886</v>
          </cell>
          <cell r="D106">
            <v>1362</v>
          </cell>
          <cell r="E106">
            <v>1027</v>
          </cell>
          <cell r="F106">
            <v>2158</v>
          </cell>
          <cell r="G106">
            <v>4639</v>
          </cell>
          <cell r="H106">
            <v>27133</v>
          </cell>
          <cell r="I106">
            <v>1889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234</v>
          </cell>
          <cell r="H107">
            <v>0</v>
          </cell>
          <cell r="I107">
            <v>0</v>
          </cell>
        </row>
        <row r="108">
          <cell r="B108">
            <v>296</v>
          </cell>
          <cell r="C108">
            <v>5273</v>
          </cell>
          <cell r="D108">
            <v>70</v>
          </cell>
          <cell r="E108">
            <v>180</v>
          </cell>
          <cell r="F108">
            <v>990</v>
          </cell>
          <cell r="G108">
            <v>2008</v>
          </cell>
          <cell r="H108">
            <v>80</v>
          </cell>
          <cell r="I108">
            <v>2365</v>
          </cell>
        </row>
        <row r="109">
          <cell r="B109">
            <v>0</v>
          </cell>
          <cell r="C109">
            <v>0</v>
          </cell>
          <cell r="D109">
            <v>180</v>
          </cell>
          <cell r="E109">
            <v>0</v>
          </cell>
          <cell r="F109">
            <v>0</v>
          </cell>
          <cell r="G109">
            <v>18</v>
          </cell>
          <cell r="H109">
            <v>3143</v>
          </cell>
          <cell r="I109">
            <v>290</v>
          </cell>
        </row>
        <row r="110">
          <cell r="B110">
            <v>274</v>
          </cell>
          <cell r="C110">
            <v>76</v>
          </cell>
          <cell r="D110">
            <v>120</v>
          </cell>
          <cell r="E110">
            <v>238</v>
          </cell>
          <cell r="F110">
            <v>1570</v>
          </cell>
          <cell r="G110">
            <v>559</v>
          </cell>
          <cell r="H110">
            <v>935</v>
          </cell>
          <cell r="I110">
            <v>3120</v>
          </cell>
        </row>
        <row r="111">
          <cell r="B111">
            <v>82</v>
          </cell>
          <cell r="C111">
            <v>149</v>
          </cell>
          <cell r="D111">
            <v>0</v>
          </cell>
          <cell r="E111">
            <v>0</v>
          </cell>
          <cell r="F111">
            <v>160</v>
          </cell>
          <cell r="G111">
            <v>4831</v>
          </cell>
          <cell r="H111">
            <v>418</v>
          </cell>
          <cell r="I111">
            <v>60</v>
          </cell>
        </row>
        <row r="112">
          <cell r="B112">
            <v>85</v>
          </cell>
          <cell r="C112">
            <v>0</v>
          </cell>
          <cell r="D112">
            <v>0</v>
          </cell>
          <cell r="E112">
            <v>0</v>
          </cell>
          <cell r="F112">
            <v>135</v>
          </cell>
          <cell r="G112">
            <v>0</v>
          </cell>
          <cell r="H112">
            <v>52</v>
          </cell>
          <cell r="I112">
            <v>0</v>
          </cell>
        </row>
        <row r="113">
          <cell r="B113">
            <v>1195</v>
          </cell>
          <cell r="C113">
            <v>449</v>
          </cell>
          <cell r="D113">
            <v>3968</v>
          </cell>
          <cell r="E113">
            <v>195</v>
          </cell>
          <cell r="F113">
            <v>2223</v>
          </cell>
          <cell r="G113">
            <v>26847</v>
          </cell>
          <cell r="H113">
            <v>38671</v>
          </cell>
          <cell r="I113">
            <v>1827</v>
          </cell>
        </row>
        <row r="114">
          <cell r="B114">
            <v>1072</v>
          </cell>
          <cell r="C114">
            <v>1945</v>
          </cell>
          <cell r="D114">
            <v>1091</v>
          </cell>
          <cell r="E114">
            <v>5624</v>
          </cell>
          <cell r="F114">
            <v>8528</v>
          </cell>
          <cell r="G114">
            <v>676</v>
          </cell>
          <cell r="H114">
            <v>4132</v>
          </cell>
          <cell r="I114">
            <v>3893</v>
          </cell>
        </row>
        <row r="115">
          <cell r="B115">
            <v>0</v>
          </cell>
          <cell r="C115">
            <v>27645</v>
          </cell>
          <cell r="D115">
            <v>0</v>
          </cell>
          <cell r="E115">
            <v>823</v>
          </cell>
          <cell r="F115">
            <v>18254</v>
          </cell>
          <cell r="G115">
            <v>5124</v>
          </cell>
          <cell r="H115">
            <v>1437</v>
          </cell>
          <cell r="I115">
            <v>7315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63635</v>
          </cell>
          <cell r="F116">
            <v>1680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2471</v>
          </cell>
          <cell r="C117">
            <v>4419</v>
          </cell>
          <cell r="D117">
            <v>265</v>
          </cell>
          <cell r="E117">
            <v>4516</v>
          </cell>
          <cell r="F117">
            <v>36650</v>
          </cell>
          <cell r="G117">
            <v>5052</v>
          </cell>
          <cell r="H117">
            <v>1229</v>
          </cell>
          <cell r="I117">
            <v>3846</v>
          </cell>
        </row>
        <row r="118">
          <cell r="B118">
            <v>42467</v>
          </cell>
          <cell r="C118">
            <v>11855</v>
          </cell>
          <cell r="D118">
            <v>22013</v>
          </cell>
          <cell r="E118">
            <v>51795</v>
          </cell>
          <cell r="F118">
            <v>21531</v>
          </cell>
          <cell r="G118">
            <v>2920</v>
          </cell>
          <cell r="H118">
            <v>23199</v>
          </cell>
          <cell r="I118">
            <v>18672</v>
          </cell>
        </row>
        <row r="119">
          <cell r="B119">
            <v>13416</v>
          </cell>
          <cell r="C119">
            <v>414</v>
          </cell>
          <cell r="D119">
            <v>18448</v>
          </cell>
          <cell r="E119">
            <v>6275</v>
          </cell>
          <cell r="F119">
            <v>4145</v>
          </cell>
          <cell r="G119">
            <v>2019</v>
          </cell>
          <cell r="H119">
            <v>3849</v>
          </cell>
          <cell r="I119">
            <v>729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10978</v>
          </cell>
          <cell r="C121">
            <v>10952</v>
          </cell>
          <cell r="D121">
            <v>1955</v>
          </cell>
          <cell r="E121">
            <v>2699</v>
          </cell>
          <cell r="F121">
            <v>19286</v>
          </cell>
          <cell r="G121">
            <v>5330</v>
          </cell>
          <cell r="H121">
            <v>9164</v>
          </cell>
          <cell r="I121">
            <v>7931</v>
          </cell>
        </row>
        <row r="122">
          <cell r="B122">
            <v>15970</v>
          </cell>
          <cell r="C122">
            <v>341</v>
          </cell>
          <cell r="D122">
            <v>12458</v>
          </cell>
          <cell r="E122">
            <v>3161</v>
          </cell>
          <cell r="F122">
            <v>654</v>
          </cell>
          <cell r="G122">
            <v>1479</v>
          </cell>
          <cell r="H122">
            <v>952</v>
          </cell>
          <cell r="I122">
            <v>70</v>
          </cell>
        </row>
        <row r="123">
          <cell r="B123">
            <v>6881</v>
          </cell>
          <cell r="C123">
            <v>0</v>
          </cell>
          <cell r="D123">
            <v>30682</v>
          </cell>
          <cell r="E123">
            <v>0</v>
          </cell>
          <cell r="F123">
            <v>2700</v>
          </cell>
          <cell r="G123">
            <v>8951</v>
          </cell>
          <cell r="H123">
            <v>38618</v>
          </cell>
          <cell r="I123">
            <v>0</v>
          </cell>
        </row>
        <row r="124">
          <cell r="B124">
            <v>1989</v>
          </cell>
          <cell r="C124">
            <v>170</v>
          </cell>
          <cell r="D124">
            <v>1192</v>
          </cell>
          <cell r="E124">
            <v>3419</v>
          </cell>
          <cell r="F124">
            <v>2500</v>
          </cell>
          <cell r="G124">
            <v>1157</v>
          </cell>
          <cell r="H124">
            <v>611</v>
          </cell>
          <cell r="I124">
            <v>395</v>
          </cell>
        </row>
        <row r="125">
          <cell r="B125">
            <v>50</v>
          </cell>
          <cell r="C125">
            <v>25</v>
          </cell>
          <cell r="D125">
            <v>0</v>
          </cell>
          <cell r="E125">
            <v>898</v>
          </cell>
          <cell r="F125">
            <v>603</v>
          </cell>
          <cell r="G125">
            <v>33</v>
          </cell>
          <cell r="H125">
            <v>6</v>
          </cell>
          <cell r="I125">
            <v>70</v>
          </cell>
        </row>
        <row r="126">
          <cell r="B126">
            <v>78</v>
          </cell>
          <cell r="C126">
            <v>0</v>
          </cell>
          <cell r="D126">
            <v>0</v>
          </cell>
          <cell r="E126">
            <v>31927</v>
          </cell>
          <cell r="F126">
            <v>0</v>
          </cell>
          <cell r="G126">
            <v>182</v>
          </cell>
          <cell r="H126">
            <v>280</v>
          </cell>
          <cell r="I126">
            <v>24</v>
          </cell>
        </row>
        <row r="127">
          <cell r="B127">
            <v>3300</v>
          </cell>
          <cell r="C127">
            <v>29</v>
          </cell>
          <cell r="D127">
            <v>144</v>
          </cell>
          <cell r="E127">
            <v>594</v>
          </cell>
          <cell r="F127">
            <v>4800</v>
          </cell>
          <cell r="G127">
            <v>915</v>
          </cell>
          <cell r="H127">
            <v>798</v>
          </cell>
          <cell r="I127">
            <v>122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64</v>
          </cell>
          <cell r="D129">
            <v>0</v>
          </cell>
          <cell r="E129">
            <v>35200</v>
          </cell>
          <cell r="F129">
            <v>3790</v>
          </cell>
          <cell r="G129">
            <v>3220</v>
          </cell>
          <cell r="H129">
            <v>0</v>
          </cell>
          <cell r="I129">
            <v>0</v>
          </cell>
        </row>
        <row r="130">
          <cell r="B130">
            <v>308</v>
          </cell>
          <cell r="C130">
            <v>14</v>
          </cell>
          <cell r="D130">
            <v>374</v>
          </cell>
          <cell r="E130">
            <v>23</v>
          </cell>
          <cell r="F130">
            <v>0</v>
          </cell>
          <cell r="G130">
            <v>1708</v>
          </cell>
          <cell r="H130">
            <v>1613</v>
          </cell>
          <cell r="I130">
            <v>1673</v>
          </cell>
        </row>
        <row r="131">
          <cell r="B131">
            <v>265</v>
          </cell>
          <cell r="C131">
            <v>212</v>
          </cell>
          <cell r="D131">
            <v>135</v>
          </cell>
          <cell r="E131">
            <v>68</v>
          </cell>
          <cell r="F131">
            <v>3002</v>
          </cell>
          <cell r="G131">
            <v>144</v>
          </cell>
          <cell r="H131">
            <v>27</v>
          </cell>
          <cell r="I131">
            <v>1648</v>
          </cell>
        </row>
        <row r="132">
          <cell r="B132">
            <v>1062</v>
          </cell>
          <cell r="C132">
            <v>81</v>
          </cell>
          <cell r="D132">
            <v>1555</v>
          </cell>
          <cell r="E132">
            <v>2024</v>
          </cell>
          <cell r="F132">
            <v>508</v>
          </cell>
          <cell r="G132">
            <v>471</v>
          </cell>
          <cell r="H132">
            <v>341</v>
          </cell>
          <cell r="I132">
            <v>506</v>
          </cell>
        </row>
        <row r="133">
          <cell r="B133">
            <v>0</v>
          </cell>
          <cell r="C133">
            <v>0</v>
          </cell>
          <cell r="D133">
            <v>163</v>
          </cell>
          <cell r="E133">
            <v>0</v>
          </cell>
          <cell r="F133">
            <v>0</v>
          </cell>
          <cell r="G133">
            <v>84</v>
          </cell>
          <cell r="H133">
            <v>39</v>
          </cell>
          <cell r="I133">
            <v>2000</v>
          </cell>
        </row>
        <row r="134">
          <cell r="B134">
            <v>2956</v>
          </cell>
          <cell r="C134">
            <v>3363</v>
          </cell>
          <cell r="D134">
            <v>0</v>
          </cell>
          <cell r="E134">
            <v>80</v>
          </cell>
          <cell r="F134">
            <v>16185</v>
          </cell>
          <cell r="G134">
            <v>1251</v>
          </cell>
          <cell r="H134">
            <v>21</v>
          </cell>
          <cell r="I134">
            <v>15963</v>
          </cell>
        </row>
        <row r="135">
          <cell r="B135">
            <v>156</v>
          </cell>
          <cell r="C135">
            <v>1637</v>
          </cell>
          <cell r="D135">
            <v>0</v>
          </cell>
          <cell r="E135">
            <v>80</v>
          </cell>
          <cell r="F135">
            <v>390</v>
          </cell>
          <cell r="G135">
            <v>0</v>
          </cell>
          <cell r="H135">
            <v>0</v>
          </cell>
          <cell r="I135">
            <v>94</v>
          </cell>
        </row>
        <row r="136">
          <cell r="B136">
            <v>0</v>
          </cell>
          <cell r="C136">
            <v>55</v>
          </cell>
          <cell r="D136">
            <v>0</v>
          </cell>
          <cell r="E136">
            <v>0</v>
          </cell>
          <cell r="F136">
            <v>120</v>
          </cell>
          <cell r="G136">
            <v>957</v>
          </cell>
          <cell r="H136">
            <v>0</v>
          </cell>
          <cell r="I136">
            <v>714</v>
          </cell>
        </row>
        <row r="137">
          <cell r="B137">
            <v>130602</v>
          </cell>
          <cell r="C137">
            <v>32695</v>
          </cell>
          <cell r="D137">
            <v>902061</v>
          </cell>
          <cell r="E137">
            <v>11202</v>
          </cell>
          <cell r="F137">
            <v>109252</v>
          </cell>
          <cell r="G137">
            <v>193845</v>
          </cell>
          <cell r="H137">
            <v>274614</v>
          </cell>
          <cell r="I137">
            <v>35617</v>
          </cell>
        </row>
        <row r="138">
          <cell r="B138">
            <v>25837</v>
          </cell>
          <cell r="C138">
            <v>16168</v>
          </cell>
          <cell r="D138">
            <v>5224</v>
          </cell>
          <cell r="E138">
            <v>18289</v>
          </cell>
          <cell r="F138">
            <v>10169</v>
          </cell>
          <cell r="G138">
            <v>4320</v>
          </cell>
          <cell r="H138">
            <v>7693</v>
          </cell>
          <cell r="I138">
            <v>4581</v>
          </cell>
        </row>
      </sheetData>
      <sheetData sheetId="3">
        <row r="8">
          <cell r="B8">
            <v>10228</v>
          </cell>
          <cell r="C8">
            <v>198654</v>
          </cell>
          <cell r="D8">
            <v>177995</v>
          </cell>
          <cell r="E8">
            <v>14893</v>
          </cell>
          <cell r="F8">
            <v>1700</v>
          </cell>
          <cell r="G8">
            <v>0</v>
          </cell>
          <cell r="H8">
            <v>16258</v>
          </cell>
          <cell r="I8">
            <v>5405</v>
          </cell>
        </row>
        <row r="9">
          <cell r="B9">
            <v>506</v>
          </cell>
          <cell r="C9">
            <v>2169</v>
          </cell>
          <cell r="D9">
            <v>236</v>
          </cell>
          <cell r="E9">
            <v>1306</v>
          </cell>
          <cell r="F9">
            <v>8157</v>
          </cell>
          <cell r="G9">
            <v>2248</v>
          </cell>
          <cell r="H9">
            <v>6260</v>
          </cell>
          <cell r="I9">
            <v>1128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C11">
            <v>25</v>
          </cell>
          <cell r="D11">
            <v>0</v>
          </cell>
          <cell r="H11">
            <v>25</v>
          </cell>
        </row>
        <row r="12">
          <cell r="B12">
            <v>0</v>
          </cell>
          <cell r="C12">
            <v>0</v>
          </cell>
          <cell r="D12">
            <v>12</v>
          </cell>
          <cell r="E12">
            <v>0</v>
          </cell>
          <cell r="F12">
            <v>0</v>
          </cell>
          <cell r="G12">
            <v>30</v>
          </cell>
          <cell r="H12">
            <v>3554</v>
          </cell>
          <cell r="I12">
            <v>65</v>
          </cell>
        </row>
        <row r="13">
          <cell r="B13">
            <v>280</v>
          </cell>
          <cell r="C13">
            <v>1102</v>
          </cell>
          <cell r="D13">
            <v>609</v>
          </cell>
          <cell r="E13">
            <v>1582</v>
          </cell>
          <cell r="F13">
            <v>9719</v>
          </cell>
          <cell r="G13">
            <v>1129</v>
          </cell>
          <cell r="H13">
            <v>7237</v>
          </cell>
          <cell r="I13">
            <v>55</v>
          </cell>
        </row>
        <row r="14">
          <cell r="B14">
            <v>125</v>
          </cell>
          <cell r="C14">
            <v>430</v>
          </cell>
          <cell r="D14">
            <v>28</v>
          </cell>
          <cell r="E14">
            <v>20</v>
          </cell>
          <cell r="F14">
            <v>1050</v>
          </cell>
          <cell r="G14">
            <v>1440</v>
          </cell>
          <cell r="H14">
            <v>602</v>
          </cell>
          <cell r="I14">
            <v>304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F15">
            <v>40</v>
          </cell>
          <cell r="G15">
            <v>234</v>
          </cell>
          <cell r="H15">
            <v>0</v>
          </cell>
          <cell r="I15">
            <v>0</v>
          </cell>
        </row>
        <row r="16">
          <cell r="B16">
            <v>144</v>
          </cell>
          <cell r="C16">
            <v>326</v>
          </cell>
          <cell r="D16">
            <v>329</v>
          </cell>
          <cell r="E16">
            <v>49</v>
          </cell>
          <cell r="F16">
            <v>1432</v>
          </cell>
          <cell r="G16">
            <v>153</v>
          </cell>
          <cell r="H16">
            <v>3086</v>
          </cell>
          <cell r="I16">
            <v>227</v>
          </cell>
        </row>
        <row r="17">
          <cell r="B17">
            <v>298</v>
          </cell>
          <cell r="C17">
            <v>893</v>
          </cell>
          <cell r="D17">
            <v>191</v>
          </cell>
          <cell r="E17">
            <v>1151</v>
          </cell>
          <cell r="F17">
            <v>478</v>
          </cell>
          <cell r="G17">
            <v>575</v>
          </cell>
          <cell r="H17">
            <v>5493</v>
          </cell>
          <cell r="I17">
            <v>411</v>
          </cell>
        </row>
        <row r="18">
          <cell r="B18">
            <v>0</v>
          </cell>
          <cell r="C18">
            <v>4898</v>
          </cell>
          <cell r="D18">
            <v>0</v>
          </cell>
          <cell r="E18">
            <v>62</v>
          </cell>
          <cell r="F18">
            <v>5730</v>
          </cell>
          <cell r="G18">
            <v>357</v>
          </cell>
          <cell r="H18">
            <v>31</v>
          </cell>
          <cell r="I18">
            <v>380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2067</v>
          </cell>
          <cell r="F19">
            <v>355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97</v>
          </cell>
          <cell r="C20">
            <v>1196</v>
          </cell>
          <cell r="D20">
            <v>43</v>
          </cell>
          <cell r="E20">
            <v>194</v>
          </cell>
          <cell r="F20">
            <v>3070</v>
          </cell>
          <cell r="G20">
            <v>906</v>
          </cell>
          <cell r="H20">
            <v>36</v>
          </cell>
          <cell r="I20">
            <v>310</v>
          </cell>
        </row>
        <row r="21">
          <cell r="B21">
            <v>2706</v>
          </cell>
          <cell r="C21">
            <v>4399</v>
          </cell>
          <cell r="D21">
            <v>2256</v>
          </cell>
          <cell r="E21">
            <v>4947</v>
          </cell>
          <cell r="F21">
            <v>3576</v>
          </cell>
          <cell r="G21">
            <v>1033</v>
          </cell>
          <cell r="H21">
            <v>4221</v>
          </cell>
          <cell r="I21">
            <v>1210</v>
          </cell>
        </row>
        <row r="22">
          <cell r="B22">
            <v>209</v>
          </cell>
          <cell r="C22">
            <v>172</v>
          </cell>
          <cell r="D22">
            <v>1242</v>
          </cell>
          <cell r="E22">
            <v>308</v>
          </cell>
          <cell r="F22">
            <v>1057</v>
          </cell>
          <cell r="G22">
            <v>1023</v>
          </cell>
          <cell r="H22">
            <v>978</v>
          </cell>
          <cell r="I22">
            <v>80</v>
          </cell>
        </row>
        <row r="23">
          <cell r="B23">
            <v>1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119</v>
          </cell>
          <cell r="C24">
            <v>1668</v>
          </cell>
          <cell r="D24">
            <v>226</v>
          </cell>
          <cell r="E24">
            <v>301</v>
          </cell>
          <cell r="F24">
            <v>3463</v>
          </cell>
          <cell r="G24">
            <v>307</v>
          </cell>
          <cell r="H24">
            <v>106</v>
          </cell>
          <cell r="I24">
            <v>569</v>
          </cell>
        </row>
        <row r="25">
          <cell r="B25">
            <v>213</v>
          </cell>
          <cell r="C25">
            <v>20</v>
          </cell>
          <cell r="D25">
            <v>262</v>
          </cell>
          <cell r="E25">
            <v>28</v>
          </cell>
          <cell r="F25">
            <v>446</v>
          </cell>
          <cell r="G25">
            <v>607</v>
          </cell>
          <cell r="H25">
            <v>699</v>
          </cell>
          <cell r="I25">
            <v>9</v>
          </cell>
        </row>
        <row r="26">
          <cell r="B26">
            <v>262</v>
          </cell>
          <cell r="C26">
            <v>9</v>
          </cell>
          <cell r="D26">
            <v>12</v>
          </cell>
          <cell r="E26">
            <v>238</v>
          </cell>
          <cell r="F26">
            <v>1133</v>
          </cell>
          <cell r="G26">
            <v>359</v>
          </cell>
          <cell r="H26">
            <v>963</v>
          </cell>
          <cell r="I26">
            <v>5</v>
          </cell>
        </row>
        <row r="27">
          <cell r="B27">
            <v>88</v>
          </cell>
          <cell r="C27">
            <v>31</v>
          </cell>
          <cell r="D27">
            <v>88</v>
          </cell>
          <cell r="E27">
            <v>209</v>
          </cell>
          <cell r="F27">
            <v>347</v>
          </cell>
          <cell r="G27">
            <v>108</v>
          </cell>
          <cell r="H27">
            <v>150</v>
          </cell>
          <cell r="I27">
            <v>5</v>
          </cell>
        </row>
        <row r="28">
          <cell r="B28">
            <v>19</v>
          </cell>
          <cell r="C28">
            <v>165</v>
          </cell>
          <cell r="D28">
            <v>10</v>
          </cell>
          <cell r="E28">
            <v>438</v>
          </cell>
          <cell r="F28">
            <v>70</v>
          </cell>
          <cell r="G28">
            <v>9</v>
          </cell>
          <cell r="H28">
            <v>0</v>
          </cell>
          <cell r="I28">
            <v>2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110</v>
          </cell>
          <cell r="F29">
            <v>3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25</v>
          </cell>
          <cell r="C30">
            <v>24</v>
          </cell>
          <cell r="D30">
            <v>12</v>
          </cell>
          <cell r="E30">
            <v>96</v>
          </cell>
          <cell r="F30">
            <v>627</v>
          </cell>
          <cell r="G30">
            <v>24</v>
          </cell>
          <cell r="H30">
            <v>17</v>
          </cell>
          <cell r="I30">
            <v>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21</v>
          </cell>
          <cell r="D32">
            <v>0</v>
          </cell>
          <cell r="E32">
            <v>668</v>
          </cell>
          <cell r="F32">
            <v>190</v>
          </cell>
          <cell r="G32">
            <v>86</v>
          </cell>
          <cell r="H32">
            <v>15</v>
          </cell>
          <cell r="I32">
            <v>1</v>
          </cell>
        </row>
        <row r="33">
          <cell r="B33">
            <v>0</v>
          </cell>
          <cell r="C33">
            <v>10</v>
          </cell>
          <cell r="D33">
            <v>107</v>
          </cell>
          <cell r="E33">
            <v>0</v>
          </cell>
          <cell r="F33">
            <v>245</v>
          </cell>
          <cell r="G33">
            <v>541</v>
          </cell>
          <cell r="H33">
            <v>26</v>
          </cell>
          <cell r="I33">
            <v>15</v>
          </cell>
        </row>
        <row r="34">
          <cell r="B34">
            <v>0</v>
          </cell>
          <cell r="C34">
            <v>67</v>
          </cell>
          <cell r="D34">
            <v>0</v>
          </cell>
          <cell r="E34">
            <v>35</v>
          </cell>
          <cell r="F34">
            <v>225</v>
          </cell>
          <cell r="G34">
            <v>49</v>
          </cell>
          <cell r="H34">
            <v>0</v>
          </cell>
          <cell r="I34">
            <v>80</v>
          </cell>
        </row>
        <row r="35">
          <cell r="B35">
            <v>95</v>
          </cell>
          <cell r="C35">
            <v>82</v>
          </cell>
          <cell r="D35">
            <v>202</v>
          </cell>
          <cell r="E35">
            <v>183</v>
          </cell>
          <cell r="F35">
            <v>167</v>
          </cell>
          <cell r="G35">
            <v>396</v>
          </cell>
          <cell r="H35">
            <v>46</v>
          </cell>
          <cell r="I35">
            <v>10</v>
          </cell>
        </row>
        <row r="36">
          <cell r="B36">
            <v>215</v>
          </cell>
          <cell r="C36">
            <v>14</v>
          </cell>
          <cell r="D36">
            <v>182</v>
          </cell>
          <cell r="E36">
            <v>0</v>
          </cell>
          <cell r="F36">
            <v>0</v>
          </cell>
          <cell r="G36">
            <v>498</v>
          </cell>
          <cell r="H36">
            <v>227</v>
          </cell>
          <cell r="I36">
            <v>900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215</v>
          </cell>
          <cell r="G37">
            <v>66</v>
          </cell>
          <cell r="H37">
            <v>0</v>
          </cell>
          <cell r="I37">
            <v>249</v>
          </cell>
        </row>
        <row r="38">
          <cell r="B38">
            <v>0</v>
          </cell>
          <cell r="C38">
            <v>1316</v>
          </cell>
          <cell r="D38">
            <v>30</v>
          </cell>
          <cell r="E38">
            <v>37</v>
          </cell>
          <cell r="F38">
            <v>484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1645</v>
          </cell>
          <cell r="C40">
            <v>294</v>
          </cell>
          <cell r="D40">
            <v>16891</v>
          </cell>
          <cell r="E40">
            <v>98</v>
          </cell>
          <cell r="F40">
            <v>799</v>
          </cell>
          <cell r="G40">
            <v>306</v>
          </cell>
          <cell r="H40">
            <v>452</v>
          </cell>
          <cell r="I40">
            <v>55</v>
          </cell>
        </row>
        <row r="41">
          <cell r="B41">
            <v>2355</v>
          </cell>
          <cell r="C41">
            <v>4883</v>
          </cell>
          <cell r="D41">
            <v>4006</v>
          </cell>
          <cell r="E41">
            <v>3747</v>
          </cell>
          <cell r="F41">
            <v>5690</v>
          </cell>
          <cell r="G41">
            <v>2851</v>
          </cell>
          <cell r="H41">
            <v>3023</v>
          </cell>
          <cell r="I41">
            <v>384</v>
          </cell>
        </row>
        <row r="56">
          <cell r="D56">
            <v>11934</v>
          </cell>
          <cell r="F56">
            <v>4230</v>
          </cell>
        </row>
        <row r="57">
          <cell r="B57">
            <v>544</v>
          </cell>
          <cell r="C57">
            <v>846</v>
          </cell>
          <cell r="D57">
            <v>697</v>
          </cell>
          <cell r="E57">
            <v>1102</v>
          </cell>
          <cell r="F57">
            <v>3629</v>
          </cell>
          <cell r="G57">
            <v>7450</v>
          </cell>
          <cell r="H57">
            <v>2431</v>
          </cell>
          <cell r="I57">
            <v>898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820</v>
          </cell>
          <cell r="H58">
            <v>0</v>
          </cell>
          <cell r="I58">
            <v>0</v>
          </cell>
        </row>
        <row r="59">
          <cell r="B59">
            <v>1538</v>
          </cell>
          <cell r="C59">
            <v>71990</v>
          </cell>
          <cell r="D59">
            <v>398</v>
          </cell>
          <cell r="E59">
            <v>1119</v>
          </cell>
          <cell r="F59">
            <v>8698</v>
          </cell>
          <cell r="G59">
            <v>19890</v>
          </cell>
          <cell r="H59">
            <v>641</v>
          </cell>
          <cell r="I59">
            <v>29750</v>
          </cell>
        </row>
        <row r="60">
          <cell r="B60">
            <v>0</v>
          </cell>
          <cell r="C60">
            <v>0</v>
          </cell>
          <cell r="D60">
            <v>92</v>
          </cell>
          <cell r="E60">
            <v>0</v>
          </cell>
          <cell r="F60">
            <v>0</v>
          </cell>
          <cell r="G60">
            <v>0</v>
          </cell>
          <cell r="H60">
            <v>8</v>
          </cell>
          <cell r="I60">
            <v>45</v>
          </cell>
        </row>
        <row r="61">
          <cell r="B61">
            <v>627</v>
          </cell>
          <cell r="C61">
            <v>203</v>
          </cell>
          <cell r="D61">
            <v>397</v>
          </cell>
          <cell r="E61">
            <v>860</v>
          </cell>
          <cell r="F61">
            <v>1571</v>
          </cell>
          <cell r="G61">
            <v>1388</v>
          </cell>
          <cell r="H61">
            <v>117279</v>
          </cell>
          <cell r="I61">
            <v>11173</v>
          </cell>
        </row>
        <row r="62">
          <cell r="B62">
            <v>105</v>
          </cell>
          <cell r="C62">
            <v>85</v>
          </cell>
          <cell r="D62">
            <v>107</v>
          </cell>
          <cell r="E62">
            <v>0</v>
          </cell>
          <cell r="F62">
            <v>170</v>
          </cell>
          <cell r="G62">
            <v>10582</v>
          </cell>
          <cell r="H62">
            <v>1296</v>
          </cell>
          <cell r="I62">
            <v>265</v>
          </cell>
        </row>
        <row r="63">
          <cell r="B63">
            <v>78</v>
          </cell>
          <cell r="C63">
            <v>0</v>
          </cell>
          <cell r="D63">
            <v>0</v>
          </cell>
          <cell r="E63">
            <v>6</v>
          </cell>
          <cell r="F63">
            <v>50</v>
          </cell>
          <cell r="G63">
            <v>507</v>
          </cell>
          <cell r="H63">
            <v>40</v>
          </cell>
          <cell r="I63">
            <v>0</v>
          </cell>
        </row>
        <row r="64">
          <cell r="B64">
            <v>1286</v>
          </cell>
          <cell r="C64">
            <v>1118</v>
          </cell>
          <cell r="D64">
            <v>1429</v>
          </cell>
          <cell r="E64">
            <v>600</v>
          </cell>
          <cell r="F64">
            <v>3525</v>
          </cell>
          <cell r="G64">
            <v>29038</v>
          </cell>
          <cell r="H64">
            <v>42553</v>
          </cell>
          <cell r="I64">
            <v>1336</v>
          </cell>
        </row>
        <row r="65">
          <cell r="B65">
            <v>396</v>
          </cell>
          <cell r="C65">
            <v>847</v>
          </cell>
          <cell r="D65">
            <v>41</v>
          </cell>
          <cell r="E65">
            <v>849</v>
          </cell>
          <cell r="F65">
            <v>345</v>
          </cell>
          <cell r="G65">
            <v>246</v>
          </cell>
          <cell r="H65">
            <v>677</v>
          </cell>
          <cell r="I65">
            <v>615</v>
          </cell>
        </row>
        <row r="66">
          <cell r="B66">
            <v>21</v>
          </cell>
          <cell r="C66">
            <v>2642</v>
          </cell>
          <cell r="D66">
            <v>25</v>
          </cell>
          <cell r="E66">
            <v>108</v>
          </cell>
          <cell r="F66">
            <v>4083</v>
          </cell>
          <cell r="G66">
            <v>687</v>
          </cell>
          <cell r="H66">
            <v>99</v>
          </cell>
          <cell r="I66">
            <v>1375</v>
          </cell>
        </row>
        <row r="67">
          <cell r="B67">
            <v>20</v>
          </cell>
          <cell r="C67">
            <v>0</v>
          </cell>
          <cell r="D67">
            <v>0</v>
          </cell>
          <cell r="E67">
            <v>1732</v>
          </cell>
          <cell r="F67">
            <v>150</v>
          </cell>
          <cell r="G67">
            <v>1540</v>
          </cell>
          <cell r="H67">
            <v>0</v>
          </cell>
          <cell r="I67">
            <v>0</v>
          </cell>
        </row>
        <row r="68">
          <cell r="B68">
            <v>316</v>
          </cell>
          <cell r="C68">
            <v>1090</v>
          </cell>
          <cell r="D68">
            <v>41</v>
          </cell>
          <cell r="E68">
            <v>314</v>
          </cell>
          <cell r="F68">
            <v>3210</v>
          </cell>
          <cell r="G68">
            <v>771</v>
          </cell>
          <cell r="H68">
            <v>103</v>
          </cell>
          <cell r="I68">
            <v>836</v>
          </cell>
        </row>
        <row r="69">
          <cell r="B69">
            <v>3339</v>
          </cell>
          <cell r="C69">
            <v>2759</v>
          </cell>
          <cell r="D69">
            <v>2559</v>
          </cell>
          <cell r="E69">
            <v>5976</v>
          </cell>
          <cell r="F69">
            <v>2618</v>
          </cell>
          <cell r="G69">
            <v>509</v>
          </cell>
          <cell r="H69">
            <v>3353</v>
          </cell>
          <cell r="I69">
            <v>2461</v>
          </cell>
        </row>
        <row r="70">
          <cell r="B70">
            <v>2204</v>
          </cell>
          <cell r="C70">
            <v>345</v>
          </cell>
          <cell r="D70">
            <v>5569</v>
          </cell>
          <cell r="E70">
            <v>975</v>
          </cell>
          <cell r="F70">
            <v>670</v>
          </cell>
          <cell r="G70">
            <v>875</v>
          </cell>
          <cell r="H70">
            <v>814</v>
          </cell>
          <cell r="I70">
            <v>182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4833</v>
          </cell>
          <cell r="C72">
            <v>2560</v>
          </cell>
          <cell r="D72">
            <v>603</v>
          </cell>
          <cell r="E72">
            <v>369</v>
          </cell>
          <cell r="F72">
            <v>3086</v>
          </cell>
          <cell r="G72">
            <v>2711</v>
          </cell>
          <cell r="H72">
            <v>1309</v>
          </cell>
          <cell r="I72">
            <v>1128</v>
          </cell>
        </row>
        <row r="73">
          <cell r="B73">
            <v>2312</v>
          </cell>
          <cell r="C73">
            <v>106</v>
          </cell>
          <cell r="D73">
            <v>933</v>
          </cell>
          <cell r="E73">
            <v>355</v>
          </cell>
          <cell r="F73">
            <v>433</v>
          </cell>
          <cell r="G73">
            <v>344</v>
          </cell>
          <cell r="H73">
            <v>279</v>
          </cell>
          <cell r="I73">
            <v>16</v>
          </cell>
        </row>
        <row r="74">
          <cell r="B74">
            <v>182</v>
          </cell>
          <cell r="C74">
            <v>0</v>
          </cell>
          <cell r="D74">
            <v>55</v>
          </cell>
          <cell r="E74">
            <v>0</v>
          </cell>
          <cell r="F74">
            <v>549</v>
          </cell>
          <cell r="G74">
            <v>364</v>
          </cell>
          <cell r="H74">
            <v>1421</v>
          </cell>
          <cell r="I74">
            <v>12</v>
          </cell>
        </row>
        <row r="75">
          <cell r="B75">
            <v>250</v>
          </cell>
          <cell r="C75">
            <v>67</v>
          </cell>
          <cell r="D75">
            <v>152</v>
          </cell>
          <cell r="E75">
            <v>336</v>
          </cell>
          <cell r="F75">
            <v>96</v>
          </cell>
          <cell r="G75">
            <v>42</v>
          </cell>
          <cell r="H75">
            <v>132</v>
          </cell>
          <cell r="I75">
            <v>21</v>
          </cell>
        </row>
        <row r="76">
          <cell r="B76">
            <v>10</v>
          </cell>
          <cell r="C76">
            <v>37</v>
          </cell>
          <cell r="D76">
            <v>0</v>
          </cell>
          <cell r="E76">
            <v>488</v>
          </cell>
          <cell r="F76">
            <v>190</v>
          </cell>
          <cell r="G76">
            <v>82</v>
          </cell>
          <cell r="H76">
            <v>6</v>
          </cell>
          <cell r="I76">
            <v>130</v>
          </cell>
        </row>
        <row r="77">
          <cell r="B77">
            <v>9</v>
          </cell>
          <cell r="C77">
            <v>0</v>
          </cell>
          <cell r="D77">
            <v>0</v>
          </cell>
          <cell r="E77">
            <v>12304</v>
          </cell>
          <cell r="F77">
            <v>8</v>
          </cell>
          <cell r="G77">
            <v>521</v>
          </cell>
          <cell r="H77">
            <v>266</v>
          </cell>
          <cell r="I77">
            <v>2</v>
          </cell>
        </row>
        <row r="78">
          <cell r="B78">
            <v>298</v>
          </cell>
          <cell r="C78">
            <v>38</v>
          </cell>
          <cell r="D78">
            <v>31</v>
          </cell>
          <cell r="E78">
            <v>107</v>
          </cell>
          <cell r="F78">
            <v>200</v>
          </cell>
          <cell r="G78">
            <v>20</v>
          </cell>
          <cell r="H78">
            <v>175</v>
          </cell>
          <cell r="I78">
            <v>37</v>
          </cell>
        </row>
        <row r="79">
          <cell r="B79">
            <v>0</v>
          </cell>
          <cell r="C79">
            <v>0</v>
          </cell>
          <cell r="D79">
            <v>8300</v>
          </cell>
          <cell r="E79">
            <v>0</v>
          </cell>
          <cell r="F79">
            <v>0</v>
          </cell>
          <cell r="G79">
            <v>0</v>
          </cell>
          <cell r="H79">
            <v>32000</v>
          </cell>
          <cell r="I79">
            <v>0</v>
          </cell>
        </row>
        <row r="80">
          <cell r="B80">
            <v>15</v>
          </cell>
          <cell r="C80">
            <v>16</v>
          </cell>
          <cell r="D80">
            <v>0</v>
          </cell>
          <cell r="E80">
            <v>456</v>
          </cell>
          <cell r="F80">
            <v>190</v>
          </cell>
          <cell r="G80">
            <v>1232</v>
          </cell>
          <cell r="H80">
            <v>0</v>
          </cell>
          <cell r="I80">
            <v>4</v>
          </cell>
        </row>
        <row r="81">
          <cell r="B81">
            <v>1880</v>
          </cell>
          <cell r="C81">
            <v>0</v>
          </cell>
          <cell r="D81">
            <v>40</v>
          </cell>
          <cell r="E81">
            <v>5</v>
          </cell>
          <cell r="F81">
            <v>955</v>
          </cell>
          <cell r="G81">
            <v>1140</v>
          </cell>
          <cell r="H81">
            <v>1084</v>
          </cell>
          <cell r="I81">
            <v>580</v>
          </cell>
        </row>
        <row r="82">
          <cell r="B82">
            <v>276</v>
          </cell>
          <cell r="C82">
            <v>1158</v>
          </cell>
          <cell r="D82">
            <v>35</v>
          </cell>
          <cell r="E82">
            <v>286</v>
          </cell>
          <cell r="F82">
            <v>3082</v>
          </cell>
          <cell r="G82">
            <v>170</v>
          </cell>
          <cell r="H82">
            <v>45</v>
          </cell>
          <cell r="I82">
            <v>2143</v>
          </cell>
        </row>
        <row r="83">
          <cell r="B83">
            <v>719</v>
          </cell>
          <cell r="C83">
            <v>653</v>
          </cell>
          <cell r="D83">
            <v>2393</v>
          </cell>
          <cell r="E83">
            <v>1030</v>
          </cell>
          <cell r="F83">
            <v>210</v>
          </cell>
          <cell r="G83">
            <v>819</v>
          </cell>
          <cell r="H83">
            <v>181</v>
          </cell>
          <cell r="I83">
            <v>241</v>
          </cell>
        </row>
        <row r="84">
          <cell r="B84">
            <v>5</v>
          </cell>
          <cell r="C84">
            <v>2</v>
          </cell>
          <cell r="D84">
            <v>135</v>
          </cell>
          <cell r="E84">
            <v>0</v>
          </cell>
          <cell r="F84">
            <v>0</v>
          </cell>
          <cell r="G84">
            <v>260</v>
          </cell>
          <cell r="H84">
            <v>115</v>
          </cell>
          <cell r="I84">
            <v>500</v>
          </cell>
        </row>
        <row r="85">
          <cell r="B85">
            <v>35</v>
          </cell>
          <cell r="C85">
            <v>4754</v>
          </cell>
          <cell r="D85">
            <v>3</v>
          </cell>
          <cell r="E85">
            <v>2566</v>
          </cell>
          <cell r="F85">
            <v>15905</v>
          </cell>
          <cell r="G85">
            <v>4419</v>
          </cell>
          <cell r="H85">
            <v>45</v>
          </cell>
          <cell r="I85">
            <v>7430</v>
          </cell>
        </row>
        <row r="86">
          <cell r="B86">
            <v>260</v>
          </cell>
          <cell r="C86">
            <v>11388</v>
          </cell>
          <cell r="D86">
            <v>0</v>
          </cell>
          <cell r="E86">
            <v>90</v>
          </cell>
          <cell r="F86">
            <v>610</v>
          </cell>
          <cell r="G86">
            <v>0</v>
          </cell>
          <cell r="H86">
            <v>0</v>
          </cell>
          <cell r="I86">
            <v>27</v>
          </cell>
        </row>
        <row r="87">
          <cell r="B87">
            <v>0</v>
          </cell>
          <cell r="C87">
            <v>33</v>
          </cell>
          <cell r="D87">
            <v>0</v>
          </cell>
          <cell r="E87">
            <v>30</v>
          </cell>
          <cell r="F87">
            <v>470</v>
          </cell>
          <cell r="G87">
            <v>3425</v>
          </cell>
          <cell r="H87">
            <v>8</v>
          </cell>
          <cell r="I87">
            <v>1061</v>
          </cell>
        </row>
        <row r="88">
          <cell r="B88">
            <v>27412</v>
          </cell>
          <cell r="C88">
            <v>6617</v>
          </cell>
          <cell r="D88">
            <v>103626</v>
          </cell>
          <cell r="E88">
            <v>3810</v>
          </cell>
          <cell r="F88">
            <v>24632</v>
          </cell>
          <cell r="G88">
            <v>62386</v>
          </cell>
          <cell r="H88">
            <v>27582</v>
          </cell>
          <cell r="I88">
            <v>639</v>
          </cell>
        </row>
        <row r="89">
          <cell r="B89">
            <v>149626</v>
          </cell>
          <cell r="C89">
            <v>144881</v>
          </cell>
          <cell r="D89">
            <v>7709</v>
          </cell>
          <cell r="E89">
            <v>198035</v>
          </cell>
          <cell r="F89">
            <v>36884</v>
          </cell>
          <cell r="G89">
            <v>24480</v>
          </cell>
          <cell r="H89">
            <v>20421</v>
          </cell>
          <cell r="I89">
            <v>2546</v>
          </cell>
        </row>
        <row r="105">
          <cell r="B105">
            <v>0</v>
          </cell>
          <cell r="C105">
            <v>0</v>
          </cell>
          <cell r="D105">
            <v>28319</v>
          </cell>
          <cell r="E105">
            <v>0</v>
          </cell>
          <cell r="F105">
            <v>14937</v>
          </cell>
          <cell r="G105">
            <v>0</v>
          </cell>
          <cell r="H105">
            <v>1605</v>
          </cell>
          <cell r="I105">
            <v>0</v>
          </cell>
        </row>
        <row r="106">
          <cell r="B106">
            <v>1151</v>
          </cell>
          <cell r="C106">
            <v>1368</v>
          </cell>
          <cell r="D106">
            <v>1224</v>
          </cell>
          <cell r="E106">
            <v>1885</v>
          </cell>
          <cell r="F106">
            <v>6947</v>
          </cell>
          <cell r="G106">
            <v>12200</v>
          </cell>
          <cell r="H106">
            <v>3702</v>
          </cell>
          <cell r="I106">
            <v>1472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4118</v>
          </cell>
          <cell r="H107">
            <v>0</v>
          </cell>
          <cell r="I107">
            <v>0</v>
          </cell>
        </row>
        <row r="108">
          <cell r="B108">
            <v>298</v>
          </cell>
          <cell r="C108">
            <v>5288</v>
          </cell>
          <cell r="D108">
            <v>78</v>
          </cell>
          <cell r="E108">
            <v>178</v>
          </cell>
          <cell r="F108">
            <v>988</v>
          </cell>
          <cell r="G108">
            <v>2045</v>
          </cell>
          <cell r="H108">
            <v>89</v>
          </cell>
          <cell r="I108">
            <v>2269</v>
          </cell>
        </row>
        <row r="109">
          <cell r="B109">
            <v>0</v>
          </cell>
          <cell r="C109">
            <v>0</v>
          </cell>
          <cell r="D109">
            <v>184</v>
          </cell>
          <cell r="E109">
            <v>0</v>
          </cell>
          <cell r="F109">
            <v>0</v>
          </cell>
          <cell r="G109">
            <v>0</v>
          </cell>
          <cell r="H109">
            <v>17</v>
          </cell>
          <cell r="I109">
            <v>45</v>
          </cell>
        </row>
        <row r="110">
          <cell r="B110">
            <v>708</v>
          </cell>
          <cell r="C110">
            <v>272</v>
          </cell>
          <cell r="D110">
            <v>420</v>
          </cell>
          <cell r="E110">
            <v>990</v>
          </cell>
          <cell r="F110">
            <v>2816</v>
          </cell>
          <cell r="G110">
            <v>997</v>
          </cell>
          <cell r="H110">
            <v>152612</v>
          </cell>
          <cell r="I110">
            <v>16236</v>
          </cell>
        </row>
        <row r="111">
          <cell r="B111">
            <v>135</v>
          </cell>
          <cell r="C111">
            <v>159</v>
          </cell>
          <cell r="D111">
            <v>130</v>
          </cell>
          <cell r="E111">
            <v>0</v>
          </cell>
          <cell r="F111">
            <v>240</v>
          </cell>
          <cell r="G111">
            <v>9018</v>
          </cell>
          <cell r="H111">
            <v>1815</v>
          </cell>
          <cell r="I111">
            <v>407</v>
          </cell>
        </row>
        <row r="112">
          <cell r="B112">
            <v>102</v>
          </cell>
          <cell r="C112">
            <v>0</v>
          </cell>
          <cell r="D112">
            <v>0</v>
          </cell>
          <cell r="E112">
            <v>4</v>
          </cell>
          <cell r="F112">
            <v>75</v>
          </cell>
          <cell r="G112">
            <v>404</v>
          </cell>
          <cell r="H112">
            <v>36</v>
          </cell>
          <cell r="I112">
            <v>0</v>
          </cell>
        </row>
        <row r="113">
          <cell r="B113">
            <v>2511</v>
          </cell>
          <cell r="C113">
            <v>488</v>
          </cell>
          <cell r="D113">
            <v>2268</v>
          </cell>
          <cell r="E113">
            <v>384</v>
          </cell>
          <cell r="F113">
            <v>5530</v>
          </cell>
          <cell r="G113">
            <v>27656</v>
          </cell>
          <cell r="H113">
            <v>35102</v>
          </cell>
          <cell r="I113">
            <v>6462</v>
          </cell>
        </row>
        <row r="114">
          <cell r="B114">
            <v>4238</v>
          </cell>
          <cell r="C114">
            <v>7382</v>
          </cell>
          <cell r="D114">
            <v>170</v>
          </cell>
          <cell r="E114">
            <v>9487</v>
          </cell>
          <cell r="F114">
            <v>2110</v>
          </cell>
          <cell r="G114">
            <v>1417</v>
          </cell>
          <cell r="H114">
            <v>6655</v>
          </cell>
          <cell r="I114">
            <v>4122</v>
          </cell>
        </row>
        <row r="115">
          <cell r="B115">
            <v>210</v>
          </cell>
          <cell r="C115">
            <v>26418</v>
          </cell>
          <cell r="D115">
            <v>100</v>
          </cell>
          <cell r="E115">
            <v>772</v>
          </cell>
          <cell r="F115">
            <v>40264</v>
          </cell>
          <cell r="G115">
            <v>6358</v>
          </cell>
          <cell r="H115">
            <v>1735</v>
          </cell>
          <cell r="I115">
            <v>12439</v>
          </cell>
        </row>
        <row r="116">
          <cell r="B116">
            <v>300</v>
          </cell>
          <cell r="C116">
            <v>0</v>
          </cell>
          <cell r="D116">
            <v>0</v>
          </cell>
          <cell r="E116">
            <v>55095</v>
          </cell>
          <cell r="F116">
            <v>2100</v>
          </cell>
          <cell r="G116">
            <v>19500</v>
          </cell>
          <cell r="H116">
            <v>0</v>
          </cell>
          <cell r="I116">
            <v>0</v>
          </cell>
        </row>
        <row r="117">
          <cell r="B117">
            <v>2547</v>
          </cell>
          <cell r="C117">
            <v>9037</v>
          </cell>
          <cell r="D117">
            <v>129</v>
          </cell>
          <cell r="E117">
            <v>3060</v>
          </cell>
          <cell r="F117">
            <v>31880</v>
          </cell>
          <cell r="G117">
            <v>4882</v>
          </cell>
          <cell r="H117">
            <v>1391</v>
          </cell>
          <cell r="I117">
            <v>7702</v>
          </cell>
        </row>
        <row r="118">
          <cell r="B118">
            <v>39126</v>
          </cell>
          <cell r="C118">
            <v>21202</v>
          </cell>
          <cell r="D118">
            <v>23407</v>
          </cell>
          <cell r="E118">
            <v>81074</v>
          </cell>
          <cell r="F118">
            <v>25706</v>
          </cell>
          <cell r="G118">
            <v>3983</v>
          </cell>
          <cell r="H118">
            <v>26355</v>
          </cell>
          <cell r="I118">
            <v>22200</v>
          </cell>
        </row>
        <row r="119">
          <cell r="B119">
            <v>25253</v>
          </cell>
          <cell r="C119">
            <v>500</v>
          </cell>
          <cell r="D119">
            <v>30529</v>
          </cell>
          <cell r="E119">
            <v>7935</v>
          </cell>
          <cell r="F119">
            <v>6650</v>
          </cell>
          <cell r="G119">
            <v>4546</v>
          </cell>
          <cell r="H119">
            <v>5992</v>
          </cell>
          <cell r="I119">
            <v>734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47157</v>
          </cell>
          <cell r="C121">
            <v>13995</v>
          </cell>
          <cell r="D121">
            <v>2550</v>
          </cell>
          <cell r="E121">
            <v>3796</v>
          </cell>
          <cell r="F121">
            <v>12728</v>
          </cell>
          <cell r="G121">
            <v>9859</v>
          </cell>
          <cell r="H121">
            <v>8012</v>
          </cell>
          <cell r="I121">
            <v>9110</v>
          </cell>
        </row>
        <row r="122">
          <cell r="B122">
            <v>18498</v>
          </cell>
          <cell r="C122">
            <v>242</v>
          </cell>
          <cell r="D122">
            <v>8154</v>
          </cell>
          <cell r="E122">
            <v>3122</v>
          </cell>
          <cell r="F122">
            <v>3285</v>
          </cell>
          <cell r="G122">
            <v>2653</v>
          </cell>
          <cell r="H122">
            <v>1746</v>
          </cell>
          <cell r="I122">
            <v>77</v>
          </cell>
        </row>
        <row r="123">
          <cell r="B123">
            <v>4176</v>
          </cell>
          <cell r="C123">
            <v>0</v>
          </cell>
          <cell r="D123">
            <v>1188</v>
          </cell>
          <cell r="E123">
            <v>0</v>
          </cell>
          <cell r="F123">
            <v>13725</v>
          </cell>
          <cell r="G123">
            <v>2649</v>
          </cell>
          <cell r="H123">
            <v>45466</v>
          </cell>
          <cell r="I123">
            <v>120</v>
          </cell>
        </row>
        <row r="124">
          <cell r="B124">
            <v>2236</v>
          </cell>
          <cell r="C124">
            <v>138</v>
          </cell>
          <cell r="D124">
            <v>2334</v>
          </cell>
          <cell r="E124">
            <v>1526</v>
          </cell>
          <cell r="F124">
            <v>1710</v>
          </cell>
          <cell r="G124">
            <v>240</v>
          </cell>
          <cell r="H124">
            <v>833</v>
          </cell>
          <cell r="I124">
            <v>98</v>
          </cell>
        </row>
        <row r="125">
          <cell r="B125">
            <v>20</v>
          </cell>
          <cell r="C125">
            <v>74</v>
          </cell>
          <cell r="D125">
            <v>0</v>
          </cell>
          <cell r="E125">
            <v>932</v>
          </cell>
          <cell r="F125">
            <v>380</v>
          </cell>
          <cell r="G125">
            <v>158</v>
          </cell>
          <cell r="H125">
            <v>8</v>
          </cell>
          <cell r="I125">
            <v>130</v>
          </cell>
        </row>
        <row r="126">
          <cell r="B126">
            <v>2</v>
          </cell>
          <cell r="C126">
            <v>0</v>
          </cell>
          <cell r="D126">
            <v>0</v>
          </cell>
          <cell r="E126">
            <v>42684</v>
          </cell>
          <cell r="F126">
            <v>16</v>
          </cell>
          <cell r="G126">
            <v>118</v>
          </cell>
          <cell r="H126">
            <v>160</v>
          </cell>
          <cell r="I126">
            <v>2</v>
          </cell>
        </row>
        <row r="127">
          <cell r="B127">
            <v>3002</v>
          </cell>
          <cell r="C127">
            <v>76</v>
          </cell>
          <cell r="D127">
            <v>261</v>
          </cell>
          <cell r="E127">
            <v>737</v>
          </cell>
          <cell r="F127">
            <v>2000</v>
          </cell>
          <cell r="G127">
            <v>822</v>
          </cell>
          <cell r="H127">
            <v>333</v>
          </cell>
          <cell r="I127">
            <v>167</v>
          </cell>
        </row>
        <row r="128">
          <cell r="B128">
            <v>0</v>
          </cell>
          <cell r="C128">
            <v>0</v>
          </cell>
          <cell r="D128">
            <v>200000</v>
          </cell>
          <cell r="E128">
            <v>0</v>
          </cell>
          <cell r="F128">
            <v>0</v>
          </cell>
          <cell r="G128">
            <v>0</v>
          </cell>
          <cell r="H128">
            <v>1600000</v>
          </cell>
          <cell r="I128">
            <v>0</v>
          </cell>
        </row>
        <row r="129">
          <cell r="B129">
            <v>120</v>
          </cell>
          <cell r="C129">
            <v>52</v>
          </cell>
          <cell r="D129">
            <v>0</v>
          </cell>
          <cell r="E129">
            <v>31920</v>
          </cell>
          <cell r="F129">
            <v>2790</v>
          </cell>
          <cell r="G129">
            <v>17111</v>
          </cell>
          <cell r="H129">
            <v>0</v>
          </cell>
          <cell r="I129">
            <v>23</v>
          </cell>
        </row>
        <row r="130">
          <cell r="B130">
            <v>752</v>
          </cell>
          <cell r="C130">
            <v>0</v>
          </cell>
          <cell r="D130">
            <v>16</v>
          </cell>
          <cell r="E130">
            <v>3</v>
          </cell>
          <cell r="F130">
            <v>3110</v>
          </cell>
          <cell r="G130">
            <v>173</v>
          </cell>
          <cell r="H130">
            <v>502</v>
          </cell>
          <cell r="I130">
            <v>1235</v>
          </cell>
        </row>
        <row r="131">
          <cell r="B131">
            <v>172</v>
          </cell>
          <cell r="C131">
            <v>149</v>
          </cell>
          <cell r="D131">
            <v>3</v>
          </cell>
          <cell r="E131">
            <v>128</v>
          </cell>
          <cell r="F131">
            <v>4360</v>
          </cell>
          <cell r="G131">
            <v>64</v>
          </cell>
          <cell r="H131">
            <v>27</v>
          </cell>
          <cell r="I131">
            <v>2284</v>
          </cell>
        </row>
        <row r="132">
          <cell r="B132">
            <v>1903</v>
          </cell>
          <cell r="C132">
            <v>79</v>
          </cell>
          <cell r="D132">
            <v>2290</v>
          </cell>
          <cell r="E132">
            <v>2272</v>
          </cell>
          <cell r="F132">
            <v>555</v>
          </cell>
          <cell r="G132">
            <v>384</v>
          </cell>
          <cell r="H132">
            <v>306</v>
          </cell>
          <cell r="I132">
            <v>385</v>
          </cell>
        </row>
        <row r="133">
          <cell r="B133">
            <v>2</v>
          </cell>
          <cell r="C133">
            <v>8</v>
          </cell>
          <cell r="D133">
            <v>132</v>
          </cell>
          <cell r="E133">
            <v>0</v>
          </cell>
          <cell r="F133">
            <v>0</v>
          </cell>
          <cell r="G133">
            <v>83</v>
          </cell>
          <cell r="H133">
            <v>58</v>
          </cell>
          <cell r="I133">
            <v>1000</v>
          </cell>
        </row>
        <row r="134">
          <cell r="B134">
            <v>245</v>
          </cell>
          <cell r="C134">
            <v>2289</v>
          </cell>
          <cell r="D134">
            <v>6</v>
          </cell>
          <cell r="E134">
            <v>152</v>
          </cell>
          <cell r="F134">
            <v>21065</v>
          </cell>
          <cell r="G134">
            <v>1187</v>
          </cell>
          <cell r="H134">
            <v>43</v>
          </cell>
          <cell r="I134">
            <v>25784</v>
          </cell>
        </row>
        <row r="135">
          <cell r="B135">
            <v>694</v>
          </cell>
          <cell r="C135">
            <v>1595</v>
          </cell>
          <cell r="D135">
            <v>0</v>
          </cell>
          <cell r="E135">
            <v>94</v>
          </cell>
          <cell r="F135">
            <v>1650</v>
          </cell>
          <cell r="G135">
            <v>0</v>
          </cell>
          <cell r="H135">
            <v>0</v>
          </cell>
          <cell r="I135">
            <v>18</v>
          </cell>
        </row>
        <row r="136">
          <cell r="B136">
            <v>0</v>
          </cell>
          <cell r="C136">
            <v>29</v>
          </cell>
          <cell r="D136">
            <v>0</v>
          </cell>
          <cell r="E136">
            <v>20</v>
          </cell>
          <cell r="F136">
            <v>190</v>
          </cell>
          <cell r="G136">
            <v>1287</v>
          </cell>
          <cell r="H136">
            <v>7</v>
          </cell>
          <cell r="I136">
            <v>1589</v>
          </cell>
        </row>
        <row r="137">
          <cell r="B137">
            <v>128711</v>
          </cell>
          <cell r="C137">
            <v>33085</v>
          </cell>
          <cell r="D137">
            <v>701826</v>
          </cell>
          <cell r="E137">
            <v>8272</v>
          </cell>
          <cell r="F137">
            <v>95750</v>
          </cell>
          <cell r="G137">
            <v>206837</v>
          </cell>
          <cell r="H137">
            <v>165922</v>
          </cell>
          <cell r="I137">
            <v>22750</v>
          </cell>
        </row>
        <row r="138">
          <cell r="B138">
            <v>25940</v>
          </cell>
          <cell r="C138">
            <v>15661</v>
          </cell>
          <cell r="D138">
            <v>5985</v>
          </cell>
          <cell r="E138">
            <v>16189</v>
          </cell>
          <cell r="F138">
            <v>7707</v>
          </cell>
          <cell r="G138">
            <v>5386</v>
          </cell>
          <cell r="H138">
            <v>8251</v>
          </cell>
          <cell r="I138">
            <v>6957</v>
          </cell>
        </row>
      </sheetData>
      <sheetData sheetId="4">
        <row r="8">
          <cell r="B8">
            <v>2071</v>
          </cell>
          <cell r="C8">
            <v>23773</v>
          </cell>
          <cell r="D8">
            <v>87067</v>
          </cell>
          <cell r="E8">
            <v>1840</v>
          </cell>
          <cell r="F8">
            <v>6108</v>
          </cell>
          <cell r="G8">
            <v>0</v>
          </cell>
          <cell r="H8">
            <v>11567</v>
          </cell>
          <cell r="I8">
            <v>142</v>
          </cell>
        </row>
        <row r="9">
          <cell r="B9">
            <v>119</v>
          </cell>
          <cell r="C9">
            <v>1883</v>
          </cell>
          <cell r="D9">
            <v>1408</v>
          </cell>
          <cell r="E9">
            <v>1084</v>
          </cell>
          <cell r="F9">
            <v>3768</v>
          </cell>
          <cell r="G9">
            <v>1551</v>
          </cell>
          <cell r="H9">
            <v>8739</v>
          </cell>
          <cell r="I9">
            <v>520</v>
          </cell>
        </row>
        <row r="10">
          <cell r="B10">
            <v>0</v>
          </cell>
          <cell r="C10">
            <v>0</v>
          </cell>
          <cell r="D10">
            <v>25</v>
          </cell>
          <cell r="E10">
            <v>0</v>
          </cell>
          <cell r="F10">
            <v>0</v>
          </cell>
          <cell r="G10">
            <v>235</v>
          </cell>
          <cell r="H10">
            <v>0</v>
          </cell>
          <cell r="I10">
            <v>0</v>
          </cell>
        </row>
        <row r="11">
          <cell r="B11">
            <v>4</v>
          </cell>
          <cell r="C11">
            <v>35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6</v>
          </cell>
        </row>
        <row r="12">
          <cell r="B12">
            <v>0</v>
          </cell>
          <cell r="C12">
            <v>0</v>
          </cell>
          <cell r="D12">
            <v>40</v>
          </cell>
          <cell r="E12">
            <v>0</v>
          </cell>
          <cell r="F12">
            <v>10</v>
          </cell>
          <cell r="G12">
            <v>0</v>
          </cell>
          <cell r="H12">
            <v>493</v>
          </cell>
          <cell r="I12">
            <v>40</v>
          </cell>
        </row>
        <row r="13">
          <cell r="B13">
            <v>50</v>
          </cell>
          <cell r="C13">
            <v>260</v>
          </cell>
          <cell r="D13">
            <v>8</v>
          </cell>
          <cell r="E13">
            <v>422</v>
          </cell>
          <cell r="F13">
            <v>268</v>
          </cell>
          <cell r="G13">
            <v>709</v>
          </cell>
          <cell r="H13">
            <v>334</v>
          </cell>
          <cell r="I13">
            <v>5</v>
          </cell>
        </row>
        <row r="14">
          <cell r="B14">
            <v>25</v>
          </cell>
          <cell r="C14">
            <v>440</v>
          </cell>
          <cell r="D14">
            <v>15</v>
          </cell>
          <cell r="E14">
            <v>0</v>
          </cell>
          <cell r="F14">
            <v>125</v>
          </cell>
          <cell r="G14">
            <v>1721</v>
          </cell>
          <cell r="H14">
            <v>162</v>
          </cell>
          <cell r="I14">
            <v>40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6</v>
          </cell>
          <cell r="F15">
            <v>75</v>
          </cell>
          <cell r="G15">
            <v>45</v>
          </cell>
          <cell r="H15">
            <v>0</v>
          </cell>
          <cell r="I15">
            <v>0</v>
          </cell>
        </row>
        <row r="16">
          <cell r="B16">
            <v>66</v>
          </cell>
          <cell r="C16">
            <v>258</v>
          </cell>
          <cell r="D16">
            <v>113</v>
          </cell>
          <cell r="E16">
            <v>213</v>
          </cell>
          <cell r="F16">
            <v>2605</v>
          </cell>
          <cell r="G16">
            <v>886</v>
          </cell>
          <cell r="H16">
            <v>2850</v>
          </cell>
          <cell r="I16">
            <v>224</v>
          </cell>
        </row>
        <row r="17">
          <cell r="B17">
            <v>162</v>
          </cell>
          <cell r="C17">
            <v>471</v>
          </cell>
          <cell r="D17">
            <v>237</v>
          </cell>
          <cell r="E17">
            <v>593</v>
          </cell>
          <cell r="F17">
            <v>410</v>
          </cell>
          <cell r="G17">
            <v>262</v>
          </cell>
          <cell r="H17">
            <v>4380</v>
          </cell>
          <cell r="I17">
            <v>515</v>
          </cell>
        </row>
        <row r="18">
          <cell r="B18">
            <v>0</v>
          </cell>
          <cell r="C18">
            <v>3840</v>
          </cell>
          <cell r="D18">
            <v>0</v>
          </cell>
          <cell r="E18">
            <v>2</v>
          </cell>
          <cell r="F18">
            <v>3975</v>
          </cell>
          <cell r="G18">
            <v>185</v>
          </cell>
          <cell r="H18">
            <v>54</v>
          </cell>
          <cell r="I18">
            <v>430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1100</v>
          </cell>
          <cell r="F19">
            <v>325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159</v>
          </cell>
          <cell r="C20">
            <v>3046</v>
          </cell>
          <cell r="D20">
            <v>15</v>
          </cell>
          <cell r="E20">
            <v>138</v>
          </cell>
          <cell r="F20">
            <v>5877</v>
          </cell>
          <cell r="G20">
            <v>913</v>
          </cell>
          <cell r="H20">
            <v>51</v>
          </cell>
          <cell r="I20">
            <v>219</v>
          </cell>
        </row>
        <row r="21">
          <cell r="B21">
            <v>883</v>
          </cell>
          <cell r="C21">
            <v>2754</v>
          </cell>
          <cell r="D21">
            <v>1600</v>
          </cell>
          <cell r="E21">
            <v>3788</v>
          </cell>
          <cell r="F21">
            <v>3901</v>
          </cell>
          <cell r="G21">
            <v>1167</v>
          </cell>
          <cell r="H21">
            <v>2356</v>
          </cell>
          <cell r="I21">
            <v>1193</v>
          </cell>
        </row>
        <row r="22">
          <cell r="B22">
            <v>218</v>
          </cell>
          <cell r="C22">
            <v>650</v>
          </cell>
          <cell r="D22">
            <v>561</v>
          </cell>
          <cell r="E22">
            <v>160</v>
          </cell>
          <cell r="F22">
            <v>403</v>
          </cell>
          <cell r="G22">
            <v>539</v>
          </cell>
          <cell r="H22">
            <v>674</v>
          </cell>
          <cell r="I22">
            <v>111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292</v>
          </cell>
          <cell r="C24">
            <v>571</v>
          </cell>
          <cell r="D24">
            <v>206</v>
          </cell>
          <cell r="E24">
            <v>392</v>
          </cell>
          <cell r="F24">
            <v>2530</v>
          </cell>
          <cell r="G24">
            <v>221</v>
          </cell>
          <cell r="H24">
            <v>55</v>
          </cell>
          <cell r="I24">
            <v>309</v>
          </cell>
        </row>
        <row r="25">
          <cell r="B25">
            <v>135</v>
          </cell>
          <cell r="C25">
            <v>4</v>
          </cell>
          <cell r="D25">
            <v>311</v>
          </cell>
          <cell r="E25">
            <v>235</v>
          </cell>
          <cell r="F25">
            <v>159</v>
          </cell>
          <cell r="G25">
            <v>82</v>
          </cell>
          <cell r="H25">
            <v>407</v>
          </cell>
          <cell r="I25">
            <v>29</v>
          </cell>
        </row>
        <row r="26">
          <cell r="B26">
            <v>0</v>
          </cell>
          <cell r="C26">
            <v>23</v>
          </cell>
          <cell r="D26">
            <v>476</v>
          </cell>
          <cell r="E26">
            <v>55</v>
          </cell>
          <cell r="F26">
            <v>485</v>
          </cell>
          <cell r="G26">
            <v>193</v>
          </cell>
          <cell r="H26">
            <v>518</v>
          </cell>
          <cell r="I26">
            <v>20</v>
          </cell>
        </row>
        <row r="27">
          <cell r="B27">
            <v>50</v>
          </cell>
          <cell r="C27">
            <v>31</v>
          </cell>
          <cell r="D27">
            <v>108</v>
          </cell>
          <cell r="E27">
            <v>82</v>
          </cell>
          <cell r="F27">
            <v>160</v>
          </cell>
          <cell r="G27">
            <v>65</v>
          </cell>
          <cell r="H27">
            <v>146</v>
          </cell>
          <cell r="I27">
            <v>18</v>
          </cell>
        </row>
        <row r="28">
          <cell r="B28">
            <v>0</v>
          </cell>
          <cell r="C28">
            <v>0</v>
          </cell>
          <cell r="D28">
            <v>1</v>
          </cell>
          <cell r="E28">
            <v>456</v>
          </cell>
          <cell r="F28">
            <v>140</v>
          </cell>
          <cell r="G28">
            <v>17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10</v>
          </cell>
          <cell r="F29">
            <v>35</v>
          </cell>
          <cell r="G29">
            <v>495</v>
          </cell>
          <cell r="H29">
            <v>0</v>
          </cell>
          <cell r="I29">
            <v>3</v>
          </cell>
        </row>
        <row r="30">
          <cell r="B30">
            <v>20</v>
          </cell>
          <cell r="C30">
            <v>1</v>
          </cell>
          <cell r="D30">
            <v>7</v>
          </cell>
          <cell r="E30">
            <v>58</v>
          </cell>
          <cell r="F30">
            <v>497</v>
          </cell>
          <cell r="G30">
            <v>20</v>
          </cell>
          <cell r="H30">
            <v>1</v>
          </cell>
          <cell r="I30">
            <v>3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1</v>
          </cell>
          <cell r="D32">
            <v>0</v>
          </cell>
          <cell r="E32">
            <v>584</v>
          </cell>
          <cell r="F32">
            <v>295</v>
          </cell>
          <cell r="G32">
            <v>73</v>
          </cell>
          <cell r="H32">
            <v>2</v>
          </cell>
          <cell r="I32">
            <v>1</v>
          </cell>
        </row>
        <row r="33">
          <cell r="B33">
            <v>0</v>
          </cell>
          <cell r="C33">
            <v>110</v>
          </cell>
          <cell r="D33">
            <v>0</v>
          </cell>
          <cell r="E33">
            <v>260</v>
          </cell>
          <cell r="F33">
            <v>170</v>
          </cell>
          <cell r="G33">
            <v>658</v>
          </cell>
          <cell r="H33">
            <v>0</v>
          </cell>
          <cell r="I33">
            <v>32</v>
          </cell>
        </row>
        <row r="34">
          <cell r="B34">
            <v>0</v>
          </cell>
          <cell r="C34">
            <v>45</v>
          </cell>
          <cell r="D34">
            <v>0</v>
          </cell>
          <cell r="E34">
            <v>5</v>
          </cell>
          <cell r="F34">
            <v>535</v>
          </cell>
          <cell r="G34">
            <v>5</v>
          </cell>
          <cell r="H34">
            <v>0</v>
          </cell>
          <cell r="I34">
            <v>115</v>
          </cell>
        </row>
        <row r="35">
          <cell r="B35">
            <v>63</v>
          </cell>
          <cell r="C35">
            <v>41</v>
          </cell>
          <cell r="D35">
            <v>170</v>
          </cell>
          <cell r="E35">
            <v>2</v>
          </cell>
          <cell r="F35">
            <v>228</v>
          </cell>
          <cell r="G35">
            <v>320</v>
          </cell>
          <cell r="H35">
            <v>250</v>
          </cell>
          <cell r="I35">
            <v>7</v>
          </cell>
        </row>
        <row r="36">
          <cell r="B36">
            <v>65</v>
          </cell>
          <cell r="C36">
            <v>0</v>
          </cell>
          <cell r="D36">
            <v>330</v>
          </cell>
          <cell r="E36">
            <v>0</v>
          </cell>
          <cell r="F36">
            <v>0</v>
          </cell>
          <cell r="G36">
            <v>498</v>
          </cell>
          <cell r="H36">
            <v>0</v>
          </cell>
          <cell r="I36">
            <v>1010</v>
          </cell>
        </row>
        <row r="37">
          <cell r="B37">
            <v>0</v>
          </cell>
          <cell r="C37">
            <v>102</v>
          </cell>
          <cell r="D37">
            <v>0</v>
          </cell>
          <cell r="E37">
            <v>130</v>
          </cell>
          <cell r="F37">
            <v>16</v>
          </cell>
          <cell r="G37">
            <v>60</v>
          </cell>
          <cell r="H37">
            <v>0</v>
          </cell>
          <cell r="I37">
            <v>115</v>
          </cell>
        </row>
        <row r="38">
          <cell r="B38">
            <v>0</v>
          </cell>
          <cell r="C38">
            <v>958</v>
          </cell>
          <cell r="D38">
            <v>0</v>
          </cell>
          <cell r="E38">
            <v>10</v>
          </cell>
          <cell r="F38">
            <v>530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0</v>
          </cell>
          <cell r="C40">
            <v>248</v>
          </cell>
          <cell r="D40">
            <v>1577</v>
          </cell>
          <cell r="E40">
            <v>61</v>
          </cell>
          <cell r="F40">
            <v>455</v>
          </cell>
          <cell r="G40">
            <v>402</v>
          </cell>
          <cell r="H40">
            <v>1170</v>
          </cell>
          <cell r="I40">
            <v>95</v>
          </cell>
        </row>
        <row r="41">
          <cell r="B41">
            <v>1256</v>
          </cell>
          <cell r="C41">
            <v>5291</v>
          </cell>
          <cell r="D41">
            <v>1774</v>
          </cell>
          <cell r="E41">
            <v>3143</v>
          </cell>
          <cell r="F41">
            <v>2878</v>
          </cell>
          <cell r="G41">
            <v>2950</v>
          </cell>
          <cell r="H41">
            <v>3919</v>
          </cell>
          <cell r="I41">
            <v>483</v>
          </cell>
        </row>
        <row r="56">
          <cell r="B56">
            <v>0</v>
          </cell>
          <cell r="C56">
            <v>2111</v>
          </cell>
          <cell r="D56">
            <v>0</v>
          </cell>
          <cell r="F56">
            <v>1599</v>
          </cell>
          <cell r="G56">
            <v>0</v>
          </cell>
        </row>
        <row r="57">
          <cell r="B57">
            <v>4172</v>
          </cell>
          <cell r="C57">
            <v>1301</v>
          </cell>
          <cell r="D57">
            <v>1560</v>
          </cell>
          <cell r="E57">
            <v>718</v>
          </cell>
          <cell r="F57">
            <v>3205</v>
          </cell>
          <cell r="G57">
            <v>2164</v>
          </cell>
          <cell r="H57">
            <v>1536</v>
          </cell>
          <cell r="I57">
            <v>1224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2680</v>
          </cell>
          <cell r="H58">
            <v>0</v>
          </cell>
          <cell r="I58">
            <v>0</v>
          </cell>
        </row>
        <row r="59">
          <cell r="B59">
            <v>1519</v>
          </cell>
          <cell r="C59">
            <v>71912</v>
          </cell>
          <cell r="D59">
            <v>732</v>
          </cell>
          <cell r="E59">
            <v>1143</v>
          </cell>
          <cell r="F59">
            <v>8640</v>
          </cell>
          <cell r="G59">
            <v>19862</v>
          </cell>
          <cell r="H59">
            <v>640</v>
          </cell>
          <cell r="I59">
            <v>29750</v>
          </cell>
        </row>
        <row r="60">
          <cell r="B60">
            <v>0</v>
          </cell>
          <cell r="C60">
            <v>0</v>
          </cell>
          <cell r="D60">
            <v>149</v>
          </cell>
          <cell r="E60">
            <v>0</v>
          </cell>
          <cell r="F60">
            <v>0</v>
          </cell>
          <cell r="G60">
            <v>0</v>
          </cell>
          <cell r="H60">
            <v>423</v>
          </cell>
          <cell r="I60">
            <v>25</v>
          </cell>
        </row>
        <row r="61">
          <cell r="B61">
            <v>754</v>
          </cell>
          <cell r="C61">
            <v>954</v>
          </cell>
          <cell r="D61">
            <v>1778</v>
          </cell>
          <cell r="E61">
            <v>2183</v>
          </cell>
          <cell r="F61">
            <v>2732</v>
          </cell>
          <cell r="G61">
            <v>2471</v>
          </cell>
          <cell r="H61">
            <v>7655</v>
          </cell>
          <cell r="I61">
            <v>37117</v>
          </cell>
        </row>
        <row r="62">
          <cell r="B62">
            <v>34</v>
          </cell>
          <cell r="C62">
            <v>273</v>
          </cell>
          <cell r="D62">
            <v>489</v>
          </cell>
          <cell r="E62">
            <v>43</v>
          </cell>
          <cell r="F62">
            <v>157</v>
          </cell>
          <cell r="G62">
            <v>6817</v>
          </cell>
          <cell r="H62">
            <v>9401</v>
          </cell>
          <cell r="I62">
            <v>1299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76</v>
          </cell>
          <cell r="F63">
            <v>20</v>
          </cell>
          <cell r="G63">
            <v>84</v>
          </cell>
          <cell r="H63">
            <v>86</v>
          </cell>
          <cell r="I63">
            <v>0</v>
          </cell>
        </row>
        <row r="64">
          <cell r="B64">
            <v>1716</v>
          </cell>
          <cell r="C64">
            <v>799</v>
          </cell>
          <cell r="D64">
            <v>1738</v>
          </cell>
          <cell r="E64">
            <v>447</v>
          </cell>
          <cell r="F64">
            <v>4941</v>
          </cell>
          <cell r="G64">
            <v>17380</v>
          </cell>
          <cell r="H64">
            <v>22812</v>
          </cell>
          <cell r="I64">
            <v>1544</v>
          </cell>
        </row>
        <row r="65">
          <cell r="B65">
            <v>542</v>
          </cell>
          <cell r="C65">
            <v>673</v>
          </cell>
          <cell r="D65">
            <v>339</v>
          </cell>
          <cell r="E65">
            <v>2690</v>
          </cell>
          <cell r="F65">
            <v>1230</v>
          </cell>
          <cell r="G65">
            <v>343</v>
          </cell>
          <cell r="H65">
            <v>333</v>
          </cell>
          <cell r="I65">
            <v>477</v>
          </cell>
        </row>
        <row r="66">
          <cell r="B66">
            <v>7</v>
          </cell>
          <cell r="C66">
            <v>4796</v>
          </cell>
          <cell r="D66">
            <v>79</v>
          </cell>
          <cell r="E66">
            <v>119</v>
          </cell>
          <cell r="F66">
            <v>5055</v>
          </cell>
          <cell r="G66">
            <v>286</v>
          </cell>
          <cell r="H66">
            <v>85</v>
          </cell>
          <cell r="I66">
            <v>1528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1249</v>
          </cell>
          <cell r="F67">
            <v>30</v>
          </cell>
          <cell r="G67">
            <v>720</v>
          </cell>
          <cell r="H67">
            <v>160</v>
          </cell>
          <cell r="I67">
            <v>0</v>
          </cell>
        </row>
        <row r="68">
          <cell r="B68">
            <v>277</v>
          </cell>
          <cell r="C68">
            <v>617</v>
          </cell>
          <cell r="D68">
            <v>128</v>
          </cell>
          <cell r="E68">
            <v>190</v>
          </cell>
          <cell r="F68">
            <v>3935</v>
          </cell>
          <cell r="G68">
            <v>706</v>
          </cell>
          <cell r="H68">
            <v>152</v>
          </cell>
          <cell r="I68">
            <v>637</v>
          </cell>
        </row>
        <row r="69">
          <cell r="B69">
            <v>8854</v>
          </cell>
          <cell r="C69">
            <v>1818</v>
          </cell>
          <cell r="D69">
            <v>2327</v>
          </cell>
          <cell r="E69">
            <v>3757</v>
          </cell>
          <cell r="F69">
            <v>2950</v>
          </cell>
          <cell r="G69">
            <v>503</v>
          </cell>
          <cell r="H69">
            <v>1300</v>
          </cell>
          <cell r="I69">
            <v>1932</v>
          </cell>
        </row>
        <row r="70">
          <cell r="B70">
            <v>1873</v>
          </cell>
          <cell r="C70">
            <v>425</v>
          </cell>
          <cell r="D70">
            <v>6007</v>
          </cell>
          <cell r="E70">
            <v>945</v>
          </cell>
          <cell r="F70">
            <v>599</v>
          </cell>
          <cell r="G70">
            <v>1386</v>
          </cell>
          <cell r="H70">
            <v>1149</v>
          </cell>
          <cell r="I70">
            <v>217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5020</v>
          </cell>
          <cell r="C72">
            <v>1741</v>
          </cell>
          <cell r="D72">
            <v>651</v>
          </cell>
          <cell r="E72">
            <v>928</v>
          </cell>
          <cell r="F72">
            <v>2580</v>
          </cell>
          <cell r="G72">
            <v>1594</v>
          </cell>
          <cell r="H72">
            <v>4432</v>
          </cell>
          <cell r="I72">
            <v>1157</v>
          </cell>
        </row>
        <row r="73">
          <cell r="B73">
            <v>2421</v>
          </cell>
          <cell r="C73">
            <v>112</v>
          </cell>
          <cell r="D73">
            <v>1868</v>
          </cell>
          <cell r="E73">
            <v>1232</v>
          </cell>
          <cell r="F73">
            <v>346</v>
          </cell>
          <cell r="G73">
            <v>417</v>
          </cell>
          <cell r="H73">
            <v>385</v>
          </cell>
          <cell r="I73">
            <v>29</v>
          </cell>
        </row>
        <row r="74">
          <cell r="B74">
            <v>0</v>
          </cell>
          <cell r="C74">
            <v>0</v>
          </cell>
          <cell r="D74">
            <v>155</v>
          </cell>
          <cell r="E74">
            <v>0</v>
          </cell>
          <cell r="F74">
            <v>1272</v>
          </cell>
          <cell r="G74">
            <v>301</v>
          </cell>
          <cell r="H74">
            <v>350</v>
          </cell>
          <cell r="I74">
            <v>39</v>
          </cell>
        </row>
        <row r="75">
          <cell r="B75">
            <v>275</v>
          </cell>
          <cell r="C75">
            <v>56</v>
          </cell>
          <cell r="D75">
            <v>116</v>
          </cell>
          <cell r="E75">
            <v>391</v>
          </cell>
          <cell r="F75">
            <v>328</v>
          </cell>
          <cell r="G75">
            <v>92</v>
          </cell>
          <cell r="H75">
            <v>65</v>
          </cell>
          <cell r="I75">
            <v>17</v>
          </cell>
        </row>
        <row r="76">
          <cell r="B76">
            <v>0</v>
          </cell>
          <cell r="C76">
            <v>37</v>
          </cell>
          <cell r="D76">
            <v>0</v>
          </cell>
          <cell r="E76">
            <v>277</v>
          </cell>
          <cell r="F76">
            <v>225</v>
          </cell>
          <cell r="G76">
            <v>15</v>
          </cell>
          <cell r="H76">
            <v>5</v>
          </cell>
          <cell r="I76">
            <v>18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11353</v>
          </cell>
          <cell r="F77">
            <v>70</v>
          </cell>
          <cell r="G77">
            <v>424</v>
          </cell>
          <cell r="H77">
            <v>0</v>
          </cell>
          <cell r="I77">
            <v>2</v>
          </cell>
        </row>
        <row r="78">
          <cell r="B78">
            <v>315</v>
          </cell>
          <cell r="C78">
            <v>39</v>
          </cell>
          <cell r="D78">
            <v>177</v>
          </cell>
          <cell r="E78">
            <v>87</v>
          </cell>
          <cell r="F78">
            <v>627</v>
          </cell>
          <cell r="G78">
            <v>10</v>
          </cell>
          <cell r="H78">
            <v>127</v>
          </cell>
          <cell r="I78">
            <v>36</v>
          </cell>
        </row>
        <row r="79">
          <cell r="B79">
            <v>0</v>
          </cell>
          <cell r="C79">
            <v>0</v>
          </cell>
          <cell r="D79">
            <v>24600</v>
          </cell>
          <cell r="E79">
            <v>0</v>
          </cell>
          <cell r="F79">
            <v>0</v>
          </cell>
          <cell r="G79">
            <v>0</v>
          </cell>
          <cell r="H79">
            <v>7400</v>
          </cell>
          <cell r="I79">
            <v>0</v>
          </cell>
        </row>
        <row r="80">
          <cell r="B80">
            <v>0</v>
          </cell>
          <cell r="C80">
            <v>3</v>
          </cell>
          <cell r="D80">
            <v>0</v>
          </cell>
          <cell r="E80">
            <v>338</v>
          </cell>
          <cell r="F80">
            <v>150</v>
          </cell>
          <cell r="G80">
            <v>643</v>
          </cell>
          <cell r="H80">
            <v>0</v>
          </cell>
          <cell r="I80">
            <v>2</v>
          </cell>
        </row>
        <row r="81">
          <cell r="B81">
            <v>355</v>
          </cell>
          <cell r="C81">
            <v>300</v>
          </cell>
          <cell r="D81">
            <v>0</v>
          </cell>
          <cell r="E81">
            <v>0</v>
          </cell>
          <cell r="F81">
            <v>200</v>
          </cell>
          <cell r="G81">
            <v>1022</v>
          </cell>
          <cell r="H81">
            <v>408</v>
          </cell>
          <cell r="I81">
            <v>10</v>
          </cell>
        </row>
        <row r="82">
          <cell r="B82">
            <v>136</v>
          </cell>
          <cell r="C82">
            <v>231</v>
          </cell>
          <cell r="D82">
            <v>30</v>
          </cell>
          <cell r="E82">
            <v>297</v>
          </cell>
          <cell r="F82">
            <v>3622</v>
          </cell>
          <cell r="G82">
            <v>56</v>
          </cell>
          <cell r="H82">
            <v>0</v>
          </cell>
          <cell r="I82">
            <v>1772</v>
          </cell>
        </row>
        <row r="83">
          <cell r="B83">
            <v>688</v>
          </cell>
          <cell r="C83">
            <v>766</v>
          </cell>
          <cell r="D83">
            <v>2808</v>
          </cell>
          <cell r="E83">
            <v>770</v>
          </cell>
          <cell r="F83">
            <v>608</v>
          </cell>
          <cell r="G83">
            <v>764</v>
          </cell>
          <cell r="H83">
            <v>304</v>
          </cell>
          <cell r="I83">
            <v>223</v>
          </cell>
        </row>
        <row r="84">
          <cell r="B84">
            <v>0</v>
          </cell>
          <cell r="C84">
            <v>2</v>
          </cell>
          <cell r="D84">
            <v>181</v>
          </cell>
          <cell r="E84">
            <v>0</v>
          </cell>
          <cell r="F84">
            <v>0</v>
          </cell>
          <cell r="G84">
            <v>209</v>
          </cell>
          <cell r="H84">
            <v>0</v>
          </cell>
          <cell r="I84">
            <v>850</v>
          </cell>
        </row>
        <row r="85">
          <cell r="B85">
            <v>0</v>
          </cell>
          <cell r="C85">
            <v>3855</v>
          </cell>
          <cell r="D85">
            <v>0</v>
          </cell>
          <cell r="E85">
            <v>507</v>
          </cell>
          <cell r="F85">
            <v>14715</v>
          </cell>
          <cell r="G85">
            <v>3345</v>
          </cell>
          <cell r="H85">
            <v>5</v>
          </cell>
          <cell r="I85">
            <v>24263</v>
          </cell>
        </row>
        <row r="86">
          <cell r="B86">
            <v>378</v>
          </cell>
          <cell r="C86">
            <v>11061</v>
          </cell>
          <cell r="D86">
            <v>0</v>
          </cell>
          <cell r="E86">
            <v>81</v>
          </cell>
          <cell r="F86">
            <v>1130</v>
          </cell>
          <cell r="G86">
            <v>0</v>
          </cell>
          <cell r="H86">
            <v>0</v>
          </cell>
          <cell r="I86">
            <v>20</v>
          </cell>
        </row>
        <row r="87">
          <cell r="B87">
            <v>0</v>
          </cell>
          <cell r="C87">
            <v>10</v>
          </cell>
          <cell r="D87">
            <v>0</v>
          </cell>
          <cell r="E87">
            <v>10</v>
          </cell>
          <cell r="F87">
            <v>455</v>
          </cell>
          <cell r="G87">
            <v>2398</v>
          </cell>
          <cell r="H87">
            <v>12</v>
          </cell>
          <cell r="I87">
            <v>119</v>
          </cell>
        </row>
        <row r="88">
          <cell r="B88">
            <v>27634</v>
          </cell>
          <cell r="C88">
            <v>6639</v>
          </cell>
          <cell r="D88">
            <v>143870</v>
          </cell>
          <cell r="E88">
            <v>3719</v>
          </cell>
          <cell r="F88">
            <v>24852</v>
          </cell>
          <cell r="G88">
            <v>61984</v>
          </cell>
          <cell r="H88">
            <v>29475</v>
          </cell>
          <cell r="I88">
            <v>504</v>
          </cell>
        </row>
        <row r="89">
          <cell r="B89">
            <v>151648</v>
          </cell>
          <cell r="C89">
            <v>146347</v>
          </cell>
          <cell r="D89">
            <v>7670</v>
          </cell>
          <cell r="E89">
            <v>191911</v>
          </cell>
          <cell r="F89">
            <v>35215</v>
          </cell>
          <cell r="G89">
            <v>22788</v>
          </cell>
          <cell r="H89">
            <v>19801</v>
          </cell>
          <cell r="I89">
            <v>2990</v>
          </cell>
        </row>
        <row r="107">
          <cell r="B107">
            <v>0</v>
          </cell>
          <cell r="C107">
            <v>10354</v>
          </cell>
          <cell r="D107">
            <v>0</v>
          </cell>
          <cell r="E107">
            <v>10088</v>
          </cell>
          <cell r="F107">
            <v>7692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10565</v>
          </cell>
          <cell r="C108">
            <v>2513</v>
          </cell>
          <cell r="D108">
            <v>1975</v>
          </cell>
          <cell r="E108">
            <v>1113</v>
          </cell>
          <cell r="F108">
            <v>13534</v>
          </cell>
          <cell r="G108">
            <v>3448</v>
          </cell>
          <cell r="H108">
            <v>2524</v>
          </cell>
          <cell r="I108">
            <v>1936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6044</v>
          </cell>
          <cell r="H109">
            <v>0</v>
          </cell>
          <cell r="I109">
            <v>0</v>
          </cell>
        </row>
        <row r="110">
          <cell r="B110">
            <v>316</v>
          </cell>
          <cell r="C110">
            <v>5518</v>
          </cell>
          <cell r="D110">
            <v>110</v>
          </cell>
          <cell r="E110">
            <v>196</v>
          </cell>
          <cell r="F110">
            <v>1019</v>
          </cell>
          <cell r="G110">
            <v>2133</v>
          </cell>
          <cell r="H110">
            <v>125</v>
          </cell>
          <cell r="I110">
            <v>2298</v>
          </cell>
        </row>
        <row r="111">
          <cell r="B111">
            <v>0</v>
          </cell>
          <cell r="C111">
            <v>0</v>
          </cell>
          <cell r="D111">
            <v>241</v>
          </cell>
          <cell r="E111">
            <v>0</v>
          </cell>
          <cell r="F111">
            <v>0</v>
          </cell>
          <cell r="G111">
            <v>0</v>
          </cell>
          <cell r="H111">
            <v>644</v>
          </cell>
          <cell r="I111">
            <v>50</v>
          </cell>
        </row>
        <row r="112">
          <cell r="B112">
            <v>803</v>
          </cell>
          <cell r="C112">
            <v>1214</v>
          </cell>
          <cell r="D112">
            <v>1355</v>
          </cell>
          <cell r="E112">
            <v>2518</v>
          </cell>
          <cell r="F112">
            <v>4105</v>
          </cell>
          <cell r="G112">
            <v>2483</v>
          </cell>
          <cell r="H112">
            <v>9050</v>
          </cell>
          <cell r="I112">
            <v>38854</v>
          </cell>
        </row>
        <row r="113">
          <cell r="B113">
            <v>37</v>
          </cell>
          <cell r="C113">
            <v>357</v>
          </cell>
          <cell r="D113">
            <v>367</v>
          </cell>
          <cell r="E113">
            <v>43</v>
          </cell>
          <cell r="F113">
            <v>177</v>
          </cell>
          <cell r="G113">
            <v>6445</v>
          </cell>
          <cell r="H113">
            <v>4303</v>
          </cell>
          <cell r="I113">
            <v>2003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76</v>
          </cell>
          <cell r="F114">
            <v>60</v>
          </cell>
          <cell r="G114">
            <v>102</v>
          </cell>
          <cell r="H114">
            <v>120</v>
          </cell>
          <cell r="I114">
            <v>0</v>
          </cell>
        </row>
        <row r="115">
          <cell r="B115">
            <v>4213</v>
          </cell>
          <cell r="C115">
            <v>319</v>
          </cell>
          <cell r="D115">
            <v>2040</v>
          </cell>
          <cell r="E115">
            <v>616</v>
          </cell>
          <cell r="F115">
            <v>7215</v>
          </cell>
          <cell r="G115">
            <v>16650</v>
          </cell>
          <cell r="H115">
            <v>20741</v>
          </cell>
          <cell r="I115">
            <v>2003</v>
          </cell>
        </row>
        <row r="116">
          <cell r="B116">
            <v>7571</v>
          </cell>
          <cell r="C116">
            <v>4679</v>
          </cell>
          <cell r="D116">
            <v>3278</v>
          </cell>
          <cell r="E116">
            <v>22234</v>
          </cell>
          <cell r="F116">
            <v>11740</v>
          </cell>
          <cell r="G116">
            <v>2180</v>
          </cell>
          <cell r="H116">
            <v>3214</v>
          </cell>
          <cell r="I116">
            <v>2815</v>
          </cell>
        </row>
        <row r="117">
          <cell r="B117">
            <v>90</v>
          </cell>
          <cell r="C117">
            <v>47233</v>
          </cell>
          <cell r="D117">
            <v>332</v>
          </cell>
          <cell r="E117">
            <v>2082</v>
          </cell>
          <cell r="F117">
            <v>50340</v>
          </cell>
          <cell r="G117">
            <v>2192</v>
          </cell>
          <cell r="H117">
            <v>1530</v>
          </cell>
          <cell r="I117">
            <v>11360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38205</v>
          </cell>
          <cell r="F118">
            <v>540</v>
          </cell>
          <cell r="G118">
            <v>11300</v>
          </cell>
          <cell r="H118">
            <v>830</v>
          </cell>
          <cell r="I118">
            <v>0</v>
          </cell>
        </row>
        <row r="119">
          <cell r="B119">
            <v>2898</v>
          </cell>
          <cell r="C119">
            <v>5951</v>
          </cell>
          <cell r="D119">
            <v>734</v>
          </cell>
          <cell r="E119">
            <v>871</v>
          </cell>
          <cell r="F119">
            <v>38120</v>
          </cell>
          <cell r="G119">
            <v>4156</v>
          </cell>
          <cell r="H119">
            <v>1554</v>
          </cell>
          <cell r="I119">
            <v>5450</v>
          </cell>
        </row>
        <row r="120">
          <cell r="B120">
            <v>94410</v>
          </cell>
          <cell r="C120">
            <v>12690</v>
          </cell>
          <cell r="D120">
            <v>18870</v>
          </cell>
          <cell r="E120">
            <v>48960</v>
          </cell>
          <cell r="F120">
            <v>29227</v>
          </cell>
          <cell r="G120">
            <v>4361</v>
          </cell>
          <cell r="H120">
            <v>12426</v>
          </cell>
          <cell r="I120">
            <v>14403</v>
          </cell>
        </row>
        <row r="121">
          <cell r="B121">
            <v>19678</v>
          </cell>
          <cell r="C121">
            <v>749</v>
          </cell>
          <cell r="D121">
            <v>33950</v>
          </cell>
          <cell r="E121">
            <v>6724</v>
          </cell>
          <cell r="F121">
            <v>6877</v>
          </cell>
          <cell r="G121">
            <v>5873</v>
          </cell>
          <cell r="H121">
            <v>5582</v>
          </cell>
          <cell r="I121">
            <v>969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35527</v>
          </cell>
          <cell r="C123">
            <v>7021</v>
          </cell>
          <cell r="D123">
            <v>3721</v>
          </cell>
          <cell r="E123">
            <v>3533</v>
          </cell>
          <cell r="F123">
            <v>10805</v>
          </cell>
          <cell r="G123">
            <v>5262</v>
          </cell>
          <cell r="H123">
            <v>24228</v>
          </cell>
          <cell r="I123">
            <v>9264</v>
          </cell>
        </row>
        <row r="124">
          <cell r="B124">
            <v>20108</v>
          </cell>
          <cell r="C124">
            <v>281</v>
          </cell>
          <cell r="D124">
            <v>12334</v>
          </cell>
          <cell r="E124">
            <v>5570</v>
          </cell>
          <cell r="F124">
            <v>4250</v>
          </cell>
          <cell r="G124">
            <v>2733</v>
          </cell>
          <cell r="H124">
            <v>3060</v>
          </cell>
          <cell r="I124">
            <v>145</v>
          </cell>
        </row>
        <row r="125">
          <cell r="B125">
            <v>0</v>
          </cell>
          <cell r="C125">
            <v>0</v>
          </cell>
          <cell r="D125">
            <v>2288</v>
          </cell>
          <cell r="E125">
            <v>0</v>
          </cell>
          <cell r="F125">
            <v>31485</v>
          </cell>
          <cell r="G125">
            <v>2876</v>
          </cell>
          <cell r="H125">
            <v>10070</v>
          </cell>
          <cell r="I125">
            <v>141</v>
          </cell>
        </row>
        <row r="126">
          <cell r="B126">
            <v>2464</v>
          </cell>
          <cell r="C126">
            <v>175</v>
          </cell>
          <cell r="D126">
            <v>1606</v>
          </cell>
          <cell r="E126">
            <v>2363</v>
          </cell>
          <cell r="F126">
            <v>4715</v>
          </cell>
          <cell r="G126">
            <v>574</v>
          </cell>
          <cell r="H126">
            <v>655</v>
          </cell>
          <cell r="I126">
            <v>98</v>
          </cell>
        </row>
        <row r="127">
          <cell r="B127">
            <v>0</v>
          </cell>
          <cell r="C127">
            <v>74</v>
          </cell>
          <cell r="D127">
            <v>0</v>
          </cell>
          <cell r="E127">
            <v>554</v>
          </cell>
          <cell r="F127">
            <v>405</v>
          </cell>
          <cell r="G127">
            <v>24</v>
          </cell>
          <cell r="H127">
            <v>10</v>
          </cell>
          <cell r="I127">
            <v>35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21052</v>
          </cell>
          <cell r="F128">
            <v>70</v>
          </cell>
          <cell r="G128">
            <v>111</v>
          </cell>
          <cell r="H128">
            <v>0</v>
          </cell>
          <cell r="I128">
            <v>2</v>
          </cell>
        </row>
        <row r="129">
          <cell r="B129">
            <v>2835</v>
          </cell>
          <cell r="C129">
            <v>108</v>
          </cell>
          <cell r="D129">
            <v>2751</v>
          </cell>
          <cell r="E129">
            <v>647</v>
          </cell>
          <cell r="F129">
            <v>6735</v>
          </cell>
          <cell r="G129">
            <v>268</v>
          </cell>
          <cell r="H129">
            <v>4343</v>
          </cell>
          <cell r="I129">
            <v>266</v>
          </cell>
        </row>
        <row r="130">
          <cell r="B130">
            <v>0</v>
          </cell>
          <cell r="C130">
            <v>0</v>
          </cell>
          <cell r="D130">
            <v>191000</v>
          </cell>
          <cell r="E130">
            <v>0</v>
          </cell>
          <cell r="F130">
            <v>0</v>
          </cell>
          <cell r="G130">
            <v>0</v>
          </cell>
          <cell r="H130">
            <v>1400000</v>
          </cell>
          <cell r="I130">
            <v>0</v>
          </cell>
        </row>
        <row r="131">
          <cell r="B131">
            <v>0</v>
          </cell>
          <cell r="C131">
            <v>12</v>
          </cell>
          <cell r="D131">
            <v>0</v>
          </cell>
          <cell r="E131">
            <v>23660</v>
          </cell>
          <cell r="F131">
            <v>2280</v>
          </cell>
          <cell r="G131">
            <v>9747</v>
          </cell>
          <cell r="H131">
            <v>0</v>
          </cell>
          <cell r="I131">
            <v>7</v>
          </cell>
        </row>
        <row r="132">
          <cell r="B132">
            <v>53</v>
          </cell>
          <cell r="C132">
            <v>60</v>
          </cell>
          <cell r="D132">
            <v>0</v>
          </cell>
          <cell r="E132">
            <v>0</v>
          </cell>
          <cell r="F132">
            <v>620</v>
          </cell>
          <cell r="G132">
            <v>280</v>
          </cell>
          <cell r="H132">
            <v>66</v>
          </cell>
          <cell r="I132">
            <v>20</v>
          </cell>
        </row>
        <row r="133">
          <cell r="B133">
            <v>86</v>
          </cell>
          <cell r="C133">
            <v>40</v>
          </cell>
          <cell r="D133">
            <v>100</v>
          </cell>
          <cell r="E133">
            <v>117</v>
          </cell>
          <cell r="F133">
            <v>5022</v>
          </cell>
          <cell r="G133">
            <v>17</v>
          </cell>
          <cell r="H133">
            <v>0</v>
          </cell>
          <cell r="I133">
            <v>2187</v>
          </cell>
        </row>
        <row r="134">
          <cell r="B134">
            <v>1694</v>
          </cell>
          <cell r="C134">
            <v>92</v>
          </cell>
          <cell r="D134">
            <v>2972</v>
          </cell>
          <cell r="E134">
            <v>1994</v>
          </cell>
          <cell r="F134">
            <v>1574</v>
          </cell>
          <cell r="G134">
            <v>352</v>
          </cell>
          <cell r="H134">
            <v>791</v>
          </cell>
          <cell r="I134">
            <v>213</v>
          </cell>
        </row>
        <row r="135">
          <cell r="B135">
            <v>0</v>
          </cell>
          <cell r="C135">
            <v>4</v>
          </cell>
          <cell r="D135">
            <v>157</v>
          </cell>
          <cell r="E135">
            <v>0</v>
          </cell>
          <cell r="F135">
            <v>0</v>
          </cell>
          <cell r="G135">
            <v>129</v>
          </cell>
          <cell r="H135">
            <v>0</v>
          </cell>
          <cell r="I135">
            <v>1700</v>
          </cell>
        </row>
        <row r="136">
          <cell r="B136">
            <v>0</v>
          </cell>
          <cell r="C136">
            <v>1948</v>
          </cell>
          <cell r="D136">
            <v>0</v>
          </cell>
          <cell r="E136">
            <v>60</v>
          </cell>
          <cell r="F136">
            <v>18525</v>
          </cell>
          <cell r="G136">
            <v>757</v>
          </cell>
          <cell r="H136">
            <v>4</v>
          </cell>
          <cell r="I136">
            <v>54061</v>
          </cell>
        </row>
        <row r="137">
          <cell r="B137">
            <v>1021</v>
          </cell>
          <cell r="C137">
            <v>1549</v>
          </cell>
          <cell r="D137">
            <v>0</v>
          </cell>
          <cell r="E137">
            <v>36</v>
          </cell>
          <cell r="F137">
            <v>3085</v>
          </cell>
          <cell r="G137">
            <v>0</v>
          </cell>
          <cell r="H137">
            <v>0</v>
          </cell>
          <cell r="I137">
            <v>40</v>
          </cell>
        </row>
        <row r="138">
          <cell r="B138">
            <v>0</v>
          </cell>
          <cell r="C138">
            <v>15</v>
          </cell>
          <cell r="D138">
            <v>0</v>
          </cell>
          <cell r="E138">
            <v>10</v>
          </cell>
          <cell r="F138">
            <v>255</v>
          </cell>
          <cell r="G138">
            <v>637</v>
          </cell>
          <cell r="H138">
            <v>15</v>
          </cell>
          <cell r="I138">
            <v>177</v>
          </cell>
        </row>
        <row r="139">
          <cell r="B139">
            <v>124135</v>
          </cell>
          <cell r="C139">
            <v>33195</v>
          </cell>
          <cell r="D139">
            <v>905314</v>
          </cell>
          <cell r="E139">
            <v>7336</v>
          </cell>
          <cell r="F139">
            <v>93468</v>
          </cell>
          <cell r="G139">
            <v>152606</v>
          </cell>
          <cell r="H139">
            <v>102093</v>
          </cell>
          <cell r="I139">
            <v>18135</v>
          </cell>
        </row>
        <row r="140">
          <cell r="B140">
            <v>28026</v>
          </cell>
          <cell r="C140">
            <v>15638</v>
          </cell>
          <cell r="D140">
            <v>6367</v>
          </cell>
          <cell r="E140">
            <v>27107</v>
          </cell>
          <cell r="F140">
            <v>7629</v>
          </cell>
          <cell r="G140">
            <v>5027</v>
          </cell>
          <cell r="H140">
            <v>6668</v>
          </cell>
          <cell r="I140">
            <v>4030</v>
          </cell>
        </row>
      </sheetData>
      <sheetData sheetId="5">
        <row r="8">
          <cell r="B8">
            <v>81</v>
          </cell>
          <cell r="C8">
            <v>36416</v>
          </cell>
          <cell r="D8">
            <v>3903</v>
          </cell>
          <cell r="E8">
            <v>25962</v>
          </cell>
          <cell r="F8">
            <v>5310</v>
          </cell>
          <cell r="G8">
            <v>0</v>
          </cell>
          <cell r="H8">
            <v>18305</v>
          </cell>
        </row>
        <row r="9">
          <cell r="B9">
            <v>848</v>
          </cell>
          <cell r="C9">
            <v>2069</v>
          </cell>
          <cell r="D9">
            <v>1531</v>
          </cell>
          <cell r="E9">
            <v>2626</v>
          </cell>
          <cell r="F9">
            <v>2869</v>
          </cell>
          <cell r="G9">
            <v>10821</v>
          </cell>
          <cell r="H9">
            <v>24388</v>
          </cell>
          <cell r="I9">
            <v>3150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50</v>
          </cell>
          <cell r="H10">
            <v>0</v>
          </cell>
          <cell r="I10">
            <v>0</v>
          </cell>
        </row>
        <row r="11">
          <cell r="C11">
            <v>25</v>
          </cell>
          <cell r="I11">
            <v>12</v>
          </cell>
        </row>
        <row r="12">
          <cell r="B12">
            <v>0</v>
          </cell>
          <cell r="C12">
            <v>200</v>
          </cell>
          <cell r="D12">
            <v>384</v>
          </cell>
          <cell r="E12">
            <v>0</v>
          </cell>
          <cell r="F12">
            <v>0</v>
          </cell>
          <cell r="G12">
            <v>0</v>
          </cell>
          <cell r="H12">
            <v>4821</v>
          </cell>
          <cell r="I12">
            <v>1022</v>
          </cell>
        </row>
        <row r="13">
          <cell r="B13">
            <v>205</v>
          </cell>
          <cell r="C13">
            <v>52</v>
          </cell>
          <cell r="D13">
            <v>415</v>
          </cell>
          <cell r="E13">
            <v>689</v>
          </cell>
          <cell r="F13">
            <v>840</v>
          </cell>
          <cell r="G13">
            <v>1214</v>
          </cell>
          <cell r="H13">
            <v>24425</v>
          </cell>
          <cell r="I13">
            <v>0</v>
          </cell>
        </row>
        <row r="14">
          <cell r="B14">
            <v>297</v>
          </cell>
          <cell r="C14">
            <v>86</v>
          </cell>
          <cell r="D14">
            <v>181</v>
          </cell>
          <cell r="E14">
            <v>149</v>
          </cell>
          <cell r="F14">
            <v>115</v>
          </cell>
          <cell r="G14">
            <v>14670</v>
          </cell>
          <cell r="H14">
            <v>8370</v>
          </cell>
          <cell r="I14">
            <v>110</v>
          </cell>
        </row>
        <row r="15">
          <cell r="B15">
            <v>50</v>
          </cell>
          <cell r="C15">
            <v>0</v>
          </cell>
          <cell r="D15">
            <v>0</v>
          </cell>
          <cell r="E15">
            <v>2</v>
          </cell>
          <cell r="F15">
            <v>80</v>
          </cell>
          <cell r="G15">
            <v>280</v>
          </cell>
          <cell r="H15">
            <v>501</v>
          </cell>
          <cell r="I15">
            <v>0</v>
          </cell>
        </row>
        <row r="16">
          <cell r="B16">
            <v>0</v>
          </cell>
          <cell r="C16">
            <v>165</v>
          </cell>
          <cell r="D16">
            <v>596</v>
          </cell>
          <cell r="E16">
            <v>137</v>
          </cell>
          <cell r="F16">
            <v>2040</v>
          </cell>
          <cell r="G16">
            <v>21737</v>
          </cell>
          <cell r="H16">
            <v>41070</v>
          </cell>
          <cell r="I16">
            <v>377</v>
          </cell>
        </row>
        <row r="17">
          <cell r="B17">
            <v>1482</v>
          </cell>
          <cell r="C17">
            <v>774</v>
          </cell>
          <cell r="D17">
            <v>356</v>
          </cell>
          <cell r="E17">
            <v>3497</v>
          </cell>
          <cell r="F17">
            <v>500</v>
          </cell>
          <cell r="G17">
            <v>312</v>
          </cell>
          <cell r="H17">
            <v>4535</v>
          </cell>
          <cell r="I17">
            <v>497</v>
          </cell>
        </row>
        <row r="18">
          <cell r="B18">
            <v>0</v>
          </cell>
          <cell r="C18">
            <v>911</v>
          </cell>
          <cell r="D18">
            <v>4</v>
          </cell>
          <cell r="E18">
            <v>43</v>
          </cell>
          <cell r="F18">
            <v>1459</v>
          </cell>
          <cell r="G18">
            <v>201</v>
          </cell>
          <cell r="H18">
            <v>183</v>
          </cell>
          <cell r="I18">
            <v>2534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951</v>
          </cell>
          <cell r="F19">
            <v>210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155</v>
          </cell>
          <cell r="C20">
            <v>951</v>
          </cell>
          <cell r="D20">
            <v>95</v>
          </cell>
          <cell r="E20">
            <v>314</v>
          </cell>
          <cell r="F20">
            <v>3225</v>
          </cell>
          <cell r="G20">
            <v>1102</v>
          </cell>
          <cell r="H20">
            <v>92</v>
          </cell>
          <cell r="I20">
            <v>455</v>
          </cell>
        </row>
        <row r="21">
          <cell r="B21">
            <v>2613</v>
          </cell>
          <cell r="C21">
            <v>2400</v>
          </cell>
          <cell r="D21">
            <v>2694</v>
          </cell>
          <cell r="E21">
            <v>9977</v>
          </cell>
          <cell r="F21">
            <v>9289</v>
          </cell>
          <cell r="G21">
            <v>897</v>
          </cell>
          <cell r="H21">
            <v>5418</v>
          </cell>
          <cell r="I21">
            <v>1712</v>
          </cell>
        </row>
        <row r="22">
          <cell r="B22">
            <v>34</v>
          </cell>
          <cell r="C22">
            <v>11</v>
          </cell>
          <cell r="D22">
            <v>298</v>
          </cell>
          <cell r="E22">
            <v>257</v>
          </cell>
          <cell r="F22">
            <v>500</v>
          </cell>
          <cell r="G22">
            <v>211</v>
          </cell>
          <cell r="H22">
            <v>675</v>
          </cell>
          <cell r="I22">
            <v>61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906</v>
          </cell>
          <cell r="C24">
            <v>681</v>
          </cell>
          <cell r="D24">
            <v>46</v>
          </cell>
          <cell r="E24">
            <v>468</v>
          </cell>
          <cell r="F24">
            <v>1520</v>
          </cell>
          <cell r="G24">
            <v>1389</v>
          </cell>
          <cell r="H24">
            <v>5536</v>
          </cell>
          <cell r="I24">
            <v>1840</v>
          </cell>
        </row>
        <row r="25">
          <cell r="B25">
            <v>196</v>
          </cell>
          <cell r="C25">
            <v>147</v>
          </cell>
          <cell r="D25">
            <v>38</v>
          </cell>
          <cell r="E25">
            <v>91</v>
          </cell>
          <cell r="F25">
            <v>278</v>
          </cell>
          <cell r="G25">
            <v>163</v>
          </cell>
          <cell r="H25">
            <v>475</v>
          </cell>
          <cell r="I25">
            <v>15</v>
          </cell>
        </row>
        <row r="26">
          <cell r="B26">
            <v>400</v>
          </cell>
          <cell r="C26">
            <v>0</v>
          </cell>
          <cell r="D26">
            <v>70</v>
          </cell>
          <cell r="E26">
            <v>51</v>
          </cell>
          <cell r="F26">
            <v>225</v>
          </cell>
          <cell r="G26">
            <v>87</v>
          </cell>
          <cell r="H26">
            <v>560</v>
          </cell>
          <cell r="I26">
            <v>12</v>
          </cell>
        </row>
        <row r="27">
          <cell r="B27">
            <v>54</v>
          </cell>
          <cell r="C27">
            <v>5</v>
          </cell>
          <cell r="D27">
            <v>38</v>
          </cell>
          <cell r="E27">
            <v>106</v>
          </cell>
          <cell r="F27">
            <v>415</v>
          </cell>
          <cell r="G27">
            <v>237</v>
          </cell>
          <cell r="H27">
            <v>99</v>
          </cell>
          <cell r="I27">
            <v>41</v>
          </cell>
        </row>
        <row r="28">
          <cell r="B28">
            <v>4</v>
          </cell>
          <cell r="C28">
            <v>0</v>
          </cell>
          <cell r="D28">
            <v>0</v>
          </cell>
          <cell r="E28">
            <v>416</v>
          </cell>
          <cell r="F28">
            <v>200</v>
          </cell>
          <cell r="G28">
            <v>16</v>
          </cell>
          <cell r="H28">
            <v>2</v>
          </cell>
          <cell r="I28">
            <v>1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25</v>
          </cell>
          <cell r="F29">
            <v>40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58</v>
          </cell>
          <cell r="C30">
            <v>11</v>
          </cell>
          <cell r="D30">
            <v>30</v>
          </cell>
          <cell r="E30">
            <v>53</v>
          </cell>
          <cell r="F30">
            <v>390</v>
          </cell>
          <cell r="G30">
            <v>48</v>
          </cell>
          <cell r="H30">
            <v>0</v>
          </cell>
          <cell r="I30">
            <v>2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361</v>
          </cell>
          <cell r="F32">
            <v>250</v>
          </cell>
          <cell r="G32">
            <v>68</v>
          </cell>
          <cell r="H32">
            <v>1</v>
          </cell>
          <cell r="I32">
            <v>1</v>
          </cell>
        </row>
        <row r="33">
          <cell r="B33">
            <v>0</v>
          </cell>
          <cell r="C33">
            <v>0</v>
          </cell>
          <cell r="D33">
            <v>3</v>
          </cell>
          <cell r="E33">
            <v>0</v>
          </cell>
          <cell r="F33">
            <v>140</v>
          </cell>
          <cell r="G33">
            <v>435</v>
          </cell>
          <cell r="H33">
            <v>142</v>
          </cell>
          <cell r="I33">
            <v>0</v>
          </cell>
        </row>
        <row r="34">
          <cell r="B34">
            <v>0</v>
          </cell>
          <cell r="C34">
            <v>26</v>
          </cell>
          <cell r="D34">
            <v>0</v>
          </cell>
          <cell r="E34">
            <v>47</v>
          </cell>
          <cell r="F34">
            <v>153</v>
          </cell>
          <cell r="G34">
            <v>8</v>
          </cell>
          <cell r="H34">
            <v>0</v>
          </cell>
          <cell r="I34">
            <v>318</v>
          </cell>
        </row>
        <row r="35">
          <cell r="B35">
            <v>170</v>
          </cell>
          <cell r="C35">
            <v>25</v>
          </cell>
          <cell r="D35">
            <v>156</v>
          </cell>
          <cell r="E35">
            <v>141</v>
          </cell>
          <cell r="F35">
            <v>120</v>
          </cell>
          <cell r="G35">
            <v>306</v>
          </cell>
          <cell r="H35">
            <v>275</v>
          </cell>
          <cell r="I35">
            <v>38</v>
          </cell>
        </row>
        <row r="36">
          <cell r="B36">
            <v>30</v>
          </cell>
          <cell r="C36">
            <v>0</v>
          </cell>
          <cell r="D36">
            <v>225</v>
          </cell>
          <cell r="E36">
            <v>0</v>
          </cell>
          <cell r="F36">
            <v>0</v>
          </cell>
          <cell r="G36">
            <v>281</v>
          </cell>
          <cell r="H36">
            <v>460</v>
          </cell>
          <cell r="I36">
            <v>170</v>
          </cell>
        </row>
        <row r="37">
          <cell r="B37">
            <v>7</v>
          </cell>
          <cell r="C37">
            <v>0</v>
          </cell>
          <cell r="D37">
            <v>14</v>
          </cell>
          <cell r="E37">
            <v>0</v>
          </cell>
          <cell r="F37">
            <v>0</v>
          </cell>
          <cell r="G37">
            <v>43</v>
          </cell>
          <cell r="H37">
            <v>10</v>
          </cell>
          <cell r="I37">
            <v>361</v>
          </cell>
        </row>
        <row r="38">
          <cell r="B38">
            <v>106</v>
          </cell>
          <cell r="C38">
            <v>539</v>
          </cell>
          <cell r="D38">
            <v>0</v>
          </cell>
          <cell r="E38">
            <v>20</v>
          </cell>
          <cell r="F38">
            <v>953</v>
          </cell>
          <cell r="G38">
            <v>0</v>
          </cell>
          <cell r="H38">
            <v>0</v>
          </cell>
          <cell r="I38">
            <v>10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0</v>
          </cell>
          <cell r="C40">
            <v>172</v>
          </cell>
          <cell r="D40">
            <v>3035</v>
          </cell>
          <cell r="E40">
            <v>137</v>
          </cell>
          <cell r="F40">
            <v>400</v>
          </cell>
          <cell r="G40">
            <v>905</v>
          </cell>
          <cell r="H40">
            <v>797</v>
          </cell>
          <cell r="I40">
            <v>52</v>
          </cell>
        </row>
        <row r="41">
          <cell r="B41">
            <v>1422</v>
          </cell>
          <cell r="C41">
            <v>2918</v>
          </cell>
          <cell r="D41">
            <v>868</v>
          </cell>
          <cell r="E41">
            <v>3214</v>
          </cell>
          <cell r="F41">
            <v>1577</v>
          </cell>
          <cell r="G41">
            <v>2300</v>
          </cell>
          <cell r="H41">
            <v>5327</v>
          </cell>
          <cell r="I41">
            <v>738</v>
          </cell>
        </row>
        <row r="57">
          <cell r="B57">
            <v>1428</v>
          </cell>
          <cell r="C57">
            <v>320411</v>
          </cell>
          <cell r="D57">
            <v>21340</v>
          </cell>
          <cell r="F57">
            <v>663</v>
          </cell>
          <cell r="G57">
            <v>0</v>
          </cell>
        </row>
        <row r="58">
          <cell r="B58">
            <v>565</v>
          </cell>
          <cell r="C58">
            <v>1839</v>
          </cell>
          <cell r="D58">
            <v>2805</v>
          </cell>
          <cell r="E58">
            <v>1014</v>
          </cell>
          <cell r="F58">
            <v>6644</v>
          </cell>
          <cell r="G58">
            <v>1348</v>
          </cell>
          <cell r="H58">
            <v>1628</v>
          </cell>
          <cell r="I58">
            <v>842</v>
          </cell>
        </row>
        <row r="59">
          <cell r="B59">
            <v>0</v>
          </cell>
          <cell r="C59">
            <v>440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>
            <v>1629</v>
          </cell>
          <cell r="C60">
            <v>71890</v>
          </cell>
          <cell r="D60">
            <v>394</v>
          </cell>
          <cell r="E60">
            <v>1261</v>
          </cell>
          <cell r="F60">
            <v>8618</v>
          </cell>
          <cell r="G60">
            <v>19924</v>
          </cell>
          <cell r="H60">
            <v>700</v>
          </cell>
          <cell r="I60">
            <v>29896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2155</v>
          </cell>
          <cell r="I61">
            <v>0</v>
          </cell>
        </row>
        <row r="62">
          <cell r="B62">
            <v>613</v>
          </cell>
          <cell r="C62">
            <v>1102</v>
          </cell>
          <cell r="D62">
            <v>140</v>
          </cell>
          <cell r="E62">
            <v>535</v>
          </cell>
          <cell r="F62">
            <v>9789</v>
          </cell>
          <cell r="G62">
            <v>1341</v>
          </cell>
          <cell r="H62">
            <v>170</v>
          </cell>
          <cell r="I62">
            <v>294</v>
          </cell>
        </row>
        <row r="63">
          <cell r="B63">
            <v>255</v>
          </cell>
          <cell r="C63">
            <v>348</v>
          </cell>
          <cell r="D63">
            <v>25</v>
          </cell>
          <cell r="E63">
            <v>11</v>
          </cell>
          <cell r="F63">
            <v>973</v>
          </cell>
          <cell r="G63">
            <v>661</v>
          </cell>
          <cell r="H63">
            <v>0</v>
          </cell>
          <cell r="I63">
            <v>167</v>
          </cell>
        </row>
        <row r="64">
          <cell r="B64">
            <v>11</v>
          </cell>
          <cell r="C64">
            <v>0</v>
          </cell>
          <cell r="D64">
            <v>0</v>
          </cell>
          <cell r="E64">
            <v>0</v>
          </cell>
          <cell r="F64">
            <v>70</v>
          </cell>
          <cell r="G64">
            <v>30</v>
          </cell>
          <cell r="H64">
            <v>0</v>
          </cell>
          <cell r="I64">
            <v>0</v>
          </cell>
        </row>
        <row r="65">
          <cell r="B65">
            <v>742</v>
          </cell>
          <cell r="C65">
            <v>434</v>
          </cell>
          <cell r="D65">
            <v>1133</v>
          </cell>
          <cell r="E65">
            <v>124</v>
          </cell>
          <cell r="F65">
            <v>2753</v>
          </cell>
          <cell r="G65">
            <v>4410</v>
          </cell>
          <cell r="H65">
            <v>3490</v>
          </cell>
          <cell r="I65">
            <v>282</v>
          </cell>
        </row>
        <row r="66">
          <cell r="B66">
            <v>442</v>
          </cell>
          <cell r="C66">
            <v>435</v>
          </cell>
          <cell r="D66">
            <v>158</v>
          </cell>
          <cell r="E66">
            <v>898</v>
          </cell>
          <cell r="F66">
            <v>803</v>
          </cell>
          <cell r="G66">
            <v>229</v>
          </cell>
          <cell r="H66">
            <v>3559</v>
          </cell>
          <cell r="I66">
            <v>381</v>
          </cell>
        </row>
        <row r="67">
          <cell r="B67">
            <v>2</v>
          </cell>
          <cell r="C67">
            <v>2282</v>
          </cell>
          <cell r="D67">
            <v>2</v>
          </cell>
          <cell r="E67">
            <v>21</v>
          </cell>
          <cell r="F67">
            <v>2055</v>
          </cell>
          <cell r="G67">
            <v>153</v>
          </cell>
          <cell r="H67">
            <v>35</v>
          </cell>
          <cell r="I67">
            <v>397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1727</v>
          </cell>
          <cell r="F68">
            <v>1055</v>
          </cell>
          <cell r="G68">
            <v>927</v>
          </cell>
          <cell r="H68">
            <v>0</v>
          </cell>
          <cell r="I68">
            <v>0</v>
          </cell>
        </row>
        <row r="69">
          <cell r="B69">
            <v>68</v>
          </cell>
          <cell r="C69">
            <v>1012</v>
          </cell>
          <cell r="D69">
            <v>19</v>
          </cell>
          <cell r="E69">
            <v>358</v>
          </cell>
          <cell r="F69">
            <v>2375</v>
          </cell>
          <cell r="G69">
            <v>731</v>
          </cell>
          <cell r="H69">
            <v>23</v>
          </cell>
          <cell r="I69">
            <v>587</v>
          </cell>
        </row>
        <row r="70">
          <cell r="B70">
            <v>2180</v>
          </cell>
          <cell r="C70">
            <v>2120</v>
          </cell>
          <cell r="D70">
            <v>2269</v>
          </cell>
          <cell r="E70">
            <v>2706</v>
          </cell>
          <cell r="F70">
            <v>2530</v>
          </cell>
          <cell r="G70">
            <v>524</v>
          </cell>
          <cell r="H70">
            <v>2454</v>
          </cell>
          <cell r="I70">
            <v>1099</v>
          </cell>
        </row>
        <row r="71">
          <cell r="B71">
            <v>1421</v>
          </cell>
          <cell r="C71">
            <v>499</v>
          </cell>
          <cell r="D71">
            <v>6570</v>
          </cell>
          <cell r="E71">
            <v>1171</v>
          </cell>
          <cell r="F71">
            <v>460</v>
          </cell>
          <cell r="G71">
            <v>1079</v>
          </cell>
          <cell r="H71">
            <v>869</v>
          </cell>
          <cell r="I71">
            <v>231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4762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3981</v>
          </cell>
          <cell r="C73">
            <v>2536</v>
          </cell>
          <cell r="D73">
            <v>264</v>
          </cell>
          <cell r="E73">
            <v>1014</v>
          </cell>
          <cell r="F73">
            <v>2185</v>
          </cell>
          <cell r="G73">
            <v>1347</v>
          </cell>
          <cell r="H73">
            <v>305</v>
          </cell>
          <cell r="I73">
            <v>717</v>
          </cell>
        </row>
        <row r="74">
          <cell r="B74">
            <v>2664</v>
          </cell>
          <cell r="C74">
            <v>112</v>
          </cell>
          <cell r="D74">
            <v>2117</v>
          </cell>
          <cell r="E74">
            <v>1346</v>
          </cell>
          <cell r="F74">
            <v>176</v>
          </cell>
          <cell r="G74">
            <v>713</v>
          </cell>
          <cell r="H74">
            <v>798</v>
          </cell>
          <cell r="I74">
            <v>13</v>
          </cell>
        </row>
        <row r="75">
          <cell r="B75">
            <v>48</v>
          </cell>
          <cell r="C75">
            <v>1</v>
          </cell>
          <cell r="D75">
            <v>24</v>
          </cell>
          <cell r="E75">
            <v>1332</v>
          </cell>
          <cell r="F75">
            <v>1266</v>
          </cell>
          <cell r="G75">
            <v>268</v>
          </cell>
          <cell r="H75">
            <v>4332</v>
          </cell>
          <cell r="I75">
            <v>0</v>
          </cell>
        </row>
        <row r="76">
          <cell r="B76">
            <v>354</v>
          </cell>
          <cell r="C76">
            <v>68</v>
          </cell>
          <cell r="D76">
            <v>216</v>
          </cell>
          <cell r="E76">
            <v>364</v>
          </cell>
          <cell r="F76">
            <v>145</v>
          </cell>
          <cell r="G76">
            <v>341</v>
          </cell>
          <cell r="H76">
            <v>41</v>
          </cell>
          <cell r="I76">
            <v>32</v>
          </cell>
        </row>
        <row r="77">
          <cell r="B77">
            <v>38</v>
          </cell>
          <cell r="C77">
            <v>165</v>
          </cell>
          <cell r="D77">
            <v>0</v>
          </cell>
          <cell r="E77">
            <v>492</v>
          </cell>
          <cell r="F77">
            <v>70</v>
          </cell>
          <cell r="G77">
            <v>10</v>
          </cell>
          <cell r="H77">
            <v>0</v>
          </cell>
          <cell r="I77">
            <v>12</v>
          </cell>
        </row>
        <row r="78">
          <cell r="B78">
            <v>9</v>
          </cell>
          <cell r="C78">
            <v>0</v>
          </cell>
          <cell r="D78">
            <v>0</v>
          </cell>
          <cell r="E78">
            <v>9822</v>
          </cell>
          <cell r="F78">
            <v>89</v>
          </cell>
          <cell r="G78">
            <v>276</v>
          </cell>
          <cell r="H78">
            <v>75</v>
          </cell>
          <cell r="I78">
            <v>0</v>
          </cell>
        </row>
        <row r="79">
          <cell r="B79">
            <v>315</v>
          </cell>
          <cell r="C79">
            <v>50</v>
          </cell>
          <cell r="D79">
            <v>402</v>
          </cell>
          <cell r="E79">
            <v>172</v>
          </cell>
          <cell r="F79">
            <v>474</v>
          </cell>
          <cell r="G79">
            <v>12</v>
          </cell>
          <cell r="H79">
            <v>258</v>
          </cell>
          <cell r="I79">
            <v>15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18000</v>
          </cell>
          <cell r="I80">
            <v>0</v>
          </cell>
        </row>
        <row r="81">
          <cell r="B81">
            <v>13</v>
          </cell>
          <cell r="C81">
            <v>21</v>
          </cell>
          <cell r="D81">
            <v>0</v>
          </cell>
          <cell r="E81">
            <v>419</v>
          </cell>
          <cell r="F81">
            <v>220</v>
          </cell>
          <cell r="G81">
            <v>337</v>
          </cell>
          <cell r="H81">
            <v>0</v>
          </cell>
          <cell r="I81">
            <v>1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150</v>
          </cell>
          <cell r="G82">
            <v>60</v>
          </cell>
          <cell r="H82">
            <v>2</v>
          </cell>
          <cell r="I82">
            <v>0</v>
          </cell>
        </row>
        <row r="83">
          <cell r="B83">
            <v>319</v>
          </cell>
          <cell r="C83">
            <v>199</v>
          </cell>
          <cell r="D83">
            <v>90</v>
          </cell>
          <cell r="E83">
            <v>246</v>
          </cell>
          <cell r="F83">
            <v>3050</v>
          </cell>
          <cell r="G83">
            <v>44</v>
          </cell>
          <cell r="H83">
            <v>0</v>
          </cell>
          <cell r="I83">
            <v>1885</v>
          </cell>
        </row>
        <row r="84">
          <cell r="B84">
            <v>781</v>
          </cell>
          <cell r="C84">
            <v>850</v>
          </cell>
          <cell r="D84">
            <v>2631</v>
          </cell>
          <cell r="E84">
            <v>430</v>
          </cell>
          <cell r="F84">
            <v>572</v>
          </cell>
          <cell r="G84">
            <v>654</v>
          </cell>
          <cell r="H84">
            <v>382</v>
          </cell>
          <cell r="I84">
            <v>184</v>
          </cell>
        </row>
        <row r="85">
          <cell r="B85">
            <v>165</v>
          </cell>
          <cell r="C85">
            <v>0</v>
          </cell>
          <cell r="D85">
            <v>410</v>
          </cell>
          <cell r="E85">
            <v>0</v>
          </cell>
          <cell r="F85">
            <v>0</v>
          </cell>
          <cell r="G85">
            <v>469</v>
          </cell>
          <cell r="H85">
            <v>120</v>
          </cell>
          <cell r="I85">
            <v>605</v>
          </cell>
        </row>
        <row r="86">
          <cell r="B86">
            <v>0</v>
          </cell>
          <cell r="C86">
            <v>2028</v>
          </cell>
          <cell r="D86">
            <v>0</v>
          </cell>
          <cell r="E86">
            <v>3</v>
          </cell>
          <cell r="F86">
            <v>14825</v>
          </cell>
          <cell r="G86">
            <v>772</v>
          </cell>
          <cell r="H86">
            <v>0</v>
          </cell>
          <cell r="I86">
            <v>5892</v>
          </cell>
        </row>
        <row r="87">
          <cell r="B87">
            <v>167</v>
          </cell>
          <cell r="C87">
            <v>11510</v>
          </cell>
          <cell r="D87">
            <v>0</v>
          </cell>
          <cell r="E87">
            <v>20</v>
          </cell>
          <cell r="F87">
            <v>1223</v>
          </cell>
          <cell r="G87">
            <v>0</v>
          </cell>
          <cell r="H87">
            <v>0</v>
          </cell>
          <cell r="I87">
            <v>8</v>
          </cell>
        </row>
        <row r="88">
          <cell r="B88">
            <v>0</v>
          </cell>
          <cell r="C88">
            <v>20</v>
          </cell>
          <cell r="D88">
            <v>0</v>
          </cell>
          <cell r="E88">
            <v>15</v>
          </cell>
          <cell r="F88">
            <v>200</v>
          </cell>
          <cell r="G88">
            <v>420</v>
          </cell>
          <cell r="H88">
            <v>0</v>
          </cell>
          <cell r="I88">
            <v>0</v>
          </cell>
        </row>
        <row r="89">
          <cell r="B89">
            <v>27305</v>
          </cell>
          <cell r="C89">
            <v>6817</v>
          </cell>
          <cell r="D89">
            <v>145319</v>
          </cell>
          <cell r="E89">
            <v>3604</v>
          </cell>
          <cell r="F89">
            <v>24142</v>
          </cell>
          <cell r="G89">
            <v>62185</v>
          </cell>
          <cell r="H89">
            <v>22667</v>
          </cell>
          <cell r="I89">
            <v>549</v>
          </cell>
        </row>
        <row r="90">
          <cell r="B90">
            <v>147763</v>
          </cell>
          <cell r="C90">
            <v>147738</v>
          </cell>
          <cell r="D90">
            <v>8702</v>
          </cell>
          <cell r="E90">
            <v>198828</v>
          </cell>
          <cell r="F90">
            <v>37863</v>
          </cell>
          <cell r="G90">
            <v>25085</v>
          </cell>
          <cell r="H90">
            <v>21818</v>
          </cell>
          <cell r="I90">
            <v>1794</v>
          </cell>
        </row>
        <row r="107">
          <cell r="B107">
            <v>5778</v>
          </cell>
          <cell r="C107">
            <v>1519647</v>
          </cell>
          <cell r="D107">
            <v>110652</v>
          </cell>
          <cell r="E107">
            <v>490231</v>
          </cell>
          <cell r="F107">
            <v>2530</v>
          </cell>
          <cell r="G107">
            <v>0</v>
          </cell>
          <cell r="H107">
            <v>111</v>
          </cell>
          <cell r="I107">
            <v>41010</v>
          </cell>
        </row>
        <row r="108">
          <cell r="B108">
            <v>1351</v>
          </cell>
          <cell r="C108">
            <v>2946</v>
          </cell>
          <cell r="D108">
            <v>2609</v>
          </cell>
          <cell r="E108">
            <v>1643</v>
          </cell>
          <cell r="F108">
            <v>12327</v>
          </cell>
          <cell r="G108">
            <v>2143</v>
          </cell>
          <cell r="H108">
            <v>8378</v>
          </cell>
          <cell r="I108">
            <v>1251</v>
          </cell>
        </row>
        <row r="109">
          <cell r="B109">
            <v>0</v>
          </cell>
          <cell r="C109">
            <v>1760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>
            <v>360</v>
          </cell>
          <cell r="C110">
            <v>5390</v>
          </cell>
          <cell r="D110">
            <v>98</v>
          </cell>
          <cell r="E110">
            <v>190</v>
          </cell>
          <cell r="F110">
            <v>997</v>
          </cell>
          <cell r="G110">
            <v>2250</v>
          </cell>
          <cell r="H110">
            <v>150</v>
          </cell>
          <cell r="I110">
            <v>2299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G111">
            <v>0</v>
          </cell>
          <cell r="H111">
            <v>4195</v>
          </cell>
          <cell r="I111">
            <v>0</v>
          </cell>
        </row>
        <row r="112">
          <cell r="B112">
            <v>897</v>
          </cell>
          <cell r="C112">
            <v>1223</v>
          </cell>
          <cell r="D112">
            <v>101</v>
          </cell>
          <cell r="E112">
            <v>978</v>
          </cell>
          <cell r="F112">
            <v>12503</v>
          </cell>
          <cell r="G112">
            <v>929</v>
          </cell>
          <cell r="H112">
            <v>170</v>
          </cell>
          <cell r="I112">
            <v>175</v>
          </cell>
        </row>
        <row r="113">
          <cell r="B113">
            <v>508</v>
          </cell>
          <cell r="C113">
            <v>547</v>
          </cell>
          <cell r="D113">
            <v>31</v>
          </cell>
          <cell r="E113">
            <v>14</v>
          </cell>
          <cell r="F113">
            <v>1836</v>
          </cell>
          <cell r="G113">
            <v>681</v>
          </cell>
          <cell r="H113">
            <v>0</v>
          </cell>
          <cell r="I113">
            <v>194</v>
          </cell>
        </row>
        <row r="114">
          <cell r="B114">
            <v>36</v>
          </cell>
          <cell r="C114">
            <v>0</v>
          </cell>
          <cell r="D114">
            <v>0</v>
          </cell>
          <cell r="E114">
            <v>0</v>
          </cell>
          <cell r="F114">
            <v>140</v>
          </cell>
          <cell r="G114">
            <v>30</v>
          </cell>
          <cell r="H114">
            <v>0</v>
          </cell>
          <cell r="I114">
            <v>0</v>
          </cell>
        </row>
        <row r="115">
          <cell r="B115">
            <v>1876</v>
          </cell>
          <cell r="C115">
            <v>227</v>
          </cell>
          <cell r="D115">
            <v>1813</v>
          </cell>
          <cell r="E115">
            <v>128</v>
          </cell>
          <cell r="F115">
            <v>4531</v>
          </cell>
          <cell r="G115">
            <v>1407</v>
          </cell>
          <cell r="H115">
            <v>6514</v>
          </cell>
          <cell r="I115">
            <v>395</v>
          </cell>
        </row>
        <row r="116">
          <cell r="B116">
            <v>5238</v>
          </cell>
          <cell r="C116">
            <v>3112</v>
          </cell>
          <cell r="D116">
            <v>1918</v>
          </cell>
          <cell r="E116">
            <v>10984</v>
          </cell>
          <cell r="F116">
            <v>7760</v>
          </cell>
          <cell r="G116">
            <v>1624</v>
          </cell>
          <cell r="H116">
            <v>43197</v>
          </cell>
          <cell r="I116">
            <v>2590</v>
          </cell>
        </row>
        <row r="117">
          <cell r="B117">
            <v>24</v>
          </cell>
          <cell r="C117">
            <v>22344</v>
          </cell>
          <cell r="D117">
            <v>16</v>
          </cell>
          <cell r="E117">
            <v>167</v>
          </cell>
          <cell r="F117">
            <v>20440</v>
          </cell>
          <cell r="G117">
            <v>917</v>
          </cell>
          <cell r="H117">
            <v>365</v>
          </cell>
          <cell r="I117">
            <v>3855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58516</v>
          </cell>
          <cell r="F118">
            <v>16840</v>
          </cell>
          <cell r="G118">
            <v>13905</v>
          </cell>
          <cell r="H118">
            <v>0</v>
          </cell>
          <cell r="I118">
            <v>0</v>
          </cell>
        </row>
        <row r="119">
          <cell r="B119">
            <v>502</v>
          </cell>
          <cell r="C119">
            <v>7344</v>
          </cell>
          <cell r="D119">
            <v>95</v>
          </cell>
          <cell r="E119">
            <v>1260</v>
          </cell>
          <cell r="F119">
            <v>23100</v>
          </cell>
          <cell r="G119">
            <v>4378</v>
          </cell>
          <cell r="H119">
            <v>162</v>
          </cell>
          <cell r="I119">
            <v>5044</v>
          </cell>
        </row>
        <row r="120">
          <cell r="B120">
            <v>24882</v>
          </cell>
          <cell r="C120">
            <v>16824</v>
          </cell>
          <cell r="D120">
            <v>18712</v>
          </cell>
          <cell r="E120">
            <v>35371</v>
          </cell>
          <cell r="F120">
            <v>24590</v>
          </cell>
          <cell r="G120">
            <v>5975</v>
          </cell>
          <cell r="H120">
            <v>24267</v>
          </cell>
          <cell r="I120">
            <v>8263</v>
          </cell>
        </row>
        <row r="121">
          <cell r="B121">
            <v>14870</v>
          </cell>
          <cell r="C121">
            <v>1384</v>
          </cell>
          <cell r="D121">
            <v>29140</v>
          </cell>
          <cell r="E121">
            <v>9332</v>
          </cell>
          <cell r="F121">
            <v>4600</v>
          </cell>
          <cell r="G121">
            <v>5780</v>
          </cell>
          <cell r="H121">
            <v>8374</v>
          </cell>
          <cell r="I121">
            <v>1146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40522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26643</v>
          </cell>
          <cell r="C123">
            <v>15572</v>
          </cell>
          <cell r="D123">
            <v>3833</v>
          </cell>
          <cell r="E123">
            <v>18562</v>
          </cell>
          <cell r="F123">
            <v>10020</v>
          </cell>
          <cell r="G123">
            <v>4186</v>
          </cell>
          <cell r="H123">
            <v>185</v>
          </cell>
          <cell r="I123">
            <v>6192</v>
          </cell>
        </row>
        <row r="124">
          <cell r="B124">
            <v>21896</v>
          </cell>
          <cell r="C124">
            <v>298</v>
          </cell>
          <cell r="D124">
            <v>8781</v>
          </cell>
          <cell r="E124">
            <v>5280</v>
          </cell>
          <cell r="F124">
            <v>2006</v>
          </cell>
          <cell r="G124">
            <v>5515</v>
          </cell>
          <cell r="H124">
            <v>6633</v>
          </cell>
          <cell r="I124">
            <v>68</v>
          </cell>
        </row>
        <row r="125">
          <cell r="B125">
            <v>1042</v>
          </cell>
          <cell r="C125">
            <v>6</v>
          </cell>
          <cell r="D125">
            <v>456</v>
          </cell>
          <cell r="E125">
            <v>113705</v>
          </cell>
          <cell r="F125">
            <v>31650</v>
          </cell>
          <cell r="G125">
            <v>1545</v>
          </cell>
          <cell r="H125">
            <v>86640</v>
          </cell>
          <cell r="I125">
            <v>0</v>
          </cell>
        </row>
        <row r="126">
          <cell r="B126">
            <v>2915</v>
          </cell>
          <cell r="C126">
            <v>117</v>
          </cell>
          <cell r="D126">
            <v>1486</v>
          </cell>
          <cell r="E126">
            <v>2509</v>
          </cell>
          <cell r="F126">
            <v>1990</v>
          </cell>
          <cell r="G126">
            <v>5525</v>
          </cell>
          <cell r="H126">
            <v>130</v>
          </cell>
          <cell r="I126">
            <v>274</v>
          </cell>
        </row>
        <row r="127">
          <cell r="B127">
            <v>76</v>
          </cell>
          <cell r="C127">
            <v>330</v>
          </cell>
          <cell r="D127">
            <v>0</v>
          </cell>
          <cell r="E127">
            <v>991</v>
          </cell>
          <cell r="F127">
            <v>126</v>
          </cell>
          <cell r="G127">
            <v>13</v>
          </cell>
          <cell r="H127">
            <v>0</v>
          </cell>
          <cell r="I127">
            <v>12</v>
          </cell>
        </row>
        <row r="128">
          <cell r="B128">
            <v>1</v>
          </cell>
          <cell r="C128">
            <v>0</v>
          </cell>
          <cell r="D128">
            <v>0</v>
          </cell>
          <cell r="E128">
            <v>16879</v>
          </cell>
          <cell r="F128">
            <v>89</v>
          </cell>
          <cell r="G128">
            <v>76</v>
          </cell>
          <cell r="H128">
            <v>16</v>
          </cell>
          <cell r="I128">
            <v>0</v>
          </cell>
        </row>
        <row r="129">
          <cell r="B129">
            <v>2878</v>
          </cell>
          <cell r="C129">
            <v>197</v>
          </cell>
          <cell r="D129">
            <v>7131</v>
          </cell>
          <cell r="E129">
            <v>2713</v>
          </cell>
          <cell r="F129">
            <v>7675</v>
          </cell>
          <cell r="G129">
            <v>82</v>
          </cell>
          <cell r="H129">
            <v>21972</v>
          </cell>
          <cell r="I129">
            <v>125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408000</v>
          </cell>
          <cell r="I130">
            <v>0</v>
          </cell>
        </row>
        <row r="131">
          <cell r="B131">
            <v>130</v>
          </cell>
          <cell r="C131">
            <v>110</v>
          </cell>
          <cell r="D131">
            <v>0</v>
          </cell>
          <cell r="E131">
            <v>23840</v>
          </cell>
          <cell r="F131">
            <v>3440</v>
          </cell>
          <cell r="G131">
            <v>4542</v>
          </cell>
          <cell r="H131">
            <v>0</v>
          </cell>
          <cell r="I131">
            <v>5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15</v>
          </cell>
          <cell r="G132">
            <v>35</v>
          </cell>
          <cell r="H132">
            <v>3</v>
          </cell>
          <cell r="I132">
            <v>0</v>
          </cell>
        </row>
        <row r="133">
          <cell r="B133">
            <v>400</v>
          </cell>
          <cell r="C133">
            <v>23</v>
          </cell>
          <cell r="D133">
            <v>3210</v>
          </cell>
          <cell r="E133">
            <v>191</v>
          </cell>
          <cell r="F133">
            <v>4250</v>
          </cell>
          <cell r="G133">
            <v>24</v>
          </cell>
          <cell r="H133">
            <v>0</v>
          </cell>
          <cell r="I133">
            <v>2493</v>
          </cell>
        </row>
        <row r="134">
          <cell r="B134">
            <v>1323</v>
          </cell>
          <cell r="C134">
            <v>103</v>
          </cell>
          <cell r="D134">
            <v>2180</v>
          </cell>
          <cell r="E134">
            <v>1083</v>
          </cell>
          <cell r="F134">
            <v>1735</v>
          </cell>
          <cell r="G134">
            <v>273</v>
          </cell>
          <cell r="H134">
            <v>853</v>
          </cell>
          <cell r="I134">
            <v>255</v>
          </cell>
        </row>
        <row r="135">
          <cell r="B135">
            <v>148</v>
          </cell>
          <cell r="C135">
            <v>0</v>
          </cell>
          <cell r="D135">
            <v>206</v>
          </cell>
          <cell r="E135">
            <v>0</v>
          </cell>
          <cell r="F135">
            <v>0</v>
          </cell>
          <cell r="G135">
            <v>199</v>
          </cell>
          <cell r="H135">
            <v>48</v>
          </cell>
          <cell r="I135">
            <v>1210</v>
          </cell>
        </row>
        <row r="136">
          <cell r="B136">
            <v>0</v>
          </cell>
          <cell r="C136">
            <v>8993</v>
          </cell>
          <cell r="D136">
            <v>0</v>
          </cell>
          <cell r="E136">
            <v>8</v>
          </cell>
          <cell r="F136">
            <v>18665</v>
          </cell>
          <cell r="G136">
            <v>452</v>
          </cell>
          <cell r="H136">
            <v>0</v>
          </cell>
          <cell r="I136">
            <v>16006</v>
          </cell>
        </row>
        <row r="137">
          <cell r="B137">
            <v>448</v>
          </cell>
          <cell r="C137">
            <v>1611</v>
          </cell>
          <cell r="D137">
            <v>0</v>
          </cell>
          <cell r="E137">
            <v>56</v>
          </cell>
          <cell r="F137">
            <v>3669</v>
          </cell>
          <cell r="G137">
            <v>0</v>
          </cell>
          <cell r="H137">
            <v>0</v>
          </cell>
          <cell r="I137">
            <v>16</v>
          </cell>
        </row>
        <row r="138">
          <cell r="B138">
            <v>0</v>
          </cell>
          <cell r="C138">
            <v>8</v>
          </cell>
          <cell r="D138">
            <v>0</v>
          </cell>
          <cell r="E138">
            <v>5</v>
          </cell>
          <cell r="F138">
            <v>40</v>
          </cell>
          <cell r="G138">
            <v>0</v>
          </cell>
          <cell r="H138">
            <v>50</v>
          </cell>
          <cell r="I138">
            <v>0</v>
          </cell>
        </row>
        <row r="139">
          <cell r="B139">
            <v>123756</v>
          </cell>
          <cell r="C139">
            <v>34085</v>
          </cell>
          <cell r="D139">
            <v>921929</v>
          </cell>
          <cell r="E139">
            <v>10131</v>
          </cell>
          <cell r="F139">
            <v>96232</v>
          </cell>
          <cell r="G139">
            <v>232191</v>
          </cell>
          <cell r="H139">
            <v>72509</v>
          </cell>
          <cell r="I139">
            <v>18000</v>
          </cell>
        </row>
        <row r="140">
          <cell r="B140">
            <v>32945</v>
          </cell>
          <cell r="C140">
            <v>21463</v>
          </cell>
          <cell r="D140">
            <v>6632</v>
          </cell>
          <cell r="E140">
            <v>14264</v>
          </cell>
          <cell r="F140">
            <v>8209</v>
          </cell>
          <cell r="G140">
            <v>6738</v>
          </cell>
          <cell r="H140">
            <v>7705</v>
          </cell>
          <cell r="I140">
            <v>2256</v>
          </cell>
        </row>
      </sheetData>
      <sheetData sheetId="6">
        <row r="8">
          <cell r="B8">
            <v>495</v>
          </cell>
          <cell r="C8">
            <v>3950</v>
          </cell>
          <cell r="D8">
            <v>11599</v>
          </cell>
          <cell r="E8">
            <v>510</v>
          </cell>
          <cell r="F8">
            <v>14530</v>
          </cell>
          <cell r="G8">
            <v>0</v>
          </cell>
          <cell r="H8">
            <v>11058</v>
          </cell>
          <cell r="I8">
            <v>0</v>
          </cell>
        </row>
        <row r="9">
          <cell r="B9">
            <v>915</v>
          </cell>
          <cell r="C9">
            <v>1915</v>
          </cell>
          <cell r="D9">
            <v>1526</v>
          </cell>
          <cell r="E9">
            <v>1066</v>
          </cell>
          <cell r="F9">
            <v>4543</v>
          </cell>
          <cell r="G9">
            <v>2974</v>
          </cell>
          <cell r="H9">
            <v>28447</v>
          </cell>
          <cell r="I9">
            <v>1313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2260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25</v>
          </cell>
          <cell r="D11">
            <v>0</v>
          </cell>
          <cell r="E11">
            <v>0</v>
          </cell>
          <cell r="F11">
            <v>15</v>
          </cell>
          <cell r="G11">
            <v>40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163</v>
          </cell>
          <cell r="E12">
            <v>0</v>
          </cell>
          <cell r="F12">
            <v>5</v>
          </cell>
          <cell r="G12">
            <v>0</v>
          </cell>
          <cell r="H12">
            <v>4177</v>
          </cell>
          <cell r="I12">
            <v>70</v>
          </cell>
        </row>
        <row r="13">
          <cell r="B13">
            <v>164</v>
          </cell>
          <cell r="C13">
            <v>77</v>
          </cell>
          <cell r="D13">
            <v>1282</v>
          </cell>
          <cell r="E13">
            <v>307</v>
          </cell>
          <cell r="F13">
            <v>705</v>
          </cell>
          <cell r="G13">
            <v>1905</v>
          </cell>
          <cell r="H13">
            <v>21472</v>
          </cell>
          <cell r="I13">
            <v>0</v>
          </cell>
        </row>
        <row r="14">
          <cell r="B14">
            <v>109</v>
          </cell>
          <cell r="C14">
            <v>201</v>
          </cell>
          <cell r="D14">
            <v>690</v>
          </cell>
          <cell r="E14">
            <v>103</v>
          </cell>
          <cell r="F14">
            <v>290</v>
          </cell>
          <cell r="G14">
            <v>6507</v>
          </cell>
          <cell r="H14">
            <v>12463</v>
          </cell>
          <cell r="I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80</v>
          </cell>
          <cell r="G15">
            <v>427</v>
          </cell>
          <cell r="H15">
            <v>200</v>
          </cell>
          <cell r="I15">
            <v>0</v>
          </cell>
        </row>
        <row r="16">
          <cell r="B16">
            <v>43</v>
          </cell>
          <cell r="C16">
            <v>284</v>
          </cell>
          <cell r="D16">
            <v>1507</v>
          </cell>
          <cell r="E16">
            <v>146</v>
          </cell>
          <cell r="F16">
            <v>3401</v>
          </cell>
          <cell r="G16">
            <v>9505</v>
          </cell>
          <cell r="H16">
            <v>30267</v>
          </cell>
          <cell r="I16">
            <v>197</v>
          </cell>
        </row>
        <row r="17">
          <cell r="B17">
            <v>534</v>
          </cell>
          <cell r="C17">
            <v>736</v>
          </cell>
          <cell r="D17">
            <v>192</v>
          </cell>
          <cell r="E17">
            <v>1980</v>
          </cell>
          <cell r="F17">
            <v>646</v>
          </cell>
          <cell r="G17">
            <v>292</v>
          </cell>
          <cell r="H17">
            <v>4757</v>
          </cell>
          <cell r="I17">
            <v>252</v>
          </cell>
        </row>
        <row r="18">
          <cell r="B18">
            <v>0</v>
          </cell>
          <cell r="C18">
            <v>1571</v>
          </cell>
          <cell r="D18">
            <v>105</v>
          </cell>
          <cell r="E18">
            <v>78</v>
          </cell>
          <cell r="F18">
            <v>1935</v>
          </cell>
          <cell r="G18">
            <v>245</v>
          </cell>
          <cell r="H18">
            <v>159</v>
          </cell>
          <cell r="I18">
            <v>1152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1042</v>
          </cell>
          <cell r="F19">
            <v>525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48</v>
          </cell>
          <cell r="C20">
            <v>1335</v>
          </cell>
          <cell r="D20">
            <v>91</v>
          </cell>
          <cell r="E20">
            <v>517</v>
          </cell>
          <cell r="F20">
            <v>1195</v>
          </cell>
          <cell r="G20">
            <v>1000</v>
          </cell>
          <cell r="H20">
            <v>44</v>
          </cell>
          <cell r="I20">
            <v>463</v>
          </cell>
        </row>
        <row r="21">
          <cell r="B21">
            <v>1393</v>
          </cell>
          <cell r="C21">
            <v>2974</v>
          </cell>
          <cell r="D21">
            <v>2762</v>
          </cell>
          <cell r="E21">
            <v>4673</v>
          </cell>
          <cell r="F21">
            <v>3888</v>
          </cell>
          <cell r="G21">
            <v>745</v>
          </cell>
          <cell r="H21">
            <v>4771</v>
          </cell>
          <cell r="I21">
            <v>1364</v>
          </cell>
        </row>
        <row r="22">
          <cell r="B22">
            <v>49</v>
          </cell>
          <cell r="C22">
            <v>64</v>
          </cell>
          <cell r="D22">
            <v>827</v>
          </cell>
          <cell r="E22">
            <v>409</v>
          </cell>
          <cell r="F22">
            <v>568</v>
          </cell>
          <cell r="G22">
            <v>551</v>
          </cell>
          <cell r="H22">
            <v>595</v>
          </cell>
          <cell r="I22">
            <v>85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402</v>
          </cell>
          <cell r="C24">
            <v>835</v>
          </cell>
          <cell r="D24">
            <v>324</v>
          </cell>
          <cell r="E24">
            <v>356</v>
          </cell>
          <cell r="F24">
            <v>1622</v>
          </cell>
          <cell r="G24">
            <v>1284</v>
          </cell>
          <cell r="H24">
            <v>934</v>
          </cell>
          <cell r="I24">
            <v>349</v>
          </cell>
        </row>
        <row r="25">
          <cell r="B25">
            <v>86</v>
          </cell>
          <cell r="C25">
            <v>21</v>
          </cell>
          <cell r="D25">
            <v>42</v>
          </cell>
          <cell r="E25">
            <v>67</v>
          </cell>
          <cell r="F25">
            <v>135</v>
          </cell>
          <cell r="G25">
            <v>280</v>
          </cell>
          <cell r="H25">
            <v>557</v>
          </cell>
          <cell r="I25">
            <v>36</v>
          </cell>
        </row>
        <row r="26">
          <cell r="B26">
            <v>560</v>
          </cell>
          <cell r="C26">
            <v>0</v>
          </cell>
          <cell r="D26">
            <v>240</v>
          </cell>
          <cell r="E26">
            <v>100</v>
          </cell>
          <cell r="F26">
            <v>2325</v>
          </cell>
          <cell r="G26">
            <v>169</v>
          </cell>
          <cell r="H26">
            <v>6977</v>
          </cell>
          <cell r="I26">
            <v>60</v>
          </cell>
        </row>
        <row r="27">
          <cell r="B27">
            <v>2</v>
          </cell>
          <cell r="C27">
            <v>17</v>
          </cell>
          <cell r="D27">
            <v>65</v>
          </cell>
          <cell r="E27">
            <v>228</v>
          </cell>
          <cell r="F27">
            <v>237</v>
          </cell>
          <cell r="G27">
            <v>110</v>
          </cell>
          <cell r="H27">
            <v>195</v>
          </cell>
          <cell r="I27">
            <v>4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366</v>
          </cell>
          <cell r="F28">
            <v>215</v>
          </cell>
          <cell r="G28">
            <v>21</v>
          </cell>
          <cell r="H28">
            <v>2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3</v>
          </cell>
          <cell r="F29">
            <v>48</v>
          </cell>
          <cell r="G29">
            <v>0</v>
          </cell>
          <cell r="H29">
            <v>5</v>
          </cell>
          <cell r="I29">
            <v>0</v>
          </cell>
        </row>
        <row r="30">
          <cell r="B30">
            <v>68</v>
          </cell>
          <cell r="C30">
            <v>0</v>
          </cell>
          <cell r="D30">
            <v>54</v>
          </cell>
          <cell r="E30">
            <v>107</v>
          </cell>
          <cell r="F30">
            <v>631</v>
          </cell>
          <cell r="G30">
            <v>53</v>
          </cell>
          <cell r="H30">
            <v>10</v>
          </cell>
          <cell r="I30">
            <v>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1</v>
          </cell>
          <cell r="D32">
            <v>0</v>
          </cell>
          <cell r="E32">
            <v>385</v>
          </cell>
          <cell r="F32">
            <v>195</v>
          </cell>
          <cell r="G32">
            <v>116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40</v>
          </cell>
          <cell r="F33">
            <v>1028</v>
          </cell>
          <cell r="G33">
            <v>73</v>
          </cell>
          <cell r="H33">
            <v>260</v>
          </cell>
          <cell r="I33">
            <v>160</v>
          </cell>
        </row>
        <row r="34">
          <cell r="B34">
            <v>0</v>
          </cell>
          <cell r="C34">
            <v>43</v>
          </cell>
          <cell r="D34">
            <v>80</v>
          </cell>
          <cell r="E34">
            <v>33</v>
          </cell>
          <cell r="F34">
            <v>350</v>
          </cell>
          <cell r="G34">
            <v>8</v>
          </cell>
          <cell r="H34">
            <v>0</v>
          </cell>
          <cell r="I34">
            <v>72</v>
          </cell>
        </row>
        <row r="35">
          <cell r="B35">
            <v>0</v>
          </cell>
          <cell r="C35">
            <v>5</v>
          </cell>
          <cell r="D35">
            <v>643</v>
          </cell>
          <cell r="E35">
            <v>140</v>
          </cell>
          <cell r="F35">
            <v>85</v>
          </cell>
          <cell r="G35">
            <v>160</v>
          </cell>
          <cell r="H35">
            <v>205</v>
          </cell>
          <cell r="I35">
            <v>43</v>
          </cell>
        </row>
        <row r="36">
          <cell r="B36">
            <v>0</v>
          </cell>
          <cell r="C36">
            <v>0</v>
          </cell>
          <cell r="D36">
            <v>363</v>
          </cell>
          <cell r="E36">
            <v>0</v>
          </cell>
          <cell r="F36">
            <v>40</v>
          </cell>
          <cell r="G36">
            <v>428</v>
          </cell>
          <cell r="H36">
            <v>155</v>
          </cell>
          <cell r="I36">
            <v>1210</v>
          </cell>
        </row>
        <row r="37">
          <cell r="B37">
            <v>0</v>
          </cell>
          <cell r="C37">
            <v>5</v>
          </cell>
          <cell r="D37">
            <v>0</v>
          </cell>
          <cell r="E37">
            <v>0</v>
          </cell>
          <cell r="F37">
            <v>0</v>
          </cell>
          <cell r="G37">
            <v>30</v>
          </cell>
          <cell r="H37">
            <v>0</v>
          </cell>
          <cell r="I37">
            <v>0</v>
          </cell>
        </row>
        <row r="38">
          <cell r="B38">
            <v>0</v>
          </cell>
          <cell r="C38">
            <v>1452</v>
          </cell>
          <cell r="D38">
            <v>0</v>
          </cell>
          <cell r="E38">
            <v>50</v>
          </cell>
          <cell r="F38">
            <v>620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400</v>
          </cell>
        </row>
        <row r="40">
          <cell r="B40">
            <v>0</v>
          </cell>
          <cell r="C40">
            <v>141</v>
          </cell>
          <cell r="D40">
            <v>3356</v>
          </cell>
          <cell r="E40">
            <v>46</v>
          </cell>
          <cell r="F40">
            <v>253</v>
          </cell>
          <cell r="G40">
            <v>166</v>
          </cell>
          <cell r="H40">
            <v>1151</v>
          </cell>
          <cell r="I40">
            <v>68</v>
          </cell>
        </row>
        <row r="41">
          <cell r="B41">
            <v>1087</v>
          </cell>
          <cell r="C41">
            <v>1767</v>
          </cell>
          <cell r="D41">
            <v>1613</v>
          </cell>
          <cell r="E41">
            <v>2077</v>
          </cell>
          <cell r="F41">
            <v>2255</v>
          </cell>
          <cell r="G41">
            <v>17884</v>
          </cell>
          <cell r="H41">
            <v>3760</v>
          </cell>
          <cell r="I41">
            <v>679</v>
          </cell>
        </row>
        <row r="56">
          <cell r="B56">
            <v>240</v>
          </cell>
          <cell r="C56">
            <v>87172</v>
          </cell>
          <cell r="D56">
            <v>4663</v>
          </cell>
          <cell r="F56">
            <v>300</v>
          </cell>
          <cell r="G56">
            <v>0</v>
          </cell>
        </row>
        <row r="57">
          <cell r="B57">
            <v>7628</v>
          </cell>
          <cell r="C57">
            <v>634</v>
          </cell>
          <cell r="D57">
            <v>629</v>
          </cell>
          <cell r="E57">
            <v>1107</v>
          </cell>
          <cell r="F57">
            <v>6206</v>
          </cell>
          <cell r="G57">
            <v>2547</v>
          </cell>
          <cell r="H57">
            <v>1544</v>
          </cell>
          <cell r="I57">
            <v>882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1540</v>
          </cell>
          <cell r="C59">
            <v>71890</v>
          </cell>
          <cell r="D59">
            <v>380</v>
          </cell>
          <cell r="E59">
            <v>1440</v>
          </cell>
          <cell r="F59">
            <v>8636</v>
          </cell>
          <cell r="G59">
            <v>19820</v>
          </cell>
          <cell r="H59">
            <v>650</v>
          </cell>
          <cell r="I59">
            <v>29890</v>
          </cell>
        </row>
        <row r="60">
          <cell r="B60">
            <v>0</v>
          </cell>
          <cell r="C60">
            <v>0</v>
          </cell>
          <cell r="D60">
            <v>240</v>
          </cell>
          <cell r="E60">
            <v>0</v>
          </cell>
          <cell r="F60">
            <v>0</v>
          </cell>
          <cell r="G60">
            <v>0</v>
          </cell>
          <cell r="H60">
            <v>1297</v>
          </cell>
          <cell r="I60">
            <v>0</v>
          </cell>
        </row>
        <row r="61">
          <cell r="B61">
            <v>842</v>
          </cell>
          <cell r="C61">
            <v>2261</v>
          </cell>
          <cell r="D61">
            <v>1545</v>
          </cell>
          <cell r="E61">
            <v>1722</v>
          </cell>
          <cell r="F61">
            <v>4887</v>
          </cell>
          <cell r="G61">
            <v>1519</v>
          </cell>
          <cell r="H61">
            <v>1157</v>
          </cell>
          <cell r="I61">
            <v>1809</v>
          </cell>
        </row>
        <row r="62">
          <cell r="B62">
            <v>45</v>
          </cell>
          <cell r="C62">
            <v>214</v>
          </cell>
          <cell r="D62">
            <v>50</v>
          </cell>
          <cell r="E62">
            <v>17</v>
          </cell>
          <cell r="F62">
            <v>935</v>
          </cell>
          <cell r="G62">
            <v>4726</v>
          </cell>
          <cell r="H62">
            <v>80</v>
          </cell>
          <cell r="I62">
            <v>633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395</v>
          </cell>
          <cell r="H63">
            <v>0</v>
          </cell>
          <cell r="I63">
            <v>0</v>
          </cell>
        </row>
        <row r="64">
          <cell r="B64">
            <v>788</v>
          </cell>
          <cell r="C64">
            <v>489</v>
          </cell>
          <cell r="D64">
            <v>2687</v>
          </cell>
          <cell r="E64">
            <v>277</v>
          </cell>
          <cell r="F64">
            <v>6093</v>
          </cell>
          <cell r="G64">
            <v>7953</v>
          </cell>
          <cell r="H64">
            <v>6326</v>
          </cell>
          <cell r="I64">
            <v>791</v>
          </cell>
        </row>
        <row r="65">
          <cell r="B65">
            <v>532</v>
          </cell>
          <cell r="C65">
            <v>1559</v>
          </cell>
          <cell r="D65">
            <v>463</v>
          </cell>
          <cell r="E65">
            <v>1354</v>
          </cell>
          <cell r="F65">
            <v>1138</v>
          </cell>
          <cell r="G65">
            <v>2176</v>
          </cell>
          <cell r="H65">
            <v>811</v>
          </cell>
          <cell r="I65">
            <v>380</v>
          </cell>
        </row>
        <row r="66">
          <cell r="B66">
            <v>0</v>
          </cell>
          <cell r="C66">
            <v>2336</v>
          </cell>
          <cell r="D66">
            <v>0</v>
          </cell>
          <cell r="E66">
            <v>14</v>
          </cell>
          <cell r="F66">
            <v>3096</v>
          </cell>
          <cell r="G66">
            <v>253</v>
          </cell>
          <cell r="H66">
            <v>160</v>
          </cell>
          <cell r="I66">
            <v>652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1290</v>
          </cell>
          <cell r="F67">
            <v>295</v>
          </cell>
          <cell r="G67">
            <v>650</v>
          </cell>
          <cell r="H67">
            <v>34</v>
          </cell>
          <cell r="I67">
            <v>0</v>
          </cell>
        </row>
        <row r="68">
          <cell r="B68">
            <v>133</v>
          </cell>
          <cell r="C68">
            <v>1299</v>
          </cell>
          <cell r="D68">
            <v>19</v>
          </cell>
          <cell r="E68">
            <v>133</v>
          </cell>
          <cell r="F68">
            <v>4109</v>
          </cell>
          <cell r="G68">
            <v>992</v>
          </cell>
          <cell r="H68">
            <v>33</v>
          </cell>
          <cell r="I68">
            <v>592</v>
          </cell>
        </row>
        <row r="69">
          <cell r="B69">
            <v>3349</v>
          </cell>
          <cell r="C69">
            <v>1920</v>
          </cell>
          <cell r="D69">
            <v>2100</v>
          </cell>
          <cell r="E69">
            <v>5780</v>
          </cell>
          <cell r="F69">
            <v>2870</v>
          </cell>
          <cell r="G69">
            <v>579</v>
          </cell>
          <cell r="H69">
            <v>1220</v>
          </cell>
          <cell r="I69">
            <v>1339</v>
          </cell>
        </row>
        <row r="70">
          <cell r="B70">
            <v>1726</v>
          </cell>
          <cell r="C70">
            <v>550</v>
          </cell>
          <cell r="D70">
            <v>7585</v>
          </cell>
          <cell r="E70">
            <v>1107</v>
          </cell>
          <cell r="F70">
            <v>757</v>
          </cell>
          <cell r="G70">
            <v>1480</v>
          </cell>
          <cell r="H70">
            <v>885</v>
          </cell>
          <cell r="I70">
            <v>234</v>
          </cell>
        </row>
        <row r="71">
          <cell r="B71">
            <v>4</v>
          </cell>
          <cell r="C71">
            <v>0</v>
          </cell>
          <cell r="D71">
            <v>0</v>
          </cell>
          <cell r="E71">
            <v>1172</v>
          </cell>
          <cell r="F71">
            <v>0</v>
          </cell>
          <cell r="G71">
            <v>1</v>
          </cell>
          <cell r="H71">
            <v>0</v>
          </cell>
          <cell r="I71">
            <v>0</v>
          </cell>
        </row>
        <row r="72">
          <cell r="B72">
            <v>4819</v>
          </cell>
          <cell r="C72">
            <v>1189</v>
          </cell>
          <cell r="D72">
            <v>1038</v>
          </cell>
          <cell r="E72">
            <v>1000</v>
          </cell>
          <cell r="F72">
            <v>2354</v>
          </cell>
          <cell r="G72">
            <v>1363</v>
          </cell>
          <cell r="H72">
            <v>501</v>
          </cell>
          <cell r="I72">
            <v>1538</v>
          </cell>
        </row>
        <row r="73">
          <cell r="B73">
            <v>2454</v>
          </cell>
          <cell r="C73">
            <v>101</v>
          </cell>
          <cell r="D73">
            <v>3151</v>
          </cell>
          <cell r="E73">
            <v>341</v>
          </cell>
          <cell r="F73">
            <v>115</v>
          </cell>
          <cell r="G73">
            <v>844</v>
          </cell>
          <cell r="H73">
            <v>711</v>
          </cell>
          <cell r="I73">
            <v>50</v>
          </cell>
        </row>
        <row r="74">
          <cell r="B74">
            <v>5</v>
          </cell>
          <cell r="C74">
            <v>13</v>
          </cell>
          <cell r="D74">
            <v>435</v>
          </cell>
          <cell r="E74">
            <v>530</v>
          </cell>
          <cell r="F74">
            <v>3101</v>
          </cell>
          <cell r="G74">
            <v>46</v>
          </cell>
          <cell r="H74">
            <v>6649</v>
          </cell>
          <cell r="I74">
            <v>6</v>
          </cell>
        </row>
        <row r="75">
          <cell r="B75">
            <v>280</v>
          </cell>
          <cell r="C75">
            <v>53</v>
          </cell>
          <cell r="D75">
            <v>158</v>
          </cell>
          <cell r="E75">
            <v>170</v>
          </cell>
          <cell r="F75">
            <v>376</v>
          </cell>
          <cell r="G75">
            <v>101</v>
          </cell>
          <cell r="H75">
            <v>84</v>
          </cell>
          <cell r="I75">
            <v>12</v>
          </cell>
        </row>
        <row r="76">
          <cell r="B76">
            <v>22</v>
          </cell>
          <cell r="C76">
            <v>1</v>
          </cell>
          <cell r="D76">
            <v>13</v>
          </cell>
          <cell r="E76">
            <v>497</v>
          </cell>
          <cell r="F76">
            <v>65</v>
          </cell>
          <cell r="G76">
            <v>15</v>
          </cell>
          <cell r="H76">
            <v>0</v>
          </cell>
          <cell r="I76">
            <v>6</v>
          </cell>
        </row>
        <row r="77">
          <cell r="B77">
            <v>9</v>
          </cell>
          <cell r="C77">
            <v>0</v>
          </cell>
          <cell r="D77">
            <v>0</v>
          </cell>
          <cell r="E77">
            <v>9822</v>
          </cell>
          <cell r="F77">
            <v>45</v>
          </cell>
          <cell r="G77">
            <v>353</v>
          </cell>
          <cell r="H77">
            <v>125</v>
          </cell>
          <cell r="I77">
            <v>0</v>
          </cell>
        </row>
        <row r="78">
          <cell r="B78">
            <v>304</v>
          </cell>
          <cell r="C78">
            <v>49</v>
          </cell>
          <cell r="D78">
            <v>175</v>
          </cell>
          <cell r="E78">
            <v>102</v>
          </cell>
          <cell r="F78">
            <v>412</v>
          </cell>
          <cell r="G78">
            <v>51</v>
          </cell>
          <cell r="H78">
            <v>155</v>
          </cell>
          <cell r="I78">
            <v>19</v>
          </cell>
        </row>
        <row r="79">
          <cell r="B79">
            <v>0</v>
          </cell>
          <cell r="C79">
            <v>0</v>
          </cell>
          <cell r="D79">
            <v>8500</v>
          </cell>
          <cell r="E79">
            <v>0</v>
          </cell>
          <cell r="F79">
            <v>0</v>
          </cell>
          <cell r="G79">
            <v>0</v>
          </cell>
          <cell r="H79">
            <v>22200</v>
          </cell>
          <cell r="I79">
            <v>0</v>
          </cell>
        </row>
        <row r="80">
          <cell r="B80">
            <v>0</v>
          </cell>
          <cell r="C80">
            <v>14</v>
          </cell>
          <cell r="D80">
            <v>0</v>
          </cell>
          <cell r="E80">
            <v>283</v>
          </cell>
          <cell r="F80">
            <v>210</v>
          </cell>
          <cell r="G80">
            <v>756</v>
          </cell>
          <cell r="H80">
            <v>0</v>
          </cell>
          <cell r="I80">
            <v>1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50</v>
          </cell>
          <cell r="G81">
            <v>0</v>
          </cell>
          <cell r="H81">
            <v>0</v>
          </cell>
          <cell r="I81">
            <v>0</v>
          </cell>
        </row>
        <row r="82">
          <cell r="B82">
            <v>78</v>
          </cell>
          <cell r="C82">
            <v>219</v>
          </cell>
          <cell r="D82">
            <v>30</v>
          </cell>
          <cell r="E82">
            <v>145</v>
          </cell>
          <cell r="F82">
            <v>5682</v>
          </cell>
          <cell r="G82">
            <v>60</v>
          </cell>
          <cell r="H82">
            <v>0</v>
          </cell>
          <cell r="I82">
            <v>1322</v>
          </cell>
        </row>
        <row r="83">
          <cell r="B83">
            <v>636</v>
          </cell>
          <cell r="C83">
            <v>953</v>
          </cell>
          <cell r="D83">
            <v>2936</v>
          </cell>
          <cell r="E83">
            <v>585</v>
          </cell>
          <cell r="F83">
            <v>690</v>
          </cell>
          <cell r="G83">
            <v>956</v>
          </cell>
          <cell r="H83">
            <v>163</v>
          </cell>
          <cell r="I83">
            <v>304</v>
          </cell>
        </row>
        <row r="84">
          <cell r="B84">
            <v>120</v>
          </cell>
          <cell r="C84">
            <v>2</v>
          </cell>
          <cell r="D84">
            <v>320</v>
          </cell>
          <cell r="E84">
            <v>0</v>
          </cell>
          <cell r="F84">
            <v>0</v>
          </cell>
          <cell r="G84">
            <v>494</v>
          </cell>
          <cell r="H84">
            <v>95</v>
          </cell>
          <cell r="I84">
            <v>750</v>
          </cell>
        </row>
        <row r="85">
          <cell r="B85">
            <v>0</v>
          </cell>
          <cell r="C85">
            <v>1542</v>
          </cell>
          <cell r="D85">
            <v>0</v>
          </cell>
          <cell r="E85">
            <v>0</v>
          </cell>
          <cell r="F85">
            <v>17115</v>
          </cell>
          <cell r="G85">
            <v>1950</v>
          </cell>
          <cell r="H85">
            <v>5</v>
          </cell>
          <cell r="I85">
            <v>6220</v>
          </cell>
        </row>
        <row r="86">
          <cell r="B86">
            <v>197</v>
          </cell>
          <cell r="C86">
            <v>11754</v>
          </cell>
          <cell r="D86">
            <v>0</v>
          </cell>
          <cell r="E86">
            <v>81</v>
          </cell>
          <cell r="F86">
            <v>421</v>
          </cell>
          <cell r="G86">
            <v>0</v>
          </cell>
          <cell r="H86">
            <v>0</v>
          </cell>
          <cell r="I86">
            <v>94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430</v>
          </cell>
          <cell r="G87">
            <v>1137</v>
          </cell>
          <cell r="H87">
            <v>3</v>
          </cell>
          <cell r="I87">
            <v>4</v>
          </cell>
        </row>
        <row r="88">
          <cell r="B88">
            <v>27339</v>
          </cell>
          <cell r="C88">
            <v>6714</v>
          </cell>
          <cell r="D88">
            <v>144693</v>
          </cell>
          <cell r="E88">
            <v>3383</v>
          </cell>
          <cell r="F88">
            <v>24180</v>
          </cell>
          <cell r="G88">
            <v>62336</v>
          </cell>
          <cell r="H88">
            <v>17653</v>
          </cell>
          <cell r="I88">
            <v>702</v>
          </cell>
        </row>
        <row r="89">
          <cell r="B89">
            <v>149073</v>
          </cell>
          <cell r="C89">
            <v>147047</v>
          </cell>
          <cell r="D89">
            <v>8685</v>
          </cell>
          <cell r="E89">
            <v>198489</v>
          </cell>
          <cell r="F89">
            <v>33338</v>
          </cell>
          <cell r="G89">
            <v>25970</v>
          </cell>
          <cell r="H89">
            <v>21652</v>
          </cell>
          <cell r="I89">
            <v>2897</v>
          </cell>
        </row>
        <row r="106">
          <cell r="B106">
            <v>1274</v>
          </cell>
          <cell r="C106">
            <v>417578</v>
          </cell>
          <cell r="D106">
            <v>22400</v>
          </cell>
          <cell r="E106">
            <v>600773</v>
          </cell>
          <cell r="F106">
            <v>910</v>
          </cell>
          <cell r="G106">
            <v>0</v>
          </cell>
          <cell r="H106">
            <v>0</v>
          </cell>
          <cell r="I106">
            <v>11195</v>
          </cell>
        </row>
        <row r="107">
          <cell r="B107">
            <v>15268</v>
          </cell>
          <cell r="C107">
            <v>978</v>
          </cell>
          <cell r="D107">
            <v>978</v>
          </cell>
          <cell r="E107">
            <v>1738</v>
          </cell>
          <cell r="F107">
            <v>13322</v>
          </cell>
          <cell r="G107">
            <v>5138</v>
          </cell>
          <cell r="H107">
            <v>5112</v>
          </cell>
          <cell r="I107">
            <v>1172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09">
          <cell r="B109">
            <v>302</v>
          </cell>
          <cell r="C109">
            <v>5403</v>
          </cell>
          <cell r="D109">
            <v>84</v>
          </cell>
          <cell r="E109">
            <v>199</v>
          </cell>
          <cell r="F109">
            <v>1002</v>
          </cell>
          <cell r="G109">
            <v>2041</v>
          </cell>
          <cell r="H109">
            <v>94</v>
          </cell>
          <cell r="I109">
            <v>2790</v>
          </cell>
        </row>
        <row r="110">
          <cell r="B110">
            <v>0</v>
          </cell>
          <cell r="C110">
            <v>0</v>
          </cell>
          <cell r="D110">
            <v>353</v>
          </cell>
          <cell r="E110">
            <v>0</v>
          </cell>
          <cell r="F110">
            <v>0</v>
          </cell>
          <cell r="G110">
            <v>0</v>
          </cell>
          <cell r="H110">
            <v>2649</v>
          </cell>
          <cell r="I110">
            <v>0</v>
          </cell>
        </row>
        <row r="111">
          <cell r="B111">
            <v>902</v>
          </cell>
          <cell r="C111">
            <v>2761</v>
          </cell>
          <cell r="D111">
            <v>1911</v>
          </cell>
          <cell r="E111">
            <v>2168</v>
          </cell>
          <cell r="F111">
            <v>5452</v>
          </cell>
          <cell r="G111">
            <v>1312</v>
          </cell>
          <cell r="H111">
            <v>1433</v>
          </cell>
          <cell r="I111">
            <v>1233</v>
          </cell>
        </row>
        <row r="112">
          <cell r="B112">
            <v>46</v>
          </cell>
          <cell r="C112">
            <v>389</v>
          </cell>
          <cell r="D112">
            <v>58</v>
          </cell>
          <cell r="E112">
            <v>21</v>
          </cell>
          <cell r="F112">
            <v>1275</v>
          </cell>
          <cell r="G112">
            <v>4259</v>
          </cell>
          <cell r="H112">
            <v>95</v>
          </cell>
          <cell r="I112">
            <v>871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377</v>
          </cell>
          <cell r="H113">
            <v>0</v>
          </cell>
          <cell r="I113">
            <v>0</v>
          </cell>
        </row>
        <row r="114">
          <cell r="B114">
            <v>1658</v>
          </cell>
          <cell r="C114">
            <v>200</v>
          </cell>
          <cell r="D114">
            <v>4537</v>
          </cell>
          <cell r="E114">
            <v>335</v>
          </cell>
          <cell r="F114">
            <v>10965</v>
          </cell>
          <cell r="G114">
            <v>5970</v>
          </cell>
          <cell r="H114">
            <v>6027</v>
          </cell>
          <cell r="I114">
            <v>1000</v>
          </cell>
        </row>
        <row r="115">
          <cell r="B115">
            <v>5990</v>
          </cell>
          <cell r="C115">
            <v>9897</v>
          </cell>
          <cell r="D115">
            <v>3990</v>
          </cell>
          <cell r="E115">
            <v>14795</v>
          </cell>
          <cell r="F115">
            <v>11253</v>
          </cell>
          <cell r="G115">
            <v>2276</v>
          </cell>
          <cell r="H115">
            <v>8733</v>
          </cell>
          <cell r="I115">
            <v>2834</v>
          </cell>
        </row>
        <row r="116">
          <cell r="B116">
            <v>0</v>
          </cell>
          <cell r="C116">
            <v>22660</v>
          </cell>
          <cell r="D116">
            <v>0</v>
          </cell>
          <cell r="E116">
            <v>76</v>
          </cell>
          <cell r="F116">
            <v>30768</v>
          </cell>
          <cell r="G116">
            <v>2369</v>
          </cell>
          <cell r="H116">
            <v>2087</v>
          </cell>
          <cell r="I116">
            <v>6486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42130</v>
          </cell>
          <cell r="F117">
            <v>4630</v>
          </cell>
          <cell r="G117">
            <v>9750</v>
          </cell>
          <cell r="H117">
            <v>1360</v>
          </cell>
          <cell r="I117">
            <v>0</v>
          </cell>
        </row>
        <row r="118">
          <cell r="B118">
            <v>1080</v>
          </cell>
          <cell r="C118">
            <v>9291</v>
          </cell>
          <cell r="D118">
            <v>95</v>
          </cell>
          <cell r="E118">
            <v>613</v>
          </cell>
          <cell r="F118">
            <v>39932</v>
          </cell>
          <cell r="G118">
            <v>6109</v>
          </cell>
          <cell r="H118">
            <v>357</v>
          </cell>
          <cell r="I118">
            <v>5556</v>
          </cell>
        </row>
        <row r="119">
          <cell r="B119">
            <v>42313</v>
          </cell>
          <cell r="C119">
            <v>14884</v>
          </cell>
          <cell r="D119">
            <v>17422</v>
          </cell>
          <cell r="E119">
            <v>56203</v>
          </cell>
          <cell r="F119">
            <v>28735</v>
          </cell>
          <cell r="G119">
            <v>5267</v>
          </cell>
          <cell r="H119">
            <v>12321</v>
          </cell>
          <cell r="I119">
            <v>11454</v>
          </cell>
        </row>
        <row r="120">
          <cell r="B120">
            <v>21427</v>
          </cell>
          <cell r="C120">
            <v>1414</v>
          </cell>
          <cell r="D120">
            <v>34238</v>
          </cell>
          <cell r="E120">
            <v>7407</v>
          </cell>
          <cell r="F120">
            <v>13325</v>
          </cell>
          <cell r="G120">
            <v>6991</v>
          </cell>
          <cell r="H120">
            <v>8966</v>
          </cell>
          <cell r="I120">
            <v>942</v>
          </cell>
        </row>
        <row r="121">
          <cell r="B121">
            <v>35</v>
          </cell>
          <cell r="E121">
            <v>9376</v>
          </cell>
          <cell r="G121">
            <v>3</v>
          </cell>
        </row>
        <row r="122">
          <cell r="B122">
            <v>26274</v>
          </cell>
          <cell r="C122">
            <v>5604</v>
          </cell>
          <cell r="D122">
            <v>13079</v>
          </cell>
          <cell r="E122">
            <v>2273</v>
          </cell>
          <cell r="F122">
            <v>11592</v>
          </cell>
          <cell r="G122">
            <v>4691</v>
          </cell>
          <cell r="H122">
            <v>2880</v>
          </cell>
          <cell r="I122">
            <v>12964</v>
          </cell>
        </row>
        <row r="123">
          <cell r="B123">
            <v>18309</v>
          </cell>
          <cell r="C123">
            <v>279</v>
          </cell>
          <cell r="D123">
            <v>20158</v>
          </cell>
          <cell r="E123">
            <v>2360</v>
          </cell>
          <cell r="F123">
            <v>1760</v>
          </cell>
          <cell r="G123">
            <v>5053</v>
          </cell>
          <cell r="H123">
            <v>7132</v>
          </cell>
          <cell r="I123">
            <v>177</v>
          </cell>
        </row>
        <row r="124">
          <cell r="B124">
            <v>88</v>
          </cell>
          <cell r="C124">
            <v>78</v>
          </cell>
          <cell r="D124">
            <v>12327</v>
          </cell>
          <cell r="E124">
            <v>17977</v>
          </cell>
          <cell r="F124">
            <v>74575</v>
          </cell>
          <cell r="G124">
            <v>508</v>
          </cell>
          <cell r="H124">
            <v>132980</v>
          </cell>
          <cell r="I124">
            <v>90</v>
          </cell>
        </row>
        <row r="125">
          <cell r="B125">
            <v>2458</v>
          </cell>
          <cell r="C125">
            <v>108</v>
          </cell>
          <cell r="D125">
            <v>1832</v>
          </cell>
          <cell r="E125">
            <v>1612</v>
          </cell>
          <cell r="F125">
            <v>5680</v>
          </cell>
          <cell r="G125">
            <v>939</v>
          </cell>
          <cell r="H125">
            <v>418</v>
          </cell>
          <cell r="I125">
            <v>72</v>
          </cell>
        </row>
        <row r="126">
          <cell r="B126">
            <v>44</v>
          </cell>
          <cell r="C126">
            <v>2</v>
          </cell>
          <cell r="D126">
            <v>26</v>
          </cell>
          <cell r="E126">
            <v>1570</v>
          </cell>
          <cell r="F126">
            <v>117</v>
          </cell>
          <cell r="G126">
            <v>25</v>
          </cell>
          <cell r="H126">
            <v>0</v>
          </cell>
          <cell r="I126">
            <v>12</v>
          </cell>
        </row>
        <row r="127">
          <cell r="B127">
            <v>2</v>
          </cell>
          <cell r="C127">
            <v>0</v>
          </cell>
          <cell r="D127">
            <v>0</v>
          </cell>
          <cell r="E127">
            <v>16879</v>
          </cell>
          <cell r="F127">
            <v>45</v>
          </cell>
          <cell r="G127">
            <v>139</v>
          </cell>
          <cell r="H127">
            <v>97</v>
          </cell>
          <cell r="I127">
            <v>0</v>
          </cell>
        </row>
        <row r="128">
          <cell r="B128">
            <v>3040</v>
          </cell>
          <cell r="C128">
            <v>157</v>
          </cell>
          <cell r="D128">
            <v>2894</v>
          </cell>
          <cell r="E128">
            <v>1391</v>
          </cell>
          <cell r="F128">
            <v>10880</v>
          </cell>
          <cell r="G128">
            <v>207</v>
          </cell>
          <cell r="H128">
            <v>4185</v>
          </cell>
          <cell r="I128">
            <v>151</v>
          </cell>
        </row>
        <row r="129">
          <cell r="B129">
            <v>0</v>
          </cell>
          <cell r="C129">
            <v>0</v>
          </cell>
          <cell r="D129">
            <v>75000</v>
          </cell>
          <cell r="E129">
            <v>0</v>
          </cell>
          <cell r="F129">
            <v>0</v>
          </cell>
          <cell r="G129">
            <v>0</v>
          </cell>
          <cell r="H129">
            <v>1000000</v>
          </cell>
          <cell r="I129">
            <v>0</v>
          </cell>
        </row>
        <row r="130">
          <cell r="B130">
            <v>0</v>
          </cell>
          <cell r="C130">
            <v>66</v>
          </cell>
          <cell r="D130">
            <v>0</v>
          </cell>
          <cell r="E130">
            <v>15620</v>
          </cell>
          <cell r="F130">
            <v>2835</v>
          </cell>
          <cell r="G130">
            <v>11641</v>
          </cell>
          <cell r="H130">
            <v>0</v>
          </cell>
          <cell r="I130">
            <v>5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5</v>
          </cell>
          <cell r="G131">
            <v>0</v>
          </cell>
          <cell r="H131">
            <v>0</v>
          </cell>
          <cell r="I131">
            <v>0</v>
          </cell>
        </row>
        <row r="132">
          <cell r="B132">
            <v>42</v>
          </cell>
          <cell r="C132">
            <v>37</v>
          </cell>
          <cell r="D132">
            <v>1400</v>
          </cell>
          <cell r="E132">
            <v>71</v>
          </cell>
          <cell r="F132">
            <v>7922</v>
          </cell>
          <cell r="G132">
            <v>34</v>
          </cell>
          <cell r="H132">
            <v>0</v>
          </cell>
          <cell r="I132">
            <v>1721</v>
          </cell>
        </row>
        <row r="133">
          <cell r="B133">
            <v>1259</v>
          </cell>
          <cell r="C133">
            <v>115</v>
          </cell>
          <cell r="D133">
            <v>3854</v>
          </cell>
          <cell r="E133">
            <v>1308</v>
          </cell>
          <cell r="F133">
            <v>1860</v>
          </cell>
          <cell r="G133">
            <v>1077</v>
          </cell>
          <cell r="H133">
            <v>299</v>
          </cell>
          <cell r="I133">
            <v>392</v>
          </cell>
        </row>
        <row r="134">
          <cell r="B134">
            <v>120</v>
          </cell>
          <cell r="C134">
            <v>4</v>
          </cell>
          <cell r="D134">
            <v>182</v>
          </cell>
          <cell r="E134">
            <v>0</v>
          </cell>
          <cell r="F134">
            <v>0</v>
          </cell>
          <cell r="G134">
            <v>208</v>
          </cell>
          <cell r="H134">
            <v>47</v>
          </cell>
          <cell r="I134">
            <v>1500</v>
          </cell>
        </row>
        <row r="135">
          <cell r="B135">
            <v>0</v>
          </cell>
          <cell r="C135">
            <v>7710</v>
          </cell>
          <cell r="D135">
            <v>0</v>
          </cell>
          <cell r="E135">
            <v>0</v>
          </cell>
          <cell r="F135">
            <v>21855</v>
          </cell>
          <cell r="G135">
            <v>575</v>
          </cell>
          <cell r="H135">
            <v>3</v>
          </cell>
          <cell r="I135">
            <v>16880</v>
          </cell>
        </row>
        <row r="136">
          <cell r="B136">
            <v>532</v>
          </cell>
          <cell r="C136">
            <v>1645</v>
          </cell>
          <cell r="D136">
            <v>0</v>
          </cell>
          <cell r="E136">
            <v>63</v>
          </cell>
          <cell r="F136">
            <v>1263</v>
          </cell>
          <cell r="G136">
            <v>0</v>
          </cell>
          <cell r="H136">
            <v>0</v>
          </cell>
          <cell r="I136">
            <v>128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206</v>
          </cell>
          <cell r="G137">
            <v>218</v>
          </cell>
          <cell r="H137">
            <v>5</v>
          </cell>
          <cell r="I137">
            <v>8</v>
          </cell>
        </row>
        <row r="138">
          <cell r="B138">
            <v>136413</v>
          </cell>
          <cell r="C138">
            <v>33570</v>
          </cell>
          <cell r="D138">
            <v>933354</v>
          </cell>
          <cell r="E138">
            <v>8492</v>
          </cell>
          <cell r="F138">
            <v>87955</v>
          </cell>
          <cell r="G138">
            <v>159723</v>
          </cell>
          <cell r="H138">
            <v>47755</v>
          </cell>
          <cell r="I138">
            <v>28631</v>
          </cell>
        </row>
        <row r="139">
          <cell r="B139">
            <v>29974</v>
          </cell>
          <cell r="C139">
            <v>18339</v>
          </cell>
          <cell r="D139">
            <v>6513</v>
          </cell>
          <cell r="E139">
            <v>16801</v>
          </cell>
          <cell r="F139">
            <v>10314</v>
          </cell>
          <cell r="G139">
            <v>6609</v>
          </cell>
          <cell r="H139">
            <v>7074</v>
          </cell>
          <cell r="I139">
            <v>4259</v>
          </cell>
        </row>
      </sheetData>
      <sheetData sheetId="7">
        <row r="8">
          <cell r="B8">
            <v>4270</v>
          </cell>
          <cell r="C8">
            <v>227952</v>
          </cell>
          <cell r="D8">
            <v>101457</v>
          </cell>
          <cell r="E8">
            <v>136235</v>
          </cell>
          <cell r="F8">
            <v>6910</v>
          </cell>
          <cell r="G8">
            <v>0</v>
          </cell>
          <cell r="H8">
            <v>27462</v>
          </cell>
          <cell r="I8">
            <v>1180</v>
          </cell>
        </row>
        <row r="9">
          <cell r="B9">
            <v>2252</v>
          </cell>
          <cell r="C9">
            <v>2637</v>
          </cell>
          <cell r="D9">
            <v>1841</v>
          </cell>
          <cell r="E9">
            <v>2453</v>
          </cell>
          <cell r="F9">
            <v>4312</v>
          </cell>
          <cell r="G9">
            <v>4629</v>
          </cell>
          <cell r="H9">
            <v>19064</v>
          </cell>
          <cell r="I9">
            <v>1921</v>
          </cell>
        </row>
        <row r="10">
          <cell r="B10">
            <v>40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50</v>
          </cell>
          <cell r="D11">
            <v>12</v>
          </cell>
          <cell r="E11">
            <v>10</v>
          </cell>
          <cell r="F11">
            <v>0</v>
          </cell>
          <cell r="G11">
            <v>0</v>
          </cell>
          <cell r="H11">
            <v>10</v>
          </cell>
          <cell r="I11">
            <v>10</v>
          </cell>
        </row>
        <row r="12">
          <cell r="B12">
            <v>0</v>
          </cell>
          <cell r="C12">
            <v>0</v>
          </cell>
          <cell r="D12">
            <v>466</v>
          </cell>
          <cell r="E12">
            <v>32</v>
          </cell>
          <cell r="F12">
            <v>10</v>
          </cell>
          <cell r="G12">
            <v>7</v>
          </cell>
          <cell r="H12">
            <v>2274</v>
          </cell>
          <cell r="I12">
            <v>238</v>
          </cell>
        </row>
        <row r="13">
          <cell r="B13">
            <v>152</v>
          </cell>
          <cell r="C13">
            <v>0</v>
          </cell>
          <cell r="D13">
            <v>1194</v>
          </cell>
          <cell r="E13">
            <v>453</v>
          </cell>
          <cell r="F13">
            <v>397</v>
          </cell>
          <cell r="G13">
            <v>1244</v>
          </cell>
          <cell r="H13">
            <v>4590</v>
          </cell>
          <cell r="I13">
            <v>0</v>
          </cell>
        </row>
        <row r="14">
          <cell r="B14">
            <v>133</v>
          </cell>
          <cell r="C14">
            <v>357</v>
          </cell>
          <cell r="D14">
            <v>1190</v>
          </cell>
          <cell r="E14">
            <v>56</v>
          </cell>
          <cell r="F14">
            <v>405</v>
          </cell>
          <cell r="G14">
            <v>3763</v>
          </cell>
          <cell r="H14">
            <v>3338</v>
          </cell>
          <cell r="I14">
            <v>10</v>
          </cell>
        </row>
        <row r="15">
          <cell r="B15">
            <v>10</v>
          </cell>
          <cell r="C15">
            <v>0</v>
          </cell>
          <cell r="D15">
            <v>0</v>
          </cell>
          <cell r="E15">
            <v>15</v>
          </cell>
          <cell r="F15">
            <v>95</v>
          </cell>
          <cell r="G15">
            <v>142</v>
          </cell>
          <cell r="H15">
            <v>128</v>
          </cell>
          <cell r="I15">
            <v>0</v>
          </cell>
        </row>
        <row r="16">
          <cell r="B16">
            <v>117</v>
          </cell>
          <cell r="C16">
            <v>322</v>
          </cell>
          <cell r="D16">
            <v>1059</v>
          </cell>
          <cell r="E16">
            <v>80</v>
          </cell>
          <cell r="F16">
            <v>3977</v>
          </cell>
          <cell r="G16">
            <v>5505</v>
          </cell>
          <cell r="H16">
            <v>20359</v>
          </cell>
          <cell r="I16">
            <v>523</v>
          </cell>
        </row>
        <row r="17">
          <cell r="B17">
            <v>1915</v>
          </cell>
          <cell r="C17">
            <v>1121</v>
          </cell>
          <cell r="D17">
            <v>398</v>
          </cell>
          <cell r="E17">
            <v>2882</v>
          </cell>
          <cell r="F17">
            <v>655</v>
          </cell>
          <cell r="G17">
            <v>350</v>
          </cell>
          <cell r="H17">
            <v>4117</v>
          </cell>
          <cell r="I17">
            <v>443</v>
          </cell>
        </row>
        <row r="18">
          <cell r="B18">
            <v>20</v>
          </cell>
          <cell r="C18">
            <v>170</v>
          </cell>
          <cell r="D18">
            <v>293</v>
          </cell>
          <cell r="E18">
            <v>14</v>
          </cell>
          <cell r="F18">
            <v>2140</v>
          </cell>
          <cell r="G18">
            <v>145</v>
          </cell>
          <cell r="H18">
            <v>251</v>
          </cell>
          <cell r="I18">
            <v>4229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2254</v>
          </cell>
          <cell r="F19">
            <v>830</v>
          </cell>
          <cell r="G19">
            <v>130</v>
          </cell>
          <cell r="H19">
            <v>0</v>
          </cell>
          <cell r="I19">
            <v>0</v>
          </cell>
        </row>
        <row r="20">
          <cell r="B20">
            <v>190</v>
          </cell>
          <cell r="C20">
            <v>319</v>
          </cell>
          <cell r="D20">
            <v>567</v>
          </cell>
          <cell r="E20">
            <v>381</v>
          </cell>
          <cell r="F20">
            <v>2318</v>
          </cell>
          <cell r="G20">
            <v>664</v>
          </cell>
          <cell r="H20">
            <v>182</v>
          </cell>
          <cell r="I20">
            <v>1314</v>
          </cell>
        </row>
        <row r="21">
          <cell r="B21">
            <v>4431</v>
          </cell>
          <cell r="C21">
            <v>2846</v>
          </cell>
          <cell r="D21">
            <v>6084</v>
          </cell>
          <cell r="E21">
            <v>9809</v>
          </cell>
          <cell r="F21">
            <v>4185</v>
          </cell>
          <cell r="G21">
            <v>738</v>
          </cell>
          <cell r="H21">
            <v>4951</v>
          </cell>
          <cell r="I21">
            <v>1785</v>
          </cell>
        </row>
        <row r="22">
          <cell r="B22">
            <v>91</v>
          </cell>
          <cell r="C22">
            <v>34</v>
          </cell>
          <cell r="D22">
            <v>265</v>
          </cell>
          <cell r="E22">
            <v>377</v>
          </cell>
          <cell r="F22">
            <v>432</v>
          </cell>
          <cell r="G22">
            <v>221</v>
          </cell>
          <cell r="H22">
            <v>209</v>
          </cell>
          <cell r="I22">
            <v>135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438</v>
          </cell>
          <cell r="C24">
            <v>434</v>
          </cell>
          <cell r="D24">
            <v>497</v>
          </cell>
          <cell r="E24">
            <v>863</v>
          </cell>
          <cell r="F24">
            <v>3795</v>
          </cell>
          <cell r="G24">
            <v>1350</v>
          </cell>
          <cell r="H24">
            <v>4125</v>
          </cell>
          <cell r="I24">
            <v>986</v>
          </cell>
        </row>
        <row r="25">
          <cell r="B25">
            <v>82</v>
          </cell>
          <cell r="C25">
            <v>62</v>
          </cell>
          <cell r="D25">
            <v>71</v>
          </cell>
          <cell r="E25">
            <v>330</v>
          </cell>
          <cell r="F25">
            <v>169</v>
          </cell>
          <cell r="G25">
            <v>116</v>
          </cell>
          <cell r="H25">
            <v>80</v>
          </cell>
          <cell r="I25">
            <v>48</v>
          </cell>
        </row>
        <row r="26">
          <cell r="B26">
            <v>33</v>
          </cell>
          <cell r="D26">
            <v>150</v>
          </cell>
          <cell r="E26">
            <v>1372</v>
          </cell>
          <cell r="F26">
            <v>205</v>
          </cell>
          <cell r="G26">
            <v>442</v>
          </cell>
          <cell r="H26">
            <v>456</v>
          </cell>
        </row>
        <row r="27">
          <cell r="B27">
            <v>30</v>
          </cell>
          <cell r="C27">
            <v>35</v>
          </cell>
          <cell r="D27">
            <v>147</v>
          </cell>
          <cell r="E27">
            <v>137</v>
          </cell>
          <cell r="F27">
            <v>289</v>
          </cell>
          <cell r="G27">
            <v>8</v>
          </cell>
          <cell r="H27">
            <v>60</v>
          </cell>
          <cell r="I27">
            <v>21</v>
          </cell>
        </row>
        <row r="28">
          <cell r="B28">
            <v>20</v>
          </cell>
          <cell r="C28">
            <v>0</v>
          </cell>
          <cell r="D28">
            <v>0</v>
          </cell>
          <cell r="E28">
            <v>552</v>
          </cell>
          <cell r="F28">
            <v>220</v>
          </cell>
          <cell r="G28">
            <v>130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12300</v>
          </cell>
          <cell r="F29">
            <v>40</v>
          </cell>
          <cell r="G29">
            <v>5</v>
          </cell>
          <cell r="H29">
            <v>0</v>
          </cell>
          <cell r="I29">
            <v>0</v>
          </cell>
        </row>
        <row r="30">
          <cell r="B30">
            <v>4</v>
          </cell>
          <cell r="C30">
            <v>2</v>
          </cell>
          <cell r="D30">
            <v>5</v>
          </cell>
          <cell r="E30">
            <v>50</v>
          </cell>
          <cell r="F30">
            <v>670</v>
          </cell>
          <cell r="G30">
            <v>67</v>
          </cell>
          <cell r="I30">
            <v>8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592</v>
          </cell>
          <cell r="F32">
            <v>260</v>
          </cell>
          <cell r="G32">
            <v>116</v>
          </cell>
          <cell r="H32">
            <v>8</v>
          </cell>
          <cell r="I32">
            <v>1</v>
          </cell>
        </row>
        <row r="33">
          <cell r="B33">
            <v>0</v>
          </cell>
          <cell r="C33">
            <v>4</v>
          </cell>
          <cell r="D33">
            <v>0</v>
          </cell>
          <cell r="E33">
            <v>0</v>
          </cell>
          <cell r="F33">
            <v>30</v>
          </cell>
          <cell r="G33">
            <v>293</v>
          </cell>
          <cell r="H33">
            <v>283</v>
          </cell>
          <cell r="I33">
            <v>40</v>
          </cell>
        </row>
        <row r="34">
          <cell r="B34">
            <v>0</v>
          </cell>
          <cell r="C34">
            <v>269</v>
          </cell>
          <cell r="D34">
            <v>10</v>
          </cell>
          <cell r="E34">
            <v>130</v>
          </cell>
          <cell r="F34">
            <v>290</v>
          </cell>
          <cell r="G34">
            <v>11</v>
          </cell>
          <cell r="H34">
            <v>0</v>
          </cell>
          <cell r="I34">
            <v>403</v>
          </cell>
        </row>
        <row r="35">
          <cell r="B35">
            <v>6</v>
          </cell>
          <cell r="C35">
            <v>92</v>
          </cell>
          <cell r="D35">
            <v>670</v>
          </cell>
          <cell r="E35">
            <v>78</v>
          </cell>
          <cell r="F35">
            <v>140</v>
          </cell>
          <cell r="G35">
            <v>504</v>
          </cell>
          <cell r="H35">
            <v>256</v>
          </cell>
          <cell r="I35">
            <v>85</v>
          </cell>
        </row>
        <row r="36">
          <cell r="B36">
            <v>0</v>
          </cell>
          <cell r="C36">
            <v>0</v>
          </cell>
          <cell r="D36">
            <v>325</v>
          </cell>
          <cell r="E36">
            <v>0</v>
          </cell>
          <cell r="F36">
            <v>0</v>
          </cell>
          <cell r="G36">
            <v>180</v>
          </cell>
          <cell r="H36">
            <v>207</v>
          </cell>
          <cell r="I36">
            <v>700</v>
          </cell>
        </row>
        <row r="37">
          <cell r="B37">
            <v>22</v>
          </cell>
          <cell r="C37">
            <v>0</v>
          </cell>
          <cell r="D37">
            <v>72</v>
          </cell>
          <cell r="E37">
            <v>0</v>
          </cell>
          <cell r="F37">
            <v>200</v>
          </cell>
          <cell r="G37">
            <v>19</v>
          </cell>
          <cell r="H37">
            <v>0</v>
          </cell>
          <cell r="I37">
            <v>479</v>
          </cell>
        </row>
        <row r="38">
          <cell r="B38">
            <v>0</v>
          </cell>
          <cell r="C38">
            <v>447</v>
          </cell>
          <cell r="D38">
            <v>0</v>
          </cell>
          <cell r="E38">
            <v>5</v>
          </cell>
          <cell r="F38">
            <v>970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5</v>
          </cell>
          <cell r="C40">
            <v>299</v>
          </cell>
          <cell r="D40">
            <v>3256</v>
          </cell>
          <cell r="E40">
            <v>78</v>
          </cell>
          <cell r="F40">
            <v>537</v>
          </cell>
          <cell r="G40">
            <v>514</v>
          </cell>
          <cell r="H40">
            <v>1417</v>
          </cell>
          <cell r="I40">
            <v>61</v>
          </cell>
        </row>
        <row r="41">
          <cell r="B41">
            <v>2008</v>
          </cell>
          <cell r="C41">
            <v>3520</v>
          </cell>
          <cell r="D41">
            <v>672</v>
          </cell>
          <cell r="E41">
            <v>6117</v>
          </cell>
          <cell r="F41">
            <v>2629</v>
          </cell>
          <cell r="G41">
            <v>4279</v>
          </cell>
          <cell r="H41">
            <v>2240</v>
          </cell>
          <cell r="I41">
            <v>932</v>
          </cell>
        </row>
        <row r="56">
          <cell r="B56">
            <v>5094</v>
          </cell>
          <cell r="C56">
            <v>148270</v>
          </cell>
          <cell r="D56">
            <v>135972</v>
          </cell>
          <cell r="F56">
            <v>1230</v>
          </cell>
          <cell r="G56">
            <v>0</v>
          </cell>
        </row>
        <row r="57">
          <cell r="B57">
            <v>549</v>
          </cell>
          <cell r="C57">
            <v>1775</v>
          </cell>
          <cell r="D57">
            <v>1843</v>
          </cell>
          <cell r="E57">
            <v>1282</v>
          </cell>
          <cell r="F57">
            <v>2053</v>
          </cell>
          <cell r="G57">
            <v>1816</v>
          </cell>
          <cell r="H57">
            <v>5565</v>
          </cell>
          <cell r="I57">
            <v>622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1510</v>
          </cell>
          <cell r="C59">
            <v>71998</v>
          </cell>
          <cell r="D59">
            <v>383</v>
          </cell>
          <cell r="E59">
            <v>1105</v>
          </cell>
          <cell r="F59">
            <v>8008</v>
          </cell>
          <cell r="G59">
            <v>19995</v>
          </cell>
          <cell r="H59">
            <v>600</v>
          </cell>
          <cell r="I59">
            <v>29930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10</v>
          </cell>
          <cell r="G60">
            <v>25</v>
          </cell>
          <cell r="H60">
            <v>1108</v>
          </cell>
          <cell r="I60">
            <v>0</v>
          </cell>
        </row>
        <row r="61">
          <cell r="B61">
            <v>284</v>
          </cell>
          <cell r="C61">
            <v>151</v>
          </cell>
          <cell r="D61">
            <v>135</v>
          </cell>
          <cell r="E61">
            <v>285</v>
          </cell>
          <cell r="F61">
            <v>256</v>
          </cell>
          <cell r="G61">
            <v>667</v>
          </cell>
          <cell r="H61">
            <v>2222</v>
          </cell>
          <cell r="I61">
            <v>0</v>
          </cell>
        </row>
        <row r="62">
          <cell r="B62">
            <v>83</v>
          </cell>
          <cell r="C62">
            <v>0</v>
          </cell>
          <cell r="D62">
            <v>0</v>
          </cell>
          <cell r="E62">
            <v>0</v>
          </cell>
          <cell r="F62">
            <v>95</v>
          </cell>
          <cell r="G62">
            <v>325</v>
          </cell>
          <cell r="H62">
            <v>3443</v>
          </cell>
          <cell r="I62">
            <v>648</v>
          </cell>
        </row>
        <row r="63">
          <cell r="B63">
            <v>30</v>
          </cell>
          <cell r="C63">
            <v>0</v>
          </cell>
          <cell r="D63">
            <v>0</v>
          </cell>
          <cell r="E63">
            <v>0</v>
          </cell>
          <cell r="F63">
            <v>65</v>
          </cell>
          <cell r="G63">
            <v>85</v>
          </cell>
          <cell r="H63">
            <v>0</v>
          </cell>
          <cell r="I63">
            <v>0</v>
          </cell>
        </row>
        <row r="64">
          <cell r="B64">
            <v>931</v>
          </cell>
          <cell r="C64">
            <v>407</v>
          </cell>
          <cell r="D64">
            <v>1848</v>
          </cell>
          <cell r="E64">
            <v>102</v>
          </cell>
          <cell r="F64">
            <v>2135</v>
          </cell>
          <cell r="G64">
            <v>1496</v>
          </cell>
          <cell r="H64">
            <v>2680</v>
          </cell>
          <cell r="I64">
            <v>284</v>
          </cell>
        </row>
        <row r="65">
          <cell r="B65">
            <v>407</v>
          </cell>
          <cell r="C65">
            <v>573</v>
          </cell>
          <cell r="D65">
            <v>30</v>
          </cell>
          <cell r="E65">
            <v>1570</v>
          </cell>
          <cell r="F65">
            <v>675</v>
          </cell>
          <cell r="G65">
            <v>224</v>
          </cell>
          <cell r="H65">
            <v>3797</v>
          </cell>
          <cell r="I65">
            <v>265</v>
          </cell>
        </row>
        <row r="66">
          <cell r="B66">
            <v>5</v>
          </cell>
          <cell r="C66">
            <v>175</v>
          </cell>
          <cell r="D66">
            <v>0</v>
          </cell>
          <cell r="E66">
            <v>0</v>
          </cell>
          <cell r="F66">
            <v>1908</v>
          </cell>
          <cell r="G66">
            <v>82</v>
          </cell>
          <cell r="H66">
            <v>30</v>
          </cell>
          <cell r="I66">
            <v>405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1303</v>
          </cell>
          <cell r="F67">
            <v>355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216</v>
          </cell>
          <cell r="C68">
            <v>201</v>
          </cell>
          <cell r="D68">
            <v>0</v>
          </cell>
          <cell r="E68">
            <v>395</v>
          </cell>
          <cell r="F68">
            <v>1960</v>
          </cell>
          <cell r="G68">
            <v>331</v>
          </cell>
          <cell r="H68">
            <v>40</v>
          </cell>
          <cell r="I68">
            <v>491</v>
          </cell>
        </row>
        <row r="69">
          <cell r="B69">
            <v>2139</v>
          </cell>
          <cell r="C69">
            <v>1126</v>
          </cell>
          <cell r="D69">
            <v>1313</v>
          </cell>
          <cell r="E69">
            <v>4293</v>
          </cell>
          <cell r="F69">
            <v>1935</v>
          </cell>
          <cell r="G69">
            <v>282</v>
          </cell>
          <cell r="H69">
            <v>1227</v>
          </cell>
          <cell r="I69">
            <v>803</v>
          </cell>
        </row>
        <row r="70">
          <cell r="B70">
            <v>1213</v>
          </cell>
          <cell r="C70">
            <v>838</v>
          </cell>
          <cell r="D70">
            <v>6410</v>
          </cell>
          <cell r="E70">
            <v>1178</v>
          </cell>
          <cell r="F70">
            <v>952</v>
          </cell>
          <cell r="G70">
            <v>1689</v>
          </cell>
          <cell r="H70">
            <v>943</v>
          </cell>
          <cell r="I70">
            <v>245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340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3093</v>
          </cell>
          <cell r="C72">
            <v>2411</v>
          </cell>
          <cell r="D72">
            <v>99</v>
          </cell>
          <cell r="E72">
            <v>748</v>
          </cell>
          <cell r="F72">
            <v>2398</v>
          </cell>
          <cell r="G72">
            <v>1532</v>
          </cell>
          <cell r="H72">
            <v>250</v>
          </cell>
          <cell r="I72">
            <v>585</v>
          </cell>
        </row>
        <row r="73">
          <cell r="B73">
            <v>2744</v>
          </cell>
          <cell r="C73">
            <v>19</v>
          </cell>
          <cell r="D73">
            <v>1662</v>
          </cell>
          <cell r="E73">
            <v>315</v>
          </cell>
          <cell r="F73">
            <v>110</v>
          </cell>
          <cell r="G73">
            <v>1839</v>
          </cell>
          <cell r="H73">
            <v>781</v>
          </cell>
          <cell r="I73">
            <v>24</v>
          </cell>
        </row>
        <row r="74">
          <cell r="B74">
            <v>60</v>
          </cell>
          <cell r="C74">
            <v>9</v>
          </cell>
          <cell r="D74">
            <v>0</v>
          </cell>
          <cell r="E74">
            <v>635</v>
          </cell>
          <cell r="F74">
            <v>295</v>
          </cell>
          <cell r="G74">
            <v>875</v>
          </cell>
          <cell r="H74">
            <v>40</v>
          </cell>
          <cell r="I74">
            <v>32</v>
          </cell>
        </row>
        <row r="75">
          <cell r="B75">
            <v>237</v>
          </cell>
          <cell r="C75">
            <v>47</v>
          </cell>
          <cell r="D75">
            <v>246</v>
          </cell>
          <cell r="E75">
            <v>234</v>
          </cell>
          <cell r="F75">
            <v>162</v>
          </cell>
          <cell r="G75">
            <v>234</v>
          </cell>
          <cell r="H75">
            <v>80</v>
          </cell>
          <cell r="I75">
            <v>39</v>
          </cell>
        </row>
        <row r="76">
          <cell r="B76">
            <v>20</v>
          </cell>
          <cell r="C76">
            <v>0</v>
          </cell>
          <cell r="D76">
            <v>0</v>
          </cell>
          <cell r="E76">
            <v>293</v>
          </cell>
          <cell r="F76">
            <v>140</v>
          </cell>
          <cell r="G76">
            <v>0</v>
          </cell>
          <cell r="H76">
            <v>0</v>
          </cell>
          <cell r="I76">
            <v>0</v>
          </cell>
        </row>
        <row r="77">
          <cell r="B77">
            <v>0</v>
          </cell>
          <cell r="C77">
            <v>0</v>
          </cell>
          <cell r="D77">
            <v>4</v>
          </cell>
          <cell r="E77">
            <v>4</v>
          </cell>
          <cell r="F77">
            <v>30</v>
          </cell>
          <cell r="G77">
            <v>353</v>
          </cell>
          <cell r="H77">
            <v>80</v>
          </cell>
          <cell r="I77">
            <v>0</v>
          </cell>
        </row>
        <row r="78">
          <cell r="B78">
            <v>320</v>
          </cell>
          <cell r="C78">
            <v>42</v>
          </cell>
          <cell r="D78">
            <v>49</v>
          </cell>
          <cell r="E78">
            <v>267</v>
          </cell>
          <cell r="F78">
            <v>601</v>
          </cell>
          <cell r="G78">
            <v>5</v>
          </cell>
          <cell r="H78">
            <v>45</v>
          </cell>
          <cell r="I78">
            <v>14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815</v>
          </cell>
          <cell r="F80">
            <v>190</v>
          </cell>
          <cell r="G80">
            <v>8581</v>
          </cell>
          <cell r="H80">
            <v>3</v>
          </cell>
          <cell r="I80">
            <v>1</v>
          </cell>
        </row>
        <row r="81">
          <cell r="B81">
            <v>0</v>
          </cell>
          <cell r="C81">
            <v>40</v>
          </cell>
          <cell r="D81">
            <v>0</v>
          </cell>
          <cell r="E81">
            <v>0</v>
          </cell>
          <cell r="F81">
            <v>170</v>
          </cell>
          <cell r="G81">
            <v>136</v>
          </cell>
          <cell r="H81">
            <v>0</v>
          </cell>
          <cell r="I81">
            <v>12</v>
          </cell>
        </row>
        <row r="82">
          <cell r="B82">
            <v>346</v>
          </cell>
          <cell r="C82">
            <v>1646</v>
          </cell>
          <cell r="D82">
            <v>30</v>
          </cell>
          <cell r="E82">
            <v>594</v>
          </cell>
          <cell r="F82">
            <v>2992</v>
          </cell>
          <cell r="G82">
            <v>47</v>
          </cell>
          <cell r="H82">
            <v>12</v>
          </cell>
          <cell r="I82">
            <v>1640</v>
          </cell>
        </row>
        <row r="83">
          <cell r="B83">
            <v>613</v>
          </cell>
          <cell r="C83">
            <v>876</v>
          </cell>
          <cell r="D83">
            <v>2678</v>
          </cell>
          <cell r="E83">
            <v>820</v>
          </cell>
          <cell r="F83">
            <v>395</v>
          </cell>
          <cell r="G83">
            <v>812</v>
          </cell>
          <cell r="H83">
            <v>11</v>
          </cell>
          <cell r="I83">
            <v>253</v>
          </cell>
        </row>
        <row r="84">
          <cell r="B84">
            <v>0</v>
          </cell>
          <cell r="C84">
            <v>14</v>
          </cell>
          <cell r="D84">
            <v>350</v>
          </cell>
          <cell r="E84">
            <v>0</v>
          </cell>
          <cell r="F84">
            <v>20</v>
          </cell>
          <cell r="G84">
            <v>210</v>
          </cell>
          <cell r="H84">
            <v>140</v>
          </cell>
          <cell r="I84">
            <v>820</v>
          </cell>
        </row>
        <row r="85">
          <cell r="B85">
            <v>0</v>
          </cell>
          <cell r="C85">
            <v>80</v>
          </cell>
          <cell r="D85">
            <v>0</v>
          </cell>
          <cell r="E85">
            <v>2</v>
          </cell>
          <cell r="F85">
            <v>11450</v>
          </cell>
          <cell r="G85">
            <v>0</v>
          </cell>
          <cell r="H85">
            <v>0</v>
          </cell>
          <cell r="I85">
            <v>3063</v>
          </cell>
        </row>
        <row r="86">
          <cell r="B86">
            <v>113</v>
          </cell>
          <cell r="C86">
            <v>11643</v>
          </cell>
          <cell r="D86">
            <v>0</v>
          </cell>
          <cell r="E86">
            <v>3</v>
          </cell>
          <cell r="F86">
            <v>285</v>
          </cell>
          <cell r="G86">
            <v>0</v>
          </cell>
          <cell r="H86">
            <v>0</v>
          </cell>
          <cell r="I86">
            <v>35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455</v>
          </cell>
          <cell r="G87">
            <v>0</v>
          </cell>
          <cell r="H87">
            <v>0</v>
          </cell>
          <cell r="I87">
            <v>4</v>
          </cell>
        </row>
        <row r="88">
          <cell r="B88">
            <v>27583</v>
          </cell>
          <cell r="C88">
            <v>6759</v>
          </cell>
          <cell r="D88">
            <v>144986</v>
          </cell>
          <cell r="E88">
            <v>4332</v>
          </cell>
          <cell r="F88">
            <v>24442</v>
          </cell>
          <cell r="G88">
            <v>60603</v>
          </cell>
          <cell r="H88">
            <v>17803</v>
          </cell>
          <cell r="I88">
            <v>564</v>
          </cell>
        </row>
        <row r="89">
          <cell r="B89">
            <v>147392</v>
          </cell>
          <cell r="C89">
            <v>146950</v>
          </cell>
          <cell r="D89">
            <v>10079</v>
          </cell>
          <cell r="E89">
            <v>210968</v>
          </cell>
          <cell r="F89">
            <v>36504</v>
          </cell>
          <cell r="G89">
            <v>26489</v>
          </cell>
          <cell r="H89">
            <v>18511</v>
          </cell>
          <cell r="I89">
            <v>3926</v>
          </cell>
        </row>
        <row r="105">
          <cell r="B105">
            <v>25465</v>
          </cell>
          <cell r="C105">
            <v>676552</v>
          </cell>
          <cell r="D105">
            <v>851963</v>
          </cell>
          <cell r="E105">
            <v>132088</v>
          </cell>
          <cell r="F105">
            <v>4271</v>
          </cell>
          <cell r="H105">
            <v>22811</v>
          </cell>
          <cell r="I105">
            <v>34472</v>
          </cell>
        </row>
        <row r="106">
          <cell r="B106">
            <v>1031</v>
          </cell>
          <cell r="C106">
            <v>2738</v>
          </cell>
          <cell r="D106">
            <v>3334</v>
          </cell>
          <cell r="E106">
            <v>1755</v>
          </cell>
          <cell r="F106">
            <v>3765</v>
          </cell>
          <cell r="G106">
            <v>3103</v>
          </cell>
          <cell r="H106">
            <v>12269</v>
          </cell>
          <cell r="I106">
            <v>1060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294</v>
          </cell>
          <cell r="C108">
            <v>5579</v>
          </cell>
          <cell r="D108">
            <v>69</v>
          </cell>
          <cell r="E108">
            <v>179</v>
          </cell>
          <cell r="F108">
            <v>1054</v>
          </cell>
          <cell r="G108">
            <v>2055</v>
          </cell>
          <cell r="H108">
            <v>78</v>
          </cell>
          <cell r="I108">
            <v>2479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30</v>
          </cell>
          <cell r="G109">
            <v>33</v>
          </cell>
          <cell r="H109">
            <v>1604</v>
          </cell>
          <cell r="I109">
            <v>0</v>
          </cell>
        </row>
        <row r="110">
          <cell r="B110">
            <v>371</v>
          </cell>
          <cell r="C110">
            <v>264</v>
          </cell>
          <cell r="D110">
            <v>86</v>
          </cell>
          <cell r="E110">
            <v>810</v>
          </cell>
          <cell r="F110">
            <v>352</v>
          </cell>
          <cell r="G110">
            <v>837</v>
          </cell>
          <cell r="H110">
            <v>1591</v>
          </cell>
          <cell r="I110">
            <v>0</v>
          </cell>
        </row>
        <row r="111">
          <cell r="B111">
            <v>104</v>
          </cell>
          <cell r="C111">
            <v>0</v>
          </cell>
          <cell r="D111">
            <v>0</v>
          </cell>
          <cell r="E111">
            <v>0</v>
          </cell>
          <cell r="F111">
            <v>125</v>
          </cell>
          <cell r="G111">
            <v>273</v>
          </cell>
          <cell r="H111">
            <v>2754</v>
          </cell>
          <cell r="I111">
            <v>662</v>
          </cell>
        </row>
        <row r="112">
          <cell r="B112">
            <v>36</v>
          </cell>
          <cell r="C112">
            <v>0</v>
          </cell>
          <cell r="D112">
            <v>0</v>
          </cell>
          <cell r="E112">
            <v>0</v>
          </cell>
          <cell r="F112">
            <v>130</v>
          </cell>
          <cell r="G112">
            <v>52</v>
          </cell>
          <cell r="H112">
            <v>0</v>
          </cell>
          <cell r="I112">
            <v>0</v>
          </cell>
        </row>
        <row r="113">
          <cell r="B113">
            <v>2082</v>
          </cell>
          <cell r="C113">
            <v>318</v>
          </cell>
          <cell r="D113">
            <v>2247</v>
          </cell>
          <cell r="E113">
            <v>114</v>
          </cell>
          <cell r="F113">
            <v>3470</v>
          </cell>
          <cell r="G113">
            <v>794</v>
          </cell>
          <cell r="H113">
            <v>5865</v>
          </cell>
          <cell r="I113">
            <v>267</v>
          </cell>
        </row>
        <row r="114">
          <cell r="B114">
            <v>5074</v>
          </cell>
          <cell r="C114">
            <v>4743</v>
          </cell>
          <cell r="D114">
            <v>186</v>
          </cell>
          <cell r="E114">
            <v>17216</v>
          </cell>
          <cell r="F114">
            <v>6650</v>
          </cell>
          <cell r="G114">
            <v>1156</v>
          </cell>
          <cell r="H114">
            <v>44221</v>
          </cell>
          <cell r="I114">
            <v>2204</v>
          </cell>
        </row>
        <row r="115">
          <cell r="B115">
            <v>58</v>
          </cell>
          <cell r="C115">
            <v>1778</v>
          </cell>
          <cell r="D115">
            <v>0</v>
          </cell>
          <cell r="E115">
            <v>0</v>
          </cell>
          <cell r="F115">
            <v>18830</v>
          </cell>
          <cell r="G115">
            <v>755</v>
          </cell>
          <cell r="H115">
            <v>447</v>
          </cell>
          <cell r="I115">
            <v>3750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43279</v>
          </cell>
          <cell r="F116">
            <v>6390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1788</v>
          </cell>
          <cell r="C117">
            <v>1531</v>
          </cell>
          <cell r="D117">
            <v>0</v>
          </cell>
          <cell r="E117">
            <v>2276</v>
          </cell>
          <cell r="F117">
            <v>19380</v>
          </cell>
          <cell r="G117">
            <v>2204</v>
          </cell>
          <cell r="H117">
            <v>382</v>
          </cell>
          <cell r="I117">
            <v>11203</v>
          </cell>
        </row>
        <row r="118">
          <cell r="B118">
            <v>26768</v>
          </cell>
          <cell r="C118">
            <v>7247</v>
          </cell>
          <cell r="D118">
            <v>13470</v>
          </cell>
          <cell r="E118">
            <v>58217</v>
          </cell>
          <cell r="F118">
            <v>19020</v>
          </cell>
          <cell r="G118">
            <v>2732</v>
          </cell>
          <cell r="H118">
            <v>12916</v>
          </cell>
          <cell r="I118">
            <v>7090</v>
          </cell>
        </row>
        <row r="119">
          <cell r="B119">
            <v>13182</v>
          </cell>
          <cell r="C119">
            <v>1777</v>
          </cell>
          <cell r="D119">
            <v>32079</v>
          </cell>
          <cell r="E119">
            <v>9604</v>
          </cell>
          <cell r="F119">
            <v>9255</v>
          </cell>
          <cell r="G119">
            <v>6577</v>
          </cell>
          <cell r="H119">
            <v>10068</v>
          </cell>
          <cell r="I119">
            <v>1274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2960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12503</v>
          </cell>
          <cell r="C121">
            <v>16166</v>
          </cell>
          <cell r="D121">
            <v>1645</v>
          </cell>
          <cell r="E121">
            <v>9989</v>
          </cell>
          <cell r="F121">
            <v>11384</v>
          </cell>
          <cell r="G121">
            <v>6404</v>
          </cell>
          <cell r="H121">
            <v>2750</v>
          </cell>
          <cell r="I121">
            <v>4434</v>
          </cell>
        </row>
        <row r="122">
          <cell r="B122">
            <v>23425</v>
          </cell>
          <cell r="C122">
            <v>147</v>
          </cell>
          <cell r="D122">
            <v>9062</v>
          </cell>
          <cell r="E122">
            <v>2353</v>
          </cell>
          <cell r="F122">
            <v>955</v>
          </cell>
          <cell r="G122">
            <v>9431</v>
          </cell>
          <cell r="H122">
            <v>11142</v>
          </cell>
          <cell r="I122">
            <v>99</v>
          </cell>
        </row>
        <row r="123">
          <cell r="B123">
            <v>1476</v>
          </cell>
          <cell r="C123">
            <v>72</v>
          </cell>
          <cell r="D123">
            <v>0</v>
          </cell>
          <cell r="E123">
            <v>25250</v>
          </cell>
          <cell r="F123">
            <v>7375</v>
          </cell>
          <cell r="G123">
            <v>4475</v>
          </cell>
          <cell r="H123">
            <v>476</v>
          </cell>
          <cell r="I123">
            <v>290</v>
          </cell>
        </row>
        <row r="124">
          <cell r="B124">
            <v>1914</v>
          </cell>
          <cell r="C124">
            <v>202</v>
          </cell>
          <cell r="D124">
            <v>915</v>
          </cell>
          <cell r="E124">
            <v>1771</v>
          </cell>
          <cell r="F124">
            <v>2144</v>
          </cell>
          <cell r="G124">
            <v>3039</v>
          </cell>
          <cell r="H124">
            <v>960</v>
          </cell>
          <cell r="I124">
            <v>313</v>
          </cell>
        </row>
        <row r="125">
          <cell r="B125">
            <v>40</v>
          </cell>
          <cell r="C125">
            <v>0</v>
          </cell>
          <cell r="D125">
            <v>0</v>
          </cell>
          <cell r="E125">
            <v>586</v>
          </cell>
          <cell r="F125">
            <v>280</v>
          </cell>
          <cell r="G125">
            <v>0</v>
          </cell>
          <cell r="H125">
            <v>0</v>
          </cell>
          <cell r="I125">
            <v>0</v>
          </cell>
        </row>
        <row r="126">
          <cell r="B126">
            <v>0</v>
          </cell>
          <cell r="C126">
            <v>0</v>
          </cell>
          <cell r="D126">
            <v>2</v>
          </cell>
          <cell r="E126">
            <v>40</v>
          </cell>
          <cell r="F126">
            <v>30</v>
          </cell>
          <cell r="G126">
            <v>65</v>
          </cell>
          <cell r="H126">
            <v>62</v>
          </cell>
          <cell r="I126">
            <v>0</v>
          </cell>
        </row>
        <row r="127">
          <cell r="B127">
            <v>2560</v>
          </cell>
          <cell r="C127">
            <v>84</v>
          </cell>
          <cell r="D127">
            <v>864</v>
          </cell>
          <cell r="E127">
            <v>2990</v>
          </cell>
          <cell r="F127">
            <v>9015</v>
          </cell>
          <cell r="G127">
            <v>4</v>
          </cell>
          <cell r="H127">
            <v>1221</v>
          </cell>
          <cell r="I127">
            <v>81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49200</v>
          </cell>
          <cell r="F129">
            <v>2780</v>
          </cell>
          <cell r="G129">
            <v>10771</v>
          </cell>
          <cell r="H129">
            <v>18</v>
          </cell>
          <cell r="I129">
            <v>5</v>
          </cell>
        </row>
        <row r="130">
          <cell r="B130">
            <v>0</v>
          </cell>
          <cell r="C130">
            <v>20</v>
          </cell>
          <cell r="D130">
            <v>0</v>
          </cell>
          <cell r="E130">
            <v>0</v>
          </cell>
          <cell r="F130">
            <v>85</v>
          </cell>
          <cell r="G130">
            <v>115</v>
          </cell>
          <cell r="H130">
            <v>0</v>
          </cell>
          <cell r="I130">
            <v>34</v>
          </cell>
        </row>
        <row r="131">
          <cell r="B131">
            <v>387</v>
          </cell>
          <cell r="C131">
            <v>92</v>
          </cell>
          <cell r="D131">
            <v>2225</v>
          </cell>
          <cell r="E131">
            <v>235</v>
          </cell>
          <cell r="F131">
            <v>4172</v>
          </cell>
          <cell r="G131">
            <v>19</v>
          </cell>
          <cell r="H131">
            <v>8</v>
          </cell>
          <cell r="I131">
            <v>2495</v>
          </cell>
        </row>
        <row r="132">
          <cell r="B132">
            <v>1245</v>
          </cell>
          <cell r="C132">
            <v>105</v>
          </cell>
          <cell r="D132">
            <v>6989</v>
          </cell>
          <cell r="E132">
            <v>1265</v>
          </cell>
          <cell r="F132">
            <v>1115</v>
          </cell>
          <cell r="G132">
            <v>281</v>
          </cell>
          <cell r="H132">
            <v>16</v>
          </cell>
          <cell r="I132">
            <v>384</v>
          </cell>
        </row>
        <row r="133">
          <cell r="B133">
            <v>0</v>
          </cell>
          <cell r="C133">
            <v>28</v>
          </cell>
          <cell r="D133">
            <v>325</v>
          </cell>
          <cell r="E133">
            <v>0</v>
          </cell>
          <cell r="F133">
            <v>16</v>
          </cell>
          <cell r="G133">
            <v>60</v>
          </cell>
          <cell r="H133">
            <v>292</v>
          </cell>
          <cell r="I133">
            <v>1640</v>
          </cell>
        </row>
        <row r="134">
          <cell r="B134">
            <v>0</v>
          </cell>
          <cell r="C134">
            <v>132</v>
          </cell>
          <cell r="D134">
            <v>0</v>
          </cell>
          <cell r="E134">
            <v>6</v>
          </cell>
          <cell r="F134">
            <v>14690</v>
          </cell>
          <cell r="G134">
            <v>0</v>
          </cell>
          <cell r="H134">
            <v>0</v>
          </cell>
          <cell r="I134">
            <v>6082</v>
          </cell>
        </row>
        <row r="135">
          <cell r="B135">
            <v>298</v>
          </cell>
          <cell r="C135">
            <v>1630</v>
          </cell>
          <cell r="D135">
            <v>0</v>
          </cell>
          <cell r="E135">
            <v>4</v>
          </cell>
          <cell r="F135">
            <v>855</v>
          </cell>
          <cell r="G135">
            <v>0</v>
          </cell>
          <cell r="H135">
            <v>0</v>
          </cell>
          <cell r="I135">
            <v>70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488</v>
          </cell>
          <cell r="G136">
            <v>0</v>
          </cell>
          <cell r="H136">
            <v>0</v>
          </cell>
          <cell r="I136">
            <v>6</v>
          </cell>
        </row>
        <row r="137">
          <cell r="B137">
            <v>124252</v>
          </cell>
          <cell r="C137">
            <v>33795</v>
          </cell>
          <cell r="D137">
            <v>827688</v>
          </cell>
          <cell r="E137">
            <v>12679</v>
          </cell>
          <cell r="F137">
            <v>110104</v>
          </cell>
          <cell r="G137">
            <v>127804</v>
          </cell>
          <cell r="H137">
            <v>116574</v>
          </cell>
          <cell r="I137">
            <v>15417</v>
          </cell>
        </row>
        <row r="138">
          <cell r="B138">
            <v>37083</v>
          </cell>
          <cell r="C138">
            <v>21730</v>
          </cell>
          <cell r="D138">
            <v>10899</v>
          </cell>
          <cell r="E138">
            <v>15898</v>
          </cell>
          <cell r="F138">
            <v>7979</v>
          </cell>
          <cell r="G138">
            <v>14181</v>
          </cell>
          <cell r="H138">
            <v>9179</v>
          </cell>
          <cell r="I138">
            <v>4901</v>
          </cell>
        </row>
      </sheetData>
      <sheetData sheetId="8">
        <row r="8">
          <cell r="B8">
            <v>1865</v>
          </cell>
          <cell r="C8">
            <v>251148</v>
          </cell>
          <cell r="D8">
            <v>179459</v>
          </cell>
          <cell r="E8">
            <v>47259</v>
          </cell>
          <cell r="F8">
            <v>5080</v>
          </cell>
          <cell r="G8">
            <v>0</v>
          </cell>
          <cell r="H8">
            <v>22610</v>
          </cell>
          <cell r="I8">
            <v>6521</v>
          </cell>
        </row>
        <row r="9">
          <cell r="B9">
            <v>201</v>
          </cell>
          <cell r="C9">
            <v>2988</v>
          </cell>
          <cell r="D9">
            <v>2522</v>
          </cell>
          <cell r="E9">
            <v>3146</v>
          </cell>
          <cell r="F9">
            <v>3329</v>
          </cell>
          <cell r="G9">
            <v>3672</v>
          </cell>
          <cell r="H9">
            <v>11615</v>
          </cell>
          <cell r="I9">
            <v>1620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41</v>
          </cell>
          <cell r="C11">
            <v>270</v>
          </cell>
          <cell r="D11">
            <v>0</v>
          </cell>
          <cell r="E11">
            <v>0</v>
          </cell>
          <cell r="F11">
            <v>26</v>
          </cell>
          <cell r="G11">
            <v>0</v>
          </cell>
          <cell r="H11">
            <v>0</v>
          </cell>
          <cell r="I11">
            <v>32</v>
          </cell>
        </row>
        <row r="12">
          <cell r="B12">
            <v>0</v>
          </cell>
          <cell r="C12">
            <v>50</v>
          </cell>
          <cell r="D12">
            <v>70</v>
          </cell>
          <cell r="E12">
            <v>65</v>
          </cell>
          <cell r="F12">
            <v>20</v>
          </cell>
          <cell r="G12">
            <v>8</v>
          </cell>
          <cell r="H12">
            <v>611</v>
          </cell>
          <cell r="I12">
            <v>90</v>
          </cell>
        </row>
        <row r="13">
          <cell r="B13">
            <v>39</v>
          </cell>
          <cell r="C13">
            <v>209</v>
          </cell>
          <cell r="D13">
            <v>0</v>
          </cell>
          <cell r="E13">
            <v>327</v>
          </cell>
          <cell r="F13">
            <v>455</v>
          </cell>
          <cell r="G13">
            <v>492</v>
          </cell>
          <cell r="H13">
            <v>10</v>
          </cell>
          <cell r="I13">
            <v>0</v>
          </cell>
        </row>
        <row r="14">
          <cell r="B14">
            <v>15</v>
          </cell>
          <cell r="C14">
            <v>768</v>
          </cell>
          <cell r="D14">
            <v>55</v>
          </cell>
          <cell r="E14">
            <v>101</v>
          </cell>
          <cell r="F14">
            <v>245</v>
          </cell>
          <cell r="G14">
            <v>817</v>
          </cell>
          <cell r="H14">
            <v>0</v>
          </cell>
          <cell r="I14">
            <v>30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40</v>
          </cell>
          <cell r="G15">
            <v>0</v>
          </cell>
          <cell r="H15">
            <v>0</v>
          </cell>
          <cell r="I15">
            <v>0</v>
          </cell>
        </row>
        <row r="16">
          <cell r="B16">
            <v>90</v>
          </cell>
          <cell r="C16">
            <v>409</v>
          </cell>
          <cell r="D16">
            <v>677</v>
          </cell>
          <cell r="E16">
            <v>157</v>
          </cell>
          <cell r="F16">
            <v>3230</v>
          </cell>
          <cell r="G16">
            <v>10319</v>
          </cell>
          <cell r="H16">
            <v>3870</v>
          </cell>
          <cell r="I16">
            <v>852</v>
          </cell>
        </row>
        <row r="17">
          <cell r="B17">
            <v>380</v>
          </cell>
          <cell r="C17">
            <v>568</v>
          </cell>
          <cell r="D17">
            <v>347</v>
          </cell>
          <cell r="E17">
            <v>2510</v>
          </cell>
          <cell r="F17">
            <v>697</v>
          </cell>
          <cell r="G17">
            <v>378</v>
          </cell>
          <cell r="H17">
            <v>3801</v>
          </cell>
          <cell r="I17">
            <v>601</v>
          </cell>
        </row>
        <row r="18">
          <cell r="B18">
            <v>0</v>
          </cell>
          <cell r="C18">
            <v>875</v>
          </cell>
          <cell r="D18">
            <v>0</v>
          </cell>
          <cell r="E18">
            <v>10</v>
          </cell>
          <cell r="F18">
            <v>1465</v>
          </cell>
          <cell r="G18">
            <v>340</v>
          </cell>
          <cell r="H18">
            <v>10</v>
          </cell>
          <cell r="I18">
            <v>1110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1074</v>
          </cell>
          <cell r="F19">
            <v>515</v>
          </cell>
          <cell r="G19">
            <v>150</v>
          </cell>
          <cell r="H19">
            <v>25</v>
          </cell>
          <cell r="I19">
            <v>0</v>
          </cell>
        </row>
        <row r="20">
          <cell r="B20">
            <v>0</v>
          </cell>
          <cell r="C20">
            <v>1332</v>
          </cell>
          <cell r="D20">
            <v>81</v>
          </cell>
          <cell r="E20">
            <v>373</v>
          </cell>
          <cell r="F20">
            <v>2941</v>
          </cell>
          <cell r="G20">
            <v>1166</v>
          </cell>
          <cell r="H20">
            <v>5</v>
          </cell>
          <cell r="I20">
            <v>618</v>
          </cell>
        </row>
        <row r="21">
          <cell r="B21">
            <v>3147</v>
          </cell>
          <cell r="C21">
            <v>4751</v>
          </cell>
          <cell r="D21">
            <v>4384</v>
          </cell>
          <cell r="E21">
            <v>4932</v>
          </cell>
          <cell r="F21">
            <v>4371</v>
          </cell>
          <cell r="G21">
            <v>870</v>
          </cell>
          <cell r="H21">
            <v>3626</v>
          </cell>
          <cell r="I21">
            <v>3118</v>
          </cell>
        </row>
        <row r="22">
          <cell r="B22">
            <v>85</v>
          </cell>
          <cell r="C22">
            <v>60</v>
          </cell>
          <cell r="D22">
            <v>13</v>
          </cell>
          <cell r="E22">
            <v>251</v>
          </cell>
          <cell r="F22">
            <v>442</v>
          </cell>
          <cell r="G22">
            <v>111</v>
          </cell>
          <cell r="H22">
            <v>105</v>
          </cell>
          <cell r="I22">
            <v>66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18</v>
          </cell>
          <cell r="C24">
            <v>633</v>
          </cell>
          <cell r="D24">
            <v>550</v>
          </cell>
          <cell r="E24">
            <v>620</v>
          </cell>
          <cell r="F24">
            <v>2310</v>
          </cell>
          <cell r="G24">
            <v>538</v>
          </cell>
          <cell r="H24">
            <v>57</v>
          </cell>
          <cell r="I24">
            <v>1158</v>
          </cell>
        </row>
        <row r="25">
          <cell r="B25">
            <v>85</v>
          </cell>
          <cell r="C25">
            <v>23</v>
          </cell>
          <cell r="D25">
            <v>10</v>
          </cell>
          <cell r="E25">
            <v>304</v>
          </cell>
          <cell r="F25">
            <v>146</v>
          </cell>
          <cell r="G25">
            <v>60</v>
          </cell>
          <cell r="H25">
            <v>194</v>
          </cell>
          <cell r="I25">
            <v>32</v>
          </cell>
        </row>
        <row r="26">
          <cell r="B26">
            <v>85</v>
          </cell>
          <cell r="C26">
            <v>0</v>
          </cell>
          <cell r="D26">
            <v>0</v>
          </cell>
          <cell r="E26">
            <v>175</v>
          </cell>
          <cell r="F26">
            <v>15</v>
          </cell>
          <cell r="G26">
            <v>229</v>
          </cell>
          <cell r="H26">
            <v>132</v>
          </cell>
          <cell r="I26">
            <v>0</v>
          </cell>
        </row>
        <row r="27">
          <cell r="B27">
            <v>55</v>
          </cell>
          <cell r="C27">
            <v>11</v>
          </cell>
          <cell r="D27">
            <v>8</v>
          </cell>
          <cell r="E27">
            <v>167</v>
          </cell>
          <cell r="F27">
            <v>315</v>
          </cell>
          <cell r="G27">
            <v>30</v>
          </cell>
          <cell r="H27">
            <v>20</v>
          </cell>
          <cell r="I27">
            <v>18</v>
          </cell>
        </row>
        <row r="28">
          <cell r="B28">
            <v>15</v>
          </cell>
          <cell r="C28">
            <v>0</v>
          </cell>
          <cell r="D28">
            <v>0</v>
          </cell>
          <cell r="E28">
            <v>376</v>
          </cell>
          <cell r="F28">
            <v>170</v>
          </cell>
          <cell r="G28">
            <v>8</v>
          </cell>
          <cell r="H28">
            <v>3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15</v>
          </cell>
          <cell r="F29">
            <v>35</v>
          </cell>
          <cell r="G29">
            <v>495</v>
          </cell>
          <cell r="H29">
            <v>0</v>
          </cell>
          <cell r="I29">
            <v>3</v>
          </cell>
        </row>
        <row r="30">
          <cell r="B30">
            <v>0</v>
          </cell>
          <cell r="C30">
            <v>4</v>
          </cell>
          <cell r="D30">
            <v>0</v>
          </cell>
          <cell r="E30">
            <v>88</v>
          </cell>
          <cell r="F30">
            <v>485</v>
          </cell>
          <cell r="G30">
            <v>0</v>
          </cell>
          <cell r="H30">
            <v>0</v>
          </cell>
          <cell r="I30">
            <v>20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294</v>
          </cell>
          <cell r="F32">
            <v>285</v>
          </cell>
          <cell r="G32">
            <v>97</v>
          </cell>
          <cell r="H32">
            <v>0</v>
          </cell>
          <cell r="I32">
            <v>1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170</v>
          </cell>
          <cell r="G33">
            <v>850</v>
          </cell>
          <cell r="H33">
            <v>155</v>
          </cell>
          <cell r="I33">
            <v>310</v>
          </cell>
        </row>
        <row r="34">
          <cell r="B34">
            <v>30</v>
          </cell>
          <cell r="C34">
            <v>182</v>
          </cell>
          <cell r="D34">
            <v>75</v>
          </cell>
          <cell r="E34">
            <v>45</v>
          </cell>
          <cell r="F34">
            <v>325</v>
          </cell>
          <cell r="G34">
            <v>0</v>
          </cell>
          <cell r="H34">
            <v>0</v>
          </cell>
          <cell r="I34">
            <v>345</v>
          </cell>
        </row>
        <row r="35">
          <cell r="B35">
            <v>2</v>
          </cell>
          <cell r="C35">
            <v>11</v>
          </cell>
          <cell r="D35">
            <v>0</v>
          </cell>
          <cell r="E35">
            <v>176</v>
          </cell>
          <cell r="F35">
            <v>50</v>
          </cell>
          <cell r="G35">
            <v>897</v>
          </cell>
          <cell r="H35">
            <v>519</v>
          </cell>
          <cell r="I35">
            <v>103</v>
          </cell>
        </row>
        <row r="36">
          <cell r="B36">
            <v>31</v>
          </cell>
          <cell r="C36">
            <v>0</v>
          </cell>
          <cell r="D36">
            <v>104</v>
          </cell>
          <cell r="E36">
            <v>0</v>
          </cell>
          <cell r="F36">
            <v>0</v>
          </cell>
          <cell r="G36">
            <v>374</v>
          </cell>
          <cell r="H36">
            <v>160</v>
          </cell>
          <cell r="I36">
            <v>280</v>
          </cell>
        </row>
        <row r="37">
          <cell r="B37">
            <v>0</v>
          </cell>
          <cell r="C37">
            <v>2</v>
          </cell>
          <cell r="D37">
            <v>0</v>
          </cell>
          <cell r="E37">
            <v>5</v>
          </cell>
          <cell r="F37">
            <v>218</v>
          </cell>
          <cell r="G37">
            <v>0</v>
          </cell>
          <cell r="H37">
            <v>0</v>
          </cell>
          <cell r="I37">
            <v>115</v>
          </cell>
        </row>
        <row r="38">
          <cell r="B38">
            <v>36</v>
          </cell>
          <cell r="C38">
            <v>412</v>
          </cell>
          <cell r="D38">
            <v>0</v>
          </cell>
          <cell r="E38">
            <v>0</v>
          </cell>
          <cell r="F38">
            <v>528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320</v>
          </cell>
        </row>
        <row r="40">
          <cell r="B40">
            <v>0</v>
          </cell>
          <cell r="C40">
            <v>547</v>
          </cell>
          <cell r="D40">
            <v>2069</v>
          </cell>
          <cell r="E40">
            <v>173</v>
          </cell>
          <cell r="F40">
            <v>475</v>
          </cell>
          <cell r="G40">
            <v>192</v>
          </cell>
          <cell r="H40">
            <v>947</v>
          </cell>
          <cell r="I40">
            <v>120</v>
          </cell>
        </row>
        <row r="41">
          <cell r="B41">
            <v>638</v>
          </cell>
          <cell r="C41">
            <v>5268</v>
          </cell>
          <cell r="D41">
            <v>652</v>
          </cell>
          <cell r="E41">
            <v>4371</v>
          </cell>
          <cell r="F41">
            <v>2520</v>
          </cell>
          <cell r="G41">
            <v>1767</v>
          </cell>
          <cell r="H41">
            <v>3216</v>
          </cell>
          <cell r="I41">
            <v>1407</v>
          </cell>
        </row>
        <row r="56">
          <cell r="B56">
            <v>8020</v>
          </cell>
          <cell r="C56">
            <v>22897</v>
          </cell>
          <cell r="D56">
            <v>150215</v>
          </cell>
          <cell r="F56">
            <v>2000</v>
          </cell>
          <cell r="G56">
            <v>0</v>
          </cell>
        </row>
        <row r="57">
          <cell r="B57">
            <v>200</v>
          </cell>
          <cell r="C57">
            <v>1777</v>
          </cell>
          <cell r="D57">
            <v>1067</v>
          </cell>
          <cell r="E57">
            <v>1164</v>
          </cell>
          <cell r="F57">
            <v>2922</v>
          </cell>
          <cell r="G57">
            <v>2090</v>
          </cell>
          <cell r="H57">
            <v>10224</v>
          </cell>
          <cell r="I57">
            <v>1372</v>
          </cell>
        </row>
        <row r="58">
          <cell r="B58">
            <v>0</v>
          </cell>
          <cell r="C58">
            <v>0</v>
          </cell>
          <cell r="D58">
            <v>25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19925</v>
          </cell>
          <cell r="C59">
            <v>71815</v>
          </cell>
          <cell r="D59">
            <v>1610</v>
          </cell>
          <cell r="E59">
            <v>1169</v>
          </cell>
          <cell r="F59">
            <v>8648</v>
          </cell>
          <cell r="G59">
            <v>386</v>
          </cell>
          <cell r="H59">
            <v>663</v>
          </cell>
          <cell r="I59">
            <v>29859</v>
          </cell>
        </row>
        <row r="60">
          <cell r="B60">
            <v>0</v>
          </cell>
          <cell r="C60">
            <v>0</v>
          </cell>
          <cell r="D60">
            <v>212</v>
          </cell>
          <cell r="E60">
            <v>0</v>
          </cell>
          <cell r="F60">
            <v>5</v>
          </cell>
          <cell r="G60">
            <v>5</v>
          </cell>
          <cell r="H60">
            <v>4217</v>
          </cell>
          <cell r="I60">
            <v>160</v>
          </cell>
        </row>
        <row r="61">
          <cell r="B61">
            <v>92</v>
          </cell>
          <cell r="C61">
            <v>77</v>
          </cell>
          <cell r="D61">
            <v>1516</v>
          </cell>
          <cell r="E61">
            <v>863</v>
          </cell>
          <cell r="F61">
            <v>530</v>
          </cell>
          <cell r="G61">
            <v>844</v>
          </cell>
          <cell r="H61">
            <v>22153</v>
          </cell>
          <cell r="I61">
            <v>0</v>
          </cell>
        </row>
        <row r="62">
          <cell r="B62">
            <v>120</v>
          </cell>
          <cell r="C62">
            <v>196</v>
          </cell>
          <cell r="D62">
            <v>1184</v>
          </cell>
          <cell r="E62">
            <v>245</v>
          </cell>
          <cell r="F62">
            <v>120</v>
          </cell>
          <cell r="G62">
            <v>6174</v>
          </cell>
          <cell r="H62">
            <v>11397</v>
          </cell>
          <cell r="I62">
            <v>0</v>
          </cell>
        </row>
        <row r="63">
          <cell r="B63">
            <v>15</v>
          </cell>
          <cell r="C63">
            <v>0</v>
          </cell>
          <cell r="D63">
            <v>0</v>
          </cell>
          <cell r="E63">
            <v>0</v>
          </cell>
          <cell r="F63">
            <v>30</v>
          </cell>
          <cell r="G63">
            <v>22</v>
          </cell>
          <cell r="H63">
            <v>145</v>
          </cell>
          <cell r="I63">
            <v>0</v>
          </cell>
        </row>
        <row r="64">
          <cell r="B64">
            <v>822</v>
          </cell>
          <cell r="C64">
            <v>774</v>
          </cell>
          <cell r="D64">
            <v>1151</v>
          </cell>
          <cell r="E64">
            <v>93</v>
          </cell>
          <cell r="F64">
            <v>1488</v>
          </cell>
          <cell r="G64">
            <v>592</v>
          </cell>
          <cell r="H64">
            <v>4041</v>
          </cell>
          <cell r="I64">
            <v>254</v>
          </cell>
        </row>
        <row r="65">
          <cell r="B65">
            <v>265</v>
          </cell>
          <cell r="C65">
            <v>893</v>
          </cell>
          <cell r="D65">
            <v>211</v>
          </cell>
          <cell r="E65">
            <v>1278</v>
          </cell>
          <cell r="F65">
            <v>521</v>
          </cell>
          <cell r="G65">
            <v>340</v>
          </cell>
          <cell r="H65">
            <v>1792</v>
          </cell>
          <cell r="I65">
            <v>722</v>
          </cell>
        </row>
        <row r="66">
          <cell r="B66">
            <v>0</v>
          </cell>
          <cell r="C66">
            <v>605</v>
          </cell>
          <cell r="D66">
            <v>0</v>
          </cell>
          <cell r="E66">
            <v>0</v>
          </cell>
          <cell r="F66">
            <v>622</v>
          </cell>
          <cell r="G66">
            <v>1363</v>
          </cell>
          <cell r="H66">
            <v>0</v>
          </cell>
          <cell r="I66">
            <v>975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1320</v>
          </cell>
          <cell r="F67">
            <v>325</v>
          </cell>
          <cell r="H67">
            <v>10</v>
          </cell>
          <cell r="I67">
            <v>0</v>
          </cell>
        </row>
        <row r="68">
          <cell r="B68">
            <v>158</v>
          </cell>
          <cell r="C68">
            <v>366</v>
          </cell>
          <cell r="D68">
            <v>62</v>
          </cell>
          <cell r="E68">
            <v>257</v>
          </cell>
          <cell r="F68">
            <v>1464</v>
          </cell>
          <cell r="G68">
            <v>1097</v>
          </cell>
          <cell r="H68">
            <v>15</v>
          </cell>
          <cell r="I68">
            <v>256</v>
          </cell>
        </row>
        <row r="69">
          <cell r="B69">
            <v>2495</v>
          </cell>
          <cell r="C69">
            <v>2006</v>
          </cell>
          <cell r="D69">
            <v>1379</v>
          </cell>
          <cell r="E69">
            <v>3478</v>
          </cell>
          <cell r="F69">
            <v>1500</v>
          </cell>
          <cell r="G69">
            <v>356</v>
          </cell>
          <cell r="H69">
            <v>2008</v>
          </cell>
          <cell r="I69">
            <v>1249</v>
          </cell>
        </row>
        <row r="70">
          <cell r="B70">
            <v>1180</v>
          </cell>
          <cell r="C70">
            <v>844</v>
          </cell>
          <cell r="D70">
            <v>4424</v>
          </cell>
          <cell r="E70">
            <v>1060</v>
          </cell>
          <cell r="F70">
            <v>728</v>
          </cell>
          <cell r="G70">
            <v>675</v>
          </cell>
          <cell r="H70">
            <v>775</v>
          </cell>
          <cell r="I70">
            <v>285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416</v>
          </cell>
          <cell r="F71">
            <v>0</v>
          </cell>
          <cell r="G71">
            <v>0</v>
          </cell>
          <cell r="H71">
            <v>0</v>
          </cell>
        </row>
        <row r="72">
          <cell r="B72">
            <v>2920</v>
          </cell>
          <cell r="C72">
            <v>2732</v>
          </cell>
          <cell r="D72">
            <v>632</v>
          </cell>
          <cell r="E72">
            <v>377</v>
          </cell>
          <cell r="F72">
            <v>3528</v>
          </cell>
          <cell r="G72">
            <v>813</v>
          </cell>
          <cell r="H72">
            <v>235</v>
          </cell>
          <cell r="I72">
            <v>711</v>
          </cell>
        </row>
        <row r="73">
          <cell r="B73">
            <v>2669</v>
          </cell>
          <cell r="C73">
            <v>66</v>
          </cell>
          <cell r="D73">
            <v>183</v>
          </cell>
          <cell r="E73">
            <v>1092</v>
          </cell>
          <cell r="F73">
            <v>275</v>
          </cell>
          <cell r="G73">
            <v>459</v>
          </cell>
          <cell r="H73">
            <v>1270</v>
          </cell>
          <cell r="I73">
            <v>66</v>
          </cell>
        </row>
        <row r="74">
          <cell r="B74">
            <v>0</v>
          </cell>
          <cell r="C74">
            <v>23</v>
          </cell>
          <cell r="D74">
            <v>523</v>
          </cell>
          <cell r="E74">
            <v>90</v>
          </cell>
          <cell r="F74">
            <v>575</v>
          </cell>
          <cell r="G74">
            <v>24</v>
          </cell>
          <cell r="H74">
            <v>2788</v>
          </cell>
          <cell r="I74">
            <v>0</v>
          </cell>
        </row>
        <row r="75">
          <cell r="B75">
            <v>260</v>
          </cell>
          <cell r="C75">
            <v>24</v>
          </cell>
          <cell r="D75">
            <v>165</v>
          </cell>
          <cell r="E75">
            <v>117</v>
          </cell>
          <cell r="F75">
            <v>220</v>
          </cell>
          <cell r="G75">
            <v>100</v>
          </cell>
          <cell r="H75">
            <v>50</v>
          </cell>
          <cell r="I75">
            <v>52</v>
          </cell>
        </row>
        <row r="76">
          <cell r="B76">
            <v>20</v>
          </cell>
          <cell r="C76">
            <v>0</v>
          </cell>
          <cell r="D76">
            <v>0</v>
          </cell>
          <cell r="E76">
            <v>557</v>
          </cell>
          <cell r="F76">
            <v>34</v>
          </cell>
          <cell r="G76">
            <v>4</v>
          </cell>
          <cell r="H76">
            <v>2</v>
          </cell>
          <cell r="I76">
            <v>24</v>
          </cell>
        </row>
        <row r="77">
          <cell r="B77">
            <v>9</v>
          </cell>
          <cell r="C77">
            <v>0</v>
          </cell>
          <cell r="D77">
            <v>153</v>
          </cell>
          <cell r="E77">
            <v>11200</v>
          </cell>
          <cell r="F77">
            <v>72</v>
          </cell>
          <cell r="G77">
            <v>101</v>
          </cell>
          <cell r="H77">
            <v>61</v>
          </cell>
          <cell r="I77">
            <v>6</v>
          </cell>
        </row>
        <row r="78">
          <cell r="B78">
            <v>350</v>
          </cell>
          <cell r="C78">
            <v>25</v>
          </cell>
          <cell r="D78">
            <v>55</v>
          </cell>
          <cell r="E78">
            <v>123</v>
          </cell>
          <cell r="F78">
            <v>710</v>
          </cell>
          <cell r="G78">
            <v>0</v>
          </cell>
          <cell r="H78">
            <v>0</v>
          </cell>
          <cell r="I78">
            <v>23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1</v>
          </cell>
          <cell r="D80">
            <v>0</v>
          </cell>
          <cell r="E80">
            <v>321</v>
          </cell>
          <cell r="F80">
            <v>300</v>
          </cell>
          <cell r="G80">
            <v>226</v>
          </cell>
          <cell r="H80">
            <v>0</v>
          </cell>
        </row>
        <row r="81">
          <cell r="B81">
            <v>8190</v>
          </cell>
          <cell r="C81">
            <v>322</v>
          </cell>
          <cell r="D81">
            <v>14</v>
          </cell>
          <cell r="E81">
            <v>3168</v>
          </cell>
          <cell r="F81">
            <v>450</v>
          </cell>
          <cell r="G81">
            <v>373</v>
          </cell>
          <cell r="H81">
            <v>25</v>
          </cell>
          <cell r="I81">
            <v>492</v>
          </cell>
        </row>
        <row r="82">
          <cell r="B82">
            <v>385</v>
          </cell>
          <cell r="C82">
            <v>1994</v>
          </cell>
          <cell r="D82">
            <v>20</v>
          </cell>
          <cell r="E82">
            <v>664</v>
          </cell>
          <cell r="F82">
            <v>1736</v>
          </cell>
          <cell r="G82">
            <v>81</v>
          </cell>
          <cell r="H82">
            <v>20</v>
          </cell>
          <cell r="I82">
            <v>1881</v>
          </cell>
        </row>
        <row r="83">
          <cell r="B83">
            <v>553</v>
          </cell>
          <cell r="C83">
            <v>842</v>
          </cell>
          <cell r="D83">
            <v>2886</v>
          </cell>
          <cell r="E83">
            <v>1070</v>
          </cell>
          <cell r="F83">
            <v>295</v>
          </cell>
          <cell r="G83">
            <v>622</v>
          </cell>
          <cell r="H83">
            <v>8</v>
          </cell>
          <cell r="I83">
            <v>181</v>
          </cell>
        </row>
        <row r="84">
          <cell r="B84">
            <v>0</v>
          </cell>
          <cell r="C84">
            <v>0</v>
          </cell>
          <cell r="D84">
            <v>459</v>
          </cell>
          <cell r="E84">
            <v>0</v>
          </cell>
          <cell r="F84">
            <v>0</v>
          </cell>
          <cell r="G84">
            <v>257</v>
          </cell>
          <cell r="H84">
            <v>245</v>
          </cell>
          <cell r="I84">
            <v>900</v>
          </cell>
        </row>
        <row r="85">
          <cell r="B85">
            <v>0</v>
          </cell>
          <cell r="C85">
            <v>48</v>
          </cell>
          <cell r="D85">
            <v>0</v>
          </cell>
          <cell r="E85">
            <v>433</v>
          </cell>
          <cell r="F85">
            <v>15800</v>
          </cell>
          <cell r="G85">
            <v>0</v>
          </cell>
          <cell r="H85">
            <v>0</v>
          </cell>
          <cell r="I85">
            <v>3510</v>
          </cell>
        </row>
        <row r="86">
          <cell r="B86">
            <v>113</v>
          </cell>
          <cell r="C86">
            <v>12252</v>
          </cell>
          <cell r="D86">
            <v>0</v>
          </cell>
          <cell r="E86">
            <v>90</v>
          </cell>
          <cell r="F86">
            <v>870</v>
          </cell>
          <cell r="G86">
            <v>0</v>
          </cell>
          <cell r="H86">
            <v>0</v>
          </cell>
          <cell r="I86">
            <v>30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300</v>
          </cell>
          <cell r="G87">
            <v>0</v>
          </cell>
          <cell r="H87">
            <v>0</v>
          </cell>
          <cell r="I87">
            <v>0</v>
          </cell>
        </row>
        <row r="88">
          <cell r="B88">
            <v>28373</v>
          </cell>
          <cell r="C88">
            <v>6850</v>
          </cell>
          <cell r="D88">
            <v>147143</v>
          </cell>
          <cell r="E88">
            <v>4167</v>
          </cell>
          <cell r="F88">
            <v>11420</v>
          </cell>
          <cell r="G88">
            <v>61801</v>
          </cell>
          <cell r="H88">
            <v>19670</v>
          </cell>
          <cell r="I88">
            <v>576</v>
          </cell>
        </row>
        <row r="89">
          <cell r="B89">
            <v>145344</v>
          </cell>
          <cell r="C89">
            <v>148147</v>
          </cell>
          <cell r="D89">
            <v>9790</v>
          </cell>
          <cell r="E89">
            <v>190102</v>
          </cell>
          <cell r="F89">
            <v>22367</v>
          </cell>
          <cell r="G89">
            <v>25652</v>
          </cell>
          <cell r="H89">
            <v>18997</v>
          </cell>
          <cell r="I89">
            <v>2913</v>
          </cell>
        </row>
        <row r="105">
          <cell r="B105">
            <v>49121</v>
          </cell>
          <cell r="C105">
            <v>99799</v>
          </cell>
          <cell r="D105">
            <v>900467</v>
          </cell>
          <cell r="E105">
            <v>18068</v>
          </cell>
          <cell r="F105">
            <v>9100</v>
          </cell>
          <cell r="G105">
            <v>0</v>
          </cell>
          <cell r="H105">
            <v>71412</v>
          </cell>
          <cell r="I105">
            <v>11920</v>
          </cell>
        </row>
        <row r="106">
          <cell r="B106">
            <v>421</v>
          </cell>
          <cell r="C106">
            <v>2781</v>
          </cell>
          <cell r="D106">
            <v>2565</v>
          </cell>
          <cell r="E106">
            <v>5311</v>
          </cell>
          <cell r="F106">
            <v>7343</v>
          </cell>
          <cell r="G106">
            <v>3462</v>
          </cell>
          <cell r="H106">
            <v>38942</v>
          </cell>
          <cell r="I106">
            <v>2052</v>
          </cell>
        </row>
        <row r="107">
          <cell r="B107">
            <v>0</v>
          </cell>
          <cell r="C107">
            <v>0</v>
          </cell>
          <cell r="D107">
            <v>125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2128</v>
          </cell>
          <cell r="C108">
            <v>5375</v>
          </cell>
          <cell r="D108">
            <v>401</v>
          </cell>
          <cell r="E108">
            <v>198</v>
          </cell>
          <cell r="F108">
            <v>1111</v>
          </cell>
          <cell r="G108">
            <v>98</v>
          </cell>
          <cell r="H108">
            <v>107</v>
          </cell>
          <cell r="I108">
            <v>2366</v>
          </cell>
        </row>
        <row r="109">
          <cell r="B109">
            <v>0</v>
          </cell>
          <cell r="C109">
            <v>0</v>
          </cell>
          <cell r="D109">
            <v>225</v>
          </cell>
          <cell r="E109">
            <v>0</v>
          </cell>
          <cell r="F109">
            <v>15</v>
          </cell>
          <cell r="G109">
            <v>6</v>
          </cell>
          <cell r="H109">
            <v>8229</v>
          </cell>
          <cell r="I109">
            <v>280</v>
          </cell>
        </row>
        <row r="110">
          <cell r="B110">
            <v>99</v>
          </cell>
          <cell r="C110">
            <v>97</v>
          </cell>
          <cell r="D110">
            <v>929</v>
          </cell>
          <cell r="E110">
            <v>2556</v>
          </cell>
          <cell r="F110">
            <v>605</v>
          </cell>
          <cell r="G110">
            <v>681</v>
          </cell>
          <cell r="H110">
            <v>12681</v>
          </cell>
          <cell r="I110">
            <v>0</v>
          </cell>
        </row>
        <row r="111">
          <cell r="B111">
            <v>180</v>
          </cell>
          <cell r="C111">
            <v>302</v>
          </cell>
          <cell r="D111">
            <v>830</v>
          </cell>
          <cell r="E111">
            <v>328</v>
          </cell>
          <cell r="F111">
            <v>160</v>
          </cell>
          <cell r="G111">
            <v>3570</v>
          </cell>
          <cell r="H111">
            <v>8087</v>
          </cell>
          <cell r="I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60</v>
          </cell>
          <cell r="G112">
            <v>12</v>
          </cell>
          <cell r="H112">
            <v>90</v>
          </cell>
          <cell r="I112">
            <v>0</v>
          </cell>
        </row>
        <row r="113">
          <cell r="B113">
            <v>1159</v>
          </cell>
          <cell r="C113">
            <v>327</v>
          </cell>
          <cell r="D113">
            <v>1269</v>
          </cell>
          <cell r="E113">
            <v>72</v>
          </cell>
          <cell r="F113">
            <v>1954</v>
          </cell>
          <cell r="G113">
            <v>557</v>
          </cell>
          <cell r="H113">
            <v>7480</v>
          </cell>
          <cell r="I113">
            <v>303</v>
          </cell>
        </row>
        <row r="114">
          <cell r="B114">
            <v>3326</v>
          </cell>
          <cell r="C114">
            <v>6405</v>
          </cell>
          <cell r="D114">
            <v>2466</v>
          </cell>
          <cell r="E114">
            <v>12581</v>
          </cell>
          <cell r="F114">
            <v>4788</v>
          </cell>
          <cell r="G114">
            <v>2183</v>
          </cell>
          <cell r="H114">
            <v>20039</v>
          </cell>
          <cell r="I114">
            <v>4904</v>
          </cell>
        </row>
        <row r="115">
          <cell r="B115">
            <v>0</v>
          </cell>
          <cell r="C115">
            <v>5917</v>
          </cell>
          <cell r="D115">
            <v>0</v>
          </cell>
          <cell r="E115">
            <v>0</v>
          </cell>
          <cell r="F115">
            <v>6156</v>
          </cell>
          <cell r="G115">
            <v>7019</v>
          </cell>
          <cell r="H115">
            <v>0</v>
          </cell>
          <cell r="I115">
            <v>9460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35355</v>
          </cell>
          <cell r="F116">
            <v>5790</v>
          </cell>
          <cell r="G116">
            <v>0</v>
          </cell>
          <cell r="H116">
            <v>100</v>
          </cell>
          <cell r="I116">
            <v>0</v>
          </cell>
        </row>
        <row r="117">
          <cell r="B117">
            <v>1580</v>
          </cell>
          <cell r="C117">
            <v>2685</v>
          </cell>
          <cell r="D117">
            <v>410</v>
          </cell>
          <cell r="E117">
            <v>989</v>
          </cell>
          <cell r="F117">
            <v>14332</v>
          </cell>
          <cell r="G117">
            <v>5474</v>
          </cell>
          <cell r="H117">
            <v>120</v>
          </cell>
          <cell r="I117">
            <v>2089</v>
          </cell>
        </row>
        <row r="118">
          <cell r="B118">
            <v>30590</v>
          </cell>
          <cell r="C118">
            <v>14617</v>
          </cell>
          <cell r="D118">
            <v>14196</v>
          </cell>
          <cell r="E118">
            <v>46028</v>
          </cell>
          <cell r="F118">
            <v>14540</v>
          </cell>
          <cell r="G118">
            <v>2990</v>
          </cell>
          <cell r="H118">
            <v>32042</v>
          </cell>
          <cell r="I118">
            <v>10911</v>
          </cell>
        </row>
        <row r="119">
          <cell r="B119">
            <v>11166</v>
          </cell>
          <cell r="C119">
            <v>2290</v>
          </cell>
          <cell r="D119">
            <v>18903</v>
          </cell>
          <cell r="E119">
            <v>6122</v>
          </cell>
          <cell r="F119">
            <v>6535</v>
          </cell>
          <cell r="G119">
            <v>3235</v>
          </cell>
          <cell r="H119">
            <v>7459</v>
          </cell>
          <cell r="I119">
            <v>1639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4160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14600</v>
          </cell>
          <cell r="C121">
            <v>13390</v>
          </cell>
          <cell r="D121">
            <v>4766</v>
          </cell>
          <cell r="E121">
            <v>3355</v>
          </cell>
          <cell r="F121">
            <v>19894</v>
          </cell>
          <cell r="G121">
            <v>2893</v>
          </cell>
          <cell r="H121">
            <v>2138</v>
          </cell>
          <cell r="I121">
            <v>5707</v>
          </cell>
        </row>
        <row r="122">
          <cell r="B122">
            <v>22006</v>
          </cell>
          <cell r="C122">
            <v>164</v>
          </cell>
          <cell r="D122">
            <v>1467</v>
          </cell>
          <cell r="E122">
            <v>4702</v>
          </cell>
          <cell r="F122">
            <v>2820</v>
          </cell>
          <cell r="G122">
            <v>3868</v>
          </cell>
          <cell r="H122">
            <v>17870</v>
          </cell>
          <cell r="I122">
            <v>530</v>
          </cell>
        </row>
        <row r="123">
          <cell r="B123">
            <v>0</v>
          </cell>
          <cell r="C123">
            <v>92</v>
          </cell>
          <cell r="D123">
            <v>10316</v>
          </cell>
          <cell r="E123">
            <v>3500</v>
          </cell>
          <cell r="F123">
            <v>16750</v>
          </cell>
          <cell r="G123">
            <v>172</v>
          </cell>
          <cell r="H123">
            <v>11325</v>
          </cell>
          <cell r="I123">
            <v>0</v>
          </cell>
        </row>
        <row r="124">
          <cell r="B124">
            <v>2668</v>
          </cell>
          <cell r="C124">
            <v>47</v>
          </cell>
          <cell r="D124">
            <v>1499</v>
          </cell>
          <cell r="E124">
            <v>1488</v>
          </cell>
          <cell r="F124">
            <v>3035</v>
          </cell>
          <cell r="G124">
            <v>696</v>
          </cell>
          <cell r="H124">
            <v>560</v>
          </cell>
          <cell r="I124">
            <v>381</v>
          </cell>
        </row>
        <row r="125">
          <cell r="B125">
            <v>24</v>
          </cell>
          <cell r="C125">
            <v>0</v>
          </cell>
          <cell r="D125">
            <v>0</v>
          </cell>
          <cell r="E125">
            <v>594</v>
          </cell>
          <cell r="F125">
            <v>430</v>
          </cell>
          <cell r="G125">
            <v>6</v>
          </cell>
          <cell r="H125">
            <v>44</v>
          </cell>
          <cell r="I125">
            <v>0</v>
          </cell>
        </row>
        <row r="126">
          <cell r="B126">
            <v>4</v>
          </cell>
          <cell r="C126">
            <v>0</v>
          </cell>
          <cell r="D126">
            <v>153</v>
          </cell>
          <cell r="E126">
            <v>24405</v>
          </cell>
          <cell r="F126">
            <v>72</v>
          </cell>
          <cell r="G126">
            <v>214</v>
          </cell>
          <cell r="H126">
            <v>58</v>
          </cell>
          <cell r="I126">
            <v>8</v>
          </cell>
        </row>
        <row r="127">
          <cell r="B127">
            <v>2800</v>
          </cell>
          <cell r="C127">
            <v>66</v>
          </cell>
          <cell r="D127">
            <v>1595</v>
          </cell>
          <cell r="E127">
            <v>3311</v>
          </cell>
          <cell r="F127">
            <v>14330</v>
          </cell>
          <cell r="G127">
            <v>0</v>
          </cell>
          <cell r="H127">
            <v>0</v>
          </cell>
          <cell r="I127">
            <v>101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10</v>
          </cell>
          <cell r="D129">
            <v>0</v>
          </cell>
          <cell r="E129">
            <v>22470</v>
          </cell>
          <cell r="F129">
            <v>5080</v>
          </cell>
          <cell r="G129">
            <v>2928</v>
          </cell>
          <cell r="H129">
            <v>0</v>
          </cell>
          <cell r="I129">
            <v>0</v>
          </cell>
        </row>
        <row r="130">
          <cell r="B130">
            <v>12285</v>
          </cell>
          <cell r="C130">
            <v>94</v>
          </cell>
          <cell r="D130">
            <v>21</v>
          </cell>
          <cell r="E130">
            <v>75</v>
          </cell>
          <cell r="F130">
            <v>215</v>
          </cell>
          <cell r="G130">
            <v>251</v>
          </cell>
          <cell r="H130">
            <v>548</v>
          </cell>
          <cell r="I130">
            <v>1063</v>
          </cell>
        </row>
        <row r="131">
          <cell r="B131">
            <v>481</v>
          </cell>
          <cell r="C131">
            <v>304</v>
          </cell>
          <cell r="D131">
            <v>11</v>
          </cell>
          <cell r="E131">
            <v>394</v>
          </cell>
          <cell r="F131">
            <v>2336</v>
          </cell>
          <cell r="G131">
            <v>42</v>
          </cell>
          <cell r="H131">
            <v>35</v>
          </cell>
          <cell r="I131">
            <v>2456</v>
          </cell>
        </row>
        <row r="132">
          <cell r="B132">
            <v>1104</v>
          </cell>
          <cell r="C132">
            <v>102</v>
          </cell>
          <cell r="D132">
            <v>7108</v>
          </cell>
          <cell r="E132">
            <v>1018</v>
          </cell>
          <cell r="F132">
            <v>865</v>
          </cell>
          <cell r="G132">
            <v>203</v>
          </cell>
          <cell r="H132">
            <v>1</v>
          </cell>
          <cell r="I132">
            <v>290</v>
          </cell>
        </row>
        <row r="133">
          <cell r="B133">
            <v>0</v>
          </cell>
          <cell r="C133">
            <v>0</v>
          </cell>
          <cell r="D133">
            <v>168</v>
          </cell>
          <cell r="E133">
            <v>0</v>
          </cell>
          <cell r="F133">
            <v>0</v>
          </cell>
          <cell r="G133">
            <v>128</v>
          </cell>
          <cell r="H133">
            <v>142</v>
          </cell>
          <cell r="I133">
            <v>1107</v>
          </cell>
        </row>
        <row r="134">
          <cell r="B134">
            <v>0</v>
          </cell>
          <cell r="C134">
            <v>4</v>
          </cell>
          <cell r="D134">
            <v>0</v>
          </cell>
          <cell r="E134">
            <v>41</v>
          </cell>
          <cell r="F134">
            <v>2750</v>
          </cell>
          <cell r="G134">
            <v>0</v>
          </cell>
          <cell r="H134">
            <v>0</v>
          </cell>
          <cell r="I134">
            <v>6215</v>
          </cell>
        </row>
        <row r="135">
          <cell r="B135">
            <v>308</v>
          </cell>
          <cell r="C135">
            <v>1715</v>
          </cell>
          <cell r="D135">
            <v>0</v>
          </cell>
          <cell r="E135">
            <v>67</v>
          </cell>
          <cell r="F135">
            <v>1620</v>
          </cell>
          <cell r="G135">
            <v>0</v>
          </cell>
          <cell r="H135">
            <v>0</v>
          </cell>
          <cell r="I135">
            <v>113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60</v>
          </cell>
          <cell r="G136">
            <v>0</v>
          </cell>
          <cell r="H136">
            <v>0</v>
          </cell>
          <cell r="I136">
            <v>0</v>
          </cell>
        </row>
        <row r="137">
          <cell r="B137">
            <v>142048</v>
          </cell>
          <cell r="C137">
            <v>34250</v>
          </cell>
          <cell r="D137">
            <v>1050697</v>
          </cell>
          <cell r="E137">
            <v>10001</v>
          </cell>
          <cell r="F137">
            <v>73426</v>
          </cell>
          <cell r="G137">
            <v>170298</v>
          </cell>
          <cell r="H137">
            <v>87405</v>
          </cell>
          <cell r="I137">
            <v>22820</v>
          </cell>
        </row>
        <row r="138">
          <cell r="B138">
            <v>43975</v>
          </cell>
          <cell r="C138">
            <v>23412</v>
          </cell>
          <cell r="D138">
            <v>7949</v>
          </cell>
          <cell r="E138">
            <v>14055</v>
          </cell>
          <cell r="F138">
            <v>3347</v>
          </cell>
          <cell r="G138">
            <v>6634</v>
          </cell>
          <cell r="H138">
            <v>9073</v>
          </cell>
          <cell r="I138">
            <v>4257</v>
          </cell>
        </row>
      </sheetData>
      <sheetData sheetId="9">
        <row r="8">
          <cell r="B8">
            <v>725</v>
          </cell>
          <cell r="C8">
            <v>79268</v>
          </cell>
          <cell r="D8">
            <v>48915</v>
          </cell>
          <cell r="E8">
            <v>2872</v>
          </cell>
          <cell r="F8">
            <v>6955</v>
          </cell>
          <cell r="G8">
            <v>0</v>
          </cell>
          <cell r="H8">
            <v>18207</v>
          </cell>
          <cell r="I8">
            <v>3182</v>
          </cell>
        </row>
        <row r="9">
          <cell r="B9">
            <v>846</v>
          </cell>
          <cell r="C9">
            <v>2676</v>
          </cell>
          <cell r="D9">
            <v>978</v>
          </cell>
          <cell r="E9">
            <v>1911</v>
          </cell>
          <cell r="F9">
            <v>4147</v>
          </cell>
          <cell r="G9">
            <v>1928</v>
          </cell>
          <cell r="H9">
            <v>14237</v>
          </cell>
          <cell r="I9">
            <v>1376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60</v>
          </cell>
          <cell r="D11">
            <v>11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31</v>
          </cell>
        </row>
        <row r="12">
          <cell r="B12">
            <v>0</v>
          </cell>
          <cell r="C12">
            <v>15</v>
          </cell>
          <cell r="D12">
            <v>303</v>
          </cell>
          <cell r="E12">
            <v>2</v>
          </cell>
          <cell r="F12">
            <v>10</v>
          </cell>
          <cell r="G12">
            <v>0</v>
          </cell>
          <cell r="H12">
            <v>3309</v>
          </cell>
          <cell r="I12">
            <v>204</v>
          </cell>
        </row>
        <row r="13">
          <cell r="B13">
            <v>100</v>
          </cell>
          <cell r="C13">
            <v>30</v>
          </cell>
          <cell r="D13">
            <v>180</v>
          </cell>
          <cell r="E13">
            <v>1488</v>
          </cell>
          <cell r="F13">
            <v>265</v>
          </cell>
          <cell r="G13">
            <v>187</v>
          </cell>
          <cell r="H13">
            <v>4221</v>
          </cell>
          <cell r="I13">
            <v>0</v>
          </cell>
        </row>
        <row r="14">
          <cell r="B14">
            <v>80</v>
          </cell>
          <cell r="C14">
            <v>154</v>
          </cell>
          <cell r="D14">
            <v>85</v>
          </cell>
          <cell r="E14">
            <v>102</v>
          </cell>
          <cell r="F14">
            <v>245</v>
          </cell>
          <cell r="G14">
            <v>592</v>
          </cell>
          <cell r="H14">
            <v>568</v>
          </cell>
          <cell r="I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45</v>
          </cell>
          <cell r="G15">
            <v>0</v>
          </cell>
          <cell r="H15">
            <v>173</v>
          </cell>
          <cell r="I15">
            <v>0</v>
          </cell>
        </row>
        <row r="16">
          <cell r="B16">
            <v>163</v>
          </cell>
          <cell r="C16">
            <v>607</v>
          </cell>
          <cell r="D16">
            <v>740</v>
          </cell>
          <cell r="E16">
            <v>148</v>
          </cell>
          <cell r="F16">
            <v>1826</v>
          </cell>
          <cell r="G16">
            <v>3971</v>
          </cell>
          <cell r="H16">
            <v>1708</v>
          </cell>
          <cell r="I16">
            <v>1003</v>
          </cell>
        </row>
        <row r="17">
          <cell r="B17">
            <v>374</v>
          </cell>
          <cell r="C17">
            <v>403</v>
          </cell>
          <cell r="D17">
            <v>115</v>
          </cell>
          <cell r="E17">
            <v>1568</v>
          </cell>
          <cell r="F17">
            <v>870</v>
          </cell>
          <cell r="G17">
            <v>369</v>
          </cell>
          <cell r="H17">
            <v>2787</v>
          </cell>
          <cell r="I17">
            <v>296</v>
          </cell>
        </row>
        <row r="18">
          <cell r="B18">
            <v>0</v>
          </cell>
          <cell r="C18">
            <v>501</v>
          </cell>
          <cell r="D18">
            <v>0</v>
          </cell>
          <cell r="E18">
            <v>15</v>
          </cell>
          <cell r="F18">
            <v>1850</v>
          </cell>
          <cell r="G18">
            <v>202</v>
          </cell>
          <cell r="H18">
            <v>22</v>
          </cell>
          <cell r="I18">
            <v>470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537</v>
          </cell>
          <cell r="F19">
            <v>140</v>
          </cell>
          <cell r="G19">
            <v>1940</v>
          </cell>
          <cell r="H19">
            <v>0</v>
          </cell>
          <cell r="I19">
            <v>146</v>
          </cell>
        </row>
        <row r="20">
          <cell r="B20">
            <v>0</v>
          </cell>
          <cell r="C20">
            <v>744</v>
          </cell>
          <cell r="D20">
            <v>143</v>
          </cell>
          <cell r="E20">
            <v>188</v>
          </cell>
          <cell r="F20">
            <v>2263</v>
          </cell>
          <cell r="G20">
            <v>667</v>
          </cell>
          <cell r="H20">
            <v>42</v>
          </cell>
          <cell r="I20">
            <v>204</v>
          </cell>
        </row>
        <row r="21">
          <cell r="B21">
            <v>1406</v>
          </cell>
          <cell r="C21">
            <v>4462</v>
          </cell>
          <cell r="D21">
            <v>2325</v>
          </cell>
          <cell r="E21">
            <v>4179</v>
          </cell>
          <cell r="F21">
            <v>3131</v>
          </cell>
          <cell r="G21">
            <v>1063</v>
          </cell>
          <cell r="H21">
            <v>3315</v>
          </cell>
          <cell r="I21">
            <v>2019</v>
          </cell>
        </row>
        <row r="22">
          <cell r="B22">
            <v>50</v>
          </cell>
          <cell r="C22">
            <v>216</v>
          </cell>
          <cell r="D22">
            <v>177</v>
          </cell>
          <cell r="E22">
            <v>392</v>
          </cell>
          <cell r="F22">
            <v>488</v>
          </cell>
          <cell r="G22">
            <v>246</v>
          </cell>
          <cell r="H22">
            <v>133</v>
          </cell>
          <cell r="I22">
            <v>78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313</v>
          </cell>
          <cell r="C24">
            <v>577</v>
          </cell>
          <cell r="D24">
            <v>198</v>
          </cell>
          <cell r="E24">
            <v>681</v>
          </cell>
          <cell r="F24">
            <v>1475</v>
          </cell>
          <cell r="G24">
            <v>413</v>
          </cell>
          <cell r="H24">
            <v>49</v>
          </cell>
          <cell r="I24">
            <v>828</v>
          </cell>
        </row>
        <row r="25">
          <cell r="B25">
            <v>51</v>
          </cell>
          <cell r="C25">
            <v>27</v>
          </cell>
          <cell r="D25">
            <v>16</v>
          </cell>
          <cell r="E25">
            <v>326</v>
          </cell>
          <cell r="F25">
            <v>116</v>
          </cell>
          <cell r="G25">
            <v>25</v>
          </cell>
          <cell r="H25">
            <v>19</v>
          </cell>
          <cell r="I25">
            <v>12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90</v>
          </cell>
          <cell r="F26">
            <v>120</v>
          </cell>
          <cell r="G26">
            <v>2388</v>
          </cell>
          <cell r="H26">
            <v>73</v>
          </cell>
          <cell r="I26">
            <v>0</v>
          </cell>
        </row>
        <row r="27">
          <cell r="B27">
            <v>60</v>
          </cell>
          <cell r="C27">
            <v>16</v>
          </cell>
          <cell r="D27">
            <v>8</v>
          </cell>
          <cell r="E27">
            <v>31</v>
          </cell>
          <cell r="F27">
            <v>405</v>
          </cell>
          <cell r="G27">
            <v>14</v>
          </cell>
          <cell r="H27">
            <v>13</v>
          </cell>
          <cell r="I27">
            <v>9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180</v>
          </cell>
          <cell r="F28">
            <v>217</v>
          </cell>
          <cell r="G28">
            <v>171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45</v>
          </cell>
          <cell r="F29">
            <v>0</v>
          </cell>
          <cell r="G29">
            <v>0</v>
          </cell>
          <cell r="H29">
            <v>0</v>
          </cell>
          <cell r="I29">
            <v>3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93</v>
          </cell>
          <cell r="F30">
            <v>725</v>
          </cell>
          <cell r="G30">
            <v>2</v>
          </cell>
          <cell r="H30">
            <v>15</v>
          </cell>
          <cell r="I30">
            <v>4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208</v>
          </cell>
          <cell r="F32">
            <v>155</v>
          </cell>
          <cell r="G32">
            <v>747</v>
          </cell>
          <cell r="H32">
            <v>0</v>
          </cell>
          <cell r="I32">
            <v>0</v>
          </cell>
        </row>
        <row r="33">
          <cell r="B33">
            <v>5</v>
          </cell>
          <cell r="C33">
            <v>56</v>
          </cell>
          <cell r="D33">
            <v>330</v>
          </cell>
          <cell r="E33">
            <v>0</v>
          </cell>
          <cell r="F33">
            <v>249</v>
          </cell>
          <cell r="G33">
            <v>596</v>
          </cell>
          <cell r="H33">
            <v>254</v>
          </cell>
          <cell r="I33">
            <v>30</v>
          </cell>
        </row>
        <row r="34">
          <cell r="B34">
            <v>0</v>
          </cell>
          <cell r="C34">
            <v>91</v>
          </cell>
          <cell r="D34">
            <v>0</v>
          </cell>
          <cell r="E34">
            <v>0</v>
          </cell>
          <cell r="F34">
            <v>175</v>
          </cell>
          <cell r="G34">
            <v>0</v>
          </cell>
          <cell r="H34">
            <v>6</v>
          </cell>
          <cell r="I34">
            <v>292</v>
          </cell>
        </row>
        <row r="35">
          <cell r="B35">
            <v>25</v>
          </cell>
          <cell r="C35">
            <v>160</v>
          </cell>
          <cell r="D35">
            <v>270</v>
          </cell>
          <cell r="E35">
            <v>162</v>
          </cell>
          <cell r="F35">
            <v>65</v>
          </cell>
          <cell r="G35">
            <v>638</v>
          </cell>
          <cell r="H35">
            <v>170</v>
          </cell>
          <cell r="I35">
            <v>15</v>
          </cell>
        </row>
        <row r="36">
          <cell r="B36">
            <v>130</v>
          </cell>
          <cell r="C36">
            <v>0</v>
          </cell>
          <cell r="D36">
            <v>152</v>
          </cell>
          <cell r="E36">
            <v>0</v>
          </cell>
          <cell r="F36">
            <v>0</v>
          </cell>
          <cell r="G36">
            <v>416</v>
          </cell>
          <cell r="H36">
            <v>0</v>
          </cell>
          <cell r="I36">
            <v>200</v>
          </cell>
        </row>
        <row r="37">
          <cell r="B37">
            <v>0</v>
          </cell>
          <cell r="C37">
            <v>40</v>
          </cell>
          <cell r="D37">
            <v>0</v>
          </cell>
          <cell r="E37">
            <v>0</v>
          </cell>
          <cell r="F37">
            <v>15</v>
          </cell>
          <cell r="G37">
            <v>0</v>
          </cell>
          <cell r="H37">
            <v>18</v>
          </cell>
          <cell r="I37">
            <v>187</v>
          </cell>
        </row>
        <row r="38">
          <cell r="B38">
            <v>95</v>
          </cell>
          <cell r="C38">
            <v>572</v>
          </cell>
          <cell r="D38">
            <v>0</v>
          </cell>
          <cell r="E38">
            <v>60</v>
          </cell>
          <cell r="F38">
            <v>430</v>
          </cell>
          <cell r="G38">
            <v>2</v>
          </cell>
          <cell r="H38">
            <v>0</v>
          </cell>
          <cell r="I38">
            <v>15</v>
          </cell>
        </row>
        <row r="39">
          <cell r="B39">
            <v>0</v>
          </cell>
          <cell r="C39">
            <v>115</v>
          </cell>
          <cell r="D39">
            <v>0</v>
          </cell>
          <cell r="E39">
            <v>0</v>
          </cell>
          <cell r="F39">
            <v>0</v>
          </cell>
          <cell r="G39">
            <v>8</v>
          </cell>
          <cell r="H39">
            <v>0</v>
          </cell>
          <cell r="I39">
            <v>0</v>
          </cell>
        </row>
        <row r="40">
          <cell r="B40">
            <v>63</v>
          </cell>
          <cell r="C40">
            <v>202</v>
          </cell>
          <cell r="D40">
            <v>3144</v>
          </cell>
          <cell r="E40">
            <v>79</v>
          </cell>
          <cell r="F40">
            <v>603</v>
          </cell>
          <cell r="G40">
            <v>215</v>
          </cell>
          <cell r="H40">
            <v>914</v>
          </cell>
          <cell r="I40">
            <v>376</v>
          </cell>
        </row>
        <row r="41">
          <cell r="B41">
            <v>1237</v>
          </cell>
          <cell r="C41">
            <v>2083</v>
          </cell>
          <cell r="D41">
            <v>818</v>
          </cell>
          <cell r="E41">
            <v>4844</v>
          </cell>
          <cell r="F41">
            <v>2210</v>
          </cell>
          <cell r="G41">
            <v>2400</v>
          </cell>
          <cell r="H41">
            <v>4824</v>
          </cell>
          <cell r="I41">
            <v>1217</v>
          </cell>
        </row>
        <row r="57">
          <cell r="B57">
            <v>1131</v>
          </cell>
          <cell r="C57">
            <v>25588</v>
          </cell>
          <cell r="D57">
            <v>34175</v>
          </cell>
          <cell r="F57">
            <v>959</v>
          </cell>
        </row>
        <row r="58">
          <cell r="B58">
            <v>749</v>
          </cell>
          <cell r="C58">
            <v>1938</v>
          </cell>
          <cell r="D58">
            <v>848</v>
          </cell>
          <cell r="E58">
            <v>2306</v>
          </cell>
          <cell r="F58">
            <v>3496</v>
          </cell>
          <cell r="G58">
            <v>4420</v>
          </cell>
          <cell r="H58">
            <v>25525</v>
          </cell>
          <cell r="I58">
            <v>2767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7</v>
          </cell>
          <cell r="G59">
            <v>60</v>
          </cell>
          <cell r="H59">
            <v>0</v>
          </cell>
          <cell r="I59">
            <v>0</v>
          </cell>
        </row>
        <row r="60">
          <cell r="B60">
            <v>1489</v>
          </cell>
          <cell r="C60">
            <v>71760</v>
          </cell>
          <cell r="D60">
            <v>391</v>
          </cell>
          <cell r="E60">
            <v>1137</v>
          </cell>
          <cell r="F60">
            <v>8740</v>
          </cell>
          <cell r="G60">
            <v>19940</v>
          </cell>
          <cell r="H60">
            <v>680</v>
          </cell>
          <cell r="I60">
            <v>29670</v>
          </cell>
        </row>
        <row r="61">
          <cell r="B61">
            <v>0</v>
          </cell>
          <cell r="C61">
            <v>200</v>
          </cell>
          <cell r="D61">
            <v>716</v>
          </cell>
          <cell r="E61">
            <v>0</v>
          </cell>
          <cell r="F61">
            <v>0</v>
          </cell>
          <cell r="G61">
            <v>0</v>
          </cell>
          <cell r="H61">
            <v>6265</v>
          </cell>
          <cell r="I61">
            <v>995</v>
          </cell>
        </row>
        <row r="62">
          <cell r="B62">
            <v>468</v>
          </cell>
          <cell r="C62">
            <v>52</v>
          </cell>
          <cell r="D62">
            <v>1134</v>
          </cell>
          <cell r="E62">
            <v>118</v>
          </cell>
          <cell r="F62">
            <v>265</v>
          </cell>
          <cell r="G62">
            <v>1889</v>
          </cell>
          <cell r="H62">
            <v>18422</v>
          </cell>
          <cell r="I62">
            <v>0</v>
          </cell>
        </row>
        <row r="63">
          <cell r="B63">
            <v>190</v>
          </cell>
          <cell r="C63">
            <v>86</v>
          </cell>
          <cell r="D63">
            <v>338</v>
          </cell>
          <cell r="E63">
            <v>151</v>
          </cell>
          <cell r="F63">
            <v>145</v>
          </cell>
          <cell r="G63">
            <v>16083</v>
          </cell>
          <cell r="H63">
            <v>7868</v>
          </cell>
          <cell r="I63">
            <v>33</v>
          </cell>
        </row>
        <row r="64">
          <cell r="B64">
            <v>30</v>
          </cell>
          <cell r="C64">
            <v>0</v>
          </cell>
          <cell r="D64">
            <v>0</v>
          </cell>
          <cell r="E64">
            <v>0</v>
          </cell>
          <cell r="F64">
            <v>140</v>
          </cell>
          <cell r="G64">
            <v>218</v>
          </cell>
          <cell r="H64">
            <v>456</v>
          </cell>
          <cell r="I64">
            <v>0</v>
          </cell>
        </row>
        <row r="65">
          <cell r="B65">
            <v>741</v>
          </cell>
          <cell r="C65">
            <v>964</v>
          </cell>
          <cell r="D65">
            <v>1750</v>
          </cell>
          <cell r="E65">
            <v>63</v>
          </cell>
          <cell r="F65">
            <v>1220</v>
          </cell>
          <cell r="G65">
            <v>713</v>
          </cell>
          <cell r="H65">
            <v>3828</v>
          </cell>
          <cell r="I65">
            <v>430</v>
          </cell>
        </row>
        <row r="66">
          <cell r="B66">
            <v>520</v>
          </cell>
          <cell r="C66">
            <v>458</v>
          </cell>
          <cell r="D66">
            <v>113</v>
          </cell>
          <cell r="E66">
            <v>2488</v>
          </cell>
          <cell r="F66">
            <v>370</v>
          </cell>
          <cell r="G66">
            <v>292</v>
          </cell>
          <cell r="H66">
            <v>3064</v>
          </cell>
          <cell r="I66">
            <v>613</v>
          </cell>
        </row>
        <row r="67">
          <cell r="B67">
            <v>0</v>
          </cell>
          <cell r="C67">
            <v>127</v>
          </cell>
          <cell r="D67">
            <v>0</v>
          </cell>
          <cell r="E67">
            <v>29</v>
          </cell>
          <cell r="F67">
            <v>506</v>
          </cell>
          <cell r="G67">
            <v>949</v>
          </cell>
          <cell r="H67">
            <v>5</v>
          </cell>
          <cell r="I67">
            <v>343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710</v>
          </cell>
          <cell r="F68">
            <v>525</v>
          </cell>
          <cell r="G68">
            <v>0</v>
          </cell>
          <cell r="H68">
            <v>8</v>
          </cell>
          <cell r="I68">
            <v>0</v>
          </cell>
        </row>
        <row r="69">
          <cell r="B69">
            <v>832</v>
          </cell>
          <cell r="C69">
            <v>1165</v>
          </cell>
          <cell r="D69">
            <v>289</v>
          </cell>
          <cell r="E69">
            <v>246</v>
          </cell>
          <cell r="F69">
            <v>1073</v>
          </cell>
          <cell r="G69">
            <v>947</v>
          </cell>
          <cell r="H69">
            <v>34</v>
          </cell>
          <cell r="I69">
            <v>221</v>
          </cell>
        </row>
        <row r="70">
          <cell r="B70">
            <v>2063</v>
          </cell>
          <cell r="C70">
            <v>3014</v>
          </cell>
          <cell r="D70">
            <v>2547</v>
          </cell>
          <cell r="E70">
            <v>4252</v>
          </cell>
          <cell r="F70">
            <v>1612</v>
          </cell>
          <cell r="G70">
            <v>676</v>
          </cell>
          <cell r="H70">
            <v>2895</v>
          </cell>
          <cell r="I70">
            <v>1062</v>
          </cell>
        </row>
        <row r="71">
          <cell r="B71">
            <v>1021</v>
          </cell>
          <cell r="C71">
            <v>849</v>
          </cell>
          <cell r="D71">
            <v>2799</v>
          </cell>
          <cell r="E71">
            <v>1358</v>
          </cell>
          <cell r="F71">
            <v>1299</v>
          </cell>
          <cell r="G71">
            <v>650</v>
          </cell>
          <cell r="H71">
            <v>805</v>
          </cell>
          <cell r="I71">
            <v>203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2310</v>
          </cell>
          <cell r="C73">
            <v>1745</v>
          </cell>
          <cell r="D73">
            <v>128</v>
          </cell>
          <cell r="E73">
            <v>862</v>
          </cell>
          <cell r="F73">
            <v>2707</v>
          </cell>
          <cell r="G73">
            <v>1288</v>
          </cell>
          <cell r="H73">
            <v>194</v>
          </cell>
          <cell r="I73">
            <v>1242</v>
          </cell>
        </row>
        <row r="74">
          <cell r="B74">
            <v>2572</v>
          </cell>
          <cell r="C74">
            <v>198</v>
          </cell>
          <cell r="D74">
            <v>246</v>
          </cell>
          <cell r="E74">
            <v>1149</v>
          </cell>
          <cell r="F74">
            <v>1101</v>
          </cell>
          <cell r="G74">
            <v>323</v>
          </cell>
          <cell r="H74">
            <v>986</v>
          </cell>
          <cell r="I74">
            <v>43</v>
          </cell>
        </row>
        <row r="75">
          <cell r="B75">
            <v>560</v>
          </cell>
          <cell r="C75">
            <v>0</v>
          </cell>
          <cell r="D75">
            <v>1405</v>
          </cell>
          <cell r="E75">
            <v>41</v>
          </cell>
          <cell r="F75">
            <v>3429</v>
          </cell>
          <cell r="G75">
            <v>150</v>
          </cell>
          <cell r="H75">
            <v>4840</v>
          </cell>
          <cell r="I75">
            <v>0</v>
          </cell>
        </row>
        <row r="76">
          <cell r="B76">
            <v>305</v>
          </cell>
          <cell r="C76">
            <v>44</v>
          </cell>
          <cell r="D76">
            <v>35</v>
          </cell>
          <cell r="E76">
            <v>219</v>
          </cell>
          <cell r="F76">
            <v>546</v>
          </cell>
          <cell r="G76">
            <v>20</v>
          </cell>
          <cell r="H76">
            <v>0</v>
          </cell>
          <cell r="I76">
            <v>24</v>
          </cell>
        </row>
        <row r="77">
          <cell r="B77">
            <v>18</v>
          </cell>
          <cell r="C77">
            <v>0</v>
          </cell>
          <cell r="D77">
            <v>0</v>
          </cell>
          <cell r="E77">
            <v>222</v>
          </cell>
          <cell r="F77">
            <v>205</v>
          </cell>
          <cell r="G77">
            <v>10</v>
          </cell>
          <cell r="H77">
            <v>0</v>
          </cell>
          <cell r="I77">
            <v>0</v>
          </cell>
        </row>
        <row r="78">
          <cell r="B78">
            <v>9</v>
          </cell>
          <cell r="C78">
            <v>0</v>
          </cell>
          <cell r="D78">
            <v>0</v>
          </cell>
          <cell r="E78">
            <v>11317</v>
          </cell>
          <cell r="F78">
            <v>0</v>
          </cell>
          <cell r="G78">
            <v>687</v>
          </cell>
          <cell r="H78">
            <v>283</v>
          </cell>
          <cell r="I78">
            <v>4</v>
          </cell>
        </row>
        <row r="79">
          <cell r="B79">
            <v>340</v>
          </cell>
          <cell r="C79">
            <v>12</v>
          </cell>
          <cell r="D79">
            <v>10</v>
          </cell>
          <cell r="E79">
            <v>115</v>
          </cell>
          <cell r="F79">
            <v>739</v>
          </cell>
          <cell r="G79">
            <v>15</v>
          </cell>
          <cell r="H79">
            <v>2</v>
          </cell>
          <cell r="I79">
            <v>32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103</v>
          </cell>
          <cell r="F81">
            <v>195</v>
          </cell>
          <cell r="G81">
            <v>87</v>
          </cell>
          <cell r="H81">
            <v>16</v>
          </cell>
          <cell r="I81">
            <v>0</v>
          </cell>
        </row>
        <row r="82">
          <cell r="B82">
            <v>23466</v>
          </cell>
          <cell r="C82">
            <v>1791</v>
          </cell>
          <cell r="D82">
            <v>150</v>
          </cell>
          <cell r="E82">
            <v>4390</v>
          </cell>
          <cell r="F82">
            <v>4699</v>
          </cell>
          <cell r="G82">
            <v>4939</v>
          </cell>
          <cell r="H82">
            <v>331</v>
          </cell>
          <cell r="I82">
            <v>1434</v>
          </cell>
        </row>
        <row r="83">
          <cell r="B83">
            <v>360</v>
          </cell>
          <cell r="C83">
            <v>1578</v>
          </cell>
          <cell r="D83">
            <v>0</v>
          </cell>
          <cell r="E83">
            <v>684</v>
          </cell>
          <cell r="F83">
            <v>1953</v>
          </cell>
          <cell r="G83">
            <v>134</v>
          </cell>
          <cell r="H83">
            <v>30</v>
          </cell>
          <cell r="I83">
            <v>1473</v>
          </cell>
        </row>
        <row r="84">
          <cell r="B84">
            <v>536</v>
          </cell>
          <cell r="C84">
            <v>779</v>
          </cell>
          <cell r="D84">
            <v>2450</v>
          </cell>
          <cell r="E84">
            <v>1158</v>
          </cell>
          <cell r="F84">
            <v>580</v>
          </cell>
          <cell r="G84">
            <v>668</v>
          </cell>
          <cell r="H84">
            <v>0</v>
          </cell>
          <cell r="I84">
            <v>116</v>
          </cell>
        </row>
        <row r="85">
          <cell r="B85">
            <v>20</v>
          </cell>
          <cell r="C85">
            <v>0</v>
          </cell>
          <cell r="D85">
            <v>180</v>
          </cell>
          <cell r="E85">
            <v>0</v>
          </cell>
          <cell r="F85">
            <v>0</v>
          </cell>
          <cell r="G85">
            <v>392</v>
          </cell>
          <cell r="H85">
            <v>154</v>
          </cell>
          <cell r="I85">
            <v>580</v>
          </cell>
        </row>
        <row r="86">
          <cell r="B86">
            <v>39</v>
          </cell>
          <cell r="C86">
            <v>115</v>
          </cell>
          <cell r="D86">
            <v>0</v>
          </cell>
          <cell r="E86">
            <v>435</v>
          </cell>
          <cell r="F86">
            <v>14575</v>
          </cell>
          <cell r="G86">
            <v>1</v>
          </cell>
          <cell r="H86">
            <v>0</v>
          </cell>
          <cell r="I86">
            <v>1025</v>
          </cell>
        </row>
        <row r="87">
          <cell r="B87">
            <v>198</v>
          </cell>
          <cell r="C87">
            <v>13946</v>
          </cell>
          <cell r="D87">
            <v>0</v>
          </cell>
          <cell r="E87">
            <v>79</v>
          </cell>
          <cell r="F87">
            <v>415</v>
          </cell>
          <cell r="G87">
            <v>0</v>
          </cell>
          <cell r="H87">
            <v>0</v>
          </cell>
          <cell r="I87">
            <v>168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260</v>
          </cell>
          <cell r="G88">
            <v>0</v>
          </cell>
          <cell r="H88">
            <v>0</v>
          </cell>
          <cell r="I88">
            <v>16</v>
          </cell>
        </row>
        <row r="89">
          <cell r="B89">
            <v>27759</v>
          </cell>
          <cell r="C89">
            <v>6918</v>
          </cell>
          <cell r="D89">
            <v>148382</v>
          </cell>
          <cell r="E89">
            <v>3690</v>
          </cell>
          <cell r="F89">
            <v>12517</v>
          </cell>
          <cell r="G89">
            <v>60393</v>
          </cell>
          <cell r="H89">
            <v>10815</v>
          </cell>
          <cell r="I89">
            <v>567</v>
          </cell>
        </row>
        <row r="90">
          <cell r="B90">
            <v>144234</v>
          </cell>
          <cell r="C90">
            <v>147903</v>
          </cell>
          <cell r="D90">
            <v>10603</v>
          </cell>
          <cell r="E90">
            <v>207810</v>
          </cell>
          <cell r="F90">
            <v>24940</v>
          </cell>
          <cell r="G90">
            <v>38112</v>
          </cell>
          <cell r="H90">
            <v>24559</v>
          </cell>
          <cell r="I90">
            <v>2703</v>
          </cell>
        </row>
        <row r="107">
          <cell r="B107">
            <v>7077</v>
          </cell>
          <cell r="C107">
            <v>80072</v>
          </cell>
          <cell r="D107">
            <v>184462</v>
          </cell>
          <cell r="E107">
            <v>22891</v>
          </cell>
          <cell r="F107">
            <v>3644</v>
          </cell>
          <cell r="G107">
            <v>0</v>
          </cell>
          <cell r="H107">
            <v>61271</v>
          </cell>
          <cell r="I107">
            <v>3380</v>
          </cell>
        </row>
        <row r="108">
          <cell r="B108">
            <v>1655</v>
          </cell>
          <cell r="C108">
            <v>3693</v>
          </cell>
          <cell r="D108">
            <v>1387</v>
          </cell>
          <cell r="E108">
            <v>3089</v>
          </cell>
          <cell r="F108">
            <v>6322</v>
          </cell>
          <cell r="G108">
            <v>7718</v>
          </cell>
          <cell r="H108">
            <v>51482</v>
          </cell>
          <cell r="I108">
            <v>5161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14</v>
          </cell>
          <cell r="G109">
            <v>45</v>
          </cell>
          <cell r="H109">
            <v>0</v>
          </cell>
          <cell r="I109">
            <v>0</v>
          </cell>
        </row>
        <row r="110">
          <cell r="B110">
            <v>305</v>
          </cell>
          <cell r="C110">
            <v>5350</v>
          </cell>
          <cell r="D110">
            <v>93</v>
          </cell>
          <cell r="E110">
            <v>188</v>
          </cell>
          <cell r="F110">
            <v>1011</v>
          </cell>
          <cell r="G110">
            <v>2160</v>
          </cell>
          <cell r="H110">
            <v>98</v>
          </cell>
          <cell r="I110">
            <v>2260</v>
          </cell>
        </row>
        <row r="111">
          <cell r="B111">
            <v>0</v>
          </cell>
          <cell r="C111">
            <v>400</v>
          </cell>
          <cell r="D111">
            <v>1079</v>
          </cell>
          <cell r="E111">
            <v>0</v>
          </cell>
          <cell r="F111">
            <v>0</v>
          </cell>
          <cell r="G111">
            <v>0</v>
          </cell>
          <cell r="H111">
            <v>9855</v>
          </cell>
          <cell r="I111">
            <v>1990</v>
          </cell>
        </row>
        <row r="112">
          <cell r="B112">
            <v>574</v>
          </cell>
          <cell r="C112">
            <v>52</v>
          </cell>
          <cell r="D112">
            <v>899</v>
          </cell>
          <cell r="E112">
            <v>177</v>
          </cell>
          <cell r="F112">
            <v>380</v>
          </cell>
          <cell r="G112">
            <v>1472</v>
          </cell>
          <cell r="H112">
            <v>10874</v>
          </cell>
          <cell r="I112">
            <v>0</v>
          </cell>
        </row>
        <row r="113">
          <cell r="B113">
            <v>266</v>
          </cell>
          <cell r="C113">
            <v>151</v>
          </cell>
          <cell r="D113">
            <v>311</v>
          </cell>
          <cell r="E113">
            <v>220</v>
          </cell>
          <cell r="F113">
            <v>250</v>
          </cell>
          <cell r="G113">
            <v>9758</v>
          </cell>
          <cell r="H113">
            <v>6159</v>
          </cell>
          <cell r="I113">
            <v>8</v>
          </cell>
        </row>
        <row r="114">
          <cell r="B114">
            <v>42</v>
          </cell>
          <cell r="C114">
            <v>0</v>
          </cell>
          <cell r="D114">
            <v>0</v>
          </cell>
          <cell r="E114">
            <v>0</v>
          </cell>
          <cell r="F114">
            <v>250</v>
          </cell>
          <cell r="G114">
            <v>194</v>
          </cell>
          <cell r="H114">
            <v>311</v>
          </cell>
          <cell r="I114">
            <v>0</v>
          </cell>
        </row>
        <row r="115">
          <cell r="B115">
            <v>1128</v>
          </cell>
          <cell r="C115">
            <v>398</v>
          </cell>
          <cell r="D115">
            <v>1966</v>
          </cell>
          <cell r="E115">
            <v>40</v>
          </cell>
          <cell r="F115">
            <v>1688</v>
          </cell>
          <cell r="G115">
            <v>664</v>
          </cell>
          <cell r="H115">
            <v>7409</v>
          </cell>
          <cell r="I115">
            <v>632</v>
          </cell>
        </row>
        <row r="116">
          <cell r="B116">
            <v>6486</v>
          </cell>
          <cell r="C116">
            <v>3109</v>
          </cell>
          <cell r="D116">
            <v>1514</v>
          </cell>
          <cell r="E116">
            <v>31883</v>
          </cell>
          <cell r="F116">
            <v>3404</v>
          </cell>
          <cell r="G116">
            <v>2132</v>
          </cell>
          <cell r="H116">
            <v>36283</v>
          </cell>
          <cell r="I116">
            <v>3778</v>
          </cell>
        </row>
        <row r="117">
          <cell r="B117">
            <v>0</v>
          </cell>
          <cell r="C117">
            <v>1180</v>
          </cell>
          <cell r="D117">
            <v>0</v>
          </cell>
          <cell r="E117">
            <v>660</v>
          </cell>
          <cell r="F117">
            <v>4928</v>
          </cell>
          <cell r="G117">
            <v>9186</v>
          </cell>
          <cell r="H117">
            <v>75</v>
          </cell>
          <cell r="I117">
            <v>3069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21300</v>
          </cell>
          <cell r="F118">
            <v>6900</v>
          </cell>
          <cell r="G118">
            <v>0</v>
          </cell>
          <cell r="H118">
            <v>80</v>
          </cell>
          <cell r="I118">
            <v>0</v>
          </cell>
        </row>
        <row r="119">
          <cell r="B119">
            <v>8049</v>
          </cell>
          <cell r="C119">
            <v>7717</v>
          </cell>
          <cell r="D119">
            <v>1445</v>
          </cell>
          <cell r="E119">
            <v>877</v>
          </cell>
          <cell r="F119">
            <v>10600</v>
          </cell>
          <cell r="G119">
            <v>5241</v>
          </cell>
          <cell r="H119">
            <v>292</v>
          </cell>
          <cell r="I119">
            <v>1600</v>
          </cell>
        </row>
        <row r="120">
          <cell r="B120">
            <v>26146</v>
          </cell>
          <cell r="C120">
            <v>20766</v>
          </cell>
          <cell r="D120">
            <v>21741</v>
          </cell>
          <cell r="E120">
            <v>47922</v>
          </cell>
          <cell r="F120">
            <v>15956</v>
          </cell>
          <cell r="G120">
            <v>5520</v>
          </cell>
          <cell r="H120">
            <v>28630</v>
          </cell>
          <cell r="I120">
            <v>8611</v>
          </cell>
        </row>
        <row r="121">
          <cell r="B121">
            <v>7035</v>
          </cell>
          <cell r="C121">
            <v>2586</v>
          </cell>
          <cell r="D121">
            <v>10673</v>
          </cell>
          <cell r="E121">
            <v>10804</v>
          </cell>
          <cell r="F121">
            <v>14324</v>
          </cell>
          <cell r="G121">
            <v>2665</v>
          </cell>
          <cell r="H121">
            <v>5432</v>
          </cell>
          <cell r="I121">
            <v>930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11515</v>
          </cell>
          <cell r="C123">
            <v>6397</v>
          </cell>
          <cell r="D123">
            <v>675</v>
          </cell>
          <cell r="E123">
            <v>8324</v>
          </cell>
          <cell r="F123">
            <v>14390</v>
          </cell>
          <cell r="G123">
            <v>4273</v>
          </cell>
          <cell r="H123">
            <v>1441</v>
          </cell>
          <cell r="I123">
            <v>10365</v>
          </cell>
        </row>
        <row r="124">
          <cell r="B124">
            <v>20560</v>
          </cell>
          <cell r="C124">
            <v>540</v>
          </cell>
          <cell r="D124">
            <v>2439</v>
          </cell>
          <cell r="E124">
            <v>5779</v>
          </cell>
          <cell r="F124">
            <v>5424</v>
          </cell>
          <cell r="G124">
            <v>3076</v>
          </cell>
          <cell r="H124">
            <v>5455</v>
          </cell>
          <cell r="I124">
            <v>261</v>
          </cell>
        </row>
        <row r="125">
          <cell r="B125">
            <v>11054</v>
          </cell>
          <cell r="C125">
            <v>0</v>
          </cell>
          <cell r="D125">
            <v>3311</v>
          </cell>
          <cell r="E125">
            <v>1803</v>
          </cell>
          <cell r="F125">
            <v>102350</v>
          </cell>
          <cell r="G125">
            <v>1854</v>
          </cell>
          <cell r="H125">
            <v>53569</v>
          </cell>
          <cell r="I125">
            <v>0</v>
          </cell>
        </row>
        <row r="126">
          <cell r="B126">
            <v>3732</v>
          </cell>
          <cell r="C126">
            <v>85</v>
          </cell>
          <cell r="D126">
            <v>400</v>
          </cell>
          <cell r="E126">
            <v>1401</v>
          </cell>
          <cell r="F126">
            <v>8760</v>
          </cell>
          <cell r="G126">
            <v>270</v>
          </cell>
          <cell r="H126">
            <v>0</v>
          </cell>
          <cell r="I126">
            <v>173</v>
          </cell>
        </row>
        <row r="127">
          <cell r="B127">
            <v>72</v>
          </cell>
          <cell r="C127">
            <v>0</v>
          </cell>
          <cell r="D127">
            <v>0</v>
          </cell>
          <cell r="E127">
            <v>444</v>
          </cell>
          <cell r="F127">
            <v>390</v>
          </cell>
          <cell r="G127">
            <v>10</v>
          </cell>
          <cell r="H127">
            <v>0</v>
          </cell>
          <cell r="I127">
            <v>0</v>
          </cell>
        </row>
        <row r="128">
          <cell r="B128">
            <v>2</v>
          </cell>
          <cell r="C128">
            <v>0</v>
          </cell>
          <cell r="D128">
            <v>0</v>
          </cell>
          <cell r="E128">
            <v>16501</v>
          </cell>
          <cell r="F128">
            <v>0</v>
          </cell>
          <cell r="G128">
            <v>208</v>
          </cell>
          <cell r="H128">
            <v>126</v>
          </cell>
          <cell r="I128">
            <v>3</v>
          </cell>
        </row>
        <row r="129">
          <cell r="B129">
            <v>2720</v>
          </cell>
          <cell r="C129">
            <v>24</v>
          </cell>
          <cell r="D129">
            <v>15</v>
          </cell>
          <cell r="E129">
            <v>3710</v>
          </cell>
          <cell r="F129">
            <v>12435</v>
          </cell>
          <cell r="G129">
            <v>220</v>
          </cell>
          <cell r="H129">
            <v>30</v>
          </cell>
          <cell r="I129">
            <v>302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7210</v>
          </cell>
          <cell r="F131">
            <v>3165</v>
          </cell>
          <cell r="G131">
            <v>444</v>
          </cell>
          <cell r="H131">
            <v>240</v>
          </cell>
          <cell r="I131">
            <v>0</v>
          </cell>
        </row>
        <row r="132">
          <cell r="B132">
            <v>46932</v>
          </cell>
          <cell r="C132">
            <v>2045</v>
          </cell>
          <cell r="D132">
            <v>315</v>
          </cell>
          <cell r="E132">
            <v>345</v>
          </cell>
          <cell r="F132">
            <v>9924</v>
          </cell>
          <cell r="G132">
            <v>3515</v>
          </cell>
          <cell r="H132">
            <v>196</v>
          </cell>
          <cell r="I132">
            <v>3569</v>
          </cell>
        </row>
        <row r="133">
          <cell r="B133">
            <v>607</v>
          </cell>
          <cell r="C133">
            <v>373</v>
          </cell>
          <cell r="D133">
            <v>0</v>
          </cell>
          <cell r="E133">
            <v>480</v>
          </cell>
          <cell r="F133">
            <v>2673</v>
          </cell>
          <cell r="G133">
            <v>61</v>
          </cell>
          <cell r="H133">
            <v>29</v>
          </cell>
          <cell r="I133">
            <v>1850</v>
          </cell>
        </row>
        <row r="134">
          <cell r="B134">
            <v>2560</v>
          </cell>
          <cell r="C134">
            <v>94</v>
          </cell>
          <cell r="D134">
            <v>6915</v>
          </cell>
          <cell r="E134">
            <v>2822</v>
          </cell>
          <cell r="F134">
            <v>1539</v>
          </cell>
          <cell r="G134">
            <v>349</v>
          </cell>
          <cell r="H134">
            <v>0</v>
          </cell>
          <cell r="I134">
            <v>281</v>
          </cell>
        </row>
        <row r="135">
          <cell r="B135">
            <v>24</v>
          </cell>
          <cell r="C135">
            <v>0</v>
          </cell>
          <cell r="D135">
            <v>116</v>
          </cell>
          <cell r="E135">
            <v>0</v>
          </cell>
          <cell r="F135">
            <v>0</v>
          </cell>
          <cell r="G135">
            <v>75</v>
          </cell>
          <cell r="H135">
            <v>74</v>
          </cell>
          <cell r="I135">
            <v>806</v>
          </cell>
        </row>
        <row r="136">
          <cell r="B136">
            <v>39</v>
          </cell>
          <cell r="C136">
            <v>92</v>
          </cell>
          <cell r="D136">
            <v>0</v>
          </cell>
          <cell r="E136">
            <v>79</v>
          </cell>
          <cell r="F136">
            <v>18925</v>
          </cell>
          <cell r="G136">
            <v>2</v>
          </cell>
          <cell r="H136">
            <v>0</v>
          </cell>
          <cell r="I136">
            <v>2500</v>
          </cell>
        </row>
        <row r="137">
          <cell r="B137">
            <v>532</v>
          </cell>
          <cell r="C137">
            <v>1953</v>
          </cell>
          <cell r="D137">
            <v>0</v>
          </cell>
          <cell r="E137">
            <v>43</v>
          </cell>
          <cell r="F137">
            <v>1179</v>
          </cell>
          <cell r="G137">
            <v>0</v>
          </cell>
          <cell r="H137">
            <v>0</v>
          </cell>
          <cell r="I137">
            <v>402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60</v>
          </cell>
          <cell r="G138">
            <v>0</v>
          </cell>
          <cell r="H138">
            <v>0</v>
          </cell>
          <cell r="I138">
            <v>29</v>
          </cell>
        </row>
        <row r="139">
          <cell r="B139">
            <v>146962</v>
          </cell>
          <cell r="C139">
            <v>34590</v>
          </cell>
          <cell r="D139">
            <v>1022426</v>
          </cell>
          <cell r="E139">
            <v>11432</v>
          </cell>
          <cell r="F139">
            <v>95357</v>
          </cell>
          <cell r="G139">
            <v>164730</v>
          </cell>
          <cell r="H139">
            <v>88672</v>
          </cell>
          <cell r="I139">
            <v>16084</v>
          </cell>
        </row>
        <row r="140">
          <cell r="B140">
            <v>49537</v>
          </cell>
          <cell r="C140">
            <v>24851</v>
          </cell>
          <cell r="D140">
            <v>8978</v>
          </cell>
          <cell r="E140">
            <v>17849</v>
          </cell>
          <cell r="F140">
            <v>4089</v>
          </cell>
          <cell r="G140">
            <v>10054</v>
          </cell>
          <cell r="H140">
            <v>12061</v>
          </cell>
          <cell r="I140">
            <v>4580</v>
          </cell>
        </row>
      </sheetData>
      <sheetData sheetId="10">
        <row r="8">
          <cell r="B8">
            <v>0</v>
          </cell>
          <cell r="C8">
            <v>7645</v>
          </cell>
          <cell r="D8">
            <v>14297</v>
          </cell>
          <cell r="E8">
            <v>0</v>
          </cell>
          <cell r="F8">
            <v>6270</v>
          </cell>
          <cell r="G8">
            <v>0</v>
          </cell>
          <cell r="H8">
            <v>8448</v>
          </cell>
          <cell r="I8">
            <v>312</v>
          </cell>
        </row>
        <row r="9">
          <cell r="B9">
            <v>447</v>
          </cell>
          <cell r="C9">
            <v>1280</v>
          </cell>
          <cell r="D9">
            <v>1036</v>
          </cell>
          <cell r="E9">
            <v>1785</v>
          </cell>
          <cell r="F9">
            <v>1777</v>
          </cell>
          <cell r="G9">
            <v>3477</v>
          </cell>
          <cell r="H9">
            <v>15189</v>
          </cell>
          <cell r="I9">
            <v>1590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3305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130</v>
          </cell>
          <cell r="D11">
            <v>0</v>
          </cell>
          <cell r="E11">
            <v>0</v>
          </cell>
          <cell r="F11">
            <v>2</v>
          </cell>
          <cell r="G11">
            <v>0</v>
          </cell>
          <cell r="I11">
            <v>20</v>
          </cell>
        </row>
        <row r="12">
          <cell r="B12">
            <v>0</v>
          </cell>
          <cell r="C12">
            <v>0</v>
          </cell>
          <cell r="D12">
            <v>974</v>
          </cell>
          <cell r="E12">
            <v>0</v>
          </cell>
          <cell r="F12">
            <v>10</v>
          </cell>
          <cell r="G12">
            <v>8</v>
          </cell>
          <cell r="H12">
            <v>3181</v>
          </cell>
          <cell r="I12">
            <v>35</v>
          </cell>
        </row>
        <row r="13">
          <cell r="B13">
            <v>162</v>
          </cell>
          <cell r="C13">
            <v>45</v>
          </cell>
          <cell r="D13">
            <v>917</v>
          </cell>
          <cell r="E13">
            <v>160</v>
          </cell>
          <cell r="F13">
            <v>276</v>
          </cell>
          <cell r="G13">
            <v>1301</v>
          </cell>
          <cell r="H13">
            <v>18026</v>
          </cell>
          <cell r="I13">
            <v>0</v>
          </cell>
        </row>
        <row r="14">
          <cell r="B14">
            <v>70</v>
          </cell>
          <cell r="C14">
            <v>171</v>
          </cell>
          <cell r="D14">
            <v>627</v>
          </cell>
          <cell r="E14">
            <v>31</v>
          </cell>
          <cell r="F14">
            <v>125</v>
          </cell>
          <cell r="G14">
            <v>4665</v>
          </cell>
          <cell r="H14">
            <v>18494</v>
          </cell>
          <cell r="I14">
            <v>15</v>
          </cell>
        </row>
        <row r="15">
          <cell r="B15">
            <v>35</v>
          </cell>
          <cell r="C15">
            <v>0</v>
          </cell>
          <cell r="D15">
            <v>0</v>
          </cell>
          <cell r="E15">
            <v>0</v>
          </cell>
          <cell r="F15">
            <v>75</v>
          </cell>
          <cell r="G15">
            <v>370</v>
          </cell>
          <cell r="H15">
            <v>91</v>
          </cell>
          <cell r="I15">
            <v>0</v>
          </cell>
        </row>
        <row r="16">
          <cell r="B16">
            <v>66</v>
          </cell>
          <cell r="C16">
            <v>165</v>
          </cell>
          <cell r="D16">
            <v>499</v>
          </cell>
          <cell r="E16">
            <v>93</v>
          </cell>
          <cell r="F16">
            <v>645</v>
          </cell>
          <cell r="G16">
            <v>10268</v>
          </cell>
          <cell r="H16">
            <v>1256</v>
          </cell>
          <cell r="I16">
            <v>241</v>
          </cell>
        </row>
        <row r="17">
          <cell r="B17">
            <v>861</v>
          </cell>
          <cell r="C17">
            <v>1534</v>
          </cell>
          <cell r="D17">
            <v>309</v>
          </cell>
          <cell r="E17">
            <v>3469</v>
          </cell>
          <cell r="F17">
            <v>327</v>
          </cell>
          <cell r="G17">
            <v>226</v>
          </cell>
          <cell r="H17">
            <v>1218</v>
          </cell>
          <cell r="I17">
            <v>505</v>
          </cell>
        </row>
        <row r="18">
          <cell r="B18">
            <v>0</v>
          </cell>
          <cell r="C18">
            <v>557</v>
          </cell>
          <cell r="D18">
            <v>0</v>
          </cell>
          <cell r="E18">
            <v>5</v>
          </cell>
          <cell r="F18">
            <v>8572</v>
          </cell>
          <cell r="G18">
            <v>230</v>
          </cell>
          <cell r="H18">
            <v>0</v>
          </cell>
          <cell r="I18">
            <v>338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2765</v>
          </cell>
          <cell r="F19">
            <v>160</v>
          </cell>
          <cell r="G19">
            <v>555</v>
          </cell>
          <cell r="H19">
            <v>0</v>
          </cell>
          <cell r="I19">
            <v>0</v>
          </cell>
        </row>
        <row r="20">
          <cell r="B20">
            <v>138</v>
          </cell>
          <cell r="C20">
            <v>852</v>
          </cell>
          <cell r="D20">
            <v>108</v>
          </cell>
          <cell r="E20">
            <v>190</v>
          </cell>
          <cell r="F20">
            <v>7238</v>
          </cell>
          <cell r="G20">
            <v>742</v>
          </cell>
          <cell r="H20">
            <v>28</v>
          </cell>
          <cell r="I20">
            <v>495</v>
          </cell>
        </row>
        <row r="21">
          <cell r="B21">
            <v>2405</v>
          </cell>
          <cell r="C21">
            <v>1784</v>
          </cell>
          <cell r="D21">
            <v>2663</v>
          </cell>
          <cell r="E21">
            <v>7474</v>
          </cell>
          <cell r="F21">
            <v>10290</v>
          </cell>
          <cell r="G21">
            <v>928</v>
          </cell>
          <cell r="H21">
            <v>3461</v>
          </cell>
          <cell r="I21">
            <v>1354</v>
          </cell>
        </row>
        <row r="22">
          <cell r="B22">
            <v>191</v>
          </cell>
          <cell r="C22">
            <v>109</v>
          </cell>
          <cell r="D22">
            <v>368</v>
          </cell>
          <cell r="E22">
            <v>339</v>
          </cell>
          <cell r="F22">
            <v>380</v>
          </cell>
          <cell r="G22">
            <v>160</v>
          </cell>
          <cell r="H22">
            <v>466</v>
          </cell>
          <cell r="I22">
            <v>42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22</v>
          </cell>
          <cell r="C24">
            <v>489</v>
          </cell>
          <cell r="D24">
            <v>75</v>
          </cell>
          <cell r="E24">
            <v>340</v>
          </cell>
          <cell r="F24">
            <v>704</v>
          </cell>
          <cell r="G24">
            <v>421</v>
          </cell>
          <cell r="H24">
            <v>359</v>
          </cell>
          <cell r="I24">
            <v>558</v>
          </cell>
        </row>
        <row r="25">
          <cell r="B25">
            <v>65</v>
          </cell>
          <cell r="C25">
            <v>61</v>
          </cell>
          <cell r="D25">
            <v>20</v>
          </cell>
          <cell r="E25">
            <v>100</v>
          </cell>
          <cell r="F25">
            <v>81</v>
          </cell>
          <cell r="G25">
            <v>10</v>
          </cell>
          <cell r="H25">
            <v>96</v>
          </cell>
          <cell r="I25">
            <v>2</v>
          </cell>
        </row>
        <row r="26">
          <cell r="B26">
            <v>28</v>
          </cell>
          <cell r="C26">
            <v>0</v>
          </cell>
          <cell r="D26">
            <v>20</v>
          </cell>
          <cell r="E26">
            <v>356</v>
          </cell>
          <cell r="F26">
            <v>0</v>
          </cell>
          <cell r="G26">
            <v>1</v>
          </cell>
          <cell r="H26">
            <v>68</v>
          </cell>
          <cell r="I26">
            <v>0</v>
          </cell>
        </row>
        <row r="27">
          <cell r="B27">
            <v>18</v>
          </cell>
          <cell r="C27">
            <v>8</v>
          </cell>
          <cell r="D27">
            <v>55</v>
          </cell>
          <cell r="E27">
            <v>72</v>
          </cell>
          <cell r="F27">
            <v>235</v>
          </cell>
          <cell r="G27">
            <v>10</v>
          </cell>
          <cell r="H27">
            <v>0</v>
          </cell>
          <cell r="I27">
            <v>3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1035</v>
          </cell>
          <cell r="F28">
            <v>201</v>
          </cell>
          <cell r="G28">
            <v>113</v>
          </cell>
          <cell r="H28">
            <v>12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592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5</v>
          </cell>
          <cell r="C30">
            <v>5</v>
          </cell>
          <cell r="D30">
            <v>10</v>
          </cell>
          <cell r="E30">
            <v>70</v>
          </cell>
          <cell r="F30">
            <v>660</v>
          </cell>
          <cell r="G30">
            <v>3</v>
          </cell>
          <cell r="H30">
            <v>110</v>
          </cell>
          <cell r="I30">
            <v>3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1139</v>
          </cell>
          <cell r="F32">
            <v>150</v>
          </cell>
          <cell r="G32">
            <v>118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267</v>
          </cell>
          <cell r="E33">
            <v>12</v>
          </cell>
          <cell r="F33">
            <v>183</v>
          </cell>
          <cell r="G33">
            <v>236</v>
          </cell>
          <cell r="H33">
            <v>120</v>
          </cell>
          <cell r="I33">
            <v>3</v>
          </cell>
        </row>
        <row r="34">
          <cell r="B34">
            <v>0</v>
          </cell>
          <cell r="C34">
            <v>57</v>
          </cell>
          <cell r="D34">
            <v>0</v>
          </cell>
          <cell r="E34">
            <v>20</v>
          </cell>
          <cell r="F34">
            <v>400</v>
          </cell>
          <cell r="G34">
            <v>0</v>
          </cell>
          <cell r="H34">
            <v>0</v>
          </cell>
          <cell r="I34">
            <v>320</v>
          </cell>
        </row>
        <row r="35">
          <cell r="B35">
            <v>15</v>
          </cell>
          <cell r="C35">
            <v>67</v>
          </cell>
          <cell r="D35">
            <v>315</v>
          </cell>
          <cell r="E35">
            <v>36</v>
          </cell>
          <cell r="F35">
            <v>232</v>
          </cell>
          <cell r="G35">
            <v>353</v>
          </cell>
          <cell r="H35">
            <v>248</v>
          </cell>
          <cell r="I35">
            <v>5</v>
          </cell>
        </row>
        <row r="36">
          <cell r="B36">
            <v>62</v>
          </cell>
          <cell r="C36">
            <v>0</v>
          </cell>
          <cell r="D36">
            <v>425</v>
          </cell>
          <cell r="E36">
            <v>0</v>
          </cell>
          <cell r="F36">
            <v>0</v>
          </cell>
          <cell r="G36">
            <v>170</v>
          </cell>
          <cell r="H36">
            <v>0</v>
          </cell>
          <cell r="I36">
            <v>400</v>
          </cell>
        </row>
        <row r="37">
          <cell r="B37">
            <v>0</v>
          </cell>
          <cell r="C37">
            <v>0</v>
          </cell>
          <cell r="D37">
            <v>20</v>
          </cell>
          <cell r="E37">
            <v>10</v>
          </cell>
          <cell r="F37">
            <v>12</v>
          </cell>
          <cell r="G37">
            <v>0</v>
          </cell>
          <cell r="H37">
            <v>0</v>
          </cell>
          <cell r="I37">
            <v>560</v>
          </cell>
        </row>
        <row r="38">
          <cell r="B38">
            <v>115</v>
          </cell>
          <cell r="C38">
            <v>585</v>
          </cell>
          <cell r="D38">
            <v>5</v>
          </cell>
          <cell r="E38">
            <v>80</v>
          </cell>
          <cell r="F38">
            <v>2090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121</v>
          </cell>
          <cell r="C40">
            <v>151</v>
          </cell>
          <cell r="D40">
            <v>3569</v>
          </cell>
          <cell r="E40">
            <v>67</v>
          </cell>
          <cell r="F40">
            <v>742</v>
          </cell>
          <cell r="G40">
            <v>133</v>
          </cell>
          <cell r="H40">
            <v>880</v>
          </cell>
          <cell r="I40">
            <v>160</v>
          </cell>
        </row>
        <row r="41">
          <cell r="B41">
            <v>1511</v>
          </cell>
          <cell r="C41">
            <v>3151</v>
          </cell>
          <cell r="D41">
            <v>898</v>
          </cell>
          <cell r="E41">
            <v>5085</v>
          </cell>
          <cell r="F41">
            <v>2215</v>
          </cell>
          <cell r="G41">
            <v>1989</v>
          </cell>
          <cell r="H41">
            <v>2668</v>
          </cell>
          <cell r="I41">
            <v>1093</v>
          </cell>
        </row>
        <row r="56">
          <cell r="C56">
            <v>71876</v>
          </cell>
          <cell r="D56">
            <v>12036</v>
          </cell>
          <cell r="F56">
            <v>6930</v>
          </cell>
        </row>
        <row r="57">
          <cell r="B57">
            <v>1680</v>
          </cell>
          <cell r="C57">
            <v>2082</v>
          </cell>
          <cell r="D57">
            <v>2904</v>
          </cell>
          <cell r="E57">
            <v>2128</v>
          </cell>
          <cell r="F57">
            <v>4163</v>
          </cell>
          <cell r="G57">
            <v>8099</v>
          </cell>
          <cell r="H57">
            <v>17820</v>
          </cell>
          <cell r="I57">
            <v>1719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90</v>
          </cell>
          <cell r="H58">
            <v>0</v>
          </cell>
          <cell r="I58">
            <v>0</v>
          </cell>
        </row>
        <row r="59">
          <cell r="B59">
            <v>1520</v>
          </cell>
          <cell r="C59">
            <v>71885</v>
          </cell>
          <cell r="D59">
            <v>382</v>
          </cell>
          <cell r="E59">
            <v>1150</v>
          </cell>
          <cell r="F59">
            <v>8658</v>
          </cell>
          <cell r="G59">
            <v>19735</v>
          </cell>
          <cell r="H59">
            <v>667</v>
          </cell>
          <cell r="I59">
            <v>29750</v>
          </cell>
        </row>
        <row r="60">
          <cell r="B60">
            <v>0</v>
          </cell>
          <cell r="C60">
            <v>0</v>
          </cell>
          <cell r="D60">
            <v>386</v>
          </cell>
          <cell r="E60">
            <v>0</v>
          </cell>
          <cell r="F60">
            <v>10</v>
          </cell>
          <cell r="G60">
            <v>0</v>
          </cell>
          <cell r="H60">
            <v>1115</v>
          </cell>
          <cell r="I60">
            <v>200</v>
          </cell>
        </row>
        <row r="61">
          <cell r="B61">
            <v>227</v>
          </cell>
          <cell r="C61">
            <v>56</v>
          </cell>
          <cell r="D61">
            <v>184</v>
          </cell>
          <cell r="E61">
            <v>1062</v>
          </cell>
          <cell r="F61">
            <v>440</v>
          </cell>
          <cell r="G61">
            <v>294</v>
          </cell>
          <cell r="H61">
            <v>830</v>
          </cell>
          <cell r="I61">
            <v>0</v>
          </cell>
        </row>
        <row r="62">
          <cell r="B62">
            <v>128</v>
          </cell>
          <cell r="C62">
            <v>551</v>
          </cell>
          <cell r="D62">
            <v>62</v>
          </cell>
          <cell r="E62">
            <v>140</v>
          </cell>
          <cell r="F62">
            <v>415</v>
          </cell>
          <cell r="G62">
            <v>1983</v>
          </cell>
          <cell r="H62">
            <v>812</v>
          </cell>
          <cell r="I62">
            <v>0</v>
          </cell>
        </row>
        <row r="63">
          <cell r="B63">
            <v>25</v>
          </cell>
          <cell r="C63">
            <v>0</v>
          </cell>
          <cell r="D63">
            <v>0</v>
          </cell>
          <cell r="E63">
            <v>0</v>
          </cell>
          <cell r="F63">
            <v>65</v>
          </cell>
          <cell r="G63">
            <v>98</v>
          </cell>
          <cell r="H63">
            <v>0</v>
          </cell>
          <cell r="I63">
            <v>0</v>
          </cell>
        </row>
        <row r="64">
          <cell r="B64">
            <v>475</v>
          </cell>
          <cell r="C64">
            <v>1050</v>
          </cell>
          <cell r="D64">
            <v>2915</v>
          </cell>
          <cell r="E64">
            <v>81</v>
          </cell>
          <cell r="F64">
            <v>1480</v>
          </cell>
          <cell r="G64">
            <v>615</v>
          </cell>
          <cell r="H64">
            <v>2851</v>
          </cell>
          <cell r="I64">
            <v>250</v>
          </cell>
        </row>
        <row r="65">
          <cell r="B65">
            <v>1121</v>
          </cell>
          <cell r="C65">
            <v>736</v>
          </cell>
          <cell r="D65">
            <v>680</v>
          </cell>
          <cell r="E65">
            <v>2049</v>
          </cell>
          <cell r="F65">
            <v>459</v>
          </cell>
          <cell r="G65">
            <v>394</v>
          </cell>
          <cell r="H65">
            <v>1966</v>
          </cell>
          <cell r="I65">
            <v>267</v>
          </cell>
        </row>
        <row r="66">
          <cell r="B66">
            <v>0</v>
          </cell>
          <cell r="C66">
            <v>473</v>
          </cell>
          <cell r="D66">
            <v>0</v>
          </cell>
          <cell r="E66">
            <v>12</v>
          </cell>
          <cell r="F66">
            <v>810</v>
          </cell>
          <cell r="G66">
            <v>205</v>
          </cell>
          <cell r="H66">
            <v>0</v>
          </cell>
          <cell r="I66">
            <v>361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2431</v>
          </cell>
          <cell r="F67">
            <v>210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320</v>
          </cell>
          <cell r="C68">
            <v>990</v>
          </cell>
          <cell r="D68">
            <v>0</v>
          </cell>
          <cell r="E68">
            <v>249</v>
          </cell>
          <cell r="F68">
            <v>1025</v>
          </cell>
          <cell r="G68">
            <v>606</v>
          </cell>
          <cell r="H68">
            <v>21</v>
          </cell>
          <cell r="I68">
            <v>254</v>
          </cell>
        </row>
        <row r="69">
          <cell r="B69">
            <v>2183</v>
          </cell>
          <cell r="C69">
            <v>1387</v>
          </cell>
          <cell r="D69">
            <v>2356</v>
          </cell>
          <cell r="E69">
            <v>3661</v>
          </cell>
          <cell r="F69">
            <v>2298</v>
          </cell>
          <cell r="G69">
            <v>1152</v>
          </cell>
          <cell r="H69">
            <v>2916</v>
          </cell>
          <cell r="I69">
            <v>667</v>
          </cell>
        </row>
        <row r="70">
          <cell r="B70">
            <v>1046</v>
          </cell>
          <cell r="C70">
            <v>386</v>
          </cell>
          <cell r="D70">
            <v>2471</v>
          </cell>
          <cell r="E70">
            <v>1503</v>
          </cell>
          <cell r="F70">
            <v>690</v>
          </cell>
          <cell r="G70">
            <v>368</v>
          </cell>
          <cell r="H70">
            <v>171</v>
          </cell>
          <cell r="I70">
            <v>186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2492</v>
          </cell>
          <cell r="C72">
            <v>1674</v>
          </cell>
          <cell r="D72">
            <v>527</v>
          </cell>
          <cell r="E72">
            <v>1349</v>
          </cell>
          <cell r="F72">
            <v>1320</v>
          </cell>
          <cell r="G72">
            <v>842</v>
          </cell>
          <cell r="H72">
            <v>62</v>
          </cell>
          <cell r="I72">
            <v>1123</v>
          </cell>
        </row>
        <row r="73">
          <cell r="B73">
            <v>2695</v>
          </cell>
          <cell r="C73">
            <v>270</v>
          </cell>
          <cell r="D73">
            <v>244</v>
          </cell>
          <cell r="E73">
            <v>949</v>
          </cell>
          <cell r="F73">
            <v>130</v>
          </cell>
          <cell r="G73">
            <v>140</v>
          </cell>
          <cell r="H73">
            <v>101</v>
          </cell>
          <cell r="I73">
            <v>29</v>
          </cell>
        </row>
        <row r="74">
          <cell r="B74">
            <v>400</v>
          </cell>
          <cell r="C74">
            <v>0</v>
          </cell>
          <cell r="D74">
            <v>40</v>
          </cell>
          <cell r="E74">
            <v>499</v>
          </cell>
          <cell r="F74">
            <v>85</v>
          </cell>
          <cell r="G74">
            <v>297</v>
          </cell>
          <cell r="H74">
            <v>2222</v>
          </cell>
          <cell r="I74">
            <v>30</v>
          </cell>
        </row>
        <row r="75">
          <cell r="B75">
            <v>218</v>
          </cell>
          <cell r="C75">
            <v>50</v>
          </cell>
          <cell r="D75">
            <v>8</v>
          </cell>
          <cell r="E75">
            <v>109</v>
          </cell>
          <cell r="F75">
            <v>280</v>
          </cell>
          <cell r="G75">
            <v>0</v>
          </cell>
          <cell r="H75">
            <v>0</v>
          </cell>
          <cell r="I75">
            <v>18</v>
          </cell>
        </row>
        <row r="76">
          <cell r="B76">
            <v>20</v>
          </cell>
          <cell r="C76">
            <v>0</v>
          </cell>
          <cell r="D76">
            <v>0</v>
          </cell>
          <cell r="E76">
            <v>620</v>
          </cell>
          <cell r="F76">
            <v>220</v>
          </cell>
          <cell r="G76">
            <v>15</v>
          </cell>
          <cell r="H76">
            <v>0</v>
          </cell>
          <cell r="I76">
            <v>0</v>
          </cell>
        </row>
        <row r="77">
          <cell r="B77">
            <v>9</v>
          </cell>
          <cell r="C77">
            <v>0</v>
          </cell>
          <cell r="D77">
            <v>0</v>
          </cell>
          <cell r="E77">
            <v>8737</v>
          </cell>
          <cell r="F77">
            <v>0</v>
          </cell>
          <cell r="G77">
            <v>597</v>
          </cell>
          <cell r="H77">
            <v>174</v>
          </cell>
          <cell r="I77">
            <v>0</v>
          </cell>
        </row>
        <row r="78">
          <cell r="B78">
            <v>345</v>
          </cell>
          <cell r="C78">
            <v>19</v>
          </cell>
          <cell r="D78">
            <v>5</v>
          </cell>
          <cell r="E78">
            <v>156</v>
          </cell>
          <cell r="F78">
            <v>630</v>
          </cell>
          <cell r="G78">
            <v>0</v>
          </cell>
          <cell r="H78">
            <v>30</v>
          </cell>
          <cell r="I78">
            <v>7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748</v>
          </cell>
          <cell r="F80">
            <v>250</v>
          </cell>
          <cell r="G80">
            <v>96</v>
          </cell>
          <cell r="H80">
            <v>0</v>
          </cell>
          <cell r="I80">
            <v>0</v>
          </cell>
        </row>
        <row r="81">
          <cell r="B81">
            <v>37731</v>
          </cell>
          <cell r="C81">
            <v>1532</v>
          </cell>
          <cell r="D81">
            <v>150</v>
          </cell>
          <cell r="E81">
            <v>4504</v>
          </cell>
          <cell r="F81">
            <v>5201</v>
          </cell>
          <cell r="G81">
            <v>4041</v>
          </cell>
          <cell r="H81">
            <v>464</v>
          </cell>
          <cell r="I81">
            <v>1251</v>
          </cell>
        </row>
        <row r="82">
          <cell r="B82">
            <v>299</v>
          </cell>
          <cell r="C82">
            <v>1722</v>
          </cell>
          <cell r="D82">
            <v>0</v>
          </cell>
          <cell r="E82">
            <v>755</v>
          </cell>
          <cell r="F82">
            <v>1258</v>
          </cell>
          <cell r="G82">
            <v>161</v>
          </cell>
          <cell r="H82">
            <v>25</v>
          </cell>
          <cell r="I82">
            <v>1996</v>
          </cell>
        </row>
        <row r="83">
          <cell r="B83">
            <v>480</v>
          </cell>
          <cell r="C83">
            <v>674</v>
          </cell>
          <cell r="D83">
            <v>3134</v>
          </cell>
          <cell r="E83">
            <v>1296</v>
          </cell>
          <cell r="F83">
            <v>448</v>
          </cell>
          <cell r="G83">
            <v>1202</v>
          </cell>
          <cell r="H83">
            <v>190</v>
          </cell>
          <cell r="I83">
            <v>68</v>
          </cell>
        </row>
        <row r="84">
          <cell r="B84">
            <v>78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265</v>
          </cell>
          <cell r="H84">
            <v>0</v>
          </cell>
          <cell r="I84">
            <v>200</v>
          </cell>
        </row>
        <row r="85">
          <cell r="B85">
            <v>58</v>
          </cell>
          <cell r="C85">
            <v>1549</v>
          </cell>
          <cell r="D85">
            <v>0</v>
          </cell>
          <cell r="E85">
            <v>1438</v>
          </cell>
          <cell r="F85">
            <v>10170</v>
          </cell>
          <cell r="G85">
            <v>0</v>
          </cell>
          <cell r="H85">
            <v>0</v>
          </cell>
          <cell r="I85">
            <v>947</v>
          </cell>
        </row>
        <row r="86">
          <cell r="B86">
            <v>113</v>
          </cell>
          <cell r="C86">
            <v>13723</v>
          </cell>
          <cell r="D86">
            <v>0</v>
          </cell>
          <cell r="E86">
            <v>135</v>
          </cell>
          <cell r="F86">
            <v>315</v>
          </cell>
          <cell r="G86">
            <v>0</v>
          </cell>
          <cell r="H86">
            <v>0</v>
          </cell>
          <cell r="I86">
            <v>77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160</v>
          </cell>
          <cell r="G87">
            <v>250</v>
          </cell>
          <cell r="H87">
            <v>0</v>
          </cell>
          <cell r="I87">
            <v>4</v>
          </cell>
        </row>
        <row r="88">
          <cell r="B88">
            <v>27439</v>
          </cell>
          <cell r="C88">
            <v>6933</v>
          </cell>
          <cell r="D88">
            <v>148230</v>
          </cell>
          <cell r="E88">
            <v>4090</v>
          </cell>
          <cell r="F88">
            <v>15422</v>
          </cell>
          <cell r="G88">
            <v>58566</v>
          </cell>
          <cell r="H88">
            <v>18896</v>
          </cell>
          <cell r="I88">
            <v>1114</v>
          </cell>
        </row>
        <row r="89">
          <cell r="B89">
            <v>145409</v>
          </cell>
          <cell r="C89">
            <v>148492</v>
          </cell>
          <cell r="D89">
            <v>11530</v>
          </cell>
          <cell r="E89">
            <v>206302</v>
          </cell>
          <cell r="F89">
            <v>25243</v>
          </cell>
          <cell r="G89">
            <v>59098</v>
          </cell>
          <cell r="H89">
            <v>23975</v>
          </cell>
          <cell r="I89">
            <v>2191</v>
          </cell>
        </row>
        <row r="105">
          <cell r="B105">
            <v>0</v>
          </cell>
          <cell r="C105">
            <v>202626</v>
          </cell>
          <cell r="D105">
            <v>52469</v>
          </cell>
          <cell r="E105">
            <v>185707</v>
          </cell>
          <cell r="F105">
            <v>24030</v>
          </cell>
          <cell r="G105">
            <v>0</v>
          </cell>
          <cell r="H105">
            <v>71277</v>
          </cell>
          <cell r="I105">
            <v>14594</v>
          </cell>
        </row>
        <row r="106">
          <cell r="B106">
            <v>3429</v>
          </cell>
          <cell r="C106">
            <v>3252</v>
          </cell>
          <cell r="D106">
            <v>7604</v>
          </cell>
          <cell r="E106">
            <v>2969</v>
          </cell>
          <cell r="F106">
            <v>7664</v>
          </cell>
          <cell r="G106">
            <v>15661</v>
          </cell>
          <cell r="H106">
            <v>33420</v>
          </cell>
          <cell r="I106">
            <v>2547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360</v>
          </cell>
          <cell r="H107">
            <v>0</v>
          </cell>
          <cell r="I107">
            <v>0</v>
          </cell>
        </row>
        <row r="108">
          <cell r="B108">
            <v>309</v>
          </cell>
          <cell r="C108">
            <v>5298</v>
          </cell>
          <cell r="D108">
            <v>100</v>
          </cell>
          <cell r="E108">
            <v>190</v>
          </cell>
          <cell r="F108">
            <v>1000</v>
          </cell>
          <cell r="G108">
            <v>2060</v>
          </cell>
          <cell r="H108">
            <v>126</v>
          </cell>
          <cell r="I108">
            <v>2290</v>
          </cell>
        </row>
        <row r="109">
          <cell r="B109">
            <v>0</v>
          </cell>
          <cell r="C109">
            <v>0</v>
          </cell>
          <cell r="D109">
            <v>493</v>
          </cell>
          <cell r="E109">
            <v>0</v>
          </cell>
          <cell r="F109">
            <v>25</v>
          </cell>
          <cell r="G109">
            <v>0</v>
          </cell>
          <cell r="H109">
            <v>1781</v>
          </cell>
          <cell r="I109">
            <v>400</v>
          </cell>
        </row>
        <row r="110">
          <cell r="B110">
            <v>254</v>
          </cell>
          <cell r="C110">
            <v>56</v>
          </cell>
          <cell r="D110">
            <v>128</v>
          </cell>
          <cell r="E110">
            <v>852</v>
          </cell>
          <cell r="F110">
            <v>590</v>
          </cell>
          <cell r="G110">
            <v>196</v>
          </cell>
          <cell r="H110">
            <v>809</v>
          </cell>
          <cell r="I110">
            <v>0</v>
          </cell>
        </row>
        <row r="111">
          <cell r="B111">
            <v>166</v>
          </cell>
          <cell r="C111">
            <v>975</v>
          </cell>
          <cell r="D111">
            <v>43</v>
          </cell>
          <cell r="E111">
            <v>143</v>
          </cell>
          <cell r="F111">
            <v>750</v>
          </cell>
          <cell r="G111">
            <v>1065</v>
          </cell>
          <cell r="H111">
            <v>1120</v>
          </cell>
          <cell r="I111">
            <v>0</v>
          </cell>
        </row>
        <row r="112">
          <cell r="B112">
            <v>32</v>
          </cell>
          <cell r="C112">
            <v>0</v>
          </cell>
          <cell r="D112">
            <v>0</v>
          </cell>
          <cell r="E112">
            <v>0</v>
          </cell>
          <cell r="F112">
            <v>125</v>
          </cell>
          <cell r="G112">
            <v>118</v>
          </cell>
          <cell r="H112">
            <v>0</v>
          </cell>
          <cell r="I112">
            <v>0</v>
          </cell>
        </row>
        <row r="113">
          <cell r="B113">
            <v>835</v>
          </cell>
          <cell r="C113">
            <v>433</v>
          </cell>
          <cell r="D113">
            <v>2651</v>
          </cell>
          <cell r="E113">
            <v>80</v>
          </cell>
          <cell r="F113">
            <v>2140</v>
          </cell>
          <cell r="G113">
            <v>875</v>
          </cell>
          <cell r="H113">
            <v>7019</v>
          </cell>
          <cell r="I113">
            <v>190</v>
          </cell>
        </row>
        <row r="114">
          <cell r="B114">
            <v>13563</v>
          </cell>
          <cell r="C114">
            <v>7092</v>
          </cell>
          <cell r="D114">
            <v>7245</v>
          </cell>
          <cell r="E114">
            <v>22338</v>
          </cell>
          <cell r="F114">
            <v>4382</v>
          </cell>
          <cell r="G114">
            <v>3398</v>
          </cell>
          <cell r="H114">
            <v>21209</v>
          </cell>
          <cell r="I114">
            <v>1938</v>
          </cell>
        </row>
        <row r="115">
          <cell r="B115">
            <v>0</v>
          </cell>
          <cell r="C115">
            <v>4655</v>
          </cell>
          <cell r="D115">
            <v>0</v>
          </cell>
          <cell r="E115">
            <v>44</v>
          </cell>
          <cell r="F115">
            <v>8080</v>
          </cell>
          <cell r="G115">
            <v>2104</v>
          </cell>
          <cell r="H115">
            <v>0</v>
          </cell>
          <cell r="I115">
            <v>3056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97240</v>
          </cell>
          <cell r="F116">
            <v>3360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3169</v>
          </cell>
          <cell r="C117">
            <v>7542</v>
          </cell>
          <cell r="D117">
            <v>0</v>
          </cell>
          <cell r="E117">
            <v>1010</v>
          </cell>
          <cell r="F117">
            <v>10018</v>
          </cell>
          <cell r="G117">
            <v>3596</v>
          </cell>
          <cell r="H117">
            <v>214</v>
          </cell>
          <cell r="I117">
            <v>2039</v>
          </cell>
        </row>
        <row r="118">
          <cell r="B118">
            <v>30907</v>
          </cell>
          <cell r="C118">
            <v>10173</v>
          </cell>
          <cell r="D118">
            <v>22339</v>
          </cell>
          <cell r="E118">
            <v>41591</v>
          </cell>
          <cell r="F118">
            <v>24028</v>
          </cell>
          <cell r="G118">
            <v>13519</v>
          </cell>
          <cell r="H118">
            <v>27329</v>
          </cell>
          <cell r="I118">
            <v>4625</v>
          </cell>
        </row>
        <row r="119">
          <cell r="B119">
            <v>7353</v>
          </cell>
          <cell r="C119">
            <v>896</v>
          </cell>
          <cell r="D119">
            <v>6842</v>
          </cell>
          <cell r="E119">
            <v>10896</v>
          </cell>
          <cell r="F119">
            <v>6010</v>
          </cell>
          <cell r="G119">
            <v>1127</v>
          </cell>
          <cell r="H119">
            <v>982</v>
          </cell>
          <cell r="I119">
            <v>653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14812</v>
          </cell>
          <cell r="C121">
            <v>6002</v>
          </cell>
          <cell r="D121">
            <v>2927</v>
          </cell>
          <cell r="E121">
            <v>13313</v>
          </cell>
          <cell r="F121">
            <v>6358</v>
          </cell>
          <cell r="G121">
            <v>3751</v>
          </cell>
          <cell r="H121">
            <v>3526</v>
          </cell>
          <cell r="I121">
            <v>10431</v>
          </cell>
        </row>
        <row r="122">
          <cell r="B122">
            <v>26173</v>
          </cell>
          <cell r="C122">
            <v>738</v>
          </cell>
          <cell r="D122">
            <v>1396</v>
          </cell>
          <cell r="E122">
            <v>4346</v>
          </cell>
          <cell r="F122">
            <v>1004</v>
          </cell>
          <cell r="G122">
            <v>970</v>
          </cell>
          <cell r="H122">
            <v>334</v>
          </cell>
          <cell r="I122">
            <v>137</v>
          </cell>
        </row>
        <row r="123">
          <cell r="B123">
            <v>9448</v>
          </cell>
          <cell r="C123">
            <v>0</v>
          </cell>
          <cell r="D123">
            <v>320</v>
          </cell>
          <cell r="E123">
            <v>19961</v>
          </cell>
          <cell r="F123">
            <v>1700</v>
          </cell>
          <cell r="G123">
            <v>42223</v>
          </cell>
          <cell r="H123">
            <v>56033</v>
          </cell>
          <cell r="I123">
            <v>150</v>
          </cell>
        </row>
        <row r="124">
          <cell r="B124">
            <v>2734</v>
          </cell>
          <cell r="C124">
            <v>146</v>
          </cell>
          <cell r="D124">
            <v>52</v>
          </cell>
          <cell r="E124">
            <v>1036</v>
          </cell>
          <cell r="F124">
            <v>3340</v>
          </cell>
          <cell r="G124">
            <v>0</v>
          </cell>
          <cell r="H124">
            <v>0</v>
          </cell>
          <cell r="I124">
            <v>134</v>
          </cell>
        </row>
        <row r="125">
          <cell r="B125">
            <v>50</v>
          </cell>
          <cell r="C125">
            <v>0</v>
          </cell>
          <cell r="D125">
            <v>0</v>
          </cell>
          <cell r="E125">
            <v>1237</v>
          </cell>
          <cell r="F125">
            <v>440</v>
          </cell>
          <cell r="G125">
            <v>30</v>
          </cell>
          <cell r="H125">
            <v>0</v>
          </cell>
          <cell r="I125">
            <v>0</v>
          </cell>
        </row>
        <row r="126">
          <cell r="B126">
            <v>1</v>
          </cell>
          <cell r="C126">
            <v>0</v>
          </cell>
          <cell r="D126">
            <v>0</v>
          </cell>
          <cell r="E126">
            <v>2020</v>
          </cell>
          <cell r="F126">
            <v>0</v>
          </cell>
          <cell r="G126">
            <v>201</v>
          </cell>
          <cell r="H126">
            <v>127</v>
          </cell>
          <cell r="I126">
            <v>0</v>
          </cell>
        </row>
        <row r="127">
          <cell r="B127">
            <v>2760</v>
          </cell>
          <cell r="C127">
            <v>86</v>
          </cell>
          <cell r="D127">
            <v>60</v>
          </cell>
          <cell r="E127">
            <v>1817</v>
          </cell>
          <cell r="F127">
            <v>12600</v>
          </cell>
          <cell r="G127">
            <v>0</v>
          </cell>
          <cell r="H127">
            <v>53</v>
          </cell>
          <cell r="I127">
            <v>42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44880</v>
          </cell>
          <cell r="F129">
            <v>4500</v>
          </cell>
          <cell r="G129">
            <v>1263</v>
          </cell>
          <cell r="H129">
            <v>0</v>
          </cell>
          <cell r="I129">
            <v>0</v>
          </cell>
        </row>
        <row r="130">
          <cell r="B130">
            <v>72667</v>
          </cell>
          <cell r="C130">
            <v>954</v>
          </cell>
          <cell r="D130">
            <v>650</v>
          </cell>
          <cell r="E130">
            <v>678</v>
          </cell>
          <cell r="F130">
            <v>17972</v>
          </cell>
          <cell r="G130">
            <v>2818</v>
          </cell>
          <cell r="H130">
            <v>531</v>
          </cell>
          <cell r="I130">
            <v>3120</v>
          </cell>
        </row>
        <row r="131">
          <cell r="B131">
            <v>405</v>
          </cell>
          <cell r="C131">
            <v>502</v>
          </cell>
          <cell r="D131">
            <v>0</v>
          </cell>
          <cell r="E131">
            <v>363</v>
          </cell>
          <cell r="F131">
            <v>1741</v>
          </cell>
          <cell r="G131">
            <v>91</v>
          </cell>
          <cell r="H131">
            <v>29</v>
          </cell>
          <cell r="I131">
            <v>2766</v>
          </cell>
        </row>
        <row r="132">
          <cell r="B132">
            <v>2470</v>
          </cell>
          <cell r="C132">
            <v>81</v>
          </cell>
          <cell r="D132">
            <v>2625</v>
          </cell>
          <cell r="E132">
            <v>2277</v>
          </cell>
          <cell r="F132">
            <v>631</v>
          </cell>
          <cell r="G132">
            <v>465</v>
          </cell>
          <cell r="H132">
            <v>95</v>
          </cell>
          <cell r="I132">
            <v>63</v>
          </cell>
        </row>
        <row r="133">
          <cell r="B133">
            <v>74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127</v>
          </cell>
          <cell r="H133">
            <v>0</v>
          </cell>
          <cell r="I133">
            <v>300</v>
          </cell>
        </row>
        <row r="134">
          <cell r="B134">
            <v>131</v>
          </cell>
          <cell r="C134">
            <v>1345</v>
          </cell>
          <cell r="D134">
            <v>0</v>
          </cell>
          <cell r="E134">
            <v>273</v>
          </cell>
          <cell r="F134">
            <v>13170</v>
          </cell>
          <cell r="G134">
            <v>0</v>
          </cell>
          <cell r="H134">
            <v>0</v>
          </cell>
          <cell r="I134">
            <v>1824</v>
          </cell>
        </row>
        <row r="135">
          <cell r="B135">
            <v>312</v>
          </cell>
          <cell r="C135">
            <v>1921</v>
          </cell>
          <cell r="D135">
            <v>0</v>
          </cell>
          <cell r="E135">
            <v>70</v>
          </cell>
          <cell r="F135">
            <v>791</v>
          </cell>
          <cell r="G135">
            <v>0</v>
          </cell>
          <cell r="H135">
            <v>0</v>
          </cell>
          <cell r="I135">
            <v>120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76</v>
          </cell>
          <cell r="G136">
            <v>110</v>
          </cell>
          <cell r="H136">
            <v>0</v>
          </cell>
          <cell r="I136">
            <v>0</v>
          </cell>
        </row>
        <row r="137">
          <cell r="B137">
            <v>136872</v>
          </cell>
          <cell r="C137">
            <v>34665</v>
          </cell>
          <cell r="D137">
            <v>935770</v>
          </cell>
          <cell r="E137">
            <v>13685</v>
          </cell>
          <cell r="F137">
            <v>132932</v>
          </cell>
          <cell r="G137">
            <v>122922</v>
          </cell>
          <cell r="H137">
            <v>93217</v>
          </cell>
          <cell r="I137">
            <v>34520</v>
          </cell>
        </row>
        <row r="138">
          <cell r="B138">
            <v>41473</v>
          </cell>
          <cell r="C138">
            <v>27189</v>
          </cell>
          <cell r="D138">
            <v>10095</v>
          </cell>
          <cell r="E138">
            <v>19825</v>
          </cell>
          <cell r="F138">
            <v>11580</v>
          </cell>
          <cell r="G138">
            <v>15504</v>
          </cell>
          <cell r="H138">
            <v>7635</v>
          </cell>
          <cell r="I138">
            <v>3116</v>
          </cell>
        </row>
      </sheetData>
      <sheetData sheetId="11">
        <row r="8">
          <cell r="B8">
            <v>162</v>
          </cell>
          <cell r="C8">
            <v>2515</v>
          </cell>
          <cell r="D8">
            <v>8284</v>
          </cell>
          <cell r="E8">
            <v>0</v>
          </cell>
          <cell r="F8">
            <v>4300</v>
          </cell>
          <cell r="G8">
            <v>0</v>
          </cell>
          <cell r="H8">
            <v>2084</v>
          </cell>
          <cell r="I8">
            <v>150</v>
          </cell>
        </row>
        <row r="9">
          <cell r="B9">
            <v>1188</v>
          </cell>
          <cell r="C9">
            <v>1287</v>
          </cell>
          <cell r="D9">
            <v>1505</v>
          </cell>
          <cell r="E9">
            <v>1613</v>
          </cell>
          <cell r="F9">
            <v>2311</v>
          </cell>
          <cell r="G9">
            <v>5015</v>
          </cell>
          <cell r="H9">
            <v>3531</v>
          </cell>
          <cell r="I9">
            <v>1160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4235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10</v>
          </cell>
          <cell r="D11">
            <v>15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25</v>
          </cell>
        </row>
        <row r="12">
          <cell r="B12">
            <v>0</v>
          </cell>
          <cell r="C12">
            <v>0</v>
          </cell>
          <cell r="D12">
            <v>249</v>
          </cell>
          <cell r="E12">
            <v>0</v>
          </cell>
          <cell r="F12">
            <v>10</v>
          </cell>
          <cell r="G12">
            <v>0</v>
          </cell>
          <cell r="H12">
            <v>698</v>
          </cell>
          <cell r="I12">
            <v>28</v>
          </cell>
        </row>
        <row r="13">
          <cell r="B13">
            <v>331</v>
          </cell>
          <cell r="C13">
            <v>95</v>
          </cell>
          <cell r="D13">
            <v>258</v>
          </cell>
          <cell r="E13">
            <v>303</v>
          </cell>
          <cell r="F13">
            <v>1050</v>
          </cell>
          <cell r="G13">
            <v>1036</v>
          </cell>
          <cell r="H13">
            <v>1903</v>
          </cell>
          <cell r="I13">
            <v>30</v>
          </cell>
        </row>
        <row r="14">
          <cell r="B14">
            <v>104</v>
          </cell>
          <cell r="C14">
            <v>127</v>
          </cell>
          <cell r="D14">
            <v>171</v>
          </cell>
          <cell r="E14">
            <v>2</v>
          </cell>
          <cell r="F14">
            <v>125</v>
          </cell>
          <cell r="G14">
            <v>4850</v>
          </cell>
          <cell r="H14">
            <v>2561</v>
          </cell>
          <cell r="I14">
            <v>60</v>
          </cell>
        </row>
        <row r="15">
          <cell r="B15">
            <v>70</v>
          </cell>
          <cell r="C15">
            <v>0</v>
          </cell>
          <cell r="D15">
            <v>0</v>
          </cell>
          <cell r="E15">
            <v>0</v>
          </cell>
          <cell r="F15">
            <v>2</v>
          </cell>
          <cell r="G15">
            <v>349</v>
          </cell>
          <cell r="H15">
            <v>95</v>
          </cell>
          <cell r="I15">
            <v>0</v>
          </cell>
        </row>
        <row r="16">
          <cell r="B16">
            <v>160</v>
          </cell>
          <cell r="C16">
            <v>104</v>
          </cell>
          <cell r="D16">
            <v>535</v>
          </cell>
          <cell r="E16">
            <v>77</v>
          </cell>
          <cell r="F16">
            <v>892</v>
          </cell>
          <cell r="G16">
            <v>1428</v>
          </cell>
          <cell r="H16">
            <v>837</v>
          </cell>
          <cell r="I16">
            <v>238</v>
          </cell>
        </row>
        <row r="17">
          <cell r="B17">
            <v>1118</v>
          </cell>
          <cell r="C17">
            <v>1049</v>
          </cell>
          <cell r="D17">
            <v>287</v>
          </cell>
          <cell r="E17">
            <v>3812</v>
          </cell>
          <cell r="F17">
            <v>900</v>
          </cell>
          <cell r="G17">
            <v>363</v>
          </cell>
          <cell r="H17">
            <v>659</v>
          </cell>
          <cell r="I17">
            <v>618</v>
          </cell>
        </row>
        <row r="18">
          <cell r="B18">
            <v>0</v>
          </cell>
          <cell r="C18">
            <v>582</v>
          </cell>
          <cell r="D18">
            <v>0</v>
          </cell>
          <cell r="E18">
            <v>0</v>
          </cell>
          <cell r="F18">
            <v>2910</v>
          </cell>
          <cell r="G18">
            <v>1274</v>
          </cell>
          <cell r="H18">
            <v>0</v>
          </cell>
          <cell r="I18">
            <v>240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2775</v>
          </cell>
          <cell r="F19">
            <v>100</v>
          </cell>
          <cell r="G19">
            <v>200</v>
          </cell>
          <cell r="H19">
            <v>40</v>
          </cell>
          <cell r="I19">
            <v>0</v>
          </cell>
        </row>
        <row r="20">
          <cell r="B20">
            <v>102</v>
          </cell>
          <cell r="C20">
            <v>479</v>
          </cell>
          <cell r="D20">
            <v>370</v>
          </cell>
          <cell r="E20">
            <v>187</v>
          </cell>
          <cell r="F20">
            <v>2247</v>
          </cell>
          <cell r="G20">
            <v>1592</v>
          </cell>
          <cell r="H20">
            <v>40</v>
          </cell>
          <cell r="I20">
            <v>214</v>
          </cell>
        </row>
        <row r="21">
          <cell r="B21">
            <v>3697</v>
          </cell>
          <cell r="C21">
            <v>1888</v>
          </cell>
          <cell r="D21">
            <v>3513</v>
          </cell>
          <cell r="E21">
            <v>5488</v>
          </cell>
          <cell r="F21">
            <v>5017</v>
          </cell>
          <cell r="G21">
            <v>897</v>
          </cell>
          <cell r="H21">
            <v>2223</v>
          </cell>
          <cell r="I21">
            <v>1788</v>
          </cell>
        </row>
        <row r="22">
          <cell r="B22">
            <v>897</v>
          </cell>
          <cell r="C22">
            <v>132</v>
          </cell>
          <cell r="D22">
            <v>1648</v>
          </cell>
          <cell r="E22">
            <v>369</v>
          </cell>
          <cell r="F22">
            <v>511</v>
          </cell>
          <cell r="G22">
            <v>599</v>
          </cell>
          <cell r="H22">
            <v>453</v>
          </cell>
          <cell r="I22">
            <v>90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379</v>
          </cell>
          <cell r="C24">
            <v>534</v>
          </cell>
          <cell r="D24">
            <v>431</v>
          </cell>
          <cell r="E24">
            <v>45</v>
          </cell>
          <cell r="F24">
            <v>2960</v>
          </cell>
          <cell r="G24">
            <v>1574</v>
          </cell>
          <cell r="H24">
            <v>22</v>
          </cell>
          <cell r="I24">
            <v>767</v>
          </cell>
        </row>
        <row r="25">
          <cell r="B25">
            <v>167</v>
          </cell>
          <cell r="C25">
            <v>56</v>
          </cell>
          <cell r="D25">
            <v>333</v>
          </cell>
          <cell r="E25">
            <v>197</v>
          </cell>
          <cell r="F25">
            <v>227</v>
          </cell>
          <cell r="G25">
            <v>354</v>
          </cell>
          <cell r="H25">
            <v>53</v>
          </cell>
          <cell r="I25">
            <v>47</v>
          </cell>
        </row>
        <row r="26">
          <cell r="B26">
            <v>65</v>
          </cell>
          <cell r="C26">
            <v>13</v>
          </cell>
          <cell r="D26">
            <v>822</v>
          </cell>
          <cell r="E26">
            <v>355</v>
          </cell>
          <cell r="F26">
            <v>341</v>
          </cell>
          <cell r="G26">
            <v>268</v>
          </cell>
          <cell r="H26">
            <v>202</v>
          </cell>
          <cell r="I26">
            <v>0</v>
          </cell>
        </row>
        <row r="27">
          <cell r="B27">
            <v>43</v>
          </cell>
          <cell r="C27">
            <v>32</v>
          </cell>
          <cell r="D27">
            <v>50</v>
          </cell>
          <cell r="E27">
            <v>103</v>
          </cell>
          <cell r="F27">
            <v>285</v>
          </cell>
          <cell r="G27">
            <v>74</v>
          </cell>
          <cell r="H27">
            <v>35</v>
          </cell>
          <cell r="I27">
            <v>8</v>
          </cell>
        </row>
        <row r="28">
          <cell r="B28">
            <v>20</v>
          </cell>
          <cell r="C28">
            <v>6</v>
          </cell>
          <cell r="D28">
            <v>0</v>
          </cell>
          <cell r="E28">
            <v>1084</v>
          </cell>
          <cell r="F28">
            <v>170</v>
          </cell>
          <cell r="G28">
            <v>138</v>
          </cell>
          <cell r="H28">
            <v>0</v>
          </cell>
          <cell r="I28">
            <v>7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2410</v>
          </cell>
          <cell r="F29">
            <v>12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67</v>
          </cell>
          <cell r="C30">
            <v>19</v>
          </cell>
          <cell r="D30">
            <v>97</v>
          </cell>
          <cell r="E30">
            <v>67</v>
          </cell>
          <cell r="F30">
            <v>255</v>
          </cell>
          <cell r="G30">
            <v>10</v>
          </cell>
          <cell r="H30">
            <v>155</v>
          </cell>
          <cell r="I30">
            <v>15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19</v>
          </cell>
          <cell r="D32">
            <v>0</v>
          </cell>
          <cell r="E32">
            <v>1139</v>
          </cell>
          <cell r="F32">
            <v>110</v>
          </cell>
          <cell r="G32">
            <v>359</v>
          </cell>
          <cell r="H32">
            <v>0</v>
          </cell>
          <cell r="I32">
            <v>430</v>
          </cell>
        </row>
        <row r="33">
          <cell r="B33">
            <v>70</v>
          </cell>
          <cell r="C33">
            <v>0</v>
          </cell>
          <cell r="D33">
            <v>0</v>
          </cell>
          <cell r="E33">
            <v>2</v>
          </cell>
          <cell r="F33">
            <v>140</v>
          </cell>
          <cell r="G33">
            <v>872</v>
          </cell>
          <cell r="H33">
            <v>433</v>
          </cell>
          <cell r="I33">
            <v>0</v>
          </cell>
        </row>
        <row r="34">
          <cell r="B34">
            <v>0</v>
          </cell>
          <cell r="C34">
            <v>94</v>
          </cell>
          <cell r="D34">
            <v>6</v>
          </cell>
          <cell r="E34">
            <v>47</v>
          </cell>
          <cell r="F34">
            <v>218</v>
          </cell>
          <cell r="G34">
            <v>0</v>
          </cell>
          <cell r="H34">
            <v>46</v>
          </cell>
          <cell r="I34">
            <v>568</v>
          </cell>
        </row>
        <row r="35">
          <cell r="B35">
            <v>337</v>
          </cell>
          <cell r="C35">
            <v>141</v>
          </cell>
          <cell r="D35">
            <v>279</v>
          </cell>
          <cell r="E35">
            <v>18</v>
          </cell>
          <cell r="F35">
            <v>220</v>
          </cell>
          <cell r="G35">
            <v>590</v>
          </cell>
          <cell r="H35">
            <v>18</v>
          </cell>
          <cell r="I35">
            <v>125</v>
          </cell>
        </row>
        <row r="36">
          <cell r="B36">
            <v>32</v>
          </cell>
          <cell r="C36">
            <v>0</v>
          </cell>
          <cell r="D36">
            <v>298</v>
          </cell>
          <cell r="E36">
            <v>0</v>
          </cell>
          <cell r="F36">
            <v>10</v>
          </cell>
          <cell r="G36">
            <v>485</v>
          </cell>
          <cell r="H36">
            <v>0</v>
          </cell>
          <cell r="I36">
            <v>0</v>
          </cell>
        </row>
        <row r="37">
          <cell r="B37">
            <v>55</v>
          </cell>
          <cell r="C37">
            <v>40</v>
          </cell>
          <cell r="D37">
            <v>0</v>
          </cell>
          <cell r="E37">
            <v>30</v>
          </cell>
          <cell r="F37">
            <v>215</v>
          </cell>
          <cell r="G37">
            <v>0</v>
          </cell>
          <cell r="H37">
            <v>0</v>
          </cell>
          <cell r="I37">
            <v>405</v>
          </cell>
        </row>
        <row r="38">
          <cell r="B38">
            <v>363</v>
          </cell>
          <cell r="C38">
            <v>673</v>
          </cell>
          <cell r="D38">
            <v>0</v>
          </cell>
          <cell r="E38">
            <v>2</v>
          </cell>
          <cell r="F38">
            <v>1285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145</v>
          </cell>
          <cell r="C40">
            <v>1055</v>
          </cell>
          <cell r="D40">
            <v>2356</v>
          </cell>
          <cell r="E40">
            <v>57</v>
          </cell>
          <cell r="F40">
            <v>1183</v>
          </cell>
          <cell r="G40">
            <v>574</v>
          </cell>
          <cell r="H40">
            <v>1010</v>
          </cell>
          <cell r="I40">
            <v>97</v>
          </cell>
        </row>
        <row r="41">
          <cell r="B41">
            <v>2560</v>
          </cell>
          <cell r="C41">
            <v>1237</v>
          </cell>
          <cell r="D41">
            <v>1398</v>
          </cell>
          <cell r="E41">
            <v>4341</v>
          </cell>
          <cell r="F41">
            <v>3370</v>
          </cell>
          <cell r="G41">
            <v>2004</v>
          </cell>
          <cell r="H41">
            <v>1860</v>
          </cell>
          <cell r="I41">
            <v>794</v>
          </cell>
        </row>
        <row r="57">
          <cell r="B57">
            <v>3235</v>
          </cell>
          <cell r="C57">
            <v>252279</v>
          </cell>
          <cell r="D57">
            <v>104787</v>
          </cell>
          <cell r="F57">
            <v>11313</v>
          </cell>
          <cell r="G57">
            <v>0</v>
          </cell>
        </row>
        <row r="58">
          <cell r="B58">
            <v>1341</v>
          </cell>
          <cell r="C58">
            <v>2854</v>
          </cell>
          <cell r="D58">
            <v>832</v>
          </cell>
          <cell r="E58">
            <v>1940</v>
          </cell>
          <cell r="F58">
            <v>2801</v>
          </cell>
          <cell r="G58">
            <v>3371</v>
          </cell>
          <cell r="H58">
            <v>17371</v>
          </cell>
          <cell r="I58">
            <v>4468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>
            <v>1495</v>
          </cell>
          <cell r="C60">
            <v>71690</v>
          </cell>
          <cell r="D60">
            <v>380</v>
          </cell>
          <cell r="E60">
            <v>1224</v>
          </cell>
          <cell r="F60">
            <v>8921</v>
          </cell>
          <cell r="G60">
            <v>19916</v>
          </cell>
          <cell r="H60">
            <v>640</v>
          </cell>
          <cell r="I60">
            <v>29850</v>
          </cell>
        </row>
        <row r="61">
          <cell r="B61">
            <v>0</v>
          </cell>
          <cell r="C61">
            <v>50</v>
          </cell>
          <cell r="D61">
            <v>111</v>
          </cell>
          <cell r="E61">
            <v>0</v>
          </cell>
          <cell r="F61">
            <v>20</v>
          </cell>
          <cell r="G61">
            <v>6</v>
          </cell>
          <cell r="H61">
            <v>1579</v>
          </cell>
          <cell r="I61">
            <v>70</v>
          </cell>
        </row>
        <row r="62">
          <cell r="B62">
            <v>137</v>
          </cell>
          <cell r="C62">
            <v>167</v>
          </cell>
          <cell r="D62">
            <v>89</v>
          </cell>
          <cell r="E62">
            <v>2560</v>
          </cell>
          <cell r="F62">
            <v>291</v>
          </cell>
          <cell r="G62">
            <v>301</v>
          </cell>
          <cell r="H62">
            <v>0</v>
          </cell>
          <cell r="I62">
            <v>0</v>
          </cell>
        </row>
        <row r="63">
          <cell r="B63">
            <v>35</v>
          </cell>
          <cell r="C63">
            <v>313</v>
          </cell>
          <cell r="D63">
            <v>122</v>
          </cell>
          <cell r="E63">
            <v>6</v>
          </cell>
          <cell r="F63">
            <v>25</v>
          </cell>
          <cell r="G63">
            <v>840</v>
          </cell>
          <cell r="H63">
            <v>0</v>
          </cell>
          <cell r="I63">
            <v>0</v>
          </cell>
        </row>
        <row r="64">
          <cell r="B64">
            <v>70</v>
          </cell>
          <cell r="C64">
            <v>0</v>
          </cell>
          <cell r="D64">
            <v>0</v>
          </cell>
          <cell r="E64">
            <v>0</v>
          </cell>
          <cell r="F64">
            <v>25</v>
          </cell>
          <cell r="G64">
            <v>0</v>
          </cell>
          <cell r="H64">
            <v>0</v>
          </cell>
          <cell r="I64">
            <v>0</v>
          </cell>
        </row>
        <row r="65">
          <cell r="B65">
            <v>559</v>
          </cell>
          <cell r="C65">
            <v>673</v>
          </cell>
          <cell r="D65">
            <v>3182</v>
          </cell>
          <cell r="E65">
            <v>34</v>
          </cell>
          <cell r="F65">
            <v>1284</v>
          </cell>
          <cell r="G65">
            <v>296</v>
          </cell>
          <cell r="H65">
            <v>3144</v>
          </cell>
          <cell r="I65">
            <v>93</v>
          </cell>
        </row>
        <row r="66">
          <cell r="B66">
            <v>772</v>
          </cell>
          <cell r="C66">
            <v>739</v>
          </cell>
          <cell r="D66">
            <v>636</v>
          </cell>
          <cell r="E66">
            <v>2670</v>
          </cell>
          <cell r="F66">
            <v>475</v>
          </cell>
          <cell r="G66">
            <v>93</v>
          </cell>
          <cell r="H66">
            <v>3398</v>
          </cell>
          <cell r="I66">
            <v>414</v>
          </cell>
        </row>
        <row r="67">
          <cell r="B67">
            <v>0</v>
          </cell>
          <cell r="C67">
            <v>5340</v>
          </cell>
          <cell r="D67">
            <v>0</v>
          </cell>
          <cell r="E67">
            <v>100</v>
          </cell>
          <cell r="F67">
            <v>527</v>
          </cell>
          <cell r="G67">
            <v>496</v>
          </cell>
          <cell r="H67">
            <v>0</v>
          </cell>
          <cell r="I67">
            <v>726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2751</v>
          </cell>
          <cell r="F68">
            <v>830</v>
          </cell>
          <cell r="G68">
            <v>0</v>
          </cell>
          <cell r="H68">
            <v>0</v>
          </cell>
          <cell r="I68">
            <v>0</v>
          </cell>
        </row>
        <row r="69">
          <cell r="B69">
            <v>175</v>
          </cell>
          <cell r="C69">
            <v>636</v>
          </cell>
          <cell r="D69">
            <v>3</v>
          </cell>
          <cell r="E69">
            <v>895</v>
          </cell>
          <cell r="F69">
            <v>998</v>
          </cell>
          <cell r="G69">
            <v>654</v>
          </cell>
          <cell r="H69">
            <v>15</v>
          </cell>
          <cell r="I69">
            <v>267</v>
          </cell>
        </row>
        <row r="70">
          <cell r="B70">
            <v>2552</v>
          </cell>
          <cell r="C70">
            <v>1975</v>
          </cell>
          <cell r="D70">
            <v>1907</v>
          </cell>
          <cell r="E70">
            <v>5596</v>
          </cell>
          <cell r="F70">
            <v>2260</v>
          </cell>
          <cell r="G70">
            <v>330</v>
          </cell>
          <cell r="H70">
            <v>5420</v>
          </cell>
          <cell r="I70">
            <v>1506</v>
          </cell>
        </row>
        <row r="71">
          <cell r="B71">
            <v>1012</v>
          </cell>
          <cell r="C71">
            <v>434</v>
          </cell>
          <cell r="D71">
            <v>2475</v>
          </cell>
          <cell r="E71">
            <v>1327</v>
          </cell>
          <cell r="F71">
            <v>909</v>
          </cell>
          <cell r="G71">
            <v>257</v>
          </cell>
          <cell r="H71">
            <v>180</v>
          </cell>
          <cell r="I71">
            <v>79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3264</v>
          </cell>
          <cell r="C73">
            <v>1401</v>
          </cell>
          <cell r="D73">
            <v>513</v>
          </cell>
          <cell r="E73">
            <v>1091</v>
          </cell>
          <cell r="F73">
            <v>1315</v>
          </cell>
          <cell r="G73">
            <v>1012</v>
          </cell>
          <cell r="H73">
            <v>103</v>
          </cell>
          <cell r="I73">
            <v>1508</v>
          </cell>
        </row>
        <row r="74">
          <cell r="B74">
            <v>2446</v>
          </cell>
          <cell r="C74">
            <v>274</v>
          </cell>
          <cell r="D74">
            <v>296</v>
          </cell>
          <cell r="E74">
            <v>1247</v>
          </cell>
          <cell r="F74">
            <v>190</v>
          </cell>
          <cell r="G74">
            <v>468</v>
          </cell>
          <cell r="H74">
            <v>95</v>
          </cell>
          <cell r="I74">
            <v>47</v>
          </cell>
        </row>
        <row r="75">
          <cell r="B75">
            <v>25</v>
          </cell>
          <cell r="C75">
            <v>0</v>
          </cell>
          <cell r="D75">
            <v>0</v>
          </cell>
          <cell r="E75">
            <v>549</v>
          </cell>
          <cell r="F75">
            <v>190</v>
          </cell>
          <cell r="G75">
            <v>1595</v>
          </cell>
          <cell r="H75">
            <v>166</v>
          </cell>
          <cell r="I75">
            <v>10</v>
          </cell>
        </row>
        <row r="76">
          <cell r="B76">
            <v>185</v>
          </cell>
          <cell r="C76">
            <v>40</v>
          </cell>
          <cell r="D76">
            <v>40</v>
          </cell>
          <cell r="E76">
            <v>60</v>
          </cell>
          <cell r="F76">
            <v>235</v>
          </cell>
          <cell r="G76">
            <v>21</v>
          </cell>
          <cell r="H76">
            <v>0</v>
          </cell>
          <cell r="I76">
            <v>8</v>
          </cell>
        </row>
        <row r="77">
          <cell r="B77">
            <v>15</v>
          </cell>
          <cell r="C77">
            <v>0</v>
          </cell>
          <cell r="D77">
            <v>0</v>
          </cell>
          <cell r="E77">
            <v>638</v>
          </cell>
          <cell r="F77">
            <v>170</v>
          </cell>
          <cell r="G77">
            <v>49</v>
          </cell>
          <cell r="H77">
            <v>0</v>
          </cell>
          <cell r="I77">
            <v>0</v>
          </cell>
        </row>
        <row r="78">
          <cell r="B78">
            <v>9</v>
          </cell>
          <cell r="C78">
            <v>0</v>
          </cell>
          <cell r="D78">
            <v>0</v>
          </cell>
          <cell r="E78">
            <v>8870</v>
          </cell>
          <cell r="F78">
            <v>103</v>
          </cell>
          <cell r="G78">
            <v>569</v>
          </cell>
          <cell r="H78">
            <v>303</v>
          </cell>
          <cell r="I78">
            <v>25</v>
          </cell>
        </row>
        <row r="79">
          <cell r="B79">
            <v>360</v>
          </cell>
          <cell r="C79">
            <v>16</v>
          </cell>
          <cell r="D79">
            <v>0</v>
          </cell>
          <cell r="E79">
            <v>190</v>
          </cell>
          <cell r="F79">
            <v>470</v>
          </cell>
          <cell r="G79">
            <v>0</v>
          </cell>
          <cell r="H79">
            <v>0</v>
          </cell>
          <cell r="I79">
            <v>11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248</v>
          </cell>
          <cell r="F81">
            <v>230</v>
          </cell>
          <cell r="G81">
            <v>64</v>
          </cell>
          <cell r="H81">
            <v>11</v>
          </cell>
          <cell r="I81">
            <v>300</v>
          </cell>
        </row>
        <row r="82">
          <cell r="B82">
            <v>46093</v>
          </cell>
          <cell r="C82">
            <v>840</v>
          </cell>
          <cell r="D82">
            <v>400</v>
          </cell>
          <cell r="E82">
            <v>4595</v>
          </cell>
          <cell r="F82">
            <v>1749</v>
          </cell>
          <cell r="G82">
            <v>9680</v>
          </cell>
          <cell r="H82">
            <v>1155</v>
          </cell>
          <cell r="I82">
            <v>891</v>
          </cell>
        </row>
        <row r="83">
          <cell r="B83">
            <v>335</v>
          </cell>
          <cell r="C83">
            <v>1301</v>
          </cell>
          <cell r="D83">
            <v>0</v>
          </cell>
          <cell r="E83">
            <v>759</v>
          </cell>
          <cell r="F83">
            <v>1940</v>
          </cell>
          <cell r="G83">
            <v>221</v>
          </cell>
          <cell r="H83">
            <v>30</v>
          </cell>
          <cell r="I83">
            <v>1630</v>
          </cell>
        </row>
        <row r="84">
          <cell r="B84">
            <v>563</v>
          </cell>
          <cell r="C84">
            <v>494</v>
          </cell>
          <cell r="D84">
            <v>3075</v>
          </cell>
          <cell r="E84">
            <v>1252</v>
          </cell>
          <cell r="F84">
            <v>415</v>
          </cell>
          <cell r="G84">
            <v>1258</v>
          </cell>
          <cell r="H84">
            <v>54</v>
          </cell>
          <cell r="I84">
            <v>99</v>
          </cell>
        </row>
        <row r="85">
          <cell r="B85">
            <v>82</v>
          </cell>
          <cell r="C85">
            <v>0</v>
          </cell>
          <cell r="D85">
            <v>87</v>
          </cell>
          <cell r="E85">
            <v>0</v>
          </cell>
          <cell r="F85">
            <v>0</v>
          </cell>
          <cell r="G85">
            <v>290</v>
          </cell>
          <cell r="H85">
            <v>0</v>
          </cell>
          <cell r="I85">
            <v>300</v>
          </cell>
        </row>
        <row r="86">
          <cell r="B86">
            <v>95</v>
          </cell>
          <cell r="C86">
            <v>1894</v>
          </cell>
          <cell r="D86">
            <v>0</v>
          </cell>
          <cell r="E86">
            <v>3701</v>
          </cell>
          <cell r="F86">
            <v>12985</v>
          </cell>
          <cell r="G86">
            <v>52</v>
          </cell>
          <cell r="H86">
            <v>22</v>
          </cell>
          <cell r="I86">
            <v>3529</v>
          </cell>
        </row>
        <row r="87">
          <cell r="B87">
            <v>189</v>
          </cell>
          <cell r="C87">
            <v>13721</v>
          </cell>
          <cell r="D87">
            <v>2</v>
          </cell>
          <cell r="E87">
            <v>75</v>
          </cell>
          <cell r="F87">
            <v>350</v>
          </cell>
          <cell r="G87">
            <v>0</v>
          </cell>
          <cell r="H87">
            <v>0</v>
          </cell>
          <cell r="I87">
            <v>23</v>
          </cell>
        </row>
        <row r="88">
          <cell r="B88">
            <v>0</v>
          </cell>
          <cell r="C88">
            <v>7</v>
          </cell>
          <cell r="D88">
            <v>0</v>
          </cell>
          <cell r="E88">
            <v>0</v>
          </cell>
          <cell r="F88">
            <v>420</v>
          </cell>
          <cell r="G88">
            <v>755</v>
          </cell>
          <cell r="H88">
            <v>0</v>
          </cell>
          <cell r="I88">
            <v>56</v>
          </cell>
        </row>
        <row r="89">
          <cell r="B89">
            <v>27501</v>
          </cell>
          <cell r="C89">
            <v>117638</v>
          </cell>
          <cell r="D89">
            <v>148440</v>
          </cell>
          <cell r="E89">
            <v>4100</v>
          </cell>
          <cell r="F89">
            <v>15407</v>
          </cell>
          <cell r="G89">
            <v>61537</v>
          </cell>
          <cell r="H89">
            <v>17932</v>
          </cell>
          <cell r="I89">
            <v>657</v>
          </cell>
        </row>
        <row r="90">
          <cell r="B90">
            <v>147074</v>
          </cell>
          <cell r="C90">
            <v>32377</v>
          </cell>
          <cell r="D90">
            <v>11986</v>
          </cell>
          <cell r="E90">
            <v>194374</v>
          </cell>
          <cell r="F90">
            <v>19188</v>
          </cell>
          <cell r="G90">
            <v>60193</v>
          </cell>
          <cell r="H90">
            <v>23962</v>
          </cell>
          <cell r="I90">
            <v>2467</v>
          </cell>
        </row>
        <row r="107">
          <cell r="B107">
            <v>15307</v>
          </cell>
          <cell r="C107">
            <v>841331</v>
          </cell>
          <cell r="D107">
            <v>465756</v>
          </cell>
          <cell r="E107">
            <v>511337</v>
          </cell>
          <cell r="F107">
            <v>34532</v>
          </cell>
          <cell r="G107">
            <v>0</v>
          </cell>
          <cell r="H107">
            <v>117184</v>
          </cell>
          <cell r="I107">
            <v>5325</v>
          </cell>
        </row>
        <row r="108">
          <cell r="B108">
            <v>2879</v>
          </cell>
          <cell r="C108">
            <v>5411</v>
          </cell>
          <cell r="D108">
            <v>1132</v>
          </cell>
          <cell r="E108">
            <v>3148</v>
          </cell>
          <cell r="F108">
            <v>16567</v>
          </cell>
          <cell r="G108">
            <v>5852</v>
          </cell>
          <cell r="H108">
            <v>48281</v>
          </cell>
          <cell r="I108">
            <v>5660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>
            <v>295</v>
          </cell>
          <cell r="C110">
            <v>5240</v>
          </cell>
          <cell r="D110">
            <v>90</v>
          </cell>
          <cell r="E110">
            <v>190</v>
          </cell>
          <cell r="F110">
            <v>985</v>
          </cell>
          <cell r="G110">
            <v>2150</v>
          </cell>
          <cell r="H110">
            <v>100</v>
          </cell>
          <cell r="I110">
            <v>2255</v>
          </cell>
        </row>
        <row r="111">
          <cell r="B111">
            <v>0</v>
          </cell>
          <cell r="C111">
            <v>120</v>
          </cell>
          <cell r="D111">
            <v>145</v>
          </cell>
          <cell r="E111">
            <v>0</v>
          </cell>
          <cell r="F111">
            <v>60</v>
          </cell>
          <cell r="G111">
            <v>12</v>
          </cell>
          <cell r="H111">
            <v>3298</v>
          </cell>
          <cell r="I111">
            <v>70</v>
          </cell>
        </row>
        <row r="112">
          <cell r="B112">
            <v>164</v>
          </cell>
          <cell r="C112">
            <v>228</v>
          </cell>
          <cell r="D112">
            <v>70</v>
          </cell>
          <cell r="E112">
            <v>10995</v>
          </cell>
          <cell r="F112">
            <v>670</v>
          </cell>
          <cell r="G112">
            <v>1560</v>
          </cell>
          <cell r="H112">
            <v>0</v>
          </cell>
          <cell r="I112">
            <v>0</v>
          </cell>
        </row>
        <row r="113">
          <cell r="B113">
            <v>49</v>
          </cell>
          <cell r="C113">
            <v>457</v>
          </cell>
          <cell r="D113">
            <v>98</v>
          </cell>
          <cell r="E113">
            <v>6</v>
          </cell>
          <cell r="F113">
            <v>50</v>
          </cell>
          <cell r="G113">
            <v>363</v>
          </cell>
          <cell r="H113">
            <v>0</v>
          </cell>
          <cell r="I113">
            <v>0</v>
          </cell>
        </row>
        <row r="114">
          <cell r="B114">
            <v>98</v>
          </cell>
          <cell r="C114">
            <v>0</v>
          </cell>
          <cell r="D114">
            <v>0</v>
          </cell>
          <cell r="E114">
            <v>0</v>
          </cell>
          <cell r="F114">
            <v>50</v>
          </cell>
          <cell r="G114">
            <v>0</v>
          </cell>
          <cell r="H114">
            <v>0</v>
          </cell>
          <cell r="I114">
            <v>0</v>
          </cell>
        </row>
        <row r="115">
          <cell r="B115">
            <v>734</v>
          </cell>
          <cell r="C115">
            <v>337</v>
          </cell>
          <cell r="D115">
            <v>3093</v>
          </cell>
          <cell r="E115">
            <v>37</v>
          </cell>
          <cell r="F115">
            <v>1773</v>
          </cell>
          <cell r="G115">
            <v>354</v>
          </cell>
          <cell r="H115">
            <v>5484</v>
          </cell>
          <cell r="I115">
            <v>131</v>
          </cell>
        </row>
        <row r="116">
          <cell r="B116">
            <v>9606</v>
          </cell>
          <cell r="C116">
            <v>5312</v>
          </cell>
          <cell r="D116">
            <v>8172</v>
          </cell>
          <cell r="E116">
            <v>34065</v>
          </cell>
          <cell r="F116">
            <v>4550</v>
          </cell>
          <cell r="G116">
            <v>585</v>
          </cell>
          <cell r="H116">
            <v>35614</v>
          </cell>
          <cell r="I116">
            <v>2668</v>
          </cell>
        </row>
        <row r="117">
          <cell r="B117">
            <v>0</v>
          </cell>
          <cell r="C117">
            <v>53400</v>
          </cell>
          <cell r="D117">
            <v>0</v>
          </cell>
          <cell r="E117">
            <v>2000</v>
          </cell>
          <cell r="F117">
            <v>5216</v>
          </cell>
          <cell r="G117">
            <v>4541</v>
          </cell>
          <cell r="H117">
            <v>0</v>
          </cell>
          <cell r="I117">
            <v>6237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103320</v>
          </cell>
          <cell r="F118">
            <v>12400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1750</v>
          </cell>
          <cell r="C119">
            <v>4598</v>
          </cell>
          <cell r="D119">
            <v>15</v>
          </cell>
          <cell r="E119">
            <v>6367</v>
          </cell>
          <cell r="F119">
            <v>9784</v>
          </cell>
          <cell r="G119">
            <v>4370</v>
          </cell>
          <cell r="H119">
            <v>120</v>
          </cell>
          <cell r="I119">
            <v>2314</v>
          </cell>
        </row>
        <row r="120">
          <cell r="B120">
            <v>37041</v>
          </cell>
          <cell r="C120">
            <v>17202</v>
          </cell>
          <cell r="D120">
            <v>18780</v>
          </cell>
          <cell r="E120">
            <v>67923</v>
          </cell>
          <cell r="F120">
            <v>21793</v>
          </cell>
          <cell r="G120">
            <v>3952</v>
          </cell>
          <cell r="H120">
            <v>53199</v>
          </cell>
          <cell r="I120">
            <v>9824</v>
          </cell>
        </row>
        <row r="121">
          <cell r="B121">
            <v>7644</v>
          </cell>
          <cell r="C121">
            <v>890</v>
          </cell>
          <cell r="D121">
            <v>9107</v>
          </cell>
          <cell r="E121">
            <v>6242</v>
          </cell>
          <cell r="F121">
            <v>8890</v>
          </cell>
          <cell r="G121">
            <v>2058</v>
          </cell>
          <cell r="H121">
            <v>580</v>
          </cell>
          <cell r="I121">
            <v>275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16255</v>
          </cell>
          <cell r="C123">
            <v>4059</v>
          </cell>
          <cell r="D123">
            <v>3068</v>
          </cell>
          <cell r="E123">
            <v>13195</v>
          </cell>
          <cell r="F123">
            <v>6330</v>
          </cell>
          <cell r="G123">
            <v>5102</v>
          </cell>
          <cell r="H123">
            <v>808</v>
          </cell>
          <cell r="I123">
            <v>12985</v>
          </cell>
        </row>
        <row r="124">
          <cell r="B124">
            <v>19479</v>
          </cell>
          <cell r="C124">
            <v>647</v>
          </cell>
          <cell r="D124">
            <v>2345</v>
          </cell>
          <cell r="E124">
            <v>6449</v>
          </cell>
          <cell r="F124">
            <v>1900</v>
          </cell>
          <cell r="G124">
            <v>3823</v>
          </cell>
          <cell r="H124">
            <v>1244</v>
          </cell>
          <cell r="I124">
            <v>239</v>
          </cell>
        </row>
        <row r="125">
          <cell r="B125">
            <v>560</v>
          </cell>
          <cell r="C125">
            <v>0</v>
          </cell>
          <cell r="D125">
            <v>0</v>
          </cell>
          <cell r="E125">
            <v>22960</v>
          </cell>
          <cell r="F125">
            <v>4750</v>
          </cell>
          <cell r="G125">
            <v>23925</v>
          </cell>
          <cell r="H125">
            <v>665</v>
          </cell>
          <cell r="I125">
            <v>100</v>
          </cell>
        </row>
        <row r="126">
          <cell r="B126">
            <v>1665</v>
          </cell>
          <cell r="C126">
            <v>80</v>
          </cell>
          <cell r="D126">
            <v>400</v>
          </cell>
          <cell r="E126">
            <v>455</v>
          </cell>
          <cell r="F126">
            <v>2620</v>
          </cell>
          <cell r="G126">
            <v>630</v>
          </cell>
          <cell r="H126">
            <v>0</v>
          </cell>
          <cell r="I126">
            <v>56</v>
          </cell>
        </row>
        <row r="127">
          <cell r="B127">
            <v>30</v>
          </cell>
          <cell r="C127">
            <v>0</v>
          </cell>
          <cell r="D127">
            <v>0</v>
          </cell>
          <cell r="E127">
            <v>1276</v>
          </cell>
          <cell r="F127">
            <v>340</v>
          </cell>
          <cell r="G127">
            <v>100</v>
          </cell>
          <cell r="H127">
            <v>0</v>
          </cell>
          <cell r="I127">
            <v>0</v>
          </cell>
        </row>
        <row r="128">
          <cell r="B128">
            <v>2</v>
          </cell>
          <cell r="C128">
            <v>0</v>
          </cell>
          <cell r="D128">
            <v>0</v>
          </cell>
          <cell r="E128">
            <v>19247</v>
          </cell>
          <cell r="F128">
            <v>108</v>
          </cell>
          <cell r="G128">
            <v>352</v>
          </cell>
          <cell r="H128">
            <v>215</v>
          </cell>
          <cell r="I128">
            <v>38</v>
          </cell>
        </row>
        <row r="129">
          <cell r="B129">
            <v>2520</v>
          </cell>
          <cell r="C129">
            <v>32</v>
          </cell>
          <cell r="D129">
            <v>0</v>
          </cell>
          <cell r="E129">
            <v>2059</v>
          </cell>
          <cell r="F129">
            <v>8460</v>
          </cell>
          <cell r="G129">
            <v>0</v>
          </cell>
          <cell r="H129">
            <v>0</v>
          </cell>
          <cell r="I129">
            <v>29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44880</v>
          </cell>
          <cell r="F131">
            <v>3680</v>
          </cell>
          <cell r="G131">
            <v>964</v>
          </cell>
          <cell r="H131">
            <v>140</v>
          </cell>
          <cell r="I131">
            <v>450</v>
          </cell>
        </row>
        <row r="132">
          <cell r="B132">
            <v>96351</v>
          </cell>
          <cell r="C132">
            <v>596</v>
          </cell>
          <cell r="D132">
            <v>8</v>
          </cell>
          <cell r="E132">
            <v>306</v>
          </cell>
          <cell r="F132">
            <v>950</v>
          </cell>
          <cell r="G132">
            <v>7800</v>
          </cell>
          <cell r="H132">
            <v>2504</v>
          </cell>
          <cell r="I132">
            <v>2152</v>
          </cell>
        </row>
        <row r="133">
          <cell r="B133">
            <v>350</v>
          </cell>
          <cell r="C133">
            <v>298</v>
          </cell>
          <cell r="D133">
            <v>0</v>
          </cell>
          <cell r="E133">
            <v>367</v>
          </cell>
          <cell r="F133">
            <v>2696</v>
          </cell>
          <cell r="G133">
            <v>81</v>
          </cell>
          <cell r="H133">
            <v>48</v>
          </cell>
          <cell r="I133">
            <v>2771</v>
          </cell>
        </row>
        <row r="134">
          <cell r="B134">
            <v>2027</v>
          </cell>
          <cell r="C134">
            <v>59</v>
          </cell>
          <cell r="D134">
            <v>2614</v>
          </cell>
          <cell r="E134">
            <v>2431</v>
          </cell>
          <cell r="F134">
            <v>591</v>
          </cell>
          <cell r="G134">
            <v>599</v>
          </cell>
          <cell r="H134">
            <v>204</v>
          </cell>
          <cell r="I134">
            <v>110</v>
          </cell>
        </row>
        <row r="135">
          <cell r="B135">
            <v>82</v>
          </cell>
          <cell r="C135">
            <v>0</v>
          </cell>
          <cell r="D135">
            <v>17</v>
          </cell>
          <cell r="E135">
            <v>0</v>
          </cell>
          <cell r="F135">
            <v>0</v>
          </cell>
          <cell r="G135">
            <v>198</v>
          </cell>
          <cell r="H135">
            <v>0</v>
          </cell>
          <cell r="I135">
            <v>450</v>
          </cell>
        </row>
        <row r="136">
          <cell r="B136">
            <v>665</v>
          </cell>
          <cell r="C136">
            <v>2353</v>
          </cell>
          <cell r="D136">
            <v>0</v>
          </cell>
          <cell r="E136">
            <v>997</v>
          </cell>
          <cell r="F136">
            <v>16855</v>
          </cell>
          <cell r="G136">
            <v>27</v>
          </cell>
          <cell r="H136">
            <v>27</v>
          </cell>
          <cell r="I136">
            <v>9648</v>
          </cell>
        </row>
        <row r="137">
          <cell r="B137">
            <v>516</v>
          </cell>
          <cell r="C137">
            <v>1921</v>
          </cell>
          <cell r="D137">
            <v>1</v>
          </cell>
          <cell r="E137">
            <v>36</v>
          </cell>
          <cell r="F137">
            <v>1050</v>
          </cell>
          <cell r="G137">
            <v>0</v>
          </cell>
          <cell r="H137">
            <v>0</v>
          </cell>
          <cell r="I137">
            <v>34</v>
          </cell>
        </row>
        <row r="138">
          <cell r="B138">
            <v>0</v>
          </cell>
          <cell r="C138">
            <v>11</v>
          </cell>
          <cell r="D138">
            <v>0</v>
          </cell>
          <cell r="E138">
            <v>0</v>
          </cell>
          <cell r="F138">
            <v>148</v>
          </cell>
          <cell r="G138">
            <v>259</v>
          </cell>
          <cell r="H138">
            <v>0</v>
          </cell>
          <cell r="I138">
            <v>84</v>
          </cell>
        </row>
        <row r="139">
          <cell r="B139">
            <v>149738</v>
          </cell>
          <cell r="C139">
            <v>20070</v>
          </cell>
          <cell r="D139">
            <v>960401</v>
          </cell>
          <cell r="E139">
            <v>10732</v>
          </cell>
          <cell r="F139">
            <v>115062</v>
          </cell>
          <cell r="G139">
            <v>199768</v>
          </cell>
          <cell r="H139">
            <v>80088</v>
          </cell>
          <cell r="I139">
            <v>20110</v>
          </cell>
        </row>
        <row r="140">
          <cell r="B140">
            <v>38918</v>
          </cell>
          <cell r="C140">
            <v>5093</v>
          </cell>
          <cell r="D140">
            <v>9212</v>
          </cell>
          <cell r="E140">
            <v>15860</v>
          </cell>
          <cell r="F140">
            <v>36015</v>
          </cell>
          <cell r="G140">
            <v>15719</v>
          </cell>
          <cell r="H140">
            <v>8577</v>
          </cell>
          <cell r="I140">
            <v>3509</v>
          </cell>
        </row>
      </sheetData>
      <sheetData sheetId="12">
        <row r="8">
          <cell r="B8">
            <v>0</v>
          </cell>
          <cell r="C8">
            <v>4268</v>
          </cell>
          <cell r="D8">
            <v>12794</v>
          </cell>
          <cell r="E8">
            <v>0</v>
          </cell>
          <cell r="F8">
            <v>1040</v>
          </cell>
          <cell r="G8">
            <v>0</v>
          </cell>
          <cell r="H8">
            <v>93</v>
          </cell>
          <cell r="I8">
            <v>661</v>
          </cell>
        </row>
        <row r="9">
          <cell r="B9">
            <v>13773</v>
          </cell>
          <cell r="C9">
            <v>1186</v>
          </cell>
          <cell r="D9">
            <v>3765</v>
          </cell>
          <cell r="E9">
            <v>1627</v>
          </cell>
          <cell r="F9">
            <v>3637</v>
          </cell>
          <cell r="G9">
            <v>2546</v>
          </cell>
          <cell r="H9">
            <v>1937</v>
          </cell>
          <cell r="I9">
            <v>1013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1000</v>
          </cell>
          <cell r="H10">
            <v>0</v>
          </cell>
          <cell r="I10">
            <v>0</v>
          </cell>
        </row>
        <row r="11">
          <cell r="B11">
            <v>17</v>
          </cell>
          <cell r="C11">
            <v>104</v>
          </cell>
          <cell r="D11">
            <v>0</v>
          </cell>
          <cell r="E11">
            <v>12</v>
          </cell>
          <cell r="F11">
            <v>0</v>
          </cell>
          <cell r="G11">
            <v>20</v>
          </cell>
          <cell r="H11">
            <v>0</v>
          </cell>
          <cell r="I11">
            <v>8</v>
          </cell>
        </row>
        <row r="12">
          <cell r="B12">
            <v>0</v>
          </cell>
          <cell r="C12">
            <v>0</v>
          </cell>
          <cell r="D12">
            <v>20</v>
          </cell>
          <cell r="E12">
            <v>0</v>
          </cell>
          <cell r="F12">
            <v>10</v>
          </cell>
          <cell r="G12">
            <v>60</v>
          </cell>
          <cell r="H12">
            <v>134</v>
          </cell>
          <cell r="I12">
            <v>180</v>
          </cell>
        </row>
        <row r="13">
          <cell r="B13">
            <v>764</v>
          </cell>
          <cell r="C13">
            <v>468</v>
          </cell>
          <cell r="D13">
            <v>1686</v>
          </cell>
          <cell r="E13">
            <v>1374</v>
          </cell>
          <cell r="F13">
            <v>1232</v>
          </cell>
          <cell r="G13">
            <v>1086</v>
          </cell>
          <cell r="H13">
            <v>53419</v>
          </cell>
          <cell r="I13">
            <v>10913</v>
          </cell>
        </row>
        <row r="14">
          <cell r="B14">
            <v>34</v>
          </cell>
          <cell r="C14">
            <v>103</v>
          </cell>
          <cell r="D14">
            <v>1105</v>
          </cell>
          <cell r="E14">
            <v>46</v>
          </cell>
          <cell r="F14">
            <v>125</v>
          </cell>
          <cell r="G14">
            <v>7365</v>
          </cell>
          <cell r="H14">
            <v>4503</v>
          </cell>
          <cell r="I14">
            <v>920</v>
          </cell>
        </row>
        <row r="15">
          <cell r="B15">
            <v>8</v>
          </cell>
          <cell r="C15">
            <v>0</v>
          </cell>
          <cell r="D15">
            <v>0</v>
          </cell>
          <cell r="E15">
            <v>0</v>
          </cell>
          <cell r="F15">
            <v>35</v>
          </cell>
          <cell r="G15">
            <v>72</v>
          </cell>
          <cell r="H15">
            <v>150</v>
          </cell>
          <cell r="I15">
            <v>0</v>
          </cell>
        </row>
        <row r="16">
          <cell r="B16">
            <v>1300</v>
          </cell>
          <cell r="C16">
            <v>294</v>
          </cell>
          <cell r="D16">
            <v>566</v>
          </cell>
          <cell r="E16">
            <v>79</v>
          </cell>
          <cell r="F16">
            <v>726</v>
          </cell>
          <cell r="G16">
            <v>592</v>
          </cell>
          <cell r="H16">
            <v>495</v>
          </cell>
          <cell r="I16">
            <v>506</v>
          </cell>
        </row>
        <row r="17">
          <cell r="B17">
            <v>2069</v>
          </cell>
          <cell r="C17">
            <v>1208</v>
          </cell>
          <cell r="D17">
            <v>724</v>
          </cell>
          <cell r="E17">
            <v>2986</v>
          </cell>
          <cell r="F17">
            <v>1033</v>
          </cell>
          <cell r="G17">
            <v>628</v>
          </cell>
          <cell r="H17">
            <v>1038</v>
          </cell>
          <cell r="I17">
            <v>518</v>
          </cell>
        </row>
        <row r="18">
          <cell r="B18">
            <v>0</v>
          </cell>
          <cell r="C18">
            <v>251</v>
          </cell>
          <cell r="D18">
            <v>0</v>
          </cell>
          <cell r="E18">
            <v>6</v>
          </cell>
          <cell r="F18">
            <v>205</v>
          </cell>
          <cell r="G18">
            <v>693</v>
          </cell>
          <cell r="H18">
            <v>0</v>
          </cell>
          <cell r="I18">
            <v>277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1851</v>
          </cell>
          <cell r="F19">
            <v>140</v>
          </cell>
          <cell r="G19">
            <v>558</v>
          </cell>
          <cell r="H19">
            <v>0</v>
          </cell>
          <cell r="I19">
            <v>0</v>
          </cell>
        </row>
        <row r="20">
          <cell r="B20">
            <v>553</v>
          </cell>
          <cell r="C20">
            <v>716</v>
          </cell>
          <cell r="D20">
            <v>112</v>
          </cell>
          <cell r="E20">
            <v>507</v>
          </cell>
          <cell r="F20">
            <v>590</v>
          </cell>
          <cell r="G20">
            <v>642</v>
          </cell>
          <cell r="H20">
            <v>60</v>
          </cell>
          <cell r="I20">
            <v>68</v>
          </cell>
        </row>
        <row r="21">
          <cell r="B21">
            <v>8058</v>
          </cell>
          <cell r="C21">
            <v>1773</v>
          </cell>
          <cell r="D21">
            <v>4478</v>
          </cell>
          <cell r="E21">
            <v>5311</v>
          </cell>
          <cell r="F21">
            <v>2330</v>
          </cell>
          <cell r="G21">
            <v>1612</v>
          </cell>
          <cell r="H21">
            <v>2640</v>
          </cell>
          <cell r="I21">
            <v>1016</v>
          </cell>
        </row>
        <row r="22">
          <cell r="B22">
            <v>591</v>
          </cell>
          <cell r="C22">
            <v>149</v>
          </cell>
          <cell r="D22">
            <v>1993</v>
          </cell>
          <cell r="E22">
            <v>416</v>
          </cell>
          <cell r="F22">
            <v>476</v>
          </cell>
          <cell r="G22">
            <v>644</v>
          </cell>
          <cell r="H22">
            <v>710</v>
          </cell>
          <cell r="I22">
            <v>72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655</v>
          </cell>
          <cell r="F23">
            <v>20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2247</v>
          </cell>
          <cell r="C24">
            <v>535</v>
          </cell>
          <cell r="D24">
            <v>2866</v>
          </cell>
          <cell r="E24">
            <v>277</v>
          </cell>
          <cell r="F24">
            <v>2728</v>
          </cell>
          <cell r="G24">
            <v>647</v>
          </cell>
          <cell r="H24">
            <v>0</v>
          </cell>
          <cell r="I24">
            <v>872</v>
          </cell>
        </row>
        <row r="25">
          <cell r="B25">
            <v>419</v>
          </cell>
          <cell r="C25">
            <v>38</v>
          </cell>
          <cell r="D25">
            <v>517</v>
          </cell>
          <cell r="E25">
            <v>366</v>
          </cell>
          <cell r="F25">
            <v>220</v>
          </cell>
          <cell r="G25">
            <v>548</v>
          </cell>
          <cell r="H25">
            <v>473</v>
          </cell>
          <cell r="I25">
            <v>23</v>
          </cell>
        </row>
        <row r="26">
          <cell r="B26">
            <v>92</v>
          </cell>
          <cell r="C26">
            <v>13</v>
          </cell>
          <cell r="D26">
            <v>377</v>
          </cell>
          <cell r="E26">
            <v>249</v>
          </cell>
          <cell r="F26">
            <v>1534</v>
          </cell>
          <cell r="G26">
            <v>608</v>
          </cell>
          <cell r="H26">
            <v>2209</v>
          </cell>
          <cell r="I26">
            <v>22</v>
          </cell>
        </row>
        <row r="27">
          <cell r="B27">
            <v>91</v>
          </cell>
          <cell r="C27">
            <v>51</v>
          </cell>
          <cell r="D27">
            <v>163</v>
          </cell>
          <cell r="E27">
            <v>98</v>
          </cell>
          <cell r="F27">
            <v>539</v>
          </cell>
          <cell r="G27">
            <v>63</v>
          </cell>
          <cell r="H27">
            <v>55</v>
          </cell>
          <cell r="I27">
            <v>28</v>
          </cell>
        </row>
        <row r="28">
          <cell r="B28">
            <v>0</v>
          </cell>
          <cell r="C28">
            <v>10</v>
          </cell>
          <cell r="D28">
            <v>0</v>
          </cell>
          <cell r="E28">
            <v>624</v>
          </cell>
          <cell r="F28">
            <v>380</v>
          </cell>
          <cell r="G28">
            <v>71</v>
          </cell>
          <cell r="H28">
            <v>15</v>
          </cell>
          <cell r="I28">
            <v>30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46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16</v>
          </cell>
          <cell r="C30">
            <v>9</v>
          </cell>
          <cell r="D30">
            <v>29</v>
          </cell>
          <cell r="E30">
            <v>134</v>
          </cell>
          <cell r="F30">
            <v>547</v>
          </cell>
          <cell r="G30">
            <v>54</v>
          </cell>
          <cell r="H30">
            <v>56</v>
          </cell>
          <cell r="I30">
            <v>18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1</v>
          </cell>
          <cell r="D32">
            <v>0</v>
          </cell>
          <cell r="E32">
            <v>819</v>
          </cell>
          <cell r="F32">
            <v>235</v>
          </cell>
          <cell r="G32">
            <v>245</v>
          </cell>
          <cell r="H32">
            <v>0</v>
          </cell>
          <cell r="I32">
            <v>0</v>
          </cell>
        </row>
        <row r="33">
          <cell r="B33">
            <v>100</v>
          </cell>
          <cell r="C33">
            <v>0</v>
          </cell>
          <cell r="D33">
            <v>68</v>
          </cell>
          <cell r="E33">
            <v>0</v>
          </cell>
          <cell r="F33">
            <v>159</v>
          </cell>
          <cell r="G33">
            <v>2200</v>
          </cell>
          <cell r="H33">
            <v>168</v>
          </cell>
          <cell r="I33">
            <v>0</v>
          </cell>
        </row>
        <row r="34">
          <cell r="B34">
            <v>0</v>
          </cell>
          <cell r="C34">
            <v>153</v>
          </cell>
          <cell r="D34">
            <v>0</v>
          </cell>
          <cell r="E34">
            <v>58</v>
          </cell>
          <cell r="F34">
            <v>425</v>
          </cell>
          <cell r="G34">
            <v>0</v>
          </cell>
          <cell r="H34">
            <v>0</v>
          </cell>
          <cell r="I34">
            <v>286</v>
          </cell>
        </row>
        <row r="35">
          <cell r="B35">
            <v>112</v>
          </cell>
          <cell r="C35">
            <v>43</v>
          </cell>
          <cell r="D35">
            <v>130</v>
          </cell>
          <cell r="E35">
            <v>103</v>
          </cell>
          <cell r="F35">
            <v>268</v>
          </cell>
          <cell r="G35">
            <v>562</v>
          </cell>
          <cell r="H35">
            <v>47</v>
          </cell>
          <cell r="I35">
            <v>52</v>
          </cell>
        </row>
        <row r="36">
          <cell r="B36">
            <v>0</v>
          </cell>
          <cell r="C36">
            <v>0</v>
          </cell>
          <cell r="D36">
            <v>250</v>
          </cell>
          <cell r="E36">
            <v>0</v>
          </cell>
          <cell r="F36">
            <v>0</v>
          </cell>
          <cell r="G36">
            <v>127</v>
          </cell>
          <cell r="H36">
            <v>315</v>
          </cell>
          <cell r="I36">
            <v>380</v>
          </cell>
        </row>
        <row r="37">
          <cell r="B37">
            <v>0</v>
          </cell>
          <cell r="C37">
            <v>0</v>
          </cell>
          <cell r="D37">
            <v>150</v>
          </cell>
          <cell r="E37">
            <v>4</v>
          </cell>
          <cell r="F37">
            <v>12</v>
          </cell>
          <cell r="G37">
            <v>10</v>
          </cell>
          <cell r="H37">
            <v>0</v>
          </cell>
          <cell r="I37">
            <v>110</v>
          </cell>
        </row>
        <row r="38">
          <cell r="B38">
            <v>520</v>
          </cell>
          <cell r="C38">
            <v>983</v>
          </cell>
          <cell r="D38">
            <v>0</v>
          </cell>
          <cell r="E38">
            <v>1</v>
          </cell>
          <cell r="F38">
            <v>585</v>
          </cell>
          <cell r="G38">
            <v>0</v>
          </cell>
          <cell r="H38">
            <v>0</v>
          </cell>
          <cell r="I38">
            <v>65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96</v>
          </cell>
          <cell r="C40">
            <v>203</v>
          </cell>
          <cell r="D40">
            <v>3199</v>
          </cell>
          <cell r="E40">
            <v>32</v>
          </cell>
          <cell r="F40">
            <v>1040</v>
          </cell>
          <cell r="G40">
            <v>627</v>
          </cell>
          <cell r="H40">
            <v>1255</v>
          </cell>
          <cell r="I40">
            <v>55</v>
          </cell>
        </row>
        <row r="41">
          <cell r="B41">
            <v>4795</v>
          </cell>
          <cell r="C41">
            <v>2242</v>
          </cell>
          <cell r="D41">
            <v>2422</v>
          </cell>
          <cell r="E41">
            <v>6048</v>
          </cell>
          <cell r="F41">
            <v>1696</v>
          </cell>
          <cell r="G41">
            <v>1927</v>
          </cell>
          <cell r="H41">
            <v>4678</v>
          </cell>
          <cell r="I41">
            <v>459</v>
          </cell>
        </row>
        <row r="57">
          <cell r="B57">
            <v>8329</v>
          </cell>
          <cell r="C57">
            <v>189583</v>
          </cell>
          <cell r="D57">
            <v>198728</v>
          </cell>
          <cell r="F57">
            <v>5983</v>
          </cell>
        </row>
        <row r="58">
          <cell r="B58">
            <v>645</v>
          </cell>
          <cell r="C58">
            <v>2988</v>
          </cell>
          <cell r="D58">
            <v>731</v>
          </cell>
          <cell r="E58">
            <v>1340</v>
          </cell>
          <cell r="F58">
            <v>2180</v>
          </cell>
          <cell r="G58">
            <v>1940</v>
          </cell>
          <cell r="H58">
            <v>10534</v>
          </cell>
          <cell r="I58">
            <v>1392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>
            <v>1514</v>
          </cell>
          <cell r="C60">
            <v>71862</v>
          </cell>
          <cell r="D60">
            <v>340</v>
          </cell>
          <cell r="E60">
            <v>1145</v>
          </cell>
          <cell r="F60">
            <v>8720</v>
          </cell>
          <cell r="G60">
            <v>19603</v>
          </cell>
          <cell r="H60">
            <v>640</v>
          </cell>
          <cell r="I60">
            <v>29840</v>
          </cell>
        </row>
        <row r="61">
          <cell r="B61">
            <v>0</v>
          </cell>
          <cell r="C61">
            <v>0</v>
          </cell>
          <cell r="D61">
            <v>397</v>
          </cell>
          <cell r="E61">
            <v>0</v>
          </cell>
          <cell r="F61">
            <v>10</v>
          </cell>
          <cell r="G61">
            <v>0</v>
          </cell>
          <cell r="H61">
            <v>3913</v>
          </cell>
          <cell r="I61">
            <v>80</v>
          </cell>
        </row>
        <row r="62">
          <cell r="B62">
            <v>20</v>
          </cell>
          <cell r="C62">
            <v>30</v>
          </cell>
          <cell r="D62">
            <v>372</v>
          </cell>
          <cell r="E62">
            <v>727</v>
          </cell>
          <cell r="F62">
            <v>146</v>
          </cell>
          <cell r="G62">
            <v>636</v>
          </cell>
          <cell r="H62">
            <v>8825</v>
          </cell>
          <cell r="I62">
            <v>20</v>
          </cell>
        </row>
        <row r="63">
          <cell r="B63">
            <v>15</v>
          </cell>
          <cell r="C63">
            <v>154</v>
          </cell>
          <cell r="D63">
            <v>327</v>
          </cell>
          <cell r="E63">
            <v>24</v>
          </cell>
          <cell r="F63">
            <v>75</v>
          </cell>
          <cell r="G63">
            <v>1006</v>
          </cell>
          <cell r="H63">
            <v>8688</v>
          </cell>
          <cell r="I63">
            <v>10</v>
          </cell>
        </row>
        <row r="64">
          <cell r="B64">
            <v>10</v>
          </cell>
          <cell r="C64">
            <v>0</v>
          </cell>
          <cell r="D64">
            <v>0</v>
          </cell>
          <cell r="E64">
            <v>0</v>
          </cell>
          <cell r="F64">
            <v>45</v>
          </cell>
          <cell r="G64">
            <v>4</v>
          </cell>
          <cell r="H64">
            <v>64</v>
          </cell>
          <cell r="I64">
            <v>0</v>
          </cell>
        </row>
        <row r="65">
          <cell r="B65">
            <v>747</v>
          </cell>
          <cell r="C65">
            <v>1399</v>
          </cell>
          <cell r="D65">
            <v>2143</v>
          </cell>
          <cell r="E65">
            <v>37</v>
          </cell>
          <cell r="F65">
            <v>2123</v>
          </cell>
          <cell r="G65">
            <v>1731</v>
          </cell>
          <cell r="H65">
            <v>5326</v>
          </cell>
          <cell r="I65">
            <v>100</v>
          </cell>
        </row>
        <row r="66">
          <cell r="B66">
            <v>596</v>
          </cell>
          <cell r="C66">
            <v>1433</v>
          </cell>
          <cell r="D66">
            <v>167</v>
          </cell>
          <cell r="E66">
            <v>3158</v>
          </cell>
          <cell r="F66">
            <v>493</v>
          </cell>
          <cell r="G66">
            <v>125</v>
          </cell>
          <cell r="H66">
            <v>2577</v>
          </cell>
          <cell r="I66">
            <v>450</v>
          </cell>
        </row>
        <row r="67">
          <cell r="B67">
            <v>0</v>
          </cell>
          <cell r="C67">
            <v>588</v>
          </cell>
          <cell r="D67">
            <v>0</v>
          </cell>
          <cell r="E67">
            <v>146</v>
          </cell>
          <cell r="F67">
            <v>1840</v>
          </cell>
          <cell r="G67">
            <v>235</v>
          </cell>
          <cell r="H67">
            <v>0</v>
          </cell>
          <cell r="I67">
            <v>824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1114</v>
          </cell>
          <cell r="F68">
            <v>515</v>
          </cell>
          <cell r="G68">
            <v>0</v>
          </cell>
          <cell r="H68">
            <v>29</v>
          </cell>
          <cell r="I68">
            <v>0</v>
          </cell>
        </row>
        <row r="69">
          <cell r="B69">
            <v>465</v>
          </cell>
          <cell r="C69">
            <v>442</v>
          </cell>
          <cell r="D69">
            <v>65</v>
          </cell>
          <cell r="E69">
            <v>272</v>
          </cell>
          <cell r="F69">
            <v>1582</v>
          </cell>
          <cell r="G69">
            <v>583</v>
          </cell>
          <cell r="H69">
            <v>29</v>
          </cell>
          <cell r="I69">
            <v>247</v>
          </cell>
        </row>
        <row r="70">
          <cell r="B70">
            <v>2429</v>
          </cell>
          <cell r="C70">
            <v>1439</v>
          </cell>
          <cell r="D70">
            <v>1771</v>
          </cell>
          <cell r="E70">
            <v>4931</v>
          </cell>
          <cell r="F70">
            <v>3040</v>
          </cell>
          <cell r="G70">
            <v>802</v>
          </cell>
          <cell r="H70">
            <v>3197</v>
          </cell>
          <cell r="I70">
            <v>1145</v>
          </cell>
        </row>
        <row r="71">
          <cell r="B71">
            <v>383</v>
          </cell>
          <cell r="C71">
            <v>377</v>
          </cell>
          <cell r="D71">
            <v>2496</v>
          </cell>
          <cell r="E71">
            <v>1290</v>
          </cell>
          <cell r="F71">
            <v>837</v>
          </cell>
          <cell r="G71">
            <v>595</v>
          </cell>
          <cell r="H71">
            <v>77</v>
          </cell>
          <cell r="I71">
            <v>99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2855</v>
          </cell>
          <cell r="C73">
            <v>1492</v>
          </cell>
          <cell r="D73">
            <v>931</v>
          </cell>
          <cell r="E73">
            <v>671</v>
          </cell>
          <cell r="F73">
            <v>2441</v>
          </cell>
          <cell r="G73">
            <v>751</v>
          </cell>
          <cell r="H73">
            <v>1204</v>
          </cell>
          <cell r="I73">
            <v>642</v>
          </cell>
        </row>
        <row r="74">
          <cell r="B74">
            <v>2290</v>
          </cell>
          <cell r="C74">
            <v>152</v>
          </cell>
          <cell r="D74">
            <v>370</v>
          </cell>
          <cell r="E74">
            <v>913</v>
          </cell>
          <cell r="F74">
            <v>150</v>
          </cell>
          <cell r="G74">
            <v>673</v>
          </cell>
          <cell r="H74">
            <v>124</v>
          </cell>
          <cell r="I74">
            <v>24</v>
          </cell>
        </row>
        <row r="75">
          <cell r="B75">
            <v>85</v>
          </cell>
          <cell r="C75">
            <v>0</v>
          </cell>
          <cell r="D75">
            <v>0</v>
          </cell>
          <cell r="E75">
            <v>80</v>
          </cell>
          <cell r="F75">
            <v>15</v>
          </cell>
          <cell r="G75">
            <v>0</v>
          </cell>
          <cell r="H75">
            <v>146</v>
          </cell>
          <cell r="I75">
            <v>0</v>
          </cell>
        </row>
        <row r="76">
          <cell r="B76">
            <v>179</v>
          </cell>
          <cell r="C76">
            <v>42</v>
          </cell>
          <cell r="D76">
            <v>0</v>
          </cell>
          <cell r="E76">
            <v>142</v>
          </cell>
          <cell r="F76">
            <v>389</v>
          </cell>
          <cell r="G76">
            <v>50</v>
          </cell>
          <cell r="H76">
            <v>12</v>
          </cell>
          <cell r="I76">
            <v>9</v>
          </cell>
        </row>
        <row r="77">
          <cell r="B77">
            <v>10</v>
          </cell>
          <cell r="C77">
            <v>0</v>
          </cell>
          <cell r="D77">
            <v>0</v>
          </cell>
          <cell r="E77">
            <v>301</v>
          </cell>
          <cell r="F77">
            <v>200</v>
          </cell>
          <cell r="G77">
            <v>2</v>
          </cell>
          <cell r="H77">
            <v>3</v>
          </cell>
          <cell r="I77">
            <v>0</v>
          </cell>
        </row>
        <row r="78">
          <cell r="B78">
            <v>0</v>
          </cell>
          <cell r="C78">
            <v>0</v>
          </cell>
          <cell r="D78">
            <v>350</v>
          </cell>
          <cell r="E78">
            <v>9530</v>
          </cell>
          <cell r="F78">
            <v>30</v>
          </cell>
          <cell r="G78">
            <v>757</v>
          </cell>
          <cell r="H78">
            <v>203</v>
          </cell>
          <cell r="I78">
            <v>3</v>
          </cell>
        </row>
        <row r="79">
          <cell r="B79">
            <v>335</v>
          </cell>
          <cell r="C79">
            <v>12</v>
          </cell>
          <cell r="D79">
            <v>0</v>
          </cell>
          <cell r="E79">
            <v>169</v>
          </cell>
          <cell r="F79">
            <v>745</v>
          </cell>
          <cell r="G79">
            <v>3</v>
          </cell>
          <cell r="H79">
            <v>39</v>
          </cell>
          <cell r="I79">
            <v>2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525</v>
          </cell>
          <cell r="F81">
            <v>285</v>
          </cell>
          <cell r="G81">
            <v>75</v>
          </cell>
          <cell r="H81">
            <v>0</v>
          </cell>
          <cell r="I81">
            <v>0</v>
          </cell>
        </row>
        <row r="82">
          <cell r="B82">
            <v>21898</v>
          </cell>
          <cell r="C82">
            <v>556</v>
          </cell>
          <cell r="D82">
            <v>145</v>
          </cell>
          <cell r="E82">
            <v>4642</v>
          </cell>
          <cell r="F82">
            <v>2760</v>
          </cell>
          <cell r="G82">
            <v>8046</v>
          </cell>
          <cell r="H82">
            <v>778</v>
          </cell>
          <cell r="I82">
            <v>619</v>
          </cell>
        </row>
        <row r="83">
          <cell r="B83">
            <v>271</v>
          </cell>
          <cell r="C83">
            <v>2886</v>
          </cell>
          <cell r="D83">
            <v>100</v>
          </cell>
          <cell r="E83">
            <v>696</v>
          </cell>
          <cell r="F83">
            <v>1098</v>
          </cell>
          <cell r="G83">
            <v>193</v>
          </cell>
          <cell r="H83">
            <v>27</v>
          </cell>
          <cell r="I83">
            <v>1378</v>
          </cell>
        </row>
        <row r="84">
          <cell r="B84">
            <v>451</v>
          </cell>
          <cell r="C84">
            <v>547</v>
          </cell>
          <cell r="D84">
            <v>2957</v>
          </cell>
          <cell r="E84">
            <v>1170</v>
          </cell>
          <cell r="F84">
            <v>137</v>
          </cell>
          <cell r="G84">
            <v>1718</v>
          </cell>
          <cell r="H84">
            <v>179</v>
          </cell>
          <cell r="I84">
            <v>155</v>
          </cell>
        </row>
        <row r="85">
          <cell r="B85">
            <v>14</v>
          </cell>
          <cell r="C85">
            <v>0</v>
          </cell>
          <cell r="D85">
            <v>430</v>
          </cell>
          <cell r="E85">
            <v>0</v>
          </cell>
          <cell r="F85">
            <v>0</v>
          </cell>
          <cell r="G85">
            <v>427</v>
          </cell>
          <cell r="H85">
            <v>3</v>
          </cell>
          <cell r="I85">
            <v>400</v>
          </cell>
        </row>
        <row r="86">
          <cell r="B86">
            <v>4216</v>
          </cell>
          <cell r="C86">
            <v>8091</v>
          </cell>
          <cell r="D86">
            <v>0</v>
          </cell>
          <cell r="E86">
            <v>3461</v>
          </cell>
          <cell r="F86">
            <v>17492</v>
          </cell>
          <cell r="G86">
            <v>713</v>
          </cell>
          <cell r="H86">
            <v>33</v>
          </cell>
          <cell r="I86">
            <v>2959</v>
          </cell>
        </row>
        <row r="87">
          <cell r="B87">
            <v>156</v>
          </cell>
          <cell r="C87">
            <v>13824</v>
          </cell>
          <cell r="D87">
            <v>0</v>
          </cell>
          <cell r="E87">
            <v>95</v>
          </cell>
          <cell r="F87">
            <v>981</v>
          </cell>
          <cell r="G87">
            <v>0</v>
          </cell>
          <cell r="H87">
            <v>0</v>
          </cell>
          <cell r="I87">
            <v>0</v>
          </cell>
        </row>
        <row r="88">
          <cell r="B88">
            <v>0</v>
          </cell>
          <cell r="C88">
            <v>15</v>
          </cell>
          <cell r="D88">
            <v>0</v>
          </cell>
          <cell r="E88">
            <v>0</v>
          </cell>
          <cell r="F88">
            <v>763</v>
          </cell>
          <cell r="G88">
            <v>1790</v>
          </cell>
          <cell r="H88">
            <v>10</v>
          </cell>
          <cell r="I88">
            <v>72</v>
          </cell>
        </row>
        <row r="89">
          <cell r="B89">
            <v>27366</v>
          </cell>
          <cell r="C89">
            <v>6967</v>
          </cell>
          <cell r="D89">
            <v>148266</v>
          </cell>
          <cell r="E89">
            <v>1311</v>
          </cell>
          <cell r="F89">
            <v>10402</v>
          </cell>
          <cell r="G89">
            <v>60108</v>
          </cell>
          <cell r="H89">
            <v>22449</v>
          </cell>
          <cell r="I89">
            <v>1122</v>
          </cell>
        </row>
        <row r="90">
          <cell r="B90">
            <v>148224</v>
          </cell>
          <cell r="C90">
            <v>150471</v>
          </cell>
          <cell r="D90">
            <v>11279</v>
          </cell>
          <cell r="E90">
            <v>205814</v>
          </cell>
          <cell r="F90">
            <v>23814</v>
          </cell>
          <cell r="G90">
            <v>56654</v>
          </cell>
          <cell r="H90">
            <v>25925</v>
          </cell>
          <cell r="I90">
            <v>1883</v>
          </cell>
        </row>
        <row r="107">
          <cell r="B107">
            <v>29686</v>
          </cell>
          <cell r="C107">
            <v>607319</v>
          </cell>
          <cell r="D107">
            <v>667444</v>
          </cell>
          <cell r="E107">
            <v>123981</v>
          </cell>
          <cell r="F107">
            <v>18555</v>
          </cell>
          <cell r="H107">
            <v>131909</v>
          </cell>
          <cell r="I107">
            <v>15541</v>
          </cell>
        </row>
        <row r="108">
          <cell r="B108">
            <v>1422</v>
          </cell>
          <cell r="C108">
            <v>5881</v>
          </cell>
          <cell r="D108">
            <v>1122</v>
          </cell>
          <cell r="E108">
            <v>2121</v>
          </cell>
          <cell r="F108">
            <v>3770</v>
          </cell>
          <cell r="G108">
            <v>3261</v>
          </cell>
          <cell r="H108">
            <v>25322</v>
          </cell>
          <cell r="I108">
            <v>2098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>
            <v>300</v>
          </cell>
          <cell r="C110">
            <v>5340</v>
          </cell>
          <cell r="D110">
            <v>90</v>
          </cell>
          <cell r="E110">
            <v>180</v>
          </cell>
          <cell r="F110">
            <v>1001</v>
          </cell>
          <cell r="G110">
            <v>2049</v>
          </cell>
          <cell r="H110">
            <v>114</v>
          </cell>
          <cell r="I110">
            <v>2295</v>
          </cell>
        </row>
        <row r="111">
          <cell r="B111">
            <v>0</v>
          </cell>
          <cell r="C111">
            <v>0</v>
          </cell>
          <cell r="D111">
            <v>605</v>
          </cell>
          <cell r="E111">
            <v>0</v>
          </cell>
          <cell r="F111">
            <v>30</v>
          </cell>
          <cell r="G111">
            <v>0</v>
          </cell>
          <cell r="H111">
            <v>7002</v>
          </cell>
          <cell r="I111">
            <v>120</v>
          </cell>
        </row>
        <row r="112">
          <cell r="B112">
            <v>24</v>
          </cell>
          <cell r="C112">
            <v>30</v>
          </cell>
          <cell r="D112">
            <v>295</v>
          </cell>
          <cell r="E112">
            <v>2959</v>
          </cell>
          <cell r="F112">
            <v>210</v>
          </cell>
          <cell r="G112">
            <v>332</v>
          </cell>
          <cell r="H112">
            <v>7737</v>
          </cell>
          <cell r="I112">
            <v>20</v>
          </cell>
        </row>
        <row r="113">
          <cell r="B113">
            <v>20</v>
          </cell>
          <cell r="C113">
            <v>232</v>
          </cell>
          <cell r="D113">
            <v>326</v>
          </cell>
          <cell r="E113">
            <v>31</v>
          </cell>
          <cell r="F113">
            <v>165</v>
          </cell>
          <cell r="G113">
            <v>516</v>
          </cell>
          <cell r="H113">
            <v>7053</v>
          </cell>
          <cell r="I113">
            <v>15</v>
          </cell>
        </row>
        <row r="114">
          <cell r="B114">
            <v>13</v>
          </cell>
          <cell r="C114">
            <v>0</v>
          </cell>
          <cell r="D114">
            <v>0</v>
          </cell>
          <cell r="E114">
            <v>0</v>
          </cell>
          <cell r="F114">
            <v>95</v>
          </cell>
          <cell r="G114">
            <v>3</v>
          </cell>
          <cell r="H114">
            <v>46</v>
          </cell>
          <cell r="I114">
            <v>0</v>
          </cell>
        </row>
        <row r="115">
          <cell r="B115">
            <v>1326</v>
          </cell>
          <cell r="C115">
            <v>608</v>
          </cell>
          <cell r="D115">
            <v>2650</v>
          </cell>
          <cell r="E115">
            <v>35</v>
          </cell>
          <cell r="F115">
            <v>3413</v>
          </cell>
          <cell r="G115">
            <v>1588</v>
          </cell>
          <cell r="H115">
            <v>8716</v>
          </cell>
          <cell r="I115">
            <v>128</v>
          </cell>
        </row>
        <row r="116">
          <cell r="B116">
            <v>6270</v>
          </cell>
          <cell r="C116">
            <v>9772</v>
          </cell>
          <cell r="D116">
            <v>1168</v>
          </cell>
          <cell r="E116">
            <v>33577</v>
          </cell>
          <cell r="F116">
            <v>4272</v>
          </cell>
          <cell r="G116">
            <v>993</v>
          </cell>
          <cell r="H116">
            <v>19186</v>
          </cell>
          <cell r="I116">
            <v>2855</v>
          </cell>
        </row>
        <row r="117">
          <cell r="B117">
            <v>0</v>
          </cell>
          <cell r="C117">
            <v>5696</v>
          </cell>
          <cell r="D117">
            <v>0</v>
          </cell>
          <cell r="E117">
            <v>1353</v>
          </cell>
          <cell r="F117">
            <v>18320</v>
          </cell>
          <cell r="G117">
            <v>1633</v>
          </cell>
          <cell r="H117">
            <v>0</v>
          </cell>
          <cell r="I117">
            <v>7243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42460</v>
          </cell>
          <cell r="F118">
            <v>7725</v>
          </cell>
          <cell r="G118">
            <v>0</v>
          </cell>
          <cell r="H118">
            <v>178</v>
          </cell>
          <cell r="I118">
            <v>0</v>
          </cell>
        </row>
        <row r="119">
          <cell r="B119">
            <v>3257</v>
          </cell>
          <cell r="C119">
            <v>3919</v>
          </cell>
          <cell r="D119">
            <v>1325</v>
          </cell>
          <cell r="E119">
            <v>1279</v>
          </cell>
          <cell r="F119">
            <v>15656</v>
          </cell>
          <cell r="G119">
            <v>3283</v>
          </cell>
          <cell r="H119">
            <v>323</v>
          </cell>
          <cell r="I119">
            <v>2401</v>
          </cell>
        </row>
        <row r="120">
          <cell r="B120">
            <v>34955</v>
          </cell>
          <cell r="C120">
            <v>12105</v>
          </cell>
          <cell r="D120">
            <v>19515</v>
          </cell>
          <cell r="E120">
            <v>66789</v>
          </cell>
          <cell r="F120">
            <v>30030</v>
          </cell>
          <cell r="G120">
            <v>6567</v>
          </cell>
          <cell r="H120">
            <v>29486</v>
          </cell>
          <cell r="I120">
            <v>8005</v>
          </cell>
        </row>
        <row r="121">
          <cell r="B121">
            <v>2737</v>
          </cell>
          <cell r="C121">
            <v>1209</v>
          </cell>
          <cell r="D121">
            <v>7499</v>
          </cell>
          <cell r="E121">
            <v>6532</v>
          </cell>
          <cell r="F121">
            <v>6959</v>
          </cell>
          <cell r="G121">
            <v>3150</v>
          </cell>
          <cell r="H121">
            <v>1141</v>
          </cell>
          <cell r="I121">
            <v>855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19829</v>
          </cell>
          <cell r="C123">
            <v>6483</v>
          </cell>
          <cell r="D123">
            <v>5340</v>
          </cell>
          <cell r="E123">
            <v>6003</v>
          </cell>
          <cell r="F123">
            <v>11988</v>
          </cell>
          <cell r="G123">
            <v>3041</v>
          </cell>
          <cell r="H123">
            <v>10131</v>
          </cell>
          <cell r="I123">
            <v>5008</v>
          </cell>
        </row>
        <row r="124">
          <cell r="B124">
            <v>18222</v>
          </cell>
          <cell r="C124">
            <v>273</v>
          </cell>
          <cell r="D124">
            <v>2246</v>
          </cell>
          <cell r="E124">
            <v>3478</v>
          </cell>
          <cell r="F124">
            <v>1200</v>
          </cell>
          <cell r="G124">
            <v>5020</v>
          </cell>
          <cell r="H124">
            <v>1140</v>
          </cell>
          <cell r="I124">
            <v>92</v>
          </cell>
        </row>
        <row r="125">
          <cell r="B125">
            <v>1826</v>
          </cell>
          <cell r="C125">
            <v>0</v>
          </cell>
          <cell r="D125">
            <v>0</v>
          </cell>
          <cell r="E125">
            <v>2400</v>
          </cell>
          <cell r="F125">
            <v>300</v>
          </cell>
          <cell r="G125">
            <v>0</v>
          </cell>
          <cell r="H125">
            <v>1606</v>
          </cell>
          <cell r="I125">
            <v>0</v>
          </cell>
        </row>
        <row r="126">
          <cell r="B126">
            <v>1590</v>
          </cell>
          <cell r="C126">
            <v>129</v>
          </cell>
          <cell r="D126">
            <v>0</v>
          </cell>
          <cell r="E126">
            <v>1351</v>
          </cell>
          <cell r="F126">
            <v>4500</v>
          </cell>
          <cell r="G126">
            <v>990</v>
          </cell>
          <cell r="H126">
            <v>82</v>
          </cell>
          <cell r="I126">
            <v>45</v>
          </cell>
        </row>
        <row r="127">
          <cell r="B127">
            <v>25</v>
          </cell>
          <cell r="C127">
            <v>0</v>
          </cell>
          <cell r="D127">
            <v>0</v>
          </cell>
          <cell r="E127">
            <v>602</v>
          </cell>
          <cell r="F127">
            <v>360</v>
          </cell>
          <cell r="G127">
            <v>2</v>
          </cell>
          <cell r="H127">
            <v>6</v>
          </cell>
          <cell r="I127">
            <v>0</v>
          </cell>
        </row>
        <row r="128">
          <cell r="B128">
            <v>0</v>
          </cell>
          <cell r="C128">
            <v>0</v>
          </cell>
          <cell r="D128">
            <v>175</v>
          </cell>
          <cell r="E128">
            <v>20680</v>
          </cell>
          <cell r="F128">
            <v>35</v>
          </cell>
          <cell r="G128">
            <v>311</v>
          </cell>
          <cell r="H128">
            <v>133</v>
          </cell>
          <cell r="I128">
            <v>6</v>
          </cell>
        </row>
        <row r="129">
          <cell r="B129">
            <v>3985</v>
          </cell>
          <cell r="C129">
            <v>80</v>
          </cell>
          <cell r="D129">
            <v>0</v>
          </cell>
          <cell r="E129">
            <v>1867</v>
          </cell>
          <cell r="F129">
            <v>14900</v>
          </cell>
          <cell r="G129">
            <v>21</v>
          </cell>
          <cell r="H129">
            <v>891</v>
          </cell>
          <cell r="I129">
            <v>12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31500</v>
          </cell>
          <cell r="F131">
            <v>4845</v>
          </cell>
          <cell r="G131">
            <v>430</v>
          </cell>
          <cell r="H131">
            <v>0</v>
          </cell>
          <cell r="I131">
            <v>0</v>
          </cell>
        </row>
        <row r="132">
          <cell r="B132">
            <v>57452</v>
          </cell>
          <cell r="C132">
            <v>631</v>
          </cell>
          <cell r="D132">
            <v>158</v>
          </cell>
          <cell r="E132">
            <v>207</v>
          </cell>
          <cell r="F132">
            <v>1385</v>
          </cell>
          <cell r="G132">
            <v>6297</v>
          </cell>
          <cell r="H132">
            <v>241</v>
          </cell>
          <cell r="I132">
            <v>1336</v>
          </cell>
        </row>
        <row r="133">
          <cell r="B133">
            <v>166</v>
          </cell>
          <cell r="C133">
            <v>2666</v>
          </cell>
          <cell r="D133">
            <v>31</v>
          </cell>
          <cell r="E133">
            <v>330</v>
          </cell>
          <cell r="F133">
            <v>1494</v>
          </cell>
          <cell r="G133">
            <v>119</v>
          </cell>
          <cell r="H133">
            <v>37</v>
          </cell>
          <cell r="I133">
            <v>2756</v>
          </cell>
        </row>
        <row r="134">
          <cell r="B134">
            <v>1699</v>
          </cell>
          <cell r="C134">
            <v>65</v>
          </cell>
          <cell r="D134">
            <v>3757</v>
          </cell>
          <cell r="E134">
            <v>2621</v>
          </cell>
          <cell r="F134">
            <v>200</v>
          </cell>
          <cell r="G134">
            <v>1061</v>
          </cell>
          <cell r="H134">
            <v>67</v>
          </cell>
          <cell r="I134">
            <v>190</v>
          </cell>
        </row>
        <row r="135">
          <cell r="B135">
            <v>16</v>
          </cell>
          <cell r="C135">
            <v>0</v>
          </cell>
          <cell r="D135">
            <v>391</v>
          </cell>
          <cell r="E135">
            <v>0</v>
          </cell>
          <cell r="F135">
            <v>0</v>
          </cell>
          <cell r="G135">
            <v>695</v>
          </cell>
          <cell r="H135">
            <v>45</v>
          </cell>
          <cell r="I135">
            <v>560</v>
          </cell>
        </row>
        <row r="136">
          <cell r="B136">
            <v>5769</v>
          </cell>
          <cell r="C136">
            <v>9451</v>
          </cell>
          <cell r="D136">
            <v>0</v>
          </cell>
          <cell r="E136">
            <v>438</v>
          </cell>
          <cell r="F136">
            <v>22244</v>
          </cell>
          <cell r="G136">
            <v>373</v>
          </cell>
          <cell r="H136">
            <v>46</v>
          </cell>
          <cell r="I136">
            <v>6037</v>
          </cell>
        </row>
        <row r="137">
          <cell r="B137">
            <v>423</v>
          </cell>
          <cell r="C137">
            <v>1935</v>
          </cell>
          <cell r="D137">
            <v>0</v>
          </cell>
          <cell r="E137">
            <v>96</v>
          </cell>
          <cell r="F137">
            <v>2412</v>
          </cell>
          <cell r="G137">
            <v>0</v>
          </cell>
          <cell r="H137">
            <v>0</v>
          </cell>
          <cell r="I137">
            <v>0</v>
          </cell>
        </row>
        <row r="138">
          <cell r="B138">
            <v>0</v>
          </cell>
          <cell r="C138">
            <v>23</v>
          </cell>
          <cell r="D138">
            <v>0</v>
          </cell>
          <cell r="E138">
            <v>0</v>
          </cell>
          <cell r="F138">
            <v>363</v>
          </cell>
          <cell r="G138">
            <v>974</v>
          </cell>
          <cell r="H138">
            <v>34</v>
          </cell>
          <cell r="I138">
            <v>144</v>
          </cell>
        </row>
        <row r="139">
          <cell r="B139">
            <v>134911</v>
          </cell>
          <cell r="C139">
            <v>34835</v>
          </cell>
          <cell r="D139">
            <v>888443</v>
          </cell>
          <cell r="E139">
            <v>6612</v>
          </cell>
          <cell r="F139">
            <v>80292</v>
          </cell>
          <cell r="G139">
            <v>216582</v>
          </cell>
          <cell r="H139">
            <v>123948</v>
          </cell>
          <cell r="I139">
            <v>38912</v>
          </cell>
        </row>
        <row r="140">
          <cell r="B140">
            <v>28652</v>
          </cell>
          <cell r="C140">
            <v>13384</v>
          </cell>
          <cell r="D140">
            <v>7290</v>
          </cell>
          <cell r="E140">
            <v>16915</v>
          </cell>
          <cell r="F140">
            <v>8810</v>
          </cell>
          <cell r="G140">
            <v>14346</v>
          </cell>
          <cell r="H140">
            <v>9079</v>
          </cell>
          <cell r="I140">
            <v>2672</v>
          </cell>
        </row>
      </sheetData>
      <sheetData sheetId="13">
        <row r="8">
          <cell r="B8">
            <v>480</v>
          </cell>
          <cell r="C8">
            <v>173670</v>
          </cell>
          <cell r="D8">
            <v>5274</v>
          </cell>
          <cell r="E8">
            <v>168114</v>
          </cell>
          <cell r="F8">
            <v>900</v>
          </cell>
          <cell r="G8">
            <v>0</v>
          </cell>
          <cell r="H8">
            <v>4010</v>
          </cell>
          <cell r="I8">
            <v>5675</v>
          </cell>
        </row>
        <row r="9">
          <cell r="B9">
            <v>1787</v>
          </cell>
          <cell r="C9">
            <v>637</v>
          </cell>
          <cell r="D9">
            <v>2768</v>
          </cell>
          <cell r="E9">
            <v>1574</v>
          </cell>
          <cell r="F9">
            <v>3315</v>
          </cell>
          <cell r="G9">
            <v>867</v>
          </cell>
          <cell r="H9">
            <v>3198</v>
          </cell>
          <cell r="I9">
            <v>1362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40</v>
          </cell>
          <cell r="I10">
            <v>0</v>
          </cell>
        </row>
        <row r="11">
          <cell r="B11">
            <v>40</v>
          </cell>
          <cell r="C11">
            <v>150</v>
          </cell>
          <cell r="D11">
            <v>30</v>
          </cell>
          <cell r="E11">
            <v>0</v>
          </cell>
          <cell r="F11">
            <v>20</v>
          </cell>
          <cell r="G11">
            <v>25</v>
          </cell>
          <cell r="H11">
            <v>10</v>
          </cell>
          <cell r="I11">
            <v>15</v>
          </cell>
        </row>
        <row r="12">
          <cell r="B12">
            <v>0</v>
          </cell>
          <cell r="C12">
            <v>0</v>
          </cell>
          <cell r="D12">
            <v>215</v>
          </cell>
          <cell r="E12">
            <v>0</v>
          </cell>
          <cell r="F12">
            <v>0</v>
          </cell>
          <cell r="G12">
            <v>0</v>
          </cell>
          <cell r="H12">
            <v>730</v>
          </cell>
          <cell r="I12">
            <v>343</v>
          </cell>
        </row>
        <row r="13">
          <cell r="B13">
            <v>1438</v>
          </cell>
          <cell r="C13">
            <v>1122</v>
          </cell>
          <cell r="D13">
            <v>1620</v>
          </cell>
          <cell r="E13">
            <v>3497</v>
          </cell>
          <cell r="F13">
            <v>3946</v>
          </cell>
          <cell r="G13">
            <v>1331</v>
          </cell>
          <cell r="H13">
            <v>98728</v>
          </cell>
          <cell r="I13">
            <v>36651</v>
          </cell>
        </row>
        <row r="14">
          <cell r="B14">
            <v>182</v>
          </cell>
          <cell r="C14">
            <v>122</v>
          </cell>
          <cell r="D14">
            <v>690</v>
          </cell>
          <cell r="E14">
            <v>32</v>
          </cell>
          <cell r="F14">
            <v>303</v>
          </cell>
          <cell r="G14">
            <v>3390</v>
          </cell>
          <cell r="H14">
            <v>14828</v>
          </cell>
          <cell r="I14">
            <v>3087</v>
          </cell>
        </row>
        <row r="15">
          <cell r="B15">
            <v>50</v>
          </cell>
          <cell r="C15">
            <v>0</v>
          </cell>
          <cell r="D15">
            <v>0</v>
          </cell>
          <cell r="E15">
            <v>0</v>
          </cell>
          <cell r="F15">
            <v>40</v>
          </cell>
          <cell r="G15">
            <v>20</v>
          </cell>
          <cell r="H15">
            <v>171</v>
          </cell>
          <cell r="I15">
            <v>0</v>
          </cell>
        </row>
        <row r="16">
          <cell r="B16">
            <v>518</v>
          </cell>
          <cell r="C16">
            <v>141</v>
          </cell>
          <cell r="D16">
            <v>1001</v>
          </cell>
          <cell r="E16">
            <v>20</v>
          </cell>
          <cell r="F16">
            <v>847</v>
          </cell>
          <cell r="G16">
            <v>14</v>
          </cell>
          <cell r="H16">
            <v>2596</v>
          </cell>
          <cell r="I16">
            <v>284</v>
          </cell>
        </row>
        <row r="17">
          <cell r="B17">
            <v>874</v>
          </cell>
          <cell r="C17">
            <v>444</v>
          </cell>
          <cell r="D17">
            <v>267</v>
          </cell>
          <cell r="E17">
            <v>1927</v>
          </cell>
          <cell r="F17">
            <v>1209</v>
          </cell>
          <cell r="G17">
            <v>355</v>
          </cell>
          <cell r="H17">
            <v>2790</v>
          </cell>
          <cell r="I17">
            <v>334</v>
          </cell>
        </row>
        <row r="18">
          <cell r="B18">
            <v>0</v>
          </cell>
          <cell r="C18">
            <v>1490</v>
          </cell>
          <cell r="D18">
            <v>1</v>
          </cell>
          <cell r="E18">
            <v>17</v>
          </cell>
          <cell r="F18">
            <v>345</v>
          </cell>
          <cell r="G18">
            <v>530</v>
          </cell>
          <cell r="H18">
            <v>0</v>
          </cell>
          <cell r="I18">
            <v>180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2195</v>
          </cell>
          <cell r="F19">
            <v>405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187</v>
          </cell>
          <cell r="C20">
            <v>491</v>
          </cell>
          <cell r="D20">
            <v>124</v>
          </cell>
          <cell r="E20">
            <v>188</v>
          </cell>
          <cell r="F20">
            <v>1456</v>
          </cell>
          <cell r="G20">
            <v>575</v>
          </cell>
          <cell r="H20">
            <v>18</v>
          </cell>
          <cell r="I20">
            <v>135</v>
          </cell>
        </row>
        <row r="21">
          <cell r="B21">
            <v>3757</v>
          </cell>
          <cell r="C21">
            <v>1261</v>
          </cell>
          <cell r="D21">
            <v>4923</v>
          </cell>
          <cell r="E21">
            <v>5036</v>
          </cell>
          <cell r="F21">
            <v>2780</v>
          </cell>
          <cell r="G21">
            <v>1480</v>
          </cell>
          <cell r="H21">
            <v>1595</v>
          </cell>
          <cell r="I21">
            <v>1324</v>
          </cell>
        </row>
        <row r="22">
          <cell r="B22">
            <v>264</v>
          </cell>
          <cell r="C22">
            <v>111</v>
          </cell>
          <cell r="D22">
            <v>1375</v>
          </cell>
          <cell r="E22">
            <v>379</v>
          </cell>
          <cell r="F22">
            <v>703</v>
          </cell>
          <cell r="G22">
            <v>384</v>
          </cell>
          <cell r="H22">
            <v>784</v>
          </cell>
          <cell r="I22">
            <v>82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511</v>
          </cell>
          <cell r="C24">
            <v>876</v>
          </cell>
          <cell r="D24">
            <v>1291</v>
          </cell>
          <cell r="E24">
            <v>250</v>
          </cell>
          <cell r="F24">
            <v>2340</v>
          </cell>
          <cell r="G24">
            <v>187</v>
          </cell>
          <cell r="H24">
            <v>8</v>
          </cell>
          <cell r="I24">
            <v>591</v>
          </cell>
        </row>
        <row r="25">
          <cell r="B25">
            <v>281</v>
          </cell>
          <cell r="C25">
            <v>51</v>
          </cell>
          <cell r="D25">
            <v>558</v>
          </cell>
          <cell r="E25">
            <v>447</v>
          </cell>
          <cell r="F25">
            <v>292</v>
          </cell>
          <cell r="G25">
            <v>185</v>
          </cell>
          <cell r="H25">
            <v>461</v>
          </cell>
          <cell r="I25">
            <v>38</v>
          </cell>
        </row>
        <row r="26">
          <cell r="B26">
            <v>83</v>
          </cell>
          <cell r="C26">
            <v>3</v>
          </cell>
          <cell r="D26">
            <v>350</v>
          </cell>
          <cell r="E26">
            <v>775</v>
          </cell>
          <cell r="F26">
            <v>4394</v>
          </cell>
          <cell r="G26">
            <v>295</v>
          </cell>
          <cell r="H26">
            <v>6494</v>
          </cell>
          <cell r="I26">
            <v>7</v>
          </cell>
        </row>
        <row r="27">
          <cell r="B27">
            <v>44</v>
          </cell>
          <cell r="C27">
            <v>10</v>
          </cell>
          <cell r="D27">
            <v>30</v>
          </cell>
          <cell r="E27">
            <v>86</v>
          </cell>
          <cell r="F27">
            <v>296</v>
          </cell>
          <cell r="G27">
            <v>112</v>
          </cell>
          <cell r="H27">
            <v>85</v>
          </cell>
          <cell r="I27">
            <v>24</v>
          </cell>
        </row>
        <row r="28">
          <cell r="B28">
            <v>0</v>
          </cell>
          <cell r="C28">
            <v>13</v>
          </cell>
          <cell r="D28">
            <v>0</v>
          </cell>
          <cell r="E28">
            <v>312</v>
          </cell>
          <cell r="F28">
            <v>235</v>
          </cell>
          <cell r="G28">
            <v>45</v>
          </cell>
          <cell r="H28">
            <v>0</v>
          </cell>
          <cell r="I28">
            <v>17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50</v>
          </cell>
          <cell r="F29">
            <v>170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81</v>
          </cell>
          <cell r="C30">
            <v>14</v>
          </cell>
          <cell r="D30">
            <v>117</v>
          </cell>
          <cell r="E30">
            <v>195</v>
          </cell>
          <cell r="F30">
            <v>434</v>
          </cell>
          <cell r="G30">
            <v>33</v>
          </cell>
          <cell r="H30">
            <v>79</v>
          </cell>
          <cell r="I30">
            <v>11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1</v>
          </cell>
          <cell r="C32">
            <v>1</v>
          </cell>
          <cell r="D32">
            <v>0</v>
          </cell>
          <cell r="E32">
            <v>494</v>
          </cell>
          <cell r="F32">
            <v>240</v>
          </cell>
          <cell r="G32">
            <v>169</v>
          </cell>
          <cell r="H32">
            <v>0</v>
          </cell>
          <cell r="I32">
            <v>1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94</v>
          </cell>
          <cell r="G33">
            <v>39</v>
          </cell>
          <cell r="H33">
            <v>125</v>
          </cell>
          <cell r="I33">
            <v>0</v>
          </cell>
        </row>
        <row r="34">
          <cell r="B34">
            <v>0</v>
          </cell>
          <cell r="C34">
            <v>46</v>
          </cell>
          <cell r="D34">
            <v>0</v>
          </cell>
          <cell r="E34">
            <v>21</v>
          </cell>
          <cell r="F34">
            <v>229</v>
          </cell>
          <cell r="G34">
            <v>0</v>
          </cell>
          <cell r="H34">
            <v>0</v>
          </cell>
          <cell r="I34">
            <v>159</v>
          </cell>
        </row>
        <row r="35">
          <cell r="B35">
            <v>330</v>
          </cell>
          <cell r="C35">
            <v>76</v>
          </cell>
          <cell r="D35">
            <v>472</v>
          </cell>
          <cell r="E35">
            <v>198</v>
          </cell>
          <cell r="F35">
            <v>351</v>
          </cell>
          <cell r="G35">
            <v>335</v>
          </cell>
          <cell r="H35">
            <v>368</v>
          </cell>
          <cell r="I35">
            <v>68</v>
          </cell>
        </row>
        <row r="36">
          <cell r="B36">
            <v>80</v>
          </cell>
          <cell r="C36">
            <v>0</v>
          </cell>
          <cell r="D36">
            <v>321</v>
          </cell>
          <cell r="E36">
            <v>0</v>
          </cell>
          <cell r="F36">
            <v>0</v>
          </cell>
          <cell r="G36">
            <v>290</v>
          </cell>
          <cell r="H36">
            <v>282</v>
          </cell>
          <cell r="I36">
            <v>1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527</v>
          </cell>
        </row>
        <row r="38">
          <cell r="B38">
            <v>220</v>
          </cell>
          <cell r="C38">
            <v>863</v>
          </cell>
          <cell r="D38">
            <v>0</v>
          </cell>
          <cell r="E38">
            <v>100</v>
          </cell>
          <cell r="F38">
            <v>475</v>
          </cell>
          <cell r="G38">
            <v>0</v>
          </cell>
          <cell r="H38">
            <v>0</v>
          </cell>
          <cell r="I38">
            <v>25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265</v>
          </cell>
          <cell r="C40">
            <v>132</v>
          </cell>
          <cell r="D40">
            <v>2237</v>
          </cell>
          <cell r="E40">
            <v>30</v>
          </cell>
          <cell r="F40">
            <v>926</v>
          </cell>
          <cell r="G40">
            <v>218</v>
          </cell>
          <cell r="H40">
            <v>728</v>
          </cell>
          <cell r="I40">
            <v>30</v>
          </cell>
        </row>
        <row r="41">
          <cell r="B41">
            <v>2206</v>
          </cell>
          <cell r="C41">
            <v>878</v>
          </cell>
          <cell r="D41">
            <v>1896</v>
          </cell>
          <cell r="E41">
            <v>4143</v>
          </cell>
          <cell r="F41">
            <v>1603</v>
          </cell>
          <cell r="G41">
            <v>1654</v>
          </cell>
          <cell r="H41">
            <v>3584</v>
          </cell>
          <cell r="I41">
            <v>397</v>
          </cell>
        </row>
        <row r="57">
          <cell r="B57">
            <v>3156</v>
          </cell>
          <cell r="C57">
            <v>19976</v>
          </cell>
          <cell r="D57">
            <v>22715</v>
          </cell>
          <cell r="F57">
            <v>6500</v>
          </cell>
          <cell r="G57">
            <v>0</v>
          </cell>
        </row>
        <row r="58">
          <cell r="B58">
            <v>669</v>
          </cell>
          <cell r="C58">
            <v>2373</v>
          </cell>
          <cell r="D58">
            <v>875</v>
          </cell>
          <cell r="E58">
            <v>2056</v>
          </cell>
          <cell r="F58">
            <v>1837</v>
          </cell>
          <cell r="G58">
            <v>3878</v>
          </cell>
          <cell r="H58">
            <v>9166</v>
          </cell>
          <cell r="I58">
            <v>1613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>
            <v>20303</v>
          </cell>
          <cell r="C60">
            <v>71680</v>
          </cell>
          <cell r="D60">
            <v>1549</v>
          </cell>
          <cell r="E60">
            <v>1240</v>
          </cell>
          <cell r="F60">
            <v>8670</v>
          </cell>
          <cell r="G60">
            <v>490</v>
          </cell>
          <cell r="H60">
            <v>670</v>
          </cell>
          <cell r="I60">
            <v>29790</v>
          </cell>
        </row>
        <row r="61">
          <cell r="B61">
            <v>0</v>
          </cell>
          <cell r="C61">
            <v>0</v>
          </cell>
          <cell r="D61">
            <v>1004</v>
          </cell>
          <cell r="E61">
            <v>0</v>
          </cell>
          <cell r="F61">
            <v>10</v>
          </cell>
          <cell r="G61">
            <v>0</v>
          </cell>
          <cell r="H61">
            <v>1538</v>
          </cell>
          <cell r="I61">
            <v>80</v>
          </cell>
        </row>
        <row r="62">
          <cell r="B62">
            <v>255</v>
          </cell>
          <cell r="C62">
            <v>45</v>
          </cell>
          <cell r="D62">
            <v>51</v>
          </cell>
          <cell r="E62">
            <v>127</v>
          </cell>
          <cell r="F62">
            <v>610</v>
          </cell>
          <cell r="G62">
            <v>621</v>
          </cell>
          <cell r="H62">
            <v>15883</v>
          </cell>
          <cell r="I62">
            <v>0</v>
          </cell>
        </row>
        <row r="63">
          <cell r="B63">
            <v>100</v>
          </cell>
          <cell r="C63">
            <v>171</v>
          </cell>
          <cell r="D63">
            <v>13</v>
          </cell>
          <cell r="E63">
            <v>0</v>
          </cell>
          <cell r="F63">
            <v>200</v>
          </cell>
          <cell r="G63">
            <v>2021</v>
          </cell>
          <cell r="H63">
            <v>17144</v>
          </cell>
          <cell r="I63">
            <v>0</v>
          </cell>
        </row>
        <row r="64">
          <cell r="B64">
            <v>30</v>
          </cell>
          <cell r="C64">
            <v>0</v>
          </cell>
          <cell r="D64">
            <v>0</v>
          </cell>
          <cell r="E64">
            <v>0</v>
          </cell>
          <cell r="F64">
            <v>75</v>
          </cell>
          <cell r="G64">
            <v>16</v>
          </cell>
          <cell r="H64">
            <v>125</v>
          </cell>
          <cell r="I64">
            <v>0</v>
          </cell>
        </row>
        <row r="65">
          <cell r="B65">
            <v>1798</v>
          </cell>
          <cell r="C65">
            <v>1747</v>
          </cell>
          <cell r="D65">
            <v>1468</v>
          </cell>
          <cell r="E65">
            <v>257</v>
          </cell>
          <cell r="F65">
            <v>3037</v>
          </cell>
          <cell r="G65">
            <v>9938</v>
          </cell>
          <cell r="H65">
            <v>20410</v>
          </cell>
          <cell r="I65">
            <v>609</v>
          </cell>
        </row>
        <row r="66">
          <cell r="B66">
            <v>616</v>
          </cell>
          <cell r="C66">
            <v>568</v>
          </cell>
          <cell r="D66">
            <v>155</v>
          </cell>
          <cell r="E66">
            <v>3214</v>
          </cell>
          <cell r="F66">
            <v>759</v>
          </cell>
          <cell r="G66">
            <v>353</v>
          </cell>
          <cell r="H66">
            <v>2694</v>
          </cell>
          <cell r="I66">
            <v>479</v>
          </cell>
        </row>
        <row r="67">
          <cell r="B67">
            <v>0</v>
          </cell>
          <cell r="C67">
            <v>2518</v>
          </cell>
          <cell r="D67">
            <v>0</v>
          </cell>
          <cell r="E67">
            <v>24</v>
          </cell>
          <cell r="F67">
            <v>2992</v>
          </cell>
          <cell r="G67">
            <v>280</v>
          </cell>
          <cell r="H67">
            <v>34</v>
          </cell>
          <cell r="I67">
            <v>775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655</v>
          </cell>
          <cell r="F68">
            <v>140</v>
          </cell>
          <cell r="G68">
            <v>0</v>
          </cell>
          <cell r="H68">
            <v>0</v>
          </cell>
          <cell r="I68">
            <v>0</v>
          </cell>
        </row>
        <row r="69">
          <cell r="B69">
            <v>234</v>
          </cell>
          <cell r="C69">
            <v>802</v>
          </cell>
          <cell r="D69">
            <v>1</v>
          </cell>
          <cell r="E69">
            <v>247</v>
          </cell>
          <cell r="F69">
            <v>4426</v>
          </cell>
          <cell r="G69">
            <v>1177</v>
          </cell>
          <cell r="H69">
            <v>15</v>
          </cell>
          <cell r="I69">
            <v>381</v>
          </cell>
        </row>
        <row r="70">
          <cell r="B70">
            <v>2558</v>
          </cell>
          <cell r="C70">
            <v>1250</v>
          </cell>
          <cell r="D70">
            <v>2188</v>
          </cell>
          <cell r="E70">
            <v>5173</v>
          </cell>
          <cell r="F70">
            <v>3913</v>
          </cell>
          <cell r="G70">
            <v>843</v>
          </cell>
          <cell r="H70">
            <v>3219</v>
          </cell>
          <cell r="I70">
            <v>2098</v>
          </cell>
        </row>
        <row r="71">
          <cell r="B71">
            <v>896</v>
          </cell>
          <cell r="C71">
            <v>256</v>
          </cell>
          <cell r="D71">
            <v>3315</v>
          </cell>
          <cell r="E71">
            <v>1741</v>
          </cell>
          <cell r="F71">
            <v>716</v>
          </cell>
          <cell r="G71">
            <v>703</v>
          </cell>
          <cell r="H71">
            <v>361</v>
          </cell>
          <cell r="I71">
            <v>119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2842</v>
          </cell>
          <cell r="C73">
            <v>1481</v>
          </cell>
          <cell r="D73">
            <v>566</v>
          </cell>
          <cell r="E73">
            <v>1067</v>
          </cell>
          <cell r="F73">
            <v>2091</v>
          </cell>
          <cell r="G73">
            <v>2120</v>
          </cell>
          <cell r="H73">
            <v>3618</v>
          </cell>
          <cell r="I73">
            <v>837</v>
          </cell>
        </row>
        <row r="74">
          <cell r="B74">
            <v>2296</v>
          </cell>
          <cell r="C74">
            <v>130</v>
          </cell>
          <cell r="D74">
            <v>344</v>
          </cell>
          <cell r="E74">
            <v>1462</v>
          </cell>
          <cell r="F74">
            <v>155</v>
          </cell>
          <cell r="G74">
            <v>839</v>
          </cell>
          <cell r="H74">
            <v>201</v>
          </cell>
          <cell r="I74">
            <v>39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35</v>
          </cell>
          <cell r="F75">
            <v>120</v>
          </cell>
          <cell r="G75">
            <v>245</v>
          </cell>
          <cell r="H75">
            <v>113</v>
          </cell>
          <cell r="I75">
            <v>0</v>
          </cell>
        </row>
        <row r="76">
          <cell r="B76">
            <v>85</v>
          </cell>
          <cell r="C76">
            <v>58</v>
          </cell>
          <cell r="D76">
            <v>40</v>
          </cell>
          <cell r="E76">
            <v>121</v>
          </cell>
          <cell r="F76">
            <v>251</v>
          </cell>
          <cell r="G76">
            <v>29</v>
          </cell>
          <cell r="H76">
            <v>36</v>
          </cell>
          <cell r="I76">
            <v>27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188</v>
          </cell>
          <cell r="F77">
            <v>190</v>
          </cell>
          <cell r="G77">
            <v>78</v>
          </cell>
          <cell r="H77">
            <v>17</v>
          </cell>
          <cell r="I77">
            <v>0</v>
          </cell>
        </row>
        <row r="78">
          <cell r="B78">
            <v>63</v>
          </cell>
          <cell r="C78">
            <v>0</v>
          </cell>
          <cell r="D78">
            <v>0</v>
          </cell>
          <cell r="E78">
            <v>9617</v>
          </cell>
          <cell r="F78">
            <v>55</v>
          </cell>
          <cell r="G78">
            <v>639</v>
          </cell>
          <cell r="H78">
            <v>221</v>
          </cell>
          <cell r="I78">
            <v>0</v>
          </cell>
        </row>
        <row r="79">
          <cell r="B79">
            <v>358</v>
          </cell>
          <cell r="C79">
            <v>9</v>
          </cell>
          <cell r="D79">
            <v>0</v>
          </cell>
          <cell r="E79">
            <v>229</v>
          </cell>
          <cell r="F79">
            <v>785</v>
          </cell>
          <cell r="G79">
            <v>0</v>
          </cell>
          <cell r="H79">
            <v>136</v>
          </cell>
          <cell r="I79">
            <v>8</v>
          </cell>
        </row>
        <row r="80">
          <cell r="B80">
            <v>0</v>
          </cell>
          <cell r="C80">
            <v>0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197</v>
          </cell>
          <cell r="F81">
            <v>145</v>
          </cell>
          <cell r="G81">
            <v>128</v>
          </cell>
          <cell r="H81">
            <v>0</v>
          </cell>
          <cell r="I81">
            <v>0</v>
          </cell>
        </row>
        <row r="82">
          <cell r="B82">
            <v>18462</v>
          </cell>
          <cell r="C82">
            <v>50</v>
          </cell>
          <cell r="D82">
            <v>1244</v>
          </cell>
          <cell r="E82">
            <v>1178</v>
          </cell>
          <cell r="F82">
            <v>6850</v>
          </cell>
          <cell r="G82">
            <v>8491</v>
          </cell>
          <cell r="H82">
            <v>1183</v>
          </cell>
          <cell r="I82">
            <v>990</v>
          </cell>
        </row>
        <row r="83">
          <cell r="B83">
            <v>331</v>
          </cell>
          <cell r="C83">
            <v>1514</v>
          </cell>
          <cell r="E83">
            <v>787</v>
          </cell>
          <cell r="F83">
            <v>1309</v>
          </cell>
          <cell r="G83">
            <v>51</v>
          </cell>
          <cell r="H83">
            <v>1</v>
          </cell>
          <cell r="I83">
            <v>1611</v>
          </cell>
        </row>
        <row r="84">
          <cell r="B84">
            <v>463</v>
          </cell>
          <cell r="C84">
            <v>544</v>
          </cell>
          <cell r="D84">
            <v>3436</v>
          </cell>
          <cell r="E84">
            <v>941</v>
          </cell>
          <cell r="F84">
            <v>215</v>
          </cell>
          <cell r="G84">
            <v>1829</v>
          </cell>
          <cell r="H84">
            <v>275</v>
          </cell>
          <cell r="I84">
            <v>214</v>
          </cell>
        </row>
        <row r="85">
          <cell r="B85">
            <v>20</v>
          </cell>
          <cell r="C85">
            <v>0</v>
          </cell>
          <cell r="D85">
            <v>220</v>
          </cell>
          <cell r="E85">
            <v>0</v>
          </cell>
          <cell r="F85">
            <v>0</v>
          </cell>
          <cell r="G85">
            <v>198</v>
          </cell>
          <cell r="H85">
            <v>0</v>
          </cell>
          <cell r="I85">
            <v>30</v>
          </cell>
        </row>
        <row r="86">
          <cell r="B86">
            <v>1810</v>
          </cell>
          <cell r="C86">
            <v>3591</v>
          </cell>
          <cell r="D86">
            <v>0</v>
          </cell>
          <cell r="E86">
            <v>3643</v>
          </cell>
          <cell r="F86">
            <v>18375</v>
          </cell>
          <cell r="G86">
            <v>1224</v>
          </cell>
          <cell r="H86">
            <v>26</v>
          </cell>
          <cell r="I86">
            <v>7072</v>
          </cell>
        </row>
        <row r="87">
          <cell r="B87">
            <v>158</v>
          </cell>
          <cell r="C87">
            <v>13642</v>
          </cell>
          <cell r="D87">
            <v>0</v>
          </cell>
          <cell r="E87">
            <v>85</v>
          </cell>
          <cell r="F87">
            <v>400</v>
          </cell>
          <cell r="G87">
            <v>0</v>
          </cell>
          <cell r="H87">
            <v>0</v>
          </cell>
          <cell r="I87">
            <v>0</v>
          </cell>
        </row>
        <row r="88">
          <cell r="B88">
            <v>1719</v>
          </cell>
          <cell r="C88">
            <v>20</v>
          </cell>
          <cell r="D88">
            <v>0</v>
          </cell>
          <cell r="E88">
            <v>98</v>
          </cell>
          <cell r="F88">
            <v>805</v>
          </cell>
          <cell r="G88">
            <v>2491</v>
          </cell>
          <cell r="H88">
            <v>0</v>
          </cell>
          <cell r="I88">
            <v>409</v>
          </cell>
        </row>
        <row r="89">
          <cell r="B89">
            <v>27773</v>
          </cell>
          <cell r="C89">
            <v>6955</v>
          </cell>
          <cell r="D89">
            <v>148082</v>
          </cell>
          <cell r="E89">
            <v>3609</v>
          </cell>
          <cell r="F89">
            <v>15591</v>
          </cell>
          <cell r="G89">
            <v>60018</v>
          </cell>
          <cell r="H89">
            <v>23019</v>
          </cell>
          <cell r="I89">
            <v>986</v>
          </cell>
        </row>
        <row r="90">
          <cell r="B90">
            <v>152134</v>
          </cell>
          <cell r="C90">
            <v>150911</v>
          </cell>
          <cell r="D90">
            <v>11332</v>
          </cell>
          <cell r="E90">
            <v>218626</v>
          </cell>
          <cell r="F90">
            <v>19917</v>
          </cell>
          <cell r="G90">
            <v>62763</v>
          </cell>
          <cell r="H90">
            <v>26557</v>
          </cell>
          <cell r="I90">
            <v>1531</v>
          </cell>
        </row>
        <row r="107">
          <cell r="B107">
            <v>14271</v>
          </cell>
          <cell r="C107">
            <v>73117</v>
          </cell>
          <cell r="D107">
            <v>81943</v>
          </cell>
          <cell r="E107">
            <v>0</v>
          </cell>
          <cell r="F107">
            <v>19175</v>
          </cell>
          <cell r="G107">
            <v>0</v>
          </cell>
          <cell r="H107">
            <v>105720</v>
          </cell>
          <cell r="I107">
            <v>12975</v>
          </cell>
        </row>
        <row r="108">
          <cell r="B108">
            <v>1371</v>
          </cell>
          <cell r="C108">
            <v>5304</v>
          </cell>
          <cell r="D108">
            <v>1011</v>
          </cell>
          <cell r="E108">
            <v>3066</v>
          </cell>
          <cell r="F108">
            <v>2938</v>
          </cell>
          <cell r="G108">
            <v>7158</v>
          </cell>
          <cell r="H108">
            <v>13995</v>
          </cell>
          <cell r="I108">
            <v>2827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>
            <v>2340</v>
          </cell>
          <cell r="C110">
            <v>5470</v>
          </cell>
          <cell r="D110">
            <v>350</v>
          </cell>
          <cell r="E110">
            <v>208</v>
          </cell>
          <cell r="F110">
            <v>1041</v>
          </cell>
          <cell r="G110">
            <v>105</v>
          </cell>
          <cell r="H110">
            <v>101</v>
          </cell>
          <cell r="I110">
            <v>2480</v>
          </cell>
        </row>
        <row r="111">
          <cell r="B111">
            <v>0</v>
          </cell>
          <cell r="C111">
            <v>0</v>
          </cell>
          <cell r="D111">
            <v>1376</v>
          </cell>
          <cell r="E111">
            <v>0</v>
          </cell>
          <cell r="F111">
            <v>30</v>
          </cell>
          <cell r="G111">
            <v>0</v>
          </cell>
          <cell r="H111">
            <v>2670</v>
          </cell>
          <cell r="I111">
            <v>104</v>
          </cell>
        </row>
        <row r="112">
          <cell r="B112">
            <v>306</v>
          </cell>
          <cell r="C112">
            <v>45</v>
          </cell>
          <cell r="D112">
            <v>35</v>
          </cell>
          <cell r="E112">
            <v>130</v>
          </cell>
          <cell r="F112">
            <v>995</v>
          </cell>
          <cell r="G112">
            <v>455</v>
          </cell>
          <cell r="H112">
            <v>13044</v>
          </cell>
          <cell r="I112">
            <v>0</v>
          </cell>
        </row>
        <row r="113">
          <cell r="B113">
            <v>125</v>
          </cell>
          <cell r="C113">
            <v>271</v>
          </cell>
          <cell r="D113">
            <v>9</v>
          </cell>
          <cell r="E113">
            <v>0</v>
          </cell>
          <cell r="F113">
            <v>260</v>
          </cell>
          <cell r="G113">
            <v>2114</v>
          </cell>
          <cell r="H113">
            <v>15566</v>
          </cell>
          <cell r="I113">
            <v>0</v>
          </cell>
        </row>
        <row r="114">
          <cell r="B114">
            <v>38</v>
          </cell>
          <cell r="C114">
            <v>0</v>
          </cell>
          <cell r="D114">
            <v>0</v>
          </cell>
          <cell r="E114">
            <v>0</v>
          </cell>
          <cell r="F114">
            <v>165</v>
          </cell>
          <cell r="G114">
            <v>28</v>
          </cell>
          <cell r="H114">
            <v>133</v>
          </cell>
          <cell r="I114">
            <v>0</v>
          </cell>
        </row>
        <row r="115">
          <cell r="B115">
            <v>4369</v>
          </cell>
          <cell r="C115">
            <v>955</v>
          </cell>
          <cell r="D115">
            <v>1508</v>
          </cell>
          <cell r="E115">
            <v>155</v>
          </cell>
          <cell r="F115">
            <v>4603</v>
          </cell>
          <cell r="G115">
            <v>12495</v>
          </cell>
          <cell r="H115">
            <v>27401</v>
          </cell>
          <cell r="I115">
            <v>985</v>
          </cell>
        </row>
        <row r="116">
          <cell r="B116">
            <v>7163</v>
          </cell>
          <cell r="C116">
            <v>14884</v>
          </cell>
          <cell r="D116">
            <v>1152</v>
          </cell>
          <cell r="E116">
            <v>34780</v>
          </cell>
          <cell r="F116">
            <v>7202</v>
          </cell>
          <cell r="G116">
            <v>2981</v>
          </cell>
          <cell r="H116">
            <v>29145</v>
          </cell>
          <cell r="I116">
            <v>3274</v>
          </cell>
        </row>
        <row r="117">
          <cell r="B117">
            <v>50</v>
          </cell>
          <cell r="C117">
            <v>25034</v>
          </cell>
          <cell r="D117">
            <v>0</v>
          </cell>
          <cell r="E117">
            <v>347</v>
          </cell>
          <cell r="F117">
            <v>29536</v>
          </cell>
          <cell r="G117">
            <v>1958</v>
          </cell>
          <cell r="H117">
            <v>298</v>
          </cell>
          <cell r="I117">
            <v>6865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24040</v>
          </cell>
          <cell r="F118">
            <v>2100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1868</v>
          </cell>
          <cell r="C119">
            <v>5749</v>
          </cell>
          <cell r="D119">
            <v>2</v>
          </cell>
          <cell r="E119">
            <v>1201</v>
          </cell>
          <cell r="F119">
            <v>43727</v>
          </cell>
          <cell r="G119">
            <v>6835</v>
          </cell>
          <cell r="H119">
            <v>125</v>
          </cell>
          <cell r="I119">
            <v>3285</v>
          </cell>
        </row>
        <row r="120">
          <cell r="B120">
            <v>32454</v>
          </cell>
          <cell r="C120">
            <v>11620</v>
          </cell>
          <cell r="D120">
            <v>22785</v>
          </cell>
          <cell r="E120">
            <v>63060</v>
          </cell>
          <cell r="F120">
            <v>38428</v>
          </cell>
          <cell r="G120">
            <v>7482</v>
          </cell>
          <cell r="H120">
            <v>30989</v>
          </cell>
          <cell r="I120">
            <v>15798</v>
          </cell>
        </row>
        <row r="121">
          <cell r="B121">
            <v>6781</v>
          </cell>
          <cell r="C121">
            <v>699</v>
          </cell>
          <cell r="D121">
            <v>15341</v>
          </cell>
          <cell r="E121">
            <v>8569</v>
          </cell>
          <cell r="F121">
            <v>6860</v>
          </cell>
          <cell r="G121">
            <v>5200</v>
          </cell>
          <cell r="H121">
            <v>3854</v>
          </cell>
          <cell r="I121">
            <v>562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22594</v>
          </cell>
          <cell r="C123">
            <v>2923</v>
          </cell>
          <cell r="D123">
            <v>2676</v>
          </cell>
          <cell r="E123">
            <v>16209</v>
          </cell>
          <cell r="F123">
            <v>11188</v>
          </cell>
          <cell r="G123">
            <v>12981</v>
          </cell>
          <cell r="H123">
            <v>11364</v>
          </cell>
          <cell r="I123">
            <v>3760</v>
          </cell>
        </row>
        <row r="124">
          <cell r="B124">
            <v>18989</v>
          </cell>
          <cell r="C124">
            <v>187</v>
          </cell>
          <cell r="D124">
            <v>3034</v>
          </cell>
          <cell r="E124">
            <v>4574</v>
          </cell>
          <cell r="F124">
            <v>1715</v>
          </cell>
          <cell r="G124">
            <v>4962</v>
          </cell>
          <cell r="H124">
            <v>1848</v>
          </cell>
          <cell r="I124">
            <v>302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1400</v>
          </cell>
          <cell r="F125">
            <v>2870</v>
          </cell>
          <cell r="G125">
            <v>1825</v>
          </cell>
          <cell r="H125">
            <v>1741</v>
          </cell>
          <cell r="I125">
            <v>0</v>
          </cell>
        </row>
        <row r="126">
          <cell r="B126">
            <v>868</v>
          </cell>
          <cell r="C126">
            <v>149</v>
          </cell>
          <cell r="D126">
            <v>920</v>
          </cell>
          <cell r="E126">
            <v>1330</v>
          </cell>
          <cell r="F126">
            <v>3060</v>
          </cell>
          <cell r="G126">
            <v>1048</v>
          </cell>
          <cell r="H126">
            <v>238</v>
          </cell>
          <cell r="I126">
            <v>105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276</v>
          </cell>
          <cell r="F127">
            <v>380</v>
          </cell>
          <cell r="G127">
            <v>147</v>
          </cell>
          <cell r="H127">
            <v>41</v>
          </cell>
          <cell r="I127">
            <v>0</v>
          </cell>
        </row>
        <row r="128">
          <cell r="B128">
            <v>57</v>
          </cell>
          <cell r="C128">
            <v>0</v>
          </cell>
          <cell r="D128">
            <v>0</v>
          </cell>
          <cell r="E128">
            <v>16668</v>
          </cell>
          <cell r="F128">
            <v>55</v>
          </cell>
          <cell r="G128">
            <v>219</v>
          </cell>
          <cell r="H128">
            <v>182</v>
          </cell>
          <cell r="I128">
            <v>0</v>
          </cell>
        </row>
        <row r="129">
          <cell r="B129">
            <v>3198</v>
          </cell>
          <cell r="C129">
            <v>66</v>
          </cell>
          <cell r="D129">
            <v>0</v>
          </cell>
          <cell r="E129">
            <v>2518</v>
          </cell>
          <cell r="F129">
            <v>11775</v>
          </cell>
          <cell r="G129">
            <v>0</v>
          </cell>
          <cell r="H129">
            <v>2736</v>
          </cell>
          <cell r="I129">
            <v>24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11820</v>
          </cell>
          <cell r="F131">
            <v>2320</v>
          </cell>
          <cell r="G131">
            <v>1325</v>
          </cell>
          <cell r="H131">
            <v>0</v>
          </cell>
          <cell r="I131">
            <v>0</v>
          </cell>
        </row>
        <row r="132">
          <cell r="B132">
            <v>27592</v>
          </cell>
          <cell r="C132">
            <v>100</v>
          </cell>
          <cell r="D132">
            <v>691</v>
          </cell>
          <cell r="E132">
            <v>71</v>
          </cell>
          <cell r="F132">
            <v>3425</v>
          </cell>
          <cell r="G132">
            <v>7886</v>
          </cell>
          <cell r="H132">
            <v>877</v>
          </cell>
          <cell r="I132">
            <v>2058</v>
          </cell>
        </row>
        <row r="133">
          <cell r="B133">
            <v>204</v>
          </cell>
          <cell r="C133">
            <v>864</v>
          </cell>
          <cell r="D133">
            <v>0</v>
          </cell>
          <cell r="E133">
            <v>304</v>
          </cell>
          <cell r="F133">
            <v>1629</v>
          </cell>
          <cell r="G133">
            <v>49</v>
          </cell>
          <cell r="H133">
            <v>2</v>
          </cell>
          <cell r="I133">
            <v>3282</v>
          </cell>
        </row>
        <row r="134">
          <cell r="B134">
            <v>1669</v>
          </cell>
          <cell r="C134">
            <v>65</v>
          </cell>
          <cell r="D134">
            <v>1784</v>
          </cell>
          <cell r="E134">
            <v>2665</v>
          </cell>
          <cell r="F134">
            <v>316</v>
          </cell>
          <cell r="G134">
            <v>1131</v>
          </cell>
          <cell r="H134">
            <v>329</v>
          </cell>
          <cell r="I134">
            <v>234</v>
          </cell>
        </row>
        <row r="135">
          <cell r="B135">
            <v>23</v>
          </cell>
          <cell r="C135">
            <v>0</v>
          </cell>
          <cell r="D135">
            <v>198</v>
          </cell>
          <cell r="E135">
            <v>0</v>
          </cell>
          <cell r="F135">
            <v>0</v>
          </cell>
          <cell r="G135">
            <v>151</v>
          </cell>
          <cell r="H135">
            <v>0</v>
          </cell>
          <cell r="I135">
            <v>60</v>
          </cell>
        </row>
        <row r="136">
          <cell r="B136">
            <v>27711</v>
          </cell>
          <cell r="C136">
            <v>4305</v>
          </cell>
          <cell r="D136">
            <v>0</v>
          </cell>
          <cell r="E136">
            <v>932</v>
          </cell>
          <cell r="F136">
            <v>27175</v>
          </cell>
          <cell r="G136">
            <v>593</v>
          </cell>
          <cell r="H136">
            <v>69</v>
          </cell>
          <cell r="I136">
            <v>16314</v>
          </cell>
        </row>
        <row r="137">
          <cell r="B137">
            <v>441</v>
          </cell>
          <cell r="C137">
            <v>936</v>
          </cell>
          <cell r="D137">
            <v>0</v>
          </cell>
          <cell r="E137">
            <v>42</v>
          </cell>
          <cell r="F137">
            <v>1200</v>
          </cell>
          <cell r="G137">
            <v>0</v>
          </cell>
          <cell r="H137">
            <v>0</v>
          </cell>
          <cell r="I137">
            <v>0</v>
          </cell>
        </row>
        <row r="138">
          <cell r="B138">
            <v>2578</v>
          </cell>
          <cell r="C138">
            <v>30</v>
          </cell>
          <cell r="D138">
            <v>0</v>
          </cell>
          <cell r="E138">
            <v>35</v>
          </cell>
          <cell r="F138">
            <v>425</v>
          </cell>
          <cell r="G138">
            <v>1985</v>
          </cell>
          <cell r="H138">
            <v>0</v>
          </cell>
          <cell r="I138">
            <v>728</v>
          </cell>
        </row>
        <row r="139">
          <cell r="B139">
            <v>147431</v>
          </cell>
          <cell r="C139">
            <v>34775</v>
          </cell>
          <cell r="D139">
            <v>921795</v>
          </cell>
          <cell r="E139">
            <v>8383</v>
          </cell>
          <cell r="F139">
            <v>125975</v>
          </cell>
          <cell r="G139">
            <v>250918</v>
          </cell>
          <cell r="H139">
            <v>129377</v>
          </cell>
          <cell r="I139">
            <v>53970</v>
          </cell>
        </row>
        <row r="140">
          <cell r="B140">
            <v>24737</v>
          </cell>
          <cell r="C140">
            <v>13312</v>
          </cell>
          <cell r="D140">
            <v>5104</v>
          </cell>
          <cell r="E140">
            <v>18362</v>
          </cell>
          <cell r="F140">
            <v>4085</v>
          </cell>
          <cell r="G140">
            <v>16386</v>
          </cell>
          <cell r="H140">
            <v>8950</v>
          </cell>
          <cell r="I140">
            <v>2297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ac."/>
      <sheetName val="Consolidado Reg.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 refreshError="1"/>
      <sheetData sheetId="1" refreshError="1"/>
      <sheetData sheetId="2">
        <row r="8">
          <cell r="B8">
            <v>7146</v>
          </cell>
          <cell r="C8">
            <v>395767</v>
          </cell>
          <cell r="D8">
            <v>123728</v>
          </cell>
          <cell r="E8">
            <v>57217</v>
          </cell>
          <cell r="F8">
            <v>4000</v>
          </cell>
          <cell r="G8">
            <v>0</v>
          </cell>
          <cell r="H8">
            <v>15487</v>
          </cell>
          <cell r="I8">
            <v>10253</v>
          </cell>
        </row>
        <row r="9">
          <cell r="B9">
            <v>1267</v>
          </cell>
          <cell r="C9">
            <v>796</v>
          </cell>
          <cell r="D9">
            <v>811</v>
          </cell>
          <cell r="E9">
            <v>932</v>
          </cell>
          <cell r="F9">
            <v>3768</v>
          </cell>
          <cell r="G9">
            <v>2216</v>
          </cell>
          <cell r="H9">
            <v>9329</v>
          </cell>
          <cell r="I9">
            <v>496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150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27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30</v>
          </cell>
          <cell r="D12">
            <v>8</v>
          </cell>
          <cell r="E12">
            <v>0</v>
          </cell>
          <cell r="F12">
            <v>0</v>
          </cell>
          <cell r="G12">
            <v>0</v>
          </cell>
          <cell r="H12">
            <v>2260</v>
          </cell>
          <cell r="I12">
            <v>158</v>
          </cell>
        </row>
        <row r="13">
          <cell r="B13">
            <v>1366</v>
          </cell>
          <cell r="C13">
            <v>1223</v>
          </cell>
          <cell r="D13">
            <v>2126</v>
          </cell>
          <cell r="E13">
            <v>2598</v>
          </cell>
          <cell r="F13">
            <v>10938</v>
          </cell>
          <cell r="G13">
            <v>1147</v>
          </cell>
          <cell r="H13">
            <v>3894</v>
          </cell>
          <cell r="I13">
            <v>5430</v>
          </cell>
        </row>
        <row r="14">
          <cell r="B14">
            <v>98</v>
          </cell>
          <cell r="C14">
            <v>302</v>
          </cell>
          <cell r="D14">
            <v>465</v>
          </cell>
          <cell r="E14">
            <v>13</v>
          </cell>
          <cell r="F14">
            <v>723</v>
          </cell>
          <cell r="G14">
            <v>7306</v>
          </cell>
          <cell r="H14">
            <v>2767</v>
          </cell>
          <cell r="I14">
            <v>2027</v>
          </cell>
        </row>
        <row r="15">
          <cell r="B15">
            <v>160</v>
          </cell>
          <cell r="C15">
            <v>0</v>
          </cell>
          <cell r="D15">
            <v>0</v>
          </cell>
          <cell r="E15">
            <v>118</v>
          </cell>
          <cell r="F15">
            <v>41</v>
          </cell>
          <cell r="G15">
            <v>406</v>
          </cell>
          <cell r="H15">
            <v>0</v>
          </cell>
          <cell r="I15">
            <v>0</v>
          </cell>
        </row>
        <row r="16">
          <cell r="B16">
            <v>772</v>
          </cell>
          <cell r="C16">
            <v>171</v>
          </cell>
          <cell r="D16">
            <v>163</v>
          </cell>
          <cell r="E16">
            <v>120</v>
          </cell>
          <cell r="F16">
            <v>1081</v>
          </cell>
          <cell r="G16">
            <v>363</v>
          </cell>
          <cell r="H16">
            <v>2016</v>
          </cell>
          <cell r="I16">
            <v>134</v>
          </cell>
        </row>
        <row r="17">
          <cell r="B17">
            <v>617</v>
          </cell>
          <cell r="C17">
            <v>1315</v>
          </cell>
          <cell r="D17">
            <v>288</v>
          </cell>
          <cell r="E17">
            <v>1300</v>
          </cell>
          <cell r="F17">
            <v>633</v>
          </cell>
          <cell r="G17">
            <v>322</v>
          </cell>
          <cell r="H17">
            <v>3895</v>
          </cell>
          <cell r="I17">
            <v>353</v>
          </cell>
        </row>
        <row r="18">
          <cell r="B18">
            <v>10</v>
          </cell>
          <cell r="C18">
            <v>3939</v>
          </cell>
          <cell r="D18">
            <v>0</v>
          </cell>
          <cell r="E18">
            <v>15</v>
          </cell>
          <cell r="F18">
            <v>1605</v>
          </cell>
          <cell r="G18">
            <v>210</v>
          </cell>
          <cell r="H18">
            <v>40</v>
          </cell>
          <cell r="I18">
            <v>621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1458</v>
          </cell>
          <cell r="F19">
            <v>620</v>
          </cell>
          <cell r="G19">
            <v>0</v>
          </cell>
          <cell r="H19">
            <v>18</v>
          </cell>
          <cell r="I19">
            <v>0</v>
          </cell>
        </row>
        <row r="20">
          <cell r="B20">
            <v>548</v>
          </cell>
          <cell r="C20">
            <v>1085</v>
          </cell>
          <cell r="D20">
            <v>223</v>
          </cell>
          <cell r="E20">
            <v>181</v>
          </cell>
          <cell r="F20">
            <v>3897</v>
          </cell>
          <cell r="G20">
            <v>247</v>
          </cell>
          <cell r="H20">
            <v>26</v>
          </cell>
          <cell r="I20">
            <v>99</v>
          </cell>
        </row>
        <row r="21">
          <cell r="B21">
            <v>3287</v>
          </cell>
          <cell r="C21">
            <v>2055</v>
          </cell>
          <cell r="D21">
            <v>2279</v>
          </cell>
          <cell r="E21">
            <v>4261</v>
          </cell>
          <cell r="F21">
            <v>3904</v>
          </cell>
          <cell r="G21">
            <v>1140</v>
          </cell>
          <cell r="H21">
            <v>1781</v>
          </cell>
          <cell r="I21">
            <v>582</v>
          </cell>
        </row>
        <row r="22">
          <cell r="B22">
            <v>242</v>
          </cell>
          <cell r="C22">
            <v>74</v>
          </cell>
          <cell r="D22">
            <v>804</v>
          </cell>
          <cell r="E22">
            <v>198</v>
          </cell>
          <cell r="F22">
            <v>645</v>
          </cell>
          <cell r="G22">
            <v>261</v>
          </cell>
          <cell r="H22">
            <v>408</v>
          </cell>
          <cell r="I22">
            <v>115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2</v>
          </cell>
          <cell r="I23">
            <v>0</v>
          </cell>
        </row>
        <row r="24">
          <cell r="B24">
            <v>348</v>
          </cell>
          <cell r="C24">
            <v>778</v>
          </cell>
          <cell r="D24">
            <v>476</v>
          </cell>
          <cell r="E24">
            <v>222</v>
          </cell>
          <cell r="F24">
            <v>3667</v>
          </cell>
          <cell r="G24">
            <v>472</v>
          </cell>
          <cell r="H24">
            <v>42</v>
          </cell>
          <cell r="I24">
            <v>976</v>
          </cell>
        </row>
        <row r="25">
          <cell r="B25">
            <v>257</v>
          </cell>
          <cell r="C25">
            <v>15</v>
          </cell>
          <cell r="D25">
            <v>254</v>
          </cell>
          <cell r="E25">
            <v>259</v>
          </cell>
          <cell r="F25">
            <v>396</v>
          </cell>
          <cell r="G25">
            <v>436</v>
          </cell>
          <cell r="H25">
            <v>317</v>
          </cell>
          <cell r="I25">
            <v>36</v>
          </cell>
        </row>
        <row r="26">
          <cell r="B26">
            <v>72</v>
          </cell>
          <cell r="C26">
            <v>0</v>
          </cell>
          <cell r="D26">
            <v>0</v>
          </cell>
          <cell r="E26">
            <v>90</v>
          </cell>
          <cell r="F26">
            <v>3248</v>
          </cell>
          <cell r="G26">
            <v>26</v>
          </cell>
          <cell r="H26">
            <v>3054</v>
          </cell>
          <cell r="I26">
            <v>0</v>
          </cell>
        </row>
        <row r="27">
          <cell r="B27">
            <v>22</v>
          </cell>
          <cell r="C27">
            <v>31</v>
          </cell>
          <cell r="D27">
            <v>94</v>
          </cell>
          <cell r="E27">
            <v>26</v>
          </cell>
          <cell r="F27">
            <v>235</v>
          </cell>
          <cell r="G27">
            <v>112</v>
          </cell>
          <cell r="H27">
            <v>92</v>
          </cell>
          <cell r="I27">
            <v>6</v>
          </cell>
        </row>
        <row r="28">
          <cell r="B28">
            <v>1</v>
          </cell>
          <cell r="C28">
            <v>12</v>
          </cell>
          <cell r="D28">
            <v>40</v>
          </cell>
          <cell r="E28">
            <v>491</v>
          </cell>
          <cell r="F28">
            <v>350</v>
          </cell>
          <cell r="G28">
            <v>2</v>
          </cell>
          <cell r="H28">
            <v>16</v>
          </cell>
          <cell r="I28">
            <v>5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204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28</v>
          </cell>
          <cell r="C30">
            <v>22</v>
          </cell>
          <cell r="D30">
            <v>99</v>
          </cell>
          <cell r="E30">
            <v>54</v>
          </cell>
          <cell r="F30">
            <v>437</v>
          </cell>
          <cell r="G30">
            <v>55</v>
          </cell>
          <cell r="H30">
            <v>130</v>
          </cell>
          <cell r="I30">
            <v>4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300</v>
          </cell>
          <cell r="G32">
            <v>3</v>
          </cell>
          <cell r="H32">
            <v>0</v>
          </cell>
          <cell r="I32">
            <v>0</v>
          </cell>
        </row>
        <row r="33">
          <cell r="B33">
            <v>70</v>
          </cell>
          <cell r="C33">
            <v>45</v>
          </cell>
          <cell r="D33">
            <v>0</v>
          </cell>
          <cell r="E33">
            <v>0</v>
          </cell>
          <cell r="F33">
            <v>100</v>
          </cell>
          <cell r="G33">
            <v>10</v>
          </cell>
          <cell r="H33">
            <v>260</v>
          </cell>
          <cell r="I33">
            <v>0</v>
          </cell>
        </row>
        <row r="34">
          <cell r="B34">
            <v>30</v>
          </cell>
          <cell r="C34">
            <v>53</v>
          </cell>
          <cell r="D34">
            <v>0</v>
          </cell>
          <cell r="E34">
            <v>10</v>
          </cell>
          <cell r="F34">
            <v>560</v>
          </cell>
          <cell r="G34">
            <v>0</v>
          </cell>
          <cell r="H34">
            <v>0</v>
          </cell>
          <cell r="I34">
            <v>154</v>
          </cell>
        </row>
        <row r="35">
          <cell r="B35">
            <v>95</v>
          </cell>
          <cell r="C35">
            <v>341</v>
          </cell>
          <cell r="D35">
            <v>232</v>
          </cell>
          <cell r="E35">
            <v>220</v>
          </cell>
          <cell r="F35">
            <v>417</v>
          </cell>
          <cell r="G35">
            <v>180</v>
          </cell>
          <cell r="H35">
            <v>48</v>
          </cell>
          <cell r="I35">
            <v>34</v>
          </cell>
        </row>
        <row r="36">
          <cell r="B36">
            <v>85</v>
          </cell>
          <cell r="C36">
            <v>0</v>
          </cell>
          <cell r="D36">
            <v>574</v>
          </cell>
          <cell r="E36">
            <v>0</v>
          </cell>
          <cell r="F36">
            <v>0</v>
          </cell>
          <cell r="G36">
            <v>671</v>
          </cell>
          <cell r="H36">
            <v>68</v>
          </cell>
          <cell r="I36">
            <v>250</v>
          </cell>
        </row>
        <row r="37">
          <cell r="B37">
            <v>0</v>
          </cell>
          <cell r="C37">
            <v>0</v>
          </cell>
          <cell r="D37">
            <v>53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40</v>
          </cell>
        </row>
        <row r="38">
          <cell r="B38">
            <v>213</v>
          </cell>
          <cell r="C38">
            <v>469</v>
          </cell>
          <cell r="D38">
            <v>0</v>
          </cell>
          <cell r="E38">
            <v>301</v>
          </cell>
          <cell r="F38">
            <v>220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76</v>
          </cell>
          <cell r="C40">
            <v>155</v>
          </cell>
          <cell r="D40">
            <v>2862</v>
          </cell>
          <cell r="E40">
            <v>78</v>
          </cell>
          <cell r="F40">
            <v>550</v>
          </cell>
          <cell r="G40">
            <v>273</v>
          </cell>
          <cell r="H40">
            <v>153</v>
          </cell>
          <cell r="I40">
            <v>50</v>
          </cell>
        </row>
        <row r="41">
          <cell r="B41">
            <v>3654</v>
          </cell>
          <cell r="C41">
            <v>2019</v>
          </cell>
          <cell r="D41">
            <v>2903</v>
          </cell>
          <cell r="E41">
            <v>2902</v>
          </cell>
          <cell r="F41">
            <v>2353</v>
          </cell>
          <cell r="G41">
            <v>4017</v>
          </cell>
          <cell r="H41">
            <v>1723</v>
          </cell>
          <cell r="I41">
            <v>539</v>
          </cell>
        </row>
        <row r="56">
          <cell r="B56">
            <v>434</v>
          </cell>
          <cell r="C56">
            <v>2382</v>
          </cell>
          <cell r="D56">
            <v>30430</v>
          </cell>
          <cell r="E56">
            <v>0</v>
          </cell>
          <cell r="F56">
            <v>3340</v>
          </cell>
          <cell r="G56">
            <v>0</v>
          </cell>
          <cell r="H56">
            <v>2790</v>
          </cell>
          <cell r="I56">
            <v>2610</v>
          </cell>
        </row>
        <row r="57">
          <cell r="B57">
            <v>379</v>
          </cell>
          <cell r="C57">
            <v>1152</v>
          </cell>
          <cell r="D57">
            <v>1700</v>
          </cell>
          <cell r="E57">
            <v>1878</v>
          </cell>
          <cell r="F57">
            <v>2950</v>
          </cell>
          <cell r="G57">
            <v>3033</v>
          </cell>
          <cell r="H57">
            <v>36325</v>
          </cell>
          <cell r="I57">
            <v>831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2230</v>
          </cell>
          <cell r="H58">
            <v>0</v>
          </cell>
          <cell r="I58">
            <v>0</v>
          </cell>
        </row>
        <row r="59">
          <cell r="B59">
            <v>1520</v>
          </cell>
          <cell r="C59">
            <v>71790</v>
          </cell>
          <cell r="D59">
            <v>380</v>
          </cell>
          <cell r="E59">
            <v>1130</v>
          </cell>
          <cell r="F59">
            <v>8620</v>
          </cell>
          <cell r="G59">
            <v>4200</v>
          </cell>
          <cell r="H59">
            <v>640</v>
          </cell>
          <cell r="I59">
            <v>29730</v>
          </cell>
        </row>
        <row r="60">
          <cell r="B60">
            <v>0</v>
          </cell>
          <cell r="C60">
            <v>149</v>
          </cell>
          <cell r="D60">
            <v>243</v>
          </cell>
          <cell r="E60">
            <v>0</v>
          </cell>
          <cell r="F60">
            <v>10</v>
          </cell>
          <cell r="G60">
            <v>0</v>
          </cell>
          <cell r="H60">
            <v>406</v>
          </cell>
          <cell r="I60">
            <v>43</v>
          </cell>
        </row>
        <row r="61">
          <cell r="B61">
            <v>212</v>
          </cell>
          <cell r="C61">
            <v>95</v>
          </cell>
          <cell r="D61">
            <v>66</v>
          </cell>
          <cell r="E61">
            <v>353</v>
          </cell>
          <cell r="F61">
            <v>1142</v>
          </cell>
          <cell r="G61">
            <v>1443</v>
          </cell>
          <cell r="H61">
            <v>5606</v>
          </cell>
          <cell r="I61">
            <v>2023</v>
          </cell>
        </row>
        <row r="62">
          <cell r="B62">
            <v>60</v>
          </cell>
          <cell r="C62">
            <v>127</v>
          </cell>
          <cell r="D62">
            <v>130</v>
          </cell>
          <cell r="E62">
            <v>14</v>
          </cell>
          <cell r="F62">
            <v>150</v>
          </cell>
          <cell r="G62">
            <v>5089</v>
          </cell>
          <cell r="H62">
            <v>1696</v>
          </cell>
          <cell r="I62">
            <v>215</v>
          </cell>
        </row>
        <row r="63">
          <cell r="B63">
            <v>90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315</v>
          </cell>
          <cell r="H63">
            <v>62</v>
          </cell>
          <cell r="I63">
            <v>0</v>
          </cell>
        </row>
        <row r="64">
          <cell r="B64">
            <v>2137</v>
          </cell>
          <cell r="C64">
            <v>1628</v>
          </cell>
          <cell r="D64">
            <v>2832</v>
          </cell>
          <cell r="E64">
            <v>639</v>
          </cell>
          <cell r="F64">
            <v>8076</v>
          </cell>
          <cell r="G64">
            <v>35150</v>
          </cell>
          <cell r="H64">
            <v>24145</v>
          </cell>
          <cell r="I64">
            <v>2331</v>
          </cell>
        </row>
        <row r="65">
          <cell r="B65">
            <v>473</v>
          </cell>
          <cell r="C65">
            <v>403</v>
          </cell>
          <cell r="D65">
            <v>263</v>
          </cell>
          <cell r="E65">
            <v>2929</v>
          </cell>
          <cell r="F65">
            <v>960</v>
          </cell>
          <cell r="G65">
            <v>380</v>
          </cell>
          <cell r="H65">
            <v>3731</v>
          </cell>
          <cell r="I65">
            <v>704</v>
          </cell>
        </row>
        <row r="66">
          <cell r="B66">
            <v>10</v>
          </cell>
          <cell r="C66">
            <v>4679</v>
          </cell>
          <cell r="D66">
            <v>45</v>
          </cell>
          <cell r="E66">
            <v>39</v>
          </cell>
          <cell r="F66">
            <v>2280</v>
          </cell>
          <cell r="G66">
            <v>569</v>
          </cell>
          <cell r="H66">
            <v>281</v>
          </cell>
          <cell r="I66">
            <v>842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1756</v>
          </cell>
          <cell r="F67">
            <v>160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275</v>
          </cell>
          <cell r="C68">
            <v>1182</v>
          </cell>
          <cell r="D68">
            <v>132</v>
          </cell>
          <cell r="E68">
            <v>306</v>
          </cell>
          <cell r="F68">
            <v>3300</v>
          </cell>
          <cell r="G68">
            <v>874</v>
          </cell>
          <cell r="H68">
            <v>223</v>
          </cell>
          <cell r="I68">
            <v>517</v>
          </cell>
        </row>
        <row r="69">
          <cell r="B69">
            <v>1644</v>
          </cell>
          <cell r="C69">
            <v>4399</v>
          </cell>
          <cell r="D69">
            <v>2499</v>
          </cell>
          <cell r="E69">
            <v>7354</v>
          </cell>
          <cell r="F69">
            <v>3818</v>
          </cell>
          <cell r="G69">
            <v>1220</v>
          </cell>
          <cell r="H69">
            <v>2521</v>
          </cell>
          <cell r="I69">
            <v>1065</v>
          </cell>
        </row>
        <row r="70">
          <cell r="B70">
            <v>953</v>
          </cell>
          <cell r="C70">
            <v>298</v>
          </cell>
          <cell r="D70">
            <v>5417</v>
          </cell>
          <cell r="E70">
            <v>1303</v>
          </cell>
          <cell r="F70">
            <v>968</v>
          </cell>
          <cell r="G70">
            <v>753</v>
          </cell>
          <cell r="H70">
            <v>416</v>
          </cell>
          <cell r="I70">
            <v>250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2829</v>
          </cell>
          <cell r="C72">
            <v>1382</v>
          </cell>
          <cell r="D72">
            <v>818</v>
          </cell>
          <cell r="E72">
            <v>1290</v>
          </cell>
          <cell r="F72">
            <v>2756</v>
          </cell>
          <cell r="G72">
            <v>1789</v>
          </cell>
          <cell r="H72">
            <v>913</v>
          </cell>
          <cell r="I72">
            <v>1046</v>
          </cell>
        </row>
        <row r="73">
          <cell r="B73">
            <v>2436</v>
          </cell>
          <cell r="C73">
            <v>130</v>
          </cell>
          <cell r="D73">
            <v>572</v>
          </cell>
          <cell r="E73">
            <v>1391</v>
          </cell>
          <cell r="F73">
            <v>192</v>
          </cell>
          <cell r="G73">
            <v>385</v>
          </cell>
          <cell r="H73">
            <v>185</v>
          </cell>
          <cell r="I73">
            <v>50</v>
          </cell>
        </row>
        <row r="74">
          <cell r="B74">
            <v>28</v>
          </cell>
          <cell r="C74">
            <v>0</v>
          </cell>
          <cell r="D74">
            <v>733</v>
          </cell>
          <cell r="E74">
            <v>0</v>
          </cell>
          <cell r="F74">
            <v>93</v>
          </cell>
          <cell r="G74">
            <v>82</v>
          </cell>
          <cell r="H74">
            <v>29</v>
          </cell>
          <cell r="I74">
            <v>5</v>
          </cell>
        </row>
        <row r="75">
          <cell r="B75">
            <v>113</v>
          </cell>
          <cell r="C75">
            <v>101</v>
          </cell>
          <cell r="D75">
            <v>104</v>
          </cell>
          <cell r="E75">
            <v>264</v>
          </cell>
          <cell r="F75">
            <v>265</v>
          </cell>
          <cell r="G75">
            <v>129</v>
          </cell>
          <cell r="H75">
            <v>55</v>
          </cell>
          <cell r="I75">
            <v>29</v>
          </cell>
        </row>
        <row r="76">
          <cell r="B76">
            <v>0</v>
          </cell>
          <cell r="C76">
            <v>6</v>
          </cell>
          <cell r="D76">
            <v>0</v>
          </cell>
          <cell r="E76">
            <v>316</v>
          </cell>
          <cell r="F76">
            <v>165</v>
          </cell>
          <cell r="G76">
            <v>109</v>
          </cell>
          <cell r="H76">
            <v>14</v>
          </cell>
          <cell r="I76">
            <v>20</v>
          </cell>
        </row>
        <row r="77">
          <cell r="B77">
            <v>0</v>
          </cell>
          <cell r="C77">
            <v>0</v>
          </cell>
          <cell r="D77">
            <v>485</v>
          </cell>
          <cell r="E77">
            <v>6663</v>
          </cell>
          <cell r="F77">
            <v>45</v>
          </cell>
          <cell r="G77">
            <v>458</v>
          </cell>
          <cell r="H77">
            <v>153</v>
          </cell>
          <cell r="I77">
            <v>3</v>
          </cell>
        </row>
        <row r="78">
          <cell r="B78">
            <v>359</v>
          </cell>
          <cell r="C78">
            <v>24</v>
          </cell>
          <cell r="D78">
            <v>112</v>
          </cell>
          <cell r="E78">
            <v>316</v>
          </cell>
          <cell r="F78">
            <v>725</v>
          </cell>
          <cell r="G78">
            <v>90</v>
          </cell>
          <cell r="H78">
            <v>141</v>
          </cell>
          <cell r="I78">
            <v>20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19</v>
          </cell>
          <cell r="D80">
            <v>0</v>
          </cell>
          <cell r="E80">
            <v>0</v>
          </cell>
          <cell r="F80">
            <v>150</v>
          </cell>
          <cell r="G80">
            <v>99</v>
          </cell>
          <cell r="H80">
            <v>0</v>
          </cell>
          <cell r="I80">
            <v>0</v>
          </cell>
        </row>
        <row r="81">
          <cell r="B81">
            <v>8567</v>
          </cell>
          <cell r="C81">
            <v>65</v>
          </cell>
          <cell r="D81">
            <v>1130</v>
          </cell>
          <cell r="E81">
            <v>1048</v>
          </cell>
          <cell r="F81">
            <v>5675</v>
          </cell>
          <cell r="G81">
            <v>3811</v>
          </cell>
          <cell r="H81">
            <v>469</v>
          </cell>
          <cell r="I81">
            <v>1349</v>
          </cell>
        </row>
        <row r="82">
          <cell r="B82">
            <v>354</v>
          </cell>
          <cell r="C82">
            <v>1267</v>
          </cell>
          <cell r="D82">
            <v>12</v>
          </cell>
          <cell r="E82">
            <v>481</v>
          </cell>
          <cell r="F82">
            <v>1675</v>
          </cell>
          <cell r="G82">
            <v>108</v>
          </cell>
          <cell r="H82">
            <v>1</v>
          </cell>
          <cell r="I82">
            <v>2365</v>
          </cell>
        </row>
        <row r="83">
          <cell r="B83">
            <v>467</v>
          </cell>
          <cell r="C83">
            <v>768</v>
          </cell>
          <cell r="D83">
            <v>3973</v>
          </cell>
          <cell r="E83">
            <v>1601</v>
          </cell>
          <cell r="F83">
            <v>247</v>
          </cell>
          <cell r="G83">
            <v>1822</v>
          </cell>
          <cell r="H83">
            <v>204</v>
          </cell>
          <cell r="I83">
            <v>282</v>
          </cell>
        </row>
        <row r="84">
          <cell r="B84">
            <v>0</v>
          </cell>
          <cell r="C84">
            <v>0</v>
          </cell>
          <cell r="D84">
            <v>305</v>
          </cell>
          <cell r="E84">
            <v>0</v>
          </cell>
          <cell r="F84">
            <v>0</v>
          </cell>
          <cell r="G84">
            <v>516</v>
          </cell>
          <cell r="H84">
            <v>0</v>
          </cell>
          <cell r="I84">
            <v>430</v>
          </cell>
        </row>
        <row r="85">
          <cell r="B85">
            <v>5069</v>
          </cell>
          <cell r="C85">
            <v>4612</v>
          </cell>
          <cell r="D85">
            <v>323</v>
          </cell>
          <cell r="E85">
            <v>2877</v>
          </cell>
          <cell r="F85">
            <v>20770</v>
          </cell>
          <cell r="G85">
            <v>1071</v>
          </cell>
          <cell r="H85">
            <v>36</v>
          </cell>
          <cell r="I85">
            <v>16013</v>
          </cell>
        </row>
        <row r="86">
          <cell r="B86">
            <v>85</v>
          </cell>
          <cell r="C86">
            <v>12451</v>
          </cell>
          <cell r="D86">
            <v>0</v>
          </cell>
          <cell r="E86">
            <v>0</v>
          </cell>
          <cell r="F86">
            <v>190</v>
          </cell>
          <cell r="G86">
            <v>0</v>
          </cell>
          <cell r="H86">
            <v>0</v>
          </cell>
          <cell r="I86">
            <v>5</v>
          </cell>
        </row>
        <row r="87">
          <cell r="B87">
            <v>0</v>
          </cell>
          <cell r="C87">
            <v>15</v>
          </cell>
          <cell r="D87">
            <v>0</v>
          </cell>
          <cell r="E87">
            <v>23</v>
          </cell>
          <cell r="F87">
            <v>1264</v>
          </cell>
          <cell r="G87">
            <v>2369</v>
          </cell>
          <cell r="H87">
            <v>14</v>
          </cell>
          <cell r="I87">
            <v>1062</v>
          </cell>
        </row>
        <row r="88">
          <cell r="B88">
            <v>27736</v>
          </cell>
          <cell r="C88">
            <v>7080</v>
          </cell>
          <cell r="D88">
            <v>148114</v>
          </cell>
          <cell r="E88">
            <v>3862</v>
          </cell>
          <cell r="F88">
            <v>15337</v>
          </cell>
          <cell r="G88">
            <v>60756</v>
          </cell>
          <cell r="H88">
            <v>23314</v>
          </cell>
          <cell r="I88">
            <v>1263</v>
          </cell>
        </row>
        <row r="89">
          <cell r="B89">
            <v>155741</v>
          </cell>
          <cell r="C89">
            <v>151170</v>
          </cell>
          <cell r="D89">
            <v>11072</v>
          </cell>
          <cell r="E89">
            <v>213873</v>
          </cell>
          <cell r="F89">
            <v>19805</v>
          </cell>
          <cell r="G89">
            <v>65879</v>
          </cell>
          <cell r="H89">
            <v>23939</v>
          </cell>
          <cell r="I89">
            <v>1711</v>
          </cell>
        </row>
        <row r="105">
          <cell r="B105">
            <v>2029</v>
          </cell>
          <cell r="C105">
            <v>9739</v>
          </cell>
          <cell r="D105">
            <v>88230</v>
          </cell>
          <cell r="E105">
            <v>0</v>
          </cell>
          <cell r="F105">
            <v>11168</v>
          </cell>
          <cell r="G105">
            <v>0</v>
          </cell>
          <cell r="H105">
            <v>10480</v>
          </cell>
          <cell r="I105">
            <v>7838</v>
          </cell>
        </row>
        <row r="106">
          <cell r="B106">
            <v>791</v>
          </cell>
          <cell r="C106">
            <v>1952</v>
          </cell>
          <cell r="D106">
            <v>2004</v>
          </cell>
          <cell r="E106">
            <v>2920</v>
          </cell>
          <cell r="F106">
            <v>5901</v>
          </cell>
          <cell r="G106">
            <v>4140</v>
          </cell>
          <cell r="H106">
            <v>60048</v>
          </cell>
          <cell r="I106">
            <v>1745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5616</v>
          </cell>
          <cell r="H107">
            <v>0</v>
          </cell>
          <cell r="I107">
            <v>0</v>
          </cell>
        </row>
        <row r="108">
          <cell r="B108">
            <v>320</v>
          </cell>
          <cell r="C108">
            <v>5300</v>
          </cell>
          <cell r="D108">
            <v>98</v>
          </cell>
          <cell r="E108">
            <v>191</v>
          </cell>
          <cell r="F108">
            <v>990</v>
          </cell>
          <cell r="G108">
            <v>610</v>
          </cell>
          <cell r="H108">
            <v>112</v>
          </cell>
          <cell r="I108">
            <v>2280</v>
          </cell>
        </row>
        <row r="109">
          <cell r="B109">
            <v>0</v>
          </cell>
          <cell r="C109">
            <v>89</v>
          </cell>
          <cell r="D109">
            <v>319</v>
          </cell>
          <cell r="E109">
            <v>0</v>
          </cell>
          <cell r="F109">
            <v>30</v>
          </cell>
          <cell r="G109">
            <v>0</v>
          </cell>
          <cell r="H109">
            <v>800</v>
          </cell>
          <cell r="I109">
            <v>65</v>
          </cell>
        </row>
        <row r="110">
          <cell r="B110">
            <v>534</v>
          </cell>
          <cell r="C110">
            <v>129</v>
          </cell>
          <cell r="D110">
            <v>176</v>
          </cell>
          <cell r="E110">
            <v>932</v>
          </cell>
          <cell r="F110">
            <v>2092</v>
          </cell>
          <cell r="G110">
            <v>1147</v>
          </cell>
          <cell r="H110">
            <v>4629</v>
          </cell>
          <cell r="I110">
            <v>2199</v>
          </cell>
        </row>
        <row r="111">
          <cell r="B111">
            <v>78</v>
          </cell>
          <cell r="C111">
            <v>206</v>
          </cell>
          <cell r="D111">
            <v>91</v>
          </cell>
          <cell r="E111">
            <v>109</v>
          </cell>
          <cell r="F111">
            <v>205</v>
          </cell>
          <cell r="G111">
            <v>4356</v>
          </cell>
          <cell r="H111">
            <v>1158</v>
          </cell>
          <cell r="I111">
            <v>235</v>
          </cell>
        </row>
        <row r="112">
          <cell r="B112">
            <v>117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290</v>
          </cell>
          <cell r="H112">
            <v>59</v>
          </cell>
          <cell r="I112">
            <v>0</v>
          </cell>
        </row>
        <row r="113">
          <cell r="B113">
            <v>7244</v>
          </cell>
          <cell r="C113">
            <v>871</v>
          </cell>
          <cell r="D113">
            <v>3845</v>
          </cell>
          <cell r="E113">
            <v>639</v>
          </cell>
          <cell r="F113">
            <v>12051</v>
          </cell>
          <cell r="G113">
            <v>32139</v>
          </cell>
          <cell r="H113">
            <v>85125</v>
          </cell>
          <cell r="I113">
            <v>4637</v>
          </cell>
        </row>
        <row r="114">
          <cell r="B114">
            <v>5995</v>
          </cell>
          <cell r="C114">
            <v>3368</v>
          </cell>
          <cell r="D114">
            <v>2713</v>
          </cell>
          <cell r="E114">
            <v>36805</v>
          </cell>
          <cell r="F114">
            <v>8780</v>
          </cell>
          <cell r="G114">
            <v>2745</v>
          </cell>
          <cell r="H114">
            <v>42410</v>
          </cell>
          <cell r="I114">
            <v>4234</v>
          </cell>
        </row>
        <row r="115">
          <cell r="B115">
            <v>100</v>
          </cell>
          <cell r="C115">
            <v>46679</v>
          </cell>
          <cell r="D115">
            <v>80</v>
          </cell>
          <cell r="E115">
            <v>248</v>
          </cell>
          <cell r="F115">
            <v>22240</v>
          </cell>
          <cell r="G115">
            <v>3000</v>
          </cell>
          <cell r="H115">
            <v>4275</v>
          </cell>
          <cell r="I115">
            <v>7498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58490</v>
          </cell>
          <cell r="F116">
            <v>2400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2260</v>
          </cell>
          <cell r="C117">
            <v>8666</v>
          </cell>
          <cell r="D117">
            <v>6166</v>
          </cell>
          <cell r="E117">
            <v>2125</v>
          </cell>
          <cell r="F117">
            <v>32400</v>
          </cell>
          <cell r="G117">
            <v>4876</v>
          </cell>
          <cell r="H117">
            <v>2340</v>
          </cell>
          <cell r="I117">
            <v>4839</v>
          </cell>
        </row>
        <row r="118">
          <cell r="B118">
            <v>24129</v>
          </cell>
          <cell r="C118">
            <v>37231</v>
          </cell>
          <cell r="D118">
            <v>27571</v>
          </cell>
          <cell r="E118">
            <v>101602</v>
          </cell>
          <cell r="F118">
            <v>36436</v>
          </cell>
          <cell r="G118">
            <v>11441</v>
          </cell>
          <cell r="H118">
            <v>27326</v>
          </cell>
          <cell r="I118">
            <v>6922</v>
          </cell>
        </row>
        <row r="119">
          <cell r="B119">
            <v>9314</v>
          </cell>
          <cell r="C119">
            <v>528</v>
          </cell>
          <cell r="D119">
            <v>31370</v>
          </cell>
          <cell r="E119">
            <v>6292</v>
          </cell>
          <cell r="F119">
            <v>8504</v>
          </cell>
          <cell r="G119">
            <v>6860</v>
          </cell>
          <cell r="H119">
            <v>6863</v>
          </cell>
          <cell r="I119">
            <v>1413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22566</v>
          </cell>
          <cell r="C121">
            <v>6850</v>
          </cell>
          <cell r="D121">
            <v>12667</v>
          </cell>
          <cell r="E121">
            <v>20723</v>
          </cell>
          <cell r="F121">
            <v>14768</v>
          </cell>
          <cell r="G121">
            <v>8474</v>
          </cell>
          <cell r="H121">
            <v>8300</v>
          </cell>
          <cell r="I121">
            <v>8708</v>
          </cell>
        </row>
        <row r="122">
          <cell r="B122">
            <v>19481</v>
          </cell>
          <cell r="C122">
            <v>500</v>
          </cell>
          <cell r="D122">
            <v>4282</v>
          </cell>
          <cell r="E122">
            <v>7287</v>
          </cell>
          <cell r="F122">
            <v>1990</v>
          </cell>
          <cell r="G122">
            <v>3175</v>
          </cell>
          <cell r="H122">
            <v>2753</v>
          </cell>
          <cell r="I122">
            <v>384</v>
          </cell>
        </row>
        <row r="123">
          <cell r="B123">
            <v>614</v>
          </cell>
          <cell r="C123">
            <v>0</v>
          </cell>
          <cell r="D123">
            <v>16734</v>
          </cell>
          <cell r="E123">
            <v>0</v>
          </cell>
          <cell r="F123">
            <v>1953</v>
          </cell>
          <cell r="G123">
            <v>710</v>
          </cell>
          <cell r="H123">
            <v>215</v>
          </cell>
          <cell r="I123">
            <v>25</v>
          </cell>
        </row>
        <row r="124">
          <cell r="B124">
            <v>812</v>
          </cell>
          <cell r="C124">
            <v>358</v>
          </cell>
          <cell r="D124">
            <v>2295</v>
          </cell>
          <cell r="E124">
            <v>2299</v>
          </cell>
          <cell r="F124">
            <v>3030</v>
          </cell>
          <cell r="G124">
            <v>1761</v>
          </cell>
          <cell r="H124">
            <v>828</v>
          </cell>
          <cell r="I124">
            <v>165</v>
          </cell>
        </row>
        <row r="125">
          <cell r="B125">
            <v>0</v>
          </cell>
          <cell r="C125">
            <v>15</v>
          </cell>
          <cell r="D125">
            <v>0</v>
          </cell>
          <cell r="E125">
            <v>642</v>
          </cell>
          <cell r="F125">
            <v>330</v>
          </cell>
          <cell r="G125">
            <v>201</v>
          </cell>
          <cell r="H125">
            <v>16</v>
          </cell>
          <cell r="I125">
            <v>20</v>
          </cell>
        </row>
        <row r="126">
          <cell r="B126">
            <v>0</v>
          </cell>
          <cell r="C126">
            <v>0</v>
          </cell>
          <cell r="D126">
            <v>631</v>
          </cell>
          <cell r="E126">
            <v>10509</v>
          </cell>
          <cell r="F126">
            <v>48</v>
          </cell>
          <cell r="G126">
            <v>149</v>
          </cell>
          <cell r="H126">
            <v>139</v>
          </cell>
          <cell r="I126">
            <v>6</v>
          </cell>
        </row>
        <row r="127">
          <cell r="B127">
            <v>2968</v>
          </cell>
          <cell r="C127">
            <v>120</v>
          </cell>
          <cell r="D127">
            <v>1398</v>
          </cell>
          <cell r="E127">
            <v>5431</v>
          </cell>
          <cell r="F127">
            <v>14300</v>
          </cell>
          <cell r="G127">
            <v>1525</v>
          </cell>
          <cell r="H127">
            <v>3459</v>
          </cell>
          <cell r="I127">
            <v>198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82</v>
          </cell>
          <cell r="D129">
            <v>0</v>
          </cell>
          <cell r="E129">
            <v>0</v>
          </cell>
          <cell r="F129">
            <v>2550</v>
          </cell>
          <cell r="G129">
            <v>1067</v>
          </cell>
          <cell r="H129">
            <v>0</v>
          </cell>
          <cell r="I129">
            <v>0</v>
          </cell>
        </row>
        <row r="130">
          <cell r="B130">
            <v>5195</v>
          </cell>
          <cell r="C130">
            <v>112</v>
          </cell>
          <cell r="D130">
            <v>677</v>
          </cell>
          <cell r="E130">
            <v>16</v>
          </cell>
          <cell r="F130">
            <v>2875</v>
          </cell>
          <cell r="G130">
            <v>1762</v>
          </cell>
          <cell r="H130">
            <v>427</v>
          </cell>
          <cell r="I130">
            <v>2526</v>
          </cell>
        </row>
        <row r="131">
          <cell r="B131">
            <v>255</v>
          </cell>
          <cell r="C131">
            <v>375</v>
          </cell>
          <cell r="D131">
            <v>4</v>
          </cell>
          <cell r="E131">
            <v>202</v>
          </cell>
          <cell r="F131">
            <v>2155</v>
          </cell>
          <cell r="G131">
            <v>42</v>
          </cell>
          <cell r="H131">
            <v>2</v>
          </cell>
          <cell r="I131">
            <v>3007</v>
          </cell>
        </row>
        <row r="132">
          <cell r="B132">
            <v>1293</v>
          </cell>
          <cell r="C132">
            <v>92</v>
          </cell>
          <cell r="D132">
            <v>1201</v>
          </cell>
          <cell r="E132">
            <v>22463</v>
          </cell>
          <cell r="F132">
            <v>457</v>
          </cell>
          <cell r="G132">
            <v>984</v>
          </cell>
          <cell r="H132">
            <v>523</v>
          </cell>
          <cell r="I132">
            <v>295</v>
          </cell>
        </row>
        <row r="133">
          <cell r="B133">
            <v>0</v>
          </cell>
          <cell r="C133">
            <v>0</v>
          </cell>
          <cell r="D133">
            <v>340</v>
          </cell>
          <cell r="E133">
            <v>0</v>
          </cell>
          <cell r="F133">
            <v>0</v>
          </cell>
          <cell r="G133">
            <v>221</v>
          </cell>
          <cell r="H133">
            <v>0</v>
          </cell>
          <cell r="I133">
            <v>559</v>
          </cell>
        </row>
        <row r="134">
          <cell r="B134">
            <v>6537</v>
          </cell>
          <cell r="C134">
            <v>4987</v>
          </cell>
          <cell r="D134">
            <v>166</v>
          </cell>
          <cell r="E134">
            <v>271</v>
          </cell>
          <cell r="F134">
            <v>25270</v>
          </cell>
          <cell r="G134">
            <v>415</v>
          </cell>
          <cell r="H134">
            <v>71</v>
          </cell>
          <cell r="I134">
            <v>41442</v>
          </cell>
        </row>
        <row r="135">
          <cell r="B135">
            <v>234</v>
          </cell>
          <cell r="C135">
            <v>1744</v>
          </cell>
          <cell r="D135">
            <v>0</v>
          </cell>
          <cell r="E135">
            <v>0</v>
          </cell>
          <cell r="F135">
            <v>460</v>
          </cell>
          <cell r="G135">
            <v>0</v>
          </cell>
          <cell r="H135">
            <v>0</v>
          </cell>
          <cell r="I135">
            <v>7</v>
          </cell>
        </row>
        <row r="136">
          <cell r="B136">
            <v>0</v>
          </cell>
          <cell r="C136">
            <v>23</v>
          </cell>
          <cell r="D136">
            <v>0</v>
          </cell>
          <cell r="E136">
            <v>20</v>
          </cell>
          <cell r="F136">
            <v>784</v>
          </cell>
          <cell r="G136">
            <v>764</v>
          </cell>
          <cell r="H136">
            <v>28</v>
          </cell>
          <cell r="I136">
            <v>1978</v>
          </cell>
        </row>
        <row r="137">
          <cell r="B137">
            <v>143051</v>
          </cell>
          <cell r="C137">
            <v>35400</v>
          </cell>
          <cell r="D137">
            <v>945944</v>
          </cell>
          <cell r="E137">
            <v>9363</v>
          </cell>
          <cell r="F137">
            <v>95750</v>
          </cell>
          <cell r="G137">
            <v>226159</v>
          </cell>
          <cell r="H137">
            <v>119488</v>
          </cell>
          <cell r="I137">
            <v>44313</v>
          </cell>
        </row>
        <row r="138">
          <cell r="B138">
            <v>23380</v>
          </cell>
          <cell r="C138">
            <v>16019</v>
          </cell>
          <cell r="D138">
            <v>5448</v>
          </cell>
          <cell r="E138">
            <v>21290</v>
          </cell>
          <cell r="F138">
            <v>3611</v>
          </cell>
          <cell r="G138">
            <v>140166</v>
          </cell>
          <cell r="H138">
            <v>7720</v>
          </cell>
          <cell r="I138">
            <v>1943</v>
          </cell>
        </row>
      </sheetData>
      <sheetData sheetId="3">
        <row r="8">
          <cell r="B8">
            <v>7564</v>
          </cell>
          <cell r="C8">
            <v>63544</v>
          </cell>
          <cell r="D8">
            <v>168974</v>
          </cell>
          <cell r="E8">
            <v>8262</v>
          </cell>
          <cell r="F8">
            <v>7000</v>
          </cell>
          <cell r="G8">
            <v>0</v>
          </cell>
          <cell r="H8">
            <v>12643</v>
          </cell>
          <cell r="I8">
            <v>4468</v>
          </cell>
        </row>
        <row r="9">
          <cell r="B9">
            <v>1874</v>
          </cell>
          <cell r="C9">
            <v>1011</v>
          </cell>
          <cell r="D9">
            <v>658</v>
          </cell>
          <cell r="E9">
            <v>1484</v>
          </cell>
          <cell r="F9">
            <v>5130</v>
          </cell>
          <cell r="G9">
            <v>1236</v>
          </cell>
          <cell r="H9">
            <v>5736</v>
          </cell>
          <cell r="I9">
            <v>1277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1070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123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105</v>
          </cell>
          <cell r="E12">
            <v>0</v>
          </cell>
          <cell r="F12">
            <v>0</v>
          </cell>
          <cell r="G12">
            <v>0</v>
          </cell>
          <cell r="H12">
            <v>2519</v>
          </cell>
          <cell r="I12">
            <v>190</v>
          </cell>
        </row>
        <row r="13">
          <cell r="B13">
            <v>1125</v>
          </cell>
          <cell r="C13">
            <v>910</v>
          </cell>
          <cell r="D13">
            <v>360</v>
          </cell>
          <cell r="E13">
            <v>2106</v>
          </cell>
          <cell r="F13">
            <v>2897</v>
          </cell>
          <cell r="G13">
            <v>802</v>
          </cell>
          <cell r="H13">
            <v>80</v>
          </cell>
          <cell r="I13">
            <v>30</v>
          </cell>
        </row>
        <row r="14">
          <cell r="B14">
            <v>248</v>
          </cell>
          <cell r="C14">
            <v>400</v>
          </cell>
          <cell r="D14">
            <v>162</v>
          </cell>
          <cell r="E14">
            <v>3</v>
          </cell>
          <cell r="F14">
            <v>153</v>
          </cell>
          <cell r="G14">
            <v>1750</v>
          </cell>
          <cell r="H14">
            <v>10</v>
          </cell>
          <cell r="I14">
            <v>105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F15">
            <v>20</v>
          </cell>
          <cell r="G15">
            <v>35</v>
          </cell>
          <cell r="H15">
            <v>0</v>
          </cell>
          <cell r="I15">
            <v>0</v>
          </cell>
        </row>
        <row r="16">
          <cell r="B16">
            <v>675</v>
          </cell>
          <cell r="C16">
            <v>126</v>
          </cell>
          <cell r="D16">
            <v>262</v>
          </cell>
          <cell r="E16">
            <v>139</v>
          </cell>
          <cell r="F16">
            <v>753</v>
          </cell>
          <cell r="G16">
            <v>743</v>
          </cell>
          <cell r="H16">
            <v>3080</v>
          </cell>
          <cell r="I16">
            <v>198</v>
          </cell>
        </row>
        <row r="17">
          <cell r="B17">
            <v>490</v>
          </cell>
          <cell r="C17">
            <v>762</v>
          </cell>
          <cell r="D17">
            <v>271</v>
          </cell>
          <cell r="E17">
            <v>1535</v>
          </cell>
          <cell r="F17">
            <v>558</v>
          </cell>
          <cell r="G17">
            <v>209</v>
          </cell>
          <cell r="H17">
            <v>2083</v>
          </cell>
          <cell r="I17">
            <v>217</v>
          </cell>
        </row>
        <row r="18">
          <cell r="B18">
            <v>35</v>
          </cell>
          <cell r="C18">
            <v>1914</v>
          </cell>
          <cell r="D18">
            <v>3</v>
          </cell>
          <cell r="E18">
            <v>1</v>
          </cell>
          <cell r="F18">
            <v>1455</v>
          </cell>
          <cell r="G18">
            <v>270</v>
          </cell>
          <cell r="H18">
            <v>65</v>
          </cell>
          <cell r="I18">
            <v>1048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2560</v>
          </cell>
          <cell r="F19">
            <v>290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199</v>
          </cell>
          <cell r="C20">
            <v>571</v>
          </cell>
          <cell r="D20">
            <v>101</v>
          </cell>
          <cell r="E20">
            <v>400</v>
          </cell>
          <cell r="F20">
            <v>1504</v>
          </cell>
          <cell r="G20">
            <v>712</v>
          </cell>
          <cell r="H20">
            <v>133</v>
          </cell>
          <cell r="I20">
            <v>280</v>
          </cell>
        </row>
        <row r="21">
          <cell r="B21">
            <v>4010</v>
          </cell>
          <cell r="C21">
            <v>3416</v>
          </cell>
          <cell r="D21">
            <v>3544</v>
          </cell>
          <cell r="E21">
            <v>6202</v>
          </cell>
          <cell r="F21">
            <v>3493</v>
          </cell>
          <cell r="G21">
            <v>1097</v>
          </cell>
          <cell r="H21">
            <v>2056</v>
          </cell>
          <cell r="I21">
            <v>1360</v>
          </cell>
        </row>
        <row r="22">
          <cell r="B22">
            <v>463</v>
          </cell>
          <cell r="C22">
            <v>35</v>
          </cell>
          <cell r="D22">
            <v>516</v>
          </cell>
          <cell r="E22">
            <v>285</v>
          </cell>
          <cell r="F22">
            <v>622</v>
          </cell>
          <cell r="G22">
            <v>516</v>
          </cell>
          <cell r="H22">
            <v>438</v>
          </cell>
          <cell r="I22">
            <v>54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10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316</v>
          </cell>
          <cell r="C24">
            <v>1173</v>
          </cell>
          <cell r="D24">
            <v>379</v>
          </cell>
          <cell r="E24">
            <v>329</v>
          </cell>
          <cell r="F24">
            <v>5154</v>
          </cell>
          <cell r="G24">
            <v>190</v>
          </cell>
          <cell r="H24">
            <v>30</v>
          </cell>
          <cell r="I24">
            <v>589</v>
          </cell>
        </row>
        <row r="25">
          <cell r="B25">
            <v>358</v>
          </cell>
          <cell r="C25">
            <v>17</v>
          </cell>
          <cell r="D25">
            <v>101</v>
          </cell>
          <cell r="E25">
            <v>485</v>
          </cell>
          <cell r="F25">
            <v>322</v>
          </cell>
          <cell r="G25">
            <v>290</v>
          </cell>
          <cell r="H25">
            <v>253</v>
          </cell>
          <cell r="I25">
            <v>37</v>
          </cell>
        </row>
        <row r="26">
          <cell r="B26">
            <v>12</v>
          </cell>
          <cell r="C26">
            <v>0</v>
          </cell>
          <cell r="D26">
            <v>415</v>
          </cell>
          <cell r="E26">
            <v>778</v>
          </cell>
          <cell r="F26">
            <v>1734</v>
          </cell>
          <cell r="G26">
            <v>946</v>
          </cell>
          <cell r="H26">
            <v>160</v>
          </cell>
          <cell r="I26">
            <v>0</v>
          </cell>
        </row>
        <row r="27">
          <cell r="B27">
            <v>14</v>
          </cell>
          <cell r="C27">
            <v>4</v>
          </cell>
          <cell r="D27">
            <v>24</v>
          </cell>
          <cell r="E27">
            <v>131</v>
          </cell>
          <cell r="F27">
            <v>355</v>
          </cell>
          <cell r="G27">
            <v>3</v>
          </cell>
          <cell r="H27">
            <v>43</v>
          </cell>
          <cell r="I27">
            <v>4</v>
          </cell>
        </row>
        <row r="28">
          <cell r="B28">
            <v>2</v>
          </cell>
          <cell r="C28">
            <v>7</v>
          </cell>
          <cell r="D28">
            <v>0</v>
          </cell>
          <cell r="E28">
            <v>450</v>
          </cell>
          <cell r="F28">
            <v>160</v>
          </cell>
          <cell r="G28">
            <v>16</v>
          </cell>
          <cell r="H28">
            <v>58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550</v>
          </cell>
          <cell r="F29">
            <v>55</v>
          </cell>
          <cell r="G29">
            <v>0</v>
          </cell>
          <cell r="H29">
            <v>0</v>
          </cell>
        </row>
        <row r="30">
          <cell r="B30">
            <v>57</v>
          </cell>
          <cell r="C30">
            <v>15</v>
          </cell>
          <cell r="D30">
            <v>0</v>
          </cell>
          <cell r="E30">
            <v>32</v>
          </cell>
          <cell r="F30">
            <v>485</v>
          </cell>
          <cell r="G30">
            <v>32</v>
          </cell>
          <cell r="H30">
            <v>276</v>
          </cell>
          <cell r="I30">
            <v>17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292</v>
          </cell>
          <cell r="F32">
            <v>145</v>
          </cell>
          <cell r="G32">
            <v>55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200</v>
          </cell>
          <cell r="D33">
            <v>0</v>
          </cell>
          <cell r="E33">
            <v>0</v>
          </cell>
          <cell r="F33">
            <v>55</v>
          </cell>
          <cell r="G33">
            <v>125</v>
          </cell>
          <cell r="H33">
            <v>370</v>
          </cell>
          <cell r="I33">
            <v>0</v>
          </cell>
        </row>
        <row r="34">
          <cell r="B34">
            <v>15</v>
          </cell>
          <cell r="C34">
            <v>91</v>
          </cell>
          <cell r="D34">
            <v>0</v>
          </cell>
          <cell r="E34">
            <v>0</v>
          </cell>
          <cell r="F34">
            <v>189</v>
          </cell>
          <cell r="G34">
            <v>0</v>
          </cell>
          <cell r="H34">
            <v>0</v>
          </cell>
          <cell r="I34">
            <v>95</v>
          </cell>
        </row>
        <row r="35">
          <cell r="B35">
            <v>130</v>
          </cell>
          <cell r="C35">
            <v>79</v>
          </cell>
          <cell r="D35">
            <v>233</v>
          </cell>
          <cell r="E35">
            <v>147</v>
          </cell>
          <cell r="F35">
            <v>75</v>
          </cell>
          <cell r="G35">
            <v>203</v>
          </cell>
          <cell r="H35">
            <v>502</v>
          </cell>
          <cell r="I35">
            <v>55</v>
          </cell>
        </row>
        <row r="36">
          <cell r="B36">
            <v>25</v>
          </cell>
          <cell r="C36">
            <v>0</v>
          </cell>
          <cell r="D36">
            <v>240</v>
          </cell>
          <cell r="E36">
            <v>0</v>
          </cell>
          <cell r="F36">
            <v>0</v>
          </cell>
          <cell r="G36">
            <v>464</v>
          </cell>
          <cell r="H36">
            <v>220</v>
          </cell>
          <cell r="I36">
            <v>270</v>
          </cell>
        </row>
        <row r="37">
          <cell r="B37">
            <v>0</v>
          </cell>
          <cell r="C37">
            <v>50</v>
          </cell>
          <cell r="D37">
            <v>20</v>
          </cell>
          <cell r="E37">
            <v>0</v>
          </cell>
          <cell r="F37">
            <v>15</v>
          </cell>
          <cell r="G37">
            <v>0</v>
          </cell>
          <cell r="H37">
            <v>0</v>
          </cell>
          <cell r="I37">
            <v>40</v>
          </cell>
        </row>
        <row r="38">
          <cell r="B38">
            <v>445</v>
          </cell>
          <cell r="C38">
            <v>1379</v>
          </cell>
          <cell r="D38">
            <v>0</v>
          </cell>
          <cell r="E38">
            <v>20</v>
          </cell>
          <cell r="F38">
            <v>658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97</v>
          </cell>
          <cell r="C40">
            <v>139</v>
          </cell>
          <cell r="D40">
            <v>2003</v>
          </cell>
          <cell r="E40">
            <v>89</v>
          </cell>
          <cell r="F40">
            <v>326</v>
          </cell>
          <cell r="G40">
            <v>368</v>
          </cell>
          <cell r="H40">
            <v>414</v>
          </cell>
          <cell r="I40">
            <v>27</v>
          </cell>
        </row>
        <row r="41">
          <cell r="B41">
            <v>3136</v>
          </cell>
          <cell r="C41">
            <v>1303</v>
          </cell>
          <cell r="D41">
            <v>1756</v>
          </cell>
          <cell r="E41">
            <v>4165</v>
          </cell>
          <cell r="F41">
            <v>1855</v>
          </cell>
          <cell r="G41">
            <v>2770</v>
          </cell>
          <cell r="H41">
            <v>1427</v>
          </cell>
          <cell r="I41">
            <v>507</v>
          </cell>
        </row>
        <row r="56">
          <cell r="B56">
            <v>0</v>
          </cell>
          <cell r="C56">
            <v>625</v>
          </cell>
          <cell r="D56">
            <v>1353</v>
          </cell>
          <cell r="E56">
            <v>0</v>
          </cell>
          <cell r="F56">
            <v>788</v>
          </cell>
          <cell r="G56">
            <v>0</v>
          </cell>
          <cell r="H56">
            <v>0</v>
          </cell>
          <cell r="I56">
            <v>10</v>
          </cell>
        </row>
        <row r="57">
          <cell r="B57">
            <v>886</v>
          </cell>
          <cell r="C57">
            <v>1044</v>
          </cell>
          <cell r="D57">
            <v>820</v>
          </cell>
          <cell r="E57">
            <v>2118</v>
          </cell>
          <cell r="F57">
            <v>3302</v>
          </cell>
          <cell r="G57">
            <v>2808</v>
          </cell>
          <cell r="H57">
            <v>4500</v>
          </cell>
          <cell r="I57">
            <v>1206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1200</v>
          </cell>
          <cell r="H58">
            <v>0</v>
          </cell>
          <cell r="I58">
            <v>0</v>
          </cell>
        </row>
        <row r="59">
          <cell r="B59">
            <v>1522</v>
          </cell>
          <cell r="C59">
            <v>71795</v>
          </cell>
          <cell r="D59">
            <v>382</v>
          </cell>
          <cell r="E59">
            <v>1128</v>
          </cell>
          <cell r="F59">
            <v>8618</v>
          </cell>
          <cell r="G59">
            <v>4195</v>
          </cell>
          <cell r="H59">
            <v>642</v>
          </cell>
          <cell r="I59">
            <v>29732</v>
          </cell>
        </row>
        <row r="60">
          <cell r="B60">
            <v>0</v>
          </cell>
          <cell r="C60">
            <v>0</v>
          </cell>
          <cell r="D60">
            <v>36</v>
          </cell>
          <cell r="E60">
            <v>0</v>
          </cell>
          <cell r="F60">
            <v>10</v>
          </cell>
          <cell r="G60">
            <v>0</v>
          </cell>
          <cell r="H60">
            <v>251</v>
          </cell>
          <cell r="I60">
            <v>135</v>
          </cell>
        </row>
        <row r="61">
          <cell r="B61">
            <v>159</v>
          </cell>
          <cell r="C61">
            <v>468</v>
          </cell>
          <cell r="D61">
            <v>1423</v>
          </cell>
          <cell r="E61">
            <v>1602</v>
          </cell>
          <cell r="F61">
            <v>4209</v>
          </cell>
          <cell r="G61">
            <v>1030</v>
          </cell>
          <cell r="H61">
            <v>125665</v>
          </cell>
          <cell r="I61">
            <v>14277</v>
          </cell>
        </row>
        <row r="62">
          <cell r="B62">
            <v>43</v>
          </cell>
          <cell r="C62">
            <v>103</v>
          </cell>
          <cell r="D62">
            <v>489</v>
          </cell>
          <cell r="E62">
            <v>0</v>
          </cell>
          <cell r="F62">
            <v>130</v>
          </cell>
          <cell r="G62">
            <v>3497</v>
          </cell>
          <cell r="H62">
            <v>10148</v>
          </cell>
          <cell r="I62">
            <v>1650</v>
          </cell>
        </row>
        <row r="63">
          <cell r="B63">
            <v>10</v>
          </cell>
          <cell r="C63">
            <v>0</v>
          </cell>
          <cell r="D63">
            <v>0</v>
          </cell>
          <cell r="E63">
            <v>0</v>
          </cell>
          <cell r="F63">
            <v>35</v>
          </cell>
          <cell r="G63">
            <v>5</v>
          </cell>
          <cell r="H63">
            <v>185</v>
          </cell>
          <cell r="I63">
            <v>0</v>
          </cell>
        </row>
        <row r="64">
          <cell r="B64">
            <v>2065</v>
          </cell>
          <cell r="C64">
            <v>1550</v>
          </cell>
          <cell r="D64">
            <v>2926</v>
          </cell>
          <cell r="E64">
            <v>986</v>
          </cell>
          <cell r="F64">
            <v>5315</v>
          </cell>
          <cell r="G64">
            <v>46865</v>
          </cell>
          <cell r="H64">
            <v>9899</v>
          </cell>
          <cell r="I64">
            <v>2121</v>
          </cell>
        </row>
        <row r="65">
          <cell r="B65">
            <v>668</v>
          </cell>
          <cell r="C65">
            <v>1534</v>
          </cell>
          <cell r="D65">
            <v>315</v>
          </cell>
          <cell r="E65">
            <v>3160</v>
          </cell>
          <cell r="F65">
            <v>1081</v>
          </cell>
          <cell r="G65">
            <v>436</v>
          </cell>
          <cell r="H65">
            <v>888</v>
          </cell>
          <cell r="I65">
            <v>615</v>
          </cell>
        </row>
        <row r="66">
          <cell r="B66">
            <v>0</v>
          </cell>
          <cell r="C66">
            <v>4898</v>
          </cell>
          <cell r="D66">
            <v>50</v>
          </cell>
          <cell r="E66">
            <v>145</v>
          </cell>
          <cell r="F66">
            <v>3760</v>
          </cell>
          <cell r="G66">
            <v>498</v>
          </cell>
          <cell r="H66">
            <v>105</v>
          </cell>
          <cell r="I66">
            <v>1272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3256</v>
          </cell>
          <cell r="F67">
            <v>100</v>
          </cell>
          <cell r="G67">
            <v>284</v>
          </cell>
          <cell r="H67">
            <v>24</v>
          </cell>
          <cell r="I67">
            <v>0</v>
          </cell>
        </row>
        <row r="68">
          <cell r="B68">
            <v>180</v>
          </cell>
          <cell r="C68">
            <v>3046</v>
          </cell>
          <cell r="D68">
            <v>116</v>
          </cell>
          <cell r="E68">
            <v>419</v>
          </cell>
          <cell r="F68">
            <v>4684</v>
          </cell>
          <cell r="G68">
            <v>919</v>
          </cell>
          <cell r="H68">
            <v>122</v>
          </cell>
          <cell r="I68">
            <v>537</v>
          </cell>
        </row>
        <row r="69">
          <cell r="B69">
            <v>2132</v>
          </cell>
          <cell r="C69">
            <v>2754</v>
          </cell>
          <cell r="D69">
            <v>3170</v>
          </cell>
          <cell r="E69">
            <v>9563</v>
          </cell>
          <cell r="F69">
            <v>7531</v>
          </cell>
          <cell r="G69">
            <v>1129</v>
          </cell>
          <cell r="H69">
            <v>2563</v>
          </cell>
          <cell r="I69">
            <v>1421</v>
          </cell>
        </row>
        <row r="70">
          <cell r="B70">
            <v>1608</v>
          </cell>
          <cell r="C70">
            <v>487</v>
          </cell>
          <cell r="D70">
            <v>5845</v>
          </cell>
          <cell r="E70">
            <v>1535</v>
          </cell>
          <cell r="F70">
            <v>821</v>
          </cell>
          <cell r="G70">
            <v>948</v>
          </cell>
          <cell r="H70">
            <v>390</v>
          </cell>
          <cell r="I70">
            <v>312</v>
          </cell>
        </row>
        <row r="71">
          <cell r="B71">
            <v>0</v>
          </cell>
          <cell r="C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2968</v>
          </cell>
          <cell r="C72">
            <v>1340</v>
          </cell>
          <cell r="D72">
            <v>1237</v>
          </cell>
          <cell r="E72">
            <v>1066</v>
          </cell>
          <cell r="F72">
            <v>4584</v>
          </cell>
          <cell r="G72">
            <v>2020</v>
          </cell>
          <cell r="H72">
            <v>565</v>
          </cell>
          <cell r="I72">
            <v>1230</v>
          </cell>
        </row>
        <row r="73">
          <cell r="B73">
            <v>2454</v>
          </cell>
          <cell r="C73">
            <v>113</v>
          </cell>
          <cell r="D73">
            <v>1068</v>
          </cell>
          <cell r="E73">
            <v>2019</v>
          </cell>
          <cell r="F73">
            <v>239</v>
          </cell>
          <cell r="G73">
            <v>1657</v>
          </cell>
          <cell r="H73">
            <v>234</v>
          </cell>
          <cell r="I73">
            <v>50</v>
          </cell>
        </row>
        <row r="74">
          <cell r="B74">
            <v>65</v>
          </cell>
          <cell r="C74">
            <v>13</v>
          </cell>
          <cell r="D74">
            <v>981</v>
          </cell>
          <cell r="E74">
            <v>5</v>
          </cell>
          <cell r="F74">
            <v>439</v>
          </cell>
          <cell r="G74">
            <v>873</v>
          </cell>
          <cell r="H74">
            <v>724</v>
          </cell>
          <cell r="I74">
            <v>0</v>
          </cell>
        </row>
        <row r="75">
          <cell r="B75">
            <v>181</v>
          </cell>
          <cell r="C75">
            <v>75</v>
          </cell>
          <cell r="D75">
            <v>47</v>
          </cell>
          <cell r="E75">
            <v>404</v>
          </cell>
          <cell r="F75">
            <v>547</v>
          </cell>
          <cell r="G75">
            <v>43</v>
          </cell>
          <cell r="H75">
            <v>85</v>
          </cell>
          <cell r="I75">
            <v>20</v>
          </cell>
        </row>
        <row r="76">
          <cell r="B76">
            <v>0</v>
          </cell>
          <cell r="C76">
            <v>10</v>
          </cell>
          <cell r="D76">
            <v>0</v>
          </cell>
          <cell r="E76">
            <v>416</v>
          </cell>
          <cell r="F76">
            <v>380</v>
          </cell>
          <cell r="G76">
            <v>164</v>
          </cell>
          <cell r="H76">
            <v>8</v>
          </cell>
          <cell r="I76">
            <v>63</v>
          </cell>
        </row>
        <row r="77">
          <cell r="B77">
            <v>9</v>
          </cell>
          <cell r="C77">
            <v>0</v>
          </cell>
          <cell r="D77">
            <v>80</v>
          </cell>
          <cell r="E77">
            <v>9774</v>
          </cell>
          <cell r="F77">
            <v>123</v>
          </cell>
          <cell r="G77">
            <v>215</v>
          </cell>
          <cell r="H77">
            <v>125</v>
          </cell>
          <cell r="I77">
            <v>0</v>
          </cell>
        </row>
        <row r="78">
          <cell r="B78">
            <v>446</v>
          </cell>
          <cell r="C78">
            <v>33</v>
          </cell>
          <cell r="D78">
            <v>116</v>
          </cell>
          <cell r="E78">
            <v>628</v>
          </cell>
          <cell r="F78">
            <v>730</v>
          </cell>
          <cell r="G78">
            <v>60</v>
          </cell>
          <cell r="H78">
            <v>296</v>
          </cell>
          <cell r="I78">
            <v>7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1</v>
          </cell>
          <cell r="D80">
            <v>0</v>
          </cell>
          <cell r="E80">
            <v>323</v>
          </cell>
          <cell r="F80">
            <v>110</v>
          </cell>
          <cell r="G80">
            <v>125</v>
          </cell>
          <cell r="H80">
            <v>0</v>
          </cell>
          <cell r="I80">
            <v>0</v>
          </cell>
        </row>
        <row r="81">
          <cell r="B81">
            <v>8802</v>
          </cell>
          <cell r="C81">
            <v>14</v>
          </cell>
          <cell r="D81">
            <v>20</v>
          </cell>
          <cell r="E81">
            <v>0</v>
          </cell>
          <cell r="F81">
            <v>23033</v>
          </cell>
          <cell r="G81">
            <v>6921</v>
          </cell>
          <cell r="H81">
            <v>166</v>
          </cell>
          <cell r="I81">
            <v>965</v>
          </cell>
        </row>
        <row r="82">
          <cell r="B82">
            <v>50</v>
          </cell>
          <cell r="C82">
            <v>2568</v>
          </cell>
          <cell r="D82">
            <v>10</v>
          </cell>
          <cell r="E82">
            <v>563</v>
          </cell>
          <cell r="F82">
            <v>976</v>
          </cell>
          <cell r="G82">
            <v>73</v>
          </cell>
          <cell r="H82">
            <v>1</v>
          </cell>
          <cell r="I82">
            <v>2872</v>
          </cell>
        </row>
        <row r="83">
          <cell r="B83">
            <v>422</v>
          </cell>
          <cell r="C83">
            <v>808</v>
          </cell>
          <cell r="D83">
            <v>4022</v>
          </cell>
          <cell r="E83">
            <v>1242</v>
          </cell>
          <cell r="F83">
            <v>315</v>
          </cell>
          <cell r="G83">
            <v>1856</v>
          </cell>
          <cell r="H83">
            <v>200</v>
          </cell>
          <cell r="I83">
            <v>403</v>
          </cell>
        </row>
        <row r="84">
          <cell r="B84">
            <v>80</v>
          </cell>
          <cell r="C84">
            <v>0</v>
          </cell>
          <cell r="D84">
            <v>346</v>
          </cell>
          <cell r="E84">
            <v>0</v>
          </cell>
          <cell r="F84">
            <v>0</v>
          </cell>
          <cell r="G84">
            <v>413</v>
          </cell>
          <cell r="H84">
            <v>315</v>
          </cell>
          <cell r="I84">
            <v>300</v>
          </cell>
        </row>
        <row r="85">
          <cell r="B85">
            <v>6900</v>
          </cell>
          <cell r="C85">
            <v>4857</v>
          </cell>
          <cell r="D85">
            <v>100</v>
          </cell>
          <cell r="E85">
            <v>2536</v>
          </cell>
          <cell r="F85">
            <v>20270</v>
          </cell>
          <cell r="G85">
            <v>1186</v>
          </cell>
          <cell r="H85">
            <v>57</v>
          </cell>
          <cell r="I85">
            <v>24908</v>
          </cell>
        </row>
        <row r="86">
          <cell r="B86">
            <v>260</v>
          </cell>
          <cell r="C86">
            <v>11334</v>
          </cell>
          <cell r="D86">
            <v>0</v>
          </cell>
          <cell r="E86">
            <v>10</v>
          </cell>
          <cell r="F86">
            <v>692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0</v>
          </cell>
          <cell r="C87">
            <v>8</v>
          </cell>
          <cell r="D87">
            <v>0</v>
          </cell>
          <cell r="E87">
            <v>37</v>
          </cell>
          <cell r="F87">
            <v>1891</v>
          </cell>
          <cell r="G87">
            <v>4344</v>
          </cell>
          <cell r="H87">
            <v>20</v>
          </cell>
          <cell r="I87">
            <v>1145</v>
          </cell>
        </row>
        <row r="88">
          <cell r="B88">
            <v>25156</v>
          </cell>
          <cell r="C88">
            <v>7234</v>
          </cell>
          <cell r="D88">
            <v>148763</v>
          </cell>
          <cell r="E88">
            <v>4083</v>
          </cell>
          <cell r="F88">
            <v>13979</v>
          </cell>
          <cell r="G88">
            <v>63425</v>
          </cell>
          <cell r="H88">
            <v>20439</v>
          </cell>
          <cell r="I88">
            <v>679</v>
          </cell>
        </row>
        <row r="89">
          <cell r="B89">
            <v>155870</v>
          </cell>
          <cell r="C89">
            <v>151494</v>
          </cell>
          <cell r="D89">
            <v>15134</v>
          </cell>
          <cell r="E89">
            <v>220271</v>
          </cell>
          <cell r="F89">
            <v>18546</v>
          </cell>
          <cell r="G89">
            <v>73770</v>
          </cell>
          <cell r="H89">
            <v>26655</v>
          </cell>
          <cell r="I89">
            <v>1832</v>
          </cell>
        </row>
        <row r="105">
          <cell r="B105">
            <v>0</v>
          </cell>
          <cell r="C105">
            <v>2031</v>
          </cell>
          <cell r="D105">
            <v>1881</v>
          </cell>
          <cell r="E105">
            <v>0</v>
          </cell>
          <cell r="F105">
            <v>2266</v>
          </cell>
          <cell r="G105">
            <v>0</v>
          </cell>
          <cell r="H105">
            <v>0</v>
          </cell>
          <cell r="I105">
            <v>26</v>
          </cell>
        </row>
        <row r="106">
          <cell r="B106">
            <v>2042</v>
          </cell>
          <cell r="C106">
            <v>1632</v>
          </cell>
          <cell r="D106">
            <v>1234</v>
          </cell>
          <cell r="E106">
            <v>3441</v>
          </cell>
          <cell r="F106">
            <v>6483</v>
          </cell>
          <cell r="G106">
            <v>4292</v>
          </cell>
          <cell r="H106">
            <v>20474</v>
          </cell>
          <cell r="I106">
            <v>1809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3600</v>
          </cell>
          <cell r="H107">
            <v>0</v>
          </cell>
          <cell r="I107">
            <v>0</v>
          </cell>
        </row>
        <row r="108">
          <cell r="B108">
            <v>323</v>
          </cell>
          <cell r="C108">
            <v>5305</v>
          </cell>
          <cell r="D108">
            <v>100</v>
          </cell>
          <cell r="E108">
            <v>190</v>
          </cell>
          <cell r="F108">
            <v>986</v>
          </cell>
          <cell r="G108">
            <v>605</v>
          </cell>
          <cell r="H108">
            <v>114</v>
          </cell>
          <cell r="I108">
            <v>2282</v>
          </cell>
        </row>
        <row r="109">
          <cell r="B109">
            <v>0</v>
          </cell>
          <cell r="C109">
            <v>0</v>
          </cell>
          <cell r="D109">
            <v>72</v>
          </cell>
          <cell r="E109">
            <v>0</v>
          </cell>
          <cell r="F109">
            <v>30</v>
          </cell>
          <cell r="G109">
            <v>0</v>
          </cell>
          <cell r="H109">
            <v>348</v>
          </cell>
          <cell r="I109">
            <v>203</v>
          </cell>
        </row>
        <row r="110">
          <cell r="B110">
            <v>493</v>
          </cell>
          <cell r="C110">
            <v>555</v>
          </cell>
          <cell r="D110">
            <v>1230</v>
          </cell>
          <cell r="E110">
            <v>3353</v>
          </cell>
          <cell r="F110">
            <v>7501</v>
          </cell>
          <cell r="G110">
            <v>874</v>
          </cell>
          <cell r="H110">
            <v>242313</v>
          </cell>
          <cell r="I110">
            <v>13029</v>
          </cell>
        </row>
        <row r="111">
          <cell r="B111">
            <v>79</v>
          </cell>
          <cell r="C111">
            <v>164</v>
          </cell>
          <cell r="D111">
            <v>522</v>
          </cell>
          <cell r="E111">
            <v>0</v>
          </cell>
          <cell r="F111">
            <v>155</v>
          </cell>
          <cell r="G111">
            <v>2806</v>
          </cell>
          <cell r="H111">
            <v>15558</v>
          </cell>
          <cell r="I111">
            <v>1980</v>
          </cell>
        </row>
        <row r="112">
          <cell r="B112">
            <v>13</v>
          </cell>
          <cell r="C112">
            <v>0</v>
          </cell>
          <cell r="D112">
            <v>0</v>
          </cell>
          <cell r="E112">
            <v>0</v>
          </cell>
          <cell r="F112">
            <v>90</v>
          </cell>
          <cell r="G112">
            <v>7</v>
          </cell>
          <cell r="H112">
            <v>406</v>
          </cell>
          <cell r="I112">
            <v>0</v>
          </cell>
        </row>
        <row r="113">
          <cell r="B113">
            <v>5920</v>
          </cell>
          <cell r="C113">
            <v>917</v>
          </cell>
          <cell r="D113">
            <v>4024</v>
          </cell>
          <cell r="E113">
            <v>1172</v>
          </cell>
          <cell r="F113">
            <v>8805</v>
          </cell>
          <cell r="G113">
            <v>45405</v>
          </cell>
          <cell r="H113">
            <v>18160</v>
          </cell>
          <cell r="I113">
            <v>3036</v>
          </cell>
        </row>
        <row r="114">
          <cell r="B114">
            <v>7155</v>
          </cell>
          <cell r="C114">
            <v>12165</v>
          </cell>
          <cell r="D114">
            <v>2371</v>
          </cell>
          <cell r="E114">
            <v>40808</v>
          </cell>
          <cell r="F114">
            <v>10540</v>
          </cell>
          <cell r="G114">
            <v>3114</v>
          </cell>
          <cell r="H114">
            <v>10392</v>
          </cell>
          <cell r="I114">
            <v>4515</v>
          </cell>
        </row>
        <row r="115">
          <cell r="B115">
            <v>0</v>
          </cell>
          <cell r="C115">
            <v>48952</v>
          </cell>
          <cell r="D115">
            <v>200</v>
          </cell>
          <cell r="E115">
            <v>1516</v>
          </cell>
          <cell r="F115">
            <v>37080</v>
          </cell>
          <cell r="G115">
            <v>2966</v>
          </cell>
          <cell r="H115">
            <v>1506</v>
          </cell>
          <cell r="I115">
            <v>9849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125515</v>
          </cell>
          <cell r="F116">
            <v>1500</v>
          </cell>
          <cell r="G116">
            <v>4260</v>
          </cell>
          <cell r="H116">
            <v>226</v>
          </cell>
          <cell r="I116">
            <v>0</v>
          </cell>
        </row>
        <row r="117">
          <cell r="B117">
            <v>1418</v>
          </cell>
          <cell r="C117">
            <v>22733</v>
          </cell>
          <cell r="D117">
            <v>587</v>
          </cell>
          <cell r="E117">
            <v>2395</v>
          </cell>
          <cell r="F117">
            <v>45354</v>
          </cell>
          <cell r="G117">
            <v>4145</v>
          </cell>
          <cell r="H117">
            <v>1374</v>
          </cell>
          <cell r="I117">
            <v>4955</v>
          </cell>
        </row>
        <row r="118">
          <cell r="B118">
            <v>28442</v>
          </cell>
          <cell r="C118">
            <v>23148</v>
          </cell>
          <cell r="D118">
            <v>36885</v>
          </cell>
          <cell r="E118">
            <v>129161</v>
          </cell>
          <cell r="F118">
            <v>74084</v>
          </cell>
          <cell r="G118">
            <v>9014</v>
          </cell>
          <cell r="H118">
            <v>23874</v>
          </cell>
          <cell r="I118">
            <v>10582</v>
          </cell>
        </row>
        <row r="119">
          <cell r="B119">
            <v>20713</v>
          </cell>
          <cell r="C119">
            <v>753</v>
          </cell>
          <cell r="D119">
            <v>29030</v>
          </cell>
          <cell r="E119">
            <v>9101</v>
          </cell>
          <cell r="F119">
            <v>7843</v>
          </cell>
          <cell r="G119">
            <v>5383</v>
          </cell>
          <cell r="H119">
            <v>7677</v>
          </cell>
          <cell r="I119">
            <v>1782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17564</v>
          </cell>
          <cell r="C121">
            <v>6278</v>
          </cell>
          <cell r="D121">
            <v>15770</v>
          </cell>
          <cell r="E121">
            <v>16981</v>
          </cell>
          <cell r="F121">
            <v>20672</v>
          </cell>
          <cell r="G121">
            <v>5743</v>
          </cell>
          <cell r="H121">
            <v>4140</v>
          </cell>
          <cell r="I121">
            <v>9661</v>
          </cell>
        </row>
        <row r="122">
          <cell r="B122">
            <v>22846</v>
          </cell>
          <cell r="C122">
            <v>327</v>
          </cell>
          <cell r="D122">
            <v>6221</v>
          </cell>
          <cell r="E122">
            <v>8802</v>
          </cell>
          <cell r="F122">
            <v>2170</v>
          </cell>
          <cell r="G122">
            <v>8516</v>
          </cell>
          <cell r="H122">
            <v>3632</v>
          </cell>
          <cell r="I122">
            <v>348</v>
          </cell>
        </row>
        <row r="123">
          <cell r="B123">
            <v>22</v>
          </cell>
          <cell r="C123">
            <v>104</v>
          </cell>
          <cell r="D123">
            <v>29190</v>
          </cell>
          <cell r="E123">
            <v>60</v>
          </cell>
          <cell r="F123">
            <v>13120</v>
          </cell>
          <cell r="G123">
            <v>14348</v>
          </cell>
          <cell r="H123">
            <v>18596</v>
          </cell>
          <cell r="I123">
            <v>0</v>
          </cell>
        </row>
        <row r="124">
          <cell r="B124">
            <v>2582</v>
          </cell>
          <cell r="C124">
            <v>263</v>
          </cell>
          <cell r="D124">
            <v>453</v>
          </cell>
          <cell r="E124">
            <v>1765</v>
          </cell>
          <cell r="F124">
            <v>6374</v>
          </cell>
          <cell r="G124">
            <v>926</v>
          </cell>
          <cell r="H124">
            <v>1260</v>
          </cell>
          <cell r="I124">
            <v>64</v>
          </cell>
        </row>
        <row r="125">
          <cell r="B125">
            <v>0</v>
          </cell>
          <cell r="C125">
            <v>23</v>
          </cell>
          <cell r="D125">
            <v>0</v>
          </cell>
          <cell r="E125">
            <v>813</v>
          </cell>
          <cell r="F125">
            <v>760</v>
          </cell>
          <cell r="G125">
            <v>551</v>
          </cell>
          <cell r="H125">
            <v>14</v>
          </cell>
          <cell r="I125">
            <v>63</v>
          </cell>
        </row>
        <row r="126">
          <cell r="B126">
            <v>2</v>
          </cell>
          <cell r="C126">
            <v>0</v>
          </cell>
          <cell r="D126">
            <v>40</v>
          </cell>
          <cell r="E126">
            <v>15437</v>
          </cell>
          <cell r="F126">
            <v>126</v>
          </cell>
          <cell r="G126">
            <v>102</v>
          </cell>
          <cell r="H126">
            <v>106</v>
          </cell>
          <cell r="I126">
            <v>0</v>
          </cell>
        </row>
        <row r="127">
          <cell r="B127">
            <v>4137</v>
          </cell>
          <cell r="C127">
            <v>247</v>
          </cell>
          <cell r="D127">
            <v>2390</v>
          </cell>
          <cell r="E127">
            <v>7594</v>
          </cell>
          <cell r="F127">
            <v>14420</v>
          </cell>
          <cell r="G127">
            <v>790</v>
          </cell>
          <cell r="H127">
            <v>8017</v>
          </cell>
          <cell r="I127">
            <v>68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10</v>
          </cell>
          <cell r="D129">
            <v>0</v>
          </cell>
          <cell r="E129">
            <v>19380</v>
          </cell>
          <cell r="F129">
            <v>1980</v>
          </cell>
          <cell r="G129">
            <v>2170</v>
          </cell>
          <cell r="H129">
            <v>0</v>
          </cell>
          <cell r="I129">
            <v>0</v>
          </cell>
        </row>
        <row r="130">
          <cell r="B130">
            <v>13293</v>
          </cell>
          <cell r="C130">
            <v>1</v>
          </cell>
          <cell r="D130">
            <v>10</v>
          </cell>
          <cell r="E130">
            <v>0</v>
          </cell>
          <cell r="F130">
            <v>12885</v>
          </cell>
          <cell r="G130">
            <v>5471</v>
          </cell>
          <cell r="H130">
            <v>303</v>
          </cell>
          <cell r="I130">
            <v>1170</v>
          </cell>
        </row>
        <row r="131">
          <cell r="B131">
            <v>30</v>
          </cell>
          <cell r="C131">
            <v>600</v>
          </cell>
          <cell r="D131">
            <v>5</v>
          </cell>
          <cell r="E131">
            <v>206</v>
          </cell>
          <cell r="F131">
            <v>1356</v>
          </cell>
          <cell r="G131">
            <v>26</v>
          </cell>
          <cell r="H131">
            <v>2</v>
          </cell>
          <cell r="I131">
            <v>3859</v>
          </cell>
        </row>
        <row r="132">
          <cell r="B132">
            <v>993</v>
          </cell>
          <cell r="C132">
            <v>97</v>
          </cell>
          <cell r="D132">
            <v>1650</v>
          </cell>
          <cell r="E132">
            <v>5330</v>
          </cell>
          <cell r="F132">
            <v>3975</v>
          </cell>
          <cell r="G132">
            <v>938</v>
          </cell>
          <cell r="H132">
            <v>360</v>
          </cell>
          <cell r="I132">
            <v>731</v>
          </cell>
        </row>
        <row r="133">
          <cell r="B133">
            <v>97</v>
          </cell>
          <cell r="C133">
            <v>0</v>
          </cell>
          <cell r="D133">
            <v>246</v>
          </cell>
          <cell r="E133">
            <v>0</v>
          </cell>
          <cell r="F133">
            <v>0</v>
          </cell>
          <cell r="G133">
            <v>322</v>
          </cell>
          <cell r="H133">
            <v>236</v>
          </cell>
          <cell r="I133">
            <v>420</v>
          </cell>
        </row>
        <row r="134">
          <cell r="B134">
            <v>1765</v>
          </cell>
          <cell r="C134">
            <v>12719</v>
          </cell>
          <cell r="D134">
            <v>50</v>
          </cell>
          <cell r="E134">
            <v>209</v>
          </cell>
          <cell r="F134">
            <v>24020</v>
          </cell>
          <cell r="G134">
            <v>630</v>
          </cell>
          <cell r="H134">
            <v>72</v>
          </cell>
          <cell r="I134">
            <v>53886</v>
          </cell>
        </row>
        <row r="135">
          <cell r="B135">
            <v>696</v>
          </cell>
          <cell r="C135">
            <v>1587</v>
          </cell>
          <cell r="D135">
            <v>0</v>
          </cell>
          <cell r="E135">
            <v>30</v>
          </cell>
          <cell r="F135">
            <v>1956</v>
          </cell>
          <cell r="G135">
            <v>0</v>
          </cell>
          <cell r="H135">
            <v>0</v>
          </cell>
          <cell r="I135">
            <v>0</v>
          </cell>
        </row>
        <row r="136">
          <cell r="B136">
            <v>0</v>
          </cell>
          <cell r="C136">
            <v>12</v>
          </cell>
          <cell r="D136">
            <v>0</v>
          </cell>
          <cell r="E136">
            <v>22</v>
          </cell>
          <cell r="F136">
            <v>1491</v>
          </cell>
          <cell r="G136">
            <v>1938</v>
          </cell>
          <cell r="H136">
            <v>31</v>
          </cell>
          <cell r="I136">
            <v>2220</v>
          </cell>
        </row>
        <row r="137">
          <cell r="B137">
            <v>128282</v>
          </cell>
          <cell r="C137">
            <v>36170</v>
          </cell>
          <cell r="D137">
            <v>944374</v>
          </cell>
          <cell r="E137">
            <v>10821</v>
          </cell>
          <cell r="F137">
            <v>55182</v>
          </cell>
          <cell r="G137">
            <v>245640</v>
          </cell>
          <cell r="H137">
            <v>100725</v>
          </cell>
          <cell r="I137">
            <v>26011</v>
          </cell>
        </row>
        <row r="138">
          <cell r="B138">
            <v>26089</v>
          </cell>
          <cell r="C138">
            <v>16260</v>
          </cell>
          <cell r="D138">
            <v>8947</v>
          </cell>
          <cell r="E138">
            <v>21668</v>
          </cell>
          <cell r="F138">
            <v>3449</v>
          </cell>
          <cell r="G138">
            <v>17179</v>
          </cell>
          <cell r="H138">
            <v>8037</v>
          </cell>
          <cell r="I138">
            <v>2482</v>
          </cell>
        </row>
      </sheetData>
      <sheetData sheetId="4">
        <row r="8">
          <cell r="B8">
            <v>440</v>
          </cell>
          <cell r="C8">
            <v>7867</v>
          </cell>
          <cell r="D8">
            <v>74480</v>
          </cell>
          <cell r="E8">
            <v>0</v>
          </cell>
          <cell r="F8">
            <v>9035</v>
          </cell>
          <cell r="G8">
            <v>0</v>
          </cell>
          <cell r="H8">
            <v>11784</v>
          </cell>
          <cell r="I8">
            <v>2043</v>
          </cell>
        </row>
        <row r="9">
          <cell r="B9">
            <v>1972</v>
          </cell>
          <cell r="C9">
            <v>861</v>
          </cell>
          <cell r="D9">
            <v>2172</v>
          </cell>
          <cell r="E9">
            <v>1184</v>
          </cell>
          <cell r="F9">
            <v>5244</v>
          </cell>
          <cell r="G9">
            <v>2482</v>
          </cell>
          <cell r="H9">
            <v>14279</v>
          </cell>
          <cell r="I9">
            <v>1465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6</v>
          </cell>
          <cell r="C11">
            <v>0</v>
          </cell>
          <cell r="D11">
            <v>0</v>
          </cell>
          <cell r="E11">
            <v>0</v>
          </cell>
          <cell r="F11">
            <v>10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631</v>
          </cell>
          <cell r="E12">
            <v>0</v>
          </cell>
          <cell r="F12">
            <v>0</v>
          </cell>
          <cell r="G12">
            <v>8</v>
          </cell>
          <cell r="H12">
            <v>1297</v>
          </cell>
          <cell r="I12">
            <v>111</v>
          </cell>
        </row>
        <row r="13">
          <cell r="B13">
            <v>435</v>
          </cell>
          <cell r="C13">
            <v>123</v>
          </cell>
          <cell r="D13">
            <v>156</v>
          </cell>
          <cell r="E13">
            <v>4099</v>
          </cell>
          <cell r="F13">
            <v>580</v>
          </cell>
          <cell r="G13">
            <v>507</v>
          </cell>
          <cell r="H13">
            <v>0</v>
          </cell>
          <cell r="I13">
            <v>5</v>
          </cell>
        </row>
        <row r="14">
          <cell r="B14">
            <v>50</v>
          </cell>
          <cell r="C14">
            <v>210</v>
          </cell>
          <cell r="D14">
            <v>115</v>
          </cell>
          <cell r="E14">
            <v>18</v>
          </cell>
          <cell r="F14">
            <v>285</v>
          </cell>
          <cell r="G14">
            <v>2111</v>
          </cell>
          <cell r="H14">
            <v>160</v>
          </cell>
          <cell r="I14">
            <v>5</v>
          </cell>
        </row>
        <row r="15">
          <cell r="B15">
            <v>15</v>
          </cell>
          <cell r="C15">
            <v>0</v>
          </cell>
          <cell r="D15">
            <v>0</v>
          </cell>
          <cell r="E15">
            <v>10</v>
          </cell>
          <cell r="F15">
            <v>0</v>
          </cell>
          <cell r="G15">
            <v>82</v>
          </cell>
          <cell r="H15">
            <v>0</v>
          </cell>
          <cell r="I15">
            <v>0</v>
          </cell>
        </row>
        <row r="16">
          <cell r="B16">
            <v>349</v>
          </cell>
          <cell r="C16">
            <v>194</v>
          </cell>
          <cell r="D16">
            <v>426</v>
          </cell>
          <cell r="E16">
            <v>65</v>
          </cell>
          <cell r="F16">
            <v>1530</v>
          </cell>
          <cell r="G16">
            <v>356</v>
          </cell>
          <cell r="H16">
            <v>2046</v>
          </cell>
          <cell r="I16">
            <v>150</v>
          </cell>
        </row>
        <row r="17">
          <cell r="B17">
            <v>493</v>
          </cell>
          <cell r="C17">
            <v>751</v>
          </cell>
          <cell r="D17">
            <v>74</v>
          </cell>
          <cell r="E17">
            <v>649</v>
          </cell>
          <cell r="F17">
            <v>450</v>
          </cell>
          <cell r="G17">
            <v>145</v>
          </cell>
          <cell r="H17">
            <v>594</v>
          </cell>
          <cell r="I17">
            <v>452</v>
          </cell>
        </row>
        <row r="18">
          <cell r="B18">
            <v>8</v>
          </cell>
          <cell r="C18">
            <v>3756</v>
          </cell>
          <cell r="D18">
            <v>25</v>
          </cell>
          <cell r="E18">
            <v>15</v>
          </cell>
          <cell r="F18">
            <v>1431</v>
          </cell>
          <cell r="G18">
            <v>44</v>
          </cell>
          <cell r="H18">
            <v>115</v>
          </cell>
          <cell r="I18">
            <v>1188</v>
          </cell>
        </row>
        <row r="19">
          <cell r="B19">
            <v>4</v>
          </cell>
          <cell r="C19">
            <v>0</v>
          </cell>
          <cell r="D19">
            <v>0</v>
          </cell>
          <cell r="E19">
            <v>2704</v>
          </cell>
          <cell r="F19">
            <v>70</v>
          </cell>
          <cell r="G19">
            <v>0</v>
          </cell>
          <cell r="H19">
            <v>15</v>
          </cell>
        </row>
        <row r="20">
          <cell r="B20">
            <v>529</v>
          </cell>
          <cell r="C20">
            <v>2103</v>
          </cell>
          <cell r="D20">
            <v>117</v>
          </cell>
          <cell r="E20">
            <v>106</v>
          </cell>
          <cell r="F20">
            <v>1105</v>
          </cell>
          <cell r="G20">
            <v>569</v>
          </cell>
          <cell r="H20">
            <v>0</v>
          </cell>
          <cell r="I20">
            <v>518</v>
          </cell>
        </row>
        <row r="21">
          <cell r="B21">
            <v>6375</v>
          </cell>
          <cell r="C21">
            <v>3956</v>
          </cell>
          <cell r="D21">
            <v>3908</v>
          </cell>
          <cell r="E21">
            <v>6444</v>
          </cell>
          <cell r="F21">
            <v>2989</v>
          </cell>
          <cell r="G21">
            <v>958</v>
          </cell>
          <cell r="H21">
            <v>3962</v>
          </cell>
          <cell r="I21">
            <v>1435</v>
          </cell>
        </row>
        <row r="22">
          <cell r="B22">
            <v>376</v>
          </cell>
          <cell r="C22">
            <v>36</v>
          </cell>
          <cell r="D22">
            <v>541</v>
          </cell>
          <cell r="E22">
            <v>208</v>
          </cell>
          <cell r="F22">
            <v>710</v>
          </cell>
          <cell r="G22">
            <v>281</v>
          </cell>
          <cell r="H22">
            <v>698</v>
          </cell>
          <cell r="I22">
            <v>79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301</v>
          </cell>
          <cell r="C24">
            <v>620</v>
          </cell>
          <cell r="D24">
            <v>427</v>
          </cell>
          <cell r="E24">
            <v>245</v>
          </cell>
          <cell r="F24">
            <v>727</v>
          </cell>
          <cell r="G24">
            <v>138</v>
          </cell>
          <cell r="H24">
            <v>66</v>
          </cell>
          <cell r="I24">
            <v>599</v>
          </cell>
        </row>
        <row r="25">
          <cell r="B25">
            <v>87</v>
          </cell>
          <cell r="C25">
            <v>26</v>
          </cell>
          <cell r="D25">
            <v>51</v>
          </cell>
          <cell r="E25">
            <v>1245</v>
          </cell>
          <cell r="F25">
            <v>207</v>
          </cell>
          <cell r="G25">
            <v>40</v>
          </cell>
          <cell r="H25">
            <v>329</v>
          </cell>
          <cell r="I25">
            <v>57</v>
          </cell>
        </row>
        <row r="26">
          <cell r="B26">
            <v>60</v>
          </cell>
          <cell r="C26">
            <v>4</v>
          </cell>
          <cell r="D26">
            <v>0</v>
          </cell>
          <cell r="E26">
            <v>561</v>
          </cell>
          <cell r="F26">
            <v>2077</v>
          </cell>
          <cell r="G26">
            <v>0</v>
          </cell>
          <cell r="H26">
            <v>223</v>
          </cell>
          <cell r="I26">
            <v>0</v>
          </cell>
        </row>
        <row r="27">
          <cell r="B27">
            <v>296</v>
          </cell>
          <cell r="C27">
            <v>7</v>
          </cell>
          <cell r="D27">
            <v>48</v>
          </cell>
          <cell r="E27">
            <v>65</v>
          </cell>
          <cell r="F27">
            <v>434</v>
          </cell>
          <cell r="G27">
            <v>66</v>
          </cell>
          <cell r="H27">
            <v>40</v>
          </cell>
          <cell r="I27">
            <v>8</v>
          </cell>
        </row>
        <row r="28">
          <cell r="B28">
            <v>35</v>
          </cell>
          <cell r="C28">
            <v>4</v>
          </cell>
          <cell r="D28">
            <v>0</v>
          </cell>
          <cell r="E28">
            <v>949</v>
          </cell>
          <cell r="F28">
            <v>235</v>
          </cell>
          <cell r="G28">
            <v>29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70</v>
          </cell>
          <cell r="F29">
            <v>10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49</v>
          </cell>
          <cell r="C30">
            <v>3</v>
          </cell>
          <cell r="D30">
            <v>38</v>
          </cell>
          <cell r="E30">
            <v>68</v>
          </cell>
          <cell r="F30">
            <v>545</v>
          </cell>
          <cell r="G30">
            <v>23</v>
          </cell>
          <cell r="H30">
            <v>41</v>
          </cell>
          <cell r="I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484</v>
          </cell>
          <cell r="F32">
            <v>225</v>
          </cell>
          <cell r="G32">
            <v>110</v>
          </cell>
          <cell r="H32">
            <v>2</v>
          </cell>
          <cell r="I32">
            <v>0</v>
          </cell>
        </row>
        <row r="33">
          <cell r="B33">
            <v>86</v>
          </cell>
          <cell r="C33">
            <v>0</v>
          </cell>
          <cell r="D33">
            <v>0</v>
          </cell>
          <cell r="E33">
            <v>16</v>
          </cell>
          <cell r="F33">
            <v>62</v>
          </cell>
          <cell r="G33">
            <v>0</v>
          </cell>
          <cell r="H33">
            <v>40</v>
          </cell>
          <cell r="I33">
            <v>0</v>
          </cell>
        </row>
        <row r="34">
          <cell r="B34">
            <v>14</v>
          </cell>
          <cell r="C34">
            <v>0</v>
          </cell>
          <cell r="D34">
            <v>0</v>
          </cell>
          <cell r="E34">
            <v>80</v>
          </cell>
          <cell r="F34">
            <v>121</v>
          </cell>
          <cell r="G34">
            <v>0</v>
          </cell>
          <cell r="H34">
            <v>0</v>
          </cell>
          <cell r="I34">
            <v>209</v>
          </cell>
        </row>
        <row r="35">
          <cell r="B35">
            <v>65</v>
          </cell>
          <cell r="C35">
            <v>138</v>
          </cell>
          <cell r="D35">
            <v>110</v>
          </cell>
          <cell r="E35">
            <v>102</v>
          </cell>
          <cell r="F35">
            <v>106</v>
          </cell>
          <cell r="G35">
            <v>223</v>
          </cell>
          <cell r="H35">
            <v>50</v>
          </cell>
          <cell r="I35">
            <v>73</v>
          </cell>
        </row>
        <row r="36">
          <cell r="B36">
            <v>25</v>
          </cell>
          <cell r="C36">
            <v>0</v>
          </cell>
          <cell r="D36">
            <v>70</v>
          </cell>
          <cell r="E36">
            <v>0</v>
          </cell>
          <cell r="F36">
            <v>0</v>
          </cell>
          <cell r="G36">
            <v>332</v>
          </cell>
          <cell r="H36">
            <v>140</v>
          </cell>
          <cell r="I36">
            <v>350</v>
          </cell>
        </row>
        <row r="37">
          <cell r="B37">
            <v>25</v>
          </cell>
          <cell r="C37">
            <v>20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55</v>
          </cell>
        </row>
        <row r="38">
          <cell r="B38">
            <v>215</v>
          </cell>
          <cell r="C38">
            <v>934</v>
          </cell>
          <cell r="D38">
            <v>0</v>
          </cell>
          <cell r="E38">
            <v>150</v>
          </cell>
          <cell r="F38">
            <v>580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2</v>
          </cell>
        </row>
        <row r="40">
          <cell r="B40">
            <v>180</v>
          </cell>
          <cell r="C40">
            <v>268</v>
          </cell>
          <cell r="D40">
            <v>1469</v>
          </cell>
          <cell r="E40">
            <v>165</v>
          </cell>
          <cell r="F40">
            <v>542</v>
          </cell>
          <cell r="G40">
            <v>200</v>
          </cell>
          <cell r="H40">
            <v>278</v>
          </cell>
          <cell r="I40">
            <v>47</v>
          </cell>
        </row>
        <row r="41">
          <cell r="B41">
            <v>4856</v>
          </cell>
          <cell r="C41">
            <v>5765</v>
          </cell>
          <cell r="D41">
            <v>1904</v>
          </cell>
          <cell r="E41">
            <v>3414</v>
          </cell>
          <cell r="F41">
            <v>1599</v>
          </cell>
          <cell r="G41">
            <v>2243</v>
          </cell>
          <cell r="H41">
            <v>1755</v>
          </cell>
          <cell r="I41">
            <v>618</v>
          </cell>
        </row>
        <row r="56">
          <cell r="B56">
            <v>0</v>
          </cell>
          <cell r="C56">
            <v>26133</v>
          </cell>
          <cell r="D56">
            <v>144</v>
          </cell>
          <cell r="E56">
            <v>10515</v>
          </cell>
          <cell r="F56">
            <v>300</v>
          </cell>
          <cell r="G56">
            <v>0</v>
          </cell>
          <cell r="H56">
            <v>0</v>
          </cell>
          <cell r="I56">
            <v>115</v>
          </cell>
        </row>
        <row r="57">
          <cell r="B57">
            <v>1482</v>
          </cell>
          <cell r="C57">
            <v>1186</v>
          </cell>
          <cell r="D57">
            <v>1575</v>
          </cell>
          <cell r="E57">
            <v>1570</v>
          </cell>
          <cell r="F57">
            <v>3226</v>
          </cell>
          <cell r="G57">
            <v>911</v>
          </cell>
          <cell r="H57">
            <v>1403</v>
          </cell>
          <cell r="I57">
            <v>940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1350</v>
          </cell>
          <cell r="H58">
            <v>0</v>
          </cell>
          <cell r="I58">
            <v>0</v>
          </cell>
        </row>
        <row r="59">
          <cell r="B59">
            <v>1522</v>
          </cell>
          <cell r="C59">
            <v>71795</v>
          </cell>
          <cell r="D59">
            <v>380</v>
          </cell>
          <cell r="E59">
            <v>1120</v>
          </cell>
          <cell r="F59">
            <v>8618</v>
          </cell>
          <cell r="G59">
            <v>4195</v>
          </cell>
          <cell r="H59">
            <v>640</v>
          </cell>
          <cell r="I59">
            <v>29732</v>
          </cell>
        </row>
        <row r="60">
          <cell r="B60">
            <v>0</v>
          </cell>
          <cell r="C60">
            <v>0</v>
          </cell>
          <cell r="D60">
            <v>4</v>
          </cell>
          <cell r="E60">
            <v>0</v>
          </cell>
          <cell r="F60">
            <v>0</v>
          </cell>
          <cell r="G60">
            <v>15</v>
          </cell>
          <cell r="H60">
            <v>398</v>
          </cell>
          <cell r="I60">
            <v>200</v>
          </cell>
        </row>
        <row r="61">
          <cell r="B61">
            <v>1318</v>
          </cell>
          <cell r="C61">
            <v>518</v>
          </cell>
          <cell r="D61">
            <v>1169</v>
          </cell>
          <cell r="E61">
            <v>2845</v>
          </cell>
          <cell r="F61">
            <v>2210</v>
          </cell>
          <cell r="G61">
            <v>2022</v>
          </cell>
          <cell r="H61">
            <v>34967</v>
          </cell>
          <cell r="I61">
            <v>10107</v>
          </cell>
        </row>
        <row r="62">
          <cell r="B62">
            <v>64</v>
          </cell>
          <cell r="C62">
            <v>104</v>
          </cell>
          <cell r="D62">
            <v>419</v>
          </cell>
          <cell r="E62">
            <v>17</v>
          </cell>
          <cell r="F62">
            <v>134</v>
          </cell>
          <cell r="G62">
            <v>11751</v>
          </cell>
          <cell r="H62">
            <v>8215</v>
          </cell>
          <cell r="I62">
            <v>1611</v>
          </cell>
        </row>
        <row r="63">
          <cell r="B63">
            <v>8</v>
          </cell>
          <cell r="C63">
            <v>0</v>
          </cell>
          <cell r="D63">
            <v>0</v>
          </cell>
          <cell r="E63">
            <v>0</v>
          </cell>
          <cell r="F63">
            <v>50</v>
          </cell>
          <cell r="G63">
            <v>87</v>
          </cell>
          <cell r="H63">
            <v>96</v>
          </cell>
          <cell r="I63">
            <v>0</v>
          </cell>
        </row>
        <row r="64">
          <cell r="B64">
            <v>2329</v>
          </cell>
          <cell r="C64">
            <v>864</v>
          </cell>
          <cell r="D64">
            <v>2765</v>
          </cell>
          <cell r="E64">
            <v>535</v>
          </cell>
          <cell r="F64">
            <v>4170</v>
          </cell>
          <cell r="G64">
            <v>30572</v>
          </cell>
          <cell r="H64">
            <v>12637</v>
          </cell>
          <cell r="I64">
            <v>1586</v>
          </cell>
        </row>
        <row r="65">
          <cell r="B65">
            <v>913</v>
          </cell>
          <cell r="C65">
            <v>1049</v>
          </cell>
          <cell r="D65">
            <v>382</v>
          </cell>
          <cell r="E65">
            <v>3607</v>
          </cell>
          <cell r="F65">
            <v>1164</v>
          </cell>
          <cell r="G65">
            <v>400</v>
          </cell>
          <cell r="H65">
            <v>1478</v>
          </cell>
          <cell r="I65">
            <v>651</v>
          </cell>
        </row>
        <row r="66">
          <cell r="B66">
            <v>9</v>
          </cell>
          <cell r="C66">
            <v>3840</v>
          </cell>
          <cell r="D66">
            <v>30</v>
          </cell>
          <cell r="E66">
            <v>11</v>
          </cell>
          <cell r="F66">
            <v>2150</v>
          </cell>
          <cell r="G66">
            <v>818</v>
          </cell>
          <cell r="H66">
            <v>91</v>
          </cell>
          <cell r="I66">
            <v>1027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2001</v>
          </cell>
          <cell r="F67">
            <v>140</v>
          </cell>
          <cell r="G67">
            <v>25</v>
          </cell>
          <cell r="H67">
            <v>300</v>
          </cell>
          <cell r="I67">
            <v>0</v>
          </cell>
        </row>
        <row r="68">
          <cell r="B68">
            <v>727</v>
          </cell>
          <cell r="C68">
            <v>1335</v>
          </cell>
          <cell r="D68">
            <v>97</v>
          </cell>
          <cell r="E68">
            <v>161</v>
          </cell>
          <cell r="F68">
            <v>2310</v>
          </cell>
          <cell r="G68">
            <v>788</v>
          </cell>
          <cell r="H68">
            <v>30</v>
          </cell>
          <cell r="I68">
            <v>913</v>
          </cell>
        </row>
        <row r="69">
          <cell r="B69">
            <v>3736</v>
          </cell>
          <cell r="C69">
            <v>2974</v>
          </cell>
          <cell r="D69">
            <v>2748</v>
          </cell>
          <cell r="E69">
            <v>9345</v>
          </cell>
          <cell r="F69">
            <v>3502</v>
          </cell>
          <cell r="G69">
            <v>600</v>
          </cell>
          <cell r="H69">
            <v>2863</v>
          </cell>
          <cell r="I69">
            <v>1512</v>
          </cell>
        </row>
        <row r="70">
          <cell r="B70">
            <v>1081</v>
          </cell>
          <cell r="C70">
            <v>398</v>
          </cell>
          <cell r="D70">
            <v>6260</v>
          </cell>
          <cell r="E70">
            <v>1933</v>
          </cell>
          <cell r="F70">
            <v>775</v>
          </cell>
          <cell r="G70">
            <v>767</v>
          </cell>
          <cell r="H70">
            <v>551</v>
          </cell>
          <cell r="I70">
            <v>353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4149</v>
          </cell>
          <cell r="C72">
            <v>1727</v>
          </cell>
          <cell r="D72">
            <v>692</v>
          </cell>
          <cell r="E72">
            <v>1002</v>
          </cell>
          <cell r="F72">
            <v>297</v>
          </cell>
          <cell r="G72">
            <v>1266</v>
          </cell>
          <cell r="H72">
            <v>1122</v>
          </cell>
          <cell r="I72">
            <v>1421</v>
          </cell>
        </row>
        <row r="73">
          <cell r="B73">
            <v>122</v>
          </cell>
          <cell r="C73">
            <v>101</v>
          </cell>
          <cell r="D73">
            <v>720</v>
          </cell>
          <cell r="E73">
            <v>1897</v>
          </cell>
          <cell r="F73">
            <v>152</v>
          </cell>
          <cell r="G73">
            <v>1265</v>
          </cell>
          <cell r="H73">
            <v>477</v>
          </cell>
          <cell r="I73">
            <v>60</v>
          </cell>
        </row>
        <row r="74">
          <cell r="B74">
            <v>0</v>
          </cell>
          <cell r="C74">
            <v>13</v>
          </cell>
          <cell r="D74">
            <v>543</v>
          </cell>
          <cell r="E74">
            <v>0</v>
          </cell>
          <cell r="F74">
            <v>1607</v>
          </cell>
          <cell r="G74">
            <v>300</v>
          </cell>
          <cell r="H74">
            <v>834</v>
          </cell>
          <cell r="I74">
            <v>20</v>
          </cell>
        </row>
        <row r="75">
          <cell r="B75">
            <v>106</v>
          </cell>
          <cell r="C75">
            <v>49</v>
          </cell>
          <cell r="D75">
            <v>64</v>
          </cell>
          <cell r="E75">
            <v>183</v>
          </cell>
          <cell r="F75">
            <v>237</v>
          </cell>
          <cell r="G75">
            <v>42</v>
          </cell>
          <cell r="H75">
            <v>42</v>
          </cell>
          <cell r="I75">
            <v>14</v>
          </cell>
        </row>
        <row r="76">
          <cell r="B76">
            <v>10</v>
          </cell>
          <cell r="C76">
            <v>11</v>
          </cell>
          <cell r="D76">
            <v>0</v>
          </cell>
          <cell r="E76">
            <v>366</v>
          </cell>
          <cell r="F76">
            <v>237</v>
          </cell>
          <cell r="G76">
            <v>33</v>
          </cell>
          <cell r="H76">
            <v>0</v>
          </cell>
          <cell r="I76">
            <v>0</v>
          </cell>
        </row>
        <row r="77">
          <cell r="B77">
            <v>0</v>
          </cell>
          <cell r="C77">
            <v>0</v>
          </cell>
          <cell r="D77">
            <v>140</v>
          </cell>
          <cell r="E77">
            <v>9615</v>
          </cell>
          <cell r="F77">
            <v>38</v>
          </cell>
          <cell r="G77">
            <v>276</v>
          </cell>
          <cell r="H77">
            <v>66</v>
          </cell>
          <cell r="I77">
            <v>0</v>
          </cell>
        </row>
        <row r="78">
          <cell r="B78">
            <v>471</v>
          </cell>
          <cell r="C78">
            <v>42</v>
          </cell>
          <cell r="D78">
            <v>55</v>
          </cell>
          <cell r="E78">
            <v>184</v>
          </cell>
          <cell r="F78">
            <v>312</v>
          </cell>
          <cell r="G78">
            <v>46</v>
          </cell>
          <cell r="H78">
            <v>224</v>
          </cell>
          <cell r="I78">
            <v>7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1</v>
          </cell>
          <cell r="D80">
            <v>0</v>
          </cell>
          <cell r="E80">
            <v>430</v>
          </cell>
          <cell r="F80">
            <v>235</v>
          </cell>
          <cell r="G80">
            <v>125</v>
          </cell>
          <cell r="H80">
            <v>0</v>
          </cell>
          <cell r="I80">
            <v>0</v>
          </cell>
        </row>
        <row r="81">
          <cell r="B81">
            <v>817</v>
          </cell>
          <cell r="C81">
            <v>0</v>
          </cell>
          <cell r="D81">
            <v>0</v>
          </cell>
          <cell r="E81">
            <v>0</v>
          </cell>
          <cell r="F81">
            <v>31690</v>
          </cell>
          <cell r="G81">
            <v>4818</v>
          </cell>
          <cell r="H81">
            <v>30</v>
          </cell>
          <cell r="I81">
            <v>556</v>
          </cell>
        </row>
        <row r="82">
          <cell r="B82">
            <v>50</v>
          </cell>
          <cell r="C82">
            <v>1828</v>
          </cell>
          <cell r="D82">
            <v>134</v>
          </cell>
          <cell r="E82">
            <v>231</v>
          </cell>
          <cell r="F82">
            <v>920</v>
          </cell>
          <cell r="G82">
            <v>50</v>
          </cell>
          <cell r="H82">
            <v>1</v>
          </cell>
          <cell r="I82">
            <v>2578</v>
          </cell>
        </row>
        <row r="83">
          <cell r="B83">
            <v>497</v>
          </cell>
          <cell r="C83">
            <v>733</v>
          </cell>
          <cell r="D83">
            <v>3421</v>
          </cell>
          <cell r="E83">
            <v>1351</v>
          </cell>
          <cell r="F83">
            <v>430</v>
          </cell>
          <cell r="G83">
            <v>1380</v>
          </cell>
          <cell r="H83">
            <v>266</v>
          </cell>
          <cell r="I83">
            <v>332</v>
          </cell>
        </row>
        <row r="84">
          <cell r="B84">
            <v>45</v>
          </cell>
          <cell r="C84">
            <v>0</v>
          </cell>
          <cell r="D84">
            <v>245</v>
          </cell>
          <cell r="E84">
            <v>0</v>
          </cell>
          <cell r="F84">
            <v>0</v>
          </cell>
          <cell r="G84">
            <v>530</v>
          </cell>
          <cell r="H84">
            <v>0</v>
          </cell>
          <cell r="I84">
            <v>250</v>
          </cell>
        </row>
        <row r="85">
          <cell r="B85">
            <v>5064</v>
          </cell>
          <cell r="C85">
            <v>2924</v>
          </cell>
          <cell r="D85">
            <v>0</v>
          </cell>
          <cell r="E85">
            <v>437</v>
          </cell>
          <cell r="F85">
            <v>11975</v>
          </cell>
          <cell r="G85">
            <v>770</v>
          </cell>
          <cell r="H85">
            <v>23</v>
          </cell>
          <cell r="I85">
            <v>16396</v>
          </cell>
        </row>
        <row r="86">
          <cell r="B86">
            <v>122</v>
          </cell>
          <cell r="C86">
            <v>11399</v>
          </cell>
          <cell r="D86">
            <v>272</v>
          </cell>
          <cell r="E86">
            <v>0</v>
          </cell>
          <cell r="F86">
            <v>520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0</v>
          </cell>
          <cell r="C87">
            <v>5</v>
          </cell>
          <cell r="D87">
            <v>0</v>
          </cell>
          <cell r="E87">
            <v>15</v>
          </cell>
          <cell r="F87">
            <v>1095</v>
          </cell>
          <cell r="G87">
            <v>2659</v>
          </cell>
          <cell r="H87">
            <v>0</v>
          </cell>
          <cell r="I87">
            <v>707</v>
          </cell>
        </row>
        <row r="88">
          <cell r="B88">
            <v>25887</v>
          </cell>
          <cell r="C88">
            <v>7295</v>
          </cell>
          <cell r="D88">
            <v>157086</v>
          </cell>
          <cell r="E88">
            <v>3725</v>
          </cell>
          <cell r="F88">
            <v>13426</v>
          </cell>
          <cell r="G88">
            <v>59951</v>
          </cell>
          <cell r="H88">
            <v>19951</v>
          </cell>
          <cell r="I88">
            <v>846</v>
          </cell>
        </row>
        <row r="89">
          <cell r="B89">
            <v>157241</v>
          </cell>
          <cell r="C89">
            <v>151895</v>
          </cell>
          <cell r="D89">
            <v>12138</v>
          </cell>
          <cell r="E89">
            <v>228439</v>
          </cell>
          <cell r="F89">
            <v>18940</v>
          </cell>
          <cell r="G89">
            <v>71743</v>
          </cell>
          <cell r="H89">
            <v>26057</v>
          </cell>
          <cell r="I89">
            <v>1463</v>
          </cell>
        </row>
        <row r="107">
          <cell r="B107">
            <v>0</v>
          </cell>
          <cell r="C107">
            <v>99479</v>
          </cell>
          <cell r="D107">
            <v>153</v>
          </cell>
          <cell r="E107">
            <v>49421</v>
          </cell>
          <cell r="F107">
            <v>900</v>
          </cell>
          <cell r="G107">
            <v>0</v>
          </cell>
          <cell r="H107">
            <v>0</v>
          </cell>
          <cell r="I107">
            <v>345</v>
          </cell>
        </row>
        <row r="108">
          <cell r="B108">
            <v>3790</v>
          </cell>
          <cell r="C108">
            <v>2228</v>
          </cell>
          <cell r="D108">
            <v>2468</v>
          </cell>
          <cell r="E108">
            <v>2222</v>
          </cell>
          <cell r="F108">
            <v>7229</v>
          </cell>
          <cell r="G108">
            <v>1375</v>
          </cell>
          <cell r="H108">
            <v>10976</v>
          </cell>
          <cell r="I108">
            <v>1196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3768</v>
          </cell>
          <cell r="H109">
            <v>0</v>
          </cell>
          <cell r="I109">
            <v>0</v>
          </cell>
        </row>
        <row r="110">
          <cell r="B110">
            <v>321</v>
          </cell>
          <cell r="C110">
            <v>5300</v>
          </cell>
          <cell r="D110">
            <v>96</v>
          </cell>
          <cell r="E110">
            <v>170</v>
          </cell>
          <cell r="F110">
            <v>987</v>
          </cell>
          <cell r="G110">
            <v>602</v>
          </cell>
          <cell r="H110">
            <v>110</v>
          </cell>
          <cell r="I110">
            <v>2226</v>
          </cell>
        </row>
        <row r="111">
          <cell r="B111">
            <v>0</v>
          </cell>
          <cell r="C111">
            <v>0</v>
          </cell>
          <cell r="D111">
            <v>8</v>
          </cell>
          <cell r="E111">
            <v>0</v>
          </cell>
          <cell r="F111">
            <v>0</v>
          </cell>
          <cell r="G111">
            <v>21</v>
          </cell>
          <cell r="H111">
            <v>771</v>
          </cell>
          <cell r="I111">
            <v>400</v>
          </cell>
        </row>
        <row r="112">
          <cell r="B112">
            <v>1567</v>
          </cell>
          <cell r="C112">
            <v>515</v>
          </cell>
          <cell r="D112">
            <v>1669</v>
          </cell>
          <cell r="E112">
            <v>3253</v>
          </cell>
          <cell r="F112">
            <v>3816</v>
          </cell>
          <cell r="G112">
            <v>1641</v>
          </cell>
          <cell r="H112">
            <v>64164</v>
          </cell>
          <cell r="I112">
            <v>8729</v>
          </cell>
        </row>
        <row r="113">
          <cell r="B113">
            <v>103</v>
          </cell>
          <cell r="C113">
            <v>162</v>
          </cell>
          <cell r="D113">
            <v>579</v>
          </cell>
          <cell r="E113">
            <v>20</v>
          </cell>
          <cell r="F113">
            <v>204</v>
          </cell>
          <cell r="G113">
            <v>10842</v>
          </cell>
          <cell r="H113">
            <v>5809</v>
          </cell>
          <cell r="I113">
            <v>1594</v>
          </cell>
        </row>
        <row r="114">
          <cell r="B114">
            <v>9</v>
          </cell>
          <cell r="C114">
            <v>0</v>
          </cell>
          <cell r="D114">
            <v>0</v>
          </cell>
          <cell r="E114">
            <v>0</v>
          </cell>
          <cell r="F114">
            <v>110</v>
          </cell>
          <cell r="G114">
            <v>79</v>
          </cell>
          <cell r="H114">
            <v>182</v>
          </cell>
          <cell r="I114">
            <v>0</v>
          </cell>
        </row>
        <row r="115">
          <cell r="B115">
            <v>5481</v>
          </cell>
          <cell r="C115">
            <v>579</v>
          </cell>
          <cell r="D115">
            <v>4249</v>
          </cell>
          <cell r="E115">
            <v>1747</v>
          </cell>
          <cell r="F115">
            <v>3007</v>
          </cell>
          <cell r="G115">
            <v>22396</v>
          </cell>
          <cell r="H115">
            <v>20514</v>
          </cell>
          <cell r="I115">
            <v>2476</v>
          </cell>
        </row>
        <row r="116">
          <cell r="B116">
            <v>14327</v>
          </cell>
          <cell r="C116">
            <v>6876</v>
          </cell>
          <cell r="D116">
            <v>3151</v>
          </cell>
          <cell r="E116">
            <v>42734</v>
          </cell>
          <cell r="F116">
            <v>11670</v>
          </cell>
          <cell r="G116">
            <v>3168</v>
          </cell>
          <cell r="H116">
            <v>18288</v>
          </cell>
          <cell r="I116">
            <v>4075</v>
          </cell>
        </row>
        <row r="117">
          <cell r="B117">
            <v>65</v>
          </cell>
          <cell r="C117">
            <v>38122</v>
          </cell>
          <cell r="D117">
            <v>90</v>
          </cell>
          <cell r="E117">
            <v>61</v>
          </cell>
          <cell r="F117">
            <v>21170</v>
          </cell>
          <cell r="G117">
            <v>2310</v>
          </cell>
          <cell r="H117">
            <v>1365</v>
          </cell>
          <cell r="I117">
            <v>8490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68260</v>
          </cell>
          <cell r="F118">
            <v>2240</v>
          </cell>
          <cell r="G118">
            <v>375</v>
          </cell>
          <cell r="H118">
            <v>3900</v>
          </cell>
          <cell r="I118">
            <v>0</v>
          </cell>
        </row>
        <row r="119">
          <cell r="B119">
            <v>6853</v>
          </cell>
          <cell r="C119">
            <v>9492</v>
          </cell>
          <cell r="D119">
            <v>456</v>
          </cell>
          <cell r="E119">
            <v>509</v>
          </cell>
          <cell r="F119">
            <v>22220</v>
          </cell>
          <cell r="G119">
            <v>4635</v>
          </cell>
          <cell r="H119">
            <v>455</v>
          </cell>
          <cell r="I119">
            <v>10675</v>
          </cell>
        </row>
        <row r="120">
          <cell r="B120">
            <v>51365</v>
          </cell>
          <cell r="C120">
            <v>22893</v>
          </cell>
          <cell r="D120">
            <v>24598</v>
          </cell>
          <cell r="E120">
            <v>133735</v>
          </cell>
          <cell r="F120">
            <v>35219</v>
          </cell>
          <cell r="G120">
            <v>4299</v>
          </cell>
          <cell r="H120">
            <v>29996</v>
          </cell>
          <cell r="I120">
            <v>11628</v>
          </cell>
        </row>
        <row r="121">
          <cell r="B121">
            <v>11852</v>
          </cell>
          <cell r="C121">
            <v>815</v>
          </cell>
          <cell r="D121">
            <v>38164</v>
          </cell>
          <cell r="E121">
            <v>9763</v>
          </cell>
          <cell r="F121">
            <v>7230</v>
          </cell>
          <cell r="G121">
            <v>6041</v>
          </cell>
          <cell r="H121">
            <v>11282</v>
          </cell>
          <cell r="I121">
            <v>1765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30715</v>
          </cell>
          <cell r="C123">
            <v>6891</v>
          </cell>
          <cell r="D123">
            <v>7128</v>
          </cell>
          <cell r="E123">
            <v>9331</v>
          </cell>
          <cell r="F123">
            <v>2376</v>
          </cell>
          <cell r="G123">
            <v>4859</v>
          </cell>
          <cell r="H123">
            <v>12626</v>
          </cell>
          <cell r="I123">
            <v>10880</v>
          </cell>
        </row>
        <row r="124">
          <cell r="B124">
            <v>1970</v>
          </cell>
          <cell r="C124">
            <v>299</v>
          </cell>
          <cell r="D124">
            <v>6386</v>
          </cell>
          <cell r="E124">
            <v>8259</v>
          </cell>
          <cell r="F124">
            <v>1436</v>
          </cell>
          <cell r="G124">
            <v>7719</v>
          </cell>
          <cell r="H124">
            <v>7054</v>
          </cell>
          <cell r="I124">
            <v>465</v>
          </cell>
        </row>
        <row r="125">
          <cell r="B125">
            <v>0</v>
          </cell>
          <cell r="C125">
            <v>52</v>
          </cell>
          <cell r="D125">
            <v>6516</v>
          </cell>
          <cell r="E125">
            <v>0</v>
          </cell>
          <cell r="F125">
            <v>45410</v>
          </cell>
          <cell r="G125">
            <v>3843</v>
          </cell>
          <cell r="H125">
            <v>35596</v>
          </cell>
          <cell r="I125">
            <v>30</v>
          </cell>
        </row>
        <row r="126">
          <cell r="B126">
            <v>1204</v>
          </cell>
          <cell r="C126">
            <v>193</v>
          </cell>
          <cell r="D126">
            <v>732</v>
          </cell>
          <cell r="E126">
            <v>1627</v>
          </cell>
          <cell r="F126">
            <v>3474</v>
          </cell>
          <cell r="G126">
            <v>505</v>
          </cell>
          <cell r="H126">
            <v>462</v>
          </cell>
          <cell r="I126">
            <v>117</v>
          </cell>
        </row>
        <row r="127">
          <cell r="B127">
            <v>14</v>
          </cell>
          <cell r="C127">
            <v>32</v>
          </cell>
          <cell r="D127">
            <v>0</v>
          </cell>
          <cell r="E127">
            <v>732</v>
          </cell>
          <cell r="F127">
            <v>485</v>
          </cell>
          <cell r="G127">
            <v>76</v>
          </cell>
          <cell r="H127">
            <v>0</v>
          </cell>
          <cell r="I127">
            <v>0</v>
          </cell>
        </row>
        <row r="128">
          <cell r="B128">
            <v>0</v>
          </cell>
          <cell r="C128">
            <v>0</v>
          </cell>
          <cell r="D128">
            <v>70</v>
          </cell>
          <cell r="E128">
            <v>20864</v>
          </cell>
          <cell r="F128">
            <v>43</v>
          </cell>
          <cell r="G128">
            <v>98</v>
          </cell>
          <cell r="H128">
            <v>82</v>
          </cell>
          <cell r="I128">
            <v>0</v>
          </cell>
        </row>
        <row r="129">
          <cell r="B129">
            <v>4569</v>
          </cell>
          <cell r="C129">
            <v>291</v>
          </cell>
          <cell r="D129">
            <v>366</v>
          </cell>
          <cell r="E129">
            <v>2299</v>
          </cell>
          <cell r="F129">
            <v>6995</v>
          </cell>
          <cell r="G129">
            <v>469</v>
          </cell>
          <cell r="H129">
            <v>7776</v>
          </cell>
          <cell r="I129">
            <v>68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B131">
            <v>0</v>
          </cell>
          <cell r="C131">
            <v>8</v>
          </cell>
          <cell r="D131">
            <v>0</v>
          </cell>
          <cell r="E131">
            <v>25800</v>
          </cell>
          <cell r="F131">
            <v>3755</v>
          </cell>
          <cell r="G131">
            <v>2035</v>
          </cell>
          <cell r="H131">
            <v>0</v>
          </cell>
          <cell r="I131">
            <v>0</v>
          </cell>
        </row>
        <row r="132">
          <cell r="B132">
            <v>43</v>
          </cell>
          <cell r="C132">
            <v>0</v>
          </cell>
          <cell r="D132">
            <v>0</v>
          </cell>
          <cell r="E132">
            <v>0</v>
          </cell>
          <cell r="F132">
            <v>20229</v>
          </cell>
          <cell r="G132">
            <v>3783</v>
          </cell>
          <cell r="H132">
            <v>80</v>
          </cell>
          <cell r="I132">
            <v>594</v>
          </cell>
        </row>
        <row r="133">
          <cell r="B133">
            <v>15</v>
          </cell>
          <cell r="C133">
            <v>283</v>
          </cell>
          <cell r="D133">
            <v>17</v>
          </cell>
          <cell r="E133">
            <v>105</v>
          </cell>
          <cell r="F133">
            <v>1276</v>
          </cell>
          <cell r="G133">
            <v>24</v>
          </cell>
          <cell r="H133">
            <v>2</v>
          </cell>
          <cell r="I133">
            <v>5536</v>
          </cell>
        </row>
        <row r="134">
          <cell r="B134">
            <v>1006</v>
          </cell>
          <cell r="C134">
            <v>89</v>
          </cell>
          <cell r="D134">
            <v>1294</v>
          </cell>
          <cell r="E134">
            <v>3552</v>
          </cell>
          <cell r="F134">
            <v>3325</v>
          </cell>
          <cell r="G134">
            <v>753</v>
          </cell>
          <cell r="H134">
            <v>538</v>
          </cell>
          <cell r="I134">
            <v>448</v>
          </cell>
        </row>
        <row r="135">
          <cell r="B135">
            <v>51</v>
          </cell>
          <cell r="C135">
            <v>0</v>
          </cell>
          <cell r="D135">
            <v>148</v>
          </cell>
          <cell r="E135">
            <v>0</v>
          </cell>
          <cell r="F135">
            <v>0</v>
          </cell>
          <cell r="G135">
            <v>256</v>
          </cell>
          <cell r="H135">
            <v>0</v>
          </cell>
          <cell r="I135">
            <v>300</v>
          </cell>
        </row>
        <row r="136">
          <cell r="B136">
            <v>809</v>
          </cell>
          <cell r="C136">
            <v>6131</v>
          </cell>
          <cell r="D136">
            <v>0</v>
          </cell>
          <cell r="E136">
            <v>75</v>
          </cell>
          <cell r="F136">
            <v>15125</v>
          </cell>
          <cell r="G136">
            <v>334</v>
          </cell>
          <cell r="H136">
            <v>46</v>
          </cell>
          <cell r="I136">
            <v>32792</v>
          </cell>
        </row>
        <row r="137">
          <cell r="B137">
            <v>325</v>
          </cell>
          <cell r="C137">
            <v>1596</v>
          </cell>
          <cell r="D137">
            <v>762</v>
          </cell>
          <cell r="E137">
            <v>0</v>
          </cell>
          <cell r="F137">
            <v>1490</v>
          </cell>
          <cell r="G137">
            <v>0</v>
          </cell>
          <cell r="H137">
            <v>0</v>
          </cell>
          <cell r="I137">
            <v>0</v>
          </cell>
        </row>
        <row r="138">
          <cell r="B138">
            <v>0</v>
          </cell>
          <cell r="C138">
            <v>8</v>
          </cell>
          <cell r="D138">
            <v>0</v>
          </cell>
          <cell r="E138">
            <v>8</v>
          </cell>
          <cell r="F138">
            <v>415</v>
          </cell>
          <cell r="G138">
            <v>899</v>
          </cell>
          <cell r="H138">
            <v>0</v>
          </cell>
          <cell r="I138">
            <v>1324</v>
          </cell>
        </row>
        <row r="139">
          <cell r="B139">
            <v>143358</v>
          </cell>
          <cell r="C139">
            <v>36475</v>
          </cell>
          <cell r="D139">
            <v>1328567</v>
          </cell>
          <cell r="E139">
            <v>8112</v>
          </cell>
          <cell r="F139">
            <v>92722</v>
          </cell>
          <cell r="G139">
            <v>238525</v>
          </cell>
          <cell r="H139">
            <v>85396</v>
          </cell>
          <cell r="I139">
            <v>29949</v>
          </cell>
        </row>
        <row r="140">
          <cell r="B140">
            <v>28119</v>
          </cell>
          <cell r="C140">
            <v>16215</v>
          </cell>
          <cell r="D140">
            <v>8496</v>
          </cell>
          <cell r="E140">
            <v>22337</v>
          </cell>
          <cell r="F140">
            <v>3347</v>
          </cell>
          <cell r="G140">
            <v>17434</v>
          </cell>
          <cell r="H140">
            <v>8518</v>
          </cell>
          <cell r="I140">
            <v>1688</v>
          </cell>
        </row>
      </sheetData>
      <sheetData sheetId="5">
        <row r="8">
          <cell r="B8">
            <v>0</v>
          </cell>
          <cell r="C8">
            <v>44526</v>
          </cell>
          <cell r="D8">
            <v>6936</v>
          </cell>
          <cell r="E8">
            <v>21031</v>
          </cell>
          <cell r="F8">
            <v>3046</v>
          </cell>
          <cell r="G8">
            <v>0</v>
          </cell>
          <cell r="H8">
            <v>11294</v>
          </cell>
          <cell r="I8">
            <v>10</v>
          </cell>
        </row>
        <row r="9">
          <cell r="B9">
            <v>2459</v>
          </cell>
          <cell r="C9">
            <v>1319</v>
          </cell>
          <cell r="D9">
            <v>2666</v>
          </cell>
          <cell r="E9">
            <v>1012</v>
          </cell>
          <cell r="F9">
            <v>2926</v>
          </cell>
          <cell r="G9">
            <v>5048</v>
          </cell>
          <cell r="H9">
            <v>28996</v>
          </cell>
          <cell r="I9">
            <v>1653</v>
          </cell>
        </row>
        <row r="10">
          <cell r="B10">
            <v>0</v>
          </cell>
          <cell r="C10">
            <v>0</v>
          </cell>
          <cell r="D10">
            <v>450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5</v>
          </cell>
          <cell r="D11">
            <v>0</v>
          </cell>
          <cell r="E11">
            <v>0</v>
          </cell>
          <cell r="F11">
            <v>0</v>
          </cell>
          <cell r="G11">
            <v>3</v>
          </cell>
          <cell r="H11">
            <v>58</v>
          </cell>
          <cell r="I11">
            <v>10</v>
          </cell>
        </row>
        <row r="12">
          <cell r="B12">
            <v>7</v>
          </cell>
          <cell r="C12">
            <v>0</v>
          </cell>
          <cell r="D12">
            <v>1122</v>
          </cell>
          <cell r="E12">
            <v>5</v>
          </cell>
          <cell r="F12">
            <v>0</v>
          </cell>
          <cell r="G12">
            <v>5</v>
          </cell>
          <cell r="H12">
            <v>1978</v>
          </cell>
          <cell r="I12">
            <v>25</v>
          </cell>
        </row>
        <row r="13">
          <cell r="B13">
            <v>296</v>
          </cell>
          <cell r="C13">
            <v>127</v>
          </cell>
          <cell r="D13">
            <v>1267</v>
          </cell>
          <cell r="E13">
            <v>3088</v>
          </cell>
          <cell r="F13">
            <v>235</v>
          </cell>
          <cell r="G13">
            <v>1684</v>
          </cell>
          <cell r="H13">
            <v>16144</v>
          </cell>
          <cell r="I13">
            <v>0</v>
          </cell>
        </row>
        <row r="14">
          <cell r="B14">
            <v>78</v>
          </cell>
          <cell r="C14">
            <v>199</v>
          </cell>
          <cell r="D14">
            <v>887</v>
          </cell>
          <cell r="E14">
            <v>40</v>
          </cell>
          <cell r="F14">
            <v>90</v>
          </cell>
          <cell r="G14">
            <v>14863</v>
          </cell>
          <cell r="H14">
            <v>18960</v>
          </cell>
          <cell r="I14">
            <v>22</v>
          </cell>
        </row>
        <row r="15">
          <cell r="B15">
            <v>55</v>
          </cell>
          <cell r="C15">
            <v>0</v>
          </cell>
          <cell r="D15">
            <v>0</v>
          </cell>
          <cell r="E15">
            <v>0</v>
          </cell>
          <cell r="F15">
            <v>10</v>
          </cell>
          <cell r="G15">
            <v>465</v>
          </cell>
          <cell r="H15">
            <v>81</v>
          </cell>
          <cell r="I15">
            <v>0</v>
          </cell>
        </row>
        <row r="16">
          <cell r="B16">
            <v>152</v>
          </cell>
          <cell r="C16">
            <v>319</v>
          </cell>
          <cell r="D16">
            <v>1093</v>
          </cell>
          <cell r="E16">
            <v>57</v>
          </cell>
          <cell r="F16">
            <v>1568</v>
          </cell>
          <cell r="G16">
            <v>11647</v>
          </cell>
          <cell r="H16">
            <v>26709</v>
          </cell>
          <cell r="I16">
            <v>228</v>
          </cell>
        </row>
        <row r="17">
          <cell r="B17">
            <v>544</v>
          </cell>
          <cell r="C17">
            <v>275</v>
          </cell>
          <cell r="D17">
            <v>169</v>
          </cell>
          <cell r="E17">
            <v>921</v>
          </cell>
          <cell r="F17">
            <v>669</v>
          </cell>
          <cell r="G17">
            <v>161</v>
          </cell>
          <cell r="H17">
            <v>972</v>
          </cell>
          <cell r="I17">
            <v>445</v>
          </cell>
        </row>
        <row r="18">
          <cell r="B18">
            <v>10</v>
          </cell>
          <cell r="C18">
            <v>2038</v>
          </cell>
          <cell r="D18">
            <v>207</v>
          </cell>
          <cell r="E18">
            <v>25</v>
          </cell>
          <cell r="F18">
            <v>1280</v>
          </cell>
          <cell r="G18">
            <v>78</v>
          </cell>
          <cell r="H18">
            <v>290</v>
          </cell>
          <cell r="I18">
            <v>2568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1357</v>
          </cell>
          <cell r="F19">
            <v>90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970</v>
          </cell>
          <cell r="C20">
            <v>3434</v>
          </cell>
          <cell r="D20">
            <v>473</v>
          </cell>
          <cell r="E20">
            <v>177</v>
          </cell>
          <cell r="F20">
            <v>1265</v>
          </cell>
          <cell r="G20">
            <v>1373</v>
          </cell>
          <cell r="H20">
            <v>84</v>
          </cell>
          <cell r="I20">
            <v>796</v>
          </cell>
        </row>
        <row r="21">
          <cell r="B21">
            <v>3859</v>
          </cell>
          <cell r="C21">
            <v>4758</v>
          </cell>
          <cell r="D21">
            <v>5544</v>
          </cell>
          <cell r="E21">
            <v>7308</v>
          </cell>
          <cell r="F21">
            <v>2989</v>
          </cell>
          <cell r="G21">
            <v>1332</v>
          </cell>
          <cell r="H21">
            <v>4219</v>
          </cell>
          <cell r="I21">
            <v>2090</v>
          </cell>
        </row>
        <row r="22">
          <cell r="B22">
            <v>143</v>
          </cell>
          <cell r="C22">
            <v>93</v>
          </cell>
          <cell r="D22">
            <v>939</v>
          </cell>
          <cell r="E22">
            <v>137</v>
          </cell>
          <cell r="F22">
            <v>542</v>
          </cell>
          <cell r="G22">
            <v>476</v>
          </cell>
          <cell r="H22">
            <v>794</v>
          </cell>
          <cell r="I22">
            <v>46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196</v>
          </cell>
          <cell r="C24">
            <v>1029</v>
          </cell>
          <cell r="D24">
            <v>808</v>
          </cell>
          <cell r="E24">
            <v>248</v>
          </cell>
          <cell r="F24">
            <v>1705</v>
          </cell>
          <cell r="G24">
            <v>626</v>
          </cell>
          <cell r="H24">
            <v>4176</v>
          </cell>
          <cell r="I24">
            <v>738</v>
          </cell>
        </row>
        <row r="25">
          <cell r="B25">
            <v>120</v>
          </cell>
          <cell r="C25">
            <v>43</v>
          </cell>
          <cell r="D25">
            <v>17</v>
          </cell>
          <cell r="E25">
            <v>408</v>
          </cell>
          <cell r="F25">
            <v>204</v>
          </cell>
          <cell r="G25">
            <v>38</v>
          </cell>
          <cell r="H25">
            <v>431</v>
          </cell>
          <cell r="I25">
            <v>40</v>
          </cell>
        </row>
        <row r="26">
          <cell r="B26">
            <v>120</v>
          </cell>
          <cell r="C26">
            <v>0</v>
          </cell>
          <cell r="D26">
            <v>35</v>
          </cell>
          <cell r="E26">
            <v>124</v>
          </cell>
          <cell r="F26">
            <v>110</v>
          </cell>
          <cell r="G26">
            <v>140</v>
          </cell>
          <cell r="H26">
            <v>4143</v>
          </cell>
          <cell r="I26">
            <v>25</v>
          </cell>
        </row>
        <row r="27">
          <cell r="B27">
            <v>5</v>
          </cell>
          <cell r="C27">
            <v>48</v>
          </cell>
          <cell r="D27">
            <v>48</v>
          </cell>
          <cell r="E27">
            <v>48</v>
          </cell>
          <cell r="F27">
            <v>305</v>
          </cell>
          <cell r="G27">
            <v>28</v>
          </cell>
          <cell r="H27">
            <v>55</v>
          </cell>
          <cell r="I27">
            <v>7</v>
          </cell>
        </row>
        <row r="28">
          <cell r="B28">
            <v>0</v>
          </cell>
          <cell r="C28">
            <v>12</v>
          </cell>
          <cell r="D28">
            <v>0</v>
          </cell>
          <cell r="E28">
            <v>523</v>
          </cell>
          <cell r="F28">
            <v>155</v>
          </cell>
          <cell r="G28">
            <v>7</v>
          </cell>
          <cell r="H28">
            <v>9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139</v>
          </cell>
          <cell r="F29">
            <v>52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22</v>
          </cell>
          <cell r="C30">
            <v>4</v>
          </cell>
          <cell r="D30">
            <v>63</v>
          </cell>
          <cell r="E30">
            <v>189</v>
          </cell>
          <cell r="F30">
            <v>624</v>
          </cell>
          <cell r="G30">
            <v>6</v>
          </cell>
          <cell r="H30">
            <v>1</v>
          </cell>
          <cell r="I30">
            <v>17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440</v>
          </cell>
          <cell r="F32">
            <v>115</v>
          </cell>
          <cell r="G32">
            <v>62</v>
          </cell>
          <cell r="H32">
            <v>0</v>
          </cell>
          <cell r="I32">
            <v>1</v>
          </cell>
        </row>
        <row r="33">
          <cell r="B33">
            <v>0</v>
          </cell>
          <cell r="C33">
            <v>30</v>
          </cell>
          <cell r="D33">
            <v>42</v>
          </cell>
          <cell r="E33">
            <v>0</v>
          </cell>
          <cell r="F33">
            <v>32</v>
          </cell>
          <cell r="G33">
            <v>51</v>
          </cell>
          <cell r="H33">
            <v>5376</v>
          </cell>
          <cell r="I33">
            <v>0</v>
          </cell>
        </row>
        <row r="34">
          <cell r="B34">
            <v>18</v>
          </cell>
          <cell r="C34">
            <v>13</v>
          </cell>
          <cell r="D34">
            <v>0</v>
          </cell>
          <cell r="E34">
            <v>161</v>
          </cell>
          <cell r="F34">
            <v>200</v>
          </cell>
          <cell r="G34">
            <v>4</v>
          </cell>
          <cell r="H34">
            <v>0</v>
          </cell>
          <cell r="I34">
            <v>200</v>
          </cell>
        </row>
        <row r="35">
          <cell r="B35">
            <v>100</v>
          </cell>
          <cell r="C35">
            <v>101</v>
          </cell>
          <cell r="D35">
            <v>446</v>
          </cell>
          <cell r="E35">
            <v>10</v>
          </cell>
          <cell r="F35">
            <v>200</v>
          </cell>
          <cell r="G35">
            <v>521</v>
          </cell>
          <cell r="H35">
            <v>25</v>
          </cell>
          <cell r="I35">
            <v>0</v>
          </cell>
        </row>
        <row r="36">
          <cell r="B36">
            <v>0</v>
          </cell>
          <cell r="C36">
            <v>0</v>
          </cell>
          <cell r="D36">
            <v>440</v>
          </cell>
          <cell r="E36">
            <v>0</v>
          </cell>
          <cell r="F36">
            <v>0</v>
          </cell>
          <cell r="G36">
            <v>168</v>
          </cell>
          <cell r="H36">
            <v>625</v>
          </cell>
          <cell r="I36">
            <v>350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50</v>
          </cell>
          <cell r="G37">
            <v>47</v>
          </cell>
          <cell r="H37">
            <v>32</v>
          </cell>
          <cell r="I37">
            <v>45</v>
          </cell>
        </row>
        <row r="38">
          <cell r="B38">
            <v>0</v>
          </cell>
          <cell r="C38">
            <v>815</v>
          </cell>
          <cell r="D38">
            <v>0</v>
          </cell>
          <cell r="E38">
            <v>112</v>
          </cell>
          <cell r="F38">
            <v>340</v>
          </cell>
          <cell r="G38">
            <v>1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119</v>
          </cell>
          <cell r="C40">
            <v>147</v>
          </cell>
          <cell r="D40">
            <v>2979</v>
          </cell>
          <cell r="E40">
            <v>91</v>
          </cell>
          <cell r="F40">
            <v>787</v>
          </cell>
          <cell r="G40">
            <v>369</v>
          </cell>
          <cell r="H40">
            <v>711</v>
          </cell>
          <cell r="I40">
            <v>101</v>
          </cell>
        </row>
        <row r="41">
          <cell r="B41">
            <v>3649</v>
          </cell>
          <cell r="C41">
            <v>1055</v>
          </cell>
          <cell r="D41">
            <v>930</v>
          </cell>
          <cell r="E41">
            <v>5754</v>
          </cell>
          <cell r="F41">
            <v>1295</v>
          </cell>
          <cell r="G41">
            <v>2433</v>
          </cell>
          <cell r="H41">
            <v>2072</v>
          </cell>
          <cell r="I41">
            <v>976</v>
          </cell>
        </row>
        <row r="56">
          <cell r="B56">
            <v>0</v>
          </cell>
          <cell r="C56">
            <v>280829</v>
          </cell>
          <cell r="D56">
            <v>660</v>
          </cell>
          <cell r="E56">
            <v>150710</v>
          </cell>
          <cell r="F56">
            <v>2967</v>
          </cell>
          <cell r="G56">
            <v>0</v>
          </cell>
          <cell r="H56">
            <v>88</v>
          </cell>
          <cell r="I56">
            <v>3166</v>
          </cell>
        </row>
        <row r="57">
          <cell r="B57">
            <v>11266</v>
          </cell>
          <cell r="C57">
            <v>637</v>
          </cell>
          <cell r="D57">
            <v>2675</v>
          </cell>
          <cell r="E57">
            <v>1197</v>
          </cell>
          <cell r="F57">
            <v>2457</v>
          </cell>
          <cell r="G57">
            <v>1766</v>
          </cell>
          <cell r="H57">
            <v>1488</v>
          </cell>
          <cell r="I57">
            <v>1032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1520</v>
          </cell>
          <cell r="C59">
            <v>71790</v>
          </cell>
          <cell r="D59">
            <v>378</v>
          </cell>
          <cell r="E59">
            <v>1118</v>
          </cell>
          <cell r="F59">
            <v>8615</v>
          </cell>
          <cell r="G59">
            <v>4193</v>
          </cell>
          <cell r="H59">
            <v>638</v>
          </cell>
          <cell r="I59">
            <v>29730</v>
          </cell>
        </row>
        <row r="60">
          <cell r="B60">
            <v>0</v>
          </cell>
          <cell r="C60">
            <v>167</v>
          </cell>
          <cell r="D60">
            <v>35</v>
          </cell>
          <cell r="E60">
            <v>0</v>
          </cell>
          <cell r="F60">
            <v>0</v>
          </cell>
          <cell r="G60">
            <v>0</v>
          </cell>
          <cell r="H60">
            <v>1844</v>
          </cell>
          <cell r="I60">
            <v>272</v>
          </cell>
        </row>
        <row r="61">
          <cell r="B61">
            <v>1337</v>
          </cell>
          <cell r="C61">
            <v>1223</v>
          </cell>
          <cell r="D61">
            <v>1370</v>
          </cell>
          <cell r="E61">
            <v>5516</v>
          </cell>
          <cell r="F61">
            <v>9222</v>
          </cell>
          <cell r="G61">
            <v>935</v>
          </cell>
          <cell r="H61">
            <v>1510</v>
          </cell>
          <cell r="I61">
            <v>7559</v>
          </cell>
        </row>
        <row r="62">
          <cell r="B62">
            <v>427</v>
          </cell>
          <cell r="C62">
            <v>302</v>
          </cell>
          <cell r="D62">
            <v>735</v>
          </cell>
          <cell r="E62">
            <v>8</v>
          </cell>
          <cell r="F62">
            <v>535</v>
          </cell>
          <cell r="G62">
            <v>4827</v>
          </cell>
          <cell r="H62">
            <v>4482</v>
          </cell>
          <cell r="I62">
            <v>745</v>
          </cell>
        </row>
        <row r="63">
          <cell r="B63">
            <v>20</v>
          </cell>
          <cell r="C63">
            <v>0</v>
          </cell>
          <cell r="D63">
            <v>0</v>
          </cell>
          <cell r="E63">
            <v>0</v>
          </cell>
          <cell r="F63">
            <v>43</v>
          </cell>
          <cell r="G63">
            <v>422</v>
          </cell>
          <cell r="H63">
            <v>11</v>
          </cell>
          <cell r="I63">
            <v>0</v>
          </cell>
        </row>
        <row r="64">
          <cell r="B64">
            <v>1910</v>
          </cell>
          <cell r="C64">
            <v>1024</v>
          </cell>
          <cell r="D64">
            <v>2851</v>
          </cell>
          <cell r="E64">
            <v>310</v>
          </cell>
          <cell r="F64">
            <v>3852</v>
          </cell>
          <cell r="G64">
            <v>15818</v>
          </cell>
          <cell r="H64">
            <v>1976</v>
          </cell>
          <cell r="I64">
            <v>1388</v>
          </cell>
        </row>
        <row r="65">
          <cell r="B65">
            <v>2544</v>
          </cell>
          <cell r="C65">
            <v>1208</v>
          </cell>
          <cell r="D65">
            <v>454</v>
          </cell>
          <cell r="E65">
            <v>2811</v>
          </cell>
          <cell r="F65">
            <v>2497</v>
          </cell>
          <cell r="G65">
            <v>700</v>
          </cell>
          <cell r="H65">
            <v>3808</v>
          </cell>
          <cell r="I65">
            <v>385</v>
          </cell>
        </row>
        <row r="66">
          <cell r="B66">
            <v>0</v>
          </cell>
          <cell r="C66">
            <v>1571</v>
          </cell>
          <cell r="D66">
            <v>50</v>
          </cell>
          <cell r="E66">
            <v>22</v>
          </cell>
          <cell r="F66">
            <v>1685</v>
          </cell>
          <cell r="G66">
            <v>185</v>
          </cell>
          <cell r="H66">
            <v>68</v>
          </cell>
          <cell r="I66">
            <v>802</v>
          </cell>
        </row>
        <row r="67">
          <cell r="B67">
            <v>4</v>
          </cell>
          <cell r="C67">
            <v>0</v>
          </cell>
          <cell r="D67">
            <v>0</v>
          </cell>
          <cell r="E67">
            <v>2489</v>
          </cell>
          <cell r="F67">
            <v>405</v>
          </cell>
          <cell r="G67">
            <v>2000</v>
          </cell>
          <cell r="H67">
            <v>290</v>
          </cell>
          <cell r="I67">
            <v>0</v>
          </cell>
        </row>
        <row r="68">
          <cell r="B68">
            <v>439</v>
          </cell>
          <cell r="C68">
            <v>951</v>
          </cell>
          <cell r="D68">
            <v>362</v>
          </cell>
          <cell r="E68">
            <v>165</v>
          </cell>
          <cell r="F68">
            <v>2750</v>
          </cell>
          <cell r="G68">
            <v>577</v>
          </cell>
          <cell r="H68">
            <v>23</v>
          </cell>
          <cell r="I68">
            <v>634</v>
          </cell>
        </row>
        <row r="69">
          <cell r="B69">
            <v>4218</v>
          </cell>
          <cell r="C69">
            <v>2400</v>
          </cell>
          <cell r="D69">
            <v>2380</v>
          </cell>
          <cell r="E69">
            <v>8982</v>
          </cell>
          <cell r="F69">
            <v>5293</v>
          </cell>
          <cell r="G69">
            <v>434</v>
          </cell>
          <cell r="H69">
            <v>3593</v>
          </cell>
          <cell r="I69">
            <v>1569</v>
          </cell>
        </row>
        <row r="70">
          <cell r="B70">
            <v>1018</v>
          </cell>
          <cell r="C70">
            <v>443</v>
          </cell>
          <cell r="D70">
            <v>6734</v>
          </cell>
          <cell r="E70">
            <v>1148</v>
          </cell>
          <cell r="F70">
            <v>880</v>
          </cell>
          <cell r="G70">
            <v>840</v>
          </cell>
          <cell r="H70">
            <v>468</v>
          </cell>
          <cell r="I70">
            <v>200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958</v>
          </cell>
          <cell r="F71">
            <v>0</v>
          </cell>
          <cell r="G71">
            <v>2</v>
          </cell>
          <cell r="H71">
            <v>0</v>
          </cell>
          <cell r="I71">
            <v>0</v>
          </cell>
        </row>
        <row r="72">
          <cell r="B72">
            <v>5246</v>
          </cell>
          <cell r="C72">
            <v>1971</v>
          </cell>
          <cell r="D72">
            <v>1698</v>
          </cell>
          <cell r="E72">
            <v>569</v>
          </cell>
          <cell r="F72">
            <v>3395</v>
          </cell>
          <cell r="G72">
            <v>1191</v>
          </cell>
          <cell r="H72">
            <v>1021</v>
          </cell>
          <cell r="I72">
            <v>1325</v>
          </cell>
        </row>
        <row r="73">
          <cell r="B73">
            <v>2474</v>
          </cell>
          <cell r="C73">
            <v>65</v>
          </cell>
          <cell r="D73">
            <v>1554</v>
          </cell>
          <cell r="E73">
            <v>1577</v>
          </cell>
          <cell r="F73">
            <v>221</v>
          </cell>
          <cell r="G73">
            <v>461</v>
          </cell>
          <cell r="H73">
            <v>471</v>
          </cell>
          <cell r="I73">
            <v>82</v>
          </cell>
        </row>
        <row r="74">
          <cell r="B74">
            <v>57</v>
          </cell>
          <cell r="C74">
            <v>3</v>
          </cell>
          <cell r="D74">
            <v>415</v>
          </cell>
          <cell r="E74">
            <v>940</v>
          </cell>
          <cell r="F74">
            <v>4657</v>
          </cell>
          <cell r="G74">
            <v>362</v>
          </cell>
          <cell r="H74">
            <v>9335</v>
          </cell>
          <cell r="I74">
            <v>0</v>
          </cell>
        </row>
        <row r="75">
          <cell r="B75">
            <v>136</v>
          </cell>
          <cell r="C75">
            <v>43</v>
          </cell>
          <cell r="D75">
            <v>27</v>
          </cell>
          <cell r="E75">
            <v>180</v>
          </cell>
          <cell r="F75">
            <v>182</v>
          </cell>
          <cell r="G75">
            <v>60</v>
          </cell>
          <cell r="H75">
            <v>55</v>
          </cell>
          <cell r="I75">
            <v>27</v>
          </cell>
        </row>
        <row r="76">
          <cell r="B76">
            <v>1</v>
          </cell>
          <cell r="C76">
            <v>12</v>
          </cell>
          <cell r="D76">
            <v>0</v>
          </cell>
          <cell r="E76">
            <v>458</v>
          </cell>
          <cell r="F76">
            <v>345</v>
          </cell>
          <cell r="G76">
            <v>190</v>
          </cell>
          <cell r="H76">
            <v>15</v>
          </cell>
          <cell r="I76">
            <v>5</v>
          </cell>
        </row>
        <row r="77">
          <cell r="B77">
            <v>0</v>
          </cell>
          <cell r="C77">
            <v>0</v>
          </cell>
          <cell r="D77">
            <v>131</v>
          </cell>
          <cell r="E77">
            <v>10147</v>
          </cell>
          <cell r="F77">
            <v>10</v>
          </cell>
          <cell r="G77">
            <v>304</v>
          </cell>
          <cell r="H77">
            <v>33</v>
          </cell>
          <cell r="I77">
            <v>10</v>
          </cell>
        </row>
        <row r="78">
          <cell r="B78">
            <v>427</v>
          </cell>
          <cell r="C78">
            <v>39</v>
          </cell>
          <cell r="D78">
            <v>103</v>
          </cell>
          <cell r="E78">
            <v>322</v>
          </cell>
          <cell r="F78">
            <v>601</v>
          </cell>
          <cell r="G78">
            <v>31</v>
          </cell>
          <cell r="H78">
            <v>160</v>
          </cell>
          <cell r="I78">
            <v>19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467</v>
          </cell>
          <cell r="F80">
            <v>240</v>
          </cell>
          <cell r="G80">
            <v>0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566</v>
          </cell>
          <cell r="H81">
            <v>0</v>
          </cell>
          <cell r="I81">
            <v>0</v>
          </cell>
        </row>
        <row r="82">
          <cell r="B82">
            <v>140</v>
          </cell>
          <cell r="C82">
            <v>82</v>
          </cell>
          <cell r="D82">
            <v>90</v>
          </cell>
          <cell r="E82">
            <v>348</v>
          </cell>
          <cell r="F82">
            <v>1360</v>
          </cell>
          <cell r="G82">
            <v>48</v>
          </cell>
          <cell r="H82">
            <v>0</v>
          </cell>
          <cell r="I82">
            <v>4644</v>
          </cell>
        </row>
        <row r="83">
          <cell r="B83">
            <v>475</v>
          </cell>
          <cell r="C83">
            <v>779</v>
          </cell>
          <cell r="D83">
            <v>4016</v>
          </cell>
          <cell r="E83">
            <v>1547</v>
          </cell>
          <cell r="F83">
            <v>435</v>
          </cell>
          <cell r="G83">
            <v>1272</v>
          </cell>
          <cell r="H83">
            <v>138</v>
          </cell>
          <cell r="I83">
            <v>492</v>
          </cell>
        </row>
        <row r="84">
          <cell r="B84">
            <v>15</v>
          </cell>
          <cell r="C84">
            <v>0</v>
          </cell>
          <cell r="D84">
            <v>210</v>
          </cell>
          <cell r="E84">
            <v>0</v>
          </cell>
          <cell r="F84">
            <v>0</v>
          </cell>
          <cell r="G84">
            <v>320</v>
          </cell>
          <cell r="H84">
            <v>0</v>
          </cell>
          <cell r="I84">
            <v>500</v>
          </cell>
        </row>
        <row r="85">
          <cell r="B85">
            <v>531</v>
          </cell>
          <cell r="C85">
            <v>1100</v>
          </cell>
          <cell r="D85">
            <v>0</v>
          </cell>
          <cell r="E85">
            <v>435</v>
          </cell>
          <cell r="F85">
            <v>32620</v>
          </cell>
          <cell r="G85">
            <v>653</v>
          </cell>
          <cell r="H85">
            <v>0</v>
          </cell>
          <cell r="I85">
            <v>9410</v>
          </cell>
        </row>
        <row r="86">
          <cell r="B86">
            <v>226</v>
          </cell>
          <cell r="C86">
            <v>11116</v>
          </cell>
          <cell r="D86">
            <v>272</v>
          </cell>
          <cell r="E86">
            <v>0</v>
          </cell>
          <cell r="F86">
            <v>142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600</v>
          </cell>
          <cell r="C87">
            <v>0</v>
          </cell>
          <cell r="D87">
            <v>0</v>
          </cell>
          <cell r="E87">
            <v>17</v>
          </cell>
          <cell r="F87">
            <v>565</v>
          </cell>
          <cell r="G87">
            <v>1645</v>
          </cell>
          <cell r="H87">
            <v>0</v>
          </cell>
          <cell r="I87">
            <v>189</v>
          </cell>
        </row>
        <row r="88">
          <cell r="B88">
            <v>25683</v>
          </cell>
          <cell r="C88">
            <v>7286</v>
          </cell>
          <cell r="D88">
            <v>108262</v>
          </cell>
          <cell r="E88">
            <v>3657</v>
          </cell>
          <cell r="F88">
            <v>11326</v>
          </cell>
          <cell r="G88">
            <v>62019</v>
          </cell>
          <cell r="H88">
            <v>17381</v>
          </cell>
          <cell r="I88">
            <v>621</v>
          </cell>
        </row>
        <row r="89">
          <cell r="B89">
            <v>157302</v>
          </cell>
          <cell r="C89">
            <v>155411</v>
          </cell>
          <cell r="D89">
            <v>12612</v>
          </cell>
          <cell r="E89">
            <v>228531</v>
          </cell>
          <cell r="F89">
            <v>17418</v>
          </cell>
          <cell r="G89">
            <v>72774</v>
          </cell>
          <cell r="H89">
            <v>27497</v>
          </cell>
          <cell r="I89">
            <v>2130</v>
          </cell>
        </row>
        <row r="106">
          <cell r="B106">
            <v>0</v>
          </cell>
          <cell r="C106">
            <v>1280149</v>
          </cell>
          <cell r="D106">
            <v>2467</v>
          </cell>
          <cell r="E106">
            <v>719200</v>
          </cell>
          <cell r="F106">
            <v>14207</v>
          </cell>
          <cell r="G106">
            <v>0</v>
          </cell>
          <cell r="H106">
            <v>216</v>
          </cell>
          <cell r="I106">
            <v>11521</v>
          </cell>
        </row>
        <row r="107">
          <cell r="B107">
            <v>31428</v>
          </cell>
          <cell r="C107">
            <v>1110</v>
          </cell>
          <cell r="D107">
            <v>3635</v>
          </cell>
          <cell r="E107">
            <v>1740</v>
          </cell>
          <cell r="F107">
            <v>4629</v>
          </cell>
          <cell r="G107">
            <v>3041</v>
          </cell>
          <cell r="H107">
            <v>3051</v>
          </cell>
          <cell r="I107">
            <v>1433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09">
          <cell r="B109">
            <v>318</v>
          </cell>
          <cell r="C109">
            <v>5295</v>
          </cell>
          <cell r="D109">
            <v>98</v>
          </cell>
          <cell r="E109">
            <v>172</v>
          </cell>
          <cell r="F109">
            <v>985</v>
          </cell>
          <cell r="G109">
            <v>600</v>
          </cell>
          <cell r="H109">
            <v>108</v>
          </cell>
          <cell r="I109">
            <v>2220</v>
          </cell>
        </row>
        <row r="110">
          <cell r="B110">
            <v>0</v>
          </cell>
          <cell r="C110">
            <v>501</v>
          </cell>
          <cell r="D110">
            <v>24</v>
          </cell>
          <cell r="E110">
            <v>0</v>
          </cell>
          <cell r="F110">
            <v>0</v>
          </cell>
          <cell r="G110">
            <v>0</v>
          </cell>
          <cell r="H110">
            <v>4119</v>
          </cell>
          <cell r="I110">
            <v>272</v>
          </cell>
        </row>
        <row r="111">
          <cell r="B111">
            <v>2141</v>
          </cell>
          <cell r="C111">
            <v>1605</v>
          </cell>
          <cell r="D111">
            <v>1792</v>
          </cell>
          <cell r="E111">
            <v>7671</v>
          </cell>
          <cell r="F111">
            <v>7219</v>
          </cell>
          <cell r="G111">
            <v>1160</v>
          </cell>
          <cell r="H111">
            <v>1921</v>
          </cell>
          <cell r="I111">
            <v>5291</v>
          </cell>
        </row>
        <row r="112">
          <cell r="B112">
            <v>824</v>
          </cell>
          <cell r="C112">
            <v>466</v>
          </cell>
          <cell r="D112">
            <v>1037</v>
          </cell>
          <cell r="E112">
            <v>10</v>
          </cell>
          <cell r="F112">
            <v>760</v>
          </cell>
          <cell r="G112">
            <v>4275</v>
          </cell>
          <cell r="H112">
            <v>6048</v>
          </cell>
          <cell r="I112">
            <v>612</v>
          </cell>
        </row>
        <row r="113">
          <cell r="B113">
            <v>22</v>
          </cell>
          <cell r="C113">
            <v>0</v>
          </cell>
          <cell r="D113">
            <v>0</v>
          </cell>
          <cell r="E113">
            <v>0</v>
          </cell>
          <cell r="F113">
            <v>101</v>
          </cell>
          <cell r="G113">
            <v>373</v>
          </cell>
          <cell r="H113">
            <v>16</v>
          </cell>
          <cell r="I113">
            <v>0</v>
          </cell>
        </row>
        <row r="114">
          <cell r="B114">
            <v>3619</v>
          </cell>
          <cell r="C114">
            <v>517</v>
          </cell>
          <cell r="D114">
            <v>8191</v>
          </cell>
          <cell r="E114">
            <v>303</v>
          </cell>
          <cell r="F114">
            <v>6251</v>
          </cell>
          <cell r="G114">
            <v>9612</v>
          </cell>
          <cell r="H114">
            <v>4133</v>
          </cell>
          <cell r="I114">
            <v>2318</v>
          </cell>
        </row>
        <row r="115">
          <cell r="B115">
            <v>38586</v>
          </cell>
          <cell r="C115">
            <v>10711</v>
          </cell>
          <cell r="D115">
            <v>4577</v>
          </cell>
          <cell r="E115">
            <v>31648</v>
          </cell>
          <cell r="F115">
            <v>31017</v>
          </cell>
          <cell r="G115">
            <v>6354</v>
          </cell>
          <cell r="H115">
            <v>41903</v>
          </cell>
          <cell r="I115">
            <v>2545</v>
          </cell>
        </row>
        <row r="116">
          <cell r="B116">
            <v>0</v>
          </cell>
          <cell r="C116">
            <v>15671</v>
          </cell>
          <cell r="D116">
            <v>200</v>
          </cell>
          <cell r="E116">
            <v>190</v>
          </cell>
          <cell r="F116">
            <v>16480</v>
          </cell>
          <cell r="G116">
            <v>1055</v>
          </cell>
          <cell r="H116">
            <v>977</v>
          </cell>
          <cell r="I116">
            <v>9524</v>
          </cell>
        </row>
        <row r="117">
          <cell r="B117">
            <v>12</v>
          </cell>
          <cell r="C117">
            <v>0</v>
          </cell>
          <cell r="D117">
            <v>0</v>
          </cell>
          <cell r="E117">
            <v>80390</v>
          </cell>
          <cell r="F117">
            <v>6000</v>
          </cell>
          <cell r="G117">
            <v>28000</v>
          </cell>
          <cell r="H117">
            <v>3045</v>
          </cell>
          <cell r="I117">
            <v>0</v>
          </cell>
        </row>
        <row r="118">
          <cell r="B118">
            <v>4121</v>
          </cell>
          <cell r="C118">
            <v>7519</v>
          </cell>
          <cell r="D118">
            <v>10745</v>
          </cell>
          <cell r="E118">
            <v>968</v>
          </cell>
          <cell r="F118">
            <v>27060</v>
          </cell>
          <cell r="G118">
            <v>2900</v>
          </cell>
          <cell r="H118">
            <v>345</v>
          </cell>
          <cell r="I118">
            <v>7840</v>
          </cell>
        </row>
        <row r="119">
          <cell r="B119">
            <v>57319</v>
          </cell>
          <cell r="C119">
            <v>19268</v>
          </cell>
          <cell r="D119">
            <v>21517</v>
          </cell>
          <cell r="E119">
            <v>116099</v>
          </cell>
          <cell r="F119">
            <v>52892</v>
          </cell>
          <cell r="G119">
            <v>1617</v>
          </cell>
          <cell r="H119">
            <v>22680</v>
          </cell>
          <cell r="I119">
            <v>11726</v>
          </cell>
        </row>
        <row r="120">
          <cell r="B120">
            <v>12045</v>
          </cell>
          <cell r="C120">
            <v>1025</v>
          </cell>
          <cell r="D120">
            <v>43029</v>
          </cell>
          <cell r="E120">
            <v>3743</v>
          </cell>
          <cell r="F120">
            <v>7498</v>
          </cell>
          <cell r="G120">
            <v>6287</v>
          </cell>
          <cell r="H120">
            <v>10345</v>
          </cell>
          <cell r="I120">
            <v>969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7664</v>
          </cell>
          <cell r="F121">
            <v>0</v>
          </cell>
          <cell r="G121">
            <v>3</v>
          </cell>
          <cell r="H121">
            <v>0</v>
          </cell>
          <cell r="I121">
            <v>0</v>
          </cell>
        </row>
        <row r="122">
          <cell r="B122">
            <v>65731</v>
          </cell>
          <cell r="C122">
            <v>8089</v>
          </cell>
          <cell r="D122">
            <v>26430</v>
          </cell>
          <cell r="E122">
            <v>2749</v>
          </cell>
          <cell r="F122">
            <v>14420</v>
          </cell>
          <cell r="G122">
            <v>6647</v>
          </cell>
          <cell r="H122">
            <v>5135</v>
          </cell>
          <cell r="I122">
            <v>12141</v>
          </cell>
        </row>
        <row r="123">
          <cell r="B123">
            <v>30277</v>
          </cell>
          <cell r="C123">
            <v>223</v>
          </cell>
          <cell r="D123">
            <v>22160</v>
          </cell>
          <cell r="E123">
            <v>10130</v>
          </cell>
          <cell r="F123">
            <v>2645</v>
          </cell>
          <cell r="G123">
            <v>2796</v>
          </cell>
          <cell r="H123">
            <v>7198</v>
          </cell>
          <cell r="I123">
            <v>533</v>
          </cell>
        </row>
        <row r="124">
          <cell r="B124">
            <v>1170</v>
          </cell>
          <cell r="C124">
            <v>24</v>
          </cell>
          <cell r="D124">
            <v>7470</v>
          </cell>
          <cell r="E124">
            <v>36950</v>
          </cell>
          <cell r="F124">
            <v>114700</v>
          </cell>
          <cell r="G124">
            <v>4759</v>
          </cell>
          <cell r="H124">
            <v>212021</v>
          </cell>
          <cell r="I124">
            <v>0</v>
          </cell>
        </row>
        <row r="125">
          <cell r="B125">
            <v>1472</v>
          </cell>
          <cell r="C125">
            <v>91</v>
          </cell>
          <cell r="D125">
            <v>325</v>
          </cell>
          <cell r="E125">
            <v>3528</v>
          </cell>
          <cell r="F125">
            <v>2254</v>
          </cell>
          <cell r="G125">
            <v>1031</v>
          </cell>
          <cell r="H125">
            <v>773</v>
          </cell>
          <cell r="I125">
            <v>215</v>
          </cell>
        </row>
        <row r="126">
          <cell r="B126">
            <v>1</v>
          </cell>
          <cell r="C126">
            <v>28</v>
          </cell>
          <cell r="D126">
            <v>0</v>
          </cell>
          <cell r="E126">
            <v>916</v>
          </cell>
          <cell r="F126">
            <v>755</v>
          </cell>
          <cell r="G126">
            <v>400</v>
          </cell>
          <cell r="H126">
            <v>13</v>
          </cell>
          <cell r="I126">
            <v>8</v>
          </cell>
        </row>
        <row r="127">
          <cell r="B127">
            <v>0</v>
          </cell>
          <cell r="C127">
            <v>0</v>
          </cell>
          <cell r="D127">
            <v>626</v>
          </cell>
          <cell r="E127">
            <v>19585</v>
          </cell>
          <cell r="F127">
            <v>0</v>
          </cell>
          <cell r="G127">
            <v>107</v>
          </cell>
          <cell r="H127">
            <v>39</v>
          </cell>
          <cell r="I127">
            <v>30</v>
          </cell>
        </row>
        <row r="128">
          <cell r="B128">
            <v>3579</v>
          </cell>
          <cell r="C128">
            <v>254</v>
          </cell>
          <cell r="D128">
            <v>1093</v>
          </cell>
          <cell r="E128">
            <v>2706</v>
          </cell>
          <cell r="F128">
            <v>11400</v>
          </cell>
          <cell r="G128">
            <v>215</v>
          </cell>
          <cell r="H128">
            <v>4750</v>
          </cell>
          <cell r="I128">
            <v>223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27520</v>
          </cell>
          <cell r="F130">
            <v>4080</v>
          </cell>
          <cell r="G130">
            <v>0</v>
          </cell>
          <cell r="H130">
            <v>0</v>
          </cell>
          <cell r="I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346</v>
          </cell>
          <cell r="H131">
            <v>0</v>
          </cell>
          <cell r="I131">
            <v>0</v>
          </cell>
        </row>
        <row r="132">
          <cell r="B132">
            <v>70</v>
          </cell>
          <cell r="C132">
            <v>44</v>
          </cell>
          <cell r="D132">
            <v>52</v>
          </cell>
          <cell r="E132">
            <v>170</v>
          </cell>
          <cell r="F132">
            <v>1860</v>
          </cell>
          <cell r="G132">
            <v>83</v>
          </cell>
          <cell r="H132">
            <v>0</v>
          </cell>
          <cell r="I132">
            <v>4604</v>
          </cell>
        </row>
        <row r="133">
          <cell r="B133">
            <v>934</v>
          </cell>
          <cell r="C133">
            <v>94</v>
          </cell>
          <cell r="D133">
            <v>11391</v>
          </cell>
          <cell r="E133">
            <v>6351</v>
          </cell>
          <cell r="F133">
            <v>1028</v>
          </cell>
          <cell r="G133">
            <v>538</v>
          </cell>
          <cell r="H133">
            <v>321</v>
          </cell>
          <cell r="I133">
            <v>492</v>
          </cell>
        </row>
        <row r="134">
          <cell r="B134">
            <v>18</v>
          </cell>
          <cell r="C134">
            <v>0</v>
          </cell>
          <cell r="D134">
            <v>194</v>
          </cell>
          <cell r="E134">
            <v>0</v>
          </cell>
          <cell r="F134">
            <v>0</v>
          </cell>
          <cell r="G134">
            <v>117</v>
          </cell>
          <cell r="H134">
            <v>0</v>
          </cell>
          <cell r="I134">
            <v>565</v>
          </cell>
        </row>
        <row r="135">
          <cell r="B135">
            <v>604</v>
          </cell>
          <cell r="C135">
            <v>6924</v>
          </cell>
          <cell r="D135">
            <v>0</v>
          </cell>
          <cell r="E135">
            <v>143</v>
          </cell>
          <cell r="F135">
            <v>36370</v>
          </cell>
          <cell r="G135">
            <v>359</v>
          </cell>
          <cell r="H135">
            <v>0</v>
          </cell>
          <cell r="I135">
            <v>22283</v>
          </cell>
        </row>
        <row r="136">
          <cell r="B136">
            <v>610</v>
          </cell>
          <cell r="C136">
            <v>1557</v>
          </cell>
          <cell r="D136">
            <v>1254</v>
          </cell>
          <cell r="E136">
            <v>0</v>
          </cell>
          <cell r="F136">
            <v>394</v>
          </cell>
          <cell r="G136">
            <v>0</v>
          </cell>
          <cell r="H136">
            <v>0</v>
          </cell>
          <cell r="I136">
            <v>0</v>
          </cell>
        </row>
        <row r="137">
          <cell r="B137">
            <v>240</v>
          </cell>
          <cell r="C137">
            <v>0</v>
          </cell>
          <cell r="D137">
            <v>0</v>
          </cell>
          <cell r="E137">
            <v>23</v>
          </cell>
          <cell r="F137">
            <v>117</v>
          </cell>
          <cell r="G137">
            <v>1009</v>
          </cell>
          <cell r="H137">
            <v>0</v>
          </cell>
          <cell r="I137">
            <v>306</v>
          </cell>
        </row>
        <row r="138">
          <cell r="B138">
            <v>125256</v>
          </cell>
          <cell r="C138">
            <v>36430</v>
          </cell>
          <cell r="D138">
            <v>1306696</v>
          </cell>
          <cell r="E138">
            <v>10721</v>
          </cell>
          <cell r="F138">
            <v>53159</v>
          </cell>
          <cell r="G138">
            <v>237127</v>
          </cell>
          <cell r="H138">
            <v>77564</v>
          </cell>
          <cell r="I138">
            <v>22292</v>
          </cell>
        </row>
        <row r="139">
          <cell r="B139">
            <v>27057</v>
          </cell>
          <cell r="C139">
            <v>19368</v>
          </cell>
          <cell r="D139">
            <v>7809</v>
          </cell>
          <cell r="E139">
            <v>25839</v>
          </cell>
          <cell r="F139">
            <v>3283</v>
          </cell>
          <cell r="G139">
            <v>17604</v>
          </cell>
          <cell r="H139">
            <v>8043</v>
          </cell>
          <cell r="I139">
            <v>2495</v>
          </cell>
        </row>
      </sheetData>
      <sheetData sheetId="6">
        <row r="8">
          <cell r="B8">
            <v>1261</v>
          </cell>
          <cell r="C8">
            <v>24124</v>
          </cell>
          <cell r="D8">
            <v>100898</v>
          </cell>
          <cell r="E8">
            <v>40054</v>
          </cell>
          <cell r="F8">
            <v>10325</v>
          </cell>
          <cell r="G8">
            <v>0</v>
          </cell>
          <cell r="H8">
            <v>24036</v>
          </cell>
          <cell r="I8">
            <v>1425</v>
          </cell>
        </row>
        <row r="9">
          <cell r="B9">
            <v>4121</v>
          </cell>
          <cell r="C9">
            <v>1906</v>
          </cell>
          <cell r="D9">
            <v>2468</v>
          </cell>
          <cell r="E9">
            <v>1420</v>
          </cell>
          <cell r="F9">
            <v>4714</v>
          </cell>
          <cell r="G9">
            <v>21094</v>
          </cell>
          <cell r="H9">
            <v>38529</v>
          </cell>
          <cell r="I9">
            <v>4072</v>
          </cell>
        </row>
        <row r="10">
          <cell r="B10">
            <v>0</v>
          </cell>
          <cell r="C10">
            <v>0</v>
          </cell>
          <cell r="D10">
            <v>40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52</v>
          </cell>
        </row>
        <row r="11">
          <cell r="B11">
            <v>0</v>
          </cell>
          <cell r="C11">
            <v>0</v>
          </cell>
          <cell r="D11">
            <v>27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</v>
          </cell>
        </row>
        <row r="12">
          <cell r="B12">
            <v>8</v>
          </cell>
          <cell r="C12">
            <v>0</v>
          </cell>
          <cell r="D12">
            <v>727</v>
          </cell>
          <cell r="E12">
            <v>0</v>
          </cell>
          <cell r="F12">
            <v>0</v>
          </cell>
          <cell r="G12">
            <v>0</v>
          </cell>
          <cell r="H12">
            <v>12857</v>
          </cell>
          <cell r="I12">
            <v>1578</v>
          </cell>
        </row>
        <row r="13">
          <cell r="B13">
            <v>475</v>
          </cell>
          <cell r="C13">
            <v>64</v>
          </cell>
          <cell r="D13">
            <v>1648</v>
          </cell>
          <cell r="E13">
            <v>641</v>
          </cell>
          <cell r="F13">
            <v>432</v>
          </cell>
          <cell r="G13">
            <v>2232</v>
          </cell>
          <cell r="H13">
            <v>13713</v>
          </cell>
          <cell r="I13">
            <v>50</v>
          </cell>
        </row>
        <row r="14">
          <cell r="B14">
            <v>53</v>
          </cell>
          <cell r="C14">
            <v>538</v>
          </cell>
          <cell r="D14">
            <v>1312</v>
          </cell>
          <cell r="E14">
            <v>188</v>
          </cell>
          <cell r="F14">
            <v>180</v>
          </cell>
          <cell r="G14">
            <v>27935</v>
          </cell>
          <cell r="H14">
            <v>17910</v>
          </cell>
          <cell r="I14">
            <v>170</v>
          </cell>
        </row>
        <row r="15">
          <cell r="B15">
            <v>45</v>
          </cell>
          <cell r="C15">
            <v>0</v>
          </cell>
          <cell r="D15">
            <v>0</v>
          </cell>
          <cell r="E15">
            <v>0</v>
          </cell>
          <cell r="F15">
            <v>10</v>
          </cell>
          <cell r="G15">
            <v>426</v>
          </cell>
          <cell r="H15">
            <v>625</v>
          </cell>
          <cell r="I15">
            <v>0</v>
          </cell>
        </row>
        <row r="16">
          <cell r="B16">
            <v>964</v>
          </cell>
          <cell r="C16">
            <v>385</v>
          </cell>
          <cell r="D16">
            <v>1579</v>
          </cell>
          <cell r="E16">
            <v>70</v>
          </cell>
          <cell r="F16">
            <v>2285</v>
          </cell>
          <cell r="G16">
            <v>33616</v>
          </cell>
          <cell r="H16">
            <v>53619</v>
          </cell>
          <cell r="I16">
            <v>928</v>
          </cell>
        </row>
        <row r="17">
          <cell r="B17">
            <v>466</v>
          </cell>
          <cell r="C17">
            <v>594</v>
          </cell>
          <cell r="D17">
            <v>98</v>
          </cell>
          <cell r="E17">
            <v>1037</v>
          </cell>
          <cell r="F17">
            <v>678</v>
          </cell>
          <cell r="G17">
            <v>218</v>
          </cell>
          <cell r="H17">
            <v>1792</v>
          </cell>
          <cell r="I17">
            <v>525</v>
          </cell>
        </row>
        <row r="18">
          <cell r="B18">
            <v>139</v>
          </cell>
          <cell r="C18">
            <v>1096</v>
          </cell>
          <cell r="D18">
            <v>34</v>
          </cell>
          <cell r="E18">
            <v>55</v>
          </cell>
          <cell r="F18">
            <v>3065</v>
          </cell>
          <cell r="G18">
            <v>172</v>
          </cell>
          <cell r="H18">
            <v>217</v>
          </cell>
          <cell r="I18">
            <v>1654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1223</v>
          </cell>
          <cell r="F19">
            <v>520</v>
          </cell>
          <cell r="G19">
            <v>5</v>
          </cell>
          <cell r="H19">
            <v>0</v>
          </cell>
          <cell r="I19">
            <v>0</v>
          </cell>
        </row>
        <row r="20">
          <cell r="B20">
            <v>896</v>
          </cell>
          <cell r="C20">
            <v>1342</v>
          </cell>
          <cell r="D20">
            <v>184</v>
          </cell>
          <cell r="E20">
            <v>481</v>
          </cell>
          <cell r="F20">
            <v>3928</v>
          </cell>
          <cell r="G20">
            <v>1149</v>
          </cell>
          <cell r="H20">
            <v>292</v>
          </cell>
          <cell r="I20">
            <v>859</v>
          </cell>
        </row>
        <row r="21">
          <cell r="B21">
            <v>7673</v>
          </cell>
          <cell r="C21">
            <v>4437</v>
          </cell>
          <cell r="D21">
            <v>6137</v>
          </cell>
          <cell r="E21">
            <v>8941</v>
          </cell>
          <cell r="F21">
            <v>4303</v>
          </cell>
          <cell r="G21">
            <v>783</v>
          </cell>
          <cell r="H21">
            <v>11102</v>
          </cell>
          <cell r="I21">
            <v>3164</v>
          </cell>
        </row>
        <row r="22">
          <cell r="B22">
            <v>339</v>
          </cell>
          <cell r="C22">
            <v>30</v>
          </cell>
          <cell r="D22">
            <v>267</v>
          </cell>
          <cell r="E22">
            <v>144</v>
          </cell>
          <cell r="F22">
            <v>480</v>
          </cell>
          <cell r="G22">
            <v>186</v>
          </cell>
          <cell r="H22">
            <v>563</v>
          </cell>
          <cell r="I22">
            <v>126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391</v>
          </cell>
          <cell r="C24">
            <v>1394</v>
          </cell>
          <cell r="D24">
            <v>1700</v>
          </cell>
          <cell r="E24">
            <v>453</v>
          </cell>
          <cell r="F24">
            <v>3195</v>
          </cell>
          <cell r="G24">
            <v>4368</v>
          </cell>
          <cell r="H24">
            <v>5659</v>
          </cell>
          <cell r="I24">
            <v>1414</v>
          </cell>
        </row>
        <row r="25">
          <cell r="B25">
            <v>406</v>
          </cell>
          <cell r="C25">
            <v>39</v>
          </cell>
          <cell r="D25">
            <v>43</v>
          </cell>
          <cell r="E25">
            <v>288</v>
          </cell>
          <cell r="F25">
            <v>188</v>
          </cell>
          <cell r="G25">
            <v>41</v>
          </cell>
          <cell r="H25">
            <v>846</v>
          </cell>
          <cell r="I25">
            <v>56</v>
          </cell>
        </row>
        <row r="26">
          <cell r="B26">
            <v>283</v>
          </cell>
          <cell r="C26">
            <v>0</v>
          </cell>
          <cell r="D26">
            <v>0</v>
          </cell>
          <cell r="E26">
            <v>54</v>
          </cell>
          <cell r="F26">
            <v>30</v>
          </cell>
          <cell r="G26">
            <v>531</v>
          </cell>
          <cell r="H26">
            <v>340</v>
          </cell>
          <cell r="I26">
            <v>0</v>
          </cell>
        </row>
        <row r="27">
          <cell r="B27">
            <v>109</v>
          </cell>
          <cell r="C27">
            <v>58</v>
          </cell>
          <cell r="D27">
            <v>20</v>
          </cell>
          <cell r="E27">
            <v>94</v>
          </cell>
          <cell r="F27">
            <v>286</v>
          </cell>
          <cell r="G27">
            <v>56</v>
          </cell>
          <cell r="H27">
            <v>258</v>
          </cell>
          <cell r="I27">
            <v>4</v>
          </cell>
        </row>
        <row r="28">
          <cell r="B28">
            <v>10</v>
          </cell>
          <cell r="C28">
            <v>0</v>
          </cell>
          <cell r="D28">
            <v>0</v>
          </cell>
          <cell r="E28">
            <v>365</v>
          </cell>
          <cell r="F28">
            <v>70</v>
          </cell>
          <cell r="G28">
            <v>16</v>
          </cell>
          <cell r="H28">
            <v>20</v>
          </cell>
          <cell r="I28">
            <v>1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70</v>
          </cell>
          <cell r="F29">
            <v>27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12</v>
          </cell>
          <cell r="C30">
            <v>21</v>
          </cell>
          <cell r="D30">
            <v>7</v>
          </cell>
          <cell r="E30">
            <v>186</v>
          </cell>
          <cell r="F30">
            <v>670</v>
          </cell>
          <cell r="G30">
            <v>25</v>
          </cell>
          <cell r="H30">
            <v>27</v>
          </cell>
          <cell r="I30">
            <v>8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586</v>
          </cell>
          <cell r="F32">
            <v>315</v>
          </cell>
          <cell r="G32">
            <v>276</v>
          </cell>
          <cell r="H32">
            <v>0</v>
          </cell>
          <cell r="I32">
            <v>2</v>
          </cell>
        </row>
        <row r="33">
          <cell r="B33">
            <v>134</v>
          </cell>
          <cell r="C33">
            <v>0</v>
          </cell>
          <cell r="D33">
            <v>34</v>
          </cell>
          <cell r="E33">
            <v>1</v>
          </cell>
          <cell r="F33">
            <v>802</v>
          </cell>
          <cell r="G33">
            <v>4</v>
          </cell>
          <cell r="H33">
            <v>80</v>
          </cell>
          <cell r="I33">
            <v>0</v>
          </cell>
        </row>
        <row r="34">
          <cell r="B34">
            <v>30</v>
          </cell>
          <cell r="C34">
            <v>36</v>
          </cell>
          <cell r="D34">
            <v>0</v>
          </cell>
          <cell r="E34">
            <v>20</v>
          </cell>
          <cell r="F34">
            <v>60</v>
          </cell>
          <cell r="G34">
            <v>81</v>
          </cell>
          <cell r="H34">
            <v>7</v>
          </cell>
          <cell r="I34">
            <v>185</v>
          </cell>
        </row>
        <row r="35">
          <cell r="B35">
            <v>60</v>
          </cell>
          <cell r="C35">
            <v>34</v>
          </cell>
          <cell r="D35">
            <v>310</v>
          </cell>
          <cell r="E35">
            <v>80</v>
          </cell>
          <cell r="F35">
            <v>160</v>
          </cell>
          <cell r="G35">
            <v>247</v>
          </cell>
          <cell r="H35">
            <v>365</v>
          </cell>
          <cell r="I35">
            <v>717</v>
          </cell>
        </row>
        <row r="36">
          <cell r="B36">
            <v>22</v>
          </cell>
          <cell r="C36">
            <v>0</v>
          </cell>
          <cell r="D36">
            <v>1087</v>
          </cell>
          <cell r="E36">
            <v>0</v>
          </cell>
          <cell r="F36">
            <v>0</v>
          </cell>
          <cell r="G36">
            <v>237</v>
          </cell>
          <cell r="H36">
            <v>870</v>
          </cell>
          <cell r="I36">
            <v>311</v>
          </cell>
        </row>
        <row r="37">
          <cell r="B37">
            <v>0</v>
          </cell>
          <cell r="C37">
            <v>308</v>
          </cell>
          <cell r="D37">
            <v>0</v>
          </cell>
          <cell r="E37">
            <v>80</v>
          </cell>
          <cell r="F37">
            <v>25</v>
          </cell>
          <cell r="G37">
            <v>0</v>
          </cell>
          <cell r="H37">
            <v>0</v>
          </cell>
          <cell r="I37">
            <v>172</v>
          </cell>
        </row>
        <row r="38">
          <cell r="B38">
            <v>1150</v>
          </cell>
          <cell r="C38">
            <v>618</v>
          </cell>
          <cell r="D38">
            <v>0</v>
          </cell>
          <cell r="E38">
            <v>8</v>
          </cell>
          <cell r="F38">
            <v>470</v>
          </cell>
          <cell r="G38">
            <v>1</v>
          </cell>
          <cell r="H38">
            <v>0</v>
          </cell>
          <cell r="I38">
            <v>105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</v>
          </cell>
          <cell r="H39">
            <v>0</v>
          </cell>
          <cell r="I39">
            <v>0</v>
          </cell>
        </row>
        <row r="40">
          <cell r="B40">
            <v>257</v>
          </cell>
          <cell r="C40">
            <v>162</v>
          </cell>
          <cell r="D40">
            <v>4222</v>
          </cell>
          <cell r="E40">
            <v>193</v>
          </cell>
          <cell r="F40">
            <v>758</v>
          </cell>
          <cell r="G40">
            <v>197</v>
          </cell>
          <cell r="H40">
            <v>921</v>
          </cell>
          <cell r="I40">
            <v>133</v>
          </cell>
        </row>
        <row r="41">
          <cell r="B41">
            <v>4629</v>
          </cell>
          <cell r="C41">
            <v>2267</v>
          </cell>
          <cell r="D41">
            <v>1352</v>
          </cell>
          <cell r="E41">
            <v>2486</v>
          </cell>
          <cell r="F41">
            <v>1544</v>
          </cell>
          <cell r="G41">
            <v>1166</v>
          </cell>
          <cell r="H41">
            <v>1764</v>
          </cell>
          <cell r="I41">
            <v>1104</v>
          </cell>
        </row>
        <row r="57">
          <cell r="B57">
            <v>2066</v>
          </cell>
          <cell r="C57">
            <v>221380</v>
          </cell>
          <cell r="D57">
            <v>106435</v>
          </cell>
          <cell r="E57">
            <v>45253</v>
          </cell>
          <cell r="F57">
            <v>4562</v>
          </cell>
          <cell r="G57">
            <v>0</v>
          </cell>
          <cell r="H57">
            <v>206</v>
          </cell>
          <cell r="I57">
            <v>6905</v>
          </cell>
        </row>
        <row r="58">
          <cell r="B58">
            <v>2782</v>
          </cell>
          <cell r="C58">
            <v>796</v>
          </cell>
          <cell r="D58">
            <v>845</v>
          </cell>
          <cell r="E58">
            <v>2062</v>
          </cell>
          <cell r="F58">
            <v>2918</v>
          </cell>
          <cell r="G58">
            <v>1174</v>
          </cell>
          <cell r="H58">
            <v>11313</v>
          </cell>
          <cell r="I58">
            <v>1525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>
            <v>1515</v>
          </cell>
          <cell r="C60">
            <v>71785</v>
          </cell>
          <cell r="D60">
            <v>375</v>
          </cell>
          <cell r="E60">
            <v>1115</v>
          </cell>
          <cell r="F60">
            <v>8610</v>
          </cell>
          <cell r="G60">
            <v>4190</v>
          </cell>
          <cell r="H60">
            <v>635</v>
          </cell>
          <cell r="I60">
            <v>29733</v>
          </cell>
        </row>
        <row r="61">
          <cell r="B61">
            <v>0</v>
          </cell>
          <cell r="C61">
            <v>0</v>
          </cell>
          <cell r="D61">
            <v>56</v>
          </cell>
          <cell r="E61">
            <v>0</v>
          </cell>
          <cell r="F61">
            <v>0</v>
          </cell>
          <cell r="G61">
            <v>0</v>
          </cell>
          <cell r="H61">
            <v>1881</v>
          </cell>
          <cell r="I61">
            <v>14</v>
          </cell>
        </row>
        <row r="62">
          <cell r="B62">
            <v>884</v>
          </cell>
          <cell r="C62">
            <v>910</v>
          </cell>
          <cell r="D62">
            <v>391</v>
          </cell>
          <cell r="E62">
            <v>2743</v>
          </cell>
          <cell r="F62">
            <v>3166</v>
          </cell>
          <cell r="G62">
            <v>425</v>
          </cell>
          <cell r="H62">
            <v>0</v>
          </cell>
          <cell r="I62">
            <v>30</v>
          </cell>
        </row>
        <row r="63">
          <cell r="B63">
            <v>115</v>
          </cell>
          <cell r="C63">
            <v>400</v>
          </cell>
          <cell r="D63">
            <v>121</v>
          </cell>
          <cell r="E63">
            <v>0</v>
          </cell>
          <cell r="F63">
            <v>255</v>
          </cell>
          <cell r="G63">
            <v>218</v>
          </cell>
          <cell r="H63">
            <v>0</v>
          </cell>
          <cell r="I63">
            <v>50</v>
          </cell>
        </row>
        <row r="64">
          <cell r="B64">
            <v>85</v>
          </cell>
          <cell r="C64">
            <v>0</v>
          </cell>
          <cell r="D64">
            <v>0</v>
          </cell>
          <cell r="E64">
            <v>0</v>
          </cell>
          <cell r="F64">
            <v>10</v>
          </cell>
          <cell r="G64">
            <v>4</v>
          </cell>
          <cell r="H64">
            <v>0</v>
          </cell>
          <cell r="I64">
            <v>0</v>
          </cell>
        </row>
        <row r="65">
          <cell r="B65">
            <v>1615</v>
          </cell>
          <cell r="C65">
            <v>990</v>
          </cell>
          <cell r="D65">
            <v>3642</v>
          </cell>
          <cell r="E65">
            <v>146</v>
          </cell>
          <cell r="F65">
            <v>3005</v>
          </cell>
          <cell r="G65">
            <v>5988</v>
          </cell>
          <cell r="H65">
            <v>1640</v>
          </cell>
          <cell r="I65">
            <v>1160</v>
          </cell>
        </row>
        <row r="66">
          <cell r="B66">
            <v>791</v>
          </cell>
          <cell r="C66">
            <v>444</v>
          </cell>
          <cell r="D66">
            <v>443</v>
          </cell>
          <cell r="E66">
            <v>1847</v>
          </cell>
          <cell r="F66">
            <v>812</v>
          </cell>
          <cell r="G66">
            <v>406</v>
          </cell>
          <cell r="H66">
            <v>2203</v>
          </cell>
          <cell r="I66">
            <v>357</v>
          </cell>
        </row>
        <row r="67">
          <cell r="B67">
            <v>60</v>
          </cell>
          <cell r="C67">
            <v>911</v>
          </cell>
          <cell r="D67">
            <v>40</v>
          </cell>
          <cell r="E67">
            <v>34</v>
          </cell>
          <cell r="F67">
            <v>2070</v>
          </cell>
          <cell r="G67">
            <v>128</v>
          </cell>
          <cell r="H67">
            <v>17</v>
          </cell>
          <cell r="I67">
            <v>3010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2093</v>
          </cell>
          <cell r="F68">
            <v>620</v>
          </cell>
          <cell r="G68">
            <v>0</v>
          </cell>
          <cell r="H68">
            <v>0</v>
          </cell>
          <cell r="I68">
            <v>0</v>
          </cell>
        </row>
        <row r="69">
          <cell r="B69">
            <v>925</v>
          </cell>
          <cell r="C69">
            <v>1523</v>
          </cell>
          <cell r="D69">
            <v>55</v>
          </cell>
          <cell r="E69">
            <v>264</v>
          </cell>
          <cell r="F69">
            <v>1849</v>
          </cell>
          <cell r="G69">
            <v>314</v>
          </cell>
          <cell r="H69">
            <v>18</v>
          </cell>
          <cell r="I69">
            <v>790</v>
          </cell>
        </row>
        <row r="70">
          <cell r="B70">
            <v>2871</v>
          </cell>
          <cell r="C70">
            <v>3834</v>
          </cell>
          <cell r="D70">
            <v>3245</v>
          </cell>
          <cell r="E70">
            <v>6518</v>
          </cell>
          <cell r="F70">
            <v>2898</v>
          </cell>
          <cell r="G70">
            <v>430</v>
          </cell>
          <cell r="H70">
            <v>3723</v>
          </cell>
          <cell r="I70">
            <v>1261</v>
          </cell>
        </row>
        <row r="71">
          <cell r="B71">
            <v>1018</v>
          </cell>
          <cell r="C71">
            <v>355</v>
          </cell>
          <cell r="D71">
            <v>6576</v>
          </cell>
          <cell r="E71">
            <v>1182</v>
          </cell>
          <cell r="F71">
            <v>635</v>
          </cell>
          <cell r="G71">
            <v>918</v>
          </cell>
          <cell r="H71">
            <v>619</v>
          </cell>
          <cell r="I71">
            <v>263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2135</v>
          </cell>
          <cell r="F72">
            <v>20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5157</v>
          </cell>
          <cell r="C73">
            <v>2609</v>
          </cell>
          <cell r="D73">
            <v>786</v>
          </cell>
          <cell r="E73">
            <v>893</v>
          </cell>
          <cell r="F73">
            <v>1591</v>
          </cell>
          <cell r="G73">
            <v>659</v>
          </cell>
          <cell r="H73">
            <v>5</v>
          </cell>
          <cell r="I73">
            <v>1467</v>
          </cell>
        </row>
        <row r="74">
          <cell r="B74">
            <v>2387</v>
          </cell>
          <cell r="C74">
            <v>62</v>
          </cell>
          <cell r="D74">
            <v>1487</v>
          </cell>
          <cell r="E74">
            <v>1605</v>
          </cell>
          <cell r="F74">
            <v>195</v>
          </cell>
          <cell r="G74">
            <v>742</v>
          </cell>
          <cell r="H74">
            <v>297</v>
          </cell>
          <cell r="I74">
            <v>70</v>
          </cell>
        </row>
        <row r="75">
          <cell r="B75">
            <v>62</v>
          </cell>
          <cell r="C75">
            <v>0</v>
          </cell>
          <cell r="D75">
            <v>158</v>
          </cell>
          <cell r="E75">
            <v>2328</v>
          </cell>
          <cell r="F75">
            <v>3196</v>
          </cell>
          <cell r="G75">
            <v>312</v>
          </cell>
          <cell r="H75">
            <v>1198</v>
          </cell>
          <cell r="I75">
            <v>0</v>
          </cell>
        </row>
        <row r="76">
          <cell r="B76">
            <v>202</v>
          </cell>
          <cell r="C76">
            <v>19</v>
          </cell>
          <cell r="D76">
            <v>90</v>
          </cell>
          <cell r="E76">
            <v>144</v>
          </cell>
          <cell r="F76">
            <v>375</v>
          </cell>
          <cell r="G76">
            <v>27</v>
          </cell>
          <cell r="H76">
            <v>74</v>
          </cell>
          <cell r="I76">
            <v>36</v>
          </cell>
        </row>
        <row r="77">
          <cell r="B77">
            <v>8</v>
          </cell>
          <cell r="C77">
            <v>7</v>
          </cell>
          <cell r="D77">
            <v>20</v>
          </cell>
          <cell r="E77">
            <v>395</v>
          </cell>
          <cell r="F77">
            <v>155</v>
          </cell>
          <cell r="G77">
            <v>20</v>
          </cell>
          <cell r="H77">
            <v>19</v>
          </cell>
          <cell r="I77">
            <v>0</v>
          </cell>
        </row>
        <row r="78">
          <cell r="B78">
            <v>9</v>
          </cell>
          <cell r="C78">
            <v>200</v>
          </cell>
          <cell r="D78">
            <v>0</v>
          </cell>
          <cell r="E78">
            <v>9150</v>
          </cell>
          <cell r="F78">
            <v>35</v>
          </cell>
          <cell r="G78">
            <v>262</v>
          </cell>
          <cell r="H78">
            <v>120</v>
          </cell>
          <cell r="I78">
            <v>0</v>
          </cell>
        </row>
        <row r="79">
          <cell r="B79">
            <v>439</v>
          </cell>
          <cell r="C79">
            <v>51</v>
          </cell>
          <cell r="D79">
            <v>208</v>
          </cell>
          <cell r="E79">
            <v>165</v>
          </cell>
          <cell r="F79">
            <v>440</v>
          </cell>
          <cell r="G79">
            <v>33</v>
          </cell>
          <cell r="H79">
            <v>110</v>
          </cell>
          <cell r="I79">
            <v>24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403</v>
          </cell>
          <cell r="F81">
            <v>290</v>
          </cell>
          <cell r="G81">
            <v>26</v>
          </cell>
          <cell r="H81">
            <v>0</v>
          </cell>
          <cell r="I81">
            <v>5</v>
          </cell>
        </row>
        <row r="82">
          <cell r="B82">
            <v>0</v>
          </cell>
          <cell r="C82">
            <v>15</v>
          </cell>
          <cell r="D82">
            <v>0</v>
          </cell>
          <cell r="E82">
            <v>0</v>
          </cell>
          <cell r="F82">
            <v>350</v>
          </cell>
          <cell r="G82">
            <v>0</v>
          </cell>
          <cell r="H82">
            <v>0</v>
          </cell>
          <cell r="I82">
            <v>0</v>
          </cell>
        </row>
        <row r="83">
          <cell r="B83">
            <v>50</v>
          </cell>
          <cell r="C83">
            <v>1073</v>
          </cell>
          <cell r="D83">
            <v>80</v>
          </cell>
          <cell r="E83">
            <v>231</v>
          </cell>
          <cell r="F83">
            <v>1580</v>
          </cell>
          <cell r="G83">
            <v>0</v>
          </cell>
          <cell r="H83">
            <v>0</v>
          </cell>
          <cell r="I83">
            <v>3265</v>
          </cell>
        </row>
        <row r="84">
          <cell r="B84">
            <v>29</v>
          </cell>
          <cell r="C84">
            <v>13</v>
          </cell>
          <cell r="D84">
            <v>2</v>
          </cell>
          <cell r="E84">
            <v>1170</v>
          </cell>
          <cell r="F84">
            <v>10</v>
          </cell>
          <cell r="G84">
            <v>13</v>
          </cell>
          <cell r="H84">
            <v>1</v>
          </cell>
          <cell r="I84">
            <v>45</v>
          </cell>
        </row>
        <row r="85">
          <cell r="B85">
            <v>18</v>
          </cell>
          <cell r="C85">
            <v>0</v>
          </cell>
          <cell r="D85">
            <v>80</v>
          </cell>
          <cell r="E85">
            <v>0</v>
          </cell>
          <cell r="F85">
            <v>0</v>
          </cell>
          <cell r="G85">
            <v>446</v>
          </cell>
          <cell r="H85">
            <v>220</v>
          </cell>
          <cell r="I85">
            <v>355</v>
          </cell>
        </row>
        <row r="86">
          <cell r="B86">
            <v>28</v>
          </cell>
          <cell r="C86">
            <v>1337</v>
          </cell>
          <cell r="D86">
            <v>0</v>
          </cell>
          <cell r="E86">
            <v>608</v>
          </cell>
          <cell r="F86">
            <v>25020</v>
          </cell>
          <cell r="G86">
            <v>720</v>
          </cell>
          <cell r="H86">
            <v>0</v>
          </cell>
          <cell r="I86">
            <v>6395</v>
          </cell>
        </row>
        <row r="87">
          <cell r="B87">
            <v>256</v>
          </cell>
          <cell r="C87">
            <v>10890</v>
          </cell>
          <cell r="D87">
            <v>272</v>
          </cell>
          <cell r="E87">
            <v>0</v>
          </cell>
          <cell r="F87">
            <v>230</v>
          </cell>
          <cell r="G87">
            <v>0</v>
          </cell>
          <cell r="H87">
            <v>0</v>
          </cell>
          <cell r="I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660</v>
          </cell>
          <cell r="G88">
            <v>115</v>
          </cell>
          <cell r="H88">
            <v>0</v>
          </cell>
          <cell r="I88">
            <v>40</v>
          </cell>
        </row>
        <row r="89">
          <cell r="B89">
            <v>26388</v>
          </cell>
          <cell r="C89">
            <v>7290</v>
          </cell>
          <cell r="D89">
            <v>156754</v>
          </cell>
          <cell r="E89">
            <v>4417</v>
          </cell>
          <cell r="F89">
            <v>12041</v>
          </cell>
          <cell r="G89">
            <v>62360</v>
          </cell>
          <cell r="H89">
            <v>17835</v>
          </cell>
          <cell r="I89">
            <v>672</v>
          </cell>
        </row>
        <row r="90">
          <cell r="B90">
            <v>159642</v>
          </cell>
          <cell r="C90">
            <v>156636</v>
          </cell>
          <cell r="D90">
            <v>13113</v>
          </cell>
          <cell r="E90">
            <v>227024</v>
          </cell>
          <cell r="F90">
            <v>19060</v>
          </cell>
          <cell r="G90">
            <v>70314</v>
          </cell>
          <cell r="H90">
            <v>26562</v>
          </cell>
          <cell r="I90">
            <v>2479</v>
          </cell>
        </row>
        <row r="107">
          <cell r="B107">
            <v>10340</v>
          </cell>
          <cell r="C107">
            <v>980078</v>
          </cell>
          <cell r="D107">
            <v>605126</v>
          </cell>
          <cell r="E107">
            <v>190500</v>
          </cell>
          <cell r="F107">
            <v>22397</v>
          </cell>
          <cell r="G107">
            <v>0</v>
          </cell>
          <cell r="H107">
            <v>932</v>
          </cell>
          <cell r="I107">
            <v>28111</v>
          </cell>
        </row>
        <row r="108">
          <cell r="B108">
            <v>6979</v>
          </cell>
          <cell r="C108">
            <v>1621</v>
          </cell>
          <cell r="D108">
            <v>1592</v>
          </cell>
          <cell r="E108">
            <v>2914</v>
          </cell>
          <cell r="F108">
            <v>4846</v>
          </cell>
          <cell r="G108">
            <v>2365</v>
          </cell>
          <cell r="H108">
            <v>45831</v>
          </cell>
          <cell r="I108">
            <v>2818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>
            <v>313</v>
          </cell>
          <cell r="C110">
            <v>5290</v>
          </cell>
          <cell r="D110">
            <v>95</v>
          </cell>
          <cell r="E110">
            <v>170</v>
          </cell>
          <cell r="F110">
            <v>980</v>
          </cell>
          <cell r="G110">
            <v>595</v>
          </cell>
          <cell r="H110">
            <v>105</v>
          </cell>
          <cell r="I110">
            <v>2225</v>
          </cell>
        </row>
        <row r="111">
          <cell r="B111">
            <v>0</v>
          </cell>
          <cell r="C111">
            <v>0</v>
          </cell>
          <cell r="D111">
            <v>72</v>
          </cell>
          <cell r="E111">
            <v>0</v>
          </cell>
          <cell r="F111">
            <v>0</v>
          </cell>
          <cell r="G111">
            <v>0</v>
          </cell>
          <cell r="H111">
            <v>4227</v>
          </cell>
          <cell r="I111">
            <v>25</v>
          </cell>
        </row>
        <row r="112">
          <cell r="B112">
            <v>1058</v>
          </cell>
          <cell r="C112">
            <v>915</v>
          </cell>
          <cell r="D112">
            <v>457</v>
          </cell>
          <cell r="E112">
            <v>3997</v>
          </cell>
          <cell r="F112">
            <v>3339</v>
          </cell>
          <cell r="G112">
            <v>319</v>
          </cell>
          <cell r="H112">
            <v>0</v>
          </cell>
          <cell r="I112">
            <v>60</v>
          </cell>
        </row>
        <row r="113">
          <cell r="B113">
            <v>201</v>
          </cell>
          <cell r="C113">
            <v>487</v>
          </cell>
          <cell r="D113">
            <v>98</v>
          </cell>
          <cell r="E113">
            <v>0</v>
          </cell>
          <cell r="F113">
            <v>315</v>
          </cell>
          <cell r="G113">
            <v>183</v>
          </cell>
          <cell r="H113">
            <v>0</v>
          </cell>
          <cell r="I113">
            <v>100</v>
          </cell>
        </row>
        <row r="114">
          <cell r="B114">
            <v>101</v>
          </cell>
          <cell r="C114">
            <v>0</v>
          </cell>
          <cell r="D114">
            <v>0</v>
          </cell>
          <cell r="E114">
            <v>0</v>
          </cell>
          <cell r="F114">
            <v>30</v>
          </cell>
          <cell r="G114">
            <v>2</v>
          </cell>
          <cell r="H114">
            <v>0</v>
          </cell>
          <cell r="I114">
            <v>0</v>
          </cell>
        </row>
        <row r="115">
          <cell r="B115">
            <v>1615</v>
          </cell>
          <cell r="C115">
            <v>990</v>
          </cell>
          <cell r="D115">
            <v>3642</v>
          </cell>
          <cell r="E115">
            <v>146</v>
          </cell>
          <cell r="F115">
            <v>3005</v>
          </cell>
          <cell r="G115">
            <v>5988</v>
          </cell>
          <cell r="H115">
            <v>1640</v>
          </cell>
          <cell r="I115">
            <v>1160</v>
          </cell>
        </row>
        <row r="116">
          <cell r="B116">
            <v>10948</v>
          </cell>
          <cell r="C116">
            <v>3719</v>
          </cell>
          <cell r="D116">
            <v>3781</v>
          </cell>
          <cell r="E116">
            <v>20631</v>
          </cell>
          <cell r="F116">
            <v>12080</v>
          </cell>
          <cell r="G116">
            <v>4265</v>
          </cell>
          <cell r="H116">
            <v>26598</v>
          </cell>
          <cell r="I116">
            <v>2379</v>
          </cell>
        </row>
        <row r="117">
          <cell r="B117">
            <v>1200</v>
          </cell>
          <cell r="C117">
            <v>8864</v>
          </cell>
          <cell r="D117">
            <v>160</v>
          </cell>
          <cell r="E117">
            <v>531</v>
          </cell>
          <cell r="F117">
            <v>20520</v>
          </cell>
          <cell r="G117">
            <v>617</v>
          </cell>
          <cell r="H117">
            <v>255</v>
          </cell>
          <cell r="I117">
            <v>26985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61447</v>
          </cell>
          <cell r="F118">
            <v>9920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8182</v>
          </cell>
          <cell r="C119">
            <v>11160</v>
          </cell>
          <cell r="D119">
            <v>228</v>
          </cell>
          <cell r="E119">
            <v>1226</v>
          </cell>
          <cell r="F119">
            <v>18000</v>
          </cell>
          <cell r="G119">
            <v>1527</v>
          </cell>
          <cell r="H119">
            <v>270</v>
          </cell>
          <cell r="I119">
            <v>7604</v>
          </cell>
        </row>
        <row r="120">
          <cell r="B120">
            <v>39655</v>
          </cell>
          <cell r="C120">
            <v>33579</v>
          </cell>
          <cell r="D120">
            <v>33989</v>
          </cell>
          <cell r="E120">
            <v>90516</v>
          </cell>
          <cell r="F120">
            <v>28390</v>
          </cell>
          <cell r="G120">
            <v>3307</v>
          </cell>
          <cell r="H120">
            <v>33606</v>
          </cell>
          <cell r="I120">
            <v>9547</v>
          </cell>
        </row>
        <row r="121">
          <cell r="B121">
            <v>10504</v>
          </cell>
          <cell r="C121">
            <v>811</v>
          </cell>
          <cell r="D121">
            <v>43351</v>
          </cell>
          <cell r="E121">
            <v>4282</v>
          </cell>
          <cell r="F121">
            <v>5230</v>
          </cell>
          <cell r="G121">
            <v>7263</v>
          </cell>
          <cell r="H121">
            <v>8359</v>
          </cell>
          <cell r="I121">
            <v>1352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17080</v>
          </cell>
          <cell r="F122">
            <v>140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38634</v>
          </cell>
          <cell r="C123">
            <v>12945</v>
          </cell>
          <cell r="D123">
            <v>4864</v>
          </cell>
          <cell r="E123">
            <v>2921</v>
          </cell>
          <cell r="F123">
            <v>7518</v>
          </cell>
          <cell r="G123">
            <v>2810</v>
          </cell>
          <cell r="H123">
            <v>41</v>
          </cell>
          <cell r="I123">
            <v>11926</v>
          </cell>
        </row>
        <row r="124">
          <cell r="B124">
            <v>24025</v>
          </cell>
          <cell r="C124">
            <v>286</v>
          </cell>
          <cell r="D124">
            <v>11945</v>
          </cell>
          <cell r="E124">
            <v>6873</v>
          </cell>
          <cell r="F124">
            <v>1950</v>
          </cell>
          <cell r="G124">
            <v>2396</v>
          </cell>
          <cell r="H124">
            <v>5099</v>
          </cell>
          <cell r="I124">
            <v>822</v>
          </cell>
        </row>
        <row r="125">
          <cell r="B125">
            <v>1285</v>
          </cell>
          <cell r="C125">
            <v>0</v>
          </cell>
          <cell r="D125">
            <v>1611</v>
          </cell>
          <cell r="E125">
            <v>92572</v>
          </cell>
          <cell r="F125">
            <v>75460</v>
          </cell>
          <cell r="G125">
            <v>6630</v>
          </cell>
          <cell r="H125">
            <v>22799</v>
          </cell>
          <cell r="I125">
            <v>0</v>
          </cell>
        </row>
        <row r="126">
          <cell r="B126">
            <v>2034</v>
          </cell>
          <cell r="C126">
            <v>57</v>
          </cell>
          <cell r="D126">
            <v>2028</v>
          </cell>
          <cell r="E126">
            <v>1099</v>
          </cell>
          <cell r="F126">
            <v>3720</v>
          </cell>
          <cell r="G126">
            <v>327</v>
          </cell>
          <cell r="H126">
            <v>1034</v>
          </cell>
          <cell r="I126">
            <v>533</v>
          </cell>
        </row>
        <row r="127">
          <cell r="B127">
            <v>9</v>
          </cell>
          <cell r="C127">
            <v>11</v>
          </cell>
          <cell r="D127">
            <v>56</v>
          </cell>
          <cell r="E127">
            <v>789</v>
          </cell>
          <cell r="F127">
            <v>310</v>
          </cell>
          <cell r="G127">
            <v>42</v>
          </cell>
          <cell r="H127">
            <v>44</v>
          </cell>
          <cell r="I127">
            <v>0</v>
          </cell>
        </row>
        <row r="128">
          <cell r="B128">
            <v>4</v>
          </cell>
          <cell r="C128">
            <v>0</v>
          </cell>
          <cell r="D128">
            <v>100</v>
          </cell>
          <cell r="E128">
            <v>17659</v>
          </cell>
          <cell r="F128">
            <v>32</v>
          </cell>
          <cell r="G128">
            <v>59</v>
          </cell>
          <cell r="H128">
            <v>103</v>
          </cell>
          <cell r="I128">
            <v>0</v>
          </cell>
        </row>
        <row r="129">
          <cell r="B129">
            <v>4185</v>
          </cell>
          <cell r="C129">
            <v>267</v>
          </cell>
          <cell r="D129">
            <v>618</v>
          </cell>
          <cell r="E129">
            <v>3038</v>
          </cell>
          <cell r="F129">
            <v>8775</v>
          </cell>
          <cell r="G129">
            <v>464</v>
          </cell>
          <cell r="H129">
            <v>5939</v>
          </cell>
          <cell r="I129">
            <v>288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23680</v>
          </cell>
          <cell r="F131">
            <v>4930</v>
          </cell>
          <cell r="G131">
            <v>266</v>
          </cell>
          <cell r="H131">
            <v>0</v>
          </cell>
          <cell r="I131">
            <v>108</v>
          </cell>
        </row>
        <row r="132">
          <cell r="B132">
            <v>0</v>
          </cell>
          <cell r="C132">
            <v>30</v>
          </cell>
          <cell r="D132">
            <v>0</v>
          </cell>
          <cell r="E132">
            <v>0</v>
          </cell>
          <cell r="F132">
            <v>1565</v>
          </cell>
          <cell r="G132">
            <v>0</v>
          </cell>
          <cell r="H132">
            <v>0</v>
          </cell>
          <cell r="I132">
            <v>0</v>
          </cell>
        </row>
        <row r="133">
          <cell r="B133">
            <v>15</v>
          </cell>
          <cell r="C133">
            <v>335</v>
          </cell>
          <cell r="D133">
            <v>46</v>
          </cell>
          <cell r="E133">
            <v>161</v>
          </cell>
          <cell r="F133">
            <v>2160</v>
          </cell>
          <cell r="G133">
            <v>0</v>
          </cell>
          <cell r="H133">
            <v>0</v>
          </cell>
          <cell r="I133">
            <v>7700</v>
          </cell>
        </row>
        <row r="134">
          <cell r="B134">
            <v>1511</v>
          </cell>
          <cell r="C134">
            <v>93</v>
          </cell>
          <cell r="D134">
            <v>8318</v>
          </cell>
          <cell r="E134">
            <v>4061</v>
          </cell>
          <cell r="F134">
            <v>1150</v>
          </cell>
          <cell r="G134">
            <v>324</v>
          </cell>
          <cell r="H134">
            <v>270</v>
          </cell>
          <cell r="I134">
            <v>669</v>
          </cell>
        </row>
        <row r="135">
          <cell r="B135">
            <v>45</v>
          </cell>
          <cell r="C135">
            <v>0</v>
          </cell>
          <cell r="D135">
            <v>49</v>
          </cell>
          <cell r="E135">
            <v>0</v>
          </cell>
          <cell r="F135">
            <v>0</v>
          </cell>
          <cell r="G135">
            <v>137</v>
          </cell>
          <cell r="H135">
            <v>154</v>
          </cell>
          <cell r="I135">
            <v>401</v>
          </cell>
        </row>
        <row r="136">
          <cell r="B136">
            <v>196</v>
          </cell>
          <cell r="C136">
            <v>6611</v>
          </cell>
          <cell r="D136">
            <v>0</v>
          </cell>
          <cell r="E136">
            <v>169</v>
          </cell>
          <cell r="F136">
            <v>27984</v>
          </cell>
          <cell r="G136">
            <v>332</v>
          </cell>
          <cell r="H136">
            <v>0</v>
          </cell>
          <cell r="I136">
            <v>15310</v>
          </cell>
        </row>
        <row r="137">
          <cell r="B137">
            <v>677</v>
          </cell>
          <cell r="C137">
            <v>1526</v>
          </cell>
          <cell r="D137">
            <v>15</v>
          </cell>
          <cell r="E137">
            <v>0</v>
          </cell>
          <cell r="F137">
            <v>680</v>
          </cell>
          <cell r="G137">
            <v>0</v>
          </cell>
          <cell r="H137">
            <v>0</v>
          </cell>
          <cell r="I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292</v>
          </cell>
          <cell r="G138">
            <v>90</v>
          </cell>
          <cell r="H138">
            <v>0</v>
          </cell>
          <cell r="I138">
            <v>20</v>
          </cell>
        </row>
        <row r="139">
          <cell r="B139">
            <v>132096</v>
          </cell>
          <cell r="C139">
            <v>36450</v>
          </cell>
          <cell r="D139">
            <v>1368625</v>
          </cell>
          <cell r="E139">
            <v>12515</v>
          </cell>
          <cell r="F139">
            <v>77983</v>
          </cell>
          <cell r="G139">
            <v>208525</v>
          </cell>
          <cell r="H139">
            <v>80396</v>
          </cell>
          <cell r="I139">
            <v>27930</v>
          </cell>
        </row>
        <row r="140">
          <cell r="B140">
            <v>33443</v>
          </cell>
          <cell r="C140">
            <v>22736</v>
          </cell>
          <cell r="D140">
            <v>21373</v>
          </cell>
          <cell r="E140">
            <v>25603</v>
          </cell>
          <cell r="F140">
            <v>4283</v>
          </cell>
          <cell r="G140">
            <v>13612</v>
          </cell>
          <cell r="H140">
            <v>8048</v>
          </cell>
          <cell r="I140">
            <v>3375</v>
          </cell>
        </row>
      </sheetData>
      <sheetData sheetId="7">
        <row r="8">
          <cell r="B8">
            <v>3476</v>
          </cell>
          <cell r="C8">
            <v>255466</v>
          </cell>
          <cell r="D8">
            <v>71266</v>
          </cell>
          <cell r="E8">
            <v>128634</v>
          </cell>
          <cell r="F8">
            <v>8643</v>
          </cell>
          <cell r="G8">
            <v>0</v>
          </cell>
          <cell r="H8">
            <v>58122</v>
          </cell>
          <cell r="I8">
            <v>6509</v>
          </cell>
        </row>
        <row r="9">
          <cell r="B9">
            <v>3778</v>
          </cell>
          <cell r="C9">
            <v>2239</v>
          </cell>
          <cell r="D9">
            <v>1601</v>
          </cell>
          <cell r="E9">
            <v>1626</v>
          </cell>
          <cell r="F9">
            <v>5613</v>
          </cell>
          <cell r="G9">
            <v>4159</v>
          </cell>
          <cell r="H9">
            <v>22329</v>
          </cell>
          <cell r="I9">
            <v>2828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798</v>
          </cell>
        </row>
        <row r="11">
          <cell r="B11">
            <v>0</v>
          </cell>
          <cell r="C11">
            <v>128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311</v>
          </cell>
          <cell r="E12">
            <v>0</v>
          </cell>
          <cell r="F12">
            <v>5</v>
          </cell>
          <cell r="G12">
            <v>0</v>
          </cell>
          <cell r="H12">
            <v>3966</v>
          </cell>
          <cell r="I12">
            <v>1043</v>
          </cell>
        </row>
        <row r="13">
          <cell r="B13">
            <v>217</v>
          </cell>
          <cell r="C13">
            <v>147</v>
          </cell>
          <cell r="D13">
            <v>388</v>
          </cell>
          <cell r="E13">
            <v>388</v>
          </cell>
          <cell r="F13">
            <v>287</v>
          </cell>
          <cell r="G13">
            <v>504</v>
          </cell>
          <cell r="H13">
            <v>2288</v>
          </cell>
          <cell r="I13">
            <v>0</v>
          </cell>
        </row>
        <row r="14">
          <cell r="B14">
            <v>130</v>
          </cell>
          <cell r="C14">
            <v>512</v>
          </cell>
          <cell r="D14">
            <v>684</v>
          </cell>
          <cell r="E14">
            <v>47</v>
          </cell>
          <cell r="F14">
            <v>380</v>
          </cell>
          <cell r="G14">
            <v>5387</v>
          </cell>
          <cell r="H14">
            <v>1430</v>
          </cell>
          <cell r="I14">
            <v>134</v>
          </cell>
        </row>
        <row r="15">
          <cell r="B15">
            <v>100</v>
          </cell>
          <cell r="C15">
            <v>0</v>
          </cell>
          <cell r="D15">
            <v>0</v>
          </cell>
          <cell r="E15">
            <v>0</v>
          </cell>
          <cell r="F15">
            <v>71</v>
          </cell>
          <cell r="G15">
            <v>90</v>
          </cell>
          <cell r="H15">
            <v>161</v>
          </cell>
          <cell r="I15">
            <v>0</v>
          </cell>
        </row>
        <row r="16">
          <cell r="B16">
            <v>457</v>
          </cell>
          <cell r="C16">
            <v>382</v>
          </cell>
          <cell r="D16">
            <v>1094</v>
          </cell>
          <cell r="E16">
            <v>78</v>
          </cell>
          <cell r="F16">
            <v>5065</v>
          </cell>
          <cell r="G16">
            <v>21771</v>
          </cell>
          <cell r="H16">
            <v>19876</v>
          </cell>
          <cell r="I16">
            <v>855</v>
          </cell>
        </row>
        <row r="17">
          <cell r="B17">
            <v>675</v>
          </cell>
          <cell r="C17">
            <v>510</v>
          </cell>
          <cell r="D17">
            <v>49</v>
          </cell>
          <cell r="E17">
            <v>763</v>
          </cell>
          <cell r="F17">
            <v>867</v>
          </cell>
          <cell r="G17">
            <v>181</v>
          </cell>
          <cell r="H17">
            <v>1794</v>
          </cell>
          <cell r="I17">
            <v>774</v>
          </cell>
        </row>
        <row r="18">
          <cell r="B18">
            <v>0</v>
          </cell>
          <cell r="C18">
            <v>1046</v>
          </cell>
          <cell r="D18">
            <v>22</v>
          </cell>
          <cell r="E18">
            <v>65</v>
          </cell>
          <cell r="F18">
            <v>3048</v>
          </cell>
          <cell r="G18">
            <v>369</v>
          </cell>
          <cell r="H18">
            <v>104</v>
          </cell>
          <cell r="I18">
            <v>1138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2618</v>
          </cell>
          <cell r="F19">
            <v>365</v>
          </cell>
          <cell r="G19">
            <v>0</v>
          </cell>
          <cell r="H19">
            <v>10</v>
          </cell>
          <cell r="I19">
            <v>0</v>
          </cell>
        </row>
        <row r="20">
          <cell r="B20">
            <v>1042</v>
          </cell>
          <cell r="C20">
            <v>1286</v>
          </cell>
          <cell r="D20">
            <v>347</v>
          </cell>
          <cell r="E20">
            <v>212</v>
          </cell>
          <cell r="F20">
            <v>3522</v>
          </cell>
          <cell r="G20">
            <v>675</v>
          </cell>
          <cell r="H20">
            <v>89</v>
          </cell>
          <cell r="I20">
            <v>604</v>
          </cell>
        </row>
        <row r="21">
          <cell r="B21">
            <v>6614</v>
          </cell>
          <cell r="C21">
            <v>3421</v>
          </cell>
          <cell r="D21">
            <v>4885</v>
          </cell>
          <cell r="E21">
            <v>8851</v>
          </cell>
          <cell r="F21">
            <v>4275</v>
          </cell>
          <cell r="G21">
            <v>806</v>
          </cell>
          <cell r="H21">
            <v>7073</v>
          </cell>
          <cell r="I21">
            <v>2867</v>
          </cell>
        </row>
        <row r="22">
          <cell r="B22">
            <v>706</v>
          </cell>
          <cell r="C22">
            <v>94</v>
          </cell>
          <cell r="D22">
            <v>752</v>
          </cell>
          <cell r="E22">
            <v>480</v>
          </cell>
          <cell r="F22">
            <v>547</v>
          </cell>
          <cell r="G22">
            <v>276</v>
          </cell>
          <cell r="H22">
            <v>507</v>
          </cell>
          <cell r="I22">
            <v>320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534</v>
          </cell>
          <cell r="C24">
            <v>719</v>
          </cell>
          <cell r="D24">
            <v>617</v>
          </cell>
          <cell r="E24">
            <v>358</v>
          </cell>
          <cell r="F24">
            <v>847</v>
          </cell>
          <cell r="G24">
            <v>4129</v>
          </cell>
          <cell r="H24">
            <v>2444</v>
          </cell>
          <cell r="I24">
            <v>1111</v>
          </cell>
        </row>
        <row r="25">
          <cell r="B25">
            <v>415</v>
          </cell>
          <cell r="C25">
            <v>34</v>
          </cell>
          <cell r="D25">
            <v>210</v>
          </cell>
          <cell r="E25">
            <v>386</v>
          </cell>
          <cell r="F25">
            <v>120</v>
          </cell>
          <cell r="G25">
            <v>453</v>
          </cell>
          <cell r="H25">
            <v>418</v>
          </cell>
          <cell r="I25">
            <v>58</v>
          </cell>
        </row>
        <row r="26">
          <cell r="B26">
            <v>72</v>
          </cell>
          <cell r="C26">
            <v>0</v>
          </cell>
          <cell r="D26">
            <v>18</v>
          </cell>
          <cell r="E26">
            <v>162</v>
          </cell>
          <cell r="F26">
            <v>135</v>
          </cell>
          <cell r="G26">
            <v>2</v>
          </cell>
          <cell r="H26">
            <v>11</v>
          </cell>
          <cell r="I26">
            <v>20</v>
          </cell>
        </row>
        <row r="27">
          <cell r="B27">
            <v>85</v>
          </cell>
          <cell r="C27">
            <v>24</v>
          </cell>
          <cell r="D27">
            <v>70</v>
          </cell>
          <cell r="E27">
            <v>10</v>
          </cell>
          <cell r="F27">
            <v>442</v>
          </cell>
          <cell r="G27">
            <v>51</v>
          </cell>
          <cell r="H27">
            <v>126</v>
          </cell>
          <cell r="I27">
            <v>9</v>
          </cell>
        </row>
        <row r="28">
          <cell r="B28">
            <v>2</v>
          </cell>
          <cell r="C28">
            <v>0</v>
          </cell>
          <cell r="D28">
            <v>0</v>
          </cell>
          <cell r="E28">
            <v>486</v>
          </cell>
          <cell r="F28">
            <v>247</v>
          </cell>
          <cell r="G28">
            <v>8</v>
          </cell>
          <cell r="H28">
            <v>0</v>
          </cell>
          <cell r="I28">
            <v>6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40</v>
          </cell>
          <cell r="F29">
            <v>90</v>
          </cell>
          <cell r="G29">
            <v>40</v>
          </cell>
          <cell r="H29">
            <v>0</v>
          </cell>
          <cell r="I29">
            <v>0</v>
          </cell>
        </row>
        <row r="30">
          <cell r="B30">
            <v>63</v>
          </cell>
          <cell r="C30">
            <v>10</v>
          </cell>
          <cell r="D30">
            <v>26</v>
          </cell>
          <cell r="E30">
            <v>35</v>
          </cell>
          <cell r="F30">
            <v>535</v>
          </cell>
          <cell r="G30">
            <v>37</v>
          </cell>
          <cell r="H30">
            <v>20</v>
          </cell>
          <cell r="I30">
            <v>5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647</v>
          </cell>
          <cell r="F32">
            <v>275</v>
          </cell>
          <cell r="G32">
            <v>31</v>
          </cell>
          <cell r="H32">
            <v>0</v>
          </cell>
          <cell r="I32">
            <v>0</v>
          </cell>
        </row>
        <row r="33">
          <cell r="B33">
            <v>403</v>
          </cell>
          <cell r="C33">
            <v>0</v>
          </cell>
          <cell r="D33">
            <v>0</v>
          </cell>
          <cell r="E33">
            <v>0</v>
          </cell>
          <cell r="F33">
            <v>440</v>
          </cell>
          <cell r="G33">
            <v>200</v>
          </cell>
          <cell r="H33">
            <v>181</v>
          </cell>
          <cell r="I33">
            <v>10</v>
          </cell>
        </row>
        <row r="34">
          <cell r="B34">
            <v>0</v>
          </cell>
          <cell r="C34">
            <v>189</v>
          </cell>
          <cell r="D34">
            <v>2</v>
          </cell>
          <cell r="E34">
            <v>29</v>
          </cell>
          <cell r="F34">
            <v>305</v>
          </cell>
          <cell r="G34">
            <v>0</v>
          </cell>
          <cell r="H34">
            <v>0</v>
          </cell>
          <cell r="I34">
            <v>320</v>
          </cell>
        </row>
        <row r="35">
          <cell r="B35">
            <v>0</v>
          </cell>
          <cell r="C35">
            <v>38</v>
          </cell>
          <cell r="D35">
            <v>280</v>
          </cell>
          <cell r="E35">
            <v>64</v>
          </cell>
          <cell r="F35">
            <v>62</v>
          </cell>
          <cell r="G35">
            <v>160</v>
          </cell>
          <cell r="H35">
            <v>230</v>
          </cell>
          <cell r="I35">
            <v>216</v>
          </cell>
        </row>
        <row r="36">
          <cell r="B36">
            <v>28</v>
          </cell>
          <cell r="C36">
            <v>0</v>
          </cell>
          <cell r="D36">
            <v>140</v>
          </cell>
          <cell r="E36">
            <v>0</v>
          </cell>
          <cell r="F36">
            <v>0</v>
          </cell>
          <cell r="G36">
            <v>160</v>
          </cell>
          <cell r="H36">
            <v>90</v>
          </cell>
          <cell r="I36">
            <v>100</v>
          </cell>
        </row>
        <row r="37">
          <cell r="B37">
            <v>2</v>
          </cell>
          <cell r="C37">
            <v>0</v>
          </cell>
          <cell r="D37">
            <v>17</v>
          </cell>
          <cell r="E37">
            <v>0</v>
          </cell>
          <cell r="F37">
            <v>18</v>
          </cell>
          <cell r="G37">
            <v>0</v>
          </cell>
          <cell r="H37">
            <v>19</v>
          </cell>
          <cell r="I37">
            <v>552</v>
          </cell>
        </row>
        <row r="38">
          <cell r="B38">
            <v>75</v>
          </cell>
          <cell r="C38">
            <v>628</v>
          </cell>
          <cell r="D38">
            <v>10</v>
          </cell>
          <cell r="E38">
            <v>0</v>
          </cell>
          <cell r="F38">
            <v>820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321</v>
          </cell>
          <cell r="C40">
            <v>273</v>
          </cell>
          <cell r="D40">
            <v>2157</v>
          </cell>
          <cell r="E40">
            <v>190</v>
          </cell>
          <cell r="F40">
            <v>675</v>
          </cell>
          <cell r="G40">
            <v>1288</v>
          </cell>
          <cell r="H40">
            <v>1128</v>
          </cell>
          <cell r="I40">
            <v>98</v>
          </cell>
        </row>
        <row r="41">
          <cell r="B41">
            <v>4023</v>
          </cell>
          <cell r="C41">
            <v>3297</v>
          </cell>
          <cell r="D41">
            <v>1689</v>
          </cell>
          <cell r="E41">
            <v>3657</v>
          </cell>
          <cell r="F41">
            <v>1967</v>
          </cell>
          <cell r="G41">
            <v>1121</v>
          </cell>
          <cell r="H41">
            <v>2248</v>
          </cell>
          <cell r="I41">
            <v>1428</v>
          </cell>
        </row>
        <row r="56">
          <cell r="B56">
            <v>4078</v>
          </cell>
          <cell r="C56">
            <v>74277</v>
          </cell>
          <cell r="D56">
            <v>135624</v>
          </cell>
          <cell r="E56">
            <v>15995</v>
          </cell>
          <cell r="F56">
            <v>0</v>
          </cell>
          <cell r="G56">
            <v>9000</v>
          </cell>
          <cell r="H56">
            <v>6574</v>
          </cell>
          <cell r="I56">
            <v>7437</v>
          </cell>
        </row>
        <row r="57">
          <cell r="B57">
            <v>1674</v>
          </cell>
          <cell r="C57">
            <v>946</v>
          </cell>
          <cell r="D57">
            <v>2544</v>
          </cell>
          <cell r="E57">
            <v>1026</v>
          </cell>
          <cell r="F57">
            <v>2338</v>
          </cell>
          <cell r="G57">
            <v>2043</v>
          </cell>
          <cell r="H57">
            <v>12694</v>
          </cell>
          <cell r="I57">
            <v>1039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1510</v>
          </cell>
          <cell r="C59">
            <v>71780</v>
          </cell>
          <cell r="D59">
            <v>380</v>
          </cell>
          <cell r="E59">
            <v>1110</v>
          </cell>
          <cell r="F59">
            <v>8610</v>
          </cell>
          <cell r="G59">
            <v>4185</v>
          </cell>
          <cell r="H59">
            <v>630</v>
          </cell>
          <cell r="I59">
            <v>29730</v>
          </cell>
        </row>
        <row r="60">
          <cell r="B60">
            <v>0</v>
          </cell>
          <cell r="C60">
            <v>59</v>
          </cell>
          <cell r="D60">
            <v>548</v>
          </cell>
          <cell r="E60">
            <v>0</v>
          </cell>
          <cell r="F60">
            <v>0</v>
          </cell>
          <cell r="G60">
            <v>0</v>
          </cell>
          <cell r="H60">
            <v>1332</v>
          </cell>
          <cell r="I60">
            <v>90</v>
          </cell>
        </row>
        <row r="61">
          <cell r="B61">
            <v>395</v>
          </cell>
          <cell r="C61">
            <v>133</v>
          </cell>
          <cell r="D61">
            <v>133</v>
          </cell>
          <cell r="E61">
            <v>936</v>
          </cell>
          <cell r="F61">
            <v>548</v>
          </cell>
          <cell r="G61">
            <v>794</v>
          </cell>
          <cell r="H61">
            <v>144</v>
          </cell>
          <cell r="I61">
            <v>0</v>
          </cell>
        </row>
        <row r="62">
          <cell r="B62">
            <v>77</v>
          </cell>
          <cell r="C62">
            <v>210</v>
          </cell>
          <cell r="D62">
            <v>40</v>
          </cell>
          <cell r="E62">
            <v>18</v>
          </cell>
          <cell r="F62">
            <v>280</v>
          </cell>
          <cell r="G62">
            <v>1309</v>
          </cell>
          <cell r="H62">
            <v>290</v>
          </cell>
          <cell r="I62">
            <v>22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6</v>
          </cell>
          <cell r="H63">
            <v>0</v>
          </cell>
          <cell r="I63">
            <v>0</v>
          </cell>
        </row>
        <row r="64">
          <cell r="B64">
            <v>1441</v>
          </cell>
          <cell r="C64">
            <v>951</v>
          </cell>
          <cell r="D64">
            <v>3010</v>
          </cell>
          <cell r="E64">
            <v>135</v>
          </cell>
          <cell r="F64">
            <v>2663</v>
          </cell>
          <cell r="G64">
            <v>1324</v>
          </cell>
          <cell r="H64">
            <v>6417</v>
          </cell>
          <cell r="I64">
            <v>255</v>
          </cell>
        </row>
        <row r="65">
          <cell r="B65">
            <v>1038</v>
          </cell>
          <cell r="C65">
            <v>1315</v>
          </cell>
          <cell r="D65">
            <v>372</v>
          </cell>
          <cell r="E65">
            <v>967</v>
          </cell>
          <cell r="F65">
            <v>301</v>
          </cell>
          <cell r="G65">
            <v>98</v>
          </cell>
          <cell r="H65">
            <v>10111</v>
          </cell>
          <cell r="I65">
            <v>432</v>
          </cell>
        </row>
        <row r="66">
          <cell r="B66">
            <v>0</v>
          </cell>
          <cell r="C66">
            <v>971</v>
          </cell>
          <cell r="D66">
            <v>0</v>
          </cell>
          <cell r="E66">
            <v>19</v>
          </cell>
          <cell r="F66">
            <v>2140</v>
          </cell>
          <cell r="G66">
            <v>112</v>
          </cell>
          <cell r="H66">
            <v>8</v>
          </cell>
          <cell r="I66">
            <v>1202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2338</v>
          </cell>
          <cell r="F67">
            <v>290</v>
          </cell>
          <cell r="G67">
            <v>10</v>
          </cell>
          <cell r="H67">
            <v>0</v>
          </cell>
          <cell r="I67">
            <v>0</v>
          </cell>
        </row>
        <row r="68">
          <cell r="B68">
            <v>452</v>
          </cell>
          <cell r="C68">
            <v>1332</v>
          </cell>
          <cell r="D68">
            <v>246</v>
          </cell>
          <cell r="E68">
            <v>263</v>
          </cell>
          <cell r="F68">
            <v>2278</v>
          </cell>
          <cell r="G68">
            <v>298</v>
          </cell>
          <cell r="H68">
            <v>78</v>
          </cell>
          <cell r="I68">
            <v>299</v>
          </cell>
        </row>
        <row r="69">
          <cell r="B69">
            <v>3844</v>
          </cell>
          <cell r="C69">
            <v>4751</v>
          </cell>
          <cell r="D69">
            <v>3409</v>
          </cell>
          <cell r="E69">
            <v>5272</v>
          </cell>
          <cell r="F69">
            <v>3094</v>
          </cell>
          <cell r="G69">
            <v>468</v>
          </cell>
          <cell r="H69">
            <v>6398</v>
          </cell>
          <cell r="I69">
            <v>1342</v>
          </cell>
        </row>
        <row r="70">
          <cell r="B70">
            <v>1327</v>
          </cell>
          <cell r="C70">
            <v>350</v>
          </cell>
          <cell r="D70">
            <v>5734</v>
          </cell>
          <cell r="E70">
            <v>1337</v>
          </cell>
          <cell r="F70">
            <v>795</v>
          </cell>
          <cell r="G70">
            <v>978</v>
          </cell>
          <cell r="H70">
            <v>860</v>
          </cell>
          <cell r="I70">
            <v>230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52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2291</v>
          </cell>
          <cell r="C72">
            <v>2353</v>
          </cell>
          <cell r="D72">
            <v>258</v>
          </cell>
          <cell r="E72">
            <v>1041</v>
          </cell>
          <cell r="F72">
            <v>3097</v>
          </cell>
          <cell r="G72">
            <v>379</v>
          </cell>
          <cell r="H72">
            <v>0</v>
          </cell>
          <cell r="I72">
            <v>1359</v>
          </cell>
        </row>
        <row r="73">
          <cell r="B73">
            <v>2309</v>
          </cell>
          <cell r="C73">
            <v>92</v>
          </cell>
          <cell r="D73">
            <v>948</v>
          </cell>
          <cell r="E73">
            <v>2948</v>
          </cell>
          <cell r="F73">
            <v>390</v>
          </cell>
          <cell r="G73">
            <v>331</v>
          </cell>
          <cell r="H73">
            <v>602</v>
          </cell>
          <cell r="I73">
            <v>66</v>
          </cell>
        </row>
        <row r="74">
          <cell r="B74">
            <v>12</v>
          </cell>
          <cell r="C74">
            <v>0</v>
          </cell>
          <cell r="D74">
            <v>2</v>
          </cell>
          <cell r="E74">
            <v>4</v>
          </cell>
          <cell r="F74">
            <v>1594</v>
          </cell>
          <cell r="G74">
            <v>0</v>
          </cell>
          <cell r="H74">
            <v>35</v>
          </cell>
          <cell r="I74">
            <v>22</v>
          </cell>
        </row>
        <row r="75">
          <cell r="B75">
            <v>91</v>
          </cell>
          <cell r="C75">
            <v>53</v>
          </cell>
          <cell r="D75">
            <v>10</v>
          </cell>
          <cell r="E75">
            <v>118</v>
          </cell>
          <cell r="F75">
            <v>385</v>
          </cell>
          <cell r="G75">
            <v>47</v>
          </cell>
          <cell r="H75">
            <v>108</v>
          </cell>
          <cell r="I75">
            <v>17</v>
          </cell>
        </row>
        <row r="76">
          <cell r="B76">
            <v>25</v>
          </cell>
          <cell r="C76">
            <v>4</v>
          </cell>
          <cell r="D76">
            <v>20</v>
          </cell>
          <cell r="E76">
            <v>909</v>
          </cell>
          <cell r="F76">
            <v>235</v>
          </cell>
          <cell r="G76">
            <v>20</v>
          </cell>
          <cell r="H76">
            <v>2</v>
          </cell>
          <cell r="I76">
            <v>30</v>
          </cell>
        </row>
        <row r="77">
          <cell r="B77">
            <v>9</v>
          </cell>
          <cell r="C77">
            <v>0</v>
          </cell>
          <cell r="D77">
            <v>16</v>
          </cell>
          <cell r="E77">
            <v>10131</v>
          </cell>
          <cell r="F77">
            <v>88</v>
          </cell>
          <cell r="G77">
            <v>287</v>
          </cell>
          <cell r="H77">
            <v>101</v>
          </cell>
          <cell r="I77">
            <v>0</v>
          </cell>
        </row>
        <row r="78">
          <cell r="B78">
            <v>470</v>
          </cell>
          <cell r="C78">
            <v>35</v>
          </cell>
          <cell r="D78">
            <v>114</v>
          </cell>
          <cell r="E78">
            <v>248</v>
          </cell>
          <cell r="F78">
            <v>615</v>
          </cell>
          <cell r="G78">
            <v>42</v>
          </cell>
          <cell r="H78">
            <v>92</v>
          </cell>
          <cell r="I78">
            <v>4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658</v>
          </cell>
          <cell r="F80">
            <v>135</v>
          </cell>
          <cell r="G80">
            <v>25</v>
          </cell>
          <cell r="H80">
            <v>0</v>
          </cell>
          <cell r="I80">
            <v>1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420</v>
          </cell>
          <cell r="G81">
            <v>4</v>
          </cell>
          <cell r="H81">
            <v>19</v>
          </cell>
          <cell r="I81">
            <v>10</v>
          </cell>
        </row>
        <row r="82">
          <cell r="B82">
            <v>55</v>
          </cell>
          <cell r="C82">
            <v>2529</v>
          </cell>
          <cell r="D82">
            <v>80</v>
          </cell>
          <cell r="E82">
            <v>498</v>
          </cell>
          <cell r="F82">
            <v>1554</v>
          </cell>
          <cell r="G82">
            <v>5</v>
          </cell>
          <cell r="H82">
            <v>0</v>
          </cell>
          <cell r="I82">
            <v>3452</v>
          </cell>
        </row>
        <row r="83">
          <cell r="B83">
            <v>334</v>
          </cell>
          <cell r="C83">
            <v>853</v>
          </cell>
          <cell r="D83">
            <v>3065</v>
          </cell>
          <cell r="E83">
            <v>1430</v>
          </cell>
          <cell r="F83">
            <v>261</v>
          </cell>
          <cell r="G83">
            <v>1037</v>
          </cell>
          <cell r="H83">
            <v>778</v>
          </cell>
          <cell r="I83">
            <v>322</v>
          </cell>
        </row>
        <row r="84">
          <cell r="B84">
            <v>0</v>
          </cell>
          <cell r="C84">
            <v>0</v>
          </cell>
          <cell r="D84">
            <v>410</v>
          </cell>
          <cell r="E84">
            <v>0</v>
          </cell>
          <cell r="F84">
            <v>0</v>
          </cell>
          <cell r="G84">
            <v>315</v>
          </cell>
          <cell r="H84">
            <v>296</v>
          </cell>
          <cell r="I84">
            <v>305</v>
          </cell>
        </row>
        <row r="85">
          <cell r="B85">
            <v>0</v>
          </cell>
          <cell r="C85">
            <v>465</v>
          </cell>
          <cell r="D85">
            <v>0</v>
          </cell>
          <cell r="E85">
            <v>443</v>
          </cell>
          <cell r="F85">
            <v>5510</v>
          </cell>
          <cell r="G85">
            <v>100</v>
          </cell>
          <cell r="H85">
            <v>0</v>
          </cell>
          <cell r="I85">
            <v>7074</v>
          </cell>
        </row>
        <row r="86">
          <cell r="B86">
            <v>60</v>
          </cell>
          <cell r="C86">
            <v>11273</v>
          </cell>
          <cell r="D86">
            <v>272</v>
          </cell>
          <cell r="E86">
            <v>23</v>
          </cell>
          <cell r="F86">
            <v>520</v>
          </cell>
          <cell r="G86">
            <v>0</v>
          </cell>
          <cell r="H86">
            <v>0</v>
          </cell>
          <cell r="I86">
            <v>20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280</v>
          </cell>
          <cell r="G87">
            <v>0</v>
          </cell>
          <cell r="H87">
            <v>0</v>
          </cell>
          <cell r="I87">
            <v>20</v>
          </cell>
        </row>
        <row r="88">
          <cell r="B88">
            <v>26698</v>
          </cell>
          <cell r="C88">
            <v>7394</v>
          </cell>
          <cell r="D88">
            <v>161063</v>
          </cell>
          <cell r="E88">
            <v>4238</v>
          </cell>
          <cell r="F88">
            <v>7996</v>
          </cell>
          <cell r="G88">
            <v>65066</v>
          </cell>
          <cell r="H88">
            <v>18026</v>
          </cell>
          <cell r="I88">
            <v>993</v>
          </cell>
        </row>
        <row r="89">
          <cell r="B89">
            <v>160557</v>
          </cell>
          <cell r="C89">
            <v>157677</v>
          </cell>
          <cell r="D89">
            <v>14528</v>
          </cell>
          <cell r="E89">
            <v>228011</v>
          </cell>
          <cell r="F89">
            <v>15535</v>
          </cell>
          <cell r="G89">
            <v>74260</v>
          </cell>
          <cell r="H89">
            <v>26426</v>
          </cell>
          <cell r="I89">
            <v>3236</v>
          </cell>
        </row>
        <row r="105">
          <cell r="B105">
            <v>19350</v>
          </cell>
          <cell r="C105">
            <v>304147</v>
          </cell>
          <cell r="D105">
            <v>775026</v>
          </cell>
          <cell r="E105">
            <v>76630</v>
          </cell>
          <cell r="F105">
            <v>44100</v>
          </cell>
          <cell r="G105">
            <v>0</v>
          </cell>
          <cell r="H105">
            <v>31859</v>
          </cell>
          <cell r="I105">
            <v>29744</v>
          </cell>
        </row>
        <row r="106">
          <cell r="B106">
            <v>3608</v>
          </cell>
          <cell r="C106">
            <v>1360</v>
          </cell>
          <cell r="D106">
            <v>4331</v>
          </cell>
          <cell r="E106">
            <v>1647</v>
          </cell>
          <cell r="F106">
            <v>4089</v>
          </cell>
          <cell r="G106">
            <v>1830</v>
          </cell>
          <cell r="H106">
            <v>60283</v>
          </cell>
          <cell r="I106">
            <v>1386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310</v>
          </cell>
          <cell r="C108">
            <v>5285</v>
          </cell>
          <cell r="D108">
            <v>105</v>
          </cell>
          <cell r="E108">
            <v>167</v>
          </cell>
          <cell r="F108">
            <v>960</v>
          </cell>
          <cell r="G108">
            <v>590</v>
          </cell>
          <cell r="H108">
            <v>100</v>
          </cell>
          <cell r="I108">
            <v>2220</v>
          </cell>
        </row>
        <row r="109">
          <cell r="B109">
            <v>0</v>
          </cell>
          <cell r="C109">
            <v>124</v>
          </cell>
          <cell r="D109">
            <v>714</v>
          </cell>
          <cell r="E109">
            <v>0</v>
          </cell>
          <cell r="F109">
            <v>0</v>
          </cell>
          <cell r="G109">
            <v>0</v>
          </cell>
          <cell r="H109">
            <v>3310</v>
          </cell>
          <cell r="I109">
            <v>90</v>
          </cell>
        </row>
        <row r="110">
          <cell r="B110">
            <v>481</v>
          </cell>
          <cell r="C110">
            <v>138</v>
          </cell>
          <cell r="D110">
            <v>76</v>
          </cell>
          <cell r="E110">
            <v>1402</v>
          </cell>
          <cell r="F110">
            <v>678</v>
          </cell>
          <cell r="G110">
            <v>471</v>
          </cell>
          <cell r="H110">
            <v>208</v>
          </cell>
          <cell r="I110">
            <v>0</v>
          </cell>
        </row>
        <row r="111">
          <cell r="B111">
            <v>143</v>
          </cell>
          <cell r="C111">
            <v>318</v>
          </cell>
          <cell r="D111">
            <v>23</v>
          </cell>
          <cell r="E111">
            <v>23</v>
          </cell>
          <cell r="F111">
            <v>480</v>
          </cell>
          <cell r="G111">
            <v>1135</v>
          </cell>
          <cell r="H111">
            <v>330</v>
          </cell>
          <cell r="I111">
            <v>54</v>
          </cell>
        </row>
        <row r="112">
          <cell r="B112">
            <v>77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4</v>
          </cell>
          <cell r="H112">
            <v>0</v>
          </cell>
          <cell r="I112">
            <v>0</v>
          </cell>
        </row>
        <row r="113">
          <cell r="B113">
            <v>2459</v>
          </cell>
          <cell r="C113">
            <v>563</v>
          </cell>
          <cell r="D113">
            <v>2713</v>
          </cell>
          <cell r="E113">
            <v>75</v>
          </cell>
          <cell r="F113">
            <v>4168</v>
          </cell>
          <cell r="G113">
            <v>1241</v>
          </cell>
          <cell r="H113">
            <v>15891</v>
          </cell>
          <cell r="I113">
            <v>363</v>
          </cell>
        </row>
        <row r="114">
          <cell r="B114">
            <v>15027</v>
          </cell>
          <cell r="C114">
            <v>10626</v>
          </cell>
          <cell r="D114">
            <v>3654</v>
          </cell>
          <cell r="E114">
            <v>8386</v>
          </cell>
          <cell r="F114">
            <v>3900</v>
          </cell>
          <cell r="G114">
            <v>452</v>
          </cell>
          <cell r="H114">
            <v>105079</v>
          </cell>
          <cell r="I114">
            <v>3164</v>
          </cell>
        </row>
        <row r="115">
          <cell r="B115">
            <v>0</v>
          </cell>
          <cell r="C115">
            <v>9714</v>
          </cell>
          <cell r="D115">
            <v>0</v>
          </cell>
          <cell r="E115">
            <v>117</v>
          </cell>
          <cell r="F115">
            <v>21120</v>
          </cell>
          <cell r="G115">
            <v>932</v>
          </cell>
          <cell r="H115">
            <v>120</v>
          </cell>
          <cell r="I115">
            <v>13611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92190</v>
          </cell>
          <cell r="F116">
            <v>4640</v>
          </cell>
          <cell r="G116">
            <v>150</v>
          </cell>
          <cell r="H116">
            <v>0</v>
          </cell>
          <cell r="I116">
            <v>0</v>
          </cell>
        </row>
        <row r="117">
          <cell r="B117">
            <v>3762</v>
          </cell>
          <cell r="C117">
            <v>10359</v>
          </cell>
          <cell r="D117">
            <v>5433</v>
          </cell>
          <cell r="E117">
            <v>1904</v>
          </cell>
          <cell r="F117">
            <v>22500</v>
          </cell>
          <cell r="G117">
            <v>1710</v>
          </cell>
          <cell r="H117">
            <v>620</v>
          </cell>
          <cell r="I117">
            <v>2897</v>
          </cell>
        </row>
        <row r="118">
          <cell r="B118">
            <v>52791</v>
          </cell>
          <cell r="C118">
            <v>40014</v>
          </cell>
          <cell r="D118">
            <v>33093</v>
          </cell>
          <cell r="E118">
            <v>71107</v>
          </cell>
          <cell r="F118">
            <v>33580</v>
          </cell>
          <cell r="G118">
            <v>3927</v>
          </cell>
          <cell r="H118">
            <v>25685</v>
          </cell>
          <cell r="I118">
            <v>10420</v>
          </cell>
        </row>
        <row r="119">
          <cell r="B119">
            <v>14973</v>
          </cell>
          <cell r="C119">
            <v>740</v>
          </cell>
          <cell r="D119">
            <v>34166</v>
          </cell>
          <cell r="E119">
            <v>4820</v>
          </cell>
          <cell r="F119">
            <v>8330</v>
          </cell>
          <cell r="G119">
            <v>13466</v>
          </cell>
          <cell r="H119">
            <v>18725</v>
          </cell>
          <cell r="I119">
            <v>1326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416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14554</v>
          </cell>
          <cell r="C121">
            <v>7952</v>
          </cell>
          <cell r="D121">
            <v>2137</v>
          </cell>
          <cell r="E121">
            <v>4968</v>
          </cell>
          <cell r="F121">
            <v>16711</v>
          </cell>
          <cell r="G121">
            <v>1173</v>
          </cell>
          <cell r="H121">
            <v>0</v>
          </cell>
          <cell r="I121">
            <v>9603</v>
          </cell>
        </row>
        <row r="122">
          <cell r="B122">
            <v>22972</v>
          </cell>
          <cell r="C122">
            <v>311</v>
          </cell>
          <cell r="D122">
            <v>5786</v>
          </cell>
          <cell r="E122">
            <v>12376</v>
          </cell>
          <cell r="F122">
            <v>3760</v>
          </cell>
          <cell r="G122">
            <v>2374</v>
          </cell>
          <cell r="H122">
            <v>9509</v>
          </cell>
          <cell r="I122">
            <v>375</v>
          </cell>
        </row>
        <row r="123">
          <cell r="B123">
            <v>266</v>
          </cell>
          <cell r="C123">
            <v>0</v>
          </cell>
          <cell r="D123">
            <v>14</v>
          </cell>
          <cell r="E123">
            <v>40</v>
          </cell>
          <cell r="F123">
            <v>39680</v>
          </cell>
          <cell r="G123">
            <v>0</v>
          </cell>
          <cell r="H123">
            <v>500</v>
          </cell>
          <cell r="I123">
            <v>70</v>
          </cell>
        </row>
        <row r="124">
          <cell r="B124">
            <v>858</v>
          </cell>
          <cell r="C124">
            <v>622</v>
          </cell>
          <cell r="D124">
            <v>150</v>
          </cell>
          <cell r="E124">
            <v>1081</v>
          </cell>
          <cell r="F124">
            <v>4410</v>
          </cell>
          <cell r="G124">
            <v>936</v>
          </cell>
          <cell r="H124">
            <v>1615</v>
          </cell>
          <cell r="I124">
            <v>212</v>
          </cell>
        </row>
        <row r="125">
          <cell r="B125">
            <v>38</v>
          </cell>
          <cell r="C125">
            <v>7</v>
          </cell>
          <cell r="D125">
            <v>2672</v>
          </cell>
          <cell r="E125">
            <v>1677</v>
          </cell>
          <cell r="F125">
            <v>570</v>
          </cell>
          <cell r="G125">
            <v>119</v>
          </cell>
          <cell r="H125">
            <v>4</v>
          </cell>
          <cell r="I125">
            <v>45</v>
          </cell>
        </row>
        <row r="126">
          <cell r="B126">
            <v>4</v>
          </cell>
          <cell r="C126">
            <v>0</v>
          </cell>
          <cell r="D126">
            <v>6</v>
          </cell>
          <cell r="E126">
            <v>19549</v>
          </cell>
          <cell r="F126">
            <v>82</v>
          </cell>
          <cell r="G126">
            <v>120</v>
          </cell>
          <cell r="H126">
            <v>88</v>
          </cell>
          <cell r="I126">
            <v>0</v>
          </cell>
        </row>
        <row r="127">
          <cell r="B127">
            <v>4107</v>
          </cell>
          <cell r="C127">
            <v>70</v>
          </cell>
          <cell r="D127">
            <v>846</v>
          </cell>
          <cell r="E127">
            <v>5006</v>
          </cell>
          <cell r="F127">
            <v>9300</v>
          </cell>
          <cell r="G127">
            <v>506</v>
          </cell>
          <cell r="H127">
            <v>6614</v>
          </cell>
          <cell r="I127">
            <v>19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39480</v>
          </cell>
          <cell r="F129">
            <v>2295</v>
          </cell>
          <cell r="G129">
            <v>400</v>
          </cell>
          <cell r="H129">
            <v>0</v>
          </cell>
          <cell r="I129">
            <v>20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408</v>
          </cell>
          <cell r="G130">
            <v>3</v>
          </cell>
          <cell r="H130">
            <v>38</v>
          </cell>
          <cell r="I130">
            <v>8</v>
          </cell>
        </row>
        <row r="131">
          <cell r="B131">
            <v>110</v>
          </cell>
          <cell r="C131">
            <v>551</v>
          </cell>
          <cell r="D131">
            <v>18</v>
          </cell>
          <cell r="E131">
            <v>222</v>
          </cell>
          <cell r="F131">
            <v>2112</v>
          </cell>
          <cell r="G131">
            <v>6</v>
          </cell>
          <cell r="H131">
            <v>0</v>
          </cell>
          <cell r="I131">
            <v>7294</v>
          </cell>
        </row>
        <row r="132">
          <cell r="B132">
            <v>2185</v>
          </cell>
          <cell r="C132">
            <v>105</v>
          </cell>
          <cell r="D132">
            <v>1207</v>
          </cell>
          <cell r="E132">
            <v>4040</v>
          </cell>
          <cell r="F132">
            <v>395</v>
          </cell>
          <cell r="G132">
            <v>431</v>
          </cell>
          <cell r="H132">
            <v>1733</v>
          </cell>
          <cell r="I132">
            <v>424</v>
          </cell>
        </row>
        <row r="133">
          <cell r="B133">
            <v>0</v>
          </cell>
          <cell r="C133">
            <v>0</v>
          </cell>
          <cell r="D133">
            <v>378</v>
          </cell>
          <cell r="E133">
            <v>0</v>
          </cell>
          <cell r="F133">
            <v>0</v>
          </cell>
          <cell r="G133">
            <v>114</v>
          </cell>
          <cell r="H133">
            <v>230</v>
          </cell>
          <cell r="I133">
            <v>397</v>
          </cell>
        </row>
        <row r="134">
          <cell r="B134">
            <v>0</v>
          </cell>
          <cell r="C134">
            <v>3490</v>
          </cell>
          <cell r="D134">
            <v>0</v>
          </cell>
          <cell r="E134">
            <v>85</v>
          </cell>
          <cell r="F134">
            <v>7010</v>
          </cell>
          <cell r="G134">
            <v>42</v>
          </cell>
          <cell r="H134">
            <v>0</v>
          </cell>
          <cell r="I134">
            <v>16270</v>
          </cell>
        </row>
        <row r="135">
          <cell r="B135">
            <v>158</v>
          </cell>
          <cell r="C135">
            <v>1578</v>
          </cell>
          <cell r="D135">
            <v>2682</v>
          </cell>
          <cell r="E135">
            <v>32</v>
          </cell>
          <cell r="F135">
            <v>1360</v>
          </cell>
          <cell r="G135">
            <v>0</v>
          </cell>
          <cell r="H135">
            <v>0</v>
          </cell>
          <cell r="I135">
            <v>20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56</v>
          </cell>
          <cell r="G136">
            <v>0</v>
          </cell>
          <cell r="H136">
            <v>0</v>
          </cell>
          <cell r="I136">
            <v>20</v>
          </cell>
        </row>
        <row r="137">
          <cell r="B137">
            <v>133560</v>
          </cell>
          <cell r="C137">
            <v>36970</v>
          </cell>
          <cell r="D137">
            <v>1439079</v>
          </cell>
          <cell r="E137">
            <v>14049</v>
          </cell>
          <cell r="F137">
            <v>66868</v>
          </cell>
          <cell r="G137">
            <v>346378</v>
          </cell>
          <cell r="H137">
            <v>84004</v>
          </cell>
          <cell r="I137">
            <v>40725</v>
          </cell>
        </row>
        <row r="138">
          <cell r="B138">
            <v>40731</v>
          </cell>
          <cell r="C138">
            <v>23239</v>
          </cell>
          <cell r="D138">
            <v>10173</v>
          </cell>
          <cell r="E138">
            <v>26228</v>
          </cell>
          <cell r="F138">
            <v>3519</v>
          </cell>
          <cell r="G138">
            <v>17277</v>
          </cell>
          <cell r="H138">
            <v>8054</v>
          </cell>
          <cell r="I138">
            <v>4087</v>
          </cell>
        </row>
      </sheetData>
      <sheetData sheetId="8">
        <row r="8">
          <cell r="B8">
            <v>747</v>
          </cell>
          <cell r="C8">
            <v>238282</v>
          </cell>
          <cell r="D8">
            <v>165614</v>
          </cell>
          <cell r="E8">
            <v>33635</v>
          </cell>
          <cell r="F8">
            <v>10817</v>
          </cell>
          <cell r="H8">
            <v>48557</v>
          </cell>
          <cell r="I8">
            <v>16939</v>
          </cell>
        </row>
        <row r="9">
          <cell r="B9">
            <v>1609</v>
          </cell>
          <cell r="C9">
            <v>1204</v>
          </cell>
          <cell r="D9">
            <v>817</v>
          </cell>
          <cell r="E9">
            <v>1220</v>
          </cell>
          <cell r="F9">
            <v>4940</v>
          </cell>
          <cell r="G9">
            <v>1907</v>
          </cell>
          <cell r="H9">
            <v>7073</v>
          </cell>
          <cell r="I9">
            <v>2082</v>
          </cell>
        </row>
        <row r="10">
          <cell r="B10">
            <v>0</v>
          </cell>
          <cell r="C10">
            <v>0</v>
          </cell>
          <cell r="D10">
            <v>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447</v>
          </cell>
        </row>
        <row r="11">
          <cell r="C11">
            <v>49</v>
          </cell>
        </row>
        <row r="12">
          <cell r="B12">
            <v>0</v>
          </cell>
          <cell r="C12">
            <v>0</v>
          </cell>
          <cell r="D12">
            <v>43</v>
          </cell>
          <cell r="E12">
            <v>7</v>
          </cell>
          <cell r="F12">
            <v>5</v>
          </cell>
          <cell r="G12">
            <v>0</v>
          </cell>
          <cell r="H12">
            <v>355</v>
          </cell>
          <cell r="I12">
            <v>145</v>
          </cell>
        </row>
        <row r="13">
          <cell r="B13">
            <v>83</v>
          </cell>
          <cell r="C13">
            <v>53</v>
          </cell>
          <cell r="D13">
            <v>13</v>
          </cell>
          <cell r="E13">
            <v>191</v>
          </cell>
          <cell r="F13">
            <v>325</v>
          </cell>
          <cell r="G13">
            <v>431</v>
          </cell>
          <cell r="H13">
            <v>0</v>
          </cell>
          <cell r="I13">
            <v>0</v>
          </cell>
        </row>
        <row r="14">
          <cell r="B14">
            <v>18</v>
          </cell>
          <cell r="C14">
            <v>180</v>
          </cell>
          <cell r="D14">
            <v>35</v>
          </cell>
          <cell r="E14">
            <v>2</v>
          </cell>
          <cell r="F14">
            <v>1505</v>
          </cell>
          <cell r="G14">
            <v>577</v>
          </cell>
          <cell r="H14">
            <v>0</v>
          </cell>
          <cell r="I14">
            <v>18</v>
          </cell>
        </row>
        <row r="15">
          <cell r="B15">
            <v>0</v>
          </cell>
          <cell r="C15">
            <v>10</v>
          </cell>
          <cell r="D15">
            <v>0</v>
          </cell>
          <cell r="E15">
            <v>0</v>
          </cell>
          <cell r="F15">
            <v>15</v>
          </cell>
          <cell r="G15">
            <v>60</v>
          </cell>
          <cell r="H15">
            <v>0</v>
          </cell>
          <cell r="I15">
            <v>0</v>
          </cell>
        </row>
        <row r="16">
          <cell r="B16">
            <v>315</v>
          </cell>
          <cell r="C16">
            <v>1021</v>
          </cell>
          <cell r="D16">
            <v>621</v>
          </cell>
          <cell r="E16">
            <v>196</v>
          </cell>
          <cell r="F16">
            <v>3733</v>
          </cell>
          <cell r="G16">
            <v>7398</v>
          </cell>
          <cell r="H16">
            <v>3726</v>
          </cell>
          <cell r="I16">
            <v>442</v>
          </cell>
        </row>
        <row r="17">
          <cell r="B17">
            <v>285</v>
          </cell>
          <cell r="C17">
            <v>716</v>
          </cell>
          <cell r="D17">
            <v>160</v>
          </cell>
          <cell r="E17">
            <v>589</v>
          </cell>
          <cell r="F17">
            <v>1155</v>
          </cell>
          <cell r="G17">
            <v>209</v>
          </cell>
          <cell r="H17">
            <v>1344</v>
          </cell>
          <cell r="I17">
            <v>438</v>
          </cell>
        </row>
        <row r="18">
          <cell r="B18">
            <v>0</v>
          </cell>
          <cell r="C18">
            <v>859</v>
          </cell>
          <cell r="D18">
            <v>32</v>
          </cell>
          <cell r="E18">
            <v>180</v>
          </cell>
          <cell r="F18">
            <v>2185</v>
          </cell>
          <cell r="G18">
            <v>55</v>
          </cell>
          <cell r="H18">
            <v>18</v>
          </cell>
          <cell r="I18">
            <v>607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1859</v>
          </cell>
          <cell r="F19">
            <v>160</v>
          </cell>
          <cell r="G19">
            <v>25</v>
          </cell>
          <cell r="H19">
            <v>0</v>
          </cell>
          <cell r="I19">
            <v>0</v>
          </cell>
        </row>
        <row r="20">
          <cell r="B20">
            <v>538</v>
          </cell>
          <cell r="C20">
            <v>1228</v>
          </cell>
          <cell r="D20">
            <v>381</v>
          </cell>
          <cell r="E20">
            <v>602</v>
          </cell>
          <cell r="F20">
            <v>1885</v>
          </cell>
          <cell r="G20">
            <v>741</v>
          </cell>
          <cell r="H20">
            <v>52</v>
          </cell>
          <cell r="I20">
            <v>1109</v>
          </cell>
        </row>
        <row r="21">
          <cell r="B21">
            <v>3825</v>
          </cell>
          <cell r="C21">
            <v>2618</v>
          </cell>
          <cell r="D21">
            <v>2653</v>
          </cell>
          <cell r="E21">
            <v>7941</v>
          </cell>
          <cell r="F21">
            <v>3657</v>
          </cell>
          <cell r="G21">
            <v>965</v>
          </cell>
          <cell r="H21">
            <v>5872</v>
          </cell>
          <cell r="I21">
            <v>1017</v>
          </cell>
        </row>
        <row r="22">
          <cell r="B22">
            <v>255</v>
          </cell>
          <cell r="C22">
            <v>82</v>
          </cell>
          <cell r="D22">
            <v>454</v>
          </cell>
          <cell r="E22">
            <v>389</v>
          </cell>
          <cell r="F22">
            <v>282</v>
          </cell>
          <cell r="G22">
            <v>350</v>
          </cell>
          <cell r="H22">
            <v>105</v>
          </cell>
          <cell r="I22">
            <v>119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3</v>
          </cell>
        </row>
        <row r="24">
          <cell r="B24">
            <v>177</v>
          </cell>
          <cell r="C24">
            <v>502</v>
          </cell>
          <cell r="D24">
            <v>253</v>
          </cell>
          <cell r="E24">
            <v>722</v>
          </cell>
          <cell r="F24">
            <v>3462</v>
          </cell>
          <cell r="G24">
            <v>257</v>
          </cell>
          <cell r="H24">
            <v>184</v>
          </cell>
          <cell r="I24">
            <v>642</v>
          </cell>
        </row>
        <row r="25">
          <cell r="B25">
            <v>134</v>
          </cell>
          <cell r="C25">
            <v>7</v>
          </cell>
          <cell r="D25">
            <v>3</v>
          </cell>
          <cell r="E25">
            <v>202</v>
          </cell>
          <cell r="F25">
            <v>135</v>
          </cell>
          <cell r="G25">
            <v>167</v>
          </cell>
          <cell r="H25">
            <v>82</v>
          </cell>
          <cell r="I25">
            <v>75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561</v>
          </cell>
          <cell r="F26">
            <v>440</v>
          </cell>
          <cell r="G26">
            <v>15</v>
          </cell>
          <cell r="H26">
            <v>25</v>
          </cell>
          <cell r="I26">
            <v>1</v>
          </cell>
        </row>
        <row r="27">
          <cell r="B27">
            <v>50</v>
          </cell>
          <cell r="C27">
            <v>23</v>
          </cell>
          <cell r="D27">
            <v>15</v>
          </cell>
          <cell r="E27">
            <v>242</v>
          </cell>
          <cell r="F27">
            <v>135</v>
          </cell>
          <cell r="G27">
            <v>15</v>
          </cell>
          <cell r="H27">
            <v>33</v>
          </cell>
          <cell r="I27">
            <v>11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297</v>
          </cell>
          <cell r="F28">
            <v>320</v>
          </cell>
          <cell r="G28">
            <v>4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93</v>
          </cell>
          <cell r="F29">
            <v>20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17</v>
          </cell>
          <cell r="C30">
            <v>8</v>
          </cell>
          <cell r="D30">
            <v>0</v>
          </cell>
          <cell r="E30">
            <v>126</v>
          </cell>
          <cell r="F30">
            <v>445</v>
          </cell>
          <cell r="G30">
            <v>5</v>
          </cell>
          <cell r="H30">
            <v>7</v>
          </cell>
          <cell r="I30">
            <v>13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2</v>
          </cell>
          <cell r="D32">
            <v>0</v>
          </cell>
          <cell r="E32">
            <v>537</v>
          </cell>
          <cell r="F32">
            <v>260</v>
          </cell>
          <cell r="G32">
            <v>29</v>
          </cell>
          <cell r="H32">
            <v>0</v>
          </cell>
          <cell r="I32">
            <v>0</v>
          </cell>
        </row>
        <row r="33">
          <cell r="B33">
            <v>35</v>
          </cell>
          <cell r="C33">
            <v>0</v>
          </cell>
          <cell r="D33">
            <v>0</v>
          </cell>
          <cell r="E33">
            <v>0</v>
          </cell>
          <cell r="F33">
            <v>240</v>
          </cell>
          <cell r="G33">
            <v>40</v>
          </cell>
          <cell r="H33">
            <v>98</v>
          </cell>
          <cell r="I33">
            <v>0</v>
          </cell>
        </row>
        <row r="34">
          <cell r="B34">
            <v>10</v>
          </cell>
          <cell r="C34">
            <v>38</v>
          </cell>
          <cell r="D34">
            <v>0</v>
          </cell>
          <cell r="E34">
            <v>36</v>
          </cell>
          <cell r="F34">
            <v>315</v>
          </cell>
          <cell r="G34">
            <v>21</v>
          </cell>
          <cell r="H34">
            <v>0</v>
          </cell>
          <cell r="I34">
            <v>285</v>
          </cell>
        </row>
        <row r="35">
          <cell r="B35">
            <v>203</v>
          </cell>
          <cell r="C35">
            <v>109</v>
          </cell>
          <cell r="D35">
            <v>150</v>
          </cell>
          <cell r="E35">
            <v>70</v>
          </cell>
          <cell r="F35">
            <v>160</v>
          </cell>
          <cell r="G35">
            <v>422</v>
          </cell>
          <cell r="H35">
            <v>155</v>
          </cell>
          <cell r="I35">
            <v>128</v>
          </cell>
        </row>
        <row r="36">
          <cell r="B36">
            <v>134</v>
          </cell>
          <cell r="C36">
            <v>5</v>
          </cell>
          <cell r="D36">
            <v>160</v>
          </cell>
          <cell r="E36">
            <v>0</v>
          </cell>
          <cell r="F36">
            <v>0</v>
          </cell>
          <cell r="G36">
            <v>259</v>
          </cell>
          <cell r="H36">
            <v>0</v>
          </cell>
          <cell r="I36">
            <v>100</v>
          </cell>
        </row>
        <row r="37">
          <cell r="B37">
            <v>15</v>
          </cell>
          <cell r="C37">
            <v>0</v>
          </cell>
          <cell r="D37">
            <v>6</v>
          </cell>
          <cell r="E37">
            <v>0</v>
          </cell>
          <cell r="F37">
            <v>0</v>
          </cell>
          <cell r="G37">
            <v>50</v>
          </cell>
          <cell r="H37">
            <v>0</v>
          </cell>
          <cell r="I37">
            <v>89</v>
          </cell>
        </row>
        <row r="38">
          <cell r="B38">
            <v>62</v>
          </cell>
          <cell r="C38">
            <v>439</v>
          </cell>
          <cell r="D38">
            <v>14</v>
          </cell>
          <cell r="E38">
            <v>30</v>
          </cell>
          <cell r="F38">
            <v>770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101</v>
          </cell>
          <cell r="C40">
            <v>199</v>
          </cell>
          <cell r="D40">
            <v>2009</v>
          </cell>
          <cell r="E40">
            <v>78</v>
          </cell>
          <cell r="F40">
            <v>428</v>
          </cell>
          <cell r="G40">
            <v>412</v>
          </cell>
          <cell r="H40">
            <v>670</v>
          </cell>
          <cell r="I40">
            <v>281</v>
          </cell>
        </row>
        <row r="41">
          <cell r="B41">
            <v>1854</v>
          </cell>
          <cell r="C41">
            <v>2550</v>
          </cell>
          <cell r="D41">
            <v>1238</v>
          </cell>
          <cell r="E41">
            <v>4322</v>
          </cell>
          <cell r="F41">
            <v>3032</v>
          </cell>
          <cell r="G41">
            <v>1203</v>
          </cell>
          <cell r="H41">
            <v>1725</v>
          </cell>
          <cell r="I41">
            <v>1322</v>
          </cell>
        </row>
        <row r="56">
          <cell r="B56">
            <v>9051</v>
          </cell>
          <cell r="C56">
            <v>27118</v>
          </cell>
          <cell r="D56">
            <v>109403</v>
          </cell>
          <cell r="E56">
            <v>5466</v>
          </cell>
          <cell r="F56">
            <v>4439</v>
          </cell>
          <cell r="G56">
            <v>0</v>
          </cell>
          <cell r="H56">
            <v>11670</v>
          </cell>
          <cell r="I56">
            <v>2945</v>
          </cell>
        </row>
        <row r="57">
          <cell r="B57">
            <v>2620</v>
          </cell>
          <cell r="C57">
            <v>789</v>
          </cell>
          <cell r="D57">
            <v>1391</v>
          </cell>
          <cell r="E57">
            <v>1395</v>
          </cell>
          <cell r="F57">
            <v>3426</v>
          </cell>
          <cell r="G57">
            <v>2609</v>
          </cell>
          <cell r="H57">
            <v>33658</v>
          </cell>
          <cell r="I57">
            <v>1663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B59">
            <v>1515</v>
          </cell>
          <cell r="C59">
            <v>71785</v>
          </cell>
          <cell r="D59">
            <v>375</v>
          </cell>
          <cell r="E59">
            <v>1105</v>
          </cell>
          <cell r="F59">
            <v>8615</v>
          </cell>
          <cell r="G59">
            <v>4180</v>
          </cell>
          <cell r="H59">
            <v>635</v>
          </cell>
          <cell r="I59">
            <v>29735</v>
          </cell>
        </row>
        <row r="60">
          <cell r="B60">
            <v>0</v>
          </cell>
          <cell r="C60">
            <v>0</v>
          </cell>
          <cell r="D60">
            <v>869</v>
          </cell>
          <cell r="E60">
            <v>0</v>
          </cell>
          <cell r="F60">
            <v>0</v>
          </cell>
          <cell r="G60">
            <v>15</v>
          </cell>
          <cell r="H60">
            <v>2617</v>
          </cell>
          <cell r="I60">
            <v>252</v>
          </cell>
        </row>
        <row r="61">
          <cell r="B61">
            <v>1169</v>
          </cell>
          <cell r="C61">
            <v>127</v>
          </cell>
          <cell r="D61">
            <v>1994</v>
          </cell>
          <cell r="E61">
            <v>1159</v>
          </cell>
          <cell r="F61">
            <v>250</v>
          </cell>
          <cell r="G61">
            <v>1087</v>
          </cell>
          <cell r="H61">
            <v>16381</v>
          </cell>
          <cell r="I61">
            <v>0</v>
          </cell>
        </row>
        <row r="62">
          <cell r="B62">
            <v>18</v>
          </cell>
          <cell r="C62">
            <v>199</v>
          </cell>
          <cell r="D62">
            <v>1723</v>
          </cell>
          <cell r="E62">
            <v>158</v>
          </cell>
          <cell r="F62">
            <v>260</v>
          </cell>
          <cell r="G62">
            <v>10054</v>
          </cell>
          <cell r="H62">
            <v>18704</v>
          </cell>
          <cell r="I62">
            <v>105</v>
          </cell>
        </row>
        <row r="63">
          <cell r="B63">
            <v>15</v>
          </cell>
          <cell r="C63">
            <v>0</v>
          </cell>
          <cell r="D63">
            <v>0</v>
          </cell>
          <cell r="E63">
            <v>0</v>
          </cell>
          <cell r="F63">
            <v>10</v>
          </cell>
          <cell r="G63">
            <v>340</v>
          </cell>
          <cell r="H63">
            <v>185</v>
          </cell>
          <cell r="I63">
            <v>0</v>
          </cell>
        </row>
        <row r="64">
          <cell r="B64">
            <v>1442</v>
          </cell>
          <cell r="C64">
            <v>1582</v>
          </cell>
          <cell r="D64">
            <v>2204</v>
          </cell>
          <cell r="E64">
            <v>18</v>
          </cell>
          <cell r="F64">
            <v>1228</v>
          </cell>
          <cell r="G64">
            <v>109</v>
          </cell>
          <cell r="H64">
            <v>7290</v>
          </cell>
          <cell r="I64">
            <v>125</v>
          </cell>
        </row>
        <row r="65">
          <cell r="B65">
            <v>471</v>
          </cell>
          <cell r="C65">
            <v>762</v>
          </cell>
          <cell r="D65">
            <v>135</v>
          </cell>
          <cell r="E65">
            <v>436</v>
          </cell>
          <cell r="F65">
            <v>795</v>
          </cell>
          <cell r="G65">
            <v>244</v>
          </cell>
          <cell r="H65">
            <v>2492</v>
          </cell>
          <cell r="I65">
            <v>426</v>
          </cell>
        </row>
        <row r="66">
          <cell r="B66">
            <v>20</v>
          </cell>
          <cell r="C66">
            <v>875</v>
          </cell>
          <cell r="D66">
            <v>0</v>
          </cell>
          <cell r="E66">
            <v>8</v>
          </cell>
          <cell r="F66">
            <v>847</v>
          </cell>
          <cell r="G66">
            <v>388</v>
          </cell>
          <cell r="H66">
            <v>10</v>
          </cell>
          <cell r="I66">
            <v>1568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1437</v>
          </cell>
          <cell r="F67">
            <v>70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259</v>
          </cell>
          <cell r="C68">
            <v>744</v>
          </cell>
          <cell r="D68">
            <v>238</v>
          </cell>
          <cell r="E68">
            <v>516</v>
          </cell>
          <cell r="F68">
            <v>975</v>
          </cell>
          <cell r="G68">
            <v>521</v>
          </cell>
          <cell r="H68">
            <v>13</v>
          </cell>
          <cell r="I68">
            <v>580</v>
          </cell>
        </row>
        <row r="69">
          <cell r="B69">
            <v>2477</v>
          </cell>
          <cell r="C69">
            <v>4462</v>
          </cell>
          <cell r="D69">
            <v>2289</v>
          </cell>
          <cell r="E69">
            <v>4334</v>
          </cell>
          <cell r="F69">
            <v>3189</v>
          </cell>
          <cell r="G69">
            <v>812</v>
          </cell>
          <cell r="H69">
            <v>3069</v>
          </cell>
          <cell r="I69">
            <v>1174</v>
          </cell>
        </row>
        <row r="70">
          <cell r="B70">
            <v>1468</v>
          </cell>
          <cell r="C70">
            <v>417</v>
          </cell>
          <cell r="D70">
            <v>5291</v>
          </cell>
          <cell r="E70">
            <v>1467</v>
          </cell>
          <cell r="F70">
            <v>1055</v>
          </cell>
          <cell r="G70">
            <v>883</v>
          </cell>
          <cell r="H70">
            <v>820</v>
          </cell>
          <cell r="I70">
            <v>211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2416</v>
          </cell>
          <cell r="C72">
            <v>2604</v>
          </cell>
          <cell r="D72">
            <v>650</v>
          </cell>
          <cell r="E72">
            <v>1078</v>
          </cell>
          <cell r="F72">
            <v>1405</v>
          </cell>
          <cell r="G72">
            <v>474</v>
          </cell>
          <cell r="H72">
            <v>155</v>
          </cell>
          <cell r="I72">
            <v>921</v>
          </cell>
        </row>
        <row r="73">
          <cell r="B73">
            <v>2367</v>
          </cell>
          <cell r="C73">
            <v>107</v>
          </cell>
          <cell r="D73">
            <v>912</v>
          </cell>
          <cell r="E73">
            <v>2898</v>
          </cell>
          <cell r="F73">
            <v>592</v>
          </cell>
          <cell r="G73">
            <v>160</v>
          </cell>
          <cell r="H73">
            <v>483</v>
          </cell>
          <cell r="I73">
            <v>67</v>
          </cell>
        </row>
        <row r="74">
          <cell r="B74">
            <v>105</v>
          </cell>
          <cell r="C74">
            <v>4</v>
          </cell>
          <cell r="D74">
            <v>0</v>
          </cell>
          <cell r="E74">
            <v>365</v>
          </cell>
          <cell r="F74">
            <v>2070</v>
          </cell>
          <cell r="G74">
            <v>20</v>
          </cell>
          <cell r="H74">
            <v>385</v>
          </cell>
          <cell r="I74">
            <v>10</v>
          </cell>
        </row>
        <row r="75">
          <cell r="B75">
            <v>192</v>
          </cell>
          <cell r="C75">
            <v>112</v>
          </cell>
          <cell r="D75">
            <v>101</v>
          </cell>
          <cell r="E75">
            <v>256</v>
          </cell>
          <cell r="F75">
            <v>301</v>
          </cell>
          <cell r="G75">
            <v>0</v>
          </cell>
          <cell r="H75">
            <v>55</v>
          </cell>
          <cell r="I75">
            <v>24</v>
          </cell>
        </row>
        <row r="76">
          <cell r="B76">
            <v>0</v>
          </cell>
          <cell r="C76">
            <v>12</v>
          </cell>
          <cell r="D76">
            <v>0</v>
          </cell>
          <cell r="E76">
            <v>364</v>
          </cell>
          <cell r="F76">
            <v>155</v>
          </cell>
          <cell r="G76">
            <v>17</v>
          </cell>
          <cell r="H76">
            <v>7</v>
          </cell>
          <cell r="I76">
            <v>0</v>
          </cell>
        </row>
        <row r="77">
          <cell r="B77">
            <v>9</v>
          </cell>
          <cell r="C77">
            <v>0</v>
          </cell>
          <cell r="D77">
            <v>0</v>
          </cell>
          <cell r="E77">
            <v>10881</v>
          </cell>
          <cell r="F77">
            <v>47</v>
          </cell>
          <cell r="G77">
            <v>352</v>
          </cell>
          <cell r="H77">
            <v>66</v>
          </cell>
          <cell r="I77">
            <v>0</v>
          </cell>
        </row>
        <row r="78">
          <cell r="B78">
            <v>366</v>
          </cell>
          <cell r="C78">
            <v>22</v>
          </cell>
          <cell r="D78">
            <v>18</v>
          </cell>
          <cell r="E78">
            <v>239</v>
          </cell>
          <cell r="F78">
            <v>530</v>
          </cell>
          <cell r="G78">
            <v>0</v>
          </cell>
          <cell r="H78">
            <v>66</v>
          </cell>
          <cell r="I78">
            <v>35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427</v>
          </cell>
          <cell r="F80">
            <v>225</v>
          </cell>
          <cell r="G80">
            <v>59</v>
          </cell>
          <cell r="H80">
            <v>0</v>
          </cell>
          <cell r="I80">
            <v>2</v>
          </cell>
        </row>
        <row r="81">
          <cell r="B81">
            <v>556</v>
          </cell>
          <cell r="C81">
            <v>251</v>
          </cell>
          <cell r="D81">
            <v>0</v>
          </cell>
          <cell r="E81">
            <v>12</v>
          </cell>
          <cell r="F81">
            <v>1175</v>
          </cell>
          <cell r="G81">
            <v>59</v>
          </cell>
          <cell r="H81">
            <v>32</v>
          </cell>
          <cell r="I81">
            <v>895</v>
          </cell>
        </row>
        <row r="82">
          <cell r="B82">
            <v>136</v>
          </cell>
          <cell r="C82">
            <v>3617</v>
          </cell>
          <cell r="D82">
            <v>0</v>
          </cell>
          <cell r="E82">
            <v>464</v>
          </cell>
          <cell r="F82">
            <v>2084</v>
          </cell>
          <cell r="G82">
            <v>25</v>
          </cell>
          <cell r="H82">
            <v>0</v>
          </cell>
          <cell r="I82">
            <v>4602</v>
          </cell>
        </row>
        <row r="83">
          <cell r="B83">
            <v>369</v>
          </cell>
          <cell r="C83">
            <v>791</v>
          </cell>
          <cell r="D83">
            <v>1070</v>
          </cell>
          <cell r="E83">
            <v>1015</v>
          </cell>
          <cell r="F83">
            <v>328</v>
          </cell>
          <cell r="G83">
            <v>819</v>
          </cell>
          <cell r="H83">
            <v>347</v>
          </cell>
          <cell r="I83">
            <v>248</v>
          </cell>
        </row>
        <row r="84">
          <cell r="B84">
            <v>0</v>
          </cell>
          <cell r="C84">
            <v>0</v>
          </cell>
          <cell r="D84">
            <v>571</v>
          </cell>
          <cell r="E84">
            <v>0</v>
          </cell>
          <cell r="F84">
            <v>0</v>
          </cell>
          <cell r="G84">
            <v>299</v>
          </cell>
          <cell r="H84">
            <v>955</v>
          </cell>
          <cell r="I84">
            <v>600</v>
          </cell>
        </row>
        <row r="85">
          <cell r="B85">
            <v>0</v>
          </cell>
          <cell r="C85">
            <v>580</v>
          </cell>
          <cell r="D85">
            <v>0</v>
          </cell>
          <cell r="E85">
            <v>0</v>
          </cell>
          <cell r="F85">
            <v>9900</v>
          </cell>
          <cell r="G85">
            <v>50</v>
          </cell>
          <cell r="H85">
            <v>0</v>
          </cell>
          <cell r="I85">
            <v>5770</v>
          </cell>
        </row>
        <row r="86">
          <cell r="B86">
            <v>140</v>
          </cell>
          <cell r="C86">
            <v>10967</v>
          </cell>
          <cell r="D86">
            <v>272</v>
          </cell>
          <cell r="E86">
            <v>22</v>
          </cell>
          <cell r="F86">
            <v>430</v>
          </cell>
          <cell r="G86">
            <v>0</v>
          </cell>
          <cell r="H86">
            <v>0</v>
          </cell>
          <cell r="I86">
            <v>14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200</v>
          </cell>
          <cell r="G87">
            <v>0</v>
          </cell>
          <cell r="H87">
            <v>0</v>
          </cell>
          <cell r="I87">
            <v>2</v>
          </cell>
        </row>
        <row r="88">
          <cell r="B88">
            <v>26821</v>
          </cell>
          <cell r="C88">
            <v>7589</v>
          </cell>
          <cell r="D88">
            <v>161003</v>
          </cell>
          <cell r="E88">
            <v>3768</v>
          </cell>
          <cell r="F88">
            <v>12761</v>
          </cell>
          <cell r="G88">
            <v>61586</v>
          </cell>
          <cell r="H88">
            <v>18860</v>
          </cell>
          <cell r="I88">
            <v>913</v>
          </cell>
        </row>
        <row r="89">
          <cell r="B89">
            <v>162133</v>
          </cell>
          <cell r="C89">
            <v>159414</v>
          </cell>
          <cell r="D89">
            <v>14949</v>
          </cell>
          <cell r="E89">
            <v>205122</v>
          </cell>
          <cell r="F89">
            <v>19311</v>
          </cell>
          <cell r="G89">
            <v>73099</v>
          </cell>
          <cell r="H89">
            <v>25970</v>
          </cell>
          <cell r="I89">
            <v>2193</v>
          </cell>
        </row>
        <row r="105">
          <cell r="B105">
            <v>45515</v>
          </cell>
          <cell r="C105">
            <v>82570</v>
          </cell>
          <cell r="D105">
            <v>618710</v>
          </cell>
          <cell r="E105">
            <v>23412</v>
          </cell>
          <cell r="F105">
            <v>20157</v>
          </cell>
          <cell r="H105">
            <v>57183</v>
          </cell>
          <cell r="I105">
            <v>11488</v>
          </cell>
        </row>
        <row r="106">
          <cell r="B106">
            <v>5342</v>
          </cell>
          <cell r="C106">
            <v>2417</v>
          </cell>
          <cell r="D106">
            <v>3299</v>
          </cell>
          <cell r="E106">
            <v>2234</v>
          </cell>
          <cell r="F106">
            <v>6857</v>
          </cell>
          <cell r="G106">
            <v>4041</v>
          </cell>
          <cell r="H106">
            <v>87363</v>
          </cell>
          <cell r="I106">
            <v>2480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>
            <v>315</v>
          </cell>
          <cell r="C108">
            <v>5290</v>
          </cell>
          <cell r="D108">
            <v>100</v>
          </cell>
          <cell r="E108">
            <v>165</v>
          </cell>
          <cell r="F108">
            <v>970</v>
          </cell>
          <cell r="G108">
            <v>585</v>
          </cell>
          <cell r="H108">
            <v>105</v>
          </cell>
          <cell r="I108">
            <v>2230</v>
          </cell>
        </row>
        <row r="109">
          <cell r="B109">
            <v>0</v>
          </cell>
          <cell r="C109">
            <v>0</v>
          </cell>
          <cell r="D109">
            <v>1325</v>
          </cell>
          <cell r="E109">
            <v>0</v>
          </cell>
          <cell r="F109">
            <v>0</v>
          </cell>
          <cell r="G109">
            <v>19</v>
          </cell>
          <cell r="H109">
            <v>5127</v>
          </cell>
          <cell r="I109">
            <v>504</v>
          </cell>
        </row>
        <row r="110">
          <cell r="B110">
            <v>1185</v>
          </cell>
          <cell r="C110">
            <v>166</v>
          </cell>
          <cell r="D110">
            <v>790</v>
          </cell>
          <cell r="E110">
            <v>1629</v>
          </cell>
          <cell r="F110">
            <v>300</v>
          </cell>
          <cell r="G110">
            <v>784</v>
          </cell>
          <cell r="H110">
            <v>14722</v>
          </cell>
          <cell r="I110">
            <v>0</v>
          </cell>
        </row>
        <row r="111">
          <cell r="B111">
            <v>36</v>
          </cell>
          <cell r="C111">
            <v>321</v>
          </cell>
          <cell r="D111">
            <v>887</v>
          </cell>
          <cell r="E111">
            <v>178</v>
          </cell>
          <cell r="F111">
            <v>270</v>
          </cell>
          <cell r="G111">
            <v>6402</v>
          </cell>
          <cell r="H111">
            <v>20494</v>
          </cell>
          <cell r="I111">
            <v>263</v>
          </cell>
        </row>
        <row r="112">
          <cell r="B112">
            <v>17</v>
          </cell>
          <cell r="C112">
            <v>0</v>
          </cell>
          <cell r="D112">
            <v>0</v>
          </cell>
          <cell r="E112">
            <v>0</v>
          </cell>
          <cell r="F112">
            <v>30</v>
          </cell>
          <cell r="G112">
            <v>248</v>
          </cell>
          <cell r="H112">
            <v>222</v>
          </cell>
          <cell r="I112">
            <v>0</v>
          </cell>
        </row>
        <row r="113">
          <cell r="B113">
            <v>2545</v>
          </cell>
          <cell r="C113">
            <v>633</v>
          </cell>
          <cell r="D113">
            <v>1800</v>
          </cell>
          <cell r="E113">
            <v>16</v>
          </cell>
          <cell r="F113">
            <v>3102</v>
          </cell>
          <cell r="G113">
            <v>195</v>
          </cell>
          <cell r="H113">
            <v>19240</v>
          </cell>
          <cell r="I113">
            <v>240</v>
          </cell>
        </row>
        <row r="114">
          <cell r="B114">
            <v>6667</v>
          </cell>
          <cell r="C114">
            <v>5959</v>
          </cell>
          <cell r="D114">
            <v>756</v>
          </cell>
          <cell r="E114">
            <v>4040</v>
          </cell>
          <cell r="F114">
            <v>7820</v>
          </cell>
          <cell r="G114">
            <v>1596</v>
          </cell>
          <cell r="H114">
            <v>28889</v>
          </cell>
          <cell r="I114">
            <v>3036</v>
          </cell>
        </row>
        <row r="115">
          <cell r="B115">
            <v>400</v>
          </cell>
          <cell r="C115">
            <v>8914</v>
          </cell>
          <cell r="D115">
            <v>0</v>
          </cell>
          <cell r="E115">
            <v>31</v>
          </cell>
          <cell r="F115">
            <v>8376</v>
          </cell>
          <cell r="G115">
            <v>2205</v>
          </cell>
          <cell r="H115">
            <v>150</v>
          </cell>
          <cell r="I115">
            <v>15510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14470</v>
          </cell>
          <cell r="F116">
            <v>1260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2359</v>
          </cell>
          <cell r="C117">
            <v>5316</v>
          </cell>
          <cell r="D117">
            <v>7658</v>
          </cell>
          <cell r="E117">
            <v>3663</v>
          </cell>
          <cell r="F117">
            <v>9400</v>
          </cell>
          <cell r="G117">
            <v>3154</v>
          </cell>
          <cell r="H117">
            <v>195</v>
          </cell>
          <cell r="I117">
            <v>4929</v>
          </cell>
        </row>
        <row r="118">
          <cell r="B118">
            <v>31655</v>
          </cell>
          <cell r="C118">
            <v>38789</v>
          </cell>
          <cell r="D118">
            <v>22712</v>
          </cell>
          <cell r="E118">
            <v>57652</v>
          </cell>
          <cell r="F118">
            <v>32451</v>
          </cell>
          <cell r="G118">
            <v>6851</v>
          </cell>
          <cell r="H118">
            <v>31953</v>
          </cell>
          <cell r="I118">
            <v>8898</v>
          </cell>
        </row>
        <row r="119">
          <cell r="B119">
            <v>14135</v>
          </cell>
          <cell r="C119">
            <v>1000</v>
          </cell>
          <cell r="D119">
            <v>22626</v>
          </cell>
          <cell r="E119">
            <v>5544</v>
          </cell>
          <cell r="F119">
            <v>12820</v>
          </cell>
          <cell r="G119">
            <v>14942</v>
          </cell>
          <cell r="H119">
            <v>11476</v>
          </cell>
          <cell r="I119">
            <v>990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15837</v>
          </cell>
          <cell r="C121">
            <v>9898</v>
          </cell>
          <cell r="D121">
            <v>4052</v>
          </cell>
          <cell r="E121">
            <v>6836</v>
          </cell>
          <cell r="F121">
            <v>7600</v>
          </cell>
          <cell r="G121">
            <v>2835</v>
          </cell>
          <cell r="H121">
            <v>330</v>
          </cell>
          <cell r="I121">
            <v>7630</v>
          </cell>
        </row>
        <row r="122">
          <cell r="B122">
            <v>22800</v>
          </cell>
          <cell r="C122">
            <v>373</v>
          </cell>
          <cell r="D122">
            <v>2888</v>
          </cell>
          <cell r="E122">
            <v>11701</v>
          </cell>
          <cell r="F122">
            <v>6560</v>
          </cell>
          <cell r="G122">
            <v>1145</v>
          </cell>
          <cell r="H122">
            <v>8485</v>
          </cell>
          <cell r="I122">
            <v>444</v>
          </cell>
        </row>
        <row r="123">
          <cell r="B123">
            <v>2255</v>
          </cell>
          <cell r="C123">
            <v>16</v>
          </cell>
          <cell r="D123">
            <v>0</v>
          </cell>
          <cell r="E123">
            <v>14600</v>
          </cell>
          <cell r="F123">
            <v>61920</v>
          </cell>
          <cell r="G123">
            <v>366</v>
          </cell>
          <cell r="H123">
            <v>4235</v>
          </cell>
          <cell r="I123">
            <v>80</v>
          </cell>
        </row>
        <row r="124">
          <cell r="B124">
            <v>2370</v>
          </cell>
          <cell r="C124">
            <v>319</v>
          </cell>
          <cell r="D124">
            <v>492</v>
          </cell>
          <cell r="E124">
            <v>2643</v>
          </cell>
          <cell r="F124">
            <v>3800</v>
          </cell>
          <cell r="G124">
            <v>0</v>
          </cell>
          <cell r="H124">
            <v>831</v>
          </cell>
          <cell r="I124">
            <v>181</v>
          </cell>
        </row>
        <row r="125">
          <cell r="B125">
            <v>0</v>
          </cell>
          <cell r="C125">
            <v>18</v>
          </cell>
          <cell r="D125">
            <v>0</v>
          </cell>
          <cell r="E125">
            <v>728</v>
          </cell>
          <cell r="F125">
            <v>310</v>
          </cell>
          <cell r="G125">
            <v>31</v>
          </cell>
          <cell r="H125">
            <v>12</v>
          </cell>
          <cell r="I125">
            <v>0</v>
          </cell>
        </row>
        <row r="126">
          <cell r="B126">
            <v>3</v>
          </cell>
          <cell r="C126">
            <v>0</v>
          </cell>
          <cell r="D126">
            <v>0</v>
          </cell>
          <cell r="E126">
            <v>16878</v>
          </cell>
          <cell r="F126">
            <v>36</v>
          </cell>
          <cell r="G126">
            <v>8200</v>
          </cell>
          <cell r="H126">
            <v>69</v>
          </cell>
          <cell r="I126">
            <v>0</v>
          </cell>
        </row>
        <row r="127">
          <cell r="B127">
            <v>3258</v>
          </cell>
          <cell r="C127">
            <v>116</v>
          </cell>
          <cell r="D127">
            <v>33</v>
          </cell>
          <cell r="E127">
            <v>3670</v>
          </cell>
          <cell r="F127">
            <v>10550</v>
          </cell>
          <cell r="G127">
            <v>0</v>
          </cell>
          <cell r="H127">
            <v>228</v>
          </cell>
          <cell r="I127">
            <v>310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25620</v>
          </cell>
          <cell r="F129">
            <v>3790</v>
          </cell>
          <cell r="G129">
            <v>577</v>
          </cell>
          <cell r="H129">
            <v>0</v>
          </cell>
          <cell r="I129">
            <v>6</v>
          </cell>
        </row>
        <row r="130">
          <cell r="B130">
            <v>28</v>
          </cell>
          <cell r="C130">
            <v>217</v>
          </cell>
          <cell r="D130">
            <v>0</v>
          </cell>
          <cell r="E130">
            <v>3</v>
          </cell>
          <cell r="F130">
            <v>867</v>
          </cell>
          <cell r="G130">
            <v>124</v>
          </cell>
          <cell r="H130">
            <v>97</v>
          </cell>
          <cell r="I130">
            <v>1728</v>
          </cell>
        </row>
        <row r="131">
          <cell r="B131">
            <v>94</v>
          </cell>
          <cell r="C131">
            <v>1691</v>
          </cell>
          <cell r="D131">
            <v>0</v>
          </cell>
          <cell r="E131">
            <v>256</v>
          </cell>
          <cell r="F131">
            <v>2904</v>
          </cell>
          <cell r="G131">
            <v>26</v>
          </cell>
          <cell r="H131">
            <v>0</v>
          </cell>
          <cell r="I131">
            <v>6112</v>
          </cell>
        </row>
        <row r="132">
          <cell r="B132">
            <v>874</v>
          </cell>
          <cell r="C132">
            <v>96</v>
          </cell>
          <cell r="D132">
            <v>9698</v>
          </cell>
          <cell r="E132">
            <v>3315</v>
          </cell>
          <cell r="F132">
            <v>696</v>
          </cell>
          <cell r="G132">
            <v>266</v>
          </cell>
          <cell r="H132">
            <v>868</v>
          </cell>
          <cell r="I132">
            <v>299</v>
          </cell>
        </row>
        <row r="133">
          <cell r="B133">
            <v>0</v>
          </cell>
          <cell r="C133">
            <v>0</v>
          </cell>
          <cell r="D133">
            <v>1150</v>
          </cell>
          <cell r="E133">
            <v>0</v>
          </cell>
          <cell r="F133">
            <v>0</v>
          </cell>
          <cell r="G133">
            <v>81</v>
          </cell>
          <cell r="H133">
            <v>693</v>
          </cell>
          <cell r="I133">
            <v>780</v>
          </cell>
        </row>
        <row r="134">
          <cell r="B134">
            <v>0</v>
          </cell>
          <cell r="C134">
            <v>2378</v>
          </cell>
          <cell r="D134">
            <v>0</v>
          </cell>
          <cell r="E134">
            <v>0</v>
          </cell>
          <cell r="F134">
            <v>12871</v>
          </cell>
          <cell r="G134">
            <v>45</v>
          </cell>
          <cell r="H134">
            <v>0</v>
          </cell>
          <cell r="I134">
            <v>11540</v>
          </cell>
        </row>
        <row r="135">
          <cell r="B135">
            <v>371</v>
          </cell>
          <cell r="C135">
            <v>1536</v>
          </cell>
          <cell r="D135">
            <v>680</v>
          </cell>
          <cell r="E135">
            <v>2</v>
          </cell>
          <cell r="F135">
            <v>1260</v>
          </cell>
          <cell r="G135">
            <v>0</v>
          </cell>
          <cell r="H135">
            <v>0</v>
          </cell>
          <cell r="I135">
            <v>780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40</v>
          </cell>
          <cell r="G136">
            <v>0</v>
          </cell>
          <cell r="H136">
            <v>0</v>
          </cell>
          <cell r="I136">
            <v>3</v>
          </cell>
        </row>
        <row r="137">
          <cell r="B137">
            <v>139869</v>
          </cell>
          <cell r="C137">
            <v>37945</v>
          </cell>
          <cell r="D137">
            <v>1602848</v>
          </cell>
          <cell r="E137">
            <v>17104</v>
          </cell>
          <cell r="F137">
            <v>73714</v>
          </cell>
          <cell r="G137">
            <v>233675</v>
          </cell>
          <cell r="H137">
            <v>95662</v>
          </cell>
          <cell r="I137">
            <v>38780</v>
          </cell>
        </row>
        <row r="138">
          <cell r="B138">
            <v>49519</v>
          </cell>
          <cell r="C138">
            <v>25202</v>
          </cell>
          <cell r="D138">
            <v>10761</v>
          </cell>
          <cell r="E138">
            <v>25287</v>
          </cell>
          <cell r="F138">
            <v>146716</v>
          </cell>
          <cell r="G138">
            <v>18807</v>
          </cell>
          <cell r="H138">
            <v>8059</v>
          </cell>
          <cell r="I138">
            <v>2829</v>
          </cell>
        </row>
      </sheetData>
      <sheetData sheetId="9">
        <row r="8">
          <cell r="B8">
            <v>1163</v>
          </cell>
          <cell r="C8">
            <v>109207</v>
          </cell>
          <cell r="D8">
            <v>21593</v>
          </cell>
          <cell r="E8">
            <v>3152</v>
          </cell>
          <cell r="F8">
            <v>4246</v>
          </cell>
          <cell r="G8">
            <v>0</v>
          </cell>
          <cell r="H8">
            <v>17526</v>
          </cell>
          <cell r="I8">
            <v>4027</v>
          </cell>
        </row>
        <row r="9">
          <cell r="B9">
            <v>1267</v>
          </cell>
          <cell r="C9">
            <v>1057</v>
          </cell>
          <cell r="D9">
            <v>988</v>
          </cell>
          <cell r="E9">
            <v>1152</v>
          </cell>
          <cell r="F9">
            <v>5930</v>
          </cell>
          <cell r="G9">
            <v>1971</v>
          </cell>
          <cell r="H9">
            <v>7435</v>
          </cell>
          <cell r="I9">
            <v>1557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25</v>
          </cell>
        </row>
        <row r="12">
          <cell r="B12">
            <v>0</v>
          </cell>
          <cell r="C12">
            <v>0</v>
          </cell>
          <cell r="D12">
            <v>365</v>
          </cell>
          <cell r="E12">
            <v>0</v>
          </cell>
          <cell r="F12">
            <v>0</v>
          </cell>
          <cell r="G12">
            <v>45</v>
          </cell>
          <cell r="H12">
            <v>1283</v>
          </cell>
          <cell r="I12">
            <v>100</v>
          </cell>
        </row>
        <row r="13">
          <cell r="B13">
            <v>98</v>
          </cell>
          <cell r="C13">
            <v>1</v>
          </cell>
          <cell r="D13">
            <v>325</v>
          </cell>
          <cell r="E13">
            <v>586</v>
          </cell>
          <cell r="F13">
            <v>645</v>
          </cell>
          <cell r="G13">
            <v>355</v>
          </cell>
          <cell r="H13">
            <v>172</v>
          </cell>
          <cell r="I13">
            <v>0</v>
          </cell>
        </row>
        <row r="14">
          <cell r="B14">
            <v>15</v>
          </cell>
          <cell r="C14">
            <v>81</v>
          </cell>
          <cell r="D14">
            <v>195</v>
          </cell>
          <cell r="E14">
            <v>17</v>
          </cell>
          <cell r="F14">
            <v>65</v>
          </cell>
          <cell r="G14">
            <v>517</v>
          </cell>
          <cell r="H14">
            <v>354</v>
          </cell>
          <cell r="I14">
            <v>0</v>
          </cell>
        </row>
        <row r="15">
          <cell r="B15">
            <v>0</v>
          </cell>
          <cell r="C15">
            <v>10</v>
          </cell>
          <cell r="D15">
            <v>0</v>
          </cell>
          <cell r="E15">
            <v>0</v>
          </cell>
          <cell r="F15">
            <v>30</v>
          </cell>
          <cell r="G15">
            <v>38</v>
          </cell>
          <cell r="H15">
            <v>0</v>
          </cell>
          <cell r="I15">
            <v>0</v>
          </cell>
        </row>
        <row r="16">
          <cell r="B16">
            <v>294</v>
          </cell>
          <cell r="C16">
            <v>440</v>
          </cell>
          <cell r="D16">
            <v>331</v>
          </cell>
          <cell r="E16">
            <v>37</v>
          </cell>
          <cell r="F16">
            <v>3818</v>
          </cell>
          <cell r="G16">
            <v>1212</v>
          </cell>
          <cell r="H16">
            <v>3360</v>
          </cell>
          <cell r="I16">
            <v>441</v>
          </cell>
        </row>
        <row r="17">
          <cell r="B17">
            <v>538</v>
          </cell>
          <cell r="C17">
            <v>1236</v>
          </cell>
          <cell r="D17">
            <v>53</v>
          </cell>
          <cell r="E17">
            <v>1543</v>
          </cell>
          <cell r="F17">
            <v>698</v>
          </cell>
          <cell r="G17">
            <v>126</v>
          </cell>
          <cell r="H17">
            <v>1057</v>
          </cell>
          <cell r="I17">
            <v>399</v>
          </cell>
        </row>
        <row r="18">
          <cell r="B18">
            <v>8</v>
          </cell>
          <cell r="C18">
            <v>311</v>
          </cell>
          <cell r="D18">
            <v>4</v>
          </cell>
          <cell r="E18">
            <v>31</v>
          </cell>
          <cell r="F18">
            <v>1817</v>
          </cell>
          <cell r="G18">
            <v>106</v>
          </cell>
          <cell r="H18">
            <v>12</v>
          </cell>
          <cell r="I18">
            <v>563</v>
          </cell>
        </row>
        <row r="19">
          <cell r="B19">
            <v>5</v>
          </cell>
          <cell r="C19">
            <v>0</v>
          </cell>
          <cell r="D19">
            <v>0</v>
          </cell>
          <cell r="E19">
            <v>2345</v>
          </cell>
          <cell r="F19">
            <v>790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825</v>
          </cell>
          <cell r="C20">
            <v>833</v>
          </cell>
          <cell r="D20">
            <v>212</v>
          </cell>
          <cell r="E20">
            <v>203</v>
          </cell>
          <cell r="F20">
            <v>1745</v>
          </cell>
          <cell r="G20">
            <v>486</v>
          </cell>
          <cell r="H20">
            <v>26</v>
          </cell>
          <cell r="I20">
            <v>544</v>
          </cell>
        </row>
        <row r="21">
          <cell r="B21">
            <v>4624</v>
          </cell>
          <cell r="C21">
            <v>3185</v>
          </cell>
          <cell r="D21">
            <v>1933</v>
          </cell>
          <cell r="E21">
            <v>5998</v>
          </cell>
          <cell r="F21">
            <v>3539</v>
          </cell>
          <cell r="G21">
            <v>1031</v>
          </cell>
          <cell r="H21">
            <v>2361</v>
          </cell>
          <cell r="I21">
            <v>1367</v>
          </cell>
        </row>
        <row r="22">
          <cell r="B22">
            <v>279</v>
          </cell>
          <cell r="C22">
            <v>59</v>
          </cell>
          <cell r="D22">
            <v>363</v>
          </cell>
          <cell r="E22">
            <v>208</v>
          </cell>
          <cell r="F22">
            <v>297</v>
          </cell>
          <cell r="G22">
            <v>375</v>
          </cell>
          <cell r="H22">
            <v>199</v>
          </cell>
          <cell r="I22">
            <v>29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20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212</v>
          </cell>
          <cell r="C24">
            <v>600</v>
          </cell>
          <cell r="D24">
            <v>240</v>
          </cell>
          <cell r="E24">
            <v>184</v>
          </cell>
          <cell r="F24">
            <v>4387</v>
          </cell>
          <cell r="G24">
            <v>287</v>
          </cell>
          <cell r="H24">
            <v>58</v>
          </cell>
          <cell r="I24">
            <v>821</v>
          </cell>
        </row>
        <row r="25">
          <cell r="B25">
            <v>252</v>
          </cell>
          <cell r="C25">
            <v>28</v>
          </cell>
          <cell r="D25">
            <v>26</v>
          </cell>
          <cell r="E25">
            <v>229</v>
          </cell>
          <cell r="F25">
            <v>230</v>
          </cell>
          <cell r="G25">
            <v>278</v>
          </cell>
          <cell r="H25">
            <v>192</v>
          </cell>
          <cell r="I25">
            <v>61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19</v>
          </cell>
          <cell r="F26">
            <v>300</v>
          </cell>
          <cell r="G26">
            <v>120</v>
          </cell>
          <cell r="H26">
            <v>98</v>
          </cell>
          <cell r="I26">
            <v>2</v>
          </cell>
        </row>
        <row r="27">
          <cell r="B27">
            <v>41</v>
          </cell>
          <cell r="C27">
            <v>18</v>
          </cell>
          <cell r="D27">
            <v>0</v>
          </cell>
          <cell r="E27">
            <v>66</v>
          </cell>
          <cell r="F27">
            <v>345</v>
          </cell>
          <cell r="G27">
            <v>25</v>
          </cell>
          <cell r="H27">
            <v>8</v>
          </cell>
          <cell r="I27">
            <v>9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683</v>
          </cell>
          <cell r="F28">
            <v>140</v>
          </cell>
          <cell r="G28">
            <v>0</v>
          </cell>
          <cell r="H28">
            <v>25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757</v>
          </cell>
          <cell r="F29">
            <v>20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22</v>
          </cell>
          <cell r="C30">
            <v>12</v>
          </cell>
          <cell r="D30">
            <v>0</v>
          </cell>
          <cell r="E30">
            <v>188</v>
          </cell>
          <cell r="F30">
            <v>620</v>
          </cell>
          <cell r="G30">
            <v>10</v>
          </cell>
          <cell r="H30">
            <v>5</v>
          </cell>
          <cell r="I30">
            <v>3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416</v>
          </cell>
          <cell r="F32">
            <v>240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35</v>
          </cell>
          <cell r="C33">
            <v>10</v>
          </cell>
          <cell r="D33">
            <v>1</v>
          </cell>
          <cell r="E33">
            <v>0</v>
          </cell>
          <cell r="F33">
            <v>240</v>
          </cell>
          <cell r="G33">
            <v>66</v>
          </cell>
          <cell r="H33">
            <v>178</v>
          </cell>
          <cell r="I33">
            <v>4</v>
          </cell>
        </row>
        <row r="34">
          <cell r="B34">
            <v>10</v>
          </cell>
          <cell r="C34">
            <v>40</v>
          </cell>
          <cell r="D34">
            <v>18</v>
          </cell>
          <cell r="E34">
            <v>3</v>
          </cell>
          <cell r="F34">
            <v>265</v>
          </cell>
          <cell r="G34">
            <v>0</v>
          </cell>
          <cell r="H34">
            <v>0</v>
          </cell>
          <cell r="I34">
            <v>170</v>
          </cell>
        </row>
        <row r="35">
          <cell r="B35">
            <v>305</v>
          </cell>
          <cell r="C35">
            <v>101</v>
          </cell>
          <cell r="D35">
            <v>95</v>
          </cell>
          <cell r="E35">
            <v>91</v>
          </cell>
          <cell r="F35">
            <v>10</v>
          </cell>
          <cell r="G35">
            <v>68</v>
          </cell>
          <cell r="H35">
            <v>55</v>
          </cell>
          <cell r="I35">
            <v>8</v>
          </cell>
        </row>
        <row r="36">
          <cell r="B36">
            <v>134</v>
          </cell>
          <cell r="C36">
            <v>10</v>
          </cell>
          <cell r="D36">
            <v>29</v>
          </cell>
          <cell r="E36">
            <v>0</v>
          </cell>
          <cell r="F36">
            <v>0</v>
          </cell>
          <cell r="G36">
            <v>108</v>
          </cell>
          <cell r="H36">
            <v>0</v>
          </cell>
          <cell r="I36">
            <v>145</v>
          </cell>
        </row>
        <row r="37">
          <cell r="B37">
            <v>15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5</v>
          </cell>
        </row>
        <row r="38">
          <cell r="B38">
            <v>62</v>
          </cell>
          <cell r="C38">
            <v>411</v>
          </cell>
          <cell r="D38">
            <v>0</v>
          </cell>
          <cell r="E38">
            <v>40</v>
          </cell>
          <cell r="F38">
            <v>910</v>
          </cell>
          <cell r="G38">
            <v>0</v>
          </cell>
          <cell r="H38">
            <v>0</v>
          </cell>
          <cell r="I38">
            <v>44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2</v>
          </cell>
          <cell r="H39">
            <v>0</v>
          </cell>
          <cell r="I39">
            <v>0</v>
          </cell>
        </row>
        <row r="40">
          <cell r="B40">
            <v>127</v>
          </cell>
          <cell r="C40">
            <v>130</v>
          </cell>
          <cell r="D40">
            <v>2050</v>
          </cell>
          <cell r="E40">
            <v>378</v>
          </cell>
          <cell r="F40">
            <v>508</v>
          </cell>
          <cell r="G40">
            <v>777</v>
          </cell>
          <cell r="H40">
            <v>682</v>
          </cell>
          <cell r="I40">
            <v>235</v>
          </cell>
        </row>
        <row r="41">
          <cell r="B41">
            <v>2881</v>
          </cell>
          <cell r="C41">
            <v>1396</v>
          </cell>
          <cell r="D41">
            <v>568</v>
          </cell>
          <cell r="E41">
            <v>3908</v>
          </cell>
          <cell r="F41">
            <v>2601</v>
          </cell>
          <cell r="G41">
            <v>1217</v>
          </cell>
          <cell r="H41">
            <v>1058</v>
          </cell>
          <cell r="I41">
            <v>560</v>
          </cell>
        </row>
        <row r="57">
          <cell r="B57">
            <v>561</v>
          </cell>
          <cell r="C57">
            <v>47315</v>
          </cell>
          <cell r="D57">
            <v>17367</v>
          </cell>
          <cell r="E57">
            <v>24595</v>
          </cell>
          <cell r="F57">
            <v>4732</v>
          </cell>
          <cell r="G57">
            <v>0</v>
          </cell>
          <cell r="H57">
            <v>15756</v>
          </cell>
          <cell r="I57">
            <v>824</v>
          </cell>
        </row>
        <row r="58">
          <cell r="B58">
            <v>2335</v>
          </cell>
          <cell r="C58">
            <v>1434</v>
          </cell>
          <cell r="D58">
            <v>2912</v>
          </cell>
          <cell r="E58">
            <v>2886</v>
          </cell>
          <cell r="F58">
            <v>4243</v>
          </cell>
          <cell r="G58">
            <v>9100</v>
          </cell>
          <cell r="H58">
            <v>32102</v>
          </cell>
          <cell r="I58">
            <v>1994</v>
          </cell>
        </row>
        <row r="59">
          <cell r="B59">
            <v>0</v>
          </cell>
          <cell r="C59">
            <v>0</v>
          </cell>
          <cell r="D59">
            <v>450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>
            <v>1500</v>
          </cell>
          <cell r="C60">
            <v>71782</v>
          </cell>
          <cell r="D60">
            <v>375</v>
          </cell>
          <cell r="E60">
            <v>1115</v>
          </cell>
          <cell r="F60">
            <v>8620</v>
          </cell>
          <cell r="G60">
            <v>4180</v>
          </cell>
          <cell r="H60">
            <v>635</v>
          </cell>
          <cell r="I60">
            <v>29740</v>
          </cell>
        </row>
        <row r="61">
          <cell r="B61">
            <v>0</v>
          </cell>
          <cell r="C61">
            <v>0</v>
          </cell>
          <cell r="D61">
            <v>1174</v>
          </cell>
          <cell r="E61">
            <v>0</v>
          </cell>
          <cell r="F61">
            <v>0</v>
          </cell>
          <cell r="G61">
            <v>13</v>
          </cell>
          <cell r="H61">
            <v>6876</v>
          </cell>
          <cell r="I61">
            <v>1872</v>
          </cell>
        </row>
        <row r="62">
          <cell r="B62">
            <v>227</v>
          </cell>
          <cell r="C62">
            <v>64</v>
          </cell>
          <cell r="D62">
            <v>1106</v>
          </cell>
          <cell r="E62">
            <v>323</v>
          </cell>
          <cell r="F62">
            <v>455</v>
          </cell>
          <cell r="G62">
            <v>2198</v>
          </cell>
          <cell r="H62">
            <v>13271</v>
          </cell>
          <cell r="I62">
            <v>25</v>
          </cell>
        </row>
        <row r="63">
          <cell r="B63">
            <v>75</v>
          </cell>
          <cell r="C63">
            <v>538</v>
          </cell>
          <cell r="D63">
            <v>1017</v>
          </cell>
          <cell r="E63">
            <v>129</v>
          </cell>
          <cell r="F63">
            <v>310</v>
          </cell>
          <cell r="G63">
            <v>30131</v>
          </cell>
          <cell r="H63">
            <v>13995</v>
          </cell>
          <cell r="I63">
            <v>200</v>
          </cell>
        </row>
        <row r="64">
          <cell r="B64">
            <v>15</v>
          </cell>
          <cell r="C64">
            <v>0</v>
          </cell>
          <cell r="D64">
            <v>0</v>
          </cell>
          <cell r="E64">
            <v>0</v>
          </cell>
          <cell r="F64">
            <v>10</v>
          </cell>
          <cell r="G64">
            <v>440</v>
          </cell>
          <cell r="H64">
            <v>585</v>
          </cell>
          <cell r="I64">
            <v>0</v>
          </cell>
        </row>
        <row r="65">
          <cell r="B65">
            <v>1467</v>
          </cell>
          <cell r="C65">
            <v>1607</v>
          </cell>
          <cell r="D65">
            <v>1426</v>
          </cell>
          <cell r="E65">
            <v>44</v>
          </cell>
          <cell r="F65">
            <v>1693</v>
          </cell>
          <cell r="G65">
            <v>341</v>
          </cell>
          <cell r="H65">
            <v>2493</v>
          </cell>
          <cell r="I65">
            <v>278</v>
          </cell>
        </row>
        <row r="66">
          <cell r="B66">
            <v>414</v>
          </cell>
          <cell r="C66">
            <v>751</v>
          </cell>
          <cell r="D66">
            <v>137</v>
          </cell>
          <cell r="E66">
            <v>876</v>
          </cell>
          <cell r="F66">
            <v>608</v>
          </cell>
          <cell r="G66">
            <v>199</v>
          </cell>
          <cell r="H66">
            <v>1184</v>
          </cell>
          <cell r="I66">
            <v>451</v>
          </cell>
        </row>
        <row r="67">
          <cell r="B67">
            <v>0</v>
          </cell>
          <cell r="C67">
            <v>501</v>
          </cell>
          <cell r="D67">
            <v>0</v>
          </cell>
          <cell r="E67">
            <v>15</v>
          </cell>
          <cell r="F67">
            <v>647</v>
          </cell>
          <cell r="G67">
            <v>178</v>
          </cell>
          <cell r="H67">
            <v>8</v>
          </cell>
          <cell r="I67">
            <v>995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1325</v>
          </cell>
          <cell r="F68">
            <v>90</v>
          </cell>
          <cell r="G68">
            <v>0</v>
          </cell>
          <cell r="H68">
            <v>0</v>
          </cell>
          <cell r="I68">
            <v>0</v>
          </cell>
        </row>
        <row r="69">
          <cell r="B69">
            <v>1047</v>
          </cell>
          <cell r="C69">
            <v>852</v>
          </cell>
          <cell r="D69">
            <v>49</v>
          </cell>
          <cell r="E69">
            <v>265</v>
          </cell>
          <cell r="F69">
            <v>1037</v>
          </cell>
          <cell r="G69">
            <v>335</v>
          </cell>
          <cell r="H69">
            <v>10</v>
          </cell>
          <cell r="I69">
            <v>215</v>
          </cell>
        </row>
        <row r="70">
          <cell r="B70">
            <v>2579</v>
          </cell>
          <cell r="C70">
            <v>1784</v>
          </cell>
          <cell r="D70">
            <v>2902</v>
          </cell>
          <cell r="E70">
            <v>5359</v>
          </cell>
          <cell r="F70">
            <v>2324</v>
          </cell>
          <cell r="G70">
            <v>1097</v>
          </cell>
          <cell r="H70">
            <v>2499</v>
          </cell>
          <cell r="I70">
            <v>1392</v>
          </cell>
        </row>
        <row r="71">
          <cell r="B71">
            <v>1460</v>
          </cell>
          <cell r="C71">
            <v>192</v>
          </cell>
          <cell r="D71">
            <v>2417</v>
          </cell>
          <cell r="E71">
            <v>1532</v>
          </cell>
          <cell r="F71">
            <v>1003</v>
          </cell>
          <cell r="G71">
            <v>479</v>
          </cell>
          <cell r="H71">
            <v>458</v>
          </cell>
          <cell r="I71">
            <v>424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2396</v>
          </cell>
          <cell r="C73">
            <v>2825</v>
          </cell>
          <cell r="D73">
            <v>256</v>
          </cell>
          <cell r="E73">
            <v>1330</v>
          </cell>
          <cell r="F73">
            <v>2450</v>
          </cell>
          <cell r="G73">
            <v>922</v>
          </cell>
          <cell r="H73">
            <v>75</v>
          </cell>
          <cell r="I73">
            <v>1850</v>
          </cell>
        </row>
        <row r="74">
          <cell r="B74">
            <v>2278</v>
          </cell>
          <cell r="C74">
            <v>116</v>
          </cell>
          <cell r="D74">
            <v>105</v>
          </cell>
          <cell r="E74">
            <v>2974</v>
          </cell>
          <cell r="F74">
            <v>477</v>
          </cell>
          <cell r="G74">
            <v>149</v>
          </cell>
          <cell r="H74">
            <v>822</v>
          </cell>
          <cell r="I74">
            <v>115</v>
          </cell>
        </row>
        <row r="75">
          <cell r="B75">
            <v>102</v>
          </cell>
          <cell r="C75">
            <v>0</v>
          </cell>
          <cell r="D75">
            <v>30</v>
          </cell>
          <cell r="E75">
            <v>42</v>
          </cell>
          <cell r="F75">
            <v>10</v>
          </cell>
          <cell r="G75">
            <v>59</v>
          </cell>
          <cell r="H75">
            <v>3767</v>
          </cell>
          <cell r="I75">
            <v>10</v>
          </cell>
        </row>
        <row r="76">
          <cell r="B76">
            <v>182</v>
          </cell>
          <cell r="C76">
            <v>88</v>
          </cell>
          <cell r="D76">
            <v>56</v>
          </cell>
          <cell r="E76">
            <v>124</v>
          </cell>
          <cell r="F76">
            <v>281</v>
          </cell>
          <cell r="G76">
            <v>0</v>
          </cell>
          <cell r="H76">
            <v>259</v>
          </cell>
          <cell r="I76">
            <v>62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867</v>
          </cell>
          <cell r="F77">
            <v>70</v>
          </cell>
          <cell r="G77">
            <v>10</v>
          </cell>
          <cell r="H77">
            <v>0</v>
          </cell>
          <cell r="I77">
            <v>5</v>
          </cell>
        </row>
        <row r="78">
          <cell r="B78">
            <v>9</v>
          </cell>
          <cell r="C78">
            <v>0</v>
          </cell>
          <cell r="D78">
            <v>115</v>
          </cell>
          <cell r="E78">
            <v>15799</v>
          </cell>
          <cell r="F78">
            <v>92</v>
          </cell>
          <cell r="G78">
            <v>622</v>
          </cell>
          <cell r="H78">
            <v>88</v>
          </cell>
          <cell r="I78">
            <v>0</v>
          </cell>
        </row>
        <row r="79">
          <cell r="B79">
            <v>360</v>
          </cell>
          <cell r="C79">
            <v>28</v>
          </cell>
          <cell r="D79">
            <v>12</v>
          </cell>
          <cell r="E79">
            <v>274</v>
          </cell>
          <cell r="F79">
            <v>590</v>
          </cell>
          <cell r="G79">
            <v>0</v>
          </cell>
          <cell r="H79">
            <v>19</v>
          </cell>
          <cell r="I79">
            <v>14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985</v>
          </cell>
          <cell r="F81">
            <v>110</v>
          </cell>
          <cell r="G81">
            <v>83</v>
          </cell>
          <cell r="H81">
            <v>0</v>
          </cell>
          <cell r="I81">
            <v>0</v>
          </cell>
        </row>
        <row r="82">
          <cell r="B82">
            <v>15461</v>
          </cell>
          <cell r="C82">
            <v>1468</v>
          </cell>
          <cell r="D82">
            <v>400</v>
          </cell>
          <cell r="E82">
            <v>5235</v>
          </cell>
          <cell r="F82">
            <v>1445</v>
          </cell>
          <cell r="G82">
            <v>778</v>
          </cell>
          <cell r="H82">
            <v>288</v>
          </cell>
          <cell r="I82">
            <v>867</v>
          </cell>
        </row>
        <row r="83">
          <cell r="B83">
            <v>151</v>
          </cell>
          <cell r="C83">
            <v>3178</v>
          </cell>
          <cell r="D83">
            <v>35</v>
          </cell>
          <cell r="E83">
            <v>1118</v>
          </cell>
          <cell r="F83">
            <v>1534</v>
          </cell>
          <cell r="G83">
            <v>69</v>
          </cell>
          <cell r="H83">
            <v>0</v>
          </cell>
          <cell r="I83">
            <v>3729</v>
          </cell>
        </row>
        <row r="84">
          <cell r="B84">
            <v>395</v>
          </cell>
          <cell r="C84">
            <v>666</v>
          </cell>
          <cell r="D84">
            <v>3329</v>
          </cell>
          <cell r="E84">
            <v>990</v>
          </cell>
          <cell r="F84">
            <v>525</v>
          </cell>
          <cell r="G84">
            <v>693</v>
          </cell>
          <cell r="H84">
            <v>149</v>
          </cell>
          <cell r="I84">
            <v>342</v>
          </cell>
        </row>
        <row r="85">
          <cell r="B85">
            <v>0</v>
          </cell>
          <cell r="C85">
            <v>0</v>
          </cell>
          <cell r="D85">
            <v>192</v>
          </cell>
          <cell r="E85">
            <v>0</v>
          </cell>
          <cell r="F85">
            <v>0</v>
          </cell>
          <cell r="G85">
            <v>190</v>
          </cell>
          <cell r="H85">
            <v>286</v>
          </cell>
          <cell r="I85">
            <v>2150</v>
          </cell>
        </row>
        <row r="86">
          <cell r="B86">
            <v>0</v>
          </cell>
          <cell r="C86">
            <v>180</v>
          </cell>
          <cell r="D86">
            <v>0</v>
          </cell>
          <cell r="E86">
            <v>1080</v>
          </cell>
          <cell r="F86">
            <v>8200</v>
          </cell>
          <cell r="G86">
            <v>0</v>
          </cell>
          <cell r="H86">
            <v>0</v>
          </cell>
          <cell r="I86">
            <v>2705</v>
          </cell>
        </row>
        <row r="87">
          <cell r="B87">
            <v>140</v>
          </cell>
          <cell r="C87">
            <v>10379</v>
          </cell>
          <cell r="D87">
            <v>72</v>
          </cell>
          <cell r="E87">
            <v>28</v>
          </cell>
          <cell r="F87">
            <v>1430</v>
          </cell>
          <cell r="G87">
            <v>0</v>
          </cell>
          <cell r="H87">
            <v>0</v>
          </cell>
          <cell r="I87">
            <v>105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5</v>
          </cell>
          <cell r="F88">
            <v>210</v>
          </cell>
          <cell r="G88">
            <v>0</v>
          </cell>
          <cell r="H88">
            <v>0</v>
          </cell>
          <cell r="I88">
            <v>0</v>
          </cell>
        </row>
        <row r="89">
          <cell r="B89">
            <v>26821</v>
          </cell>
          <cell r="C89">
            <v>7646</v>
          </cell>
          <cell r="D89">
            <v>160967</v>
          </cell>
          <cell r="E89">
            <v>5035</v>
          </cell>
          <cell r="F89">
            <v>13081</v>
          </cell>
          <cell r="G89">
            <v>63323</v>
          </cell>
          <cell r="H89">
            <v>18169</v>
          </cell>
          <cell r="I89">
            <v>779</v>
          </cell>
        </row>
        <row r="90">
          <cell r="B90">
            <v>162844</v>
          </cell>
          <cell r="C90">
            <v>160568</v>
          </cell>
          <cell r="D90">
            <v>11160</v>
          </cell>
          <cell r="E90">
            <v>204585</v>
          </cell>
          <cell r="F90">
            <v>18771</v>
          </cell>
          <cell r="G90">
            <v>73773</v>
          </cell>
          <cell r="H90">
            <v>26770</v>
          </cell>
          <cell r="I90">
            <v>2073</v>
          </cell>
        </row>
        <row r="107">
          <cell r="B107">
            <v>3320</v>
          </cell>
          <cell r="C107">
            <v>168460</v>
          </cell>
          <cell r="D107">
            <v>90336</v>
          </cell>
          <cell r="E107">
            <v>101792</v>
          </cell>
          <cell r="F107">
            <v>27611</v>
          </cell>
          <cell r="G107">
            <v>0</v>
          </cell>
          <cell r="H107">
            <v>67444</v>
          </cell>
          <cell r="I107">
            <v>3298</v>
          </cell>
        </row>
        <row r="108">
          <cell r="B108">
            <v>4768</v>
          </cell>
          <cell r="C108">
            <v>2401</v>
          </cell>
          <cell r="D108">
            <v>4949</v>
          </cell>
          <cell r="E108">
            <v>4076</v>
          </cell>
          <cell r="F108">
            <v>8591</v>
          </cell>
          <cell r="G108">
            <v>4378</v>
          </cell>
          <cell r="H108">
            <v>48085</v>
          </cell>
          <cell r="I108">
            <v>3362</v>
          </cell>
        </row>
        <row r="109">
          <cell r="B109">
            <v>0</v>
          </cell>
          <cell r="C109">
            <v>0</v>
          </cell>
          <cell r="D109">
            <v>2000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>
            <v>302</v>
          </cell>
          <cell r="C110">
            <v>5410</v>
          </cell>
          <cell r="D110">
            <v>110</v>
          </cell>
          <cell r="E110">
            <v>170</v>
          </cell>
          <cell r="F110">
            <v>972</v>
          </cell>
          <cell r="G110">
            <v>570</v>
          </cell>
          <cell r="H110">
            <v>100</v>
          </cell>
          <cell r="I110">
            <v>2240</v>
          </cell>
        </row>
        <row r="111">
          <cell r="B111">
            <v>0</v>
          </cell>
          <cell r="C111">
            <v>0</v>
          </cell>
          <cell r="D111">
            <v>1492</v>
          </cell>
          <cell r="E111">
            <v>0</v>
          </cell>
          <cell r="F111">
            <v>0</v>
          </cell>
          <cell r="G111">
            <v>16</v>
          </cell>
          <cell r="H111">
            <v>10704</v>
          </cell>
          <cell r="I111">
            <v>4175</v>
          </cell>
        </row>
        <row r="112">
          <cell r="B112">
            <v>288</v>
          </cell>
          <cell r="C112">
            <v>72</v>
          </cell>
          <cell r="D112">
            <v>724</v>
          </cell>
          <cell r="E112">
            <v>478</v>
          </cell>
          <cell r="F112">
            <v>580</v>
          </cell>
          <cell r="G112">
            <v>1555</v>
          </cell>
          <cell r="H112">
            <v>11631</v>
          </cell>
          <cell r="I112">
            <v>13</v>
          </cell>
        </row>
        <row r="113">
          <cell r="B113">
            <v>150</v>
          </cell>
          <cell r="C113">
            <v>694</v>
          </cell>
          <cell r="D113">
            <v>913</v>
          </cell>
          <cell r="E113">
            <v>151</v>
          </cell>
          <cell r="F113">
            <v>380</v>
          </cell>
          <cell r="G113">
            <v>22041</v>
          </cell>
          <cell r="H113">
            <v>13773</v>
          </cell>
          <cell r="I113">
            <v>185</v>
          </cell>
        </row>
        <row r="114">
          <cell r="B114">
            <v>17</v>
          </cell>
          <cell r="C114">
            <v>0</v>
          </cell>
          <cell r="D114">
            <v>0</v>
          </cell>
          <cell r="E114">
            <v>0</v>
          </cell>
          <cell r="F114">
            <v>30</v>
          </cell>
          <cell r="G114">
            <v>432</v>
          </cell>
          <cell r="H114">
            <v>842</v>
          </cell>
          <cell r="I114">
            <v>0</v>
          </cell>
        </row>
        <row r="115">
          <cell r="B115">
            <v>2520</v>
          </cell>
          <cell r="C115">
            <v>871</v>
          </cell>
          <cell r="D115">
            <v>1443</v>
          </cell>
          <cell r="E115">
            <v>41</v>
          </cell>
          <cell r="F115">
            <v>3192</v>
          </cell>
          <cell r="G115">
            <v>397</v>
          </cell>
          <cell r="H115">
            <v>5696</v>
          </cell>
          <cell r="I115">
            <v>481</v>
          </cell>
        </row>
        <row r="116">
          <cell r="B116">
            <v>5595</v>
          </cell>
          <cell r="C116">
            <v>7143</v>
          </cell>
          <cell r="D116">
            <v>911</v>
          </cell>
          <cell r="E116">
            <v>9308</v>
          </cell>
          <cell r="F116">
            <v>5840</v>
          </cell>
          <cell r="G116">
            <v>1477</v>
          </cell>
          <cell r="H116">
            <v>12625</v>
          </cell>
          <cell r="I116">
            <v>2803</v>
          </cell>
        </row>
        <row r="117">
          <cell r="B117">
            <v>0</v>
          </cell>
          <cell r="C117">
            <v>4808</v>
          </cell>
          <cell r="D117">
            <v>0</v>
          </cell>
          <cell r="E117">
            <v>270</v>
          </cell>
          <cell r="F117">
            <v>6376</v>
          </cell>
          <cell r="G117">
            <v>1025</v>
          </cell>
          <cell r="H117">
            <v>34</v>
          </cell>
          <cell r="I117">
            <v>10186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52000</v>
          </cell>
          <cell r="F118">
            <v>1225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8663</v>
          </cell>
          <cell r="C119">
            <v>6347</v>
          </cell>
          <cell r="D119">
            <v>227</v>
          </cell>
          <cell r="E119">
            <v>714</v>
          </cell>
          <cell r="F119">
            <v>10020</v>
          </cell>
          <cell r="G119">
            <v>2106</v>
          </cell>
          <cell r="H119">
            <v>120</v>
          </cell>
          <cell r="I119">
            <v>1695</v>
          </cell>
        </row>
        <row r="120">
          <cell r="B120">
            <v>34195</v>
          </cell>
          <cell r="C120">
            <v>15281</v>
          </cell>
          <cell r="D120">
            <v>27898</v>
          </cell>
          <cell r="E120">
            <v>67707</v>
          </cell>
          <cell r="F120">
            <v>24476</v>
          </cell>
          <cell r="G120">
            <v>9929</v>
          </cell>
          <cell r="H120">
            <v>23127</v>
          </cell>
          <cell r="I120">
            <v>10272</v>
          </cell>
        </row>
        <row r="121">
          <cell r="B121">
            <v>15412</v>
          </cell>
          <cell r="C121">
            <v>508</v>
          </cell>
          <cell r="D121">
            <v>8774</v>
          </cell>
          <cell r="E121">
            <v>11528</v>
          </cell>
          <cell r="F121">
            <v>11480</v>
          </cell>
          <cell r="G121">
            <v>1987</v>
          </cell>
          <cell r="H121">
            <v>10950</v>
          </cell>
          <cell r="I121">
            <v>2592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15477</v>
          </cell>
          <cell r="C123">
            <v>8676</v>
          </cell>
          <cell r="D123">
            <v>1456</v>
          </cell>
          <cell r="E123">
            <v>6227</v>
          </cell>
          <cell r="F123">
            <v>11610</v>
          </cell>
          <cell r="G123">
            <v>2873</v>
          </cell>
          <cell r="H123">
            <v>278</v>
          </cell>
          <cell r="I123">
            <v>13363</v>
          </cell>
        </row>
        <row r="124">
          <cell r="B124">
            <v>17906</v>
          </cell>
          <cell r="C124">
            <v>714</v>
          </cell>
          <cell r="D124">
            <v>381</v>
          </cell>
          <cell r="E124">
            <v>12281</v>
          </cell>
          <cell r="F124">
            <v>5840</v>
          </cell>
          <cell r="G124">
            <v>1134</v>
          </cell>
          <cell r="H124">
            <v>15267</v>
          </cell>
          <cell r="I124">
            <v>5795</v>
          </cell>
        </row>
        <row r="125">
          <cell r="B125">
            <v>2225</v>
          </cell>
          <cell r="C125">
            <v>0</v>
          </cell>
          <cell r="D125">
            <v>360</v>
          </cell>
          <cell r="E125">
            <v>276</v>
          </cell>
          <cell r="F125">
            <v>250</v>
          </cell>
          <cell r="G125">
            <v>850</v>
          </cell>
          <cell r="H125">
            <v>26104</v>
          </cell>
          <cell r="I125">
            <v>80</v>
          </cell>
        </row>
        <row r="126">
          <cell r="B126">
            <v>2190</v>
          </cell>
          <cell r="C126">
            <v>634</v>
          </cell>
          <cell r="D126">
            <v>343</v>
          </cell>
          <cell r="E126">
            <v>1954</v>
          </cell>
          <cell r="F126">
            <v>3925</v>
          </cell>
          <cell r="G126">
            <v>0</v>
          </cell>
          <cell r="H126">
            <v>3165</v>
          </cell>
          <cell r="I126">
            <v>344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1584</v>
          </cell>
          <cell r="F127">
            <v>140</v>
          </cell>
          <cell r="G127">
            <v>177</v>
          </cell>
          <cell r="H127">
            <v>0</v>
          </cell>
          <cell r="I127">
            <v>10</v>
          </cell>
        </row>
        <row r="128">
          <cell r="B128">
            <v>3</v>
          </cell>
          <cell r="C128">
            <v>0</v>
          </cell>
          <cell r="D128">
            <v>230</v>
          </cell>
          <cell r="E128">
            <v>24488</v>
          </cell>
          <cell r="F128">
            <v>118</v>
          </cell>
          <cell r="G128">
            <v>208</v>
          </cell>
          <cell r="H128">
            <v>132</v>
          </cell>
          <cell r="I128">
            <v>0</v>
          </cell>
        </row>
        <row r="129">
          <cell r="B129">
            <v>3600</v>
          </cell>
          <cell r="C129">
            <v>114</v>
          </cell>
          <cell r="D129">
            <v>65</v>
          </cell>
          <cell r="E129">
            <v>5386</v>
          </cell>
          <cell r="F129">
            <v>8825</v>
          </cell>
          <cell r="G129">
            <v>0</v>
          </cell>
          <cell r="H129">
            <v>510</v>
          </cell>
          <cell r="I129">
            <v>12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51905</v>
          </cell>
          <cell r="F131">
            <v>1930</v>
          </cell>
          <cell r="G131">
            <v>1216</v>
          </cell>
          <cell r="H131">
            <v>0</v>
          </cell>
          <cell r="I131">
            <v>0</v>
          </cell>
        </row>
        <row r="132">
          <cell r="B132">
            <v>22386</v>
          </cell>
          <cell r="C132">
            <v>1080</v>
          </cell>
          <cell r="D132">
            <v>6125</v>
          </cell>
          <cell r="E132">
            <v>579</v>
          </cell>
          <cell r="F132">
            <v>1218</v>
          </cell>
          <cell r="G132">
            <v>407</v>
          </cell>
          <cell r="H132">
            <v>463</v>
          </cell>
          <cell r="I132">
            <v>2045</v>
          </cell>
        </row>
        <row r="133">
          <cell r="B133">
            <v>118</v>
          </cell>
          <cell r="C133">
            <v>1990</v>
          </cell>
          <cell r="D133">
            <v>52</v>
          </cell>
          <cell r="E133">
            <v>443</v>
          </cell>
          <cell r="F133">
            <v>2134</v>
          </cell>
          <cell r="G133">
            <v>947</v>
          </cell>
          <cell r="H133">
            <v>0</v>
          </cell>
          <cell r="I133">
            <v>7411</v>
          </cell>
        </row>
        <row r="134">
          <cell r="B134">
            <v>858</v>
          </cell>
          <cell r="C134">
            <v>81</v>
          </cell>
          <cell r="D134">
            <v>8075</v>
          </cell>
          <cell r="E134">
            <v>4366</v>
          </cell>
          <cell r="F134">
            <v>1810</v>
          </cell>
          <cell r="G134">
            <v>401</v>
          </cell>
          <cell r="H134">
            <v>251</v>
          </cell>
          <cell r="I134">
            <v>444</v>
          </cell>
        </row>
        <row r="135">
          <cell r="B135">
            <v>0</v>
          </cell>
          <cell r="C135">
            <v>0</v>
          </cell>
          <cell r="D135">
            <v>208</v>
          </cell>
          <cell r="E135">
            <v>0</v>
          </cell>
          <cell r="F135">
            <v>0</v>
          </cell>
          <cell r="G135">
            <v>78</v>
          </cell>
          <cell r="H135">
            <v>172</v>
          </cell>
          <cell r="I135">
            <v>2580</v>
          </cell>
        </row>
        <row r="136">
          <cell r="B136">
            <v>0</v>
          </cell>
          <cell r="C136">
            <v>1885</v>
          </cell>
          <cell r="D136">
            <v>0</v>
          </cell>
          <cell r="E136">
            <v>159</v>
          </cell>
          <cell r="F136">
            <v>10660</v>
          </cell>
          <cell r="G136">
            <v>0</v>
          </cell>
          <cell r="H136">
            <v>0</v>
          </cell>
          <cell r="I136">
            <v>5737</v>
          </cell>
        </row>
        <row r="137">
          <cell r="B137">
            <v>371</v>
          </cell>
          <cell r="C137">
            <v>1452</v>
          </cell>
          <cell r="D137">
            <v>216</v>
          </cell>
          <cell r="E137">
            <v>14</v>
          </cell>
          <cell r="F137">
            <v>4260</v>
          </cell>
          <cell r="G137">
            <v>0</v>
          </cell>
          <cell r="H137">
            <v>0</v>
          </cell>
          <cell r="I137">
            <v>184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2</v>
          </cell>
          <cell r="F138">
            <v>42</v>
          </cell>
          <cell r="G138">
            <v>0</v>
          </cell>
          <cell r="H138">
            <v>0</v>
          </cell>
          <cell r="I138">
            <v>0</v>
          </cell>
        </row>
        <row r="139">
          <cell r="B139">
            <v>147609</v>
          </cell>
          <cell r="C139">
            <v>38230</v>
          </cell>
          <cell r="D139">
            <v>1641398</v>
          </cell>
          <cell r="E139">
            <v>25174</v>
          </cell>
          <cell r="F139">
            <v>71154</v>
          </cell>
          <cell r="G139">
            <v>266238</v>
          </cell>
          <cell r="H139">
            <v>83169</v>
          </cell>
          <cell r="I139">
            <v>29102</v>
          </cell>
        </row>
        <row r="140">
          <cell r="B140">
            <v>55658</v>
          </cell>
          <cell r="C140">
            <v>26988</v>
          </cell>
          <cell r="D140">
            <v>7403</v>
          </cell>
          <cell r="E140">
            <v>28761</v>
          </cell>
          <cell r="F140">
            <v>2711</v>
          </cell>
          <cell r="G140">
            <v>63559</v>
          </cell>
          <cell r="H140">
            <v>8299</v>
          </cell>
          <cell r="I140">
            <v>2997</v>
          </cell>
        </row>
      </sheetData>
      <sheetData sheetId="10">
        <row r="8">
          <cell r="B8">
            <v>140</v>
          </cell>
          <cell r="C8">
            <v>6025</v>
          </cell>
          <cell r="D8">
            <v>16589</v>
          </cell>
          <cell r="E8">
            <v>2300</v>
          </cell>
          <cell r="F8">
            <v>5025</v>
          </cell>
          <cell r="G8">
            <v>0</v>
          </cell>
          <cell r="H8">
            <v>11163</v>
          </cell>
          <cell r="I8">
            <v>0</v>
          </cell>
        </row>
        <row r="9">
          <cell r="B9">
            <v>1384</v>
          </cell>
          <cell r="C9">
            <v>825</v>
          </cell>
          <cell r="D9">
            <v>1487</v>
          </cell>
          <cell r="E9">
            <v>1127</v>
          </cell>
          <cell r="F9">
            <v>3162</v>
          </cell>
          <cell r="G9">
            <v>2519</v>
          </cell>
          <cell r="H9">
            <v>23201</v>
          </cell>
          <cell r="I9">
            <v>1925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2390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</row>
        <row r="12">
          <cell r="B12">
            <v>0</v>
          </cell>
          <cell r="C12">
            <v>1</v>
          </cell>
          <cell r="D12">
            <v>2212</v>
          </cell>
          <cell r="E12">
            <v>0</v>
          </cell>
          <cell r="F12">
            <v>0</v>
          </cell>
          <cell r="G12">
            <v>18</v>
          </cell>
          <cell r="H12">
            <v>10859</v>
          </cell>
          <cell r="I12">
            <v>100</v>
          </cell>
        </row>
        <row r="13">
          <cell r="B13">
            <v>233</v>
          </cell>
          <cell r="C13">
            <v>45</v>
          </cell>
          <cell r="D13">
            <v>1473</v>
          </cell>
          <cell r="E13">
            <v>1166</v>
          </cell>
          <cell r="F13">
            <v>544</v>
          </cell>
          <cell r="G13">
            <v>1391</v>
          </cell>
          <cell r="H13">
            <v>16911</v>
          </cell>
          <cell r="I13">
            <v>0</v>
          </cell>
        </row>
        <row r="14">
          <cell r="B14">
            <v>57</v>
          </cell>
          <cell r="C14">
            <v>142</v>
          </cell>
          <cell r="D14">
            <v>2119</v>
          </cell>
          <cell r="E14">
            <v>63</v>
          </cell>
          <cell r="F14">
            <v>279</v>
          </cell>
          <cell r="G14">
            <v>10040</v>
          </cell>
          <cell r="H14">
            <v>55034</v>
          </cell>
          <cell r="I14">
            <v>0</v>
          </cell>
        </row>
        <row r="15">
          <cell r="B15">
            <v>1</v>
          </cell>
          <cell r="C15">
            <v>0</v>
          </cell>
          <cell r="D15">
            <v>0</v>
          </cell>
          <cell r="E15">
            <v>0</v>
          </cell>
          <cell r="F15">
            <v>60</v>
          </cell>
          <cell r="G15">
            <v>400</v>
          </cell>
          <cell r="H15">
            <v>701</v>
          </cell>
          <cell r="I15">
            <v>0</v>
          </cell>
        </row>
        <row r="16">
          <cell r="B16">
            <v>121</v>
          </cell>
          <cell r="C16">
            <v>97</v>
          </cell>
          <cell r="D16">
            <v>359</v>
          </cell>
          <cell r="E16">
            <v>50</v>
          </cell>
          <cell r="F16">
            <v>1242</v>
          </cell>
          <cell r="G16">
            <v>28</v>
          </cell>
          <cell r="H16">
            <v>3025</v>
          </cell>
          <cell r="I16">
            <v>259</v>
          </cell>
        </row>
        <row r="17">
          <cell r="B17">
            <v>738</v>
          </cell>
          <cell r="C17">
            <v>868</v>
          </cell>
          <cell r="D17">
            <v>36</v>
          </cell>
          <cell r="E17">
            <v>2179</v>
          </cell>
          <cell r="F17">
            <v>650</v>
          </cell>
          <cell r="G17">
            <v>111</v>
          </cell>
          <cell r="H17">
            <v>1599</v>
          </cell>
          <cell r="I17">
            <v>607</v>
          </cell>
        </row>
        <row r="18">
          <cell r="B18">
            <v>0</v>
          </cell>
          <cell r="C18">
            <v>553</v>
          </cell>
          <cell r="D18">
            <v>0</v>
          </cell>
          <cell r="E18">
            <v>3</v>
          </cell>
          <cell r="F18">
            <v>1000</v>
          </cell>
          <cell r="G18">
            <v>157</v>
          </cell>
          <cell r="H18">
            <v>0</v>
          </cell>
          <cell r="I18">
            <v>211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3102</v>
          </cell>
          <cell r="F19">
            <v>270</v>
          </cell>
          <cell r="G19">
            <v>0</v>
          </cell>
          <cell r="H19">
            <v>18</v>
          </cell>
          <cell r="I19">
            <v>0</v>
          </cell>
        </row>
        <row r="20">
          <cell r="B20">
            <v>1408</v>
          </cell>
          <cell r="C20">
            <v>1252</v>
          </cell>
          <cell r="D20">
            <v>345</v>
          </cell>
          <cell r="E20">
            <v>319</v>
          </cell>
          <cell r="F20">
            <v>2275</v>
          </cell>
          <cell r="G20">
            <v>748</v>
          </cell>
          <cell r="H20">
            <v>80</v>
          </cell>
          <cell r="I20">
            <v>269</v>
          </cell>
        </row>
        <row r="21">
          <cell r="B21">
            <v>4852</v>
          </cell>
          <cell r="C21">
            <v>3215</v>
          </cell>
          <cell r="D21">
            <v>1673</v>
          </cell>
          <cell r="E21">
            <v>5051</v>
          </cell>
          <cell r="F21">
            <v>3748</v>
          </cell>
          <cell r="G21">
            <v>946</v>
          </cell>
          <cell r="H21">
            <v>2449</v>
          </cell>
          <cell r="I21">
            <v>1278</v>
          </cell>
        </row>
        <row r="22">
          <cell r="B22">
            <v>134</v>
          </cell>
          <cell r="C22">
            <v>119</v>
          </cell>
          <cell r="D22">
            <v>524</v>
          </cell>
          <cell r="E22">
            <v>136</v>
          </cell>
          <cell r="F22">
            <v>265</v>
          </cell>
          <cell r="G22">
            <v>89</v>
          </cell>
          <cell r="H22">
            <v>1289</v>
          </cell>
          <cell r="I22">
            <v>78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128</v>
          </cell>
          <cell r="C24">
            <v>371</v>
          </cell>
          <cell r="D24">
            <v>896</v>
          </cell>
          <cell r="E24">
            <v>185</v>
          </cell>
          <cell r="F24">
            <v>3305</v>
          </cell>
          <cell r="G24">
            <v>235</v>
          </cell>
          <cell r="H24">
            <v>490</v>
          </cell>
          <cell r="I24">
            <v>1704</v>
          </cell>
        </row>
        <row r="25">
          <cell r="B25">
            <v>388</v>
          </cell>
          <cell r="C25">
            <v>20</v>
          </cell>
          <cell r="D25">
            <v>112</v>
          </cell>
          <cell r="E25">
            <v>136</v>
          </cell>
          <cell r="F25">
            <v>95</v>
          </cell>
          <cell r="G25">
            <v>125</v>
          </cell>
          <cell r="H25">
            <v>141</v>
          </cell>
          <cell r="I25">
            <v>17</v>
          </cell>
        </row>
        <row r="26">
          <cell r="B26">
            <v>122</v>
          </cell>
          <cell r="C26">
            <v>0</v>
          </cell>
          <cell r="D26">
            <v>15</v>
          </cell>
          <cell r="E26">
            <v>308</v>
          </cell>
          <cell r="F26">
            <v>302</v>
          </cell>
          <cell r="G26">
            <v>1221</v>
          </cell>
          <cell r="H26">
            <v>439</v>
          </cell>
          <cell r="I26">
            <v>2</v>
          </cell>
        </row>
        <row r="27">
          <cell r="B27">
            <v>60</v>
          </cell>
          <cell r="C27">
            <v>9</v>
          </cell>
          <cell r="D27">
            <v>0</v>
          </cell>
          <cell r="E27">
            <v>110</v>
          </cell>
          <cell r="F27">
            <v>195</v>
          </cell>
          <cell r="G27">
            <v>2</v>
          </cell>
          <cell r="H27">
            <v>1</v>
          </cell>
          <cell r="I27">
            <v>17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502</v>
          </cell>
          <cell r="F28">
            <v>120</v>
          </cell>
          <cell r="G28">
            <v>21</v>
          </cell>
          <cell r="H28">
            <v>0</v>
          </cell>
          <cell r="I28">
            <v>15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7</v>
          </cell>
        </row>
        <row r="30">
          <cell r="B30">
            <v>15</v>
          </cell>
          <cell r="C30">
            <v>5</v>
          </cell>
          <cell r="D30">
            <v>0</v>
          </cell>
          <cell r="E30">
            <v>31</v>
          </cell>
          <cell r="F30">
            <v>455</v>
          </cell>
          <cell r="G30">
            <v>50</v>
          </cell>
          <cell r="H30">
            <v>625</v>
          </cell>
          <cell r="I30">
            <v>5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633</v>
          </cell>
          <cell r="F32">
            <v>260</v>
          </cell>
          <cell r="G32">
            <v>17</v>
          </cell>
          <cell r="H32">
            <v>0</v>
          </cell>
          <cell r="I32">
            <v>1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140</v>
          </cell>
          <cell r="G33">
            <v>70</v>
          </cell>
          <cell r="H33">
            <v>273</v>
          </cell>
          <cell r="I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99</v>
          </cell>
          <cell r="F34">
            <v>255</v>
          </cell>
          <cell r="G34">
            <v>0</v>
          </cell>
          <cell r="H34">
            <v>0</v>
          </cell>
          <cell r="I34">
            <v>290</v>
          </cell>
        </row>
        <row r="35">
          <cell r="B35">
            <v>157</v>
          </cell>
          <cell r="C35">
            <v>109</v>
          </cell>
          <cell r="D35">
            <v>42</v>
          </cell>
          <cell r="E35">
            <v>127</v>
          </cell>
          <cell r="F35">
            <v>60</v>
          </cell>
          <cell r="G35">
            <v>57</v>
          </cell>
          <cell r="H35">
            <v>60</v>
          </cell>
          <cell r="I35">
            <v>128</v>
          </cell>
        </row>
        <row r="36">
          <cell r="B36">
            <v>138</v>
          </cell>
          <cell r="C36">
            <v>0</v>
          </cell>
          <cell r="D36">
            <v>366</v>
          </cell>
          <cell r="E36">
            <v>0</v>
          </cell>
          <cell r="F36">
            <v>0</v>
          </cell>
          <cell r="G36">
            <v>210</v>
          </cell>
          <cell r="H36">
            <v>12</v>
          </cell>
          <cell r="I36">
            <v>140</v>
          </cell>
        </row>
        <row r="37">
          <cell r="B37">
            <v>1</v>
          </cell>
          <cell r="C37">
            <v>0</v>
          </cell>
          <cell r="D37">
            <v>24</v>
          </cell>
          <cell r="E37">
            <v>0</v>
          </cell>
          <cell r="F37">
            <v>30</v>
          </cell>
          <cell r="G37">
            <v>0</v>
          </cell>
          <cell r="H37">
            <v>0</v>
          </cell>
          <cell r="I37">
            <v>176</v>
          </cell>
        </row>
        <row r="38">
          <cell r="B38">
            <v>50</v>
          </cell>
          <cell r="C38">
            <v>250</v>
          </cell>
          <cell r="D38">
            <v>0</v>
          </cell>
          <cell r="E38">
            <v>30</v>
          </cell>
          <cell r="F38">
            <v>640</v>
          </cell>
          <cell r="G38">
            <v>0</v>
          </cell>
          <cell r="H38">
            <v>0</v>
          </cell>
          <cell r="I38">
            <v>23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28</v>
          </cell>
          <cell r="C40">
            <v>131</v>
          </cell>
          <cell r="D40">
            <v>1133</v>
          </cell>
          <cell r="E40">
            <v>75</v>
          </cell>
          <cell r="F40">
            <v>577</v>
          </cell>
          <cell r="G40">
            <v>306</v>
          </cell>
          <cell r="H40">
            <v>773</v>
          </cell>
          <cell r="I40">
            <v>101</v>
          </cell>
        </row>
        <row r="41">
          <cell r="B41">
            <v>2040</v>
          </cell>
          <cell r="C41">
            <v>1069</v>
          </cell>
          <cell r="D41">
            <v>519</v>
          </cell>
          <cell r="E41">
            <v>3394</v>
          </cell>
          <cell r="F41">
            <v>1889</v>
          </cell>
          <cell r="G41">
            <v>908</v>
          </cell>
          <cell r="H41">
            <v>909</v>
          </cell>
          <cell r="I41">
            <v>647</v>
          </cell>
        </row>
        <row r="56">
          <cell r="B56">
            <v>1168</v>
          </cell>
          <cell r="C56">
            <v>35049</v>
          </cell>
          <cell r="D56">
            <v>52161</v>
          </cell>
          <cell r="E56">
            <v>54930</v>
          </cell>
          <cell r="F56">
            <v>6105</v>
          </cell>
          <cell r="G56">
            <v>0</v>
          </cell>
          <cell r="H56">
            <v>13973</v>
          </cell>
          <cell r="I56">
            <v>0</v>
          </cell>
        </row>
        <row r="57">
          <cell r="B57">
            <v>5382</v>
          </cell>
          <cell r="C57">
            <v>1980</v>
          </cell>
          <cell r="D57">
            <v>1991</v>
          </cell>
          <cell r="E57">
            <v>1861</v>
          </cell>
          <cell r="F57">
            <v>6380</v>
          </cell>
          <cell r="G57">
            <v>8129</v>
          </cell>
          <cell r="H57">
            <v>20468</v>
          </cell>
          <cell r="I57">
            <v>3770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427</v>
          </cell>
        </row>
        <row r="59">
          <cell r="B59">
            <v>1500</v>
          </cell>
          <cell r="C59">
            <v>71782</v>
          </cell>
          <cell r="D59">
            <v>375</v>
          </cell>
          <cell r="E59">
            <v>1110</v>
          </cell>
          <cell r="F59">
            <v>8620</v>
          </cell>
          <cell r="G59">
            <v>4280</v>
          </cell>
          <cell r="H59">
            <v>640</v>
          </cell>
          <cell r="I59">
            <v>29740</v>
          </cell>
        </row>
        <row r="60">
          <cell r="B60">
            <v>0</v>
          </cell>
          <cell r="C60">
            <v>0</v>
          </cell>
          <cell r="D60">
            <v>65</v>
          </cell>
          <cell r="E60">
            <v>0</v>
          </cell>
          <cell r="F60">
            <v>5</v>
          </cell>
          <cell r="G60">
            <v>0</v>
          </cell>
          <cell r="H60">
            <v>6105</v>
          </cell>
          <cell r="I60">
            <v>968</v>
          </cell>
        </row>
        <row r="61">
          <cell r="B61">
            <v>442</v>
          </cell>
          <cell r="C61">
            <v>147</v>
          </cell>
          <cell r="D61">
            <v>48</v>
          </cell>
          <cell r="E61">
            <v>178</v>
          </cell>
          <cell r="F61">
            <v>345</v>
          </cell>
          <cell r="G61">
            <v>255</v>
          </cell>
          <cell r="H61">
            <v>0</v>
          </cell>
          <cell r="I61">
            <v>0</v>
          </cell>
        </row>
        <row r="62">
          <cell r="B62">
            <v>397</v>
          </cell>
          <cell r="C62">
            <v>512</v>
          </cell>
          <cell r="D62">
            <v>79</v>
          </cell>
          <cell r="E62">
            <v>99</v>
          </cell>
          <cell r="F62">
            <v>446</v>
          </cell>
          <cell r="G62">
            <v>470</v>
          </cell>
          <cell r="H62">
            <v>0</v>
          </cell>
          <cell r="I62">
            <v>20</v>
          </cell>
        </row>
        <row r="63">
          <cell r="B63">
            <v>45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60</v>
          </cell>
          <cell r="H63">
            <v>0</v>
          </cell>
          <cell r="I63">
            <v>0</v>
          </cell>
        </row>
        <row r="64">
          <cell r="B64">
            <v>2073</v>
          </cell>
          <cell r="C64">
            <v>1851</v>
          </cell>
          <cell r="D64">
            <v>1776</v>
          </cell>
          <cell r="E64">
            <v>32</v>
          </cell>
          <cell r="F64">
            <v>1075</v>
          </cell>
          <cell r="G64">
            <v>455</v>
          </cell>
          <cell r="H64">
            <v>2677</v>
          </cell>
          <cell r="I64">
            <v>100</v>
          </cell>
        </row>
        <row r="65">
          <cell r="B65">
            <v>404</v>
          </cell>
          <cell r="C65">
            <v>275</v>
          </cell>
          <cell r="D65">
            <v>217</v>
          </cell>
          <cell r="E65">
            <v>748</v>
          </cell>
          <cell r="F65">
            <v>733</v>
          </cell>
          <cell r="G65">
            <v>127</v>
          </cell>
          <cell r="H65">
            <v>867</v>
          </cell>
          <cell r="I65">
            <v>324</v>
          </cell>
        </row>
        <row r="66">
          <cell r="B66">
            <v>0</v>
          </cell>
          <cell r="C66">
            <v>557</v>
          </cell>
          <cell r="D66">
            <v>0</v>
          </cell>
          <cell r="E66">
            <v>23</v>
          </cell>
          <cell r="F66">
            <v>680</v>
          </cell>
          <cell r="G66">
            <v>896</v>
          </cell>
          <cell r="H66">
            <v>0</v>
          </cell>
          <cell r="I66">
            <v>583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3237</v>
          </cell>
          <cell r="F67">
            <v>520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487</v>
          </cell>
          <cell r="C68">
            <v>419</v>
          </cell>
          <cell r="D68">
            <v>154</v>
          </cell>
          <cell r="E68">
            <v>276</v>
          </cell>
          <cell r="F68">
            <v>1755</v>
          </cell>
          <cell r="G68">
            <v>519</v>
          </cell>
          <cell r="H68">
            <v>18</v>
          </cell>
          <cell r="I68">
            <v>583</v>
          </cell>
        </row>
        <row r="69">
          <cell r="B69">
            <v>4895</v>
          </cell>
          <cell r="C69">
            <v>1888</v>
          </cell>
          <cell r="D69">
            <v>1972</v>
          </cell>
          <cell r="E69">
            <v>6876</v>
          </cell>
          <cell r="F69">
            <v>3305</v>
          </cell>
          <cell r="G69">
            <v>1163</v>
          </cell>
          <cell r="H69">
            <v>3076</v>
          </cell>
          <cell r="I69">
            <v>1215</v>
          </cell>
        </row>
        <row r="70">
          <cell r="B70">
            <v>1731</v>
          </cell>
          <cell r="C70">
            <v>275</v>
          </cell>
          <cell r="D70">
            <v>2309</v>
          </cell>
          <cell r="E70">
            <v>1586</v>
          </cell>
          <cell r="F70">
            <v>661</v>
          </cell>
          <cell r="G70">
            <v>468</v>
          </cell>
          <cell r="H70">
            <v>299</v>
          </cell>
          <cell r="I70">
            <v>436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>
            <v>2164</v>
          </cell>
          <cell r="C72">
            <v>2924</v>
          </cell>
          <cell r="D72">
            <v>271</v>
          </cell>
          <cell r="E72">
            <v>1259</v>
          </cell>
          <cell r="F72">
            <v>3075</v>
          </cell>
          <cell r="G72">
            <v>1529</v>
          </cell>
          <cell r="H72">
            <v>196</v>
          </cell>
          <cell r="I72">
            <v>857</v>
          </cell>
        </row>
        <row r="73">
          <cell r="B73">
            <v>2433</v>
          </cell>
          <cell r="C73">
            <v>122</v>
          </cell>
          <cell r="D73">
            <v>169</v>
          </cell>
          <cell r="E73">
            <v>2895</v>
          </cell>
          <cell r="F73">
            <v>457</v>
          </cell>
          <cell r="G73">
            <v>934</v>
          </cell>
          <cell r="H73">
            <v>250</v>
          </cell>
          <cell r="I73">
            <v>139</v>
          </cell>
        </row>
        <row r="74">
          <cell r="B74">
            <v>181</v>
          </cell>
          <cell r="C74">
            <v>0</v>
          </cell>
          <cell r="D74">
            <v>7</v>
          </cell>
          <cell r="E74">
            <v>1919</v>
          </cell>
          <cell r="F74">
            <v>30</v>
          </cell>
          <cell r="G74">
            <v>154</v>
          </cell>
          <cell r="H74">
            <v>244</v>
          </cell>
          <cell r="I74">
            <v>10</v>
          </cell>
        </row>
        <row r="75">
          <cell r="B75">
            <v>110</v>
          </cell>
          <cell r="C75">
            <v>53</v>
          </cell>
          <cell r="D75">
            <v>5</v>
          </cell>
          <cell r="E75">
            <v>103</v>
          </cell>
          <cell r="F75">
            <v>425</v>
          </cell>
          <cell r="G75">
            <v>37</v>
          </cell>
          <cell r="H75">
            <v>0</v>
          </cell>
          <cell r="I75">
            <v>23</v>
          </cell>
        </row>
        <row r="76">
          <cell r="B76">
            <v>2</v>
          </cell>
          <cell r="C76">
            <v>0</v>
          </cell>
          <cell r="D76">
            <v>0</v>
          </cell>
          <cell r="E76">
            <v>474</v>
          </cell>
          <cell r="F76">
            <v>230</v>
          </cell>
          <cell r="G76">
            <v>8</v>
          </cell>
          <cell r="H76">
            <v>0</v>
          </cell>
          <cell r="I76">
            <v>19</v>
          </cell>
        </row>
        <row r="77">
          <cell r="B77">
            <v>9</v>
          </cell>
          <cell r="C77">
            <v>0</v>
          </cell>
          <cell r="D77">
            <v>100</v>
          </cell>
          <cell r="E77">
            <v>15826</v>
          </cell>
          <cell r="F77">
            <v>90</v>
          </cell>
          <cell r="G77">
            <v>522</v>
          </cell>
          <cell r="H77">
            <v>271</v>
          </cell>
          <cell r="I77">
            <v>0</v>
          </cell>
        </row>
        <row r="78">
          <cell r="B78">
            <v>429</v>
          </cell>
          <cell r="C78">
            <v>35</v>
          </cell>
          <cell r="D78">
            <v>27</v>
          </cell>
          <cell r="E78">
            <v>120</v>
          </cell>
          <cell r="F78">
            <v>760</v>
          </cell>
          <cell r="G78">
            <v>64</v>
          </cell>
          <cell r="H78">
            <v>4</v>
          </cell>
          <cell r="I78">
            <v>11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708</v>
          </cell>
          <cell r="F80">
            <v>315</v>
          </cell>
          <cell r="G80">
            <v>175</v>
          </cell>
          <cell r="H80">
            <v>0</v>
          </cell>
          <cell r="I80">
            <v>0</v>
          </cell>
        </row>
        <row r="81">
          <cell r="B81">
            <v>43017</v>
          </cell>
          <cell r="C81">
            <v>1625</v>
          </cell>
          <cell r="D81">
            <v>470</v>
          </cell>
          <cell r="E81">
            <v>5288</v>
          </cell>
          <cell r="F81">
            <v>3037</v>
          </cell>
          <cell r="G81">
            <v>7548</v>
          </cell>
          <cell r="H81">
            <v>1083</v>
          </cell>
          <cell r="I81">
            <v>950</v>
          </cell>
        </row>
        <row r="82">
          <cell r="B82">
            <v>94</v>
          </cell>
          <cell r="C82">
            <v>1760</v>
          </cell>
          <cell r="D82">
            <v>75</v>
          </cell>
          <cell r="E82">
            <v>870</v>
          </cell>
          <cell r="F82">
            <v>2060</v>
          </cell>
          <cell r="G82">
            <v>119</v>
          </cell>
          <cell r="H82">
            <v>1</v>
          </cell>
          <cell r="I82">
            <v>3799</v>
          </cell>
        </row>
        <row r="83">
          <cell r="B83">
            <v>507</v>
          </cell>
          <cell r="C83">
            <v>874</v>
          </cell>
          <cell r="D83">
            <v>3428</v>
          </cell>
          <cell r="E83">
            <v>1329</v>
          </cell>
          <cell r="F83">
            <v>790</v>
          </cell>
          <cell r="G83">
            <v>855</v>
          </cell>
          <cell r="H83">
            <v>134</v>
          </cell>
          <cell r="I83">
            <v>345</v>
          </cell>
        </row>
        <row r="84">
          <cell r="B84">
            <v>120</v>
          </cell>
          <cell r="C84">
            <v>0</v>
          </cell>
          <cell r="D84">
            <v>135</v>
          </cell>
          <cell r="E84">
            <v>0</v>
          </cell>
          <cell r="F84">
            <v>0</v>
          </cell>
          <cell r="G84">
            <v>200</v>
          </cell>
          <cell r="H84">
            <v>0</v>
          </cell>
          <cell r="I84">
            <v>320</v>
          </cell>
        </row>
        <row r="85">
          <cell r="B85">
            <v>6402</v>
          </cell>
          <cell r="C85">
            <v>497</v>
          </cell>
          <cell r="D85">
            <v>0</v>
          </cell>
          <cell r="E85">
            <v>1795</v>
          </cell>
          <cell r="F85">
            <v>13800</v>
          </cell>
          <cell r="G85">
            <v>0</v>
          </cell>
          <cell r="H85">
            <v>0</v>
          </cell>
          <cell r="I85">
            <v>1925</v>
          </cell>
        </row>
        <row r="86">
          <cell r="B86">
            <v>118</v>
          </cell>
          <cell r="C86">
            <v>10162</v>
          </cell>
          <cell r="D86">
            <v>200</v>
          </cell>
          <cell r="E86">
            <v>25</v>
          </cell>
          <cell r="F86">
            <v>1535</v>
          </cell>
          <cell r="G86">
            <v>0</v>
          </cell>
          <cell r="H86">
            <v>0</v>
          </cell>
          <cell r="I86">
            <v>95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350</v>
          </cell>
          <cell r="G87">
            <v>250</v>
          </cell>
          <cell r="H87">
            <v>0</v>
          </cell>
          <cell r="I87">
            <v>0</v>
          </cell>
        </row>
        <row r="88">
          <cell r="B88">
            <v>26552</v>
          </cell>
          <cell r="C88">
            <v>7716</v>
          </cell>
          <cell r="D88">
            <v>161040</v>
          </cell>
          <cell r="E88">
            <v>4973</v>
          </cell>
          <cell r="F88">
            <v>14407</v>
          </cell>
          <cell r="G88">
            <v>63767</v>
          </cell>
          <cell r="H88">
            <v>18256</v>
          </cell>
          <cell r="I88">
            <v>458</v>
          </cell>
        </row>
        <row r="89">
          <cell r="B89">
            <v>161343</v>
          </cell>
          <cell r="C89">
            <v>163160</v>
          </cell>
          <cell r="D89">
            <v>10332</v>
          </cell>
          <cell r="E89">
            <v>208336</v>
          </cell>
          <cell r="F89">
            <v>22817</v>
          </cell>
          <cell r="G89">
            <v>77569</v>
          </cell>
          <cell r="H89">
            <v>26787</v>
          </cell>
          <cell r="I89">
            <v>3575</v>
          </cell>
        </row>
        <row r="105">
          <cell r="B105">
            <v>4188</v>
          </cell>
          <cell r="C105">
            <v>108040</v>
          </cell>
          <cell r="D105">
            <v>226566</v>
          </cell>
          <cell r="E105">
            <v>263295</v>
          </cell>
          <cell r="F105">
            <v>29540</v>
          </cell>
          <cell r="G105">
            <v>0</v>
          </cell>
          <cell r="H105">
            <v>58256</v>
          </cell>
          <cell r="I105">
            <v>0</v>
          </cell>
        </row>
        <row r="106">
          <cell r="B106">
            <v>10721</v>
          </cell>
          <cell r="C106">
            <v>3282</v>
          </cell>
          <cell r="D106">
            <v>2481</v>
          </cell>
          <cell r="E106">
            <v>2827</v>
          </cell>
          <cell r="F106">
            <v>10991</v>
          </cell>
          <cell r="G106">
            <v>14146</v>
          </cell>
          <cell r="H106">
            <v>32727</v>
          </cell>
          <cell r="I106">
            <v>6172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918</v>
          </cell>
        </row>
        <row r="108">
          <cell r="B108">
            <v>302</v>
          </cell>
          <cell r="C108">
            <v>5410</v>
          </cell>
          <cell r="D108">
            <v>110</v>
          </cell>
          <cell r="E108">
            <v>190</v>
          </cell>
          <cell r="F108">
            <v>962</v>
          </cell>
          <cell r="G108">
            <v>910</v>
          </cell>
          <cell r="H108">
            <v>110</v>
          </cell>
          <cell r="I108">
            <v>2240</v>
          </cell>
        </row>
        <row r="109">
          <cell r="B109">
            <v>0</v>
          </cell>
          <cell r="C109">
            <v>0</v>
          </cell>
          <cell r="D109">
            <v>98</v>
          </cell>
          <cell r="E109">
            <v>0</v>
          </cell>
          <cell r="F109">
            <v>10</v>
          </cell>
          <cell r="G109">
            <v>0</v>
          </cell>
          <cell r="H109">
            <v>9609</v>
          </cell>
          <cell r="I109">
            <v>2323</v>
          </cell>
        </row>
        <row r="110">
          <cell r="B110">
            <v>544</v>
          </cell>
          <cell r="C110">
            <v>177</v>
          </cell>
          <cell r="D110">
            <v>30</v>
          </cell>
          <cell r="E110">
            <v>275</v>
          </cell>
          <cell r="F110">
            <v>431</v>
          </cell>
          <cell r="G110">
            <v>220</v>
          </cell>
          <cell r="H110">
            <v>0</v>
          </cell>
          <cell r="I110">
            <v>0</v>
          </cell>
        </row>
        <row r="111">
          <cell r="B111">
            <v>493</v>
          </cell>
          <cell r="C111">
            <v>791</v>
          </cell>
          <cell r="D111">
            <v>51</v>
          </cell>
          <cell r="E111">
            <v>136</v>
          </cell>
          <cell r="F111">
            <v>826</v>
          </cell>
          <cell r="G111">
            <v>400</v>
          </cell>
          <cell r="H111">
            <v>0</v>
          </cell>
          <cell r="I111">
            <v>30</v>
          </cell>
        </row>
        <row r="112">
          <cell r="B112">
            <v>38</v>
          </cell>
          <cell r="C112">
            <v>0</v>
          </cell>
          <cell r="D112">
            <v>0</v>
          </cell>
          <cell r="E112">
            <v>0</v>
          </cell>
          <cell r="F112">
            <v>165</v>
          </cell>
          <cell r="G112">
            <v>0</v>
          </cell>
          <cell r="H112">
            <v>0</v>
          </cell>
          <cell r="I112">
            <v>0</v>
          </cell>
        </row>
        <row r="113">
          <cell r="B113">
            <v>3519</v>
          </cell>
          <cell r="C113">
            <v>924</v>
          </cell>
          <cell r="D113">
            <v>2770</v>
          </cell>
          <cell r="E113">
            <v>62</v>
          </cell>
          <cell r="F113">
            <v>1765</v>
          </cell>
          <cell r="G113">
            <v>687</v>
          </cell>
          <cell r="H113">
            <v>6741</v>
          </cell>
          <cell r="I113">
            <v>88</v>
          </cell>
        </row>
        <row r="114">
          <cell r="B114">
            <v>5441</v>
          </cell>
          <cell r="C114">
            <v>2172</v>
          </cell>
          <cell r="D114">
            <v>3060</v>
          </cell>
          <cell r="E114">
            <v>8830</v>
          </cell>
          <cell r="F114">
            <v>7020</v>
          </cell>
          <cell r="G114">
            <v>887</v>
          </cell>
          <cell r="H114">
            <v>9679</v>
          </cell>
          <cell r="I114">
            <v>1926</v>
          </cell>
        </row>
        <row r="115">
          <cell r="B115">
            <v>0</v>
          </cell>
          <cell r="C115">
            <v>5526</v>
          </cell>
          <cell r="D115">
            <v>0</v>
          </cell>
          <cell r="E115">
            <v>129</v>
          </cell>
          <cell r="F115">
            <v>6800</v>
          </cell>
          <cell r="G115">
            <v>9739</v>
          </cell>
          <cell r="H115">
            <v>0</v>
          </cell>
          <cell r="I115">
            <v>4696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128020</v>
          </cell>
          <cell r="F116">
            <v>7800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>
            <v>4204</v>
          </cell>
          <cell r="C117">
            <v>3746</v>
          </cell>
          <cell r="D117">
            <v>5316</v>
          </cell>
          <cell r="E117">
            <v>1112</v>
          </cell>
          <cell r="F117">
            <v>17470</v>
          </cell>
          <cell r="G117">
            <v>3029</v>
          </cell>
          <cell r="H117">
            <v>270</v>
          </cell>
          <cell r="I117">
            <v>4616</v>
          </cell>
        </row>
        <row r="118">
          <cell r="B118">
            <v>59542</v>
          </cell>
          <cell r="C118">
            <v>15605</v>
          </cell>
          <cell r="D118">
            <v>20053</v>
          </cell>
          <cell r="E118">
            <v>93542</v>
          </cell>
          <cell r="F118">
            <v>34275</v>
          </cell>
          <cell r="G118">
            <v>10618</v>
          </cell>
          <cell r="H118">
            <v>26458</v>
          </cell>
          <cell r="I118">
            <v>9965</v>
          </cell>
        </row>
        <row r="119">
          <cell r="B119">
            <v>13429</v>
          </cell>
          <cell r="C119">
            <v>583</v>
          </cell>
          <cell r="D119">
            <v>11891</v>
          </cell>
          <cell r="E119">
            <v>9852</v>
          </cell>
          <cell r="F119">
            <v>5735</v>
          </cell>
          <cell r="G119">
            <v>3561</v>
          </cell>
          <cell r="H119">
            <v>9098</v>
          </cell>
          <cell r="I119">
            <v>2398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9169</v>
          </cell>
          <cell r="C121">
            <v>8380</v>
          </cell>
          <cell r="D121">
            <v>1201</v>
          </cell>
          <cell r="E121">
            <v>7850</v>
          </cell>
          <cell r="F121">
            <v>16860</v>
          </cell>
          <cell r="G121">
            <v>5041</v>
          </cell>
          <cell r="H121">
            <v>984</v>
          </cell>
          <cell r="I121">
            <v>6502</v>
          </cell>
        </row>
        <row r="122">
          <cell r="B122">
            <v>19273</v>
          </cell>
          <cell r="C122">
            <v>403</v>
          </cell>
          <cell r="D122">
            <v>852</v>
          </cell>
          <cell r="E122">
            <v>12700</v>
          </cell>
          <cell r="F122">
            <v>6070</v>
          </cell>
          <cell r="G122">
            <v>5552</v>
          </cell>
          <cell r="H122">
            <v>4232</v>
          </cell>
          <cell r="I122">
            <v>695</v>
          </cell>
        </row>
        <row r="123">
          <cell r="B123">
            <v>3925</v>
          </cell>
          <cell r="C123">
            <v>0</v>
          </cell>
          <cell r="D123">
            <v>70</v>
          </cell>
          <cell r="E123">
            <v>76520</v>
          </cell>
          <cell r="F123">
            <v>600</v>
          </cell>
          <cell r="G123">
            <v>2175</v>
          </cell>
          <cell r="H123">
            <v>6267</v>
          </cell>
          <cell r="I123">
            <v>80</v>
          </cell>
        </row>
        <row r="124">
          <cell r="B124">
            <v>975</v>
          </cell>
          <cell r="C124">
            <v>98</v>
          </cell>
          <cell r="D124">
            <v>50</v>
          </cell>
          <cell r="E124">
            <v>1723</v>
          </cell>
          <cell r="F124">
            <v>4600</v>
          </cell>
          <cell r="G124">
            <v>504</v>
          </cell>
          <cell r="H124">
            <v>0</v>
          </cell>
          <cell r="I124">
            <v>109</v>
          </cell>
        </row>
        <row r="125">
          <cell r="B125">
            <v>3</v>
          </cell>
          <cell r="C125">
            <v>0</v>
          </cell>
          <cell r="D125">
            <v>0</v>
          </cell>
          <cell r="E125">
            <v>948</v>
          </cell>
          <cell r="F125">
            <v>460</v>
          </cell>
          <cell r="G125">
            <v>18</v>
          </cell>
          <cell r="H125">
            <v>0</v>
          </cell>
          <cell r="I125">
            <v>33</v>
          </cell>
        </row>
        <row r="126">
          <cell r="B126">
            <v>4</v>
          </cell>
          <cell r="C126">
            <v>0</v>
          </cell>
          <cell r="D126">
            <v>200</v>
          </cell>
          <cell r="E126">
            <v>21716</v>
          </cell>
          <cell r="F126">
            <v>89</v>
          </cell>
          <cell r="G126">
            <v>139</v>
          </cell>
          <cell r="H126">
            <v>251</v>
          </cell>
          <cell r="I126">
            <v>0</v>
          </cell>
        </row>
        <row r="127">
          <cell r="B127">
            <v>4434</v>
          </cell>
          <cell r="C127">
            <v>150</v>
          </cell>
          <cell r="D127">
            <v>95</v>
          </cell>
          <cell r="E127">
            <v>4113</v>
          </cell>
          <cell r="F127">
            <v>11400</v>
          </cell>
          <cell r="G127">
            <v>1240</v>
          </cell>
          <cell r="H127">
            <v>95</v>
          </cell>
          <cell r="I127">
            <v>91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42480</v>
          </cell>
          <cell r="F129">
            <v>5670</v>
          </cell>
          <cell r="G129">
            <v>2079</v>
          </cell>
          <cell r="H129">
            <v>0</v>
          </cell>
          <cell r="I129">
            <v>0</v>
          </cell>
        </row>
        <row r="130">
          <cell r="B130">
            <v>111380</v>
          </cell>
          <cell r="C130">
            <v>1086</v>
          </cell>
          <cell r="D130">
            <v>5008</v>
          </cell>
          <cell r="E130">
            <v>625</v>
          </cell>
          <cell r="F130">
            <v>3148</v>
          </cell>
          <cell r="G130">
            <v>8970</v>
          </cell>
          <cell r="H130">
            <v>2118</v>
          </cell>
          <cell r="I130">
            <v>2655</v>
          </cell>
        </row>
        <row r="131">
          <cell r="B131">
            <v>66</v>
          </cell>
          <cell r="C131">
            <v>359</v>
          </cell>
          <cell r="D131">
            <v>6</v>
          </cell>
          <cell r="E131">
            <v>345</v>
          </cell>
          <cell r="F131">
            <v>2860</v>
          </cell>
          <cell r="G131">
            <v>79</v>
          </cell>
          <cell r="H131">
            <v>2</v>
          </cell>
          <cell r="I131">
            <v>6536</v>
          </cell>
        </row>
        <row r="132">
          <cell r="B132">
            <v>889</v>
          </cell>
          <cell r="C132">
            <v>106</v>
          </cell>
          <cell r="D132">
            <v>7030</v>
          </cell>
          <cell r="E132">
            <v>3805</v>
          </cell>
          <cell r="F132">
            <v>1726</v>
          </cell>
          <cell r="G132">
            <v>277</v>
          </cell>
          <cell r="H132">
            <v>242</v>
          </cell>
          <cell r="I132">
            <v>1206</v>
          </cell>
        </row>
        <row r="133">
          <cell r="B133">
            <v>52</v>
          </cell>
          <cell r="C133">
            <v>0</v>
          </cell>
          <cell r="D133">
            <v>83</v>
          </cell>
          <cell r="E133">
            <v>0</v>
          </cell>
          <cell r="F133">
            <v>0</v>
          </cell>
          <cell r="G133">
            <v>115</v>
          </cell>
          <cell r="H133">
            <v>0</v>
          </cell>
          <cell r="I133">
            <v>384</v>
          </cell>
        </row>
        <row r="134">
          <cell r="B134">
            <v>1614</v>
          </cell>
          <cell r="C134">
            <v>159</v>
          </cell>
          <cell r="D134">
            <v>0</v>
          </cell>
          <cell r="E134">
            <v>375</v>
          </cell>
          <cell r="F134">
            <v>16860</v>
          </cell>
          <cell r="G134">
            <v>0</v>
          </cell>
          <cell r="H134">
            <v>0</v>
          </cell>
          <cell r="I134">
            <v>4620</v>
          </cell>
        </row>
        <row r="135">
          <cell r="B135">
            <v>316</v>
          </cell>
          <cell r="C135">
            <v>1423</v>
          </cell>
          <cell r="D135">
            <v>320</v>
          </cell>
          <cell r="E135">
            <v>5</v>
          </cell>
          <cell r="F135">
            <v>4570</v>
          </cell>
          <cell r="G135">
            <v>0</v>
          </cell>
          <cell r="H135">
            <v>0</v>
          </cell>
          <cell r="I135">
            <v>1148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70</v>
          </cell>
          <cell r="G136">
            <v>46</v>
          </cell>
          <cell r="H136">
            <v>0</v>
          </cell>
          <cell r="I136">
            <v>0</v>
          </cell>
        </row>
        <row r="137">
          <cell r="B137">
            <v>142152</v>
          </cell>
          <cell r="C137">
            <v>38581</v>
          </cell>
          <cell r="D137">
            <v>1350815</v>
          </cell>
          <cell r="E137">
            <v>20528</v>
          </cell>
          <cell r="F137">
            <v>85849</v>
          </cell>
          <cell r="G137">
            <v>230550</v>
          </cell>
          <cell r="H137">
            <v>85802</v>
          </cell>
          <cell r="I137">
            <v>22000</v>
          </cell>
        </row>
        <row r="138">
          <cell r="B138">
            <v>46809</v>
          </cell>
          <cell r="C138">
            <v>29847</v>
          </cell>
          <cell r="D138">
            <v>5688</v>
          </cell>
          <cell r="E138">
            <v>30493</v>
          </cell>
          <cell r="F138">
            <v>4513</v>
          </cell>
          <cell r="G138">
            <v>18993</v>
          </cell>
          <cell r="H138">
            <v>8211</v>
          </cell>
          <cell r="I138">
            <v>6286</v>
          </cell>
        </row>
      </sheetData>
      <sheetData sheetId="11">
        <row r="8">
          <cell r="B8">
            <v>0</v>
          </cell>
          <cell r="C8">
            <v>2665</v>
          </cell>
          <cell r="D8">
            <v>13549</v>
          </cell>
          <cell r="E8">
            <v>618</v>
          </cell>
          <cell r="F8">
            <v>1700</v>
          </cell>
          <cell r="G8">
            <v>0</v>
          </cell>
          <cell r="H8">
            <v>3507</v>
          </cell>
          <cell r="I8">
            <v>4466</v>
          </cell>
        </row>
        <row r="9">
          <cell r="B9">
            <v>1001</v>
          </cell>
          <cell r="C9">
            <v>825</v>
          </cell>
          <cell r="D9">
            <v>1178</v>
          </cell>
          <cell r="E9">
            <v>1008</v>
          </cell>
          <cell r="F9">
            <v>2941</v>
          </cell>
          <cell r="G9">
            <v>3978</v>
          </cell>
          <cell r="H9">
            <v>9134</v>
          </cell>
          <cell r="I9">
            <v>1342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7000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40</v>
          </cell>
        </row>
        <row r="12">
          <cell r="B12">
            <v>0</v>
          </cell>
          <cell r="C12">
            <v>1</v>
          </cell>
          <cell r="D12">
            <v>750</v>
          </cell>
          <cell r="E12">
            <v>0</v>
          </cell>
          <cell r="F12">
            <v>0</v>
          </cell>
          <cell r="G12">
            <v>18</v>
          </cell>
          <cell r="H12">
            <v>578</v>
          </cell>
          <cell r="I12">
            <v>110</v>
          </cell>
        </row>
        <row r="13">
          <cell r="B13">
            <v>382</v>
          </cell>
          <cell r="C13">
            <v>45</v>
          </cell>
          <cell r="D13">
            <v>271</v>
          </cell>
          <cell r="E13">
            <v>2358</v>
          </cell>
          <cell r="F13">
            <v>370</v>
          </cell>
          <cell r="G13">
            <v>886</v>
          </cell>
          <cell r="H13">
            <v>2912</v>
          </cell>
          <cell r="I13">
            <v>50</v>
          </cell>
        </row>
        <row r="14">
          <cell r="B14">
            <v>228</v>
          </cell>
          <cell r="C14">
            <v>142</v>
          </cell>
          <cell r="D14">
            <v>469</v>
          </cell>
          <cell r="E14">
            <v>5</v>
          </cell>
          <cell r="F14">
            <v>425</v>
          </cell>
          <cell r="G14">
            <v>12840</v>
          </cell>
          <cell r="H14">
            <v>7689</v>
          </cell>
          <cell r="I14">
            <v>90</v>
          </cell>
        </row>
        <row r="15">
          <cell r="B15">
            <v>210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100</v>
          </cell>
          <cell r="H15">
            <v>175</v>
          </cell>
          <cell r="I15">
            <v>0</v>
          </cell>
        </row>
        <row r="16">
          <cell r="B16">
            <v>183</v>
          </cell>
          <cell r="C16">
            <v>97</v>
          </cell>
          <cell r="D16">
            <v>196</v>
          </cell>
          <cell r="E16">
            <v>53</v>
          </cell>
          <cell r="F16">
            <v>655</v>
          </cell>
          <cell r="G16">
            <v>51</v>
          </cell>
          <cell r="H16">
            <v>2846</v>
          </cell>
          <cell r="I16">
            <v>360</v>
          </cell>
        </row>
        <row r="17">
          <cell r="B17">
            <v>637</v>
          </cell>
          <cell r="C17">
            <v>868</v>
          </cell>
          <cell r="D17">
            <v>53</v>
          </cell>
          <cell r="E17">
            <v>1344</v>
          </cell>
          <cell r="F17">
            <v>662</v>
          </cell>
          <cell r="G17">
            <v>240</v>
          </cell>
          <cell r="H17">
            <v>1599</v>
          </cell>
          <cell r="I17">
            <v>954</v>
          </cell>
        </row>
        <row r="18">
          <cell r="B18">
            <v>5</v>
          </cell>
          <cell r="C18">
            <v>553</v>
          </cell>
          <cell r="D18">
            <v>0</v>
          </cell>
          <cell r="E18">
            <v>8</v>
          </cell>
          <cell r="F18">
            <v>650</v>
          </cell>
          <cell r="G18">
            <v>36</v>
          </cell>
          <cell r="H18">
            <v>0</v>
          </cell>
          <cell r="I18">
            <v>190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4616</v>
          </cell>
          <cell r="F19">
            <v>235</v>
          </cell>
          <cell r="G19">
            <v>50</v>
          </cell>
          <cell r="H19">
            <v>5</v>
          </cell>
          <cell r="I19">
            <v>0</v>
          </cell>
        </row>
        <row r="20">
          <cell r="B20">
            <v>761</v>
          </cell>
          <cell r="C20">
            <v>1252</v>
          </cell>
          <cell r="D20">
            <v>178</v>
          </cell>
          <cell r="E20">
            <v>40</v>
          </cell>
          <cell r="F20">
            <v>1048</v>
          </cell>
          <cell r="G20">
            <v>392</v>
          </cell>
          <cell r="H20">
            <v>94</v>
          </cell>
          <cell r="I20">
            <v>175</v>
          </cell>
        </row>
        <row r="21">
          <cell r="B21">
            <v>2800</v>
          </cell>
          <cell r="C21">
            <v>3215</v>
          </cell>
          <cell r="D21">
            <v>3052</v>
          </cell>
          <cell r="E21">
            <v>2565</v>
          </cell>
          <cell r="F21">
            <v>3120</v>
          </cell>
          <cell r="G21">
            <v>1096</v>
          </cell>
          <cell r="H21">
            <v>2351</v>
          </cell>
          <cell r="I21">
            <v>1540</v>
          </cell>
        </row>
        <row r="22">
          <cell r="B22">
            <v>1050</v>
          </cell>
          <cell r="C22">
            <v>119</v>
          </cell>
          <cell r="D22">
            <v>2104</v>
          </cell>
          <cell r="E22">
            <v>110</v>
          </cell>
          <cell r="F22">
            <v>623</v>
          </cell>
          <cell r="G22">
            <v>285</v>
          </cell>
          <cell r="H22">
            <v>327</v>
          </cell>
          <cell r="I22">
            <v>47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384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268</v>
          </cell>
          <cell r="C24">
            <v>371</v>
          </cell>
          <cell r="D24">
            <v>492</v>
          </cell>
          <cell r="E24">
            <v>288</v>
          </cell>
          <cell r="F24">
            <v>2120</v>
          </cell>
          <cell r="G24">
            <v>721</v>
          </cell>
          <cell r="H24">
            <v>116</v>
          </cell>
          <cell r="I24">
            <v>1224</v>
          </cell>
        </row>
        <row r="25">
          <cell r="B25">
            <v>230</v>
          </cell>
          <cell r="C25">
            <v>15</v>
          </cell>
          <cell r="D25">
            <v>356</v>
          </cell>
          <cell r="E25">
            <v>301</v>
          </cell>
          <cell r="F25">
            <v>244</v>
          </cell>
          <cell r="G25">
            <v>146</v>
          </cell>
          <cell r="H25">
            <v>78</v>
          </cell>
          <cell r="I25">
            <v>4</v>
          </cell>
        </row>
        <row r="26">
          <cell r="B26">
            <v>0</v>
          </cell>
          <cell r="C26">
            <v>0</v>
          </cell>
          <cell r="D26">
            <v>40</v>
          </cell>
          <cell r="E26">
            <v>113</v>
          </cell>
          <cell r="F26">
            <v>1084</v>
          </cell>
          <cell r="G26">
            <v>1524</v>
          </cell>
          <cell r="H26">
            <v>573</v>
          </cell>
          <cell r="I26">
            <v>3</v>
          </cell>
        </row>
        <row r="27">
          <cell r="B27">
            <v>93</v>
          </cell>
          <cell r="C27">
            <v>9</v>
          </cell>
          <cell r="D27">
            <v>50</v>
          </cell>
          <cell r="E27">
            <v>92</v>
          </cell>
          <cell r="F27">
            <v>499</v>
          </cell>
          <cell r="G27">
            <v>37</v>
          </cell>
          <cell r="H27">
            <v>142</v>
          </cell>
          <cell r="I27">
            <v>61</v>
          </cell>
        </row>
        <row r="28">
          <cell r="B28">
            <v>6</v>
          </cell>
          <cell r="C28">
            <v>0</v>
          </cell>
          <cell r="D28">
            <v>0</v>
          </cell>
          <cell r="E28">
            <v>356</v>
          </cell>
          <cell r="F28">
            <v>230</v>
          </cell>
          <cell r="G28">
            <v>28</v>
          </cell>
          <cell r="H28">
            <v>0</v>
          </cell>
          <cell r="I28">
            <v>15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415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2</v>
          </cell>
          <cell r="C30">
            <v>5</v>
          </cell>
          <cell r="D30">
            <v>12</v>
          </cell>
          <cell r="E30">
            <v>87</v>
          </cell>
          <cell r="F30">
            <v>868</v>
          </cell>
          <cell r="G30">
            <v>3</v>
          </cell>
          <cell r="H30">
            <v>111</v>
          </cell>
          <cell r="I30">
            <v>4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7</v>
          </cell>
          <cell r="C32">
            <v>0</v>
          </cell>
          <cell r="D32">
            <v>0</v>
          </cell>
          <cell r="E32">
            <v>1439</v>
          </cell>
          <cell r="F32">
            <v>270</v>
          </cell>
          <cell r="G32">
            <v>20</v>
          </cell>
          <cell r="H32">
            <v>0</v>
          </cell>
          <cell r="I32">
            <v>0</v>
          </cell>
        </row>
        <row r="33">
          <cell r="B33">
            <v>23</v>
          </cell>
          <cell r="C33">
            <v>0</v>
          </cell>
          <cell r="D33">
            <v>0</v>
          </cell>
          <cell r="E33">
            <v>15</v>
          </cell>
          <cell r="F33">
            <v>5</v>
          </cell>
          <cell r="G33">
            <v>197</v>
          </cell>
          <cell r="H33">
            <v>159</v>
          </cell>
          <cell r="I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23</v>
          </cell>
          <cell r="F34">
            <v>25</v>
          </cell>
          <cell r="G34">
            <v>0</v>
          </cell>
          <cell r="H34">
            <v>8</v>
          </cell>
          <cell r="I34">
            <v>175</v>
          </cell>
        </row>
        <row r="35">
          <cell r="B35">
            <v>155</v>
          </cell>
          <cell r="C35">
            <v>109</v>
          </cell>
          <cell r="D35">
            <v>182</v>
          </cell>
          <cell r="E35">
            <v>35</v>
          </cell>
          <cell r="F35">
            <v>60</v>
          </cell>
          <cell r="G35">
            <v>187</v>
          </cell>
          <cell r="H35">
            <v>45</v>
          </cell>
          <cell r="I35">
            <v>40</v>
          </cell>
        </row>
        <row r="36">
          <cell r="B36">
            <v>40</v>
          </cell>
          <cell r="C36">
            <v>0</v>
          </cell>
          <cell r="D36">
            <v>394</v>
          </cell>
          <cell r="E36">
            <v>0</v>
          </cell>
          <cell r="F36">
            <v>0</v>
          </cell>
          <cell r="G36">
            <v>250</v>
          </cell>
          <cell r="H36">
            <v>30</v>
          </cell>
          <cell r="I36">
            <v>100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5</v>
          </cell>
          <cell r="F37">
            <v>0</v>
          </cell>
          <cell r="G37">
            <v>28</v>
          </cell>
          <cell r="H37">
            <v>0</v>
          </cell>
          <cell r="I37">
            <v>127</v>
          </cell>
        </row>
        <row r="38">
          <cell r="B38">
            <v>283</v>
          </cell>
          <cell r="C38">
            <v>250</v>
          </cell>
          <cell r="D38">
            <v>4</v>
          </cell>
          <cell r="E38">
            <v>10</v>
          </cell>
          <cell r="F38">
            <v>325</v>
          </cell>
          <cell r="G38">
            <v>0</v>
          </cell>
          <cell r="H38">
            <v>0</v>
          </cell>
          <cell r="I38">
            <v>1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360</v>
          </cell>
          <cell r="H39">
            <v>0</v>
          </cell>
          <cell r="I39">
            <v>0</v>
          </cell>
        </row>
        <row r="40">
          <cell r="B40">
            <v>590</v>
          </cell>
          <cell r="C40">
            <v>131</v>
          </cell>
          <cell r="D40">
            <v>2091</v>
          </cell>
          <cell r="E40">
            <v>51</v>
          </cell>
          <cell r="F40">
            <v>368</v>
          </cell>
          <cell r="G40">
            <v>417</v>
          </cell>
          <cell r="H40">
            <v>513</v>
          </cell>
          <cell r="I40">
            <v>229</v>
          </cell>
        </row>
        <row r="41">
          <cell r="B41">
            <v>2004</v>
          </cell>
          <cell r="C41">
            <v>1069</v>
          </cell>
          <cell r="D41">
            <v>1085</v>
          </cell>
          <cell r="E41">
            <v>2139</v>
          </cell>
          <cell r="F41">
            <v>1266</v>
          </cell>
          <cell r="G41">
            <v>1349</v>
          </cell>
          <cell r="H41">
            <v>2675</v>
          </cell>
          <cell r="I41">
            <v>660</v>
          </cell>
        </row>
        <row r="57">
          <cell r="B57">
            <v>5768</v>
          </cell>
          <cell r="C57">
            <v>378614</v>
          </cell>
          <cell r="D57">
            <v>125637</v>
          </cell>
          <cell r="E57">
            <v>107751</v>
          </cell>
          <cell r="F57">
            <v>13000</v>
          </cell>
          <cell r="G57">
            <v>0</v>
          </cell>
          <cell r="H57">
            <v>29390</v>
          </cell>
          <cell r="I57">
            <v>3463</v>
          </cell>
        </row>
        <row r="58">
          <cell r="B58">
            <v>1890</v>
          </cell>
          <cell r="C58">
            <v>1980</v>
          </cell>
          <cell r="D58">
            <v>614</v>
          </cell>
          <cell r="E58">
            <v>812</v>
          </cell>
          <cell r="F58">
            <v>3964</v>
          </cell>
          <cell r="G58">
            <v>7323</v>
          </cell>
          <cell r="H58">
            <v>13006</v>
          </cell>
          <cell r="I58">
            <v>4002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720</v>
          </cell>
        </row>
        <row r="60">
          <cell r="B60">
            <v>1505</v>
          </cell>
          <cell r="C60">
            <v>71790</v>
          </cell>
          <cell r="D60">
            <v>370</v>
          </cell>
          <cell r="E60">
            <v>1115</v>
          </cell>
          <cell r="F60">
            <v>8625</v>
          </cell>
          <cell r="G60">
            <v>4285</v>
          </cell>
          <cell r="H60">
            <v>642</v>
          </cell>
          <cell r="I60">
            <v>29745</v>
          </cell>
        </row>
        <row r="61">
          <cell r="B61">
            <v>0</v>
          </cell>
          <cell r="C61">
            <v>0</v>
          </cell>
          <cell r="D61">
            <v>6</v>
          </cell>
          <cell r="E61">
            <v>0</v>
          </cell>
          <cell r="F61">
            <v>5</v>
          </cell>
          <cell r="G61">
            <v>15</v>
          </cell>
          <cell r="H61">
            <v>1159</v>
          </cell>
          <cell r="I61">
            <v>100</v>
          </cell>
        </row>
        <row r="62">
          <cell r="B62">
            <v>161</v>
          </cell>
          <cell r="C62">
            <v>147</v>
          </cell>
          <cell r="D62">
            <v>0</v>
          </cell>
          <cell r="E62">
            <v>1961</v>
          </cell>
          <cell r="F62">
            <v>360</v>
          </cell>
          <cell r="G62">
            <v>206</v>
          </cell>
          <cell r="H62">
            <v>0</v>
          </cell>
          <cell r="I62">
            <v>0</v>
          </cell>
        </row>
        <row r="63">
          <cell r="B63">
            <v>60</v>
          </cell>
          <cell r="C63">
            <v>512</v>
          </cell>
          <cell r="D63">
            <v>0</v>
          </cell>
          <cell r="E63">
            <v>2</v>
          </cell>
          <cell r="F63">
            <v>1570</v>
          </cell>
          <cell r="G63">
            <v>358</v>
          </cell>
          <cell r="H63">
            <v>0</v>
          </cell>
          <cell r="I63">
            <v>0</v>
          </cell>
        </row>
        <row r="64">
          <cell r="B64">
            <v>10</v>
          </cell>
          <cell r="C64">
            <v>0</v>
          </cell>
          <cell r="D64">
            <v>0</v>
          </cell>
          <cell r="E64">
            <v>0</v>
          </cell>
          <cell r="F64">
            <v>15</v>
          </cell>
          <cell r="G64">
            <v>470</v>
          </cell>
          <cell r="H64">
            <v>0</v>
          </cell>
          <cell r="I64">
            <v>0</v>
          </cell>
        </row>
        <row r="65">
          <cell r="B65">
            <v>1448</v>
          </cell>
          <cell r="C65">
            <v>1851</v>
          </cell>
          <cell r="D65">
            <v>3565</v>
          </cell>
          <cell r="E65">
            <v>39</v>
          </cell>
          <cell r="F65">
            <v>373</v>
          </cell>
          <cell r="G65">
            <v>3306</v>
          </cell>
          <cell r="H65">
            <v>2179</v>
          </cell>
          <cell r="I65">
            <v>148</v>
          </cell>
        </row>
        <row r="66">
          <cell r="B66">
            <v>469</v>
          </cell>
          <cell r="C66">
            <v>275</v>
          </cell>
          <cell r="D66">
            <v>25</v>
          </cell>
          <cell r="E66">
            <v>575</v>
          </cell>
          <cell r="F66">
            <v>955</v>
          </cell>
          <cell r="G66">
            <v>190</v>
          </cell>
          <cell r="H66">
            <v>1536</v>
          </cell>
          <cell r="I66">
            <v>549</v>
          </cell>
        </row>
        <row r="67">
          <cell r="B67">
            <v>0</v>
          </cell>
          <cell r="C67">
            <v>557</v>
          </cell>
          <cell r="D67">
            <v>0</v>
          </cell>
          <cell r="E67">
            <v>13</v>
          </cell>
          <cell r="F67">
            <v>1890</v>
          </cell>
          <cell r="G67">
            <v>857</v>
          </cell>
          <cell r="H67">
            <v>0</v>
          </cell>
          <cell r="I67">
            <v>990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1789</v>
          </cell>
          <cell r="F68">
            <v>365</v>
          </cell>
          <cell r="G68">
            <v>0</v>
          </cell>
          <cell r="H68">
            <v>0</v>
          </cell>
          <cell r="I68">
            <v>0</v>
          </cell>
        </row>
        <row r="69">
          <cell r="B69">
            <v>498</v>
          </cell>
          <cell r="C69">
            <v>479</v>
          </cell>
          <cell r="D69">
            <v>783</v>
          </cell>
          <cell r="E69">
            <v>124</v>
          </cell>
          <cell r="F69">
            <v>1870</v>
          </cell>
          <cell r="G69">
            <v>565</v>
          </cell>
          <cell r="H69">
            <v>20</v>
          </cell>
          <cell r="I69">
            <v>267</v>
          </cell>
        </row>
        <row r="70">
          <cell r="B70">
            <v>3609</v>
          </cell>
          <cell r="C70">
            <v>1888</v>
          </cell>
          <cell r="D70">
            <v>2839</v>
          </cell>
          <cell r="E70">
            <v>6678</v>
          </cell>
          <cell r="F70">
            <v>4721</v>
          </cell>
          <cell r="G70">
            <v>786</v>
          </cell>
          <cell r="H70">
            <v>2442</v>
          </cell>
          <cell r="I70">
            <v>1495</v>
          </cell>
        </row>
        <row r="71">
          <cell r="B71">
            <v>1927</v>
          </cell>
          <cell r="C71">
            <v>251</v>
          </cell>
          <cell r="D71">
            <v>1969</v>
          </cell>
          <cell r="E71">
            <v>1760</v>
          </cell>
          <cell r="F71">
            <v>910</v>
          </cell>
          <cell r="G71">
            <v>488</v>
          </cell>
          <cell r="H71">
            <v>164</v>
          </cell>
          <cell r="I71">
            <v>369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2297</v>
          </cell>
          <cell r="C73">
            <v>2924</v>
          </cell>
          <cell r="D73">
            <v>257</v>
          </cell>
          <cell r="E73">
            <v>1366</v>
          </cell>
          <cell r="F73">
            <v>3230</v>
          </cell>
          <cell r="G73">
            <v>2330</v>
          </cell>
          <cell r="H73">
            <v>40</v>
          </cell>
          <cell r="I73">
            <v>1401</v>
          </cell>
        </row>
        <row r="74">
          <cell r="B74">
            <v>2579</v>
          </cell>
          <cell r="C74">
            <v>60</v>
          </cell>
          <cell r="D74">
            <v>186</v>
          </cell>
          <cell r="E74">
            <v>2928</v>
          </cell>
          <cell r="F74">
            <v>435</v>
          </cell>
          <cell r="G74">
            <v>1094</v>
          </cell>
          <cell r="H74">
            <v>99</v>
          </cell>
          <cell r="I74">
            <v>94</v>
          </cell>
        </row>
        <row r="75">
          <cell r="B75">
            <v>72</v>
          </cell>
          <cell r="C75">
            <v>0</v>
          </cell>
          <cell r="D75">
            <v>8</v>
          </cell>
          <cell r="E75">
            <v>20</v>
          </cell>
          <cell r="F75">
            <v>65</v>
          </cell>
          <cell r="G75">
            <v>85</v>
          </cell>
          <cell r="H75">
            <v>0</v>
          </cell>
          <cell r="I75">
            <v>7</v>
          </cell>
        </row>
        <row r="76">
          <cell r="B76">
            <v>92</v>
          </cell>
          <cell r="C76">
            <v>53</v>
          </cell>
          <cell r="D76">
            <v>0</v>
          </cell>
          <cell r="E76">
            <v>181</v>
          </cell>
          <cell r="F76">
            <v>135</v>
          </cell>
          <cell r="G76">
            <v>15</v>
          </cell>
          <cell r="H76">
            <v>25</v>
          </cell>
          <cell r="I76">
            <v>30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500</v>
          </cell>
          <cell r="F77">
            <v>335</v>
          </cell>
          <cell r="G77">
            <v>5</v>
          </cell>
          <cell r="H77">
            <v>0</v>
          </cell>
          <cell r="I77">
            <v>0</v>
          </cell>
        </row>
        <row r="78">
          <cell r="B78">
            <v>9</v>
          </cell>
          <cell r="C78">
            <v>0</v>
          </cell>
          <cell r="D78">
            <v>0</v>
          </cell>
          <cell r="E78">
            <v>8118</v>
          </cell>
          <cell r="F78">
            <v>125</v>
          </cell>
          <cell r="G78">
            <v>578</v>
          </cell>
          <cell r="H78">
            <v>80</v>
          </cell>
          <cell r="I78">
            <v>0</v>
          </cell>
        </row>
        <row r="79">
          <cell r="B79">
            <v>410</v>
          </cell>
          <cell r="C79">
            <v>35</v>
          </cell>
          <cell r="D79">
            <v>25</v>
          </cell>
          <cell r="E79">
            <v>258</v>
          </cell>
          <cell r="F79">
            <v>945</v>
          </cell>
          <cell r="G79">
            <v>73</v>
          </cell>
          <cell r="H79">
            <v>20</v>
          </cell>
          <cell r="I79">
            <v>9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794</v>
          </cell>
          <cell r="F81">
            <v>265</v>
          </cell>
          <cell r="G81">
            <v>47</v>
          </cell>
          <cell r="H81">
            <v>0</v>
          </cell>
          <cell r="I81">
            <v>0</v>
          </cell>
        </row>
        <row r="82">
          <cell r="B82">
            <v>48583</v>
          </cell>
          <cell r="C82">
            <v>1625</v>
          </cell>
          <cell r="D82">
            <v>62</v>
          </cell>
          <cell r="E82">
            <v>5119</v>
          </cell>
          <cell r="F82">
            <v>1865</v>
          </cell>
          <cell r="G82">
            <v>7331</v>
          </cell>
          <cell r="H82">
            <v>1229</v>
          </cell>
          <cell r="I82">
            <v>894</v>
          </cell>
        </row>
        <row r="83">
          <cell r="B83">
            <v>62</v>
          </cell>
          <cell r="C83">
            <v>1760</v>
          </cell>
          <cell r="D83">
            <v>5</v>
          </cell>
          <cell r="E83">
            <v>543</v>
          </cell>
          <cell r="F83">
            <v>1890</v>
          </cell>
          <cell r="G83">
            <v>197</v>
          </cell>
          <cell r="H83">
            <v>0</v>
          </cell>
          <cell r="I83">
            <v>2094</v>
          </cell>
        </row>
        <row r="84">
          <cell r="B84">
            <v>478</v>
          </cell>
          <cell r="C84">
            <v>874</v>
          </cell>
          <cell r="D84">
            <v>2825</v>
          </cell>
          <cell r="E84">
            <v>1121</v>
          </cell>
          <cell r="F84">
            <v>540</v>
          </cell>
          <cell r="G84">
            <v>953</v>
          </cell>
          <cell r="H84">
            <v>386</v>
          </cell>
          <cell r="I84">
            <v>188</v>
          </cell>
        </row>
        <row r="85">
          <cell r="B85">
            <v>268</v>
          </cell>
          <cell r="C85">
            <v>0</v>
          </cell>
          <cell r="D85">
            <v>160</v>
          </cell>
          <cell r="E85">
            <v>0</v>
          </cell>
          <cell r="F85">
            <v>0</v>
          </cell>
          <cell r="G85">
            <v>225</v>
          </cell>
          <cell r="H85">
            <v>0</v>
          </cell>
          <cell r="I85">
            <v>140</v>
          </cell>
        </row>
        <row r="86">
          <cell r="B86">
            <v>54</v>
          </cell>
          <cell r="C86">
            <v>497</v>
          </cell>
          <cell r="D86">
            <v>0</v>
          </cell>
          <cell r="E86">
            <v>1794</v>
          </cell>
          <cell r="F86">
            <v>11910</v>
          </cell>
          <cell r="G86">
            <v>130</v>
          </cell>
          <cell r="H86">
            <v>13</v>
          </cell>
          <cell r="I86">
            <v>2797</v>
          </cell>
        </row>
        <row r="87">
          <cell r="B87">
            <v>8</v>
          </cell>
          <cell r="C87">
            <v>10162</v>
          </cell>
          <cell r="D87">
            <v>0</v>
          </cell>
          <cell r="E87">
            <v>0</v>
          </cell>
          <cell r="F87">
            <v>690</v>
          </cell>
          <cell r="G87">
            <v>0</v>
          </cell>
          <cell r="H87">
            <v>0</v>
          </cell>
          <cell r="I87">
            <v>20</v>
          </cell>
        </row>
        <row r="88">
          <cell r="B88">
            <v>1560</v>
          </cell>
          <cell r="C88">
            <v>0</v>
          </cell>
          <cell r="D88">
            <v>0</v>
          </cell>
          <cell r="E88">
            <v>0</v>
          </cell>
          <cell r="F88">
            <v>400</v>
          </cell>
          <cell r="G88">
            <v>1325</v>
          </cell>
          <cell r="H88">
            <v>0</v>
          </cell>
          <cell r="I88">
            <v>12</v>
          </cell>
        </row>
        <row r="89">
          <cell r="B89">
            <v>26637</v>
          </cell>
          <cell r="C89">
            <v>7716</v>
          </cell>
          <cell r="D89">
            <v>162274</v>
          </cell>
          <cell r="E89">
            <v>4116</v>
          </cell>
          <cell r="F89">
            <v>12449</v>
          </cell>
          <cell r="G89">
            <v>62489</v>
          </cell>
          <cell r="H89">
            <v>18450</v>
          </cell>
          <cell r="I89">
            <v>650</v>
          </cell>
        </row>
        <row r="90">
          <cell r="B90">
            <v>162560</v>
          </cell>
          <cell r="C90">
            <v>163160</v>
          </cell>
          <cell r="D90">
            <v>12660</v>
          </cell>
          <cell r="E90">
            <v>212542</v>
          </cell>
          <cell r="F90">
            <v>21498</v>
          </cell>
          <cell r="G90">
            <v>74870</v>
          </cell>
          <cell r="H90">
            <v>26619</v>
          </cell>
          <cell r="I90">
            <v>2912</v>
          </cell>
        </row>
        <row r="107">
          <cell r="B107">
            <v>26089</v>
          </cell>
          <cell r="C107">
            <v>1331502</v>
          </cell>
          <cell r="D107">
            <v>549768</v>
          </cell>
          <cell r="E107">
            <v>521816</v>
          </cell>
          <cell r="F107">
            <v>57470</v>
          </cell>
          <cell r="G107">
            <v>0</v>
          </cell>
          <cell r="H107">
            <v>104207</v>
          </cell>
          <cell r="I107">
            <v>11851</v>
          </cell>
        </row>
        <row r="108">
          <cell r="B108">
            <v>3851</v>
          </cell>
          <cell r="C108">
            <v>3282</v>
          </cell>
          <cell r="D108">
            <v>1041</v>
          </cell>
          <cell r="E108">
            <v>1278</v>
          </cell>
          <cell r="F108">
            <v>6862</v>
          </cell>
          <cell r="G108">
            <v>13192</v>
          </cell>
          <cell r="H108">
            <v>25990</v>
          </cell>
          <cell r="I108">
            <v>6959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1152</v>
          </cell>
        </row>
        <row r="110">
          <cell r="B110">
            <v>307</v>
          </cell>
          <cell r="C110">
            <v>5415</v>
          </cell>
          <cell r="D110">
            <v>105</v>
          </cell>
          <cell r="E110">
            <v>200</v>
          </cell>
          <cell r="F110">
            <v>968</v>
          </cell>
          <cell r="G110">
            <v>915</v>
          </cell>
          <cell r="H110">
            <v>112</v>
          </cell>
          <cell r="I110">
            <v>2245</v>
          </cell>
        </row>
        <row r="111">
          <cell r="B111">
            <v>0</v>
          </cell>
          <cell r="C111">
            <v>0</v>
          </cell>
          <cell r="D111">
            <v>6</v>
          </cell>
          <cell r="E111">
            <v>0</v>
          </cell>
          <cell r="F111">
            <v>15</v>
          </cell>
          <cell r="G111">
            <v>18</v>
          </cell>
          <cell r="H111">
            <v>2072</v>
          </cell>
          <cell r="I111">
            <v>200</v>
          </cell>
        </row>
        <row r="112">
          <cell r="B112">
            <v>290</v>
          </cell>
          <cell r="C112">
            <v>177</v>
          </cell>
          <cell r="D112">
            <v>0</v>
          </cell>
          <cell r="E112">
            <v>2952</v>
          </cell>
          <cell r="F112">
            <v>480</v>
          </cell>
          <cell r="G112">
            <v>278</v>
          </cell>
          <cell r="H112">
            <v>0</v>
          </cell>
          <cell r="I112">
            <v>0</v>
          </cell>
        </row>
        <row r="113">
          <cell r="B113">
            <v>120</v>
          </cell>
          <cell r="C113">
            <v>791</v>
          </cell>
          <cell r="D113">
            <v>0</v>
          </cell>
          <cell r="E113">
            <v>3</v>
          </cell>
          <cell r="F113">
            <v>3075</v>
          </cell>
          <cell r="G113">
            <v>328</v>
          </cell>
          <cell r="H113">
            <v>0</v>
          </cell>
          <cell r="I113">
            <v>0</v>
          </cell>
        </row>
        <row r="114">
          <cell r="B114">
            <v>10</v>
          </cell>
          <cell r="C114">
            <v>0</v>
          </cell>
          <cell r="D114">
            <v>0</v>
          </cell>
          <cell r="E114">
            <v>0</v>
          </cell>
          <cell r="F114">
            <v>45</v>
          </cell>
          <cell r="G114">
            <v>400</v>
          </cell>
          <cell r="H114">
            <v>0</v>
          </cell>
          <cell r="I114">
            <v>0</v>
          </cell>
        </row>
        <row r="115">
          <cell r="B115">
            <v>2239</v>
          </cell>
          <cell r="C115">
            <v>924</v>
          </cell>
          <cell r="D115">
            <v>4265</v>
          </cell>
          <cell r="E115">
            <v>42</v>
          </cell>
          <cell r="F115">
            <v>523</v>
          </cell>
          <cell r="G115">
            <v>6233</v>
          </cell>
          <cell r="H115">
            <v>5382</v>
          </cell>
          <cell r="I115">
            <v>249</v>
          </cell>
        </row>
        <row r="116">
          <cell r="B116">
            <v>6503</v>
          </cell>
          <cell r="C116">
            <v>2172</v>
          </cell>
          <cell r="D116">
            <v>126</v>
          </cell>
          <cell r="E116">
            <v>6317</v>
          </cell>
          <cell r="F116">
            <v>9843</v>
          </cell>
          <cell r="G116">
            <v>1954</v>
          </cell>
          <cell r="H116">
            <v>18107</v>
          </cell>
          <cell r="I116">
            <v>5806</v>
          </cell>
        </row>
        <row r="117">
          <cell r="B117">
            <v>0</v>
          </cell>
          <cell r="C117">
            <v>5526</v>
          </cell>
          <cell r="D117">
            <v>0</v>
          </cell>
          <cell r="E117">
            <v>220</v>
          </cell>
          <cell r="F117">
            <v>18900</v>
          </cell>
          <cell r="G117">
            <v>7731</v>
          </cell>
          <cell r="H117">
            <v>0</v>
          </cell>
          <cell r="I117">
            <v>10785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69935</v>
          </cell>
          <cell r="F118">
            <v>4745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4149</v>
          </cell>
          <cell r="C119">
            <v>3746</v>
          </cell>
          <cell r="D119">
            <v>19886</v>
          </cell>
          <cell r="E119">
            <v>624</v>
          </cell>
          <cell r="F119">
            <v>18850</v>
          </cell>
          <cell r="G119">
            <v>3872</v>
          </cell>
          <cell r="H119">
            <v>226</v>
          </cell>
          <cell r="I119">
            <v>2796</v>
          </cell>
        </row>
        <row r="120">
          <cell r="B120">
            <v>46302</v>
          </cell>
          <cell r="C120">
            <v>15605</v>
          </cell>
          <cell r="D120">
            <v>27929</v>
          </cell>
          <cell r="E120">
            <v>88391</v>
          </cell>
          <cell r="F120">
            <v>47035</v>
          </cell>
          <cell r="G120">
            <v>9200</v>
          </cell>
          <cell r="H120">
            <v>25743</v>
          </cell>
          <cell r="I120">
            <v>14672</v>
          </cell>
        </row>
        <row r="121">
          <cell r="B121">
            <v>14606</v>
          </cell>
          <cell r="C121">
            <v>583</v>
          </cell>
          <cell r="D121">
            <v>6136</v>
          </cell>
          <cell r="E121">
            <v>8537</v>
          </cell>
          <cell r="F121">
            <v>7270</v>
          </cell>
          <cell r="G121">
            <v>2962</v>
          </cell>
          <cell r="H121">
            <v>2398</v>
          </cell>
          <cell r="I121">
            <v>2877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18611</v>
          </cell>
          <cell r="C123">
            <v>8380</v>
          </cell>
          <cell r="D123">
            <v>1182</v>
          </cell>
          <cell r="E123">
            <v>4500</v>
          </cell>
          <cell r="F123">
            <v>14680</v>
          </cell>
          <cell r="G123">
            <v>10516</v>
          </cell>
          <cell r="H123">
            <v>248</v>
          </cell>
          <cell r="I123">
            <v>12223</v>
          </cell>
        </row>
        <row r="124">
          <cell r="B124">
            <v>20358</v>
          </cell>
          <cell r="C124">
            <v>153</v>
          </cell>
          <cell r="D124">
            <v>1349</v>
          </cell>
          <cell r="E124">
            <v>9895</v>
          </cell>
          <cell r="F124">
            <v>3458</v>
          </cell>
          <cell r="G124">
            <v>6619</v>
          </cell>
          <cell r="H124">
            <v>1699</v>
          </cell>
          <cell r="I124">
            <v>560</v>
          </cell>
        </row>
        <row r="125">
          <cell r="B125">
            <v>1642</v>
          </cell>
          <cell r="C125">
            <v>0</v>
          </cell>
          <cell r="D125">
            <v>216</v>
          </cell>
          <cell r="E125">
            <v>800</v>
          </cell>
          <cell r="F125">
            <v>1300</v>
          </cell>
          <cell r="G125">
            <v>1275</v>
          </cell>
          <cell r="H125">
            <v>0</v>
          </cell>
          <cell r="I125">
            <v>65</v>
          </cell>
        </row>
        <row r="126">
          <cell r="B126">
            <v>780</v>
          </cell>
          <cell r="C126">
            <v>98</v>
          </cell>
          <cell r="D126">
            <v>0</v>
          </cell>
          <cell r="E126">
            <v>7212</v>
          </cell>
          <cell r="F126">
            <v>1520</v>
          </cell>
          <cell r="G126">
            <v>150</v>
          </cell>
          <cell r="H126">
            <v>250</v>
          </cell>
          <cell r="I126">
            <v>116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940</v>
          </cell>
          <cell r="F127">
            <v>685</v>
          </cell>
          <cell r="G127">
            <v>10</v>
          </cell>
          <cell r="H127">
            <v>0</v>
          </cell>
          <cell r="I127">
            <v>0</v>
          </cell>
        </row>
        <row r="128">
          <cell r="B128">
            <v>2</v>
          </cell>
          <cell r="C128">
            <v>0</v>
          </cell>
          <cell r="D128">
            <v>0</v>
          </cell>
          <cell r="E128">
            <v>11051</v>
          </cell>
          <cell r="F128">
            <v>121</v>
          </cell>
          <cell r="G128">
            <v>211</v>
          </cell>
          <cell r="H128">
            <v>72</v>
          </cell>
          <cell r="I128">
            <v>0</v>
          </cell>
        </row>
        <row r="129">
          <cell r="B129">
            <v>4100</v>
          </cell>
          <cell r="C129">
            <v>150</v>
          </cell>
          <cell r="D129">
            <v>163</v>
          </cell>
          <cell r="E129">
            <v>6117</v>
          </cell>
          <cell r="F129">
            <v>18900</v>
          </cell>
          <cell r="G129">
            <v>2235</v>
          </cell>
          <cell r="H129">
            <v>540</v>
          </cell>
          <cell r="I129">
            <v>105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47640</v>
          </cell>
          <cell r="F131">
            <v>4690</v>
          </cell>
          <cell r="G131">
            <v>694</v>
          </cell>
          <cell r="H131">
            <v>0</v>
          </cell>
          <cell r="I131">
            <v>0</v>
          </cell>
        </row>
        <row r="132">
          <cell r="B132">
            <v>64651</v>
          </cell>
          <cell r="C132">
            <v>1086</v>
          </cell>
          <cell r="D132">
            <v>105</v>
          </cell>
          <cell r="E132">
            <v>292</v>
          </cell>
          <cell r="F132">
            <v>1992</v>
          </cell>
          <cell r="G132">
            <v>7987</v>
          </cell>
          <cell r="H132">
            <v>4304</v>
          </cell>
          <cell r="I132">
            <v>2628</v>
          </cell>
        </row>
        <row r="133">
          <cell r="B133">
            <v>28</v>
          </cell>
          <cell r="C133">
            <v>359</v>
          </cell>
          <cell r="D133">
            <v>5</v>
          </cell>
          <cell r="E133">
            <v>193</v>
          </cell>
          <cell r="F133">
            <v>2642</v>
          </cell>
          <cell r="G133">
            <v>87</v>
          </cell>
          <cell r="H133">
            <v>0</v>
          </cell>
          <cell r="I133">
            <v>3186</v>
          </cell>
        </row>
        <row r="134">
          <cell r="B134">
            <v>858</v>
          </cell>
          <cell r="C134">
            <v>106</v>
          </cell>
          <cell r="D134">
            <v>5156</v>
          </cell>
          <cell r="E134">
            <v>3438</v>
          </cell>
          <cell r="F134">
            <v>1046</v>
          </cell>
          <cell r="G134">
            <v>434</v>
          </cell>
          <cell r="H134">
            <v>594</v>
          </cell>
          <cell r="I134">
            <v>264</v>
          </cell>
        </row>
        <row r="135">
          <cell r="B135">
            <v>123</v>
          </cell>
          <cell r="C135">
            <v>0</v>
          </cell>
          <cell r="D135">
            <v>32</v>
          </cell>
          <cell r="E135">
            <v>0</v>
          </cell>
          <cell r="F135">
            <v>0</v>
          </cell>
          <cell r="G135">
            <v>120</v>
          </cell>
          <cell r="H135">
            <v>0</v>
          </cell>
          <cell r="I135">
            <v>154</v>
          </cell>
        </row>
        <row r="136">
          <cell r="B136">
            <v>378</v>
          </cell>
          <cell r="C136">
            <v>159</v>
          </cell>
          <cell r="D136">
            <v>0</v>
          </cell>
          <cell r="E136">
            <v>293</v>
          </cell>
          <cell r="F136">
            <v>14580</v>
          </cell>
          <cell r="G136">
            <v>92</v>
          </cell>
          <cell r="H136">
            <v>26</v>
          </cell>
          <cell r="I136">
            <v>6992</v>
          </cell>
        </row>
        <row r="137">
          <cell r="B137">
            <v>21</v>
          </cell>
          <cell r="C137">
            <v>1423</v>
          </cell>
          <cell r="D137">
            <v>0</v>
          </cell>
          <cell r="E137">
            <v>0</v>
          </cell>
          <cell r="F137">
            <v>2070</v>
          </cell>
          <cell r="G137">
            <v>0</v>
          </cell>
          <cell r="H137">
            <v>0</v>
          </cell>
          <cell r="I137">
            <v>24</v>
          </cell>
        </row>
        <row r="138">
          <cell r="B138">
            <v>858</v>
          </cell>
          <cell r="C138">
            <v>0</v>
          </cell>
          <cell r="D138">
            <v>0</v>
          </cell>
          <cell r="E138">
            <v>0</v>
          </cell>
          <cell r="F138">
            <v>80</v>
          </cell>
          <cell r="G138">
            <v>380</v>
          </cell>
          <cell r="H138">
            <v>0</v>
          </cell>
          <cell r="I138">
            <v>80</v>
          </cell>
        </row>
        <row r="139">
          <cell r="B139">
            <v>161946</v>
          </cell>
          <cell r="C139">
            <v>38580</v>
          </cell>
          <cell r="D139">
            <v>1174912</v>
          </cell>
          <cell r="E139">
            <v>19843</v>
          </cell>
          <cell r="F139">
            <v>81915</v>
          </cell>
          <cell r="G139">
            <v>267627</v>
          </cell>
          <cell r="H139">
            <v>89017</v>
          </cell>
          <cell r="I139">
            <v>34400</v>
          </cell>
        </row>
        <row r="140">
          <cell r="B140">
            <v>39369</v>
          </cell>
          <cell r="C140">
            <v>29847</v>
          </cell>
          <cell r="D140">
            <v>6000</v>
          </cell>
          <cell r="E140">
            <v>23010</v>
          </cell>
          <cell r="F140">
            <v>13962</v>
          </cell>
          <cell r="G140">
            <v>19293</v>
          </cell>
          <cell r="H140">
            <v>13058</v>
          </cell>
          <cell r="I140">
            <v>5178</v>
          </cell>
        </row>
      </sheetData>
      <sheetData sheetId="12">
        <row r="8">
          <cell r="B8">
            <v>0</v>
          </cell>
          <cell r="C8">
            <v>1989</v>
          </cell>
          <cell r="D8">
            <v>2093</v>
          </cell>
          <cell r="E8">
            <v>580</v>
          </cell>
          <cell r="F8">
            <v>400</v>
          </cell>
          <cell r="H8">
            <v>83</v>
          </cell>
          <cell r="I8">
            <v>2660</v>
          </cell>
        </row>
        <row r="9">
          <cell r="B9">
            <v>5080</v>
          </cell>
          <cell r="C9">
            <v>652</v>
          </cell>
          <cell r="D9">
            <v>1161</v>
          </cell>
          <cell r="E9">
            <v>981</v>
          </cell>
          <cell r="F9">
            <v>3380</v>
          </cell>
          <cell r="G9">
            <v>991</v>
          </cell>
          <cell r="H9">
            <v>926</v>
          </cell>
          <cell r="I9">
            <v>1394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295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520</v>
          </cell>
          <cell r="D11">
            <v>0</v>
          </cell>
          <cell r="E11">
            <v>0</v>
          </cell>
          <cell r="F11">
            <v>0</v>
          </cell>
          <cell r="G11">
            <v>17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214</v>
          </cell>
          <cell r="E12">
            <v>0</v>
          </cell>
          <cell r="F12">
            <v>0</v>
          </cell>
          <cell r="G12">
            <v>0</v>
          </cell>
          <cell r="H12">
            <v>192</v>
          </cell>
          <cell r="I12">
            <v>815</v>
          </cell>
        </row>
        <row r="13">
          <cell r="B13">
            <v>395</v>
          </cell>
          <cell r="C13">
            <v>174</v>
          </cell>
          <cell r="D13">
            <v>826</v>
          </cell>
          <cell r="E13">
            <v>365</v>
          </cell>
          <cell r="F13">
            <v>1510</v>
          </cell>
          <cell r="G13">
            <v>259</v>
          </cell>
          <cell r="H13">
            <v>51012</v>
          </cell>
          <cell r="I13">
            <v>4422</v>
          </cell>
        </row>
        <row r="14">
          <cell r="B14">
            <v>100</v>
          </cell>
          <cell r="C14">
            <v>172</v>
          </cell>
          <cell r="D14">
            <v>365</v>
          </cell>
          <cell r="E14">
            <v>13</v>
          </cell>
          <cell r="F14">
            <v>290</v>
          </cell>
          <cell r="G14">
            <v>4103</v>
          </cell>
          <cell r="H14">
            <v>21898</v>
          </cell>
          <cell r="I14">
            <v>853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F15">
            <v>85</v>
          </cell>
          <cell r="G15">
            <v>4</v>
          </cell>
          <cell r="H15">
            <v>80</v>
          </cell>
          <cell r="I15">
            <v>0</v>
          </cell>
        </row>
        <row r="16">
          <cell r="B16">
            <v>203</v>
          </cell>
          <cell r="C16">
            <v>126</v>
          </cell>
          <cell r="D16">
            <v>331</v>
          </cell>
          <cell r="E16">
            <v>81</v>
          </cell>
          <cell r="F16">
            <v>305</v>
          </cell>
          <cell r="G16">
            <v>134</v>
          </cell>
          <cell r="H16">
            <v>277</v>
          </cell>
          <cell r="I16">
            <v>425</v>
          </cell>
        </row>
        <row r="17">
          <cell r="B17">
            <v>770</v>
          </cell>
          <cell r="C17">
            <v>806</v>
          </cell>
          <cell r="D17">
            <v>296</v>
          </cell>
          <cell r="E17">
            <v>1285</v>
          </cell>
          <cell r="F17">
            <v>430</v>
          </cell>
          <cell r="G17">
            <v>261</v>
          </cell>
          <cell r="H17">
            <v>341</v>
          </cell>
          <cell r="I17">
            <v>248</v>
          </cell>
        </row>
        <row r="18">
          <cell r="B18">
            <v>2</v>
          </cell>
          <cell r="C18">
            <v>1182</v>
          </cell>
          <cell r="D18">
            <v>0</v>
          </cell>
          <cell r="E18">
            <v>4</v>
          </cell>
          <cell r="F18">
            <v>10</v>
          </cell>
          <cell r="G18">
            <v>47</v>
          </cell>
          <cell r="H18">
            <v>0</v>
          </cell>
          <cell r="I18">
            <v>82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2293</v>
          </cell>
          <cell r="F19">
            <v>165</v>
          </cell>
          <cell r="G19">
            <v>0</v>
          </cell>
          <cell r="H19">
            <v>100</v>
          </cell>
          <cell r="I19">
            <v>0</v>
          </cell>
        </row>
        <row r="20">
          <cell r="B20">
            <v>803</v>
          </cell>
          <cell r="C20">
            <v>692</v>
          </cell>
          <cell r="D20">
            <v>187</v>
          </cell>
          <cell r="E20">
            <v>157</v>
          </cell>
          <cell r="F20">
            <v>70</v>
          </cell>
          <cell r="G20">
            <v>338</v>
          </cell>
          <cell r="H20">
            <v>20</v>
          </cell>
          <cell r="I20">
            <v>165</v>
          </cell>
        </row>
        <row r="21">
          <cell r="B21">
            <v>4398</v>
          </cell>
          <cell r="C21">
            <v>924</v>
          </cell>
          <cell r="D21">
            <v>3060</v>
          </cell>
          <cell r="E21">
            <v>3820</v>
          </cell>
          <cell r="F21">
            <v>2400</v>
          </cell>
          <cell r="G21">
            <v>858</v>
          </cell>
          <cell r="H21">
            <v>958</v>
          </cell>
          <cell r="I21">
            <v>900</v>
          </cell>
        </row>
        <row r="22">
          <cell r="B22">
            <v>597</v>
          </cell>
          <cell r="C22">
            <v>109</v>
          </cell>
          <cell r="D22">
            <v>1576</v>
          </cell>
          <cell r="E22">
            <v>280</v>
          </cell>
          <cell r="F22">
            <v>426</v>
          </cell>
          <cell r="G22">
            <v>295</v>
          </cell>
          <cell r="H22">
            <v>482</v>
          </cell>
          <cell r="I22">
            <v>15</v>
          </cell>
        </row>
        <row r="23">
          <cell r="B23">
            <v>0</v>
          </cell>
          <cell r="C23">
            <v>7</v>
          </cell>
          <cell r="D23">
            <v>0</v>
          </cell>
          <cell r="E23">
            <v>1644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286</v>
          </cell>
          <cell r="C24">
            <v>336</v>
          </cell>
          <cell r="D24">
            <v>1082</v>
          </cell>
          <cell r="E24">
            <v>304</v>
          </cell>
          <cell r="F24">
            <v>3105</v>
          </cell>
          <cell r="G24">
            <v>356</v>
          </cell>
          <cell r="H24">
            <v>0</v>
          </cell>
          <cell r="I24">
            <v>113</v>
          </cell>
        </row>
        <row r="25">
          <cell r="B25">
            <v>178</v>
          </cell>
          <cell r="C25">
            <v>48</v>
          </cell>
          <cell r="D25">
            <v>453</v>
          </cell>
          <cell r="E25">
            <v>226</v>
          </cell>
          <cell r="F25">
            <v>353</v>
          </cell>
          <cell r="G25">
            <v>77</v>
          </cell>
          <cell r="H25">
            <v>308</v>
          </cell>
          <cell r="I25">
            <v>2</v>
          </cell>
        </row>
        <row r="26">
          <cell r="B26">
            <v>30</v>
          </cell>
          <cell r="C26">
            <v>37</v>
          </cell>
          <cell r="D26">
            <v>50</v>
          </cell>
          <cell r="E26">
            <v>350</v>
          </cell>
          <cell r="F26">
            <v>1474</v>
          </cell>
          <cell r="G26">
            <v>153</v>
          </cell>
          <cell r="H26">
            <v>751</v>
          </cell>
          <cell r="I26">
            <v>0</v>
          </cell>
        </row>
        <row r="27">
          <cell r="B27">
            <v>52</v>
          </cell>
          <cell r="C27">
            <v>32</v>
          </cell>
          <cell r="D27">
            <v>70</v>
          </cell>
          <cell r="E27">
            <v>67</v>
          </cell>
          <cell r="F27">
            <v>322</v>
          </cell>
          <cell r="G27">
            <v>16</v>
          </cell>
          <cell r="H27">
            <v>70</v>
          </cell>
          <cell r="I27">
            <v>15</v>
          </cell>
        </row>
        <row r="28">
          <cell r="B28">
            <v>0</v>
          </cell>
          <cell r="C28">
            <v>56</v>
          </cell>
          <cell r="D28">
            <v>0</v>
          </cell>
          <cell r="E28">
            <v>460</v>
          </cell>
          <cell r="F28">
            <v>235</v>
          </cell>
          <cell r="G28">
            <v>8</v>
          </cell>
          <cell r="H28">
            <v>35</v>
          </cell>
          <cell r="I28">
            <v>35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415</v>
          </cell>
          <cell r="F29">
            <v>18</v>
          </cell>
          <cell r="G29">
            <v>0</v>
          </cell>
          <cell r="H29">
            <v>0</v>
          </cell>
          <cell r="I29">
            <v>26</v>
          </cell>
        </row>
        <row r="30">
          <cell r="B30">
            <v>0</v>
          </cell>
          <cell r="C30">
            <v>41</v>
          </cell>
          <cell r="D30">
            <v>50</v>
          </cell>
          <cell r="E30">
            <v>75</v>
          </cell>
          <cell r="F30">
            <v>496</v>
          </cell>
          <cell r="G30">
            <v>15</v>
          </cell>
          <cell r="H30">
            <v>288</v>
          </cell>
          <cell r="I30">
            <v>14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27</v>
          </cell>
          <cell r="D32">
            <v>0</v>
          </cell>
          <cell r="E32">
            <v>1024</v>
          </cell>
          <cell r="F32">
            <v>190</v>
          </cell>
          <cell r="G32">
            <v>5</v>
          </cell>
          <cell r="H32">
            <v>0</v>
          </cell>
          <cell r="I32">
            <v>1</v>
          </cell>
        </row>
        <row r="33">
          <cell r="B33">
            <v>140</v>
          </cell>
          <cell r="C33">
            <v>0</v>
          </cell>
          <cell r="D33">
            <v>0</v>
          </cell>
          <cell r="E33">
            <v>100</v>
          </cell>
          <cell r="F33">
            <v>203</v>
          </cell>
          <cell r="G33">
            <v>10</v>
          </cell>
          <cell r="H33">
            <v>36</v>
          </cell>
          <cell r="I33">
            <v>7262</v>
          </cell>
        </row>
        <row r="34">
          <cell r="B34">
            <v>17</v>
          </cell>
          <cell r="C34">
            <v>0</v>
          </cell>
          <cell r="D34">
            <v>0</v>
          </cell>
          <cell r="E34">
            <v>33</v>
          </cell>
          <cell r="F34">
            <v>266</v>
          </cell>
          <cell r="G34">
            <v>0</v>
          </cell>
          <cell r="H34">
            <v>0</v>
          </cell>
          <cell r="I34">
            <v>7433</v>
          </cell>
        </row>
        <row r="35">
          <cell r="B35">
            <v>160</v>
          </cell>
          <cell r="C35">
            <v>188</v>
          </cell>
          <cell r="D35">
            <v>150</v>
          </cell>
          <cell r="E35">
            <v>190</v>
          </cell>
          <cell r="F35">
            <v>145</v>
          </cell>
          <cell r="G35">
            <v>257</v>
          </cell>
          <cell r="H35">
            <v>40</v>
          </cell>
          <cell r="I35">
            <v>90</v>
          </cell>
        </row>
        <row r="36">
          <cell r="B36">
            <v>20</v>
          </cell>
          <cell r="C36">
            <v>0</v>
          </cell>
          <cell r="D36">
            <v>290</v>
          </cell>
          <cell r="E36">
            <v>0</v>
          </cell>
          <cell r="F36">
            <v>0</v>
          </cell>
          <cell r="G36">
            <v>410</v>
          </cell>
          <cell r="H36">
            <v>110</v>
          </cell>
          <cell r="I36">
            <v>115</v>
          </cell>
        </row>
        <row r="37">
          <cell r="B37">
            <v>35</v>
          </cell>
          <cell r="C37">
            <v>2</v>
          </cell>
          <cell r="D37">
            <v>0</v>
          </cell>
          <cell r="E37">
            <v>0</v>
          </cell>
          <cell r="F37">
            <v>55</v>
          </cell>
          <cell r="G37">
            <v>0</v>
          </cell>
          <cell r="H37">
            <v>0</v>
          </cell>
          <cell r="I37">
            <v>150</v>
          </cell>
        </row>
        <row r="38">
          <cell r="B38">
            <v>250</v>
          </cell>
          <cell r="C38">
            <v>934</v>
          </cell>
          <cell r="D38">
            <v>0</v>
          </cell>
          <cell r="E38">
            <v>40</v>
          </cell>
          <cell r="F38">
            <v>1120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180</v>
          </cell>
          <cell r="C40">
            <v>216</v>
          </cell>
          <cell r="D40">
            <v>2728</v>
          </cell>
          <cell r="E40">
            <v>73</v>
          </cell>
          <cell r="F40">
            <v>233</v>
          </cell>
          <cell r="G40">
            <v>109</v>
          </cell>
          <cell r="H40">
            <v>477</v>
          </cell>
          <cell r="I40">
            <v>35</v>
          </cell>
        </row>
        <row r="41">
          <cell r="B41">
            <v>3043</v>
          </cell>
          <cell r="C41">
            <v>1733</v>
          </cell>
          <cell r="D41">
            <v>3031</v>
          </cell>
          <cell r="E41">
            <v>3335</v>
          </cell>
          <cell r="F41">
            <v>325</v>
          </cell>
          <cell r="G41">
            <v>2074</v>
          </cell>
          <cell r="H41">
            <v>1398</v>
          </cell>
          <cell r="I41">
            <v>588</v>
          </cell>
        </row>
        <row r="57">
          <cell r="B57">
            <v>6492</v>
          </cell>
          <cell r="C57">
            <v>209005</v>
          </cell>
          <cell r="D57">
            <v>156176</v>
          </cell>
          <cell r="E57">
            <v>26041</v>
          </cell>
          <cell r="F57">
            <v>6871</v>
          </cell>
          <cell r="G57">
            <v>0</v>
          </cell>
          <cell r="H57">
            <v>80743</v>
          </cell>
          <cell r="I57">
            <v>4923</v>
          </cell>
        </row>
        <row r="58">
          <cell r="B58">
            <v>1092</v>
          </cell>
          <cell r="C58">
            <v>1129</v>
          </cell>
          <cell r="D58">
            <v>1517</v>
          </cell>
          <cell r="E58">
            <v>672</v>
          </cell>
          <cell r="F58">
            <v>3270</v>
          </cell>
          <cell r="G58">
            <v>958</v>
          </cell>
          <cell r="H58">
            <v>9778</v>
          </cell>
          <cell r="I58">
            <v>1243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90</v>
          </cell>
        </row>
        <row r="60">
          <cell r="B60">
            <v>1500</v>
          </cell>
          <cell r="C60">
            <v>71800</v>
          </cell>
          <cell r="D60">
            <v>375</v>
          </cell>
          <cell r="E60">
            <v>1110</v>
          </cell>
          <cell r="F60">
            <v>8600</v>
          </cell>
          <cell r="G60">
            <v>4280</v>
          </cell>
          <cell r="H60">
            <v>640</v>
          </cell>
          <cell r="I60">
            <v>29750</v>
          </cell>
        </row>
        <row r="61">
          <cell r="B61">
            <v>0</v>
          </cell>
          <cell r="C61">
            <v>0</v>
          </cell>
          <cell r="D61">
            <v>334</v>
          </cell>
          <cell r="E61">
            <v>0</v>
          </cell>
          <cell r="F61">
            <v>0</v>
          </cell>
          <cell r="G61">
            <v>8</v>
          </cell>
          <cell r="H61">
            <v>7509</v>
          </cell>
          <cell r="I61">
            <v>5</v>
          </cell>
        </row>
        <row r="62">
          <cell r="B62">
            <v>187</v>
          </cell>
          <cell r="C62">
            <v>1</v>
          </cell>
          <cell r="D62">
            <v>1015</v>
          </cell>
          <cell r="E62">
            <v>354</v>
          </cell>
          <cell r="F62">
            <v>655</v>
          </cell>
          <cell r="G62">
            <v>110</v>
          </cell>
          <cell r="H62">
            <v>6345</v>
          </cell>
          <cell r="I62">
            <v>0</v>
          </cell>
        </row>
        <row r="63">
          <cell r="B63">
            <v>53</v>
          </cell>
          <cell r="C63">
            <v>81</v>
          </cell>
          <cell r="D63">
            <v>857</v>
          </cell>
          <cell r="E63">
            <v>26</v>
          </cell>
          <cell r="F63">
            <v>55</v>
          </cell>
          <cell r="G63">
            <v>553</v>
          </cell>
          <cell r="H63">
            <v>12154</v>
          </cell>
          <cell r="I63">
            <v>0</v>
          </cell>
        </row>
        <row r="64">
          <cell r="B64">
            <v>0</v>
          </cell>
          <cell r="C64">
            <v>10</v>
          </cell>
          <cell r="D64">
            <v>0</v>
          </cell>
          <cell r="E64">
            <v>0</v>
          </cell>
          <cell r="F64">
            <v>30</v>
          </cell>
          <cell r="G64">
            <v>38</v>
          </cell>
          <cell r="H64">
            <v>106</v>
          </cell>
          <cell r="I64">
            <v>0</v>
          </cell>
        </row>
        <row r="65">
          <cell r="B65">
            <v>2204</v>
          </cell>
          <cell r="C65">
            <v>2957</v>
          </cell>
          <cell r="D65">
            <v>2040</v>
          </cell>
          <cell r="E65">
            <v>36</v>
          </cell>
          <cell r="F65">
            <v>2260</v>
          </cell>
          <cell r="G65">
            <v>6044</v>
          </cell>
          <cell r="H65">
            <v>14643</v>
          </cell>
          <cell r="I65">
            <v>133</v>
          </cell>
        </row>
        <row r="66">
          <cell r="B66">
            <v>979</v>
          </cell>
          <cell r="C66">
            <v>510</v>
          </cell>
          <cell r="D66">
            <v>30</v>
          </cell>
          <cell r="E66">
            <v>1053</v>
          </cell>
          <cell r="F66">
            <v>605</v>
          </cell>
          <cell r="G66">
            <v>127</v>
          </cell>
          <cell r="H66">
            <v>3811</v>
          </cell>
          <cell r="I66">
            <v>85</v>
          </cell>
        </row>
        <row r="67">
          <cell r="B67">
            <v>0</v>
          </cell>
          <cell r="C67">
            <v>251</v>
          </cell>
          <cell r="D67">
            <v>0</v>
          </cell>
          <cell r="E67">
            <v>8</v>
          </cell>
          <cell r="F67">
            <v>1420</v>
          </cell>
          <cell r="G67">
            <v>274</v>
          </cell>
          <cell r="H67">
            <v>0</v>
          </cell>
          <cell r="I67">
            <v>298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1652</v>
          </cell>
          <cell r="F68">
            <v>160</v>
          </cell>
          <cell r="G68">
            <v>0</v>
          </cell>
          <cell r="H68">
            <v>0</v>
          </cell>
          <cell r="I68">
            <v>0</v>
          </cell>
        </row>
        <row r="69">
          <cell r="B69">
            <v>529</v>
          </cell>
          <cell r="C69">
            <v>491</v>
          </cell>
          <cell r="D69">
            <v>243</v>
          </cell>
          <cell r="E69">
            <v>205</v>
          </cell>
          <cell r="F69">
            <v>2020</v>
          </cell>
          <cell r="G69">
            <v>551</v>
          </cell>
          <cell r="H69">
            <v>22</v>
          </cell>
          <cell r="I69">
            <v>588</v>
          </cell>
        </row>
        <row r="70">
          <cell r="B70">
            <v>3825</v>
          </cell>
          <cell r="C70">
            <v>1261</v>
          </cell>
          <cell r="D70">
            <v>13151</v>
          </cell>
          <cell r="E70">
            <v>6217</v>
          </cell>
          <cell r="F70">
            <v>3588</v>
          </cell>
          <cell r="G70">
            <v>1782</v>
          </cell>
          <cell r="H70">
            <v>10892</v>
          </cell>
          <cell r="I70">
            <v>1208</v>
          </cell>
        </row>
        <row r="71">
          <cell r="B71">
            <v>964</v>
          </cell>
          <cell r="C71">
            <v>493</v>
          </cell>
          <cell r="D71">
            <v>1593</v>
          </cell>
          <cell r="E71">
            <v>1805</v>
          </cell>
          <cell r="F71">
            <v>915</v>
          </cell>
          <cell r="G71">
            <v>348</v>
          </cell>
          <cell r="H71">
            <v>213</v>
          </cell>
          <cell r="I71">
            <v>387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2067</v>
          </cell>
          <cell r="C73">
            <v>1830</v>
          </cell>
          <cell r="D73">
            <v>537</v>
          </cell>
          <cell r="E73">
            <v>1122</v>
          </cell>
          <cell r="F73">
            <v>2570</v>
          </cell>
          <cell r="G73">
            <v>1819</v>
          </cell>
          <cell r="H73">
            <v>296</v>
          </cell>
          <cell r="I73">
            <v>1054</v>
          </cell>
        </row>
        <row r="74">
          <cell r="B74">
            <v>2429</v>
          </cell>
          <cell r="C74">
            <v>75</v>
          </cell>
          <cell r="D74">
            <v>191</v>
          </cell>
          <cell r="E74">
            <v>2878</v>
          </cell>
          <cell r="F74">
            <v>280</v>
          </cell>
          <cell r="G74">
            <v>1051</v>
          </cell>
          <cell r="H74">
            <v>140</v>
          </cell>
          <cell r="I74">
            <v>67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39</v>
          </cell>
          <cell r="F75">
            <v>370</v>
          </cell>
          <cell r="G75">
            <v>95</v>
          </cell>
          <cell r="H75">
            <v>517</v>
          </cell>
          <cell r="I75">
            <v>2</v>
          </cell>
        </row>
        <row r="76">
          <cell r="B76">
            <v>87</v>
          </cell>
          <cell r="C76">
            <v>29</v>
          </cell>
          <cell r="D76">
            <v>0</v>
          </cell>
          <cell r="E76">
            <v>280</v>
          </cell>
          <cell r="F76">
            <v>405</v>
          </cell>
          <cell r="G76">
            <v>34</v>
          </cell>
          <cell r="H76">
            <v>5</v>
          </cell>
          <cell r="I76">
            <v>26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272</v>
          </cell>
          <cell r="F77">
            <v>140</v>
          </cell>
          <cell r="G77">
            <v>9</v>
          </cell>
          <cell r="H77">
            <v>15</v>
          </cell>
          <cell r="I77">
            <v>0</v>
          </cell>
        </row>
        <row r="78">
          <cell r="B78">
            <v>0</v>
          </cell>
          <cell r="C78">
            <v>0</v>
          </cell>
          <cell r="D78">
            <v>156</v>
          </cell>
          <cell r="E78">
            <v>8116</v>
          </cell>
          <cell r="F78">
            <v>60</v>
          </cell>
          <cell r="G78">
            <v>485</v>
          </cell>
          <cell r="H78">
            <v>259</v>
          </cell>
          <cell r="I78">
            <v>0</v>
          </cell>
        </row>
        <row r="79">
          <cell r="B79">
            <v>360</v>
          </cell>
          <cell r="C79">
            <v>30</v>
          </cell>
          <cell r="D79">
            <v>0</v>
          </cell>
          <cell r="E79">
            <v>305</v>
          </cell>
          <cell r="F79">
            <v>675</v>
          </cell>
          <cell r="G79">
            <v>40</v>
          </cell>
          <cell r="H79">
            <v>0</v>
          </cell>
          <cell r="I79">
            <v>5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612</v>
          </cell>
          <cell r="F81">
            <v>260</v>
          </cell>
          <cell r="G81">
            <v>105</v>
          </cell>
          <cell r="H81">
            <v>0</v>
          </cell>
          <cell r="I81">
            <v>5</v>
          </cell>
        </row>
        <row r="82">
          <cell r="B82">
            <v>12988</v>
          </cell>
          <cell r="C82">
            <v>484</v>
          </cell>
          <cell r="D82">
            <v>767</v>
          </cell>
          <cell r="E82">
            <v>3888</v>
          </cell>
          <cell r="F82">
            <v>1840</v>
          </cell>
          <cell r="G82">
            <v>5995</v>
          </cell>
          <cell r="H82">
            <v>2125</v>
          </cell>
          <cell r="I82">
            <v>498</v>
          </cell>
        </row>
        <row r="83">
          <cell r="B83">
            <v>86</v>
          </cell>
          <cell r="C83">
            <v>374</v>
          </cell>
          <cell r="D83">
            <v>120</v>
          </cell>
          <cell r="E83">
            <v>531</v>
          </cell>
          <cell r="F83">
            <v>2108</v>
          </cell>
          <cell r="G83">
            <v>121</v>
          </cell>
          <cell r="H83">
            <v>6</v>
          </cell>
          <cell r="I83">
            <v>120</v>
          </cell>
        </row>
        <row r="84">
          <cell r="B84">
            <v>519</v>
          </cell>
          <cell r="C84">
            <v>961</v>
          </cell>
          <cell r="D84">
            <v>2540</v>
          </cell>
          <cell r="E84">
            <v>1216</v>
          </cell>
          <cell r="F84">
            <v>630</v>
          </cell>
          <cell r="G84">
            <v>957</v>
          </cell>
          <cell r="H84">
            <v>132</v>
          </cell>
          <cell r="I84">
            <v>278</v>
          </cell>
        </row>
        <row r="85">
          <cell r="B85">
            <v>30</v>
          </cell>
          <cell r="C85">
            <v>5</v>
          </cell>
          <cell r="D85">
            <v>28</v>
          </cell>
          <cell r="E85">
            <v>0</v>
          </cell>
          <cell r="F85">
            <v>0</v>
          </cell>
          <cell r="G85">
            <v>136</v>
          </cell>
          <cell r="H85">
            <v>0</v>
          </cell>
          <cell r="I85">
            <v>180</v>
          </cell>
        </row>
        <row r="86">
          <cell r="B86">
            <v>11327</v>
          </cell>
          <cell r="C86">
            <v>3219</v>
          </cell>
          <cell r="D86">
            <v>115</v>
          </cell>
          <cell r="E86">
            <v>2933</v>
          </cell>
          <cell r="F86">
            <v>11210</v>
          </cell>
          <cell r="G86">
            <v>459</v>
          </cell>
          <cell r="H86">
            <v>24</v>
          </cell>
          <cell r="I86">
            <v>1793</v>
          </cell>
        </row>
        <row r="87">
          <cell r="B87">
            <v>106</v>
          </cell>
          <cell r="C87">
            <v>9045</v>
          </cell>
          <cell r="D87">
            <v>0</v>
          </cell>
          <cell r="E87">
            <v>0</v>
          </cell>
          <cell r="F87">
            <v>1230</v>
          </cell>
          <cell r="G87">
            <v>0</v>
          </cell>
          <cell r="H87">
            <v>0</v>
          </cell>
          <cell r="I87">
            <v>0</v>
          </cell>
        </row>
        <row r="88">
          <cell r="B88">
            <v>1910</v>
          </cell>
          <cell r="C88">
            <v>55</v>
          </cell>
          <cell r="D88">
            <v>0</v>
          </cell>
          <cell r="E88">
            <v>32</v>
          </cell>
          <cell r="F88">
            <v>2900</v>
          </cell>
          <cell r="G88">
            <v>1890</v>
          </cell>
          <cell r="H88">
            <v>0</v>
          </cell>
          <cell r="I88">
            <v>60</v>
          </cell>
        </row>
        <row r="89">
          <cell r="B89">
            <v>25825</v>
          </cell>
          <cell r="C89">
            <v>7776</v>
          </cell>
          <cell r="D89">
            <v>161622</v>
          </cell>
          <cell r="E89">
            <v>4972</v>
          </cell>
          <cell r="F89">
            <v>10820</v>
          </cell>
          <cell r="G89">
            <v>64305</v>
          </cell>
          <cell r="H89">
            <v>17778</v>
          </cell>
          <cell r="I89">
            <v>622</v>
          </cell>
        </row>
        <row r="90">
          <cell r="B90">
            <v>163310</v>
          </cell>
          <cell r="C90">
            <v>164846</v>
          </cell>
          <cell r="D90">
            <v>10918</v>
          </cell>
          <cell r="E90">
            <v>206702</v>
          </cell>
          <cell r="F90">
            <v>17617</v>
          </cell>
          <cell r="G90">
            <v>75911</v>
          </cell>
          <cell r="H90">
            <v>28736</v>
          </cell>
          <cell r="I90">
            <v>2636</v>
          </cell>
        </row>
        <row r="107">
          <cell r="B107">
            <v>15483</v>
          </cell>
          <cell r="C107">
            <v>668506</v>
          </cell>
          <cell r="D107">
            <v>570302</v>
          </cell>
          <cell r="E107">
            <v>118078</v>
          </cell>
          <cell r="F107">
            <v>24125</v>
          </cell>
          <cell r="H107">
            <v>254749</v>
          </cell>
          <cell r="I107">
            <v>24070</v>
          </cell>
        </row>
        <row r="108">
          <cell r="B108">
            <v>2134</v>
          </cell>
          <cell r="C108">
            <v>2461</v>
          </cell>
          <cell r="D108">
            <v>1814</v>
          </cell>
          <cell r="E108">
            <v>1010</v>
          </cell>
          <cell r="F108">
            <v>5495</v>
          </cell>
          <cell r="G108">
            <v>1360</v>
          </cell>
          <cell r="H108">
            <v>20642</v>
          </cell>
          <cell r="I108">
            <v>1941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180</v>
          </cell>
        </row>
        <row r="110">
          <cell r="B110">
            <v>310</v>
          </cell>
          <cell r="C110">
            <v>5440</v>
          </cell>
          <cell r="D110">
            <v>120</v>
          </cell>
          <cell r="E110">
            <v>210</v>
          </cell>
          <cell r="F110">
            <v>1000</v>
          </cell>
          <cell r="G110">
            <v>935</v>
          </cell>
          <cell r="H110">
            <v>120</v>
          </cell>
          <cell r="I110">
            <v>2250</v>
          </cell>
        </row>
        <row r="111">
          <cell r="B111">
            <v>0</v>
          </cell>
          <cell r="C111">
            <v>0</v>
          </cell>
          <cell r="D111">
            <v>479</v>
          </cell>
          <cell r="E111">
            <v>0</v>
          </cell>
          <cell r="F111">
            <v>0</v>
          </cell>
          <cell r="G111">
            <v>13</v>
          </cell>
          <cell r="H111">
            <v>14988</v>
          </cell>
          <cell r="I111">
            <v>128</v>
          </cell>
        </row>
        <row r="112">
          <cell r="B112">
            <v>261</v>
          </cell>
          <cell r="C112">
            <v>1</v>
          </cell>
          <cell r="D112">
            <v>830</v>
          </cell>
          <cell r="E112">
            <v>2473</v>
          </cell>
          <cell r="F112">
            <v>830</v>
          </cell>
          <cell r="G112">
            <v>87</v>
          </cell>
          <cell r="H112">
            <v>4215</v>
          </cell>
          <cell r="I112">
            <v>0</v>
          </cell>
        </row>
        <row r="113">
          <cell r="B113">
            <v>106</v>
          </cell>
          <cell r="C113">
            <v>122</v>
          </cell>
          <cell r="D113">
            <v>8</v>
          </cell>
          <cell r="E113">
            <v>49</v>
          </cell>
          <cell r="F113">
            <v>145</v>
          </cell>
          <cell r="G113">
            <v>4136</v>
          </cell>
          <cell r="H113">
            <v>9767</v>
          </cell>
          <cell r="I113">
            <v>0</v>
          </cell>
        </row>
        <row r="114">
          <cell r="B114">
            <v>0</v>
          </cell>
          <cell r="C114">
            <v>10</v>
          </cell>
          <cell r="D114">
            <v>0</v>
          </cell>
          <cell r="E114">
            <v>0</v>
          </cell>
          <cell r="F114">
            <v>90</v>
          </cell>
          <cell r="G114">
            <v>32</v>
          </cell>
          <cell r="H114">
            <v>90</v>
          </cell>
          <cell r="I114">
            <v>0</v>
          </cell>
        </row>
        <row r="115">
          <cell r="B115">
            <v>3567</v>
          </cell>
          <cell r="C115">
            <v>1597</v>
          </cell>
          <cell r="D115">
            <v>4004</v>
          </cell>
          <cell r="E115">
            <v>16</v>
          </cell>
          <cell r="F115">
            <v>2975</v>
          </cell>
          <cell r="G115">
            <v>5682</v>
          </cell>
          <cell r="H115">
            <v>37109</v>
          </cell>
          <cell r="I115">
            <v>195</v>
          </cell>
        </row>
        <row r="116">
          <cell r="B116">
            <v>7367</v>
          </cell>
          <cell r="C116">
            <v>4048</v>
          </cell>
          <cell r="D116">
            <v>178</v>
          </cell>
          <cell r="E116">
            <v>11642</v>
          </cell>
          <cell r="F116">
            <v>5805</v>
          </cell>
          <cell r="G116">
            <v>1090</v>
          </cell>
          <cell r="H116">
            <v>41205</v>
          </cell>
          <cell r="I116">
            <v>984</v>
          </cell>
        </row>
        <row r="117">
          <cell r="B117">
            <v>0</v>
          </cell>
          <cell r="C117">
            <v>2407</v>
          </cell>
          <cell r="D117">
            <v>0</v>
          </cell>
          <cell r="E117">
            <v>138</v>
          </cell>
          <cell r="F117">
            <v>14200</v>
          </cell>
          <cell r="G117">
            <v>2857</v>
          </cell>
          <cell r="H117">
            <v>0</v>
          </cell>
          <cell r="I117">
            <v>6575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65705</v>
          </cell>
          <cell r="F118">
            <v>2560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>
            <v>4756</v>
          </cell>
          <cell r="C119">
            <v>3486</v>
          </cell>
          <cell r="D119">
            <v>3237</v>
          </cell>
          <cell r="E119">
            <v>675</v>
          </cell>
          <cell r="F119">
            <v>21800</v>
          </cell>
          <cell r="G119">
            <v>3920</v>
          </cell>
          <cell r="H119">
            <v>232</v>
          </cell>
          <cell r="I119">
            <v>1305</v>
          </cell>
        </row>
        <row r="120">
          <cell r="B120">
            <v>49768</v>
          </cell>
          <cell r="C120">
            <v>10915</v>
          </cell>
          <cell r="D120">
            <v>22223</v>
          </cell>
          <cell r="E120">
            <v>81675</v>
          </cell>
          <cell r="F120">
            <v>36010</v>
          </cell>
          <cell r="G120">
            <v>16252</v>
          </cell>
          <cell r="H120">
            <v>138281</v>
          </cell>
          <cell r="I120">
            <v>9220</v>
          </cell>
        </row>
        <row r="121">
          <cell r="B121">
            <v>7415</v>
          </cell>
          <cell r="C121">
            <v>1112</v>
          </cell>
          <cell r="D121">
            <v>8438</v>
          </cell>
          <cell r="E121">
            <v>7817</v>
          </cell>
          <cell r="F121">
            <v>7575</v>
          </cell>
          <cell r="G121">
            <v>1565</v>
          </cell>
          <cell r="H121">
            <v>3844</v>
          </cell>
          <cell r="I121">
            <v>2553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12989</v>
          </cell>
          <cell r="C123">
            <v>7021</v>
          </cell>
          <cell r="D123">
            <v>3728</v>
          </cell>
          <cell r="E123">
            <v>4062</v>
          </cell>
          <cell r="F123">
            <v>12100</v>
          </cell>
          <cell r="G123">
            <v>9012</v>
          </cell>
          <cell r="H123">
            <v>1464</v>
          </cell>
          <cell r="I123">
            <v>7552</v>
          </cell>
        </row>
        <row r="124">
          <cell r="B124">
            <v>19235</v>
          </cell>
          <cell r="C124">
            <v>264</v>
          </cell>
          <cell r="D124">
            <v>1292</v>
          </cell>
          <cell r="E124">
            <v>10947</v>
          </cell>
          <cell r="F124">
            <v>1835</v>
          </cell>
          <cell r="G124">
            <v>5554</v>
          </cell>
          <cell r="H124">
            <v>2528</v>
          </cell>
          <cell r="I124">
            <v>298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156</v>
          </cell>
          <cell r="F125">
            <v>9250</v>
          </cell>
          <cell r="G125">
            <v>1695</v>
          </cell>
          <cell r="H125">
            <v>2027</v>
          </cell>
          <cell r="I125">
            <v>10</v>
          </cell>
        </row>
        <row r="126">
          <cell r="B126">
            <v>879</v>
          </cell>
          <cell r="C126">
            <v>63</v>
          </cell>
          <cell r="D126">
            <v>0</v>
          </cell>
          <cell r="E126">
            <v>10885</v>
          </cell>
          <cell r="F126">
            <v>4400</v>
          </cell>
          <cell r="G126">
            <v>362</v>
          </cell>
          <cell r="H126">
            <v>56</v>
          </cell>
          <cell r="I126">
            <v>170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544</v>
          </cell>
          <cell r="F127">
            <v>280</v>
          </cell>
          <cell r="G127">
            <v>20</v>
          </cell>
          <cell r="H127">
            <v>15</v>
          </cell>
          <cell r="I127">
            <v>0</v>
          </cell>
        </row>
        <row r="128">
          <cell r="B128">
            <v>0</v>
          </cell>
          <cell r="C128">
            <v>0</v>
          </cell>
          <cell r="D128">
            <v>28</v>
          </cell>
          <cell r="E128">
            <v>11046</v>
          </cell>
          <cell r="F128">
            <v>60</v>
          </cell>
          <cell r="G128">
            <v>96</v>
          </cell>
          <cell r="H128">
            <v>351</v>
          </cell>
          <cell r="I128">
            <v>0</v>
          </cell>
        </row>
        <row r="129">
          <cell r="B129">
            <v>3630</v>
          </cell>
          <cell r="C129">
            <v>60</v>
          </cell>
          <cell r="D129">
            <v>0</v>
          </cell>
          <cell r="E129">
            <v>3604</v>
          </cell>
          <cell r="F129">
            <v>12150</v>
          </cell>
          <cell r="G129">
            <v>160</v>
          </cell>
          <cell r="H129">
            <v>0</v>
          </cell>
          <cell r="I129">
            <v>42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32720</v>
          </cell>
          <cell r="F131">
            <v>4420</v>
          </cell>
          <cell r="G131">
            <v>1405</v>
          </cell>
          <cell r="H131">
            <v>0</v>
          </cell>
          <cell r="I131">
            <v>35</v>
          </cell>
        </row>
        <row r="132">
          <cell r="B132">
            <v>14620</v>
          </cell>
          <cell r="C132">
            <v>344</v>
          </cell>
          <cell r="D132">
            <v>626</v>
          </cell>
          <cell r="E132">
            <v>172</v>
          </cell>
          <cell r="F132">
            <v>1880</v>
          </cell>
          <cell r="G132">
            <v>4847</v>
          </cell>
          <cell r="H132">
            <v>5311</v>
          </cell>
          <cell r="I132">
            <v>996</v>
          </cell>
        </row>
        <row r="133">
          <cell r="B133">
            <v>41</v>
          </cell>
          <cell r="C133">
            <v>200</v>
          </cell>
          <cell r="D133">
            <v>60</v>
          </cell>
          <cell r="E133">
            <v>168</v>
          </cell>
          <cell r="F133">
            <v>2908</v>
          </cell>
          <cell r="G133">
            <v>170</v>
          </cell>
          <cell r="H133">
            <v>12</v>
          </cell>
          <cell r="I133">
            <v>1959</v>
          </cell>
        </row>
        <row r="134">
          <cell r="B134">
            <v>925</v>
          </cell>
          <cell r="C134">
            <v>117</v>
          </cell>
          <cell r="D134">
            <v>4683</v>
          </cell>
          <cell r="E134">
            <v>4007</v>
          </cell>
          <cell r="F134">
            <v>1528</v>
          </cell>
          <cell r="G134">
            <v>501</v>
          </cell>
          <cell r="H134">
            <v>212</v>
          </cell>
          <cell r="I134">
            <v>358</v>
          </cell>
        </row>
        <row r="135">
          <cell r="B135">
            <v>37</v>
          </cell>
          <cell r="C135">
            <v>20</v>
          </cell>
          <cell r="D135">
            <v>5</v>
          </cell>
          <cell r="E135">
            <v>0</v>
          </cell>
          <cell r="F135">
            <v>0</v>
          </cell>
          <cell r="G135">
            <v>46</v>
          </cell>
          <cell r="H135">
            <v>0</v>
          </cell>
          <cell r="I135">
            <v>216</v>
          </cell>
        </row>
        <row r="136">
          <cell r="B136">
            <v>15079</v>
          </cell>
          <cell r="C136">
            <v>7822</v>
          </cell>
          <cell r="D136">
            <v>58</v>
          </cell>
          <cell r="E136">
            <v>323</v>
          </cell>
          <cell r="F136">
            <v>14060</v>
          </cell>
          <cell r="G136">
            <v>250</v>
          </cell>
          <cell r="H136">
            <v>48</v>
          </cell>
          <cell r="I136">
            <v>3598</v>
          </cell>
        </row>
        <row r="137">
          <cell r="B137">
            <v>284</v>
          </cell>
          <cell r="C137">
            <v>1267</v>
          </cell>
          <cell r="D137">
            <v>0</v>
          </cell>
          <cell r="E137">
            <v>0</v>
          </cell>
          <cell r="F137">
            <v>3660</v>
          </cell>
          <cell r="G137">
            <v>0</v>
          </cell>
          <cell r="H137">
            <v>0</v>
          </cell>
          <cell r="I137">
            <v>0</v>
          </cell>
        </row>
        <row r="138">
          <cell r="B138">
            <v>3056</v>
          </cell>
          <cell r="C138">
            <v>83</v>
          </cell>
          <cell r="D138">
            <v>0</v>
          </cell>
          <cell r="E138">
            <v>7</v>
          </cell>
          <cell r="F138">
            <v>2180</v>
          </cell>
          <cell r="G138">
            <v>529</v>
          </cell>
          <cell r="H138">
            <v>0</v>
          </cell>
          <cell r="I138">
            <v>120</v>
          </cell>
        </row>
        <row r="139">
          <cell r="B139">
            <v>164168</v>
          </cell>
          <cell r="C139">
            <v>38880</v>
          </cell>
          <cell r="D139">
            <v>1601803</v>
          </cell>
          <cell r="E139">
            <v>27497</v>
          </cell>
          <cell r="F139">
            <v>45745</v>
          </cell>
          <cell r="G139">
            <v>380839</v>
          </cell>
          <cell r="H139">
            <v>95529</v>
          </cell>
          <cell r="I139">
            <v>28515</v>
          </cell>
        </row>
        <row r="140">
          <cell r="B140">
            <v>29907</v>
          </cell>
          <cell r="C140">
            <v>14548</v>
          </cell>
          <cell r="D140">
            <v>4720</v>
          </cell>
          <cell r="E140">
            <v>22019</v>
          </cell>
          <cell r="F140">
            <v>6732</v>
          </cell>
          <cell r="G140">
            <v>19511</v>
          </cell>
          <cell r="H140">
            <v>8365</v>
          </cell>
          <cell r="I140">
            <v>4521</v>
          </cell>
        </row>
      </sheetData>
      <sheetData sheetId="13">
        <row r="8">
          <cell r="B8">
            <v>901</v>
          </cell>
          <cell r="C8">
            <v>240186</v>
          </cell>
          <cell r="D8">
            <v>311</v>
          </cell>
          <cell r="E8">
            <v>156266</v>
          </cell>
          <cell r="F8">
            <v>200</v>
          </cell>
          <cell r="G8">
            <v>0</v>
          </cell>
          <cell r="H8">
            <v>1004</v>
          </cell>
          <cell r="I8">
            <v>3681</v>
          </cell>
        </row>
        <row r="9">
          <cell r="B9">
            <v>5161</v>
          </cell>
          <cell r="C9">
            <v>811</v>
          </cell>
          <cell r="D9">
            <v>2244</v>
          </cell>
          <cell r="E9">
            <v>1144</v>
          </cell>
          <cell r="F9">
            <v>3049</v>
          </cell>
          <cell r="G9">
            <v>606</v>
          </cell>
          <cell r="H9">
            <v>1229</v>
          </cell>
          <cell r="I9">
            <v>3490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520</v>
          </cell>
          <cell r="D11">
            <v>0</v>
          </cell>
          <cell r="E11">
            <v>0</v>
          </cell>
          <cell r="F11">
            <v>0</v>
          </cell>
          <cell r="G11">
            <v>9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0</v>
          </cell>
          <cell r="D12">
            <v>223</v>
          </cell>
          <cell r="E12">
            <v>0</v>
          </cell>
          <cell r="F12">
            <v>0</v>
          </cell>
          <cell r="G12">
            <v>0</v>
          </cell>
          <cell r="H12">
            <v>641</v>
          </cell>
          <cell r="I12">
            <v>263</v>
          </cell>
        </row>
        <row r="13">
          <cell r="B13">
            <v>1021</v>
          </cell>
          <cell r="C13">
            <v>454</v>
          </cell>
          <cell r="D13">
            <v>1634</v>
          </cell>
          <cell r="E13">
            <v>2008</v>
          </cell>
          <cell r="F13">
            <v>3566</v>
          </cell>
          <cell r="G13">
            <v>724</v>
          </cell>
          <cell r="H13">
            <v>42608</v>
          </cell>
          <cell r="I13">
            <v>17997</v>
          </cell>
        </row>
        <row r="14">
          <cell r="B14">
            <v>88</v>
          </cell>
          <cell r="C14">
            <v>254</v>
          </cell>
          <cell r="D14">
            <v>651</v>
          </cell>
          <cell r="E14">
            <v>65</v>
          </cell>
          <cell r="F14">
            <v>480</v>
          </cell>
          <cell r="G14">
            <v>3174</v>
          </cell>
          <cell r="H14">
            <v>27845</v>
          </cell>
          <cell r="I14">
            <v>4492</v>
          </cell>
        </row>
        <row r="15">
          <cell r="B15">
            <v>55</v>
          </cell>
          <cell r="C15">
            <v>0</v>
          </cell>
          <cell r="D15">
            <v>0</v>
          </cell>
          <cell r="E15">
            <v>3</v>
          </cell>
          <cell r="F15">
            <v>82</v>
          </cell>
          <cell r="G15">
            <v>142</v>
          </cell>
          <cell r="H15">
            <v>232</v>
          </cell>
          <cell r="I15">
            <v>0</v>
          </cell>
        </row>
        <row r="16">
          <cell r="B16">
            <v>601</v>
          </cell>
          <cell r="C16">
            <v>640</v>
          </cell>
          <cell r="D16">
            <v>1085</v>
          </cell>
          <cell r="E16">
            <v>78</v>
          </cell>
          <cell r="F16">
            <v>483</v>
          </cell>
          <cell r="G16">
            <v>36</v>
          </cell>
          <cell r="H16">
            <v>3499</v>
          </cell>
          <cell r="I16">
            <v>297</v>
          </cell>
        </row>
        <row r="17">
          <cell r="B17">
            <v>1342</v>
          </cell>
          <cell r="C17">
            <v>445</v>
          </cell>
          <cell r="D17">
            <v>626</v>
          </cell>
          <cell r="E17">
            <v>1575</v>
          </cell>
          <cell r="F17">
            <v>1530</v>
          </cell>
          <cell r="G17">
            <v>131</v>
          </cell>
          <cell r="H17">
            <v>1857</v>
          </cell>
          <cell r="I17">
            <v>240</v>
          </cell>
        </row>
        <row r="18">
          <cell r="B18">
            <v>0</v>
          </cell>
          <cell r="C18">
            <v>1248</v>
          </cell>
          <cell r="D18">
            <v>6</v>
          </cell>
          <cell r="E18">
            <v>6</v>
          </cell>
          <cell r="F18">
            <v>10</v>
          </cell>
          <cell r="G18">
            <v>1970</v>
          </cell>
          <cell r="H18">
            <v>10</v>
          </cell>
          <cell r="I18">
            <v>128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2031</v>
          </cell>
          <cell r="F19">
            <v>1040</v>
          </cell>
          <cell r="G19">
            <v>44</v>
          </cell>
          <cell r="H19">
            <v>124</v>
          </cell>
          <cell r="I19">
            <v>0</v>
          </cell>
        </row>
        <row r="20">
          <cell r="B20">
            <v>1062</v>
          </cell>
          <cell r="C20">
            <v>856</v>
          </cell>
          <cell r="D20">
            <v>101</v>
          </cell>
          <cell r="E20">
            <v>153</v>
          </cell>
          <cell r="F20">
            <v>497</v>
          </cell>
          <cell r="G20">
            <v>470</v>
          </cell>
          <cell r="H20">
            <v>24</v>
          </cell>
          <cell r="I20">
            <v>123</v>
          </cell>
        </row>
        <row r="21">
          <cell r="B21">
            <v>3735</v>
          </cell>
          <cell r="C21">
            <v>1574</v>
          </cell>
          <cell r="D21">
            <v>3162</v>
          </cell>
          <cell r="E21">
            <v>5555</v>
          </cell>
          <cell r="F21">
            <v>2868</v>
          </cell>
          <cell r="G21">
            <v>487</v>
          </cell>
          <cell r="H21">
            <v>684</v>
          </cell>
          <cell r="I21">
            <v>885</v>
          </cell>
        </row>
        <row r="22">
          <cell r="B22">
            <v>344</v>
          </cell>
          <cell r="C22">
            <v>185</v>
          </cell>
          <cell r="D22">
            <v>877</v>
          </cell>
          <cell r="E22">
            <v>238</v>
          </cell>
          <cell r="F22">
            <v>609</v>
          </cell>
          <cell r="G22">
            <v>593</v>
          </cell>
          <cell r="H22">
            <v>689</v>
          </cell>
          <cell r="I22">
            <v>21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4486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446</v>
          </cell>
          <cell r="C24">
            <v>505</v>
          </cell>
          <cell r="D24">
            <v>599</v>
          </cell>
          <cell r="E24">
            <v>409</v>
          </cell>
          <cell r="F24">
            <v>3097</v>
          </cell>
          <cell r="G24">
            <v>180</v>
          </cell>
          <cell r="H24">
            <v>25</v>
          </cell>
          <cell r="I24">
            <v>492</v>
          </cell>
        </row>
        <row r="25">
          <cell r="B25">
            <v>244</v>
          </cell>
          <cell r="C25">
            <v>29</v>
          </cell>
          <cell r="D25">
            <v>159</v>
          </cell>
          <cell r="E25">
            <v>228</v>
          </cell>
          <cell r="F25">
            <v>626</v>
          </cell>
          <cell r="G25">
            <v>103</v>
          </cell>
          <cell r="H25">
            <v>502</v>
          </cell>
          <cell r="I25">
            <v>7</v>
          </cell>
        </row>
        <row r="26">
          <cell r="B26">
            <v>13</v>
          </cell>
          <cell r="C26">
            <v>9</v>
          </cell>
          <cell r="D26">
            <v>0</v>
          </cell>
          <cell r="E26">
            <v>734</v>
          </cell>
          <cell r="F26">
            <v>1963</v>
          </cell>
          <cell r="G26">
            <v>714</v>
          </cell>
          <cell r="H26">
            <v>4096</v>
          </cell>
          <cell r="I26">
            <v>10</v>
          </cell>
        </row>
        <row r="27">
          <cell r="B27">
            <v>43</v>
          </cell>
          <cell r="C27">
            <v>31</v>
          </cell>
          <cell r="D27">
            <v>136</v>
          </cell>
          <cell r="E27">
            <v>127</v>
          </cell>
          <cell r="F27">
            <v>340</v>
          </cell>
          <cell r="G27">
            <v>15</v>
          </cell>
          <cell r="H27">
            <v>0</v>
          </cell>
          <cell r="I27">
            <v>9</v>
          </cell>
        </row>
        <row r="28">
          <cell r="B28">
            <v>6</v>
          </cell>
          <cell r="C28">
            <v>9</v>
          </cell>
          <cell r="D28">
            <v>1</v>
          </cell>
          <cell r="E28">
            <v>439</v>
          </cell>
          <cell r="F28">
            <v>250</v>
          </cell>
          <cell r="G28">
            <v>0</v>
          </cell>
          <cell r="H28">
            <v>70</v>
          </cell>
          <cell r="I28">
            <v>20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435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6</v>
          </cell>
          <cell r="C30">
            <v>30</v>
          </cell>
          <cell r="D30">
            <v>14</v>
          </cell>
          <cell r="E30">
            <v>68</v>
          </cell>
          <cell r="F30">
            <v>530</v>
          </cell>
          <cell r="G30">
            <v>15</v>
          </cell>
          <cell r="H30">
            <v>70</v>
          </cell>
          <cell r="I30">
            <v>9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10</v>
          </cell>
          <cell r="E32">
            <v>567</v>
          </cell>
          <cell r="F32">
            <v>150</v>
          </cell>
          <cell r="G32">
            <v>15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165</v>
          </cell>
          <cell r="G33">
            <v>0</v>
          </cell>
          <cell r="H33">
            <v>30</v>
          </cell>
          <cell r="I33">
            <v>0</v>
          </cell>
        </row>
        <row r="34">
          <cell r="B34">
            <v>0</v>
          </cell>
          <cell r="C34">
            <v>210</v>
          </cell>
          <cell r="D34">
            <v>20</v>
          </cell>
          <cell r="E34">
            <v>0</v>
          </cell>
          <cell r="F34">
            <v>217</v>
          </cell>
          <cell r="G34">
            <v>0</v>
          </cell>
          <cell r="H34">
            <v>0</v>
          </cell>
          <cell r="I34">
            <v>249</v>
          </cell>
        </row>
        <row r="35">
          <cell r="B35">
            <v>142</v>
          </cell>
          <cell r="C35">
            <v>66</v>
          </cell>
          <cell r="D35">
            <v>270</v>
          </cell>
          <cell r="E35">
            <v>106</v>
          </cell>
          <cell r="F35">
            <v>211</v>
          </cell>
          <cell r="G35">
            <v>464</v>
          </cell>
          <cell r="H35">
            <v>47</v>
          </cell>
          <cell r="I35">
            <v>135</v>
          </cell>
        </row>
        <row r="36">
          <cell r="B36">
            <v>45</v>
          </cell>
          <cell r="C36">
            <v>0</v>
          </cell>
          <cell r="D36">
            <v>115</v>
          </cell>
          <cell r="E36">
            <v>0</v>
          </cell>
          <cell r="F36">
            <v>0</v>
          </cell>
          <cell r="G36">
            <v>345</v>
          </cell>
          <cell r="H36">
            <v>110</v>
          </cell>
          <cell r="I36">
            <v>0</v>
          </cell>
        </row>
        <row r="37">
          <cell r="B37">
            <v>0</v>
          </cell>
          <cell r="C37">
            <v>0</v>
          </cell>
          <cell r="D37">
            <v>4</v>
          </cell>
          <cell r="E37">
            <v>0</v>
          </cell>
          <cell r="F37">
            <v>31</v>
          </cell>
          <cell r="G37">
            <v>0</v>
          </cell>
          <cell r="H37">
            <v>0</v>
          </cell>
          <cell r="I37">
            <v>70</v>
          </cell>
        </row>
        <row r="38">
          <cell r="B38">
            <v>130</v>
          </cell>
          <cell r="C38">
            <v>471</v>
          </cell>
          <cell r="D38">
            <v>2</v>
          </cell>
          <cell r="E38">
            <v>0</v>
          </cell>
          <cell r="F38">
            <v>1190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1164</v>
          </cell>
          <cell r="C40">
            <v>115</v>
          </cell>
          <cell r="D40">
            <v>2210</v>
          </cell>
          <cell r="E40">
            <v>111</v>
          </cell>
          <cell r="F40">
            <v>495</v>
          </cell>
          <cell r="G40">
            <v>115</v>
          </cell>
          <cell r="H40">
            <v>350</v>
          </cell>
          <cell r="I40">
            <v>12</v>
          </cell>
        </row>
        <row r="41">
          <cell r="B41">
            <v>2749</v>
          </cell>
          <cell r="C41">
            <v>1336</v>
          </cell>
          <cell r="D41">
            <v>2020</v>
          </cell>
          <cell r="E41">
            <v>2979</v>
          </cell>
          <cell r="F41">
            <v>1248</v>
          </cell>
          <cell r="G41">
            <v>975</v>
          </cell>
          <cell r="H41">
            <v>1693</v>
          </cell>
          <cell r="I41">
            <v>330</v>
          </cell>
        </row>
        <row r="57">
          <cell r="B57">
            <v>624</v>
          </cell>
          <cell r="C57">
            <v>12327</v>
          </cell>
          <cell r="D57">
            <v>43776</v>
          </cell>
          <cell r="E57">
            <v>3161</v>
          </cell>
          <cell r="F57">
            <v>8006</v>
          </cell>
          <cell r="G57">
            <v>0</v>
          </cell>
          <cell r="H57">
            <v>49282</v>
          </cell>
          <cell r="I57">
            <v>18127</v>
          </cell>
        </row>
        <row r="58">
          <cell r="B58">
            <v>798</v>
          </cell>
          <cell r="C58">
            <v>1112</v>
          </cell>
          <cell r="D58">
            <v>1613</v>
          </cell>
          <cell r="E58">
            <v>1232</v>
          </cell>
          <cell r="F58">
            <v>1879</v>
          </cell>
          <cell r="G58">
            <v>1280</v>
          </cell>
          <cell r="H58">
            <v>15528</v>
          </cell>
          <cell r="I58">
            <v>1736</v>
          </cell>
        </row>
        <row r="59">
          <cell r="B59">
            <v>0</v>
          </cell>
          <cell r="C59">
            <v>0</v>
          </cell>
          <cell r="D59">
            <v>45</v>
          </cell>
          <cell r="E59">
            <v>0</v>
          </cell>
          <cell r="F59">
            <v>0</v>
          </cell>
          <cell r="G59">
            <v>15</v>
          </cell>
          <cell r="H59">
            <v>0</v>
          </cell>
          <cell r="I59">
            <v>0</v>
          </cell>
        </row>
        <row r="60">
          <cell r="B60">
            <v>1500</v>
          </cell>
          <cell r="C60">
            <v>71800</v>
          </cell>
          <cell r="D60">
            <v>375</v>
          </cell>
          <cell r="E60">
            <v>1110</v>
          </cell>
          <cell r="F60">
            <v>8600</v>
          </cell>
          <cell r="G60">
            <v>4285</v>
          </cell>
          <cell r="H60">
            <v>640</v>
          </cell>
          <cell r="I60">
            <v>29760</v>
          </cell>
        </row>
        <row r="61">
          <cell r="B61">
            <v>0</v>
          </cell>
          <cell r="C61">
            <v>0</v>
          </cell>
          <cell r="D61">
            <v>1770</v>
          </cell>
          <cell r="E61">
            <v>0</v>
          </cell>
          <cell r="F61">
            <v>0</v>
          </cell>
          <cell r="G61">
            <v>17</v>
          </cell>
          <cell r="H61">
            <v>8792</v>
          </cell>
          <cell r="I61">
            <v>100</v>
          </cell>
        </row>
        <row r="62">
          <cell r="B62">
            <v>161</v>
          </cell>
          <cell r="C62">
            <v>45</v>
          </cell>
          <cell r="D62">
            <v>1169</v>
          </cell>
          <cell r="E62">
            <v>251</v>
          </cell>
          <cell r="F62">
            <v>529</v>
          </cell>
          <cell r="G62">
            <v>760</v>
          </cell>
          <cell r="H62">
            <v>11275</v>
          </cell>
          <cell r="I62">
            <v>0</v>
          </cell>
        </row>
        <row r="63">
          <cell r="B63">
            <v>25</v>
          </cell>
          <cell r="C63">
            <v>142</v>
          </cell>
          <cell r="D63">
            <v>1627</v>
          </cell>
          <cell r="E63">
            <v>33</v>
          </cell>
          <cell r="F63">
            <v>230</v>
          </cell>
          <cell r="G63">
            <v>8857</v>
          </cell>
          <cell r="H63">
            <v>41630</v>
          </cell>
          <cell r="I63">
            <v>0</v>
          </cell>
        </row>
        <row r="64">
          <cell r="B64">
            <v>20</v>
          </cell>
          <cell r="C64">
            <v>0</v>
          </cell>
          <cell r="D64">
            <v>0</v>
          </cell>
          <cell r="E64">
            <v>0</v>
          </cell>
          <cell r="F64">
            <v>60</v>
          </cell>
          <cell r="G64">
            <v>110</v>
          </cell>
          <cell r="H64">
            <v>385</v>
          </cell>
          <cell r="I64">
            <v>0</v>
          </cell>
        </row>
        <row r="65">
          <cell r="B65">
            <v>3152</v>
          </cell>
          <cell r="C65">
            <v>2518</v>
          </cell>
          <cell r="D65">
            <v>1589</v>
          </cell>
          <cell r="E65">
            <v>394</v>
          </cell>
          <cell r="F65">
            <v>3719</v>
          </cell>
          <cell r="G65">
            <v>12267</v>
          </cell>
          <cell r="H65">
            <v>25275</v>
          </cell>
          <cell r="I65">
            <v>867</v>
          </cell>
        </row>
        <row r="66">
          <cell r="B66">
            <v>329</v>
          </cell>
          <cell r="C66">
            <v>716</v>
          </cell>
          <cell r="D66">
            <v>95</v>
          </cell>
          <cell r="E66">
            <v>1640</v>
          </cell>
          <cell r="F66">
            <v>816</v>
          </cell>
          <cell r="G66">
            <v>168</v>
          </cell>
          <cell r="H66">
            <v>2102</v>
          </cell>
          <cell r="I66">
            <v>519</v>
          </cell>
        </row>
        <row r="67">
          <cell r="B67">
            <v>3</v>
          </cell>
          <cell r="C67">
            <v>1490</v>
          </cell>
          <cell r="D67">
            <v>2</v>
          </cell>
          <cell r="E67">
            <v>15</v>
          </cell>
          <cell r="F67">
            <v>1430</v>
          </cell>
          <cell r="G67">
            <v>221</v>
          </cell>
          <cell r="H67">
            <v>19</v>
          </cell>
          <cell r="I67">
            <v>1243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1429</v>
          </cell>
          <cell r="F68">
            <v>790</v>
          </cell>
          <cell r="G68">
            <v>21</v>
          </cell>
          <cell r="H68">
            <v>0</v>
          </cell>
          <cell r="I68">
            <v>0</v>
          </cell>
        </row>
        <row r="69">
          <cell r="B69">
            <v>598</v>
          </cell>
          <cell r="C69">
            <v>1085</v>
          </cell>
          <cell r="D69">
            <v>268</v>
          </cell>
          <cell r="E69">
            <v>4220</v>
          </cell>
          <cell r="F69">
            <v>2630</v>
          </cell>
          <cell r="G69">
            <v>1137</v>
          </cell>
          <cell r="H69">
            <v>45</v>
          </cell>
          <cell r="I69">
            <v>285</v>
          </cell>
        </row>
        <row r="70">
          <cell r="B70">
            <v>3020</v>
          </cell>
          <cell r="C70">
            <v>2055</v>
          </cell>
          <cell r="D70">
            <v>3527</v>
          </cell>
          <cell r="E70">
            <v>8215</v>
          </cell>
          <cell r="F70">
            <v>4838</v>
          </cell>
          <cell r="G70">
            <v>965</v>
          </cell>
          <cell r="H70">
            <v>20442</v>
          </cell>
          <cell r="I70">
            <v>1463</v>
          </cell>
        </row>
        <row r="71">
          <cell r="B71">
            <v>1680</v>
          </cell>
          <cell r="C71">
            <v>371</v>
          </cell>
          <cell r="D71">
            <v>1360</v>
          </cell>
          <cell r="E71">
            <v>2417</v>
          </cell>
          <cell r="F71">
            <v>1044</v>
          </cell>
          <cell r="G71">
            <v>425</v>
          </cell>
          <cell r="H71">
            <v>265</v>
          </cell>
          <cell r="I71">
            <v>385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2027</v>
          </cell>
          <cell r="C73">
            <v>1482</v>
          </cell>
          <cell r="D73">
            <v>667</v>
          </cell>
          <cell r="E73">
            <v>1340</v>
          </cell>
          <cell r="F73">
            <v>2478</v>
          </cell>
          <cell r="G73">
            <v>1568</v>
          </cell>
          <cell r="H73">
            <v>2095</v>
          </cell>
          <cell r="I73">
            <v>1214</v>
          </cell>
        </row>
        <row r="74">
          <cell r="B74">
            <v>2244</v>
          </cell>
          <cell r="C74">
            <v>91</v>
          </cell>
          <cell r="D74">
            <v>363</v>
          </cell>
          <cell r="E74">
            <v>3071</v>
          </cell>
          <cell r="F74">
            <v>264</v>
          </cell>
          <cell r="G74">
            <v>502</v>
          </cell>
          <cell r="H74">
            <v>138</v>
          </cell>
          <cell r="I74">
            <v>70</v>
          </cell>
        </row>
        <row r="75">
          <cell r="B75">
            <v>85</v>
          </cell>
          <cell r="C75">
            <v>0</v>
          </cell>
          <cell r="D75">
            <v>0</v>
          </cell>
          <cell r="E75">
            <v>137</v>
          </cell>
          <cell r="F75">
            <v>232</v>
          </cell>
          <cell r="G75">
            <v>75</v>
          </cell>
          <cell r="H75">
            <v>92</v>
          </cell>
          <cell r="I75">
            <v>0</v>
          </cell>
        </row>
        <row r="76">
          <cell r="B76">
            <v>139</v>
          </cell>
          <cell r="C76">
            <v>30</v>
          </cell>
          <cell r="D76">
            <v>25</v>
          </cell>
          <cell r="E76">
            <v>472</v>
          </cell>
          <cell r="F76">
            <v>275</v>
          </cell>
          <cell r="G76">
            <v>15</v>
          </cell>
          <cell r="H76">
            <v>48</v>
          </cell>
          <cell r="I76">
            <v>72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444</v>
          </cell>
          <cell r="F77">
            <v>130</v>
          </cell>
          <cell r="G77">
            <v>25</v>
          </cell>
          <cell r="H77">
            <v>0</v>
          </cell>
          <cell r="I77">
            <v>0</v>
          </cell>
        </row>
        <row r="78">
          <cell r="B78">
            <v>9</v>
          </cell>
          <cell r="C78">
            <v>0</v>
          </cell>
          <cell r="D78">
            <v>100</v>
          </cell>
          <cell r="E78">
            <v>15800</v>
          </cell>
          <cell r="F78">
            <v>40</v>
          </cell>
          <cell r="G78">
            <v>459</v>
          </cell>
          <cell r="H78">
            <v>118</v>
          </cell>
          <cell r="I78">
            <v>5</v>
          </cell>
        </row>
        <row r="79">
          <cell r="B79">
            <v>373</v>
          </cell>
          <cell r="C79">
            <v>26</v>
          </cell>
          <cell r="D79">
            <v>10</v>
          </cell>
          <cell r="E79">
            <v>533</v>
          </cell>
          <cell r="F79">
            <v>683</v>
          </cell>
          <cell r="G79">
            <v>0</v>
          </cell>
          <cell r="H79">
            <v>147</v>
          </cell>
          <cell r="I79">
            <v>12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>
            <v>7</v>
          </cell>
          <cell r="C81">
            <v>0</v>
          </cell>
          <cell r="D81">
            <v>0</v>
          </cell>
          <cell r="E81">
            <v>976</v>
          </cell>
          <cell r="F81">
            <v>250</v>
          </cell>
          <cell r="G81">
            <v>157</v>
          </cell>
          <cell r="H81">
            <v>0</v>
          </cell>
          <cell r="I81">
            <v>0</v>
          </cell>
        </row>
        <row r="82">
          <cell r="B82">
            <v>22254</v>
          </cell>
          <cell r="C82">
            <v>305</v>
          </cell>
          <cell r="D82">
            <v>637</v>
          </cell>
          <cell r="E82">
            <v>152</v>
          </cell>
          <cell r="F82">
            <v>21340</v>
          </cell>
          <cell r="G82">
            <v>7169</v>
          </cell>
          <cell r="H82">
            <v>1264</v>
          </cell>
          <cell r="I82">
            <v>963</v>
          </cell>
        </row>
        <row r="83">
          <cell r="B83">
            <v>159</v>
          </cell>
          <cell r="C83">
            <v>2003</v>
          </cell>
          <cell r="D83">
            <v>50</v>
          </cell>
          <cell r="E83">
            <v>316</v>
          </cell>
          <cell r="F83">
            <v>2049</v>
          </cell>
          <cell r="G83">
            <v>148</v>
          </cell>
          <cell r="H83">
            <v>2</v>
          </cell>
          <cell r="I83">
            <v>2564</v>
          </cell>
        </row>
        <row r="84">
          <cell r="B84">
            <v>589</v>
          </cell>
          <cell r="C84">
            <v>1059</v>
          </cell>
          <cell r="D84">
            <v>2867</v>
          </cell>
          <cell r="E84">
            <v>1106</v>
          </cell>
          <cell r="F84">
            <v>689</v>
          </cell>
          <cell r="G84">
            <v>783</v>
          </cell>
          <cell r="H84">
            <v>176</v>
          </cell>
          <cell r="I84">
            <v>875</v>
          </cell>
        </row>
        <row r="85">
          <cell r="B85">
            <v>0</v>
          </cell>
          <cell r="C85">
            <v>10</v>
          </cell>
          <cell r="D85">
            <v>340</v>
          </cell>
          <cell r="E85">
            <v>0</v>
          </cell>
          <cell r="F85">
            <v>0</v>
          </cell>
          <cell r="G85">
            <v>400</v>
          </cell>
          <cell r="H85">
            <v>0</v>
          </cell>
          <cell r="I85">
            <v>230</v>
          </cell>
        </row>
        <row r="86">
          <cell r="B86">
            <v>12009</v>
          </cell>
          <cell r="C86">
            <v>2924</v>
          </cell>
          <cell r="D86">
            <v>327</v>
          </cell>
          <cell r="E86">
            <v>3072</v>
          </cell>
          <cell r="F86">
            <v>17620</v>
          </cell>
          <cell r="G86">
            <v>1717</v>
          </cell>
          <cell r="H86">
            <v>20</v>
          </cell>
          <cell r="I86">
            <v>5020</v>
          </cell>
        </row>
        <row r="87">
          <cell r="B87">
            <v>5</v>
          </cell>
          <cell r="C87">
            <v>8266</v>
          </cell>
          <cell r="D87">
            <v>200</v>
          </cell>
          <cell r="E87">
            <v>0</v>
          </cell>
          <cell r="F87">
            <v>1245</v>
          </cell>
          <cell r="G87">
            <v>0</v>
          </cell>
          <cell r="H87">
            <v>0</v>
          </cell>
          <cell r="I87">
            <v>20</v>
          </cell>
        </row>
        <row r="88">
          <cell r="B88">
            <v>697</v>
          </cell>
          <cell r="C88">
            <v>70</v>
          </cell>
          <cell r="D88">
            <v>0</v>
          </cell>
          <cell r="E88">
            <v>10</v>
          </cell>
          <cell r="F88">
            <v>952</v>
          </cell>
          <cell r="G88">
            <v>2399</v>
          </cell>
          <cell r="H88">
            <v>0</v>
          </cell>
          <cell r="I88">
            <v>115</v>
          </cell>
        </row>
        <row r="89">
          <cell r="B89">
            <v>24506</v>
          </cell>
          <cell r="C89">
            <v>7775</v>
          </cell>
          <cell r="D89">
            <v>163944</v>
          </cell>
          <cell r="E89">
            <v>4342</v>
          </cell>
          <cell r="F89">
            <v>13742</v>
          </cell>
          <cell r="G89">
            <v>64386</v>
          </cell>
          <cell r="H89">
            <v>17403</v>
          </cell>
          <cell r="I89">
            <v>660</v>
          </cell>
        </row>
        <row r="90">
          <cell r="B90">
            <v>151379</v>
          </cell>
          <cell r="C90">
            <v>165085</v>
          </cell>
          <cell r="D90">
            <v>9864</v>
          </cell>
          <cell r="E90">
            <v>203254</v>
          </cell>
          <cell r="F90">
            <v>21424</v>
          </cell>
          <cell r="G90">
            <v>77677</v>
          </cell>
          <cell r="H90">
            <v>28062</v>
          </cell>
          <cell r="I90">
            <v>3101</v>
          </cell>
        </row>
        <row r="107">
          <cell r="B107">
            <v>2427</v>
          </cell>
          <cell r="C107">
            <v>36409</v>
          </cell>
          <cell r="D107">
            <v>143050</v>
          </cell>
          <cell r="E107">
            <v>12889</v>
          </cell>
          <cell r="F107">
            <v>22819</v>
          </cell>
          <cell r="G107">
            <v>0</v>
          </cell>
          <cell r="H107">
            <v>159420</v>
          </cell>
          <cell r="I107">
            <v>57106</v>
          </cell>
        </row>
        <row r="108">
          <cell r="B108">
            <v>1604</v>
          </cell>
          <cell r="C108">
            <v>1978</v>
          </cell>
          <cell r="D108">
            <v>2123</v>
          </cell>
          <cell r="E108">
            <v>1876</v>
          </cell>
          <cell r="F108">
            <v>3609</v>
          </cell>
          <cell r="G108">
            <v>1855</v>
          </cell>
          <cell r="H108">
            <v>29058</v>
          </cell>
          <cell r="I108">
            <v>3053</v>
          </cell>
        </row>
        <row r="109">
          <cell r="B109">
            <v>0</v>
          </cell>
          <cell r="C109">
            <v>0</v>
          </cell>
          <cell r="D109">
            <v>225</v>
          </cell>
          <cell r="E109">
            <v>0</v>
          </cell>
          <cell r="F109">
            <v>0</v>
          </cell>
          <cell r="G109">
            <v>60</v>
          </cell>
          <cell r="H109">
            <v>0</v>
          </cell>
          <cell r="I109">
            <v>0</v>
          </cell>
        </row>
        <row r="110">
          <cell r="B110">
            <v>305</v>
          </cell>
          <cell r="C110">
            <v>5445</v>
          </cell>
          <cell r="D110">
            <v>125</v>
          </cell>
          <cell r="E110">
            <v>205</v>
          </cell>
          <cell r="F110">
            <v>975</v>
          </cell>
          <cell r="G110">
            <v>940</v>
          </cell>
          <cell r="H110">
            <v>125</v>
          </cell>
          <cell r="I110">
            <v>2240</v>
          </cell>
        </row>
        <row r="111">
          <cell r="B111">
            <v>0</v>
          </cell>
          <cell r="C111">
            <v>0</v>
          </cell>
          <cell r="D111">
            <v>2372</v>
          </cell>
          <cell r="E111">
            <v>0</v>
          </cell>
          <cell r="F111">
            <v>0</v>
          </cell>
          <cell r="G111">
            <v>23</v>
          </cell>
          <cell r="H111">
            <v>13850</v>
          </cell>
          <cell r="I111">
            <v>150</v>
          </cell>
        </row>
        <row r="112">
          <cell r="B112">
            <v>145</v>
          </cell>
          <cell r="C112">
            <v>45</v>
          </cell>
          <cell r="D112">
            <v>915</v>
          </cell>
          <cell r="E112">
            <v>369</v>
          </cell>
          <cell r="F112">
            <v>713</v>
          </cell>
          <cell r="G112">
            <v>558</v>
          </cell>
          <cell r="H112">
            <v>8333</v>
          </cell>
          <cell r="I112">
            <v>0</v>
          </cell>
        </row>
        <row r="113">
          <cell r="B113">
            <v>23</v>
          </cell>
          <cell r="C113">
            <v>213</v>
          </cell>
          <cell r="D113">
            <v>1610</v>
          </cell>
          <cell r="E113">
            <v>49</v>
          </cell>
          <cell r="F113">
            <v>475</v>
          </cell>
          <cell r="G113">
            <v>8293</v>
          </cell>
          <cell r="H113">
            <v>35734</v>
          </cell>
          <cell r="I113">
            <v>0</v>
          </cell>
        </row>
        <row r="114">
          <cell r="B114">
            <v>18</v>
          </cell>
          <cell r="C114">
            <v>0</v>
          </cell>
          <cell r="D114">
            <v>0</v>
          </cell>
          <cell r="E114">
            <v>0</v>
          </cell>
          <cell r="F114">
            <v>170</v>
          </cell>
          <cell r="G114">
            <v>120</v>
          </cell>
          <cell r="H114">
            <v>231</v>
          </cell>
          <cell r="I114">
            <v>0</v>
          </cell>
        </row>
        <row r="115">
          <cell r="B115">
            <v>5105</v>
          </cell>
          <cell r="C115">
            <v>1442</v>
          </cell>
          <cell r="D115">
            <v>2785</v>
          </cell>
          <cell r="E115">
            <v>251</v>
          </cell>
          <cell r="F115">
            <v>5786</v>
          </cell>
          <cell r="G115">
            <v>10240</v>
          </cell>
          <cell r="H115">
            <v>43802</v>
          </cell>
          <cell r="I115">
            <v>1511</v>
          </cell>
        </row>
        <row r="116">
          <cell r="B116">
            <v>4225</v>
          </cell>
          <cell r="C116">
            <v>5367</v>
          </cell>
          <cell r="D116">
            <v>300</v>
          </cell>
          <cell r="E116">
            <v>20833</v>
          </cell>
          <cell r="F116">
            <v>9245</v>
          </cell>
          <cell r="G116">
            <v>1000</v>
          </cell>
          <cell r="H116">
            <v>23725</v>
          </cell>
          <cell r="I116">
            <v>3645</v>
          </cell>
        </row>
        <row r="117">
          <cell r="B117">
            <v>36</v>
          </cell>
          <cell r="C117">
            <v>14741</v>
          </cell>
          <cell r="D117">
            <v>10</v>
          </cell>
          <cell r="E117">
            <v>159</v>
          </cell>
          <cell r="F117">
            <v>15400</v>
          </cell>
          <cell r="G117">
            <v>2376</v>
          </cell>
          <cell r="H117">
            <v>285</v>
          </cell>
          <cell r="I117">
            <v>12192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56110</v>
          </cell>
          <cell r="F118">
            <v>1395</v>
          </cell>
          <cell r="G118">
            <v>378</v>
          </cell>
          <cell r="H118">
            <v>0</v>
          </cell>
          <cell r="I118">
            <v>0</v>
          </cell>
        </row>
        <row r="119">
          <cell r="B119">
            <v>5893</v>
          </cell>
          <cell r="C119">
            <v>7751</v>
          </cell>
          <cell r="D119">
            <v>3295</v>
          </cell>
          <cell r="E119">
            <v>27898</v>
          </cell>
          <cell r="F119">
            <v>25040</v>
          </cell>
          <cell r="G119">
            <v>6478</v>
          </cell>
          <cell r="H119">
            <v>542</v>
          </cell>
          <cell r="I119">
            <v>2360</v>
          </cell>
        </row>
        <row r="120">
          <cell r="B120">
            <v>41835</v>
          </cell>
          <cell r="C120">
            <v>17831</v>
          </cell>
          <cell r="D120">
            <v>37325</v>
          </cell>
          <cell r="E120">
            <v>111136</v>
          </cell>
          <cell r="F120">
            <v>42692</v>
          </cell>
          <cell r="G120">
            <v>9433</v>
          </cell>
          <cell r="H120">
            <v>259746</v>
          </cell>
          <cell r="I120">
            <v>11728</v>
          </cell>
        </row>
        <row r="121">
          <cell r="B121">
            <v>11649</v>
          </cell>
          <cell r="C121">
            <v>737</v>
          </cell>
          <cell r="D121">
            <v>3860</v>
          </cell>
          <cell r="E121">
            <v>7396</v>
          </cell>
          <cell r="F121">
            <v>8160</v>
          </cell>
          <cell r="G121">
            <v>3147</v>
          </cell>
          <cell r="H121">
            <v>5242</v>
          </cell>
          <cell r="I121">
            <v>1862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>
            <v>10530</v>
          </cell>
          <cell r="C123">
            <v>6079</v>
          </cell>
          <cell r="D123">
            <v>4831</v>
          </cell>
          <cell r="E123">
            <v>7566</v>
          </cell>
          <cell r="F123">
            <v>10925</v>
          </cell>
          <cell r="G123">
            <v>4395</v>
          </cell>
          <cell r="H123">
            <v>9783</v>
          </cell>
          <cell r="I123">
            <v>9310</v>
          </cell>
        </row>
        <row r="124">
          <cell r="B124">
            <v>17909</v>
          </cell>
          <cell r="C124">
            <v>318</v>
          </cell>
          <cell r="D124">
            <v>1298</v>
          </cell>
          <cell r="E124">
            <v>10333</v>
          </cell>
          <cell r="F124">
            <v>1782</v>
          </cell>
          <cell r="G124">
            <v>3506</v>
          </cell>
          <cell r="H124">
            <v>2314</v>
          </cell>
          <cell r="I124">
            <v>359</v>
          </cell>
        </row>
        <row r="125">
          <cell r="B125">
            <v>1941</v>
          </cell>
          <cell r="C125">
            <v>0</v>
          </cell>
          <cell r="D125">
            <v>0</v>
          </cell>
          <cell r="E125">
            <v>4841</v>
          </cell>
          <cell r="F125">
            <v>6960</v>
          </cell>
          <cell r="G125">
            <v>1013</v>
          </cell>
          <cell r="H125">
            <v>1686</v>
          </cell>
          <cell r="I125">
            <v>0</v>
          </cell>
        </row>
        <row r="126">
          <cell r="B126">
            <v>1580</v>
          </cell>
          <cell r="C126">
            <v>69</v>
          </cell>
          <cell r="D126">
            <v>650</v>
          </cell>
          <cell r="E126">
            <v>38130</v>
          </cell>
          <cell r="F126">
            <v>3190</v>
          </cell>
          <cell r="G126">
            <v>280</v>
          </cell>
          <cell r="H126">
            <v>720</v>
          </cell>
          <cell r="I126">
            <v>560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888</v>
          </cell>
          <cell r="F127">
            <v>270</v>
          </cell>
          <cell r="G127">
            <v>53</v>
          </cell>
          <cell r="H127">
            <v>0</v>
          </cell>
          <cell r="I127">
            <v>0</v>
          </cell>
        </row>
        <row r="128">
          <cell r="B128">
            <v>3</v>
          </cell>
          <cell r="C128">
            <v>0</v>
          </cell>
          <cell r="D128">
            <v>50</v>
          </cell>
          <cell r="E128">
            <v>21437</v>
          </cell>
          <cell r="F128">
            <v>80</v>
          </cell>
          <cell r="G128">
            <v>124</v>
          </cell>
          <cell r="H128">
            <v>104</v>
          </cell>
          <cell r="I128">
            <v>15</v>
          </cell>
        </row>
        <row r="129">
          <cell r="B129">
            <v>3109</v>
          </cell>
          <cell r="C129">
            <v>140</v>
          </cell>
          <cell r="D129">
            <v>180</v>
          </cell>
          <cell r="E129">
            <v>4231</v>
          </cell>
          <cell r="F129">
            <v>10269</v>
          </cell>
          <cell r="G129">
            <v>0</v>
          </cell>
          <cell r="H129">
            <v>3234</v>
          </cell>
          <cell r="I129">
            <v>180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B131">
            <v>114</v>
          </cell>
          <cell r="C131">
            <v>0</v>
          </cell>
          <cell r="D131">
            <v>0</v>
          </cell>
          <cell r="E131">
            <v>58560</v>
          </cell>
          <cell r="F131">
            <v>4260</v>
          </cell>
          <cell r="G131">
            <v>2150</v>
          </cell>
          <cell r="H131">
            <v>0</v>
          </cell>
          <cell r="I131">
            <v>0</v>
          </cell>
        </row>
        <row r="132">
          <cell r="B132">
            <v>26122</v>
          </cell>
          <cell r="C132">
            <v>158</v>
          </cell>
          <cell r="D132">
            <v>1186</v>
          </cell>
          <cell r="E132">
            <v>37</v>
          </cell>
          <cell r="F132">
            <v>11640</v>
          </cell>
          <cell r="G132">
            <v>5365</v>
          </cell>
          <cell r="H132">
            <v>1565</v>
          </cell>
          <cell r="I132">
            <v>2313</v>
          </cell>
        </row>
        <row r="133">
          <cell r="B133">
            <v>114</v>
          </cell>
          <cell r="C133">
            <v>470</v>
          </cell>
          <cell r="D133">
            <v>25</v>
          </cell>
          <cell r="E133">
            <v>169</v>
          </cell>
          <cell r="F133">
            <v>2849</v>
          </cell>
          <cell r="G133">
            <v>88</v>
          </cell>
          <cell r="H133">
            <v>4</v>
          </cell>
          <cell r="I133">
            <v>7542</v>
          </cell>
        </row>
        <row r="134">
          <cell r="B134">
            <v>780</v>
          </cell>
          <cell r="C134">
            <v>128</v>
          </cell>
          <cell r="D134">
            <v>6524</v>
          </cell>
          <cell r="E134">
            <v>6093</v>
          </cell>
          <cell r="F134">
            <v>7758</v>
          </cell>
          <cell r="G134">
            <v>426</v>
          </cell>
          <cell r="H134">
            <v>295</v>
          </cell>
          <cell r="I134">
            <v>1073</v>
          </cell>
        </row>
        <row r="135">
          <cell r="B135">
            <v>0</v>
          </cell>
          <cell r="C135">
            <v>40</v>
          </cell>
          <cell r="D135">
            <v>232</v>
          </cell>
          <cell r="E135">
            <v>0</v>
          </cell>
          <cell r="F135">
            <v>0</v>
          </cell>
          <cell r="G135">
            <v>136</v>
          </cell>
          <cell r="H135">
            <v>0</v>
          </cell>
          <cell r="I135">
            <v>115</v>
          </cell>
        </row>
        <row r="136">
          <cell r="B136">
            <v>29144</v>
          </cell>
          <cell r="C136">
            <v>1060</v>
          </cell>
          <cell r="D136">
            <v>155</v>
          </cell>
          <cell r="E136">
            <v>346</v>
          </cell>
          <cell r="F136">
            <v>20470</v>
          </cell>
          <cell r="G136">
            <v>1061</v>
          </cell>
          <cell r="H136">
            <v>40</v>
          </cell>
          <cell r="I136">
            <v>10950</v>
          </cell>
        </row>
        <row r="137">
          <cell r="B137">
            <v>12</v>
          </cell>
          <cell r="C137">
            <v>1158</v>
          </cell>
          <cell r="D137">
            <v>100</v>
          </cell>
          <cell r="E137">
            <v>0</v>
          </cell>
          <cell r="F137">
            <v>3690</v>
          </cell>
          <cell r="G137">
            <v>0</v>
          </cell>
          <cell r="H137">
            <v>0</v>
          </cell>
          <cell r="I137">
            <v>31</v>
          </cell>
        </row>
        <row r="138">
          <cell r="B138">
            <v>1220</v>
          </cell>
          <cell r="C138">
            <v>105</v>
          </cell>
          <cell r="D138">
            <v>0</v>
          </cell>
          <cell r="E138">
            <v>10</v>
          </cell>
          <cell r="F138">
            <v>232</v>
          </cell>
          <cell r="G138">
            <v>1682</v>
          </cell>
          <cell r="H138">
            <v>0</v>
          </cell>
          <cell r="I138">
            <v>238</v>
          </cell>
        </row>
        <row r="139">
          <cell r="B139">
            <v>135581</v>
          </cell>
          <cell r="C139">
            <v>38875</v>
          </cell>
          <cell r="D139">
            <v>1515895</v>
          </cell>
          <cell r="E139">
            <v>24188</v>
          </cell>
          <cell r="F139">
            <v>75328</v>
          </cell>
          <cell r="G139">
            <v>288914</v>
          </cell>
          <cell r="H139">
            <v>95290</v>
          </cell>
          <cell r="I139">
            <v>22098</v>
          </cell>
        </row>
        <row r="140">
          <cell r="B140">
            <v>23294</v>
          </cell>
          <cell r="C140">
            <v>14391</v>
          </cell>
          <cell r="D140">
            <v>6603</v>
          </cell>
          <cell r="E140">
            <v>24737</v>
          </cell>
          <cell r="F140">
            <v>14152</v>
          </cell>
          <cell r="G140">
            <v>135101</v>
          </cell>
          <cell r="H140">
            <v>7996</v>
          </cell>
          <cell r="I140">
            <v>5006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4BBE9-BC88-4316-98FE-1A6803ED4301}">
  <dimension ref="A1:U207"/>
  <sheetViews>
    <sheetView topLeftCell="A128" workbookViewId="0">
      <selection activeCell="E145" sqref="E145"/>
    </sheetView>
  </sheetViews>
  <sheetFormatPr baseColWidth="10" defaultRowHeight="12.75" x14ac:dyDescent="0.2"/>
  <cols>
    <col min="1" max="1" width="14.7109375" style="183" customWidth="1"/>
    <col min="2" max="2" width="12.42578125" style="183" customWidth="1"/>
    <col min="3" max="3" width="14.42578125" style="183" customWidth="1"/>
    <col min="4" max="4" width="14" style="183" customWidth="1"/>
    <col min="5" max="5" width="17" style="183" customWidth="1"/>
    <col min="6" max="6" width="13.140625" style="183" customWidth="1"/>
    <col min="7" max="7" width="13.28515625" style="183" customWidth="1"/>
    <col min="8" max="8" width="14.140625" style="183" customWidth="1"/>
    <col min="9" max="9" width="10.42578125" style="183" customWidth="1"/>
    <col min="10" max="10" width="13.5703125" style="183" customWidth="1"/>
    <col min="11" max="21" width="11.42578125" style="156"/>
    <col min="22" max="256" width="11.42578125" style="183"/>
    <col min="257" max="257" width="18.28515625" style="183" customWidth="1"/>
    <col min="258" max="258" width="13.5703125" style="183" customWidth="1"/>
    <col min="259" max="259" width="14.85546875" style="183" customWidth="1"/>
    <col min="260" max="260" width="14.42578125" style="183" customWidth="1"/>
    <col min="261" max="261" width="14.7109375" style="183" customWidth="1"/>
    <col min="262" max="262" width="14.140625" style="183" customWidth="1"/>
    <col min="263" max="263" width="15.7109375" style="183" customWidth="1"/>
    <col min="264" max="264" width="14" style="183" customWidth="1"/>
    <col min="265" max="265" width="11.42578125" style="183"/>
    <col min="266" max="266" width="15" style="183" customWidth="1"/>
    <col min="267" max="512" width="11.42578125" style="183"/>
    <col min="513" max="513" width="18.28515625" style="183" customWidth="1"/>
    <col min="514" max="514" width="13.5703125" style="183" customWidth="1"/>
    <col min="515" max="515" width="14.85546875" style="183" customWidth="1"/>
    <col min="516" max="516" width="14.42578125" style="183" customWidth="1"/>
    <col min="517" max="517" width="14.7109375" style="183" customWidth="1"/>
    <col min="518" max="518" width="14.140625" style="183" customWidth="1"/>
    <col min="519" max="519" width="15.7109375" style="183" customWidth="1"/>
    <col min="520" max="520" width="14" style="183" customWidth="1"/>
    <col min="521" max="521" width="11.42578125" style="183"/>
    <col min="522" max="522" width="15" style="183" customWidth="1"/>
    <col min="523" max="768" width="11.42578125" style="183"/>
    <col min="769" max="769" width="18.28515625" style="183" customWidth="1"/>
    <col min="770" max="770" width="13.5703125" style="183" customWidth="1"/>
    <col min="771" max="771" width="14.85546875" style="183" customWidth="1"/>
    <col min="772" max="772" width="14.42578125" style="183" customWidth="1"/>
    <col min="773" max="773" width="14.7109375" style="183" customWidth="1"/>
    <col min="774" max="774" width="14.140625" style="183" customWidth="1"/>
    <col min="775" max="775" width="15.7109375" style="183" customWidth="1"/>
    <col min="776" max="776" width="14" style="183" customWidth="1"/>
    <col min="777" max="777" width="11.42578125" style="183"/>
    <col min="778" max="778" width="15" style="183" customWidth="1"/>
    <col min="779" max="1024" width="11.42578125" style="183"/>
    <col min="1025" max="1025" width="18.28515625" style="183" customWidth="1"/>
    <col min="1026" max="1026" width="13.5703125" style="183" customWidth="1"/>
    <col min="1027" max="1027" width="14.85546875" style="183" customWidth="1"/>
    <col min="1028" max="1028" width="14.42578125" style="183" customWidth="1"/>
    <col min="1029" max="1029" width="14.7109375" style="183" customWidth="1"/>
    <col min="1030" max="1030" width="14.140625" style="183" customWidth="1"/>
    <col min="1031" max="1031" width="15.7109375" style="183" customWidth="1"/>
    <col min="1032" max="1032" width="14" style="183" customWidth="1"/>
    <col min="1033" max="1033" width="11.42578125" style="183"/>
    <col min="1034" max="1034" width="15" style="183" customWidth="1"/>
    <col min="1035" max="1280" width="11.42578125" style="183"/>
    <col min="1281" max="1281" width="18.28515625" style="183" customWidth="1"/>
    <col min="1282" max="1282" width="13.5703125" style="183" customWidth="1"/>
    <col min="1283" max="1283" width="14.85546875" style="183" customWidth="1"/>
    <col min="1284" max="1284" width="14.42578125" style="183" customWidth="1"/>
    <col min="1285" max="1285" width="14.7109375" style="183" customWidth="1"/>
    <col min="1286" max="1286" width="14.140625" style="183" customWidth="1"/>
    <col min="1287" max="1287" width="15.7109375" style="183" customWidth="1"/>
    <col min="1288" max="1288" width="14" style="183" customWidth="1"/>
    <col min="1289" max="1289" width="11.42578125" style="183"/>
    <col min="1290" max="1290" width="15" style="183" customWidth="1"/>
    <col min="1291" max="1536" width="11.42578125" style="183"/>
    <col min="1537" max="1537" width="18.28515625" style="183" customWidth="1"/>
    <col min="1538" max="1538" width="13.5703125" style="183" customWidth="1"/>
    <col min="1539" max="1539" width="14.85546875" style="183" customWidth="1"/>
    <col min="1540" max="1540" width="14.42578125" style="183" customWidth="1"/>
    <col min="1541" max="1541" width="14.7109375" style="183" customWidth="1"/>
    <col min="1542" max="1542" width="14.140625" style="183" customWidth="1"/>
    <col min="1543" max="1543" width="15.7109375" style="183" customWidth="1"/>
    <col min="1544" max="1544" width="14" style="183" customWidth="1"/>
    <col min="1545" max="1545" width="11.42578125" style="183"/>
    <col min="1546" max="1546" width="15" style="183" customWidth="1"/>
    <col min="1547" max="1792" width="11.42578125" style="183"/>
    <col min="1793" max="1793" width="18.28515625" style="183" customWidth="1"/>
    <col min="1794" max="1794" width="13.5703125" style="183" customWidth="1"/>
    <col min="1795" max="1795" width="14.85546875" style="183" customWidth="1"/>
    <col min="1796" max="1796" width="14.42578125" style="183" customWidth="1"/>
    <col min="1797" max="1797" width="14.7109375" style="183" customWidth="1"/>
    <col min="1798" max="1798" width="14.140625" style="183" customWidth="1"/>
    <col min="1799" max="1799" width="15.7109375" style="183" customWidth="1"/>
    <col min="1800" max="1800" width="14" style="183" customWidth="1"/>
    <col min="1801" max="1801" width="11.42578125" style="183"/>
    <col min="1802" max="1802" width="15" style="183" customWidth="1"/>
    <col min="1803" max="2048" width="11.42578125" style="183"/>
    <col min="2049" max="2049" width="18.28515625" style="183" customWidth="1"/>
    <col min="2050" max="2050" width="13.5703125" style="183" customWidth="1"/>
    <col min="2051" max="2051" width="14.85546875" style="183" customWidth="1"/>
    <col min="2052" max="2052" width="14.42578125" style="183" customWidth="1"/>
    <col min="2053" max="2053" width="14.7109375" style="183" customWidth="1"/>
    <col min="2054" max="2054" width="14.140625" style="183" customWidth="1"/>
    <col min="2055" max="2055" width="15.7109375" style="183" customWidth="1"/>
    <col min="2056" max="2056" width="14" style="183" customWidth="1"/>
    <col min="2057" max="2057" width="11.42578125" style="183"/>
    <col min="2058" max="2058" width="15" style="183" customWidth="1"/>
    <col min="2059" max="2304" width="11.42578125" style="183"/>
    <col min="2305" max="2305" width="18.28515625" style="183" customWidth="1"/>
    <col min="2306" max="2306" width="13.5703125" style="183" customWidth="1"/>
    <col min="2307" max="2307" width="14.85546875" style="183" customWidth="1"/>
    <col min="2308" max="2308" width="14.42578125" style="183" customWidth="1"/>
    <col min="2309" max="2309" width="14.7109375" style="183" customWidth="1"/>
    <col min="2310" max="2310" width="14.140625" style="183" customWidth="1"/>
    <col min="2311" max="2311" width="15.7109375" style="183" customWidth="1"/>
    <col min="2312" max="2312" width="14" style="183" customWidth="1"/>
    <col min="2313" max="2313" width="11.42578125" style="183"/>
    <col min="2314" max="2314" width="15" style="183" customWidth="1"/>
    <col min="2315" max="2560" width="11.42578125" style="183"/>
    <col min="2561" max="2561" width="18.28515625" style="183" customWidth="1"/>
    <col min="2562" max="2562" width="13.5703125" style="183" customWidth="1"/>
    <col min="2563" max="2563" width="14.85546875" style="183" customWidth="1"/>
    <col min="2564" max="2564" width="14.42578125" style="183" customWidth="1"/>
    <col min="2565" max="2565" width="14.7109375" style="183" customWidth="1"/>
    <col min="2566" max="2566" width="14.140625" style="183" customWidth="1"/>
    <col min="2567" max="2567" width="15.7109375" style="183" customWidth="1"/>
    <col min="2568" max="2568" width="14" style="183" customWidth="1"/>
    <col min="2569" max="2569" width="11.42578125" style="183"/>
    <col min="2570" max="2570" width="15" style="183" customWidth="1"/>
    <col min="2571" max="2816" width="11.42578125" style="183"/>
    <col min="2817" max="2817" width="18.28515625" style="183" customWidth="1"/>
    <col min="2818" max="2818" width="13.5703125" style="183" customWidth="1"/>
    <col min="2819" max="2819" width="14.85546875" style="183" customWidth="1"/>
    <col min="2820" max="2820" width="14.42578125" style="183" customWidth="1"/>
    <col min="2821" max="2821" width="14.7109375" style="183" customWidth="1"/>
    <col min="2822" max="2822" width="14.140625" style="183" customWidth="1"/>
    <col min="2823" max="2823" width="15.7109375" style="183" customWidth="1"/>
    <col min="2824" max="2824" width="14" style="183" customWidth="1"/>
    <col min="2825" max="2825" width="11.42578125" style="183"/>
    <col min="2826" max="2826" width="15" style="183" customWidth="1"/>
    <col min="2827" max="3072" width="11.42578125" style="183"/>
    <col min="3073" max="3073" width="18.28515625" style="183" customWidth="1"/>
    <col min="3074" max="3074" width="13.5703125" style="183" customWidth="1"/>
    <col min="3075" max="3075" width="14.85546875" style="183" customWidth="1"/>
    <col min="3076" max="3076" width="14.42578125" style="183" customWidth="1"/>
    <col min="3077" max="3077" width="14.7109375" style="183" customWidth="1"/>
    <col min="3078" max="3078" width="14.140625" style="183" customWidth="1"/>
    <col min="3079" max="3079" width="15.7109375" style="183" customWidth="1"/>
    <col min="3080" max="3080" width="14" style="183" customWidth="1"/>
    <col min="3081" max="3081" width="11.42578125" style="183"/>
    <col min="3082" max="3082" width="15" style="183" customWidth="1"/>
    <col min="3083" max="3328" width="11.42578125" style="183"/>
    <col min="3329" max="3329" width="18.28515625" style="183" customWidth="1"/>
    <col min="3330" max="3330" width="13.5703125" style="183" customWidth="1"/>
    <col min="3331" max="3331" width="14.85546875" style="183" customWidth="1"/>
    <col min="3332" max="3332" width="14.42578125" style="183" customWidth="1"/>
    <col min="3333" max="3333" width="14.7109375" style="183" customWidth="1"/>
    <col min="3334" max="3334" width="14.140625" style="183" customWidth="1"/>
    <col min="3335" max="3335" width="15.7109375" style="183" customWidth="1"/>
    <col min="3336" max="3336" width="14" style="183" customWidth="1"/>
    <col min="3337" max="3337" width="11.42578125" style="183"/>
    <col min="3338" max="3338" width="15" style="183" customWidth="1"/>
    <col min="3339" max="3584" width="11.42578125" style="183"/>
    <col min="3585" max="3585" width="18.28515625" style="183" customWidth="1"/>
    <col min="3586" max="3586" width="13.5703125" style="183" customWidth="1"/>
    <col min="3587" max="3587" width="14.85546875" style="183" customWidth="1"/>
    <col min="3588" max="3588" width="14.42578125" style="183" customWidth="1"/>
    <col min="3589" max="3589" width="14.7109375" style="183" customWidth="1"/>
    <col min="3590" max="3590" width="14.140625" style="183" customWidth="1"/>
    <col min="3591" max="3591" width="15.7109375" style="183" customWidth="1"/>
    <col min="3592" max="3592" width="14" style="183" customWidth="1"/>
    <col min="3593" max="3593" width="11.42578125" style="183"/>
    <col min="3594" max="3594" width="15" style="183" customWidth="1"/>
    <col min="3595" max="3840" width="11.42578125" style="183"/>
    <col min="3841" max="3841" width="18.28515625" style="183" customWidth="1"/>
    <col min="3842" max="3842" width="13.5703125" style="183" customWidth="1"/>
    <col min="3843" max="3843" width="14.85546875" style="183" customWidth="1"/>
    <col min="3844" max="3844" width="14.42578125" style="183" customWidth="1"/>
    <col min="3845" max="3845" width="14.7109375" style="183" customWidth="1"/>
    <col min="3846" max="3846" width="14.140625" style="183" customWidth="1"/>
    <col min="3847" max="3847" width="15.7109375" style="183" customWidth="1"/>
    <col min="3848" max="3848" width="14" style="183" customWidth="1"/>
    <col min="3849" max="3849" width="11.42578125" style="183"/>
    <col min="3850" max="3850" width="15" style="183" customWidth="1"/>
    <col min="3851" max="4096" width="11.42578125" style="183"/>
    <col min="4097" max="4097" width="18.28515625" style="183" customWidth="1"/>
    <col min="4098" max="4098" width="13.5703125" style="183" customWidth="1"/>
    <col min="4099" max="4099" width="14.85546875" style="183" customWidth="1"/>
    <col min="4100" max="4100" width="14.42578125" style="183" customWidth="1"/>
    <col min="4101" max="4101" width="14.7109375" style="183" customWidth="1"/>
    <col min="4102" max="4102" width="14.140625" style="183" customWidth="1"/>
    <col min="4103" max="4103" width="15.7109375" style="183" customWidth="1"/>
    <col min="4104" max="4104" width="14" style="183" customWidth="1"/>
    <col min="4105" max="4105" width="11.42578125" style="183"/>
    <col min="4106" max="4106" width="15" style="183" customWidth="1"/>
    <col min="4107" max="4352" width="11.42578125" style="183"/>
    <col min="4353" max="4353" width="18.28515625" style="183" customWidth="1"/>
    <col min="4354" max="4354" width="13.5703125" style="183" customWidth="1"/>
    <col min="4355" max="4355" width="14.85546875" style="183" customWidth="1"/>
    <col min="4356" max="4356" width="14.42578125" style="183" customWidth="1"/>
    <col min="4357" max="4357" width="14.7109375" style="183" customWidth="1"/>
    <col min="4358" max="4358" width="14.140625" style="183" customWidth="1"/>
    <col min="4359" max="4359" width="15.7109375" style="183" customWidth="1"/>
    <col min="4360" max="4360" width="14" style="183" customWidth="1"/>
    <col min="4361" max="4361" width="11.42578125" style="183"/>
    <col min="4362" max="4362" width="15" style="183" customWidth="1"/>
    <col min="4363" max="4608" width="11.42578125" style="183"/>
    <col min="4609" max="4609" width="18.28515625" style="183" customWidth="1"/>
    <col min="4610" max="4610" width="13.5703125" style="183" customWidth="1"/>
    <col min="4611" max="4611" width="14.85546875" style="183" customWidth="1"/>
    <col min="4612" max="4612" width="14.42578125" style="183" customWidth="1"/>
    <col min="4613" max="4613" width="14.7109375" style="183" customWidth="1"/>
    <col min="4614" max="4614" width="14.140625" style="183" customWidth="1"/>
    <col min="4615" max="4615" width="15.7109375" style="183" customWidth="1"/>
    <col min="4616" max="4616" width="14" style="183" customWidth="1"/>
    <col min="4617" max="4617" width="11.42578125" style="183"/>
    <col min="4618" max="4618" width="15" style="183" customWidth="1"/>
    <col min="4619" max="4864" width="11.42578125" style="183"/>
    <col min="4865" max="4865" width="18.28515625" style="183" customWidth="1"/>
    <col min="4866" max="4866" width="13.5703125" style="183" customWidth="1"/>
    <col min="4867" max="4867" width="14.85546875" style="183" customWidth="1"/>
    <col min="4868" max="4868" width="14.42578125" style="183" customWidth="1"/>
    <col min="4869" max="4869" width="14.7109375" style="183" customWidth="1"/>
    <col min="4870" max="4870" width="14.140625" style="183" customWidth="1"/>
    <col min="4871" max="4871" width="15.7109375" style="183" customWidth="1"/>
    <col min="4872" max="4872" width="14" style="183" customWidth="1"/>
    <col min="4873" max="4873" width="11.42578125" style="183"/>
    <col min="4874" max="4874" width="15" style="183" customWidth="1"/>
    <col min="4875" max="5120" width="11.42578125" style="183"/>
    <col min="5121" max="5121" width="18.28515625" style="183" customWidth="1"/>
    <col min="5122" max="5122" width="13.5703125" style="183" customWidth="1"/>
    <col min="5123" max="5123" width="14.85546875" style="183" customWidth="1"/>
    <col min="5124" max="5124" width="14.42578125" style="183" customWidth="1"/>
    <col min="5125" max="5125" width="14.7109375" style="183" customWidth="1"/>
    <col min="5126" max="5126" width="14.140625" style="183" customWidth="1"/>
    <col min="5127" max="5127" width="15.7109375" style="183" customWidth="1"/>
    <col min="5128" max="5128" width="14" style="183" customWidth="1"/>
    <col min="5129" max="5129" width="11.42578125" style="183"/>
    <col min="5130" max="5130" width="15" style="183" customWidth="1"/>
    <col min="5131" max="5376" width="11.42578125" style="183"/>
    <col min="5377" max="5377" width="18.28515625" style="183" customWidth="1"/>
    <col min="5378" max="5378" width="13.5703125" style="183" customWidth="1"/>
    <col min="5379" max="5379" width="14.85546875" style="183" customWidth="1"/>
    <col min="5380" max="5380" width="14.42578125" style="183" customWidth="1"/>
    <col min="5381" max="5381" width="14.7109375" style="183" customWidth="1"/>
    <col min="5382" max="5382" width="14.140625" style="183" customWidth="1"/>
    <col min="5383" max="5383" width="15.7109375" style="183" customWidth="1"/>
    <col min="5384" max="5384" width="14" style="183" customWidth="1"/>
    <col min="5385" max="5385" width="11.42578125" style="183"/>
    <col min="5386" max="5386" width="15" style="183" customWidth="1"/>
    <col min="5387" max="5632" width="11.42578125" style="183"/>
    <col min="5633" max="5633" width="18.28515625" style="183" customWidth="1"/>
    <col min="5634" max="5634" width="13.5703125" style="183" customWidth="1"/>
    <col min="5635" max="5635" width="14.85546875" style="183" customWidth="1"/>
    <col min="5636" max="5636" width="14.42578125" style="183" customWidth="1"/>
    <col min="5637" max="5637" width="14.7109375" style="183" customWidth="1"/>
    <col min="5638" max="5638" width="14.140625" style="183" customWidth="1"/>
    <col min="5639" max="5639" width="15.7109375" style="183" customWidth="1"/>
    <col min="5640" max="5640" width="14" style="183" customWidth="1"/>
    <col min="5641" max="5641" width="11.42578125" style="183"/>
    <col min="5642" max="5642" width="15" style="183" customWidth="1"/>
    <col min="5643" max="5888" width="11.42578125" style="183"/>
    <col min="5889" max="5889" width="18.28515625" style="183" customWidth="1"/>
    <col min="5890" max="5890" width="13.5703125" style="183" customWidth="1"/>
    <col min="5891" max="5891" width="14.85546875" style="183" customWidth="1"/>
    <col min="5892" max="5892" width="14.42578125" style="183" customWidth="1"/>
    <col min="5893" max="5893" width="14.7109375" style="183" customWidth="1"/>
    <col min="5894" max="5894" width="14.140625" style="183" customWidth="1"/>
    <col min="5895" max="5895" width="15.7109375" style="183" customWidth="1"/>
    <col min="5896" max="5896" width="14" style="183" customWidth="1"/>
    <col min="5897" max="5897" width="11.42578125" style="183"/>
    <col min="5898" max="5898" width="15" style="183" customWidth="1"/>
    <col min="5899" max="6144" width="11.42578125" style="183"/>
    <col min="6145" max="6145" width="18.28515625" style="183" customWidth="1"/>
    <col min="6146" max="6146" width="13.5703125" style="183" customWidth="1"/>
    <col min="6147" max="6147" width="14.85546875" style="183" customWidth="1"/>
    <col min="6148" max="6148" width="14.42578125" style="183" customWidth="1"/>
    <col min="6149" max="6149" width="14.7109375" style="183" customWidth="1"/>
    <col min="6150" max="6150" width="14.140625" style="183" customWidth="1"/>
    <col min="6151" max="6151" width="15.7109375" style="183" customWidth="1"/>
    <col min="6152" max="6152" width="14" style="183" customWidth="1"/>
    <col min="6153" max="6153" width="11.42578125" style="183"/>
    <col min="6154" max="6154" width="15" style="183" customWidth="1"/>
    <col min="6155" max="6400" width="11.42578125" style="183"/>
    <col min="6401" max="6401" width="18.28515625" style="183" customWidth="1"/>
    <col min="6402" max="6402" width="13.5703125" style="183" customWidth="1"/>
    <col min="6403" max="6403" width="14.85546875" style="183" customWidth="1"/>
    <col min="6404" max="6404" width="14.42578125" style="183" customWidth="1"/>
    <col min="6405" max="6405" width="14.7109375" style="183" customWidth="1"/>
    <col min="6406" max="6406" width="14.140625" style="183" customWidth="1"/>
    <col min="6407" max="6407" width="15.7109375" style="183" customWidth="1"/>
    <col min="6408" max="6408" width="14" style="183" customWidth="1"/>
    <col min="6409" max="6409" width="11.42578125" style="183"/>
    <col min="6410" max="6410" width="15" style="183" customWidth="1"/>
    <col min="6411" max="6656" width="11.42578125" style="183"/>
    <col min="6657" max="6657" width="18.28515625" style="183" customWidth="1"/>
    <col min="6658" max="6658" width="13.5703125" style="183" customWidth="1"/>
    <col min="6659" max="6659" width="14.85546875" style="183" customWidth="1"/>
    <col min="6660" max="6660" width="14.42578125" style="183" customWidth="1"/>
    <col min="6661" max="6661" width="14.7109375" style="183" customWidth="1"/>
    <col min="6662" max="6662" width="14.140625" style="183" customWidth="1"/>
    <col min="6663" max="6663" width="15.7109375" style="183" customWidth="1"/>
    <col min="6664" max="6664" width="14" style="183" customWidth="1"/>
    <col min="6665" max="6665" width="11.42578125" style="183"/>
    <col min="6666" max="6666" width="15" style="183" customWidth="1"/>
    <col min="6667" max="6912" width="11.42578125" style="183"/>
    <col min="6913" max="6913" width="18.28515625" style="183" customWidth="1"/>
    <col min="6914" max="6914" width="13.5703125" style="183" customWidth="1"/>
    <col min="6915" max="6915" width="14.85546875" style="183" customWidth="1"/>
    <col min="6916" max="6916" width="14.42578125" style="183" customWidth="1"/>
    <col min="6917" max="6917" width="14.7109375" style="183" customWidth="1"/>
    <col min="6918" max="6918" width="14.140625" style="183" customWidth="1"/>
    <col min="6919" max="6919" width="15.7109375" style="183" customWidth="1"/>
    <col min="6920" max="6920" width="14" style="183" customWidth="1"/>
    <col min="6921" max="6921" width="11.42578125" style="183"/>
    <col min="6922" max="6922" width="15" style="183" customWidth="1"/>
    <col min="6923" max="7168" width="11.42578125" style="183"/>
    <col min="7169" max="7169" width="18.28515625" style="183" customWidth="1"/>
    <col min="7170" max="7170" width="13.5703125" style="183" customWidth="1"/>
    <col min="7171" max="7171" width="14.85546875" style="183" customWidth="1"/>
    <col min="7172" max="7172" width="14.42578125" style="183" customWidth="1"/>
    <col min="7173" max="7173" width="14.7109375" style="183" customWidth="1"/>
    <col min="7174" max="7174" width="14.140625" style="183" customWidth="1"/>
    <col min="7175" max="7175" width="15.7109375" style="183" customWidth="1"/>
    <col min="7176" max="7176" width="14" style="183" customWidth="1"/>
    <col min="7177" max="7177" width="11.42578125" style="183"/>
    <col min="7178" max="7178" width="15" style="183" customWidth="1"/>
    <col min="7179" max="7424" width="11.42578125" style="183"/>
    <col min="7425" max="7425" width="18.28515625" style="183" customWidth="1"/>
    <col min="7426" max="7426" width="13.5703125" style="183" customWidth="1"/>
    <col min="7427" max="7427" width="14.85546875" style="183" customWidth="1"/>
    <col min="7428" max="7428" width="14.42578125" style="183" customWidth="1"/>
    <col min="7429" max="7429" width="14.7109375" style="183" customWidth="1"/>
    <col min="7430" max="7430" width="14.140625" style="183" customWidth="1"/>
    <col min="7431" max="7431" width="15.7109375" style="183" customWidth="1"/>
    <col min="7432" max="7432" width="14" style="183" customWidth="1"/>
    <col min="7433" max="7433" width="11.42578125" style="183"/>
    <col min="7434" max="7434" width="15" style="183" customWidth="1"/>
    <col min="7435" max="7680" width="11.42578125" style="183"/>
    <col min="7681" max="7681" width="18.28515625" style="183" customWidth="1"/>
    <col min="7682" max="7682" width="13.5703125" style="183" customWidth="1"/>
    <col min="7683" max="7683" width="14.85546875" style="183" customWidth="1"/>
    <col min="7684" max="7684" width="14.42578125" style="183" customWidth="1"/>
    <col min="7685" max="7685" width="14.7109375" style="183" customWidth="1"/>
    <col min="7686" max="7686" width="14.140625" style="183" customWidth="1"/>
    <col min="7687" max="7687" width="15.7109375" style="183" customWidth="1"/>
    <col min="7688" max="7688" width="14" style="183" customWidth="1"/>
    <col min="7689" max="7689" width="11.42578125" style="183"/>
    <col min="7690" max="7690" width="15" style="183" customWidth="1"/>
    <col min="7691" max="7936" width="11.42578125" style="183"/>
    <col min="7937" max="7937" width="18.28515625" style="183" customWidth="1"/>
    <col min="7938" max="7938" width="13.5703125" style="183" customWidth="1"/>
    <col min="7939" max="7939" width="14.85546875" style="183" customWidth="1"/>
    <col min="7940" max="7940" width="14.42578125" style="183" customWidth="1"/>
    <col min="7941" max="7941" width="14.7109375" style="183" customWidth="1"/>
    <col min="7942" max="7942" width="14.140625" style="183" customWidth="1"/>
    <col min="7943" max="7943" width="15.7109375" style="183" customWidth="1"/>
    <col min="7944" max="7944" width="14" style="183" customWidth="1"/>
    <col min="7945" max="7945" width="11.42578125" style="183"/>
    <col min="7946" max="7946" width="15" style="183" customWidth="1"/>
    <col min="7947" max="8192" width="11.42578125" style="183"/>
    <col min="8193" max="8193" width="18.28515625" style="183" customWidth="1"/>
    <col min="8194" max="8194" width="13.5703125" style="183" customWidth="1"/>
    <col min="8195" max="8195" width="14.85546875" style="183" customWidth="1"/>
    <col min="8196" max="8196" width="14.42578125" style="183" customWidth="1"/>
    <col min="8197" max="8197" width="14.7109375" style="183" customWidth="1"/>
    <col min="8198" max="8198" width="14.140625" style="183" customWidth="1"/>
    <col min="8199" max="8199" width="15.7109375" style="183" customWidth="1"/>
    <col min="8200" max="8200" width="14" style="183" customWidth="1"/>
    <col min="8201" max="8201" width="11.42578125" style="183"/>
    <col min="8202" max="8202" width="15" style="183" customWidth="1"/>
    <col min="8203" max="8448" width="11.42578125" style="183"/>
    <col min="8449" max="8449" width="18.28515625" style="183" customWidth="1"/>
    <col min="8450" max="8450" width="13.5703125" style="183" customWidth="1"/>
    <col min="8451" max="8451" width="14.85546875" style="183" customWidth="1"/>
    <col min="8452" max="8452" width="14.42578125" style="183" customWidth="1"/>
    <col min="8453" max="8453" width="14.7109375" style="183" customWidth="1"/>
    <col min="8454" max="8454" width="14.140625" style="183" customWidth="1"/>
    <col min="8455" max="8455" width="15.7109375" style="183" customWidth="1"/>
    <col min="8456" max="8456" width="14" style="183" customWidth="1"/>
    <col min="8457" max="8457" width="11.42578125" style="183"/>
    <col min="8458" max="8458" width="15" style="183" customWidth="1"/>
    <col min="8459" max="8704" width="11.42578125" style="183"/>
    <col min="8705" max="8705" width="18.28515625" style="183" customWidth="1"/>
    <col min="8706" max="8706" width="13.5703125" style="183" customWidth="1"/>
    <col min="8707" max="8707" width="14.85546875" style="183" customWidth="1"/>
    <col min="8708" max="8708" width="14.42578125" style="183" customWidth="1"/>
    <col min="8709" max="8709" width="14.7109375" style="183" customWidth="1"/>
    <col min="8710" max="8710" width="14.140625" style="183" customWidth="1"/>
    <col min="8711" max="8711" width="15.7109375" style="183" customWidth="1"/>
    <col min="8712" max="8712" width="14" style="183" customWidth="1"/>
    <col min="8713" max="8713" width="11.42578125" style="183"/>
    <col min="8714" max="8714" width="15" style="183" customWidth="1"/>
    <col min="8715" max="8960" width="11.42578125" style="183"/>
    <col min="8961" max="8961" width="18.28515625" style="183" customWidth="1"/>
    <col min="8962" max="8962" width="13.5703125" style="183" customWidth="1"/>
    <col min="8963" max="8963" width="14.85546875" style="183" customWidth="1"/>
    <col min="8964" max="8964" width="14.42578125" style="183" customWidth="1"/>
    <col min="8965" max="8965" width="14.7109375" style="183" customWidth="1"/>
    <col min="8966" max="8966" width="14.140625" style="183" customWidth="1"/>
    <col min="8967" max="8967" width="15.7109375" style="183" customWidth="1"/>
    <col min="8968" max="8968" width="14" style="183" customWidth="1"/>
    <col min="8969" max="8969" width="11.42578125" style="183"/>
    <col min="8970" max="8970" width="15" style="183" customWidth="1"/>
    <col min="8971" max="9216" width="11.42578125" style="183"/>
    <col min="9217" max="9217" width="18.28515625" style="183" customWidth="1"/>
    <col min="9218" max="9218" width="13.5703125" style="183" customWidth="1"/>
    <col min="9219" max="9219" width="14.85546875" style="183" customWidth="1"/>
    <col min="9220" max="9220" width="14.42578125" style="183" customWidth="1"/>
    <col min="9221" max="9221" width="14.7109375" style="183" customWidth="1"/>
    <col min="9222" max="9222" width="14.140625" style="183" customWidth="1"/>
    <col min="9223" max="9223" width="15.7109375" style="183" customWidth="1"/>
    <col min="9224" max="9224" width="14" style="183" customWidth="1"/>
    <col min="9225" max="9225" width="11.42578125" style="183"/>
    <col min="9226" max="9226" width="15" style="183" customWidth="1"/>
    <col min="9227" max="9472" width="11.42578125" style="183"/>
    <col min="9473" max="9473" width="18.28515625" style="183" customWidth="1"/>
    <col min="9474" max="9474" width="13.5703125" style="183" customWidth="1"/>
    <col min="9475" max="9475" width="14.85546875" style="183" customWidth="1"/>
    <col min="9476" max="9476" width="14.42578125" style="183" customWidth="1"/>
    <col min="9477" max="9477" width="14.7109375" style="183" customWidth="1"/>
    <col min="9478" max="9478" width="14.140625" style="183" customWidth="1"/>
    <col min="9479" max="9479" width="15.7109375" style="183" customWidth="1"/>
    <col min="9480" max="9480" width="14" style="183" customWidth="1"/>
    <col min="9481" max="9481" width="11.42578125" style="183"/>
    <col min="9482" max="9482" width="15" style="183" customWidth="1"/>
    <col min="9483" max="9728" width="11.42578125" style="183"/>
    <col min="9729" max="9729" width="18.28515625" style="183" customWidth="1"/>
    <col min="9730" max="9730" width="13.5703125" style="183" customWidth="1"/>
    <col min="9731" max="9731" width="14.85546875" style="183" customWidth="1"/>
    <col min="9732" max="9732" width="14.42578125" style="183" customWidth="1"/>
    <col min="9733" max="9733" width="14.7109375" style="183" customWidth="1"/>
    <col min="9734" max="9734" width="14.140625" style="183" customWidth="1"/>
    <col min="9735" max="9735" width="15.7109375" style="183" customWidth="1"/>
    <col min="9736" max="9736" width="14" style="183" customWidth="1"/>
    <col min="9737" max="9737" width="11.42578125" style="183"/>
    <col min="9738" max="9738" width="15" style="183" customWidth="1"/>
    <col min="9739" max="9984" width="11.42578125" style="183"/>
    <col min="9985" max="9985" width="18.28515625" style="183" customWidth="1"/>
    <col min="9986" max="9986" width="13.5703125" style="183" customWidth="1"/>
    <col min="9987" max="9987" width="14.85546875" style="183" customWidth="1"/>
    <col min="9988" max="9988" width="14.42578125" style="183" customWidth="1"/>
    <col min="9989" max="9989" width="14.7109375" style="183" customWidth="1"/>
    <col min="9990" max="9990" width="14.140625" style="183" customWidth="1"/>
    <col min="9991" max="9991" width="15.7109375" style="183" customWidth="1"/>
    <col min="9992" max="9992" width="14" style="183" customWidth="1"/>
    <col min="9993" max="9993" width="11.42578125" style="183"/>
    <col min="9994" max="9994" width="15" style="183" customWidth="1"/>
    <col min="9995" max="10240" width="11.42578125" style="183"/>
    <col min="10241" max="10241" width="18.28515625" style="183" customWidth="1"/>
    <col min="10242" max="10242" width="13.5703125" style="183" customWidth="1"/>
    <col min="10243" max="10243" width="14.85546875" style="183" customWidth="1"/>
    <col min="10244" max="10244" width="14.42578125" style="183" customWidth="1"/>
    <col min="10245" max="10245" width="14.7109375" style="183" customWidth="1"/>
    <col min="10246" max="10246" width="14.140625" style="183" customWidth="1"/>
    <col min="10247" max="10247" width="15.7109375" style="183" customWidth="1"/>
    <col min="10248" max="10248" width="14" style="183" customWidth="1"/>
    <col min="10249" max="10249" width="11.42578125" style="183"/>
    <col min="10250" max="10250" width="15" style="183" customWidth="1"/>
    <col min="10251" max="10496" width="11.42578125" style="183"/>
    <col min="10497" max="10497" width="18.28515625" style="183" customWidth="1"/>
    <col min="10498" max="10498" width="13.5703125" style="183" customWidth="1"/>
    <col min="10499" max="10499" width="14.85546875" style="183" customWidth="1"/>
    <col min="10500" max="10500" width="14.42578125" style="183" customWidth="1"/>
    <col min="10501" max="10501" width="14.7109375" style="183" customWidth="1"/>
    <col min="10502" max="10502" width="14.140625" style="183" customWidth="1"/>
    <col min="10503" max="10503" width="15.7109375" style="183" customWidth="1"/>
    <col min="10504" max="10504" width="14" style="183" customWidth="1"/>
    <col min="10505" max="10505" width="11.42578125" style="183"/>
    <col min="10506" max="10506" width="15" style="183" customWidth="1"/>
    <col min="10507" max="10752" width="11.42578125" style="183"/>
    <col min="10753" max="10753" width="18.28515625" style="183" customWidth="1"/>
    <col min="10754" max="10754" width="13.5703125" style="183" customWidth="1"/>
    <col min="10755" max="10755" width="14.85546875" style="183" customWidth="1"/>
    <col min="10756" max="10756" width="14.42578125" style="183" customWidth="1"/>
    <col min="10757" max="10757" width="14.7109375" style="183" customWidth="1"/>
    <col min="10758" max="10758" width="14.140625" style="183" customWidth="1"/>
    <col min="10759" max="10759" width="15.7109375" style="183" customWidth="1"/>
    <col min="10760" max="10760" width="14" style="183" customWidth="1"/>
    <col min="10761" max="10761" width="11.42578125" style="183"/>
    <col min="10762" max="10762" width="15" style="183" customWidth="1"/>
    <col min="10763" max="11008" width="11.42578125" style="183"/>
    <col min="11009" max="11009" width="18.28515625" style="183" customWidth="1"/>
    <col min="11010" max="11010" width="13.5703125" style="183" customWidth="1"/>
    <col min="11011" max="11011" width="14.85546875" style="183" customWidth="1"/>
    <col min="11012" max="11012" width="14.42578125" style="183" customWidth="1"/>
    <col min="11013" max="11013" width="14.7109375" style="183" customWidth="1"/>
    <col min="11014" max="11014" width="14.140625" style="183" customWidth="1"/>
    <col min="11015" max="11015" width="15.7109375" style="183" customWidth="1"/>
    <col min="11016" max="11016" width="14" style="183" customWidth="1"/>
    <col min="11017" max="11017" width="11.42578125" style="183"/>
    <col min="11018" max="11018" width="15" style="183" customWidth="1"/>
    <col min="11019" max="11264" width="11.42578125" style="183"/>
    <col min="11265" max="11265" width="18.28515625" style="183" customWidth="1"/>
    <col min="11266" max="11266" width="13.5703125" style="183" customWidth="1"/>
    <col min="11267" max="11267" width="14.85546875" style="183" customWidth="1"/>
    <col min="11268" max="11268" width="14.42578125" style="183" customWidth="1"/>
    <col min="11269" max="11269" width="14.7109375" style="183" customWidth="1"/>
    <col min="11270" max="11270" width="14.140625" style="183" customWidth="1"/>
    <col min="11271" max="11271" width="15.7109375" style="183" customWidth="1"/>
    <col min="11272" max="11272" width="14" style="183" customWidth="1"/>
    <col min="11273" max="11273" width="11.42578125" style="183"/>
    <col min="11274" max="11274" width="15" style="183" customWidth="1"/>
    <col min="11275" max="11520" width="11.42578125" style="183"/>
    <col min="11521" max="11521" width="18.28515625" style="183" customWidth="1"/>
    <col min="11522" max="11522" width="13.5703125" style="183" customWidth="1"/>
    <col min="11523" max="11523" width="14.85546875" style="183" customWidth="1"/>
    <col min="11524" max="11524" width="14.42578125" style="183" customWidth="1"/>
    <col min="11525" max="11525" width="14.7109375" style="183" customWidth="1"/>
    <col min="11526" max="11526" width="14.140625" style="183" customWidth="1"/>
    <col min="11527" max="11527" width="15.7109375" style="183" customWidth="1"/>
    <col min="11528" max="11528" width="14" style="183" customWidth="1"/>
    <col min="11529" max="11529" width="11.42578125" style="183"/>
    <col min="11530" max="11530" width="15" style="183" customWidth="1"/>
    <col min="11531" max="11776" width="11.42578125" style="183"/>
    <col min="11777" max="11777" width="18.28515625" style="183" customWidth="1"/>
    <col min="11778" max="11778" width="13.5703125" style="183" customWidth="1"/>
    <col min="11779" max="11779" width="14.85546875" style="183" customWidth="1"/>
    <col min="11780" max="11780" width="14.42578125" style="183" customWidth="1"/>
    <col min="11781" max="11781" width="14.7109375" style="183" customWidth="1"/>
    <col min="11782" max="11782" width="14.140625" style="183" customWidth="1"/>
    <col min="11783" max="11783" width="15.7109375" style="183" customWidth="1"/>
    <col min="11784" max="11784" width="14" style="183" customWidth="1"/>
    <col min="11785" max="11785" width="11.42578125" style="183"/>
    <col min="11786" max="11786" width="15" style="183" customWidth="1"/>
    <col min="11787" max="12032" width="11.42578125" style="183"/>
    <col min="12033" max="12033" width="18.28515625" style="183" customWidth="1"/>
    <col min="12034" max="12034" width="13.5703125" style="183" customWidth="1"/>
    <col min="12035" max="12035" width="14.85546875" style="183" customWidth="1"/>
    <col min="12036" max="12036" width="14.42578125" style="183" customWidth="1"/>
    <col min="12037" max="12037" width="14.7109375" style="183" customWidth="1"/>
    <col min="12038" max="12038" width="14.140625" style="183" customWidth="1"/>
    <col min="12039" max="12039" width="15.7109375" style="183" customWidth="1"/>
    <col min="12040" max="12040" width="14" style="183" customWidth="1"/>
    <col min="12041" max="12041" width="11.42578125" style="183"/>
    <col min="12042" max="12042" width="15" style="183" customWidth="1"/>
    <col min="12043" max="12288" width="11.42578125" style="183"/>
    <col min="12289" max="12289" width="18.28515625" style="183" customWidth="1"/>
    <col min="12290" max="12290" width="13.5703125" style="183" customWidth="1"/>
    <col min="12291" max="12291" width="14.85546875" style="183" customWidth="1"/>
    <col min="12292" max="12292" width="14.42578125" style="183" customWidth="1"/>
    <col min="12293" max="12293" width="14.7109375" style="183" customWidth="1"/>
    <col min="12294" max="12294" width="14.140625" style="183" customWidth="1"/>
    <col min="12295" max="12295" width="15.7109375" style="183" customWidth="1"/>
    <col min="12296" max="12296" width="14" style="183" customWidth="1"/>
    <col min="12297" max="12297" width="11.42578125" style="183"/>
    <col min="12298" max="12298" width="15" style="183" customWidth="1"/>
    <col min="12299" max="12544" width="11.42578125" style="183"/>
    <col min="12545" max="12545" width="18.28515625" style="183" customWidth="1"/>
    <col min="12546" max="12546" width="13.5703125" style="183" customWidth="1"/>
    <col min="12547" max="12547" width="14.85546875" style="183" customWidth="1"/>
    <col min="12548" max="12548" width="14.42578125" style="183" customWidth="1"/>
    <col min="12549" max="12549" width="14.7109375" style="183" customWidth="1"/>
    <col min="12550" max="12550" width="14.140625" style="183" customWidth="1"/>
    <col min="12551" max="12551" width="15.7109375" style="183" customWidth="1"/>
    <col min="12552" max="12552" width="14" style="183" customWidth="1"/>
    <col min="12553" max="12553" width="11.42578125" style="183"/>
    <col min="12554" max="12554" width="15" style="183" customWidth="1"/>
    <col min="12555" max="12800" width="11.42578125" style="183"/>
    <col min="12801" max="12801" width="18.28515625" style="183" customWidth="1"/>
    <col min="12802" max="12802" width="13.5703125" style="183" customWidth="1"/>
    <col min="12803" max="12803" width="14.85546875" style="183" customWidth="1"/>
    <col min="12804" max="12804" width="14.42578125" style="183" customWidth="1"/>
    <col min="12805" max="12805" width="14.7109375" style="183" customWidth="1"/>
    <col min="12806" max="12806" width="14.140625" style="183" customWidth="1"/>
    <col min="12807" max="12807" width="15.7109375" style="183" customWidth="1"/>
    <col min="12808" max="12808" width="14" style="183" customWidth="1"/>
    <col min="12809" max="12809" width="11.42578125" style="183"/>
    <col min="12810" max="12810" width="15" style="183" customWidth="1"/>
    <col min="12811" max="13056" width="11.42578125" style="183"/>
    <col min="13057" max="13057" width="18.28515625" style="183" customWidth="1"/>
    <col min="13058" max="13058" width="13.5703125" style="183" customWidth="1"/>
    <col min="13059" max="13059" width="14.85546875" style="183" customWidth="1"/>
    <col min="13060" max="13060" width="14.42578125" style="183" customWidth="1"/>
    <col min="13061" max="13061" width="14.7109375" style="183" customWidth="1"/>
    <col min="13062" max="13062" width="14.140625" style="183" customWidth="1"/>
    <col min="13063" max="13063" width="15.7109375" style="183" customWidth="1"/>
    <col min="13064" max="13064" width="14" style="183" customWidth="1"/>
    <col min="13065" max="13065" width="11.42578125" style="183"/>
    <col min="13066" max="13066" width="15" style="183" customWidth="1"/>
    <col min="13067" max="13312" width="11.42578125" style="183"/>
    <col min="13313" max="13313" width="18.28515625" style="183" customWidth="1"/>
    <col min="13314" max="13314" width="13.5703125" style="183" customWidth="1"/>
    <col min="13315" max="13315" width="14.85546875" style="183" customWidth="1"/>
    <col min="13316" max="13316" width="14.42578125" style="183" customWidth="1"/>
    <col min="13317" max="13317" width="14.7109375" style="183" customWidth="1"/>
    <col min="13318" max="13318" width="14.140625" style="183" customWidth="1"/>
    <col min="13319" max="13319" width="15.7109375" style="183" customWidth="1"/>
    <col min="13320" max="13320" width="14" style="183" customWidth="1"/>
    <col min="13321" max="13321" width="11.42578125" style="183"/>
    <col min="13322" max="13322" width="15" style="183" customWidth="1"/>
    <col min="13323" max="13568" width="11.42578125" style="183"/>
    <col min="13569" max="13569" width="18.28515625" style="183" customWidth="1"/>
    <col min="13570" max="13570" width="13.5703125" style="183" customWidth="1"/>
    <col min="13571" max="13571" width="14.85546875" style="183" customWidth="1"/>
    <col min="13572" max="13572" width="14.42578125" style="183" customWidth="1"/>
    <col min="13573" max="13573" width="14.7109375" style="183" customWidth="1"/>
    <col min="13574" max="13574" width="14.140625" style="183" customWidth="1"/>
    <col min="13575" max="13575" width="15.7109375" style="183" customWidth="1"/>
    <col min="13576" max="13576" width="14" style="183" customWidth="1"/>
    <col min="13577" max="13577" width="11.42578125" style="183"/>
    <col min="13578" max="13578" width="15" style="183" customWidth="1"/>
    <col min="13579" max="13824" width="11.42578125" style="183"/>
    <col min="13825" max="13825" width="18.28515625" style="183" customWidth="1"/>
    <col min="13826" max="13826" width="13.5703125" style="183" customWidth="1"/>
    <col min="13827" max="13827" width="14.85546875" style="183" customWidth="1"/>
    <col min="13828" max="13828" width="14.42578125" style="183" customWidth="1"/>
    <col min="13829" max="13829" width="14.7109375" style="183" customWidth="1"/>
    <col min="13830" max="13830" width="14.140625" style="183" customWidth="1"/>
    <col min="13831" max="13831" width="15.7109375" style="183" customWidth="1"/>
    <col min="13832" max="13832" width="14" style="183" customWidth="1"/>
    <col min="13833" max="13833" width="11.42578125" style="183"/>
    <col min="13834" max="13834" width="15" style="183" customWidth="1"/>
    <col min="13835" max="14080" width="11.42578125" style="183"/>
    <col min="14081" max="14081" width="18.28515625" style="183" customWidth="1"/>
    <col min="14082" max="14082" width="13.5703125" style="183" customWidth="1"/>
    <col min="14083" max="14083" width="14.85546875" style="183" customWidth="1"/>
    <col min="14084" max="14084" width="14.42578125" style="183" customWidth="1"/>
    <col min="14085" max="14085" width="14.7109375" style="183" customWidth="1"/>
    <col min="14086" max="14086" width="14.140625" style="183" customWidth="1"/>
    <col min="14087" max="14087" width="15.7109375" style="183" customWidth="1"/>
    <col min="14088" max="14088" width="14" style="183" customWidth="1"/>
    <col min="14089" max="14089" width="11.42578125" style="183"/>
    <col min="14090" max="14090" width="15" style="183" customWidth="1"/>
    <col min="14091" max="14336" width="11.42578125" style="183"/>
    <col min="14337" max="14337" width="18.28515625" style="183" customWidth="1"/>
    <col min="14338" max="14338" width="13.5703125" style="183" customWidth="1"/>
    <col min="14339" max="14339" width="14.85546875" style="183" customWidth="1"/>
    <col min="14340" max="14340" width="14.42578125" style="183" customWidth="1"/>
    <col min="14341" max="14341" width="14.7109375" style="183" customWidth="1"/>
    <col min="14342" max="14342" width="14.140625" style="183" customWidth="1"/>
    <col min="14343" max="14343" width="15.7109375" style="183" customWidth="1"/>
    <col min="14344" max="14344" width="14" style="183" customWidth="1"/>
    <col min="14345" max="14345" width="11.42578125" style="183"/>
    <col min="14346" max="14346" width="15" style="183" customWidth="1"/>
    <col min="14347" max="14592" width="11.42578125" style="183"/>
    <col min="14593" max="14593" width="18.28515625" style="183" customWidth="1"/>
    <col min="14594" max="14594" width="13.5703125" style="183" customWidth="1"/>
    <col min="14595" max="14595" width="14.85546875" style="183" customWidth="1"/>
    <col min="14596" max="14596" width="14.42578125" style="183" customWidth="1"/>
    <col min="14597" max="14597" width="14.7109375" style="183" customWidth="1"/>
    <col min="14598" max="14598" width="14.140625" style="183" customWidth="1"/>
    <col min="14599" max="14599" width="15.7109375" style="183" customWidth="1"/>
    <col min="14600" max="14600" width="14" style="183" customWidth="1"/>
    <col min="14601" max="14601" width="11.42578125" style="183"/>
    <col min="14602" max="14602" width="15" style="183" customWidth="1"/>
    <col min="14603" max="14848" width="11.42578125" style="183"/>
    <col min="14849" max="14849" width="18.28515625" style="183" customWidth="1"/>
    <col min="14850" max="14850" width="13.5703125" style="183" customWidth="1"/>
    <col min="14851" max="14851" width="14.85546875" style="183" customWidth="1"/>
    <col min="14852" max="14852" width="14.42578125" style="183" customWidth="1"/>
    <col min="14853" max="14853" width="14.7109375" style="183" customWidth="1"/>
    <col min="14854" max="14854" width="14.140625" style="183" customWidth="1"/>
    <col min="14855" max="14855" width="15.7109375" style="183" customWidth="1"/>
    <col min="14856" max="14856" width="14" style="183" customWidth="1"/>
    <col min="14857" max="14857" width="11.42578125" style="183"/>
    <col min="14858" max="14858" width="15" style="183" customWidth="1"/>
    <col min="14859" max="15104" width="11.42578125" style="183"/>
    <col min="15105" max="15105" width="18.28515625" style="183" customWidth="1"/>
    <col min="15106" max="15106" width="13.5703125" style="183" customWidth="1"/>
    <col min="15107" max="15107" width="14.85546875" style="183" customWidth="1"/>
    <col min="15108" max="15108" width="14.42578125" style="183" customWidth="1"/>
    <col min="15109" max="15109" width="14.7109375" style="183" customWidth="1"/>
    <col min="15110" max="15110" width="14.140625" style="183" customWidth="1"/>
    <col min="15111" max="15111" width="15.7109375" style="183" customWidth="1"/>
    <col min="15112" max="15112" width="14" style="183" customWidth="1"/>
    <col min="15113" max="15113" width="11.42578125" style="183"/>
    <col min="15114" max="15114" width="15" style="183" customWidth="1"/>
    <col min="15115" max="15360" width="11.42578125" style="183"/>
    <col min="15361" max="15361" width="18.28515625" style="183" customWidth="1"/>
    <col min="15362" max="15362" width="13.5703125" style="183" customWidth="1"/>
    <col min="15363" max="15363" width="14.85546875" style="183" customWidth="1"/>
    <col min="15364" max="15364" width="14.42578125" style="183" customWidth="1"/>
    <col min="15365" max="15365" width="14.7109375" style="183" customWidth="1"/>
    <col min="15366" max="15366" width="14.140625" style="183" customWidth="1"/>
    <col min="15367" max="15367" width="15.7109375" style="183" customWidth="1"/>
    <col min="15368" max="15368" width="14" style="183" customWidth="1"/>
    <col min="15369" max="15369" width="11.42578125" style="183"/>
    <col min="15370" max="15370" width="15" style="183" customWidth="1"/>
    <col min="15371" max="15616" width="11.42578125" style="183"/>
    <col min="15617" max="15617" width="18.28515625" style="183" customWidth="1"/>
    <col min="15618" max="15618" width="13.5703125" style="183" customWidth="1"/>
    <col min="15619" max="15619" width="14.85546875" style="183" customWidth="1"/>
    <col min="15620" max="15620" width="14.42578125" style="183" customWidth="1"/>
    <col min="15621" max="15621" width="14.7109375" style="183" customWidth="1"/>
    <col min="15622" max="15622" width="14.140625" style="183" customWidth="1"/>
    <col min="15623" max="15623" width="15.7109375" style="183" customWidth="1"/>
    <col min="15624" max="15624" width="14" style="183" customWidth="1"/>
    <col min="15625" max="15625" width="11.42578125" style="183"/>
    <col min="15626" max="15626" width="15" style="183" customWidth="1"/>
    <col min="15627" max="15872" width="11.42578125" style="183"/>
    <col min="15873" max="15873" width="18.28515625" style="183" customWidth="1"/>
    <col min="15874" max="15874" width="13.5703125" style="183" customWidth="1"/>
    <col min="15875" max="15875" width="14.85546875" style="183" customWidth="1"/>
    <col min="15876" max="15876" width="14.42578125" style="183" customWidth="1"/>
    <col min="15877" max="15877" width="14.7109375" style="183" customWidth="1"/>
    <col min="15878" max="15878" width="14.140625" style="183" customWidth="1"/>
    <col min="15879" max="15879" width="15.7109375" style="183" customWidth="1"/>
    <col min="15880" max="15880" width="14" style="183" customWidth="1"/>
    <col min="15881" max="15881" width="11.42578125" style="183"/>
    <col min="15882" max="15882" width="15" style="183" customWidth="1"/>
    <col min="15883" max="16128" width="11.42578125" style="183"/>
    <col min="16129" max="16129" width="18.28515625" style="183" customWidth="1"/>
    <col min="16130" max="16130" width="13.5703125" style="183" customWidth="1"/>
    <col min="16131" max="16131" width="14.85546875" style="183" customWidth="1"/>
    <col min="16132" max="16132" width="14.42578125" style="183" customWidth="1"/>
    <col min="16133" max="16133" width="14.7109375" style="183" customWidth="1"/>
    <col min="16134" max="16134" width="14.140625" style="183" customWidth="1"/>
    <col min="16135" max="16135" width="15.7109375" style="183" customWidth="1"/>
    <col min="16136" max="16136" width="14" style="183" customWidth="1"/>
    <col min="16137" max="16137" width="11.42578125" style="183"/>
    <col min="16138" max="16138" width="15" style="183" customWidth="1"/>
    <col min="16139" max="16384" width="11.42578125" style="183"/>
  </cols>
  <sheetData>
    <row r="1" spans="1:10" s="156" customFormat="1" x14ac:dyDescent="0.2"/>
    <row r="2" spans="1:10" s="156" customFormat="1" x14ac:dyDescent="0.2"/>
    <row r="3" spans="1:10" x14ac:dyDescent="0.2">
      <c r="A3" s="156"/>
      <c r="B3" s="156"/>
      <c r="C3" s="156"/>
      <c r="D3" s="156"/>
      <c r="E3" s="156"/>
      <c r="F3" s="156"/>
      <c r="G3" s="156"/>
      <c r="H3" s="156"/>
      <c r="I3" s="156"/>
      <c r="J3" s="156"/>
    </row>
    <row r="4" spans="1:10" x14ac:dyDescent="0.2">
      <c r="A4" s="156"/>
      <c r="B4" s="156"/>
      <c r="C4" s="156"/>
      <c r="D4" s="156"/>
      <c r="E4" s="156"/>
      <c r="F4" s="156"/>
      <c r="G4" s="156"/>
      <c r="H4" s="156"/>
      <c r="I4" s="156"/>
      <c r="J4" s="156"/>
    </row>
    <row r="5" spans="1:10" x14ac:dyDescent="0.2">
      <c r="A5" s="156"/>
      <c r="B5" s="156"/>
      <c r="C5" s="156"/>
      <c r="D5" s="156"/>
      <c r="E5" s="156"/>
      <c r="F5" s="156"/>
      <c r="G5" s="156"/>
      <c r="H5" s="156"/>
      <c r="I5" s="156"/>
      <c r="J5" s="156"/>
    </row>
    <row r="6" spans="1:10" ht="15.75" x14ac:dyDescent="0.25">
      <c r="A6" s="240" t="s">
        <v>204</v>
      </c>
      <c r="B6" s="240"/>
      <c r="C6" s="240"/>
      <c r="D6" s="240"/>
      <c r="E6" s="240"/>
      <c r="F6" s="240"/>
      <c r="G6" s="240"/>
      <c r="H6" s="240"/>
      <c r="I6" s="240"/>
      <c r="J6" s="240"/>
    </row>
    <row r="7" spans="1:10" ht="15.75" x14ac:dyDescent="0.25">
      <c r="A7" s="240" t="s">
        <v>205</v>
      </c>
      <c r="B7" s="240"/>
      <c r="C7" s="240"/>
      <c r="D7" s="240"/>
      <c r="E7" s="240"/>
      <c r="F7" s="240"/>
      <c r="G7" s="240"/>
      <c r="H7" s="240"/>
      <c r="I7" s="240"/>
      <c r="J7" s="240"/>
    </row>
    <row r="8" spans="1:10" ht="13.5" thickBot="1" x14ac:dyDescent="0.25">
      <c r="A8" s="156"/>
      <c r="B8" s="156"/>
      <c r="C8" s="156"/>
      <c r="D8" s="156"/>
      <c r="E8" s="156"/>
      <c r="F8" s="156"/>
      <c r="G8" s="156"/>
      <c r="H8" s="156"/>
      <c r="I8" s="156"/>
      <c r="J8" s="156"/>
    </row>
    <row r="9" spans="1:10" ht="13.5" thickBot="1" x14ac:dyDescent="0.25">
      <c r="A9" s="168" t="s">
        <v>1</v>
      </c>
      <c r="B9" s="169" t="s">
        <v>2</v>
      </c>
      <c r="C9" s="170" t="s">
        <v>3</v>
      </c>
      <c r="D9" s="169" t="s">
        <v>4</v>
      </c>
      <c r="E9" s="170" t="s">
        <v>5</v>
      </c>
      <c r="F9" s="169" t="s">
        <v>6</v>
      </c>
      <c r="G9" s="170" t="s">
        <v>7</v>
      </c>
      <c r="H9" s="169" t="s">
        <v>8</v>
      </c>
      <c r="I9" s="170" t="s">
        <v>9</v>
      </c>
      <c r="J9" s="169" t="s">
        <v>10</v>
      </c>
    </row>
    <row r="10" spans="1:10" ht="20.100000000000001" customHeight="1" x14ac:dyDescent="0.2">
      <c r="A10" s="151" t="s">
        <v>133</v>
      </c>
      <c r="B10" s="152">
        <f>+[1]enero!B8+[1]feb.!B8+[1]marzo!B8+[1]abril!B8+[1]mayo!B8+[1]junio!B8+[1]julio!B8+[1]agosto!B8+[1]sept.!B8+[1]oct.!B8+[1]nov.!B8+[1]dic.!B8</f>
        <v>9849</v>
      </c>
      <c r="C10" s="152">
        <f>+[1]enero!C8+[1]feb.!C8+[1]marzo!C8+[1]abril!C8+[1]mayo!C8+[1]junio!C8+[1]julio!C8+[1]agosto!C8+[1]sept.!C8+[1]oct.!C8+[1]nov.!C8+[1]dic.!C8</f>
        <v>872964</v>
      </c>
      <c r="D10" s="152">
        <f>+[1]enero!D8+[1]feb.!D8+[1]marzo!D8+[1]abril!D8+[1]mayo!D8+[1]junio!D8+[1]julio!D8+[1]agosto!D8+[1]sept.!D8+[1]oct.!D8+[1]nov.!D8+[1]dic.!D8</f>
        <v>433215</v>
      </c>
      <c r="E10" s="152">
        <f>+[1]enero!E8+[1]feb.!E8+[1]marzo!E8+[1]abril!E8+[1]mayo!E8+[1]junio!E8+[1]julio!E8+[1]agosto!E8+[1]sept.!E8+[1]oct.!E8+[1]nov.!E8+[1]dic.!E8</f>
        <v>420499</v>
      </c>
      <c r="F10" s="152">
        <f>+[1]enero!F8+[1]feb.!F8+[1]marzo!F8+[1]abril!F8+[1]mayo!F8+[1]junio!F8+[1]julio!F8+[1]agosto!F8+[1]sept.!F8+[1]oct.!F8+[1]nov.!F8+[1]dic.!F8</f>
        <v>28454</v>
      </c>
      <c r="G10" s="152">
        <f>+[1]enero!G8+[1]feb.!G8+[1]marzo!G8+[1]abril!G8+[1]mayo!G8+[1]junio!G8+[1]julio!G8+[1]agosto!G8+[1]sept.!G8+[1]oct.!G8+[1]nov.!G8+[1]dic.!G8</f>
        <v>3817</v>
      </c>
      <c r="H10" s="152">
        <f>+[1]enero!H8+[1]feb.!H8+[1]marzo!H8+[1]abril!H8+[1]mayo!H8+[1]junio!H8+[1]julio!H8+[1]agosto!H8+[1]sept.!H8+[1]oct.!H8+[1]nov.!H8+[1]dic.!H8</f>
        <v>97645</v>
      </c>
      <c r="I10" s="152">
        <f>+[1]enero!I8+[1]feb.!I8+[1]marzo!I8+[1]abril!I8+[1]mayo!I8+[1]junio!I8+[1]julio!I8+[1]agosto!I8+[1]sept.!I8+[1]oct.!I8+[1]nov.!I8+[1]dic.!I8</f>
        <v>31443</v>
      </c>
      <c r="J10" s="152">
        <f>SUM(B10:I10)</f>
        <v>1897886</v>
      </c>
    </row>
    <row r="11" spans="1:10" ht="20.100000000000001" customHeight="1" x14ac:dyDescent="0.2">
      <c r="A11" s="153" t="s">
        <v>134</v>
      </c>
      <c r="B11" s="152">
        <f>+[1]enero!B9+[1]feb.!B9+[1]marzo!B9+[1]abril!B9+[1]mayo!B9+[1]junio!B9+[1]julio!B9+[1]agosto!B9+[1]sept.!B9+[1]oct.!B9+[1]nov.!B9+[1]dic.!B9</f>
        <v>85138</v>
      </c>
      <c r="C11" s="152">
        <f>+[1]enero!C9+[1]feb.!C9+[1]marzo!C9+[1]abril!C9+[1]mayo!C9+[1]junio!C9+[1]julio!C9+[1]agosto!C9+[1]sept.!C9+[1]oct.!C9+[1]nov.!C9+[1]dic.!C9</f>
        <v>21334</v>
      </c>
      <c r="D11" s="152">
        <f>+[1]enero!D9+[1]feb.!D9+[1]marzo!D9+[1]abril!D9+[1]mayo!D9+[1]junio!D9+[1]julio!D9+[1]agosto!D9+[1]sept.!D9+[1]oct.!D9+[1]nov.!D9+[1]dic.!D9</f>
        <v>28806</v>
      </c>
      <c r="E11" s="152">
        <f>+[1]enero!E9+[1]feb.!E9+[1]marzo!E9+[1]abril!E9+[1]mayo!E9+[1]junio!E9+[1]julio!E9+[1]agosto!E9+[1]sept.!E9+[1]oct.!E9+[1]nov.!E9+[1]dic.!E9</f>
        <v>20727</v>
      </c>
      <c r="F11" s="152">
        <f>+[1]enero!F9+[1]feb.!F9+[1]marzo!F9+[1]abril!F9+[1]mayo!F9+[1]junio!F9+[1]julio!F9+[1]agosto!F9+[1]sept.!F9+[1]oct.!F9+[1]nov.!F9+[1]dic.!F9</f>
        <v>38745</v>
      </c>
      <c r="G11" s="152">
        <f>+[1]enero!G9+[1]feb.!G9+[1]marzo!G9+[1]abril!G9+[1]mayo!G9+[1]junio!G9+[1]julio!G9+[1]agosto!G9+[1]sept.!G9+[1]oct.!G9+[1]nov.!G9+[1]dic.!G9</f>
        <v>37153</v>
      </c>
      <c r="H11" s="152">
        <f>+[1]enero!H9+[1]feb.!H9+[1]marzo!H9+[1]abril!H9+[1]mayo!H9+[1]junio!H9+[1]julio!H9+[1]agosto!H9+[1]sept.!H9+[1]oct.!H9+[1]nov.!H9+[1]dic.!H9</f>
        <v>120158</v>
      </c>
      <c r="I11" s="152">
        <f>+[1]enero!I9+[1]feb.!I9+[1]marzo!I9+[1]abril!I9+[1]mayo!I9+[1]junio!I9+[1]julio!I9+[1]agosto!I9+[1]sept.!I9+[1]oct.!I9+[1]nov.!I9+[1]dic.!I9</f>
        <v>16968</v>
      </c>
      <c r="J11" s="152">
        <f t="shared" ref="J11:J44" si="0">SUM(B11:I11)</f>
        <v>369029</v>
      </c>
    </row>
    <row r="12" spans="1:10" ht="20.100000000000001" customHeight="1" x14ac:dyDescent="0.2">
      <c r="A12" s="153" t="s">
        <v>135</v>
      </c>
      <c r="B12" s="152">
        <f>+[1]enero!B10+[1]feb.!B10+[1]marzo!B10+[1]abril!B10+[1]mayo!B10+[1]junio!B10+[1]julio!B10+[1]agosto!B10+[1]sept.!B10+[1]oct.!B10+[1]nov.!B10+[1]dic.!B10</f>
        <v>5032</v>
      </c>
      <c r="C12" s="152">
        <f>+[1]enero!C10+[1]feb.!C10+[1]marzo!C10+[1]abril!C10+[1]mayo!C10+[1]junio!C10+[1]julio!C10+[1]agosto!C10+[1]sept.!C10+[1]oct.!C10+[1]nov.!C10+[1]dic.!C10</f>
        <v>0</v>
      </c>
      <c r="D12" s="152">
        <f>+[1]enero!D10+[1]feb.!D10+[1]marzo!D10+[1]abril!D10+[1]mayo!D10+[1]junio!D10+[1]julio!D10+[1]agosto!D10+[1]sept.!D10+[1]oct.!D10+[1]nov.!D10+[1]dic.!D10</f>
        <v>16436</v>
      </c>
      <c r="E12" s="152">
        <f>+[1]enero!E10+[1]feb.!E10+[1]marzo!E10+[1]abril!E10+[1]mayo!E10+[1]junio!E10+[1]julio!E10+[1]agosto!E10+[1]sept.!E10+[1]oct.!E10+[1]nov.!E10+[1]dic.!E10</f>
        <v>0</v>
      </c>
      <c r="F12" s="152">
        <f>+[1]enero!F10+[1]feb.!F10+[1]marzo!F10+[1]abril!F10+[1]mayo!F10+[1]junio!F10+[1]julio!F10+[1]agosto!F10+[1]sept.!F10+[1]oct.!F10+[1]nov.!F10+[1]dic.!F10</f>
        <v>57</v>
      </c>
      <c r="G12" s="152">
        <f>+[1]enero!G10+[1]feb.!G10+[1]marzo!G10+[1]abril!G10+[1]mayo!G10+[1]junio!G10+[1]julio!G10+[1]agosto!G10+[1]sept.!G10+[1]oct.!G10+[1]nov.!G10+[1]dic.!G10</f>
        <v>42916</v>
      </c>
      <c r="H12" s="152">
        <f>+[1]enero!H10+[1]feb.!H10+[1]marzo!H10+[1]abril!H10+[1]mayo!H10+[1]junio!H10+[1]julio!H10+[1]agosto!H10+[1]sept.!H10+[1]oct.!H10+[1]nov.!H10+[1]dic.!H10</f>
        <v>1410</v>
      </c>
      <c r="I12" s="152">
        <f>+[1]enero!I10+[1]feb.!I10+[1]marzo!I10+[1]abril!I10+[1]mayo!I10+[1]junio!I10+[1]julio!I10+[1]agosto!I10+[1]sept.!I10+[1]oct.!I10+[1]nov.!I10+[1]dic.!I10</f>
        <v>8</v>
      </c>
      <c r="J12" s="152">
        <f t="shared" si="0"/>
        <v>65859</v>
      </c>
    </row>
    <row r="13" spans="1:10" ht="20.100000000000001" customHeight="1" x14ac:dyDescent="0.2">
      <c r="A13" s="153" t="s">
        <v>136</v>
      </c>
      <c r="B13" s="152">
        <f>+[1]enero!B11+[1]feb.!B11+[1]marzo!B11+[1]abril!B11+[1]mayo!B11+[1]junio!B11+[1]julio!B11+[1]agosto!B11+[1]sept.!B11+[1]oct.!B11+[1]nov.!B11+[1]dic.!B11</f>
        <v>15</v>
      </c>
      <c r="C13" s="152">
        <f>+[1]enero!C11+[1]feb.!C11+[1]marzo!C11+[1]abril!C11+[1]mayo!C11+[1]junio!C11+[1]julio!C11+[1]agosto!C11+[1]sept.!C11+[1]oct.!C11+[1]nov.!C11+[1]dic.!C11</f>
        <v>1588</v>
      </c>
      <c r="D13" s="152">
        <f>+[1]enero!D11+[1]feb.!D11+[1]marzo!D11+[1]abril!D11+[1]mayo!D11+[1]junio!D11+[1]julio!D11+[1]agosto!D11+[1]sept.!D11+[1]oct.!D11+[1]nov.!D11+[1]dic.!D11</f>
        <v>4</v>
      </c>
      <c r="E13" s="152">
        <f>+[1]enero!E11+[1]feb.!E11+[1]marzo!E11+[1]abril!E11+[1]mayo!E11+[1]junio!E11+[1]julio!E11+[1]agosto!E11+[1]sept.!E11+[1]oct.!E11+[1]nov.!E11+[1]dic.!E11</f>
        <v>189</v>
      </c>
      <c r="F13" s="152">
        <f>+[1]enero!F11+[1]feb.!F11+[1]marzo!F11+[1]abril!F11+[1]mayo!F11+[1]junio!F11+[1]julio!F11+[1]agosto!F11+[1]sept.!F11+[1]oct.!F11+[1]nov.!F11+[1]dic.!F11</f>
        <v>39</v>
      </c>
      <c r="G13" s="152">
        <f>+[1]enero!G11+[1]feb.!G11+[1]marzo!G11+[1]abril!G11+[1]mayo!G11+[1]junio!G11+[1]julio!G11+[1]agosto!G11+[1]sept.!G11+[1]oct.!G11+[1]nov.!G11+[1]dic.!G11</f>
        <v>335</v>
      </c>
      <c r="H13" s="152">
        <f>+[1]enero!H11+[1]feb.!H11+[1]marzo!H11+[1]abril!H11+[1]mayo!H11+[1]junio!H11+[1]julio!H11+[1]agosto!H11+[1]sept.!H11+[1]oct.!H11+[1]nov.!H11+[1]dic.!H11</f>
        <v>15</v>
      </c>
      <c r="I13" s="152">
        <f>+[1]enero!I11+[1]feb.!I11+[1]marzo!I11+[1]abril!I11+[1]mayo!I11+[1]junio!I11+[1]julio!I11+[1]agosto!I11+[1]sept.!I11+[1]oct.!I11+[1]nov.!I11+[1]dic.!I11</f>
        <v>50</v>
      </c>
      <c r="J13" s="152">
        <f t="shared" si="0"/>
        <v>2235</v>
      </c>
    </row>
    <row r="14" spans="1:10" ht="20.100000000000001" customHeight="1" x14ac:dyDescent="0.2">
      <c r="A14" s="153" t="s">
        <v>137</v>
      </c>
      <c r="B14" s="152">
        <f>+[1]enero!B12+[1]feb.!B12+[1]marzo!B12+[1]abril!B12+[1]mayo!B12+[1]junio!B12+[1]julio!B12+[1]agosto!B12+[1]sept.!B12+[1]oct.!B12+[1]nov.!B12+[1]dic.!B12</f>
        <v>225</v>
      </c>
      <c r="C14" s="152">
        <f>+[1]enero!C12+[1]feb.!C12+[1]marzo!C12+[1]abril!C12+[1]mayo!C12+[1]junio!C12+[1]julio!C12+[1]agosto!C12+[1]sept.!C12+[1]oct.!C12+[1]nov.!C12+[1]dic.!C12</f>
        <v>197</v>
      </c>
      <c r="D14" s="152">
        <f>+[1]enero!D12+[1]feb.!D12+[1]marzo!D12+[1]abril!D12+[1]mayo!D12+[1]junio!D12+[1]julio!D12+[1]agosto!D12+[1]sept.!D12+[1]oct.!D12+[1]nov.!D12+[1]dic.!D12</f>
        <v>3517</v>
      </c>
      <c r="E14" s="152">
        <f>+[1]enero!E12+[1]feb.!E12+[1]marzo!E12+[1]abril!E12+[1]mayo!E12+[1]junio!E12+[1]julio!E12+[1]agosto!E12+[1]sept.!E12+[1]oct.!E12+[1]nov.!E12+[1]dic.!E12</f>
        <v>9</v>
      </c>
      <c r="F14" s="152">
        <f>+[1]enero!F12+[1]feb.!F12+[1]marzo!F12+[1]abril!F12+[1]mayo!F12+[1]junio!F12+[1]julio!F12+[1]agosto!F12+[1]sept.!F12+[1]oct.!F12+[1]nov.!F12+[1]dic.!F12</f>
        <v>504</v>
      </c>
      <c r="G14" s="152">
        <f>+[1]enero!G12+[1]feb.!G12+[1]marzo!G12+[1]abril!G12+[1]mayo!G12+[1]junio!G12+[1]julio!G12+[1]agosto!G12+[1]sept.!G12+[1]oct.!G12+[1]nov.!G12+[1]dic.!G12</f>
        <v>54</v>
      </c>
      <c r="H14" s="152">
        <f>+[1]enero!H12+[1]feb.!H12+[1]marzo!H12+[1]abril!H12+[1]mayo!H12+[1]junio!H12+[1]julio!H12+[1]agosto!H12+[1]sept.!H12+[1]oct.!H12+[1]nov.!H12+[1]dic.!H12</f>
        <v>24317</v>
      </c>
      <c r="I14" s="152">
        <f>+[1]enero!I12+[1]feb.!I12+[1]marzo!I12+[1]abril!I12+[1]mayo!I12+[1]junio!I12+[1]julio!I12+[1]agosto!I12+[1]sept.!I12+[1]oct.!I12+[1]nov.!I12+[1]dic.!I12</f>
        <v>1015</v>
      </c>
      <c r="J14" s="152">
        <f t="shared" si="0"/>
        <v>29838</v>
      </c>
    </row>
    <row r="15" spans="1:10" ht="20.100000000000001" customHeight="1" x14ac:dyDescent="0.2">
      <c r="A15" s="153" t="s">
        <v>138</v>
      </c>
      <c r="B15" s="152">
        <f>+[1]enero!B13+[1]feb.!B13+[1]marzo!B13+[1]abril!B13+[1]mayo!B13+[1]junio!B13+[1]julio!B13+[1]agosto!B13+[1]sept.!B13+[1]oct.!B13+[1]nov.!B13+[1]dic.!B13</f>
        <v>30803</v>
      </c>
      <c r="C15" s="152">
        <f>+[1]enero!C13+[1]feb.!C13+[1]marzo!C13+[1]abril!C13+[1]mayo!C13+[1]junio!C13+[1]julio!C13+[1]agosto!C13+[1]sept.!C13+[1]oct.!C13+[1]nov.!C13+[1]dic.!C13</f>
        <v>5563</v>
      </c>
      <c r="D15" s="152">
        <f>+[1]enero!D13+[1]feb.!D13+[1]marzo!D13+[1]abril!D13+[1]mayo!D13+[1]junio!D13+[1]julio!D13+[1]agosto!D13+[1]sept.!D13+[1]oct.!D13+[1]nov.!D13+[1]dic.!D13</f>
        <v>27367</v>
      </c>
      <c r="E15" s="152">
        <f>+[1]enero!E13+[1]feb.!E13+[1]marzo!E13+[1]abril!E13+[1]mayo!E13+[1]junio!E13+[1]julio!E13+[1]agosto!E13+[1]sept.!E13+[1]oct.!E13+[1]nov.!E13+[1]dic.!E13</f>
        <v>25725</v>
      </c>
      <c r="F15" s="152">
        <f>+[1]enero!F13+[1]feb.!F13+[1]marzo!F13+[1]abril!F13+[1]mayo!F13+[1]junio!F13+[1]julio!F13+[1]agosto!F13+[1]sept.!F13+[1]oct.!F13+[1]nov.!F13+[1]dic.!F13</f>
        <v>23123</v>
      </c>
      <c r="G15" s="152">
        <f>+[1]enero!G13+[1]feb.!G13+[1]marzo!G13+[1]abril!G13+[1]mayo!G13+[1]junio!G13+[1]julio!G13+[1]agosto!G13+[1]sept.!G13+[1]oct.!G13+[1]nov.!G13+[1]dic.!G13</f>
        <v>43701</v>
      </c>
      <c r="H15" s="152">
        <f>+[1]enero!H13+[1]feb.!H13+[1]marzo!H13+[1]abril!H13+[1]mayo!H13+[1]junio!H13+[1]julio!H13+[1]agosto!H13+[1]sept.!H13+[1]oct.!H13+[1]nov.!H13+[1]dic.!H13</f>
        <v>312386</v>
      </c>
      <c r="I15" s="152">
        <f>+[1]enero!I13+[1]feb.!I13+[1]marzo!I13+[1]abril!I13+[1]mayo!I13+[1]junio!I13+[1]julio!I13+[1]agosto!I13+[1]sept.!I13+[1]oct.!I13+[1]nov.!I13+[1]dic.!I13</f>
        <v>45899</v>
      </c>
      <c r="J15" s="152">
        <f t="shared" si="0"/>
        <v>514567</v>
      </c>
    </row>
    <row r="16" spans="1:10" ht="20.100000000000001" customHeight="1" x14ac:dyDescent="0.2">
      <c r="A16" s="153" t="s">
        <v>139</v>
      </c>
      <c r="B16" s="152">
        <f>+[1]enero!B14+[1]feb.!B14+[1]marzo!B14+[1]abril!B14+[1]mayo!B14+[1]junio!B14+[1]julio!B14+[1]agosto!B14+[1]sept.!B14+[1]oct.!B14+[1]nov.!B14+[1]dic.!B14</f>
        <v>3877</v>
      </c>
      <c r="C16" s="152">
        <f>+[1]enero!C14+[1]feb.!C14+[1]marzo!C14+[1]abril!C14+[1]mayo!C14+[1]junio!C14+[1]julio!C14+[1]agosto!C14+[1]sept.!C14+[1]oct.!C14+[1]nov.!C14+[1]dic.!C14</f>
        <v>2425</v>
      </c>
      <c r="D16" s="152">
        <f>+[1]enero!D14+[1]feb.!D14+[1]marzo!D14+[1]abril!D14+[1]mayo!D14+[1]junio!D14+[1]julio!D14+[1]agosto!D14+[1]sept.!D14+[1]oct.!D14+[1]nov.!D14+[1]dic.!D14</f>
        <v>6406</v>
      </c>
      <c r="E16" s="152">
        <f>+[1]enero!E14+[1]feb.!E14+[1]marzo!E14+[1]abril!E14+[1]mayo!E14+[1]junio!E14+[1]julio!E14+[1]agosto!E14+[1]sept.!E14+[1]oct.!E14+[1]nov.!E14+[1]dic.!E14</f>
        <v>1151</v>
      </c>
      <c r="F16" s="152">
        <f>+[1]enero!F14+[1]feb.!F14+[1]marzo!F14+[1]abril!F14+[1]mayo!F14+[1]junio!F14+[1]julio!F14+[1]agosto!F14+[1]sept.!F14+[1]oct.!F14+[1]nov.!F14+[1]dic.!F14</f>
        <v>1477</v>
      </c>
      <c r="G16" s="152">
        <f>+[1]enero!G14+[1]feb.!G14+[1]marzo!G14+[1]abril!G14+[1]mayo!G14+[1]junio!G14+[1]julio!G14+[1]agosto!G14+[1]sept.!G14+[1]oct.!G14+[1]nov.!G14+[1]dic.!G14</f>
        <v>37523</v>
      </c>
      <c r="H16" s="152">
        <f>+[1]enero!H14+[1]feb.!H14+[1]marzo!H14+[1]abril!H14+[1]mayo!H14+[1]junio!H14+[1]julio!H14+[1]agosto!H14+[1]sept.!H14+[1]oct.!H14+[1]nov.!H14+[1]dic.!H14</f>
        <v>52258</v>
      </c>
      <c r="I16" s="152">
        <f>+[1]enero!I14+[1]feb.!I14+[1]marzo!I14+[1]abril!I14+[1]mayo!I14+[1]junio!I14+[1]julio!I14+[1]agosto!I14+[1]sept.!I14+[1]oct.!I14+[1]nov.!I14+[1]dic.!I14</f>
        <v>12639</v>
      </c>
      <c r="J16" s="152">
        <f t="shared" si="0"/>
        <v>117756</v>
      </c>
    </row>
    <row r="17" spans="1:10" ht="20.100000000000001" customHeight="1" x14ac:dyDescent="0.2">
      <c r="A17" s="153" t="s">
        <v>140</v>
      </c>
      <c r="B17" s="152">
        <f>+[1]enero!B15+[1]feb.!B15+[1]marzo!B15+[1]abril!B15+[1]mayo!B15+[1]junio!B15+[1]julio!B15+[1]agosto!B15+[1]sept.!B15+[1]oct.!B15+[1]nov.!B15+[1]dic.!B15</f>
        <v>477</v>
      </c>
      <c r="C17" s="152">
        <f>+[1]enero!C15+[1]feb.!C15+[1]marzo!C15+[1]abril!C15+[1]mayo!C15+[1]junio!C15+[1]julio!C15+[1]agosto!C15+[1]sept.!C15+[1]oct.!C15+[1]nov.!C15+[1]dic.!C15</f>
        <v>0</v>
      </c>
      <c r="D17" s="152">
        <f>+[1]enero!D15+[1]feb.!D15+[1]marzo!D15+[1]abril!D15+[1]mayo!D15+[1]junio!D15+[1]julio!D15+[1]agosto!D15+[1]sept.!D15+[1]oct.!D15+[1]nov.!D15+[1]dic.!D15</f>
        <v>63</v>
      </c>
      <c r="E17" s="152">
        <f>+[1]enero!E15+[1]feb.!E15+[1]marzo!E15+[1]abril!E15+[1]mayo!E15+[1]junio!E15+[1]julio!E15+[1]agosto!E15+[1]sept.!E15+[1]oct.!E15+[1]nov.!E15+[1]dic.!E15</f>
        <v>85</v>
      </c>
      <c r="F17" s="152">
        <f>+[1]enero!F15+[1]feb.!F15+[1]marzo!F15+[1]abril!F15+[1]mayo!F15+[1]junio!F15+[1]julio!F15+[1]agosto!F15+[1]sept.!F15+[1]oct.!F15+[1]nov.!F15+[1]dic.!F15</f>
        <v>304</v>
      </c>
      <c r="G17" s="152">
        <f>+[1]enero!G15+[1]feb.!G15+[1]marzo!G15+[1]abril!G15+[1]mayo!G15+[1]junio!G15+[1]julio!G15+[1]agosto!G15+[1]sept.!G15+[1]oct.!G15+[1]nov.!G15+[1]dic.!G15</f>
        <v>6169</v>
      </c>
      <c r="H17" s="152">
        <f>+[1]enero!H15+[1]feb.!H15+[1]marzo!H15+[1]abril!H15+[1]mayo!H15+[1]junio!H15+[1]julio!H15+[1]agosto!H15+[1]sept.!H15+[1]oct.!H15+[1]nov.!H15+[1]dic.!H15</f>
        <v>8800</v>
      </c>
      <c r="I17" s="152">
        <f>+[1]enero!I15+[1]feb.!I15+[1]marzo!I15+[1]abril!I15+[1]mayo!I15+[1]junio!I15+[1]julio!I15+[1]agosto!I15+[1]sept.!I15+[1]oct.!I15+[1]nov.!I15+[1]dic.!I15</f>
        <v>447</v>
      </c>
      <c r="J17" s="152">
        <f t="shared" si="0"/>
        <v>16345</v>
      </c>
    </row>
    <row r="18" spans="1:10" ht="20.100000000000001" customHeight="1" x14ac:dyDescent="0.2">
      <c r="A18" s="153" t="s">
        <v>141</v>
      </c>
      <c r="B18" s="152">
        <f>+[1]enero!B16+[1]feb.!B16+[1]marzo!B16+[1]abril!B16+[1]mayo!B16+[1]junio!B16+[1]julio!B16+[1]agosto!B16+[1]sept.!B16+[1]oct.!B16+[1]nov.!B16+[1]dic.!B16</f>
        <v>10157</v>
      </c>
      <c r="C18" s="152">
        <f>+[1]enero!C16+[1]feb.!C16+[1]marzo!C16+[1]abril!C16+[1]mayo!C16+[1]junio!C16+[1]julio!C16+[1]agosto!C16+[1]sept.!C16+[1]oct.!C16+[1]nov.!C16+[1]dic.!C16</f>
        <v>1936</v>
      </c>
      <c r="D18" s="152">
        <f>+[1]enero!D16+[1]feb.!D16+[1]marzo!D16+[1]abril!D16+[1]mayo!D16+[1]junio!D16+[1]julio!D16+[1]agosto!D16+[1]sept.!D16+[1]oct.!D16+[1]nov.!D16+[1]dic.!D16</f>
        <v>11573</v>
      </c>
      <c r="E18" s="152">
        <f>+[1]enero!E16+[1]feb.!E16+[1]marzo!E16+[1]abril!E16+[1]mayo!E16+[1]junio!E16+[1]julio!E16+[1]agosto!E16+[1]sept.!E16+[1]oct.!E16+[1]nov.!E16+[1]dic.!E16</f>
        <v>1881</v>
      </c>
      <c r="F18" s="152">
        <f>+[1]enero!F16+[1]feb.!F16+[1]marzo!F16+[1]abril!F16+[1]mayo!F16+[1]junio!F16+[1]julio!F16+[1]agosto!F16+[1]sept.!F16+[1]oct.!F16+[1]nov.!F16+[1]dic.!F16</f>
        <v>29291</v>
      </c>
      <c r="G18" s="152">
        <f>+[1]enero!G16+[1]feb.!G16+[1]marzo!G16+[1]abril!G16+[1]mayo!G16+[1]junio!G16+[1]julio!G16+[1]agosto!G16+[1]sept.!G16+[1]oct.!G16+[1]nov.!G16+[1]dic.!G16</f>
        <v>49372</v>
      </c>
      <c r="H18" s="152">
        <f>+[1]enero!H16+[1]feb.!H16+[1]marzo!H16+[1]abril!H16+[1]mayo!H16+[1]junio!H16+[1]julio!H16+[1]agosto!H16+[1]sept.!H16+[1]oct.!H16+[1]nov.!H16+[1]dic.!H16</f>
        <v>138392</v>
      </c>
      <c r="I18" s="152">
        <f>+[1]enero!I16+[1]feb.!I16+[1]marzo!I16+[1]abril!I16+[1]mayo!I16+[1]junio!I16+[1]julio!I16+[1]agosto!I16+[1]sept.!I16+[1]oct.!I16+[1]nov.!I16+[1]dic.!I16</f>
        <v>3431</v>
      </c>
      <c r="J18" s="152">
        <f t="shared" si="0"/>
        <v>246033</v>
      </c>
    </row>
    <row r="19" spans="1:10" ht="20.100000000000001" customHeight="1" x14ac:dyDescent="0.2">
      <c r="A19" s="153" t="s">
        <v>142</v>
      </c>
      <c r="B19" s="152">
        <f>+[1]enero!B17+[1]feb.!B17+[1]marzo!B17+[1]abril!B17+[1]mayo!B17+[1]junio!B17+[1]julio!B17+[1]agosto!B17+[1]sept.!B17+[1]oct.!B17+[1]nov.!B17+[1]dic.!B17</f>
        <v>16379</v>
      </c>
      <c r="C19" s="152">
        <f>+[1]enero!C17+[1]feb.!C17+[1]marzo!C17+[1]abril!C17+[1]mayo!C17+[1]junio!C17+[1]julio!C17+[1]agosto!C17+[1]sept.!C17+[1]oct.!C17+[1]nov.!C17+[1]dic.!C17</f>
        <v>5740</v>
      </c>
      <c r="D19" s="152">
        <f>+[1]enero!D17+[1]feb.!D17+[1]marzo!D17+[1]abril!D17+[1]mayo!D17+[1]junio!D17+[1]julio!D17+[1]agosto!D17+[1]sept.!D17+[1]oct.!D17+[1]nov.!D17+[1]dic.!D17</f>
        <v>2856</v>
      </c>
      <c r="E19" s="152">
        <f>+[1]enero!E17+[1]feb.!E17+[1]marzo!E17+[1]abril!E17+[1]mayo!E17+[1]junio!E17+[1]julio!E17+[1]agosto!E17+[1]sept.!E17+[1]oct.!E17+[1]nov.!E17+[1]dic.!E17</f>
        <v>16277</v>
      </c>
      <c r="F19" s="152">
        <f>+[1]enero!F17+[1]feb.!F17+[1]marzo!F17+[1]abril!F17+[1]mayo!F17+[1]junio!F17+[1]julio!F17+[1]agosto!F17+[1]sept.!F17+[1]oct.!F17+[1]nov.!F17+[1]dic.!F17</f>
        <v>9645</v>
      </c>
      <c r="G19" s="152">
        <f>+[1]enero!G17+[1]feb.!G17+[1]marzo!G17+[1]abril!G17+[1]mayo!G17+[1]junio!G17+[1]julio!G17+[1]agosto!G17+[1]sept.!G17+[1]oct.!G17+[1]nov.!G17+[1]dic.!G17</f>
        <v>3395</v>
      </c>
      <c r="H19" s="152">
        <f>+[1]enero!H17+[1]feb.!H17+[1]marzo!H17+[1]abril!H17+[1]mayo!H17+[1]junio!H17+[1]julio!H17+[1]agosto!H17+[1]sept.!H17+[1]oct.!H17+[1]nov.!H17+[1]dic.!H17</f>
        <v>28675</v>
      </c>
      <c r="I19" s="152">
        <f>+[1]enero!I17+[1]feb.!I17+[1]marzo!I17+[1]abril!I17+[1]mayo!I17+[1]junio!I17+[1]julio!I17+[1]agosto!I17+[1]sept.!I17+[1]oct.!I17+[1]nov.!I17+[1]dic.!I17</f>
        <v>3791</v>
      </c>
      <c r="J19" s="152">
        <f t="shared" si="0"/>
        <v>86758</v>
      </c>
    </row>
    <row r="20" spans="1:10" ht="20.100000000000001" customHeight="1" x14ac:dyDescent="0.2">
      <c r="A20" s="153" t="s">
        <v>143</v>
      </c>
      <c r="B20" s="152">
        <f>+[1]enero!B18+[1]feb.!B18+[1]marzo!B18+[1]abril!B18+[1]mayo!B18+[1]junio!B18+[1]julio!B18+[1]agosto!B18+[1]sept.!B18+[1]oct.!B18+[1]nov.!B18+[1]dic.!B18</f>
        <v>237</v>
      </c>
      <c r="C20" s="152">
        <f>+[1]enero!C18+[1]feb.!C18+[1]marzo!C18+[1]abril!C18+[1]mayo!C18+[1]junio!C18+[1]julio!C18+[1]agosto!C18+[1]sept.!C18+[1]oct.!C18+[1]nov.!C18+[1]dic.!C18</f>
        <v>4990</v>
      </c>
      <c r="D20" s="152">
        <f>+[1]enero!D18+[1]feb.!D18+[1]marzo!D18+[1]abril!D18+[1]mayo!D18+[1]junio!D18+[1]julio!D18+[1]agosto!D18+[1]sept.!D18+[1]oct.!D18+[1]nov.!D18+[1]dic.!D18</f>
        <v>139</v>
      </c>
      <c r="E20" s="152">
        <f>+[1]enero!E18+[1]feb.!E18+[1]marzo!E18+[1]abril!E18+[1]mayo!E18+[1]junio!E18+[1]julio!E18+[1]agosto!E18+[1]sept.!E18+[1]oct.!E18+[1]nov.!E18+[1]dic.!E18</f>
        <v>583</v>
      </c>
      <c r="F20" s="152">
        <f>+[1]enero!F18+[1]feb.!F18+[1]marzo!F18+[1]abril!F18+[1]mayo!F18+[1]junio!F18+[1]julio!F18+[1]agosto!F18+[1]sept.!F18+[1]oct.!F18+[1]nov.!F18+[1]dic.!F18</f>
        <v>7737</v>
      </c>
      <c r="G20" s="152">
        <f>+[1]enero!G18+[1]feb.!G18+[1]marzo!G18+[1]abril!G18+[1]mayo!G18+[1]junio!G18+[1]julio!G18+[1]agosto!G18+[1]sept.!G18+[1]oct.!G18+[1]nov.!G18+[1]dic.!G18</f>
        <v>7714</v>
      </c>
      <c r="H20" s="152">
        <f>+[1]enero!H18+[1]feb.!H18+[1]marzo!H18+[1]abril!H18+[1]mayo!H18+[1]junio!H18+[1]julio!H18+[1]agosto!H18+[1]sept.!H18+[1]oct.!H18+[1]nov.!H18+[1]dic.!H18</f>
        <v>286</v>
      </c>
      <c r="I20" s="152">
        <f>+[1]enero!I18+[1]feb.!I18+[1]marzo!I18+[1]abril!I18+[1]mayo!I18+[1]junio!I18+[1]julio!I18+[1]agosto!I18+[1]sept.!I18+[1]oct.!I18+[1]nov.!I18+[1]dic.!I18</f>
        <v>3049</v>
      </c>
      <c r="J20" s="152">
        <f t="shared" si="0"/>
        <v>24735</v>
      </c>
    </row>
    <row r="21" spans="1:10" ht="20.100000000000001" customHeight="1" x14ac:dyDescent="0.2">
      <c r="A21" s="153" t="s">
        <v>144</v>
      </c>
      <c r="B21" s="152">
        <f>+[1]enero!B19+[1]feb.!B19+[1]marzo!B19+[1]abril!B19+[1]mayo!B19+[1]junio!B19+[1]julio!B19+[1]agosto!B19+[1]sept.!B19+[1]oct.!B19+[1]nov.!B19+[1]dic.!B19</f>
        <v>7</v>
      </c>
      <c r="C21" s="152">
        <f>+[1]enero!C19+[1]feb.!C19+[1]marzo!C19+[1]abril!C19+[1]mayo!C19+[1]junio!C19+[1]julio!C19+[1]agosto!C19+[1]sept.!C19+[1]oct.!C19+[1]nov.!C19+[1]dic.!C19</f>
        <v>0</v>
      </c>
      <c r="D21" s="152">
        <f>+[1]enero!D19+[1]feb.!D19+[1]marzo!D19+[1]abril!D19+[1]mayo!D19+[1]junio!D19+[1]julio!D19+[1]agosto!D19+[1]sept.!D19+[1]oct.!D19+[1]nov.!D19+[1]dic.!D19</f>
        <v>55</v>
      </c>
      <c r="E21" s="152">
        <f>+[1]enero!E19+[1]feb.!E19+[1]marzo!E19+[1]abril!E19+[1]mayo!E19+[1]junio!E19+[1]julio!E19+[1]agosto!E19+[1]sept.!E19+[1]oct.!E19+[1]nov.!E19+[1]dic.!E19</f>
        <v>19117</v>
      </c>
      <c r="F21" s="152">
        <f>+[1]enero!F19+[1]feb.!F19+[1]marzo!F19+[1]abril!F19+[1]mayo!F19+[1]junio!F19+[1]julio!F19+[1]agosto!F19+[1]sept.!F19+[1]oct.!F19+[1]nov.!F19+[1]dic.!F19</f>
        <v>6055</v>
      </c>
      <c r="G21" s="152">
        <f>+[1]enero!G19+[1]feb.!G19+[1]marzo!G19+[1]abril!G19+[1]mayo!G19+[1]junio!G19+[1]julio!G19+[1]agosto!G19+[1]sept.!G19+[1]oct.!G19+[1]nov.!G19+[1]dic.!G19</f>
        <v>1142</v>
      </c>
      <c r="H21" s="152">
        <f>+[1]enero!H19+[1]feb.!H19+[1]marzo!H19+[1]abril!H19+[1]mayo!H19+[1]junio!H19+[1]julio!H19+[1]agosto!H19+[1]sept.!H19+[1]oct.!H19+[1]nov.!H19+[1]dic.!H19</f>
        <v>330</v>
      </c>
      <c r="I21" s="152">
        <f>+[1]enero!I19+[1]feb.!I19+[1]marzo!I19+[1]abril!I19+[1]mayo!I19+[1]junio!I19+[1]julio!I19+[1]agosto!I19+[1]sept.!I19+[1]oct.!I19+[1]nov.!I19+[1]dic.!I19</f>
        <v>0</v>
      </c>
      <c r="J21" s="152">
        <f t="shared" si="0"/>
        <v>26706</v>
      </c>
    </row>
    <row r="22" spans="1:10" ht="20.100000000000001" customHeight="1" x14ac:dyDescent="0.2">
      <c r="A22" s="153" t="s">
        <v>145</v>
      </c>
      <c r="B22" s="152">
        <f>+[1]enero!B20+[1]feb.!B20+[1]marzo!B20+[1]abril!B20+[1]mayo!B20+[1]junio!B20+[1]julio!B20+[1]agosto!B20+[1]sept.!B20+[1]oct.!B20+[1]nov.!B20+[1]dic.!B20</f>
        <v>7021</v>
      </c>
      <c r="C22" s="152">
        <f>+[1]enero!C20+[1]feb.!C20+[1]marzo!C20+[1]abril!C20+[1]mayo!C20+[1]junio!C20+[1]julio!C20+[1]agosto!C20+[1]sept.!C20+[1]oct.!C20+[1]nov.!C20+[1]dic.!C20</f>
        <v>24921</v>
      </c>
      <c r="D22" s="152">
        <f>+[1]enero!D20+[1]feb.!D20+[1]marzo!D20+[1]abril!D20+[1]mayo!D20+[1]junio!D20+[1]julio!D20+[1]agosto!D20+[1]sept.!D20+[1]oct.!D20+[1]nov.!D20+[1]dic.!D20</f>
        <v>1063</v>
      </c>
      <c r="E22" s="152">
        <f>+[1]enero!E20+[1]feb.!E20+[1]marzo!E20+[1]abril!E20+[1]mayo!E20+[1]junio!E20+[1]julio!E20+[1]agosto!E20+[1]sept.!E20+[1]oct.!E20+[1]nov.!E20+[1]dic.!E20</f>
        <v>9971</v>
      </c>
      <c r="F22" s="152">
        <f>+[1]enero!F20+[1]feb.!F20+[1]marzo!F20+[1]abril!F20+[1]mayo!F20+[1]junio!F20+[1]julio!F20+[1]agosto!F20+[1]sept.!F20+[1]oct.!F20+[1]nov.!F20+[1]dic.!F20</f>
        <v>14180</v>
      </c>
      <c r="G22" s="152">
        <f>+[1]enero!G20+[1]feb.!G20+[1]marzo!G20+[1]abril!G20+[1]mayo!G20+[1]junio!G20+[1]julio!G20+[1]agosto!G20+[1]sept.!G20+[1]oct.!G20+[1]nov.!G20+[1]dic.!G20</f>
        <v>6886</v>
      </c>
      <c r="H22" s="152">
        <f>+[1]enero!H20+[1]feb.!H20+[1]marzo!H20+[1]abril!H20+[1]mayo!H20+[1]junio!H20+[1]julio!H20+[1]agosto!H20+[1]sept.!H20+[1]oct.!H20+[1]nov.!H20+[1]dic.!H20</f>
        <v>201</v>
      </c>
      <c r="I22" s="152">
        <f>+[1]enero!I20+[1]feb.!I20+[1]marzo!I20+[1]abril!I20+[1]mayo!I20+[1]junio!I20+[1]julio!I20+[1]agosto!I20+[1]sept.!I20+[1]oct.!I20+[1]nov.!I20+[1]dic.!I20</f>
        <v>3679</v>
      </c>
      <c r="J22" s="152">
        <f t="shared" si="0"/>
        <v>67922</v>
      </c>
    </row>
    <row r="23" spans="1:10" ht="20.100000000000001" customHeight="1" x14ac:dyDescent="0.2">
      <c r="A23" s="153" t="s">
        <v>146</v>
      </c>
      <c r="B23" s="152">
        <f>+[1]enero!B21+[1]feb.!B21+[1]marzo!B21+[1]abril!B21+[1]mayo!B21+[1]junio!B21+[1]julio!B21+[1]agosto!B21+[1]sept.!B21+[1]oct.!B21+[1]nov.!B21+[1]dic.!B21</f>
        <v>81939</v>
      </c>
      <c r="C23" s="152">
        <f>+[1]enero!C21+[1]feb.!C21+[1]marzo!C21+[1]abril!C21+[1]mayo!C21+[1]junio!C21+[1]julio!C21+[1]agosto!C21+[1]sept.!C21+[1]oct.!C21+[1]nov.!C21+[1]dic.!C21</f>
        <v>15564</v>
      </c>
      <c r="D23" s="152">
        <f>+[1]enero!D21+[1]feb.!D21+[1]marzo!D21+[1]abril!D21+[1]mayo!D21+[1]junio!D21+[1]julio!D21+[1]agosto!D21+[1]sept.!D21+[1]oct.!D21+[1]nov.!D21+[1]dic.!D21</f>
        <v>39563</v>
      </c>
      <c r="E23" s="152">
        <f>+[1]enero!E21+[1]feb.!E21+[1]marzo!E21+[1]abril!E21+[1]mayo!E21+[1]junio!E21+[1]julio!E21+[1]agosto!E21+[1]sept.!E21+[1]oct.!E21+[1]nov.!E21+[1]dic.!E21</f>
        <v>46834</v>
      </c>
      <c r="F23" s="152">
        <f>+[1]enero!F21+[1]feb.!F21+[1]marzo!F21+[1]abril!F21+[1]mayo!F21+[1]junio!F21+[1]julio!F21+[1]agosto!F21+[1]sept.!F21+[1]oct.!F21+[1]nov.!F21+[1]dic.!F21</f>
        <v>32074</v>
      </c>
      <c r="G23" s="152">
        <f>+[1]enero!G21+[1]feb.!G21+[1]marzo!G21+[1]abril!G21+[1]mayo!G21+[1]junio!G21+[1]julio!G21+[1]agosto!G21+[1]sept.!G21+[1]oct.!G21+[1]nov.!G21+[1]dic.!G21</f>
        <v>12106</v>
      </c>
      <c r="H23" s="152">
        <f>+[1]enero!H21+[1]feb.!H21+[1]marzo!H21+[1]abril!H21+[1]mayo!H21+[1]junio!H21+[1]julio!H21+[1]agosto!H21+[1]sept.!H21+[1]oct.!H21+[1]nov.!H21+[1]dic.!H21</f>
        <v>29741</v>
      </c>
      <c r="I23" s="152">
        <f>+[1]enero!I21+[1]feb.!I21+[1]marzo!I21+[1]abril!I21+[1]mayo!I21+[1]junio!I21+[1]julio!I21+[1]agosto!I21+[1]sept.!I21+[1]oct.!I21+[1]nov.!I21+[1]dic.!I21</f>
        <v>9256</v>
      </c>
      <c r="J23" s="152">
        <f t="shared" si="0"/>
        <v>267077</v>
      </c>
    </row>
    <row r="24" spans="1:10" ht="20.100000000000001" customHeight="1" x14ac:dyDescent="0.2">
      <c r="A24" s="153" t="s">
        <v>147</v>
      </c>
      <c r="B24" s="152">
        <f>+[1]enero!B22+[1]feb.!B22+[1]marzo!B22+[1]abril!B22+[1]mayo!B22+[1]junio!B22+[1]julio!B22+[1]agosto!B22+[1]sept.!B22+[1]oct.!B22+[1]nov.!B22+[1]dic.!B22</f>
        <v>5648</v>
      </c>
      <c r="C24" s="152">
        <f>+[1]enero!C22+[1]feb.!C22+[1]marzo!C22+[1]abril!C22+[1]mayo!C22+[1]junio!C22+[1]julio!C22+[1]agosto!C22+[1]sept.!C22+[1]oct.!C22+[1]nov.!C22+[1]dic.!C22</f>
        <v>1274</v>
      </c>
      <c r="D24" s="152">
        <f>+[1]enero!D22+[1]feb.!D22+[1]marzo!D22+[1]abril!D22+[1]mayo!D22+[1]junio!D22+[1]julio!D22+[1]agosto!D22+[1]sept.!D22+[1]oct.!D22+[1]nov.!D22+[1]dic.!D22</f>
        <v>10550</v>
      </c>
      <c r="E24" s="152">
        <f>+[1]enero!E22+[1]feb.!E22+[1]marzo!E22+[1]abril!E22+[1]mayo!E22+[1]junio!E22+[1]julio!E22+[1]agosto!E22+[1]sept.!E22+[1]oct.!E22+[1]nov.!E22+[1]dic.!E22</f>
        <v>4031</v>
      </c>
      <c r="F24" s="152">
        <f>+[1]enero!F22+[1]feb.!F22+[1]marzo!F22+[1]abril!F22+[1]mayo!F22+[1]junio!F22+[1]julio!F22+[1]agosto!F22+[1]sept.!F22+[1]oct.!F22+[1]nov.!F22+[1]dic.!F22</f>
        <v>6728</v>
      </c>
      <c r="G24" s="152">
        <f>+[1]enero!G22+[1]feb.!G22+[1]marzo!G22+[1]abril!G22+[1]mayo!G22+[1]junio!G22+[1]julio!G22+[1]agosto!G22+[1]sept.!G22+[1]oct.!G22+[1]nov.!G22+[1]dic.!G22</f>
        <v>4911</v>
      </c>
      <c r="H24" s="152">
        <f>+[1]enero!H22+[1]feb.!H22+[1]marzo!H22+[1]abril!H22+[1]mayo!H22+[1]junio!H22+[1]julio!H22+[1]agosto!H22+[1]sept.!H22+[1]oct.!H22+[1]nov.!H22+[1]dic.!H22</f>
        <v>4724</v>
      </c>
      <c r="I24" s="152">
        <f>+[1]enero!I22+[1]feb.!I22+[1]marzo!I22+[1]abril!I22+[1]mayo!I22+[1]junio!I22+[1]julio!I22+[1]agosto!I22+[1]sept.!I22+[1]oct.!I22+[1]nov.!I22+[1]dic.!I22</f>
        <v>987</v>
      </c>
      <c r="J24" s="152">
        <f t="shared" si="0"/>
        <v>38853</v>
      </c>
    </row>
    <row r="25" spans="1:10" ht="20.100000000000001" customHeight="1" x14ac:dyDescent="0.2">
      <c r="A25" s="153" t="s">
        <v>148</v>
      </c>
      <c r="B25" s="152">
        <f>+[1]enero!B23+[1]feb.!B23+[1]marzo!B23+[1]abril!B23+[1]mayo!B23+[1]junio!B23+[1]julio!B23+[1]agosto!B23+[1]sept.!B23+[1]oct.!B23+[1]nov.!B23+[1]dic.!B23</f>
        <v>21</v>
      </c>
      <c r="C25" s="152">
        <f>+[1]enero!C23+[1]feb.!C23+[1]marzo!C23+[1]abril!C23+[1]mayo!C23+[1]junio!C23+[1]julio!C23+[1]agosto!C23+[1]sept.!C23+[1]oct.!C23+[1]nov.!C23+[1]dic.!C23</f>
        <v>0</v>
      </c>
      <c r="D25" s="152">
        <f>+[1]enero!D23+[1]feb.!D23+[1]marzo!D23+[1]abril!D23+[1]mayo!D23+[1]junio!D23+[1]julio!D23+[1]agosto!D23+[1]sept.!D23+[1]oct.!D23+[1]nov.!D23+[1]dic.!D23</f>
        <v>0</v>
      </c>
      <c r="E25" s="152">
        <f>+[1]enero!E23+[1]feb.!E23+[1]marzo!E23+[1]abril!E23+[1]mayo!E23+[1]junio!E23+[1]julio!E23+[1]agosto!E23+[1]sept.!E23+[1]oct.!E23+[1]nov.!E23+[1]dic.!E23</f>
        <v>11211</v>
      </c>
      <c r="F25" s="152">
        <f>+[1]enero!F23+[1]feb.!F23+[1]marzo!F23+[1]abril!F23+[1]mayo!F23+[1]junio!F23+[1]julio!F23+[1]agosto!F23+[1]sept.!F23+[1]oct.!F23+[1]nov.!F23+[1]dic.!F23</f>
        <v>10</v>
      </c>
      <c r="G25" s="152">
        <f>+[1]enero!G23+[1]feb.!G23+[1]marzo!G23+[1]abril!G23+[1]mayo!G23+[1]junio!G23+[1]julio!G23+[1]agosto!G23+[1]sept.!G23+[1]oct.!G23+[1]nov.!G23+[1]dic.!G23</f>
        <v>54</v>
      </c>
      <c r="H25" s="152">
        <f>+[1]enero!H23+[1]feb.!H23+[1]marzo!H23+[1]abril!H23+[1]mayo!H23+[1]junio!H23+[1]julio!H23+[1]agosto!H23+[1]sept.!H23+[1]oct.!H23+[1]nov.!H23+[1]dic.!H23</f>
        <v>1</v>
      </c>
      <c r="I25" s="152">
        <f>+[1]enero!I23+[1]feb.!I23+[1]marzo!I23+[1]abril!I23+[1]mayo!I23+[1]junio!I23+[1]julio!I23+[1]agosto!I23+[1]sept.!I23+[1]oct.!I23+[1]nov.!I23+[1]dic.!I23</f>
        <v>0</v>
      </c>
      <c r="J25" s="152">
        <f t="shared" si="0"/>
        <v>11297</v>
      </c>
    </row>
    <row r="26" spans="1:10" ht="20.100000000000001" customHeight="1" x14ac:dyDescent="0.2">
      <c r="A26" s="153" t="s">
        <v>149</v>
      </c>
      <c r="B26" s="152">
        <f>+[1]enero!B24+[1]feb.!B24+[1]marzo!B24+[1]abril!B24+[1]mayo!B24+[1]junio!B24+[1]julio!B24+[1]agosto!B24+[1]sept.!B24+[1]oct.!B24+[1]nov.!B24+[1]dic.!B24</f>
        <v>11810</v>
      </c>
      <c r="C26" s="152">
        <f>+[1]enero!C24+[1]feb.!C24+[1]marzo!C24+[1]abril!C24+[1]mayo!C24+[1]junio!C24+[1]julio!C24+[1]agosto!C24+[1]sept.!C24+[1]oct.!C24+[1]nov.!C24+[1]dic.!C24</f>
        <v>14627</v>
      </c>
      <c r="D26" s="152">
        <f>+[1]enero!D24+[1]feb.!D24+[1]marzo!D24+[1]abril!D24+[1]mayo!D24+[1]junio!D24+[1]julio!D24+[1]agosto!D24+[1]sept.!D24+[1]oct.!D24+[1]nov.!D24+[1]dic.!D24</f>
        <v>4814</v>
      </c>
      <c r="E26" s="152">
        <f>+[1]enero!E24+[1]feb.!E24+[1]marzo!E24+[1]abril!E24+[1]mayo!E24+[1]junio!E24+[1]julio!E24+[1]agosto!E24+[1]sept.!E24+[1]oct.!E24+[1]nov.!E24+[1]dic.!E24</f>
        <v>9408</v>
      </c>
      <c r="F26" s="152">
        <f>+[1]enero!F24+[1]feb.!F24+[1]marzo!F24+[1]abril!F24+[1]mayo!F24+[1]junio!F24+[1]julio!F24+[1]agosto!F24+[1]sept.!F24+[1]oct.!F24+[1]nov.!F24+[1]dic.!F24</f>
        <v>18571</v>
      </c>
      <c r="G26" s="152">
        <f>+[1]enero!G24+[1]feb.!G24+[1]marzo!G24+[1]abril!G24+[1]mayo!G24+[1]junio!G24+[1]julio!G24+[1]agosto!G24+[1]sept.!G24+[1]oct.!G24+[1]nov.!G24+[1]dic.!G24</f>
        <v>3723</v>
      </c>
      <c r="H26" s="152">
        <f>+[1]enero!H24+[1]feb.!H24+[1]marzo!H24+[1]abril!H24+[1]mayo!H24+[1]junio!H24+[1]julio!H24+[1]agosto!H24+[1]sept.!H24+[1]oct.!H24+[1]nov.!H24+[1]dic.!H24</f>
        <v>6051</v>
      </c>
      <c r="I26" s="152">
        <f>+[1]enero!I24+[1]feb.!I24+[1]marzo!I24+[1]abril!I24+[1]mayo!I24+[1]junio!I24+[1]julio!I24+[1]agosto!I24+[1]sept.!I24+[1]oct.!I24+[1]nov.!I24+[1]dic.!I24</f>
        <v>4388</v>
      </c>
      <c r="J26" s="152">
        <f t="shared" si="0"/>
        <v>73392</v>
      </c>
    </row>
    <row r="27" spans="1:10" ht="20.100000000000001" customHeight="1" x14ac:dyDescent="0.2">
      <c r="A27" s="153" t="s">
        <v>150</v>
      </c>
      <c r="B27" s="152">
        <f>+[1]enero!B25+[1]feb.!B25+[1]marzo!B25+[1]abril!B25+[1]mayo!B25+[1]junio!B25+[1]julio!B25+[1]agosto!B25+[1]sept.!B25+[1]oct.!B25+[1]nov.!B25+[1]dic.!B25</f>
        <v>3001</v>
      </c>
      <c r="C27" s="152">
        <f>+[1]enero!C25+[1]feb.!C25+[1]marzo!C25+[1]abril!C25+[1]mayo!C25+[1]junio!C25+[1]julio!C25+[1]agosto!C25+[1]sept.!C25+[1]oct.!C25+[1]nov.!C25+[1]dic.!C25</f>
        <v>211</v>
      </c>
      <c r="D27" s="152">
        <f>+[1]enero!D25+[1]feb.!D25+[1]marzo!D25+[1]abril!D25+[1]mayo!D25+[1]junio!D25+[1]julio!D25+[1]agosto!D25+[1]sept.!D25+[1]oct.!D25+[1]nov.!D25+[1]dic.!D25</f>
        <v>1823</v>
      </c>
      <c r="E27" s="152">
        <f>+[1]enero!E25+[1]feb.!E25+[1]marzo!E25+[1]abril!E25+[1]mayo!E25+[1]junio!E25+[1]julio!E25+[1]agosto!E25+[1]sept.!E25+[1]oct.!E25+[1]nov.!E25+[1]dic.!E25</f>
        <v>3600</v>
      </c>
      <c r="F27" s="152">
        <f>+[1]enero!F25+[1]feb.!F25+[1]marzo!F25+[1]abril!F25+[1]mayo!F25+[1]junio!F25+[1]julio!F25+[1]agosto!F25+[1]sept.!F25+[1]oct.!F25+[1]nov.!F25+[1]dic.!F25</f>
        <v>3086</v>
      </c>
      <c r="G27" s="152">
        <f>+[1]enero!G25+[1]feb.!G25+[1]marzo!G25+[1]abril!G25+[1]mayo!G25+[1]junio!G25+[1]julio!G25+[1]agosto!G25+[1]sept.!G25+[1]oct.!G25+[1]nov.!G25+[1]dic.!G25</f>
        <v>2195</v>
      </c>
      <c r="H27" s="152">
        <f>+[1]enero!H25+[1]feb.!H25+[1]marzo!H25+[1]abril!H25+[1]mayo!H25+[1]junio!H25+[1]julio!H25+[1]agosto!H25+[1]sept.!H25+[1]oct.!H25+[1]nov.!H25+[1]dic.!H25</f>
        <v>5001</v>
      </c>
      <c r="I27" s="152">
        <f>+[1]enero!I25+[1]feb.!I25+[1]marzo!I25+[1]abril!I25+[1]mayo!I25+[1]junio!I25+[1]julio!I25+[1]agosto!I25+[1]sept.!I25+[1]oct.!I25+[1]nov.!I25+[1]dic.!I25</f>
        <v>114</v>
      </c>
      <c r="J27" s="152">
        <f t="shared" si="0"/>
        <v>19031</v>
      </c>
    </row>
    <row r="28" spans="1:10" ht="20.100000000000001" customHeight="1" x14ac:dyDescent="0.2">
      <c r="A28" s="153" t="s">
        <v>151</v>
      </c>
      <c r="B28" s="152">
        <f>+[1]enero!B26+[1]feb.!B26+[1]marzo!B26+[1]abril!B26+[1]mayo!B26+[1]junio!B26+[1]julio!B26+[1]agosto!B26+[1]sept.!B26+[1]oct.!B26+[1]nov.!B26+[1]dic.!B26</f>
        <v>1078</v>
      </c>
      <c r="C28" s="152">
        <f>+[1]enero!C26+[1]feb.!C26+[1]marzo!C26+[1]abril!C26+[1]mayo!C26+[1]junio!C26+[1]julio!C26+[1]agosto!C26+[1]sept.!C26+[1]oct.!C26+[1]nov.!C26+[1]dic.!C26</f>
        <v>29</v>
      </c>
      <c r="D28" s="152">
        <f>+[1]enero!D26+[1]feb.!D26+[1]marzo!D26+[1]abril!D26+[1]mayo!D26+[1]junio!D26+[1]julio!D26+[1]agosto!D26+[1]sept.!D26+[1]oct.!D26+[1]nov.!D26+[1]dic.!D26</f>
        <v>4441</v>
      </c>
      <c r="E28" s="152">
        <f>+[1]enero!E26+[1]feb.!E26+[1]marzo!E26+[1]abril!E26+[1]mayo!E26+[1]junio!E26+[1]julio!E26+[1]agosto!E26+[1]sept.!E26+[1]oct.!E26+[1]nov.!E26+[1]dic.!E26</f>
        <v>2808</v>
      </c>
      <c r="F28" s="152">
        <f>+[1]enero!F26+[1]feb.!F26+[1]marzo!F26+[1]abril!F26+[1]mayo!F26+[1]junio!F26+[1]julio!F26+[1]agosto!F26+[1]sept.!F26+[1]oct.!F26+[1]nov.!F26+[1]dic.!F26</f>
        <v>20869</v>
      </c>
      <c r="G28" s="152">
        <f>+[1]enero!G26+[1]feb.!G26+[1]marzo!G26+[1]abril!G26+[1]mayo!G26+[1]junio!G26+[1]julio!G26+[1]agosto!G26+[1]sept.!G26+[1]oct.!G26+[1]nov.!G26+[1]dic.!G26</f>
        <v>3763</v>
      </c>
      <c r="H28" s="152">
        <f>+[1]enero!H26+[1]feb.!H26+[1]marzo!H26+[1]abril!H26+[1]mayo!H26+[1]junio!H26+[1]julio!H26+[1]agosto!H26+[1]sept.!H26+[1]oct.!H26+[1]nov.!H26+[1]dic.!H26</f>
        <v>13590</v>
      </c>
      <c r="I28" s="152">
        <f>+[1]enero!I26+[1]feb.!I26+[1]marzo!I26+[1]abril!I26+[1]mayo!I26+[1]junio!I26+[1]julio!I26+[1]agosto!I26+[1]sept.!I26+[1]oct.!I26+[1]nov.!I26+[1]dic.!I26</f>
        <v>106</v>
      </c>
      <c r="J28" s="152">
        <f t="shared" si="0"/>
        <v>46684</v>
      </c>
    </row>
    <row r="29" spans="1:10" ht="20.100000000000001" customHeight="1" x14ac:dyDescent="0.2">
      <c r="A29" s="153" t="s">
        <v>152</v>
      </c>
      <c r="B29" s="152">
        <f>+[1]enero!B27+[1]feb.!B27+[1]marzo!B27+[1]abril!B27+[1]mayo!B27+[1]junio!B27+[1]julio!B27+[1]agosto!B27+[1]sept.!B27+[1]oct.!B27+[1]nov.!B27+[1]dic.!B27</f>
        <v>1229</v>
      </c>
      <c r="C29" s="152">
        <f>+[1]enero!C27+[1]feb.!C27+[1]marzo!C27+[1]abril!C27+[1]mayo!C27+[1]junio!C27+[1]julio!C27+[1]agosto!C27+[1]sept.!C27+[1]oct.!C27+[1]nov.!C27+[1]dic.!C27</f>
        <v>427</v>
      </c>
      <c r="D29" s="152">
        <f>+[1]enero!D27+[1]feb.!D27+[1]marzo!D27+[1]abril!D27+[1]mayo!D27+[1]junio!D27+[1]julio!D27+[1]agosto!D27+[1]sept.!D27+[1]oct.!D27+[1]nov.!D27+[1]dic.!D27</f>
        <v>3152</v>
      </c>
      <c r="E29" s="152">
        <f>+[1]enero!E27+[1]feb.!E27+[1]marzo!E27+[1]abril!E27+[1]mayo!E27+[1]junio!E27+[1]julio!E27+[1]agosto!E27+[1]sept.!E27+[1]oct.!E27+[1]nov.!E27+[1]dic.!E27</f>
        <v>2463</v>
      </c>
      <c r="F29" s="152">
        <f>+[1]enero!F27+[1]feb.!F27+[1]marzo!F27+[1]abril!F27+[1]mayo!F27+[1]junio!F27+[1]julio!F27+[1]agosto!F27+[1]sept.!F27+[1]oct.!F27+[1]nov.!F27+[1]dic.!F27</f>
        <v>3983</v>
      </c>
      <c r="G29" s="152">
        <f>+[1]enero!G27+[1]feb.!G27+[1]marzo!G27+[1]abril!G27+[1]mayo!G27+[1]junio!G27+[1]julio!G27+[1]agosto!G27+[1]sept.!G27+[1]oct.!G27+[1]nov.!G27+[1]dic.!G27</f>
        <v>900</v>
      </c>
      <c r="H29" s="152">
        <f>+[1]enero!H27+[1]feb.!H27+[1]marzo!H27+[1]abril!H27+[1]mayo!H27+[1]junio!H27+[1]julio!H27+[1]agosto!H27+[1]sept.!H27+[1]oct.!H27+[1]nov.!H27+[1]dic.!H27</f>
        <v>1598</v>
      </c>
      <c r="I29" s="152">
        <f>+[1]enero!I27+[1]feb.!I27+[1]marzo!I27+[1]abril!I27+[1]mayo!I27+[1]junio!I27+[1]julio!I27+[1]agosto!I27+[1]sept.!I27+[1]oct.!I27+[1]nov.!I27+[1]dic.!I27</f>
        <v>133</v>
      </c>
      <c r="J29" s="152">
        <f t="shared" si="0"/>
        <v>13885</v>
      </c>
    </row>
    <row r="30" spans="1:10" ht="20.100000000000001" customHeight="1" x14ac:dyDescent="0.2">
      <c r="A30" s="153" t="s">
        <v>153</v>
      </c>
      <c r="B30" s="152">
        <f>+[1]enero!B28+[1]feb.!B28+[1]marzo!B28+[1]abril!B28+[1]mayo!B28+[1]junio!B28+[1]julio!B28+[1]agosto!B28+[1]sept.!B28+[1]oct.!B28+[1]nov.!B28+[1]dic.!B28</f>
        <v>403</v>
      </c>
      <c r="C30" s="152">
        <f>+[1]enero!C28+[1]feb.!C28+[1]marzo!C28+[1]abril!C28+[1]mayo!C28+[1]junio!C28+[1]julio!C28+[1]agosto!C28+[1]sept.!C28+[1]oct.!C28+[1]nov.!C28+[1]dic.!C28</f>
        <v>75</v>
      </c>
      <c r="D30" s="152">
        <f>+[1]enero!D28+[1]feb.!D28+[1]marzo!D28+[1]abril!D28+[1]mayo!D28+[1]junio!D28+[1]julio!D28+[1]agosto!D28+[1]sept.!D28+[1]oct.!D28+[1]nov.!D28+[1]dic.!D28</f>
        <v>15</v>
      </c>
      <c r="E30" s="152">
        <f>+[1]enero!E28+[1]feb.!E28+[1]marzo!E28+[1]abril!E28+[1]mayo!E28+[1]junio!E28+[1]julio!E28+[1]agosto!E28+[1]sept.!E28+[1]oct.!E28+[1]nov.!E28+[1]dic.!E28</f>
        <v>6646</v>
      </c>
      <c r="F30" s="152">
        <f>+[1]enero!F28+[1]feb.!F28+[1]marzo!F28+[1]abril!F28+[1]mayo!F28+[1]junio!F28+[1]julio!F28+[1]agosto!F28+[1]sept.!F28+[1]oct.!F28+[1]nov.!F28+[1]dic.!F28</f>
        <v>2015</v>
      </c>
      <c r="G30" s="152">
        <f>+[1]enero!G28+[1]feb.!G28+[1]marzo!G28+[1]abril!G28+[1]mayo!G28+[1]junio!G28+[1]julio!G28+[1]agosto!G28+[1]sept.!G28+[1]oct.!G28+[1]nov.!G28+[1]dic.!G28</f>
        <v>854</v>
      </c>
      <c r="H30" s="152">
        <f>+[1]enero!H28+[1]feb.!H28+[1]marzo!H28+[1]abril!H28+[1]mayo!H28+[1]junio!H28+[1]julio!H28+[1]agosto!H28+[1]sept.!H28+[1]oct.!H28+[1]nov.!H28+[1]dic.!H28</f>
        <v>58</v>
      </c>
      <c r="I30" s="152">
        <f>+[1]enero!I28+[1]feb.!I28+[1]marzo!I28+[1]abril!I28+[1]mayo!I28+[1]junio!I28+[1]julio!I28+[1]agosto!I28+[1]sept.!I28+[1]oct.!I28+[1]nov.!I28+[1]dic.!I28</f>
        <v>125</v>
      </c>
      <c r="J30" s="152">
        <f t="shared" si="0"/>
        <v>10191</v>
      </c>
    </row>
    <row r="31" spans="1:10" ht="20.100000000000001" customHeight="1" x14ac:dyDescent="0.2">
      <c r="A31" s="153" t="s">
        <v>154</v>
      </c>
      <c r="B31" s="152">
        <f>+[1]enero!B29+[1]feb.!B29+[1]marzo!B29+[1]abril!B29+[1]mayo!B29+[1]junio!B29+[1]julio!B29+[1]agosto!B29+[1]sept.!B29+[1]oct.!B29+[1]nov.!B29+[1]dic.!B29</f>
        <v>92</v>
      </c>
      <c r="C31" s="152">
        <f>+[1]enero!C29+[1]feb.!C29+[1]marzo!C29+[1]abril!C29+[1]mayo!C29+[1]junio!C29+[1]julio!C29+[1]agosto!C29+[1]sept.!C29+[1]oct.!C29+[1]nov.!C29+[1]dic.!C29</f>
        <v>0</v>
      </c>
      <c r="D31" s="152">
        <f>+[1]enero!D29+[1]feb.!D29+[1]marzo!D29+[1]abril!D29+[1]mayo!D29+[1]junio!D29+[1]julio!D29+[1]agosto!D29+[1]sept.!D29+[1]oct.!D29+[1]nov.!D29+[1]dic.!D29</f>
        <v>20</v>
      </c>
      <c r="E31" s="152">
        <f>+[1]enero!E29+[1]feb.!E29+[1]marzo!E29+[1]abril!E29+[1]mayo!E29+[1]junio!E29+[1]julio!E29+[1]agosto!E29+[1]sept.!E29+[1]oct.!E29+[1]nov.!E29+[1]dic.!E29</f>
        <v>411</v>
      </c>
      <c r="F31" s="152">
        <f>+[1]enero!F29+[1]feb.!F29+[1]marzo!F29+[1]abril!F29+[1]mayo!F29+[1]junio!F29+[1]julio!F29+[1]agosto!F29+[1]sept.!F29+[1]oct.!F29+[1]nov.!F29+[1]dic.!F29</f>
        <v>633</v>
      </c>
      <c r="G31" s="152">
        <f>+[1]enero!G29+[1]feb.!G29+[1]marzo!G29+[1]abril!G29+[1]mayo!G29+[1]junio!G29+[1]julio!G29+[1]agosto!G29+[1]sept.!G29+[1]oct.!G29+[1]nov.!G29+[1]dic.!G29</f>
        <v>119</v>
      </c>
      <c r="H31" s="152">
        <f>+[1]enero!H29+[1]feb.!H29+[1]marzo!H29+[1]abril!H29+[1]mayo!H29+[1]junio!H29+[1]julio!H29+[1]agosto!H29+[1]sept.!H29+[1]oct.!H29+[1]nov.!H29+[1]dic.!H29</f>
        <v>0</v>
      </c>
      <c r="I31" s="152">
        <f>+[1]enero!I29+[1]feb.!I29+[1]marzo!I29+[1]abril!I29+[1]mayo!I29+[1]junio!I29+[1]julio!I29+[1]agosto!I29+[1]sept.!I29+[1]oct.!I29+[1]nov.!I29+[1]dic.!I29</f>
        <v>49</v>
      </c>
      <c r="J31" s="152">
        <f t="shared" si="0"/>
        <v>1324</v>
      </c>
    </row>
    <row r="32" spans="1:10" ht="20.100000000000001" customHeight="1" x14ac:dyDescent="0.2">
      <c r="A32" s="153" t="s">
        <v>155</v>
      </c>
      <c r="B32" s="152">
        <f>+[1]enero!B30+[1]feb.!B30+[1]marzo!B30+[1]abril!B30+[1]mayo!B30+[1]junio!B30+[1]julio!B30+[1]agosto!B30+[1]sept.!B30+[1]oct.!B30+[1]nov.!B30+[1]dic.!B30</f>
        <v>1454</v>
      </c>
      <c r="C32" s="152">
        <f>+[1]enero!C30+[1]feb.!C30+[1]marzo!C30+[1]abril!C30+[1]mayo!C30+[1]junio!C30+[1]julio!C30+[1]agosto!C30+[1]sept.!C30+[1]oct.!C30+[1]nov.!C30+[1]dic.!C30</f>
        <v>346</v>
      </c>
      <c r="D32" s="152">
        <f>+[1]enero!D30+[1]feb.!D30+[1]marzo!D30+[1]abril!D30+[1]mayo!D30+[1]junio!D30+[1]julio!D30+[1]agosto!D30+[1]sept.!D30+[1]oct.!D30+[1]nov.!D30+[1]dic.!D30</f>
        <v>490</v>
      </c>
      <c r="E32" s="152">
        <f>+[1]enero!E30+[1]feb.!E30+[1]marzo!E30+[1]abril!E30+[1]mayo!E30+[1]junio!E30+[1]julio!E30+[1]agosto!E30+[1]sept.!E30+[1]oct.!E30+[1]nov.!E30+[1]dic.!E30</f>
        <v>2770</v>
      </c>
      <c r="F32" s="152">
        <f>+[1]enero!F30+[1]feb.!F30+[1]marzo!F30+[1]abril!F30+[1]mayo!F30+[1]junio!F30+[1]julio!F30+[1]agosto!F30+[1]sept.!F30+[1]oct.!F30+[1]nov.!F30+[1]dic.!F30</f>
        <v>6798</v>
      </c>
      <c r="G32" s="152">
        <f>+[1]enero!G30+[1]feb.!G30+[1]marzo!G30+[1]abril!G30+[1]mayo!G30+[1]junio!G30+[1]julio!G30+[1]agosto!G30+[1]sept.!G30+[1]oct.!G30+[1]nov.!G30+[1]dic.!G30</f>
        <v>423</v>
      </c>
      <c r="H32" s="152">
        <f>+[1]enero!H30+[1]feb.!H30+[1]marzo!H30+[1]abril!H30+[1]mayo!H30+[1]junio!H30+[1]julio!H30+[1]agosto!H30+[1]sept.!H30+[1]oct.!H30+[1]nov.!H30+[1]dic.!H30</f>
        <v>1007</v>
      </c>
      <c r="I32" s="152">
        <f>+[1]enero!I30+[1]feb.!I30+[1]marzo!I30+[1]abril!I30+[1]mayo!I30+[1]junio!I30+[1]julio!I30+[1]agosto!I30+[1]sept.!I30+[1]oct.!I30+[1]nov.!I30+[1]dic.!I30</f>
        <v>144</v>
      </c>
      <c r="J32" s="152">
        <f t="shared" si="0"/>
        <v>13432</v>
      </c>
    </row>
    <row r="33" spans="1:10" ht="20.100000000000001" customHeight="1" x14ac:dyDescent="0.2">
      <c r="A33" s="153" t="s">
        <v>156</v>
      </c>
      <c r="B33" s="152">
        <f>+[1]enero!B31+[1]feb.!B31+[1]marzo!B31+[1]abril!B31+[1]mayo!B31+[1]junio!B31+[1]julio!B31+[1]agosto!B31+[1]sept.!B31+[1]oct.!B31+[1]nov.!B31+[1]dic.!B31</f>
        <v>0</v>
      </c>
      <c r="C33" s="152">
        <f>+[1]enero!C31+[1]feb.!C31+[1]marzo!C31+[1]abril!C31+[1]mayo!C31+[1]junio!C31+[1]julio!C31+[1]agosto!C31+[1]sept.!C31+[1]oct.!C31+[1]nov.!C31+[1]dic.!C31</f>
        <v>0</v>
      </c>
      <c r="D33" s="152">
        <f>+[1]enero!D31+[1]feb.!D31+[1]marzo!D31+[1]abril!D31+[1]mayo!D31+[1]junio!D31+[1]julio!D31+[1]agosto!D31+[1]sept.!D31+[1]oct.!D31+[1]nov.!D31+[1]dic.!D31</f>
        <v>0</v>
      </c>
      <c r="E33" s="152">
        <f>+[1]enero!E31+[1]feb.!E31+[1]marzo!E31+[1]abril!E31+[1]mayo!E31+[1]junio!E31+[1]julio!E31+[1]agosto!E31+[1]sept.!E31+[1]oct.!E31+[1]nov.!E31+[1]dic.!E31</f>
        <v>0</v>
      </c>
      <c r="F33" s="152">
        <f>+[1]enero!F31+[1]feb.!F31+[1]marzo!F31+[1]abril!F31+[1]mayo!F31+[1]junio!F31+[1]julio!F31+[1]agosto!F31+[1]sept.!F31+[1]oct.!F31+[1]nov.!F31+[1]dic.!F31</f>
        <v>0</v>
      </c>
      <c r="G33" s="152">
        <f>+[1]enero!G31+[1]feb.!G31+[1]marzo!G31+[1]abril!G31+[1]mayo!G31+[1]junio!G31+[1]julio!G31+[1]agosto!G31+[1]sept.!G31+[1]oct.!G31+[1]nov.!G31+[1]dic.!G31</f>
        <v>0</v>
      </c>
      <c r="H33" s="152">
        <f>+[1]enero!H31+[1]feb.!H31+[1]marzo!H31+[1]abril!H31+[1]mayo!H31+[1]junio!H31+[1]julio!H31+[1]agosto!H31+[1]sept.!H31+[1]oct.!H31+[1]nov.!H31+[1]dic.!H31</f>
        <v>0</v>
      </c>
      <c r="I33" s="152">
        <f>+[1]enero!I31+[1]feb.!I31+[1]marzo!I31+[1]abril!I31+[1]mayo!I31+[1]junio!I31+[1]julio!I31+[1]agosto!I31+[1]sept.!I31+[1]oct.!I31+[1]nov.!I31+[1]dic.!I31</f>
        <v>0</v>
      </c>
      <c r="J33" s="152">
        <f t="shared" si="0"/>
        <v>0</v>
      </c>
    </row>
    <row r="34" spans="1:10" ht="20.100000000000001" customHeight="1" x14ac:dyDescent="0.2">
      <c r="A34" s="153" t="s">
        <v>157</v>
      </c>
      <c r="B34" s="152">
        <f>+[1]enero!B32+[1]feb.!B32+[1]marzo!B32+[1]abril!B32+[1]mayo!B32+[1]junio!B32+[1]julio!B32+[1]agosto!B32+[1]sept.!B32+[1]oct.!B32+[1]nov.!B32+[1]dic.!B32</f>
        <v>74</v>
      </c>
      <c r="C34" s="152">
        <f>+[1]enero!C32+[1]feb.!C32+[1]marzo!C32+[1]abril!C32+[1]mayo!C32+[1]junio!C32+[1]julio!C32+[1]agosto!C32+[1]sept.!C32+[1]oct.!C32+[1]nov.!C32+[1]dic.!C32</f>
        <v>47</v>
      </c>
      <c r="D34" s="152">
        <f>+[1]enero!D32+[1]feb.!D32+[1]marzo!D32+[1]abril!D32+[1]mayo!D32+[1]junio!D32+[1]julio!D32+[1]agosto!D32+[1]sept.!D32+[1]oct.!D32+[1]nov.!D32+[1]dic.!D32</f>
        <v>118</v>
      </c>
      <c r="E34" s="152">
        <f>+[1]enero!E32+[1]feb.!E32+[1]marzo!E32+[1]abril!E32+[1]mayo!E32+[1]junio!E32+[1]julio!E32+[1]agosto!E32+[1]sept.!E32+[1]oct.!E32+[1]nov.!E32+[1]dic.!E32</f>
        <v>4949</v>
      </c>
      <c r="F34" s="152">
        <f>+[1]enero!F32+[1]feb.!F32+[1]marzo!F32+[1]abril!F32+[1]mayo!F32+[1]junio!F32+[1]julio!F32+[1]agosto!F32+[1]sept.!F32+[1]oct.!F32+[1]nov.!F32+[1]dic.!F32</f>
        <v>4740</v>
      </c>
      <c r="G34" s="152">
        <f>+[1]enero!G32+[1]feb.!G32+[1]marzo!G32+[1]abril!G32+[1]mayo!G32+[1]junio!G32+[1]julio!G32+[1]agosto!G32+[1]sept.!G32+[1]oct.!G32+[1]nov.!G32+[1]dic.!G32</f>
        <v>2951</v>
      </c>
      <c r="H34" s="152">
        <f>+[1]enero!H32+[1]feb.!H32+[1]marzo!H32+[1]abril!H32+[1]mayo!H32+[1]junio!H32+[1]julio!H32+[1]agosto!H32+[1]sept.!H32+[1]oct.!H32+[1]nov.!H32+[1]dic.!H32</f>
        <v>142</v>
      </c>
      <c r="I34" s="152">
        <f>+[1]enero!I32+[1]feb.!I32+[1]marzo!I32+[1]abril!I32+[1]mayo!I32+[1]junio!I32+[1]julio!I32+[1]agosto!I32+[1]sept.!I32+[1]oct.!I32+[1]nov.!I32+[1]dic.!I32</f>
        <v>22</v>
      </c>
      <c r="J34" s="152">
        <f t="shared" si="0"/>
        <v>13043</v>
      </c>
    </row>
    <row r="35" spans="1:10" ht="20.100000000000001" customHeight="1" x14ac:dyDescent="0.2">
      <c r="A35" s="153" t="s">
        <v>158</v>
      </c>
      <c r="B35" s="152">
        <f>+[1]enero!B33+[1]feb.!B33+[1]marzo!B33+[1]abril!B33+[1]mayo!B33+[1]junio!B33+[1]julio!B33+[1]agosto!B33+[1]sept.!B33+[1]oct.!B33+[1]nov.!B33+[1]dic.!B33</f>
        <v>1631</v>
      </c>
      <c r="C35" s="152">
        <f>+[1]enero!C33+[1]feb.!C33+[1]marzo!C33+[1]abril!C33+[1]mayo!C33+[1]junio!C33+[1]julio!C33+[1]agosto!C33+[1]sept.!C33+[1]oct.!C33+[1]nov.!C33+[1]dic.!C33</f>
        <v>1643</v>
      </c>
      <c r="D35" s="152">
        <f>+[1]enero!D33+[1]feb.!D33+[1]marzo!D33+[1]abril!D33+[1]mayo!D33+[1]junio!D33+[1]julio!D33+[1]agosto!D33+[1]sept.!D33+[1]oct.!D33+[1]nov.!D33+[1]dic.!D33</f>
        <v>539</v>
      </c>
      <c r="E35" s="152">
        <f>+[1]enero!E33+[1]feb.!E33+[1]marzo!E33+[1]abril!E33+[1]mayo!E33+[1]junio!E33+[1]julio!E33+[1]agosto!E33+[1]sept.!E33+[1]oct.!E33+[1]nov.!E33+[1]dic.!E33</f>
        <v>238</v>
      </c>
      <c r="F35" s="152">
        <f>+[1]enero!F33+[1]feb.!F33+[1]marzo!F33+[1]abril!F33+[1]mayo!F33+[1]junio!F33+[1]julio!F33+[1]agosto!F33+[1]sept.!F33+[1]oct.!F33+[1]nov.!F33+[1]dic.!F33</f>
        <v>1121</v>
      </c>
      <c r="G35" s="152">
        <f>+[1]enero!G33+[1]feb.!G33+[1]marzo!G33+[1]abril!G33+[1]mayo!G33+[1]junio!G33+[1]julio!G33+[1]agosto!G33+[1]sept.!G33+[1]oct.!G33+[1]nov.!G33+[1]dic.!G33</f>
        <v>397</v>
      </c>
      <c r="H35" s="152">
        <f>+[1]enero!H33+[1]feb.!H33+[1]marzo!H33+[1]abril!H33+[1]mayo!H33+[1]junio!H33+[1]julio!H33+[1]agosto!H33+[1]sept.!H33+[1]oct.!H33+[1]nov.!H33+[1]dic.!H33</f>
        <v>3876</v>
      </c>
      <c r="I35" s="152">
        <f>+[1]enero!I33+[1]feb.!I33+[1]marzo!I33+[1]abril!I33+[1]mayo!I33+[1]junio!I33+[1]julio!I33+[1]agosto!I33+[1]sept.!I33+[1]oct.!I33+[1]nov.!I33+[1]dic.!I33</f>
        <v>20</v>
      </c>
      <c r="J35" s="152">
        <f t="shared" si="0"/>
        <v>9465</v>
      </c>
    </row>
    <row r="36" spans="1:10" ht="20.100000000000001" customHeight="1" x14ac:dyDescent="0.2">
      <c r="A36" s="153" t="s">
        <v>159</v>
      </c>
      <c r="B36" s="152">
        <f>+[1]enero!B34+[1]feb.!B34+[1]marzo!B34+[1]abril!B34+[1]mayo!B34+[1]junio!B34+[1]julio!B34+[1]agosto!B34+[1]sept.!B34+[1]oct.!B34+[1]nov.!B34+[1]dic.!B34</f>
        <v>164</v>
      </c>
      <c r="C36" s="152">
        <f>+[1]enero!C34+[1]feb.!C34+[1]marzo!C34+[1]abril!C34+[1]mayo!C34+[1]junio!C34+[1]julio!C34+[1]agosto!C34+[1]sept.!C34+[1]oct.!C34+[1]nov.!C34+[1]dic.!C34</f>
        <v>3992</v>
      </c>
      <c r="D36" s="152">
        <f>+[1]enero!D34+[1]feb.!D34+[1]marzo!D34+[1]abril!D34+[1]mayo!D34+[1]junio!D34+[1]julio!D34+[1]agosto!D34+[1]sept.!D34+[1]oct.!D34+[1]nov.!D34+[1]dic.!D34</f>
        <v>56</v>
      </c>
      <c r="E36" s="152">
        <f>+[1]enero!E34+[1]feb.!E34+[1]marzo!E34+[1]abril!E34+[1]mayo!E34+[1]junio!E34+[1]julio!E34+[1]agosto!E34+[1]sept.!E34+[1]oct.!E34+[1]nov.!E34+[1]dic.!E34</f>
        <v>373</v>
      </c>
      <c r="F36" s="152">
        <f>+[1]enero!F34+[1]feb.!F34+[1]marzo!F34+[1]abril!F34+[1]mayo!F34+[1]junio!F34+[1]julio!F34+[1]agosto!F34+[1]sept.!F34+[1]oct.!F34+[1]nov.!F34+[1]dic.!F34</f>
        <v>2866</v>
      </c>
      <c r="G36" s="152">
        <f>+[1]enero!G34+[1]feb.!G34+[1]marzo!G34+[1]abril!G34+[1]mayo!G34+[1]junio!G34+[1]julio!G34+[1]agosto!G34+[1]sept.!G34+[1]oct.!G34+[1]nov.!G34+[1]dic.!G34</f>
        <v>71</v>
      </c>
      <c r="H36" s="152">
        <f>+[1]enero!H34+[1]feb.!H34+[1]marzo!H34+[1]abril!H34+[1]mayo!H34+[1]junio!H34+[1]julio!H34+[1]agosto!H34+[1]sept.!H34+[1]oct.!H34+[1]nov.!H34+[1]dic.!H34</f>
        <v>46</v>
      </c>
      <c r="I36" s="152">
        <f>+[1]enero!I34+[1]feb.!I34+[1]marzo!I34+[1]abril!I34+[1]mayo!I34+[1]junio!I34+[1]julio!I34+[1]agosto!I34+[1]sept.!I34+[1]oct.!I34+[1]nov.!I34+[1]dic.!I34</f>
        <v>1034</v>
      </c>
      <c r="J36" s="152">
        <f t="shared" si="0"/>
        <v>8602</v>
      </c>
    </row>
    <row r="37" spans="1:10" ht="20.100000000000001" customHeight="1" x14ac:dyDescent="0.2">
      <c r="A37" s="153" t="s">
        <v>160</v>
      </c>
      <c r="B37" s="152">
        <f>+[1]enero!B35+[1]feb.!B35+[1]marzo!B35+[1]abril!B35+[1]mayo!B35+[1]junio!B35+[1]julio!B35+[1]agosto!B35+[1]sept.!B35+[1]oct.!B35+[1]nov.!B35+[1]dic.!B35</f>
        <v>3661</v>
      </c>
      <c r="C37" s="152">
        <f>+[1]enero!C35+[1]feb.!C35+[1]marzo!C35+[1]abril!C35+[1]mayo!C35+[1]junio!C35+[1]julio!C35+[1]agosto!C35+[1]sept.!C35+[1]oct.!C35+[1]nov.!C35+[1]dic.!C35</f>
        <v>1482</v>
      </c>
      <c r="D37" s="152">
        <f>+[1]enero!D35+[1]feb.!D35+[1]marzo!D35+[1]abril!D35+[1]mayo!D35+[1]junio!D35+[1]julio!D35+[1]agosto!D35+[1]sept.!D35+[1]oct.!D35+[1]nov.!D35+[1]dic.!D35</f>
        <v>2796</v>
      </c>
      <c r="E37" s="152">
        <f>+[1]enero!E35+[1]feb.!E35+[1]marzo!E35+[1]abril!E35+[1]mayo!E35+[1]junio!E35+[1]julio!E35+[1]agosto!E35+[1]sept.!E35+[1]oct.!E35+[1]nov.!E35+[1]dic.!E35</f>
        <v>2022</v>
      </c>
      <c r="F37" s="152">
        <f>+[1]enero!F35+[1]feb.!F35+[1]marzo!F35+[1]abril!F35+[1]mayo!F35+[1]junio!F35+[1]julio!F35+[1]agosto!F35+[1]sept.!F35+[1]oct.!F35+[1]nov.!F35+[1]dic.!F35</f>
        <v>1939</v>
      </c>
      <c r="G37" s="152">
        <f>+[1]enero!G35+[1]feb.!G35+[1]marzo!G35+[1]abril!G35+[1]mayo!G35+[1]junio!G35+[1]julio!G35+[1]agosto!G35+[1]sept.!G35+[1]oct.!G35+[1]nov.!G35+[1]dic.!G35</f>
        <v>3974</v>
      </c>
      <c r="H37" s="152">
        <f>+[1]enero!H35+[1]feb.!H35+[1]marzo!H35+[1]abril!H35+[1]mayo!H35+[1]junio!H35+[1]julio!H35+[1]agosto!H35+[1]sept.!H35+[1]oct.!H35+[1]nov.!H35+[1]dic.!H35</f>
        <v>1616</v>
      </c>
      <c r="I37" s="152">
        <f>+[1]enero!I35+[1]feb.!I35+[1]marzo!I35+[1]abril!I35+[1]mayo!I35+[1]junio!I35+[1]julio!I35+[1]agosto!I35+[1]sept.!I35+[1]oct.!I35+[1]nov.!I35+[1]dic.!I35</f>
        <v>286</v>
      </c>
      <c r="J37" s="152">
        <f t="shared" si="0"/>
        <v>17776</v>
      </c>
    </row>
    <row r="38" spans="1:10" ht="20.100000000000001" customHeight="1" x14ac:dyDescent="0.2">
      <c r="A38" s="153" t="s">
        <v>161</v>
      </c>
      <c r="B38" s="152">
        <f>+[1]enero!B36+[1]feb.!B36+[1]marzo!B36+[1]abril!B36+[1]mayo!B36+[1]junio!B36+[1]julio!B36+[1]agosto!B36+[1]sept.!B36+[1]oct.!B36+[1]nov.!B36+[1]dic.!B36</f>
        <v>89</v>
      </c>
      <c r="C38" s="152">
        <f>+[1]enero!C36+[1]feb.!C36+[1]marzo!C36+[1]abril!C36+[1]mayo!C36+[1]junio!C36+[1]julio!C36+[1]agosto!C36+[1]sept.!C36+[1]oct.!C36+[1]nov.!C36+[1]dic.!C36</f>
        <v>178</v>
      </c>
      <c r="D38" s="152">
        <f>+[1]enero!D36+[1]feb.!D36+[1]marzo!D36+[1]abril!D36+[1]mayo!D36+[1]junio!D36+[1]julio!D36+[1]agosto!D36+[1]sept.!D36+[1]oct.!D36+[1]nov.!D36+[1]dic.!D36</f>
        <v>14910</v>
      </c>
      <c r="E38" s="152">
        <f>+[1]enero!E36+[1]feb.!E36+[1]marzo!E36+[1]abril!E36+[1]mayo!E36+[1]junio!E36+[1]julio!E36+[1]agosto!E36+[1]sept.!E36+[1]oct.!E36+[1]nov.!E36+[1]dic.!E36</f>
        <v>0</v>
      </c>
      <c r="F38" s="152">
        <f>+[1]enero!F36+[1]feb.!F36+[1]marzo!F36+[1]abril!F36+[1]mayo!F36+[1]junio!F36+[1]julio!F36+[1]agosto!F36+[1]sept.!F36+[1]oct.!F36+[1]nov.!F36+[1]dic.!F36</f>
        <v>85</v>
      </c>
      <c r="G38" s="152">
        <f>+[1]enero!G36+[1]feb.!G36+[1]marzo!G36+[1]abril!G36+[1]mayo!G36+[1]junio!G36+[1]julio!G36+[1]agosto!G36+[1]sept.!G36+[1]oct.!G36+[1]nov.!G36+[1]dic.!G36</f>
        <v>4609</v>
      </c>
      <c r="H38" s="152">
        <f>+[1]enero!H36+[1]feb.!H36+[1]marzo!H36+[1]abril!H36+[1]mayo!H36+[1]junio!H36+[1]julio!H36+[1]agosto!H36+[1]sept.!H36+[1]oct.!H36+[1]nov.!H36+[1]dic.!H36</f>
        <v>5295</v>
      </c>
      <c r="I38" s="152">
        <f>+[1]enero!I36+[1]feb.!I36+[1]marzo!I36+[1]abril!I36+[1]mayo!I36+[1]junio!I36+[1]julio!I36+[1]agosto!I36+[1]sept.!I36+[1]oct.!I36+[1]nov.!I36+[1]dic.!I36</f>
        <v>965</v>
      </c>
      <c r="J38" s="152">
        <f t="shared" si="0"/>
        <v>26131</v>
      </c>
    </row>
    <row r="39" spans="1:10" ht="20.100000000000001" customHeight="1" x14ac:dyDescent="0.2">
      <c r="A39" s="153" t="s">
        <v>162</v>
      </c>
      <c r="B39" s="152">
        <f>+[1]enero!B37+[1]feb.!B37+[1]marzo!B37+[1]abril!B37+[1]mayo!B37+[1]junio!B37+[1]julio!B37+[1]agosto!B37+[1]sept.!B37+[1]oct.!B37+[1]nov.!B37+[1]dic.!B37</f>
        <v>321</v>
      </c>
      <c r="C39" s="152">
        <f>+[1]enero!C37+[1]feb.!C37+[1]marzo!C37+[1]abril!C37+[1]mayo!C37+[1]junio!C37+[1]julio!C37+[1]agosto!C37+[1]sept.!C37+[1]oct.!C37+[1]nov.!C37+[1]dic.!C37</f>
        <v>627</v>
      </c>
      <c r="D39" s="152">
        <f>+[1]enero!D37+[1]feb.!D37+[1]marzo!D37+[1]abril!D37+[1]mayo!D37+[1]junio!D37+[1]julio!D37+[1]agosto!D37+[1]sept.!D37+[1]oct.!D37+[1]nov.!D37+[1]dic.!D37</f>
        <v>917</v>
      </c>
      <c r="E39" s="152">
        <f>+[1]enero!E37+[1]feb.!E37+[1]marzo!E37+[1]abril!E37+[1]mayo!E37+[1]junio!E37+[1]julio!E37+[1]agosto!E37+[1]sept.!E37+[1]oct.!E37+[1]nov.!E37+[1]dic.!E37</f>
        <v>556</v>
      </c>
      <c r="F39" s="152">
        <f>+[1]enero!F37+[1]feb.!F37+[1]marzo!F37+[1]abril!F37+[1]mayo!F37+[1]junio!F37+[1]julio!F37+[1]agosto!F37+[1]sept.!F37+[1]oct.!F37+[1]nov.!F37+[1]dic.!F37</f>
        <v>3212</v>
      </c>
      <c r="G39" s="152">
        <f>+[1]enero!G37+[1]feb.!G37+[1]marzo!G37+[1]abril!G37+[1]mayo!G37+[1]junio!G37+[1]julio!G37+[1]agosto!G37+[1]sept.!G37+[1]oct.!G37+[1]nov.!G37+[1]dic.!G37</f>
        <v>331</v>
      </c>
      <c r="H39" s="152">
        <f>+[1]enero!H37+[1]feb.!H37+[1]marzo!H37+[1]abril!H37+[1]mayo!H37+[1]junio!H37+[1]julio!H37+[1]agosto!H37+[1]sept.!H37+[1]oct.!H37+[1]nov.!H37+[1]dic.!H37</f>
        <v>169</v>
      </c>
      <c r="I39" s="152">
        <f>+[1]enero!I37+[1]feb.!I37+[1]marzo!I37+[1]abril!I37+[1]mayo!I37+[1]junio!I37+[1]julio!I37+[1]agosto!I37+[1]sept.!I37+[1]oct.!I37+[1]nov.!I37+[1]dic.!I37</f>
        <v>572</v>
      </c>
      <c r="J39" s="152">
        <f t="shared" si="0"/>
        <v>6705</v>
      </c>
    </row>
    <row r="40" spans="1:10" ht="20.100000000000001" customHeight="1" x14ac:dyDescent="0.2">
      <c r="A40" s="153" t="s">
        <v>163</v>
      </c>
      <c r="B40" s="152">
        <f>+[1]enero!B38+[1]feb.!B38+[1]marzo!B38+[1]abril!B38+[1]mayo!B38+[1]junio!B38+[1]julio!B38+[1]agosto!B38+[1]sept.!B38+[1]oct.!B38+[1]nov.!B38+[1]dic.!B38</f>
        <v>4485</v>
      </c>
      <c r="C40" s="152">
        <f>+[1]enero!C38+[1]feb.!C38+[1]marzo!C38+[1]abril!C38+[1]mayo!C38+[1]junio!C38+[1]julio!C38+[1]agosto!C38+[1]sept.!C38+[1]oct.!C38+[1]nov.!C38+[1]dic.!C38</f>
        <v>14701</v>
      </c>
      <c r="D40" s="152">
        <f>+[1]enero!D38+[1]feb.!D38+[1]marzo!D38+[1]abril!D38+[1]mayo!D38+[1]junio!D38+[1]julio!D38+[1]agosto!D38+[1]sept.!D38+[1]oct.!D38+[1]nov.!D38+[1]dic.!D38</f>
        <v>770</v>
      </c>
      <c r="E40" s="152">
        <f>+[1]enero!E38+[1]feb.!E38+[1]marzo!E38+[1]abril!E38+[1]mayo!E38+[1]junio!E38+[1]julio!E38+[1]agosto!E38+[1]sept.!E38+[1]oct.!E38+[1]nov.!E38+[1]dic.!E38</f>
        <v>281</v>
      </c>
      <c r="F40" s="152">
        <f>+[1]enero!F38+[1]feb.!F38+[1]marzo!F38+[1]abril!F38+[1]mayo!F38+[1]junio!F38+[1]julio!F38+[1]agosto!F38+[1]sept.!F38+[1]oct.!F38+[1]nov.!F38+[1]dic.!F38</f>
        <v>1892</v>
      </c>
      <c r="G40" s="152">
        <f>+[1]enero!G38+[1]feb.!G38+[1]marzo!G38+[1]abril!G38+[1]mayo!G38+[1]junio!G38+[1]julio!G38+[1]agosto!G38+[1]sept.!G38+[1]oct.!G38+[1]nov.!G38+[1]dic.!G38</f>
        <v>105</v>
      </c>
      <c r="H40" s="152">
        <f>+[1]enero!H38+[1]feb.!H38+[1]marzo!H38+[1]abril!H38+[1]mayo!H38+[1]junio!H38+[1]julio!H38+[1]agosto!H38+[1]sept.!H38+[1]oct.!H38+[1]nov.!H38+[1]dic.!H38</f>
        <v>0</v>
      </c>
      <c r="I40" s="152">
        <f>+[1]enero!I38+[1]feb.!I38+[1]marzo!I38+[1]abril!I38+[1]mayo!I38+[1]junio!I38+[1]julio!I38+[1]agosto!I38+[1]sept.!I38+[1]oct.!I38+[1]nov.!I38+[1]dic.!I38</f>
        <v>107</v>
      </c>
      <c r="J40" s="152">
        <f t="shared" si="0"/>
        <v>22341</v>
      </c>
    </row>
    <row r="41" spans="1:10" ht="20.100000000000001" customHeight="1" x14ac:dyDescent="0.2">
      <c r="A41" s="153" t="s">
        <v>164</v>
      </c>
      <c r="B41" s="152">
        <f>+[1]enero!B39+[1]feb.!B39+[1]marzo!B39+[1]abril!B39+[1]mayo!B39+[1]junio!B39+[1]julio!B39+[1]agosto!B39+[1]sept.!B39+[1]oct.!B39+[1]nov.!B39+[1]dic.!B39</f>
        <v>0</v>
      </c>
      <c r="C41" s="152">
        <f>+[1]enero!C39+[1]feb.!C39+[1]marzo!C39+[1]abril!C39+[1]mayo!C39+[1]junio!C39+[1]julio!C39+[1]agosto!C39+[1]sept.!C39+[1]oct.!C39+[1]nov.!C39+[1]dic.!C39</f>
        <v>8</v>
      </c>
      <c r="D41" s="152">
        <f>+[1]enero!D39+[1]feb.!D39+[1]marzo!D39+[1]abril!D39+[1]mayo!D39+[1]junio!D39+[1]julio!D39+[1]agosto!D39+[1]sept.!D39+[1]oct.!D39+[1]nov.!D39+[1]dic.!D39</f>
        <v>0</v>
      </c>
      <c r="E41" s="152">
        <f>+[1]enero!E39+[1]feb.!E39+[1]marzo!E39+[1]abril!E39+[1]mayo!E39+[1]junio!E39+[1]julio!E39+[1]agosto!E39+[1]sept.!E39+[1]oct.!E39+[1]nov.!E39+[1]dic.!E39</f>
        <v>0</v>
      </c>
      <c r="F41" s="152">
        <f>+[1]enero!F39+[1]feb.!F39+[1]marzo!F39+[1]abril!F39+[1]mayo!F39+[1]junio!F39+[1]julio!F39+[1]agosto!F39+[1]sept.!F39+[1]oct.!F39+[1]nov.!F39+[1]dic.!F39</f>
        <v>0</v>
      </c>
      <c r="G41" s="152">
        <f>+[1]enero!G39+[1]feb.!G39+[1]marzo!G39+[1]abril!G39+[1]mayo!G39+[1]junio!G39+[1]julio!G39+[1]agosto!G39+[1]sept.!G39+[1]oct.!G39+[1]nov.!G39+[1]dic.!G39</f>
        <v>5</v>
      </c>
      <c r="H41" s="152">
        <f>+[1]enero!H39+[1]feb.!H39+[1]marzo!H39+[1]abril!H39+[1]mayo!H39+[1]junio!H39+[1]julio!H39+[1]agosto!H39+[1]sept.!H39+[1]oct.!H39+[1]nov.!H39+[1]dic.!H39</f>
        <v>0</v>
      </c>
      <c r="I41" s="152">
        <f>+[1]enero!I39+[1]feb.!I39+[1]marzo!I39+[1]abril!I39+[1]mayo!I39+[1]junio!I39+[1]julio!I39+[1]agosto!I39+[1]sept.!I39+[1]oct.!I39+[1]nov.!I39+[1]dic.!I39</f>
        <v>0</v>
      </c>
      <c r="J41" s="152">
        <f t="shared" si="0"/>
        <v>13</v>
      </c>
    </row>
    <row r="42" spans="1:10" ht="20.100000000000001" customHeight="1" x14ac:dyDescent="0.2">
      <c r="A42" s="153" t="s">
        <v>165</v>
      </c>
      <c r="B42" s="152">
        <f>+[1]enero!B40+[1]feb.!B40+[1]marzo!B40+[1]abril!B40+[1]mayo!B40+[1]junio!B40+[1]julio!B40+[1]agosto!B40+[1]sept.!B40+[1]oct.!B40+[1]nov.!B40+[1]dic.!B40</f>
        <v>2483</v>
      </c>
      <c r="C42" s="152">
        <f>+[1]enero!C40+[1]feb.!C40+[1]marzo!C40+[1]abril!C40+[1]mayo!C40+[1]junio!C40+[1]julio!C40+[1]agosto!C40+[1]sept.!C40+[1]oct.!C40+[1]nov.!C40+[1]dic.!C40</f>
        <v>1368</v>
      </c>
      <c r="D42" s="152">
        <f>+[1]enero!D40+[1]feb.!D40+[1]marzo!D40+[1]abril!D40+[1]mayo!D40+[1]junio!D40+[1]julio!D40+[1]agosto!D40+[1]sept.!D40+[1]oct.!D40+[1]nov.!D40+[1]dic.!D40</f>
        <v>6196</v>
      </c>
      <c r="E42" s="152">
        <f>+[1]enero!E40+[1]feb.!E40+[1]marzo!E40+[1]abril!E40+[1]mayo!E40+[1]junio!E40+[1]julio!E40+[1]agosto!E40+[1]sept.!E40+[1]oct.!E40+[1]nov.!E40+[1]dic.!E40</f>
        <v>2254</v>
      </c>
      <c r="F42" s="152">
        <f>+[1]enero!F40+[1]feb.!F40+[1]marzo!F40+[1]abril!F40+[1]mayo!F40+[1]junio!F40+[1]julio!F40+[1]agosto!F40+[1]sept.!F40+[1]oct.!F40+[1]nov.!F40+[1]dic.!F40</f>
        <v>4013</v>
      </c>
      <c r="G42" s="152">
        <f>+[1]enero!G40+[1]feb.!G40+[1]marzo!G40+[1]abril!G40+[1]mayo!G40+[1]junio!G40+[1]julio!G40+[1]agosto!G40+[1]sept.!G40+[1]oct.!G40+[1]nov.!G40+[1]dic.!G40</f>
        <v>2936</v>
      </c>
      <c r="H42" s="152">
        <f>+[1]enero!H40+[1]feb.!H40+[1]marzo!H40+[1]abril!H40+[1]mayo!H40+[1]junio!H40+[1]julio!H40+[1]agosto!H40+[1]sept.!H40+[1]oct.!H40+[1]nov.!H40+[1]dic.!H40</f>
        <v>4368</v>
      </c>
      <c r="I42" s="152">
        <f>+[1]enero!I40+[1]feb.!I40+[1]marzo!I40+[1]abril!I40+[1]mayo!I40+[1]junio!I40+[1]julio!I40+[1]agosto!I40+[1]sept.!I40+[1]oct.!I40+[1]nov.!I40+[1]dic.!I40</f>
        <v>478</v>
      </c>
      <c r="J42" s="152">
        <f t="shared" si="0"/>
        <v>24096</v>
      </c>
    </row>
    <row r="43" spans="1:10" ht="20.100000000000001" customHeight="1" x14ac:dyDescent="0.2">
      <c r="A43" s="153" t="s">
        <v>166</v>
      </c>
      <c r="B43" s="152">
        <f>+[1]enero!B41+[1]feb.!B41+[1]marzo!B41+[1]abril!B41+[1]mayo!B41+[1]junio!B41+[1]julio!B41+[1]agosto!B41+[1]sept.!B41+[1]oct.!B41+[1]nov.!B41+[1]dic.!B41</f>
        <v>28670</v>
      </c>
      <c r="C43" s="152">
        <f>+[1]enero!C41+[1]feb.!C41+[1]marzo!C41+[1]abril!C41+[1]mayo!C41+[1]junio!C41+[1]julio!C41+[1]agosto!C41+[1]sept.!C41+[1]oct.!C41+[1]nov.!C41+[1]dic.!C41</f>
        <v>25908</v>
      </c>
      <c r="D43" s="152">
        <f>+[1]enero!D41+[1]feb.!D41+[1]marzo!D41+[1]abril!D41+[1]mayo!D41+[1]junio!D41+[1]julio!D41+[1]agosto!D41+[1]sept.!D41+[1]oct.!D41+[1]nov.!D41+[1]dic.!D41</f>
        <v>27717</v>
      </c>
      <c r="E43" s="152">
        <f>+[1]enero!E41+[1]feb.!E41+[1]marzo!E41+[1]abril!E41+[1]mayo!E41+[1]junio!E41+[1]julio!E41+[1]agosto!E41+[1]sept.!E41+[1]oct.!E41+[1]nov.!E41+[1]dic.!E41</f>
        <v>28985</v>
      </c>
      <c r="F43" s="152">
        <f>+[1]enero!F41+[1]feb.!F41+[1]marzo!F41+[1]abril!F41+[1]mayo!F41+[1]junio!F41+[1]julio!F41+[1]agosto!F41+[1]sept.!F41+[1]oct.!F41+[1]nov.!F41+[1]dic.!F41</f>
        <v>8469</v>
      </c>
      <c r="G43" s="152">
        <f>+[1]enero!G41+[1]feb.!G41+[1]marzo!G41+[1]abril!G41+[1]mayo!G41+[1]junio!G41+[1]julio!G41+[1]agosto!G41+[1]sept.!G41+[1]oct.!G41+[1]nov.!G41+[1]dic.!G41</f>
        <v>22202</v>
      </c>
      <c r="H43" s="152">
        <f>+[1]enero!H41+[1]feb.!H41+[1]marzo!H41+[1]abril!H41+[1]mayo!H41+[1]junio!H41+[1]julio!H41+[1]agosto!H41+[1]sept.!H41+[1]oct.!H41+[1]nov.!H41+[1]dic.!H41</f>
        <v>12371</v>
      </c>
      <c r="I43" s="152">
        <f>+[1]enero!I41+[1]feb.!I41+[1]marzo!I41+[1]abril!I41+[1]mayo!I41+[1]junio!I41+[1]julio!I41+[1]agosto!I41+[1]sept.!I41+[1]oct.!I41+[1]nov.!I41+[1]dic.!I41</f>
        <v>5437</v>
      </c>
      <c r="J43" s="152">
        <f t="shared" si="0"/>
        <v>159759</v>
      </c>
    </row>
    <row r="44" spans="1:10" ht="20.100000000000001" customHeight="1" thickBot="1" x14ac:dyDescent="0.25">
      <c r="A44" s="154" t="s">
        <v>206</v>
      </c>
      <c r="B44" s="152">
        <f>+[1]enero!B42+[1]feb.!B42+[1]marzo!B42+[1]abril!B42+[1]mayo!B42+[1]junio!B42+[1]julio!B42+[1]agosto!B42+[1]sept.!B42+[1]oct.!B42+[1]nov.!B42+[1]dic.!B42</f>
        <v>722</v>
      </c>
      <c r="C44" s="152">
        <f>+[1]enero!C42+[1]feb.!C42+[1]marzo!C42+[1]abril!C42+[1]mayo!C42+[1]junio!C42+[1]julio!C42+[1]agosto!C42+[1]sept.!C42+[1]oct.!C42+[1]nov.!C42+[1]dic.!C42</f>
        <v>98</v>
      </c>
      <c r="D44" s="152">
        <f>+[1]enero!D42+[1]feb.!D42+[1]marzo!D42+[1]abril!D42+[1]mayo!D42+[1]junio!D42+[1]julio!D42+[1]agosto!D42+[1]sept.!D42+[1]oct.!D42+[1]nov.!D42+[1]dic.!D42</f>
        <v>750</v>
      </c>
      <c r="E44" s="152">
        <f>+[1]enero!E42+[1]feb.!E42+[1]marzo!E42+[1]abril!E42+[1]mayo!E42+[1]junio!E42+[1]julio!E42+[1]agosto!E42+[1]sept.!E42+[1]oct.!E42+[1]nov.!E42+[1]dic.!E42</f>
        <v>0</v>
      </c>
      <c r="F44" s="152">
        <f>+[1]enero!F42+[1]feb.!F42+[1]marzo!F42+[1]abril!F42+[1]mayo!F42+[1]junio!F42+[1]julio!F42+[1]agosto!F42+[1]sept.!F42+[1]oct.!F42+[1]nov.!F42+[1]dic.!F42</f>
        <v>450</v>
      </c>
      <c r="G44" s="152">
        <f>+[1]enero!G42+[1]feb.!G42+[1]marzo!G42+[1]abril!G42+[1]mayo!G42+[1]junio!G42+[1]julio!G42+[1]agosto!G42+[1]sept.!G42+[1]oct.!G42+[1]nov.!G42+[1]dic.!G42</f>
        <v>0</v>
      </c>
      <c r="H44" s="152">
        <f>+[1]enero!H42+[1]feb.!H42+[1]marzo!H42+[1]abril!H42+[1]mayo!H42+[1]junio!H42+[1]julio!H42+[1]agosto!H42+[1]sept.!H42+[1]oct.!H42+[1]nov.!H42+[1]dic.!H42</f>
        <v>0</v>
      </c>
      <c r="I44" s="152">
        <f>+[1]enero!I42+[1]feb.!I42+[1]marzo!I42+[1]abril!I42+[1]mayo!I42+[1]junio!I42+[1]julio!I42+[1]agosto!I42+[1]sept.!I42+[1]oct.!I42+[1]nov.!I42+[1]dic.!I42</f>
        <v>0</v>
      </c>
      <c r="J44" s="155">
        <f t="shared" si="0"/>
        <v>2020</v>
      </c>
    </row>
    <row r="45" spans="1:10" ht="15" customHeight="1" thickBot="1" x14ac:dyDescent="0.25">
      <c r="A45" s="157" t="s">
        <v>10</v>
      </c>
      <c r="B45" s="158">
        <f>SUM(B10:B44)</f>
        <v>318192</v>
      </c>
      <c r="C45" s="158">
        <f t="shared" ref="C45:J45" si="1">SUM(C10:C44)</f>
        <v>1024263</v>
      </c>
      <c r="D45" s="158">
        <f t="shared" si="1"/>
        <v>651137</v>
      </c>
      <c r="E45" s="158">
        <f t="shared" si="1"/>
        <v>646054</v>
      </c>
      <c r="F45" s="158">
        <f t="shared" si="1"/>
        <v>283165</v>
      </c>
      <c r="G45" s="158">
        <f t="shared" si="1"/>
        <v>306806</v>
      </c>
      <c r="H45" s="158">
        <f t="shared" si="1"/>
        <v>874527</v>
      </c>
      <c r="I45" s="158">
        <f t="shared" si="1"/>
        <v>146642</v>
      </c>
      <c r="J45" s="158">
        <f t="shared" si="1"/>
        <v>4250786</v>
      </c>
    </row>
    <row r="46" spans="1:10" x14ac:dyDescent="0.2">
      <c r="A46" s="185" t="s">
        <v>207</v>
      </c>
      <c r="B46" s="186"/>
      <c r="C46" s="186"/>
      <c r="D46" s="186"/>
      <c r="E46" s="186"/>
      <c r="F46" s="186" t="s">
        <v>208</v>
      </c>
      <c r="G46" s="186"/>
      <c r="H46" s="156"/>
      <c r="I46" s="156"/>
      <c r="J46" s="156"/>
    </row>
    <row r="47" spans="1:10" x14ac:dyDescent="0.2">
      <c r="A47" s="186" t="s">
        <v>183</v>
      </c>
      <c r="B47" s="186"/>
      <c r="C47" s="186"/>
      <c r="D47" s="186"/>
      <c r="E47" s="186"/>
      <c r="F47" s="186"/>
      <c r="G47" s="186"/>
      <c r="H47" s="156"/>
      <c r="I47" s="156"/>
      <c r="J47" s="156"/>
    </row>
    <row r="48" spans="1:10" x14ac:dyDescent="0.2">
      <c r="A48" s="186" t="s">
        <v>184</v>
      </c>
      <c r="B48" s="186"/>
      <c r="C48" s="186"/>
      <c r="D48" s="186"/>
      <c r="E48" s="186"/>
      <c r="F48" s="186"/>
      <c r="G48" s="186"/>
      <c r="H48" s="156"/>
      <c r="I48" s="156"/>
      <c r="J48" s="156"/>
    </row>
    <row r="49" spans="1:10" x14ac:dyDescent="0.2">
      <c r="A49" s="186"/>
      <c r="B49" s="186"/>
      <c r="C49" s="186"/>
      <c r="D49" s="186"/>
      <c r="E49" s="186"/>
      <c r="F49" s="186"/>
      <c r="G49" s="186"/>
      <c r="H49" s="156"/>
      <c r="I49" s="156"/>
      <c r="J49" s="156"/>
    </row>
    <row r="50" spans="1:10" x14ac:dyDescent="0.2">
      <c r="A50" s="156"/>
      <c r="B50" s="156"/>
      <c r="C50" s="156"/>
      <c r="D50" s="156"/>
      <c r="E50" s="156"/>
      <c r="F50" s="156"/>
      <c r="G50" s="156"/>
      <c r="H50" s="156"/>
      <c r="I50" s="156"/>
      <c r="J50" s="156"/>
    </row>
    <row r="51" spans="1:10" x14ac:dyDescent="0.2">
      <c r="A51" s="156"/>
      <c r="B51" s="156"/>
      <c r="C51" s="156"/>
      <c r="D51" s="156"/>
      <c r="E51" s="156"/>
      <c r="F51" s="156"/>
      <c r="G51" s="156"/>
      <c r="H51" s="156"/>
      <c r="I51" s="156"/>
      <c r="J51" s="156"/>
    </row>
    <row r="52" spans="1:10" x14ac:dyDescent="0.2">
      <c r="A52" s="156"/>
      <c r="B52" s="156"/>
      <c r="C52" s="156"/>
      <c r="D52" s="156"/>
      <c r="E52" s="156"/>
      <c r="F52" s="156"/>
      <c r="G52" s="156"/>
      <c r="H52" s="156"/>
      <c r="I52" s="156"/>
      <c r="J52" s="156"/>
    </row>
    <row r="53" spans="1:10" x14ac:dyDescent="0.2">
      <c r="A53" s="156"/>
      <c r="B53" s="156"/>
      <c r="C53" s="156"/>
      <c r="D53" s="156"/>
      <c r="E53" s="156"/>
      <c r="F53" s="156"/>
      <c r="G53" s="156"/>
      <c r="H53" s="156"/>
      <c r="I53" s="156"/>
      <c r="J53" s="156"/>
    </row>
    <row r="54" spans="1:10" ht="15.75" x14ac:dyDescent="0.25">
      <c r="A54" s="240" t="s">
        <v>209</v>
      </c>
      <c r="B54" s="240"/>
      <c r="C54" s="240"/>
      <c r="D54" s="240"/>
      <c r="E54" s="240"/>
      <c r="F54" s="240"/>
      <c r="G54" s="240"/>
      <c r="H54" s="240"/>
      <c r="I54" s="240"/>
      <c r="J54" s="240"/>
    </row>
    <row r="55" spans="1:10" ht="15.75" x14ac:dyDescent="0.25">
      <c r="A55" s="240" t="s">
        <v>205</v>
      </c>
      <c r="B55" s="240"/>
      <c r="C55" s="240"/>
      <c r="D55" s="240"/>
      <c r="E55" s="240"/>
      <c r="F55" s="240"/>
      <c r="G55" s="240"/>
      <c r="H55" s="240"/>
      <c r="I55" s="240"/>
      <c r="J55" s="240"/>
    </row>
    <row r="56" spans="1:10" x14ac:dyDescent="0.2">
      <c r="A56" s="156"/>
      <c r="B56" s="156"/>
      <c r="C56" s="156"/>
      <c r="D56" s="156"/>
      <c r="E56" s="156"/>
      <c r="F56" s="156"/>
      <c r="G56" s="156"/>
      <c r="H56" s="156"/>
      <c r="I56" s="156"/>
      <c r="J56" s="156"/>
    </row>
    <row r="57" spans="1:10" ht="13.5" thickBot="1" x14ac:dyDescent="0.25">
      <c r="A57" s="156"/>
      <c r="B57" s="156"/>
      <c r="C57" s="156"/>
      <c r="D57" s="156"/>
      <c r="E57" s="156"/>
      <c r="F57" s="156"/>
      <c r="G57" s="156"/>
      <c r="H57" s="156"/>
      <c r="I57" s="156"/>
      <c r="J57" s="156"/>
    </row>
    <row r="58" spans="1:10" ht="13.5" thickBot="1" x14ac:dyDescent="0.25">
      <c r="A58" s="119" t="s">
        <v>1</v>
      </c>
      <c r="B58" s="120" t="s">
        <v>2</v>
      </c>
      <c r="C58" s="121" t="s">
        <v>3</v>
      </c>
      <c r="D58" s="120" t="s">
        <v>4</v>
      </c>
      <c r="E58" s="121" t="s">
        <v>5</v>
      </c>
      <c r="F58" s="120" t="s">
        <v>6</v>
      </c>
      <c r="G58" s="121" t="s">
        <v>7</v>
      </c>
      <c r="H58" s="120" t="s">
        <v>8</v>
      </c>
      <c r="I58" s="121" t="s">
        <v>9</v>
      </c>
      <c r="J58" s="120" t="s">
        <v>10</v>
      </c>
    </row>
    <row r="59" spans="1:10" ht="20.100000000000001" customHeight="1" x14ac:dyDescent="0.2">
      <c r="A59" s="159" t="s">
        <v>133</v>
      </c>
      <c r="B59" s="160">
        <f>+[1]enero!B57+[1]feb.!B57+[1]marzo!B57+[1]abril!B56+[1]mayo!B84+[1]junio!B84+[1]julio!B84+[1]agosto!B84+[1]sept.!B55+[1]oct.!B56+[1]nov.!B77+[1]dic.!B79</f>
        <v>10754</v>
      </c>
      <c r="C59" s="160">
        <f>+[1]enero!C57+[1]feb.!C57+[1]marzo!C57+[1]abril!C56+[1]mayo!C84+[1]junio!C84+[1]julio!C84+[1]agosto!C84+[1]sept.!C55+[1]oct.!C56+[1]nov.!C77+[1]dic.!C79</f>
        <v>932387</v>
      </c>
      <c r="D59" s="160">
        <f>+[1]enero!D57+[1]feb.!D57+[1]marzo!D57+[1]abril!D56+[1]mayo!D84+[1]junio!D84+[1]julio!D84+[1]agosto!D84+[1]sept.!D55+[1]oct.!D56+[1]nov.!D77+[1]dic.!D79</f>
        <v>494130</v>
      </c>
      <c r="E59" s="160">
        <f>+[1]enero!E57+[1]feb.!E57+[1]marzo!E57+[1]abril!E56+[1]mayo!E84+[1]junio!E84+[1]julio!E84+[1]agosto!E84+[1]sept.!E55+[1]oct.!E56+[1]nov.!E77+[1]dic.!E79</f>
        <v>372918</v>
      </c>
      <c r="F59" s="160">
        <f>+[1]enero!F57+[1]feb.!F57+[1]marzo!F57+[1]abril!F56+[1]mayo!F84+[1]junio!F84+[1]julio!F84+[1]agosto!F84+[1]sept.!F55+[1]oct.!F56+[1]nov.!F77+[1]dic.!F79</f>
        <v>49298</v>
      </c>
      <c r="G59" s="160">
        <f>+[1]enero!G57+[1]feb.!G57+[1]marzo!G57+[1]abril!G56+[1]mayo!G84+[1]junio!G84+[1]julio!G84+[1]agosto!G84+[1]sept.!G55+[1]oct.!G56+[1]nov.!G77+[1]dic.!G79</f>
        <v>4620</v>
      </c>
      <c r="H59" s="160">
        <f>+[1]enero!H57+[1]feb.!H57+[1]marzo!H57+[1]abril!H56+[1]mayo!H84+[1]junio!H84+[1]julio!H84+[1]agosto!H84+[1]sept.!H55+[1]oct.!H56+[1]nov.!H77+[1]dic.!H79</f>
        <v>100861</v>
      </c>
      <c r="I59" s="160">
        <f>+[1]enero!I57+[1]feb.!I57+[1]marzo!I57+[1]abril!I56+[1]mayo!I84+[1]junio!I84+[1]julio!I84+[1]agosto!I84+[1]sept.!I55+[1]oct.!I56+[1]nov.!I77+[1]dic.!I79</f>
        <v>28586</v>
      </c>
      <c r="J59" s="160">
        <f>SUM(B59:I59)</f>
        <v>1993554</v>
      </c>
    </row>
    <row r="60" spans="1:10" ht="20.100000000000001" customHeight="1" x14ac:dyDescent="0.2">
      <c r="A60" s="161" t="s">
        <v>134</v>
      </c>
      <c r="B60" s="160">
        <f>+[1]enero!B58+[1]feb.!B58+[1]marzo!B58+[1]abril!B57+[1]mayo!B85+[1]junio!B85+[1]julio!B85+[1]agosto!B85+[1]sept.!B56+[1]oct.!B57+[1]nov.!B78+[1]dic.!B80</f>
        <v>57913</v>
      </c>
      <c r="C60" s="160">
        <f>+[1]enero!C58+[1]feb.!C58+[1]marzo!C58+[1]abril!C57+[1]mayo!C85+[1]junio!C85+[1]julio!C85+[1]agosto!C85+[1]sept.!C56+[1]oct.!C57+[1]nov.!C78+[1]dic.!C80</f>
        <v>17836</v>
      </c>
      <c r="D60" s="160">
        <f>+[1]enero!D58+[1]feb.!D58+[1]marzo!D58+[1]abril!D57+[1]mayo!D85+[1]junio!D85+[1]julio!D85+[1]agosto!D85+[1]sept.!D56+[1]oct.!D57+[1]nov.!D78+[1]dic.!D80</f>
        <v>24807</v>
      </c>
      <c r="E60" s="160">
        <f>+[1]enero!E58+[1]feb.!E58+[1]marzo!E58+[1]abril!E57+[1]mayo!E85+[1]junio!E85+[1]julio!E85+[1]agosto!E85+[1]sept.!E56+[1]oct.!E57+[1]nov.!E78+[1]dic.!E80</f>
        <v>18202</v>
      </c>
      <c r="F60" s="160">
        <f>+[1]enero!F58+[1]feb.!F58+[1]marzo!F58+[1]abril!F57+[1]mayo!F85+[1]junio!F85+[1]julio!F85+[1]agosto!F85+[1]sept.!F56+[1]oct.!F57+[1]nov.!F78+[1]dic.!F80</f>
        <v>42137</v>
      </c>
      <c r="G60" s="160">
        <f>+[1]enero!G58+[1]feb.!G58+[1]marzo!G58+[1]abril!G57+[1]mayo!G85+[1]junio!G85+[1]julio!G85+[1]agosto!G85+[1]sept.!G56+[1]oct.!G57+[1]nov.!G78+[1]dic.!G80</f>
        <v>30123</v>
      </c>
      <c r="H60" s="160">
        <f>+[1]enero!H58+[1]feb.!H58+[1]marzo!H58+[1]abril!H57+[1]mayo!H85+[1]junio!H85+[1]julio!H85+[1]agosto!H85+[1]sept.!H56+[1]oct.!H57+[1]nov.!H78+[1]dic.!H80</f>
        <v>98602</v>
      </c>
      <c r="I60" s="160">
        <f>+[1]enero!I58+[1]feb.!I58+[1]marzo!I58+[1]abril!I57+[1]mayo!I85+[1]junio!I85+[1]julio!I85+[1]agosto!I85+[1]sept.!I56+[1]oct.!I57+[1]nov.!I78+[1]dic.!I80</f>
        <v>18499</v>
      </c>
      <c r="J60" s="160">
        <f t="shared" ref="J60:J93" si="2">SUM(B60:I60)</f>
        <v>308119</v>
      </c>
    </row>
    <row r="61" spans="1:10" ht="20.100000000000001" customHeight="1" x14ac:dyDescent="0.2">
      <c r="A61" s="161" t="s">
        <v>135</v>
      </c>
      <c r="B61" s="160">
        <f>+[1]enero!B59+[1]feb.!B59+[1]marzo!B59+[1]abril!B58+[1]mayo!B86+[1]junio!B86+[1]julio!B86+[1]agosto!B86+[1]sept.!B57+[1]oct.!B58+[1]nov.!B79+[1]dic.!B81</f>
        <v>3029</v>
      </c>
      <c r="C61" s="160">
        <f>+[1]enero!C59+[1]feb.!C59+[1]marzo!C59+[1]abril!C58+[1]mayo!C86+[1]junio!C86+[1]julio!C86+[1]agosto!C86+[1]sept.!C57+[1]oct.!C58+[1]nov.!C79+[1]dic.!C81</f>
        <v>0</v>
      </c>
      <c r="D61" s="160">
        <f>+[1]enero!D59+[1]feb.!D59+[1]marzo!D59+[1]abril!D58+[1]mayo!D86+[1]junio!D86+[1]julio!D86+[1]agosto!D86+[1]sept.!D57+[1]oct.!D58+[1]nov.!D79+[1]dic.!D81</f>
        <v>7105</v>
      </c>
      <c r="E61" s="160">
        <f>+[1]enero!E59+[1]feb.!E59+[1]marzo!E59+[1]abril!E58+[1]mayo!E86+[1]junio!E86+[1]julio!E86+[1]agosto!E86+[1]sept.!E57+[1]oct.!E58+[1]nov.!E79+[1]dic.!E81</f>
        <v>0</v>
      </c>
      <c r="F61" s="160">
        <f>+[1]enero!F59+[1]feb.!F59+[1]marzo!F59+[1]abril!F58+[1]mayo!F86+[1]junio!F86+[1]julio!F86+[1]agosto!F86+[1]sept.!F57+[1]oct.!F58+[1]nov.!F79+[1]dic.!F81</f>
        <v>0</v>
      </c>
      <c r="G61" s="160">
        <f>+[1]enero!G59+[1]feb.!G59+[1]marzo!G59+[1]abril!G58+[1]mayo!G86+[1]junio!G86+[1]julio!G86+[1]agosto!G86+[1]sept.!G57+[1]oct.!G58+[1]nov.!G79+[1]dic.!G81</f>
        <v>19450</v>
      </c>
      <c r="H61" s="160">
        <f>+[1]enero!H59+[1]feb.!H59+[1]marzo!H59+[1]abril!H58+[1]mayo!H86+[1]junio!H86+[1]julio!H86+[1]agosto!H86+[1]sept.!H57+[1]oct.!H58+[1]nov.!H79+[1]dic.!H81</f>
        <v>1160</v>
      </c>
      <c r="I61" s="160">
        <f>+[1]enero!I59+[1]feb.!I59+[1]marzo!I59+[1]abril!I58+[1]mayo!I86+[1]junio!I86+[1]julio!I86+[1]agosto!I86+[1]sept.!I57+[1]oct.!I58+[1]nov.!I79+[1]dic.!I81</f>
        <v>0</v>
      </c>
      <c r="J61" s="160">
        <f t="shared" si="2"/>
        <v>30744</v>
      </c>
    </row>
    <row r="62" spans="1:10" ht="20.100000000000001" customHeight="1" x14ac:dyDescent="0.2">
      <c r="A62" s="161" t="s">
        <v>136</v>
      </c>
      <c r="B62" s="160">
        <f>+[1]enero!B60+[1]feb.!B60+[1]marzo!B60+[1]abril!B59+[1]mayo!B87+[1]junio!B87+[1]julio!B87+[1]agosto!B87+[1]sept.!B58+[1]oct.!B59+[1]nov.!B80+[1]dic.!B82</f>
        <v>18097</v>
      </c>
      <c r="C62" s="160">
        <f>+[1]enero!C60+[1]feb.!C60+[1]marzo!C60+[1]abril!C59+[1]mayo!C87+[1]junio!C87+[1]julio!C87+[1]agosto!C87+[1]sept.!C58+[1]oct.!C59+[1]nov.!C80+[1]dic.!C82</f>
        <v>937150</v>
      </c>
      <c r="D62" s="160">
        <f>+[1]enero!D60+[1]feb.!D60+[1]marzo!D60+[1]abril!D59+[1]mayo!D87+[1]junio!D87+[1]julio!D87+[1]agosto!D87+[1]sept.!D58+[1]oct.!D59+[1]nov.!D80+[1]dic.!D82</f>
        <v>89966</v>
      </c>
      <c r="E62" s="160">
        <f>+[1]enero!E60+[1]feb.!E60+[1]marzo!E60+[1]abril!E59+[1]mayo!E87+[1]junio!E87+[1]julio!E87+[1]agosto!E87+[1]sept.!E58+[1]oct.!E59+[1]nov.!E80+[1]dic.!E82</f>
        <v>16188</v>
      </c>
      <c r="F62" s="160">
        <f>+[1]enero!F60+[1]feb.!F60+[1]marzo!F60+[1]abril!F59+[1]mayo!F87+[1]junio!F87+[1]julio!F87+[1]agosto!F87+[1]sept.!F58+[1]oct.!F59+[1]nov.!F80+[1]dic.!F82</f>
        <v>99351</v>
      </c>
      <c r="G62" s="160">
        <f>+[1]enero!G60+[1]feb.!G60+[1]marzo!G60+[1]abril!G59+[1]mayo!G87+[1]junio!G87+[1]julio!G87+[1]agosto!G87+[1]sept.!G58+[1]oct.!G59+[1]nov.!G80+[1]dic.!G82</f>
        <v>167035</v>
      </c>
      <c r="H62" s="160">
        <f>+[1]enero!H60+[1]feb.!H60+[1]marzo!H60+[1]abril!H59+[1]mayo!H87+[1]junio!H87+[1]julio!H87+[1]agosto!H87+[1]sept.!H58+[1]oct.!H59+[1]nov.!H80+[1]dic.!H82</f>
        <v>8690</v>
      </c>
      <c r="I62" s="160">
        <f>+[1]enero!I60+[1]feb.!I60+[1]marzo!I60+[1]abril!I59+[1]mayo!I87+[1]junio!I87+[1]julio!I87+[1]agosto!I87+[1]sept.!I58+[1]oct.!I59+[1]nov.!I80+[1]dic.!I82</f>
        <v>432600</v>
      </c>
      <c r="J62" s="160">
        <f t="shared" si="2"/>
        <v>1769077</v>
      </c>
    </row>
    <row r="63" spans="1:10" ht="20.100000000000001" customHeight="1" x14ac:dyDescent="0.2">
      <c r="A63" s="161" t="s">
        <v>137</v>
      </c>
      <c r="B63" s="160">
        <f>+[1]enero!B61+[1]feb.!B61+[1]marzo!B61+[1]abril!B60+[1]mayo!B88+[1]junio!B88+[1]julio!B88+[1]agosto!B88+[1]sept.!B59+[1]oct.!B60+[1]nov.!B81+[1]dic.!B83</f>
        <v>200</v>
      </c>
      <c r="C63" s="160">
        <f>+[1]enero!C61+[1]feb.!C61+[1]marzo!C61+[1]abril!C60+[1]mayo!C88+[1]junio!C88+[1]julio!C88+[1]agosto!C88+[1]sept.!C59+[1]oct.!C60+[1]nov.!C81+[1]dic.!C83</f>
        <v>226</v>
      </c>
      <c r="D63" s="160">
        <f>+[1]enero!D61+[1]feb.!D61+[1]marzo!D61+[1]abril!D60+[1]mayo!D88+[1]junio!D88+[1]julio!D88+[1]agosto!D88+[1]sept.!D59+[1]oct.!D60+[1]nov.!D81+[1]dic.!D83</f>
        <v>4038</v>
      </c>
      <c r="E63" s="160">
        <f>+[1]enero!E61+[1]feb.!E61+[1]marzo!E61+[1]abril!E60+[1]mayo!E88+[1]junio!E88+[1]julio!E88+[1]agosto!E88+[1]sept.!E59+[1]oct.!E60+[1]nov.!E81+[1]dic.!E83</f>
        <v>5</v>
      </c>
      <c r="F63" s="160">
        <f>+[1]enero!F61+[1]feb.!F61+[1]marzo!F61+[1]abril!F60+[1]mayo!F88+[1]junio!F88+[1]julio!F88+[1]agosto!F88+[1]sept.!F59+[1]oct.!F60+[1]nov.!F81+[1]dic.!F83</f>
        <v>599</v>
      </c>
      <c r="G63" s="160">
        <f>+[1]enero!G61+[1]feb.!G61+[1]marzo!G61+[1]abril!G60+[1]mayo!G88+[1]junio!G88+[1]julio!G88+[1]agosto!G88+[1]sept.!G59+[1]oct.!G60+[1]nov.!G81+[1]dic.!G83</f>
        <v>68</v>
      </c>
      <c r="H63" s="160">
        <f>+[1]enero!H61+[1]feb.!H61+[1]marzo!H61+[1]abril!H60+[1]mayo!H88+[1]junio!H88+[1]julio!H88+[1]agosto!H88+[1]sept.!H59+[1]oct.!H60+[1]nov.!H81+[1]dic.!H83</f>
        <v>25613</v>
      </c>
      <c r="I63" s="160">
        <f>+[1]enero!I61+[1]feb.!I61+[1]marzo!I61+[1]abril!I60+[1]mayo!I88+[1]junio!I88+[1]julio!I88+[1]agosto!I88+[1]sept.!I59+[1]oct.!I60+[1]nov.!I81+[1]dic.!I83</f>
        <v>175</v>
      </c>
      <c r="J63" s="160">
        <f t="shared" si="2"/>
        <v>30924</v>
      </c>
    </row>
    <row r="64" spans="1:10" ht="20.100000000000001" customHeight="1" x14ac:dyDescent="0.2">
      <c r="A64" s="161" t="s">
        <v>138</v>
      </c>
      <c r="B64" s="160">
        <f>+[1]enero!B62+[1]feb.!B62+[1]marzo!B62+[1]abril!B61+[1]mayo!B89+[1]junio!B89+[1]julio!B89+[1]agosto!B89+[1]sept.!B60+[1]oct.!B61+[1]nov.!B82+[1]dic.!B84</f>
        <v>28741</v>
      </c>
      <c r="C64" s="160">
        <f>+[1]enero!C62+[1]feb.!C62+[1]marzo!C62+[1]abril!C61+[1]mayo!C89+[1]junio!C89+[1]julio!C89+[1]agosto!C89+[1]sept.!C60+[1]oct.!C61+[1]nov.!C82+[1]dic.!C84</f>
        <v>2267</v>
      </c>
      <c r="D64" s="160">
        <f>+[1]enero!D62+[1]feb.!D62+[1]marzo!D62+[1]abril!D61+[1]mayo!D89+[1]junio!D89+[1]julio!D89+[1]agosto!D89+[1]sept.!D60+[1]oct.!D61+[1]nov.!D82+[1]dic.!D84</f>
        <v>11003</v>
      </c>
      <c r="E64" s="160">
        <f>+[1]enero!E62+[1]feb.!E62+[1]marzo!E62+[1]abril!E61+[1]mayo!E89+[1]junio!E89+[1]julio!E89+[1]agosto!E89+[1]sept.!E60+[1]oct.!E61+[1]nov.!E82+[1]dic.!E84</f>
        <v>27546</v>
      </c>
      <c r="F64" s="160">
        <f>+[1]enero!F62+[1]feb.!F62+[1]marzo!F62+[1]abril!F61+[1]mayo!F89+[1]junio!F89+[1]julio!F89+[1]agosto!F89+[1]sept.!F60+[1]oct.!F61+[1]nov.!F82+[1]dic.!F84</f>
        <v>18406</v>
      </c>
      <c r="G64" s="160">
        <f>+[1]enero!G62+[1]feb.!G62+[1]marzo!G62+[1]abril!G61+[1]mayo!G89+[1]junio!G89+[1]julio!G89+[1]agosto!G89+[1]sept.!G60+[1]oct.!G61+[1]nov.!G82+[1]dic.!G84</f>
        <v>34754</v>
      </c>
      <c r="H64" s="160">
        <f>+[1]enero!H62+[1]feb.!H62+[1]marzo!H62+[1]abril!H61+[1]mayo!H89+[1]junio!H89+[1]julio!H89+[1]agosto!H89+[1]sept.!H60+[1]oct.!H61+[1]nov.!H82+[1]dic.!H84</f>
        <v>227753</v>
      </c>
      <c r="I64" s="160">
        <f>+[1]enero!I62+[1]feb.!I62+[1]marzo!I62+[1]abril!I61+[1]mayo!I89+[1]junio!I89+[1]julio!I89+[1]agosto!I89+[1]sept.!I60+[1]oct.!I61+[1]nov.!I82+[1]dic.!I84</f>
        <v>23547</v>
      </c>
      <c r="J64" s="160">
        <f t="shared" si="2"/>
        <v>374017</v>
      </c>
    </row>
    <row r="65" spans="1:10" ht="20.100000000000001" customHeight="1" x14ac:dyDescent="0.2">
      <c r="A65" s="161" t="s">
        <v>139</v>
      </c>
      <c r="B65" s="160">
        <f>+[1]enero!B63+[1]feb.!B63+[1]marzo!B63+[1]abril!B62+[1]mayo!B90+[1]junio!B90+[1]julio!B90+[1]agosto!B90+[1]sept.!B61+[1]oct.!B62+[1]nov.!B83+[1]dic.!B85</f>
        <v>3453</v>
      </c>
      <c r="C65" s="160">
        <f>+[1]enero!C63+[1]feb.!C63+[1]marzo!C63+[1]abril!C62+[1]mayo!C90+[1]junio!C90+[1]julio!C90+[1]agosto!C90+[1]sept.!C61+[1]oct.!C62+[1]nov.!C83+[1]dic.!C85</f>
        <v>1669</v>
      </c>
      <c r="D65" s="160">
        <f>+[1]enero!D63+[1]feb.!D63+[1]marzo!D63+[1]abril!D62+[1]mayo!D90+[1]junio!D90+[1]julio!D90+[1]agosto!D90+[1]sept.!D61+[1]oct.!D62+[1]nov.!D83+[1]dic.!D85</f>
        <v>3526</v>
      </c>
      <c r="E65" s="160">
        <f>+[1]enero!E63+[1]feb.!E63+[1]marzo!E63+[1]abril!E62+[1]mayo!E90+[1]junio!E90+[1]julio!E90+[1]agosto!E90+[1]sept.!E61+[1]oct.!E62+[1]nov.!E83+[1]dic.!E85</f>
        <v>751</v>
      </c>
      <c r="F65" s="160">
        <f>+[1]enero!F63+[1]feb.!F63+[1]marzo!F63+[1]abril!F62+[1]mayo!F90+[1]junio!F90+[1]julio!F90+[1]agosto!F90+[1]sept.!F61+[1]oct.!F62+[1]nov.!F83+[1]dic.!F85</f>
        <v>801</v>
      </c>
      <c r="G65" s="160">
        <f>+[1]enero!G63+[1]feb.!G63+[1]marzo!G63+[1]abril!G62+[1]mayo!G90+[1]junio!G90+[1]julio!G90+[1]agosto!G90+[1]sept.!G61+[1]oct.!G62+[1]nov.!G83+[1]dic.!G85</f>
        <v>31932</v>
      </c>
      <c r="H65" s="160">
        <f>+[1]enero!H63+[1]feb.!H63+[1]marzo!H63+[1]abril!H62+[1]mayo!H90+[1]junio!H90+[1]julio!H90+[1]agosto!H90+[1]sept.!H61+[1]oct.!H62+[1]nov.!H83+[1]dic.!H85</f>
        <v>55879</v>
      </c>
      <c r="I65" s="160">
        <f>+[1]enero!I63+[1]feb.!I63+[1]marzo!I63+[1]abril!I62+[1]mayo!I90+[1]junio!I90+[1]julio!I90+[1]agosto!I90+[1]sept.!I61+[1]oct.!I62+[1]nov.!I83+[1]dic.!I85</f>
        <v>5934</v>
      </c>
      <c r="J65" s="160">
        <f t="shared" si="2"/>
        <v>103945</v>
      </c>
    </row>
    <row r="66" spans="1:10" ht="20.100000000000001" customHeight="1" x14ac:dyDescent="0.2">
      <c r="A66" s="161" t="s">
        <v>140</v>
      </c>
      <c r="B66" s="160">
        <f>+[1]enero!B64+[1]feb.!B64+[1]marzo!B64+[1]abril!B63+[1]mayo!B91+[1]junio!B91+[1]julio!B91+[1]agosto!B91+[1]sept.!B62+[1]oct.!B63+[1]nov.!B84+[1]dic.!B86</f>
        <v>164</v>
      </c>
      <c r="C66" s="160">
        <f>+[1]enero!C64+[1]feb.!C64+[1]marzo!C64+[1]abril!C63+[1]mayo!C91+[1]junio!C91+[1]julio!C91+[1]agosto!C91+[1]sept.!C62+[1]oct.!C63+[1]nov.!C84+[1]dic.!C86</f>
        <v>0</v>
      </c>
      <c r="D66" s="160">
        <f>+[1]enero!D64+[1]feb.!D64+[1]marzo!D64+[1]abril!D63+[1]mayo!D91+[1]junio!D91+[1]julio!D91+[1]agosto!D91+[1]sept.!D62+[1]oct.!D63+[1]nov.!D84+[1]dic.!D86</f>
        <v>145</v>
      </c>
      <c r="E66" s="160">
        <f>+[1]enero!E64+[1]feb.!E64+[1]marzo!E64+[1]abril!E63+[1]mayo!E91+[1]junio!E91+[1]julio!E91+[1]agosto!E91+[1]sept.!E62+[1]oct.!E63+[1]nov.!E84+[1]dic.!E86</f>
        <v>179</v>
      </c>
      <c r="F66" s="160">
        <f>+[1]enero!F64+[1]feb.!F64+[1]marzo!F64+[1]abril!F63+[1]mayo!F91+[1]junio!F91+[1]julio!F91+[1]agosto!F91+[1]sept.!F62+[1]oct.!F63+[1]nov.!F84+[1]dic.!F86</f>
        <v>333</v>
      </c>
      <c r="G66" s="160">
        <f>+[1]enero!G64+[1]feb.!G64+[1]marzo!G64+[1]abril!G63+[1]mayo!G91+[1]junio!G91+[1]julio!G91+[1]agosto!G91+[1]sept.!G62+[1]oct.!G63+[1]nov.!G84+[1]dic.!G86</f>
        <v>6876</v>
      </c>
      <c r="H66" s="160">
        <f>+[1]enero!H64+[1]feb.!H64+[1]marzo!H64+[1]abril!H63+[1]mayo!H91+[1]junio!H91+[1]julio!H91+[1]agosto!H91+[1]sept.!H62+[1]oct.!H63+[1]nov.!H84+[1]dic.!H86</f>
        <v>5606</v>
      </c>
      <c r="I66" s="160">
        <f>+[1]enero!I64+[1]feb.!I64+[1]marzo!I64+[1]abril!I63+[1]mayo!I91+[1]junio!I91+[1]julio!I91+[1]agosto!I91+[1]sept.!I62+[1]oct.!I63+[1]nov.!I84+[1]dic.!I86</f>
        <v>236</v>
      </c>
      <c r="J66" s="160">
        <f t="shared" si="2"/>
        <v>13539</v>
      </c>
    </row>
    <row r="67" spans="1:10" ht="20.100000000000001" customHeight="1" x14ac:dyDescent="0.2">
      <c r="A67" s="161" t="s">
        <v>141</v>
      </c>
      <c r="B67" s="160">
        <f>+[1]enero!B65+[1]feb.!B65+[1]marzo!B65+[1]abril!B64+[1]mayo!B92+[1]junio!B92+[1]julio!B92+[1]agosto!B92+[1]sept.!B63+[1]oct.!B64+[1]nov.!B85+[1]dic.!B87</f>
        <v>23866</v>
      </c>
      <c r="C67" s="160">
        <f>+[1]enero!C65+[1]feb.!C65+[1]marzo!C65+[1]abril!C64+[1]mayo!C92+[1]junio!C92+[1]julio!C92+[1]agosto!C92+[1]sept.!C63+[1]oct.!C64+[1]nov.!C85+[1]dic.!C87</f>
        <v>6891</v>
      </c>
      <c r="D67" s="160">
        <f>+[1]enero!D65+[1]feb.!D65+[1]marzo!D65+[1]abril!D64+[1]mayo!D92+[1]junio!D92+[1]julio!D92+[1]agosto!D92+[1]sept.!D63+[1]oct.!D64+[1]nov.!D85+[1]dic.!D87</f>
        <v>12324</v>
      </c>
      <c r="E67" s="160">
        <f>+[1]enero!E65+[1]feb.!E65+[1]marzo!E65+[1]abril!E64+[1]mayo!E92+[1]junio!E92+[1]julio!E92+[1]agosto!E92+[1]sept.!E63+[1]oct.!E64+[1]nov.!E85+[1]dic.!E87</f>
        <v>5944</v>
      </c>
      <c r="F67" s="160">
        <f>+[1]enero!F65+[1]feb.!F65+[1]marzo!F65+[1]abril!F64+[1]mayo!F92+[1]junio!F92+[1]julio!F92+[1]agosto!F92+[1]sept.!F63+[1]oct.!F64+[1]nov.!F85+[1]dic.!F87</f>
        <v>57636</v>
      </c>
      <c r="G67" s="160">
        <f>+[1]enero!G65+[1]feb.!G65+[1]marzo!G65+[1]abril!G64+[1]mayo!G92+[1]junio!G92+[1]julio!G92+[1]agosto!G92+[1]sept.!G63+[1]oct.!G64+[1]nov.!G85+[1]dic.!G87</f>
        <v>100011</v>
      </c>
      <c r="H67" s="160">
        <f>+[1]enero!H65+[1]feb.!H65+[1]marzo!H65+[1]abril!H64+[1]mayo!H92+[1]junio!H92+[1]julio!H92+[1]agosto!H92+[1]sept.!H63+[1]oct.!H64+[1]nov.!H85+[1]dic.!H87</f>
        <v>187385</v>
      </c>
      <c r="I67" s="160">
        <f>+[1]enero!I65+[1]feb.!I65+[1]marzo!I65+[1]abril!I64+[1]mayo!I92+[1]junio!I92+[1]julio!I92+[1]agosto!I92+[1]sept.!I63+[1]oct.!I64+[1]nov.!I85+[1]dic.!I87</f>
        <v>8221</v>
      </c>
      <c r="J67" s="160">
        <f t="shared" si="2"/>
        <v>402278</v>
      </c>
    </row>
    <row r="68" spans="1:10" ht="20.100000000000001" customHeight="1" x14ac:dyDescent="0.2">
      <c r="A68" s="161" t="s">
        <v>142</v>
      </c>
      <c r="B68" s="160">
        <f>+[1]enero!B66+[1]feb.!B66+[1]marzo!B66+[1]abril!B65+[1]mayo!B93+[1]junio!B93+[1]julio!B93+[1]agosto!B93+[1]sept.!B64+[1]oct.!B65+[1]nov.!B86+[1]dic.!B88</f>
        <v>20419</v>
      </c>
      <c r="C68" s="160">
        <f>+[1]enero!C66+[1]feb.!C66+[1]marzo!C66+[1]abril!C65+[1]mayo!C93+[1]junio!C93+[1]julio!C93+[1]agosto!C93+[1]sept.!C64+[1]oct.!C65+[1]nov.!C86+[1]dic.!C88</f>
        <v>8328</v>
      </c>
      <c r="D68" s="160">
        <f>+[1]enero!D66+[1]feb.!D66+[1]marzo!D66+[1]abril!D65+[1]mayo!D93+[1]junio!D93+[1]julio!D93+[1]agosto!D93+[1]sept.!D64+[1]oct.!D65+[1]nov.!D86+[1]dic.!D88</f>
        <v>3734</v>
      </c>
      <c r="E68" s="160">
        <f>+[1]enero!E66+[1]feb.!E66+[1]marzo!E66+[1]abril!E65+[1]mayo!E93+[1]junio!E93+[1]julio!E93+[1]agosto!E93+[1]sept.!E64+[1]oct.!E65+[1]nov.!E86+[1]dic.!E88</f>
        <v>15934</v>
      </c>
      <c r="F68" s="160">
        <f>+[1]enero!F66+[1]feb.!F66+[1]marzo!F66+[1]abril!F65+[1]mayo!F93+[1]junio!F93+[1]julio!F93+[1]agosto!F93+[1]sept.!F64+[1]oct.!F65+[1]nov.!F86+[1]dic.!F88</f>
        <v>9770</v>
      </c>
      <c r="G68" s="160">
        <f>+[1]enero!G66+[1]feb.!G66+[1]marzo!G66+[1]abril!G65+[1]mayo!G93+[1]junio!G93+[1]julio!G93+[1]agosto!G93+[1]sept.!G64+[1]oct.!G65+[1]nov.!G86+[1]dic.!G88</f>
        <v>2672</v>
      </c>
      <c r="H68" s="160">
        <f>+[1]enero!H66+[1]feb.!H66+[1]marzo!H66+[1]abril!H65+[1]mayo!H93+[1]junio!H93+[1]julio!H93+[1]agosto!H93+[1]sept.!H64+[1]oct.!H65+[1]nov.!H86+[1]dic.!H88</f>
        <v>32471</v>
      </c>
      <c r="I68" s="160">
        <f>+[1]enero!I66+[1]feb.!I66+[1]marzo!I66+[1]abril!I65+[1]mayo!I93+[1]junio!I93+[1]julio!I93+[1]agosto!I93+[1]sept.!I64+[1]oct.!I65+[1]nov.!I86+[1]dic.!I88</f>
        <v>3337</v>
      </c>
      <c r="J68" s="160">
        <f t="shared" si="2"/>
        <v>96665</v>
      </c>
    </row>
    <row r="69" spans="1:10" ht="20.100000000000001" customHeight="1" x14ac:dyDescent="0.2">
      <c r="A69" s="161" t="s">
        <v>143</v>
      </c>
      <c r="B69" s="160">
        <f>+[1]enero!B67+[1]feb.!B67+[1]marzo!B67+[1]abril!B66+[1]mayo!B94+[1]junio!B94+[1]julio!B94+[1]agosto!B94+[1]sept.!B65+[1]oct.!B66+[1]nov.!B87+[1]dic.!B89</f>
        <v>268</v>
      </c>
      <c r="C69" s="160">
        <f>+[1]enero!C67+[1]feb.!C67+[1]marzo!C67+[1]abril!C66+[1]mayo!C94+[1]junio!C94+[1]julio!C94+[1]agosto!C94+[1]sept.!C65+[1]oct.!C66+[1]nov.!C87+[1]dic.!C89</f>
        <v>9383</v>
      </c>
      <c r="D69" s="160">
        <f>+[1]enero!D67+[1]feb.!D67+[1]marzo!D67+[1]abril!D66+[1]mayo!D94+[1]junio!D94+[1]julio!D94+[1]agosto!D94+[1]sept.!D65+[1]oct.!D66+[1]nov.!D87+[1]dic.!D89</f>
        <v>125</v>
      </c>
      <c r="E69" s="160">
        <f>+[1]enero!E67+[1]feb.!E67+[1]marzo!E67+[1]abril!E66+[1]mayo!E94+[1]junio!E94+[1]julio!E94+[1]agosto!E94+[1]sept.!E65+[1]oct.!E66+[1]nov.!E87+[1]dic.!E89</f>
        <v>285</v>
      </c>
      <c r="F69" s="160">
        <f>+[1]enero!F67+[1]feb.!F67+[1]marzo!F67+[1]abril!F66+[1]mayo!F94+[1]junio!F94+[1]julio!F94+[1]agosto!F94+[1]sept.!F65+[1]oct.!F66+[1]nov.!F87+[1]dic.!F89</f>
        <v>8132</v>
      </c>
      <c r="G69" s="160">
        <f>+[1]enero!G67+[1]feb.!G67+[1]marzo!G67+[1]abril!G66+[1]mayo!G94+[1]junio!G94+[1]julio!G94+[1]agosto!G94+[1]sept.!G65+[1]oct.!G66+[1]nov.!G87+[1]dic.!G89</f>
        <v>8489</v>
      </c>
      <c r="H69" s="160">
        <f>+[1]enero!H67+[1]feb.!H67+[1]marzo!H67+[1]abril!H66+[1]mayo!H94+[1]junio!H94+[1]julio!H94+[1]agosto!H94+[1]sept.!H65+[1]oct.!H66+[1]nov.!H87+[1]dic.!H89</f>
        <v>461</v>
      </c>
      <c r="I69" s="160">
        <f>+[1]enero!I67+[1]feb.!I67+[1]marzo!I67+[1]abril!I66+[1]mayo!I94+[1]junio!I94+[1]julio!I94+[1]agosto!I94+[1]sept.!I65+[1]oct.!I66+[1]nov.!I87+[1]dic.!I89</f>
        <v>6122</v>
      </c>
      <c r="J69" s="160">
        <f t="shared" si="2"/>
        <v>33265</v>
      </c>
    </row>
    <row r="70" spans="1:10" ht="20.100000000000001" customHeight="1" x14ac:dyDescent="0.2">
      <c r="A70" s="161" t="s">
        <v>144</v>
      </c>
      <c r="B70" s="160">
        <f>+[1]enero!B68+[1]feb.!B68+[1]marzo!B68+[1]abril!B67+[1]mayo!B95+[1]junio!B95+[1]julio!B95+[1]agosto!B95+[1]sept.!B66+[1]oct.!B67+[1]nov.!B88+[1]dic.!B90</f>
        <v>7</v>
      </c>
      <c r="C70" s="160">
        <f>+[1]enero!C68+[1]feb.!C68+[1]marzo!C68+[1]abril!C67+[1]mayo!C95+[1]junio!C95+[1]julio!C95+[1]agosto!C95+[1]sept.!C66+[1]oct.!C67+[1]nov.!C88+[1]dic.!C90</f>
        <v>0</v>
      </c>
      <c r="D70" s="160">
        <f>+[1]enero!D68+[1]feb.!D68+[1]marzo!D68+[1]abril!D67+[1]mayo!D95+[1]junio!D95+[1]julio!D95+[1]agosto!D95+[1]sept.!D66+[1]oct.!D67+[1]nov.!D88+[1]dic.!D90</f>
        <v>0</v>
      </c>
      <c r="E70" s="160">
        <f>+[1]enero!E68+[1]feb.!E68+[1]marzo!E68+[1]abril!E67+[1]mayo!E95+[1]junio!E95+[1]julio!E95+[1]agosto!E95+[1]sept.!E66+[1]oct.!E67+[1]nov.!E88+[1]dic.!E90</f>
        <v>19639</v>
      </c>
      <c r="F70" s="160">
        <f>+[1]enero!F68+[1]feb.!F68+[1]marzo!F68+[1]abril!F67+[1]mayo!F95+[1]junio!F95+[1]julio!F95+[1]agosto!F95+[1]sept.!F66+[1]oct.!F67+[1]nov.!F88+[1]dic.!F90</f>
        <v>6083</v>
      </c>
      <c r="G70" s="160">
        <f>+[1]enero!G68+[1]feb.!G68+[1]marzo!G68+[1]abril!G67+[1]mayo!G95+[1]junio!G95+[1]julio!G95+[1]agosto!G95+[1]sept.!G66+[1]oct.!G67+[1]nov.!G88+[1]dic.!G90</f>
        <v>1853</v>
      </c>
      <c r="H70" s="160">
        <f>+[1]enero!H68+[1]feb.!H68+[1]marzo!H68+[1]abril!H67+[1]mayo!H95+[1]junio!H95+[1]julio!H95+[1]agosto!H95+[1]sept.!H66+[1]oct.!H67+[1]nov.!H88+[1]dic.!H90</f>
        <v>212</v>
      </c>
      <c r="I70" s="160">
        <f>+[1]enero!I68+[1]feb.!I68+[1]marzo!I68+[1]abril!I67+[1]mayo!I95+[1]junio!I95+[1]julio!I95+[1]agosto!I95+[1]sept.!I66+[1]oct.!I67+[1]nov.!I88+[1]dic.!I90</f>
        <v>0</v>
      </c>
      <c r="J70" s="160">
        <f t="shared" si="2"/>
        <v>27794</v>
      </c>
    </row>
    <row r="71" spans="1:10" ht="20.100000000000001" customHeight="1" x14ac:dyDescent="0.2">
      <c r="A71" s="161" t="s">
        <v>145</v>
      </c>
      <c r="B71" s="160">
        <f>+[1]enero!B69+[1]feb.!B69+[1]marzo!B69+[1]abril!B68+[1]mayo!B96+[1]junio!B96+[1]julio!B96+[1]agosto!B96+[1]sept.!B67+[1]oct.!B68+[1]nov.!B89+[1]dic.!B91</f>
        <v>9379</v>
      </c>
      <c r="C71" s="160">
        <f>+[1]enero!C69+[1]feb.!C69+[1]marzo!C69+[1]abril!C68+[1]mayo!C96+[1]junio!C96+[1]julio!C96+[1]agosto!C96+[1]sept.!C67+[1]oct.!C68+[1]nov.!C89+[1]dic.!C91</f>
        <v>36767</v>
      </c>
      <c r="D71" s="160">
        <f>+[1]enero!D69+[1]feb.!D69+[1]marzo!D69+[1]abril!D68+[1]mayo!D96+[1]junio!D96+[1]julio!D96+[1]agosto!D96+[1]sept.!D67+[1]oct.!D68+[1]nov.!D89+[1]dic.!D91</f>
        <v>1912</v>
      </c>
      <c r="E71" s="160">
        <f>+[1]enero!E69+[1]feb.!E69+[1]marzo!E69+[1]abril!E68+[1]mayo!E96+[1]junio!E96+[1]julio!E96+[1]agosto!E96+[1]sept.!E67+[1]oct.!E68+[1]nov.!E89+[1]dic.!E91</f>
        <v>13472</v>
      </c>
      <c r="F71" s="160">
        <f>+[1]enero!F69+[1]feb.!F69+[1]marzo!F69+[1]abril!F68+[1]mayo!F96+[1]junio!F96+[1]julio!F96+[1]agosto!F96+[1]sept.!F67+[1]oct.!F68+[1]nov.!F89+[1]dic.!F91</f>
        <v>21172</v>
      </c>
      <c r="G71" s="160">
        <f>+[1]enero!G69+[1]feb.!G69+[1]marzo!G69+[1]abril!G68+[1]mayo!G96+[1]junio!G96+[1]julio!G96+[1]agosto!G96+[1]sept.!G67+[1]oct.!G68+[1]nov.!G89+[1]dic.!G91</f>
        <v>6383</v>
      </c>
      <c r="H71" s="160">
        <f>+[1]enero!H69+[1]feb.!H69+[1]marzo!H69+[1]abril!H68+[1]mayo!H96+[1]junio!H96+[1]julio!H96+[1]agosto!H96+[1]sept.!H67+[1]oct.!H68+[1]nov.!H89+[1]dic.!H91</f>
        <v>881</v>
      </c>
      <c r="I71" s="160">
        <f>+[1]enero!I69+[1]feb.!I69+[1]marzo!I69+[1]abril!I68+[1]mayo!I96+[1]junio!I96+[1]julio!I96+[1]agosto!I96+[1]sept.!I67+[1]oct.!I68+[1]nov.!I89+[1]dic.!I91</f>
        <v>8292</v>
      </c>
      <c r="J71" s="160">
        <f t="shared" si="2"/>
        <v>98258</v>
      </c>
    </row>
    <row r="72" spans="1:10" ht="20.100000000000001" customHeight="1" x14ac:dyDescent="0.2">
      <c r="A72" s="161" t="s">
        <v>146</v>
      </c>
      <c r="B72" s="160">
        <f>+[1]enero!B70+[1]feb.!B70+[1]marzo!B70+[1]abril!B69+[1]mayo!B97+[1]junio!B97+[1]julio!B97+[1]agosto!B97+[1]sept.!B68+[1]oct.!B69+[1]nov.!B90+[1]dic.!B92</f>
        <v>91895</v>
      </c>
      <c r="C72" s="160">
        <f>+[1]enero!C70+[1]feb.!C70+[1]marzo!C70+[1]abril!C69+[1]mayo!C97+[1]junio!C97+[1]julio!C97+[1]agosto!C97+[1]sept.!C68+[1]oct.!C69+[1]nov.!C90+[1]dic.!C92</f>
        <v>20815</v>
      </c>
      <c r="D72" s="160">
        <f>+[1]enero!D70+[1]feb.!D70+[1]marzo!D70+[1]abril!D69+[1]mayo!D97+[1]junio!D97+[1]julio!D97+[1]agosto!D97+[1]sept.!D68+[1]oct.!D69+[1]nov.!D90+[1]dic.!D92</f>
        <v>53428</v>
      </c>
      <c r="E72" s="160">
        <f>+[1]enero!E70+[1]feb.!E70+[1]marzo!E70+[1]abril!E69+[1]mayo!E97+[1]junio!E97+[1]julio!E97+[1]agosto!E97+[1]sept.!E68+[1]oct.!E69+[1]nov.!E90+[1]dic.!E92</f>
        <v>45380</v>
      </c>
      <c r="F72" s="160">
        <f>+[1]enero!F70+[1]feb.!F70+[1]marzo!F70+[1]abril!F69+[1]mayo!F97+[1]junio!F97+[1]julio!F97+[1]agosto!F97+[1]sept.!F68+[1]oct.!F69+[1]nov.!F90+[1]dic.!F92</f>
        <v>43095</v>
      </c>
      <c r="G72" s="160">
        <f>+[1]enero!G70+[1]feb.!G70+[1]marzo!G70+[1]abril!G69+[1]mayo!G97+[1]junio!G97+[1]julio!G97+[1]agosto!G97+[1]sept.!G68+[1]oct.!G69+[1]nov.!G90+[1]dic.!G92</f>
        <v>9827</v>
      </c>
      <c r="H72" s="160">
        <f>+[1]enero!H70+[1]feb.!H70+[1]marzo!H70+[1]abril!H69+[1]mayo!H97+[1]junio!H97+[1]julio!H97+[1]agosto!H97+[1]sept.!H68+[1]oct.!H69+[1]nov.!H90+[1]dic.!H92</f>
        <v>26960</v>
      </c>
      <c r="I72" s="160">
        <f>+[1]enero!I70+[1]feb.!I70+[1]marzo!I70+[1]abril!I69+[1]mayo!I97+[1]junio!I97+[1]julio!I97+[1]agosto!I97+[1]sept.!I68+[1]oct.!I69+[1]nov.!I90+[1]dic.!I92</f>
        <v>12766</v>
      </c>
      <c r="J72" s="160">
        <f t="shared" si="2"/>
        <v>304166</v>
      </c>
    </row>
    <row r="73" spans="1:10" ht="20.100000000000001" customHeight="1" x14ac:dyDescent="0.2">
      <c r="A73" s="161" t="s">
        <v>147</v>
      </c>
      <c r="B73" s="160">
        <f>+[1]enero!B71+[1]feb.!B71+[1]marzo!B71+[1]abril!B70+[1]mayo!B98+[1]junio!B98+[1]julio!B98+[1]agosto!B98+[1]sept.!B69+[1]oct.!B70+[1]nov.!B91+[1]dic.!B93</f>
        <v>4879</v>
      </c>
      <c r="C73" s="160">
        <f>+[1]enero!C71+[1]feb.!C71+[1]marzo!C71+[1]abril!C70+[1]mayo!C98+[1]junio!C98+[1]julio!C98+[1]agosto!C98+[1]sept.!C69+[1]oct.!C70+[1]nov.!C91+[1]dic.!C93</f>
        <v>3725</v>
      </c>
      <c r="D73" s="160">
        <f>+[1]enero!D71+[1]feb.!D71+[1]marzo!D71+[1]abril!D70+[1]mayo!D98+[1]junio!D98+[1]julio!D98+[1]agosto!D98+[1]sept.!D69+[1]oct.!D70+[1]nov.!D91+[1]dic.!D93</f>
        <v>11314</v>
      </c>
      <c r="E73" s="160">
        <f>+[1]enero!E71+[1]feb.!E71+[1]marzo!E71+[1]abril!E70+[1]mayo!E98+[1]junio!E98+[1]julio!E98+[1]agosto!E98+[1]sept.!E69+[1]oct.!E70+[1]nov.!E91+[1]dic.!E93</f>
        <v>7059</v>
      </c>
      <c r="F73" s="160">
        <f>+[1]enero!F71+[1]feb.!F71+[1]marzo!F71+[1]abril!F70+[1]mayo!F98+[1]junio!F98+[1]julio!F98+[1]agosto!F98+[1]sept.!F69+[1]oct.!F70+[1]nov.!F91+[1]dic.!F93</f>
        <v>6095</v>
      </c>
      <c r="G73" s="160">
        <f>+[1]enero!G71+[1]feb.!G71+[1]marzo!G71+[1]abril!G70+[1]mayo!G98+[1]junio!G98+[1]julio!G98+[1]agosto!G98+[1]sept.!G69+[1]oct.!G70+[1]nov.!G91+[1]dic.!G93</f>
        <v>5880</v>
      </c>
      <c r="H73" s="160">
        <f>+[1]enero!H71+[1]feb.!H71+[1]marzo!H71+[1]abril!H70+[1]mayo!H98+[1]junio!H98+[1]julio!H98+[1]agosto!H98+[1]sept.!H69+[1]oct.!H70+[1]nov.!H91+[1]dic.!H93</f>
        <v>5662</v>
      </c>
      <c r="I73" s="160">
        <f>+[1]enero!I71+[1]feb.!I71+[1]marzo!I71+[1]abril!I70+[1]mayo!I98+[1]junio!I98+[1]julio!I98+[1]agosto!I98+[1]sept.!I69+[1]oct.!I70+[1]nov.!I91+[1]dic.!I93</f>
        <v>1920</v>
      </c>
      <c r="J73" s="160">
        <f t="shared" si="2"/>
        <v>46534</v>
      </c>
    </row>
    <row r="74" spans="1:10" ht="20.100000000000001" customHeight="1" x14ac:dyDescent="0.2">
      <c r="A74" s="161" t="s">
        <v>148</v>
      </c>
      <c r="B74" s="160">
        <f>+[1]enero!B72+[1]feb.!B72+[1]marzo!B72+[1]abril!B71+[1]mayo!B99+[1]junio!B99+[1]julio!B99+[1]agosto!B99+[1]sept.!B70+[1]oct.!B71+[1]nov.!B92+[1]dic.!B94</f>
        <v>15</v>
      </c>
      <c r="C74" s="160">
        <f>+[1]enero!C72+[1]feb.!C72+[1]marzo!C72+[1]abril!C71+[1]mayo!C99+[1]junio!C99+[1]julio!C99+[1]agosto!C99+[1]sept.!C70+[1]oct.!C71+[1]nov.!C92+[1]dic.!C94</f>
        <v>0</v>
      </c>
      <c r="D74" s="160">
        <f>+[1]enero!D72+[1]feb.!D72+[1]marzo!D72+[1]abril!D71+[1]mayo!D99+[1]junio!D99+[1]julio!D99+[1]agosto!D99+[1]sept.!D70+[1]oct.!D71+[1]nov.!D92+[1]dic.!D94</f>
        <v>0</v>
      </c>
      <c r="E74" s="160">
        <f>+[1]enero!E72+[1]feb.!E72+[1]marzo!E72+[1]abril!E71+[1]mayo!E99+[1]junio!E99+[1]julio!E99+[1]agosto!E99+[1]sept.!E70+[1]oct.!E71+[1]nov.!E92+[1]dic.!E94</f>
        <v>10482</v>
      </c>
      <c r="F74" s="160">
        <f>+[1]enero!F72+[1]feb.!F72+[1]marzo!F72+[1]abril!F71+[1]mayo!F99+[1]junio!F99+[1]julio!F99+[1]agosto!F99+[1]sept.!F70+[1]oct.!F71+[1]nov.!F92+[1]dic.!F94</f>
        <v>0</v>
      </c>
      <c r="G74" s="160">
        <f>+[1]enero!G72+[1]feb.!G72+[1]marzo!G72+[1]abril!G71+[1]mayo!G99+[1]junio!G99+[1]julio!G99+[1]agosto!G99+[1]sept.!G70+[1]oct.!G71+[1]nov.!G92+[1]dic.!G94</f>
        <v>62</v>
      </c>
      <c r="H74" s="160">
        <f>+[1]enero!H72+[1]feb.!H72+[1]marzo!H72+[1]abril!H71+[1]mayo!H99+[1]junio!H99+[1]julio!H99+[1]agosto!H99+[1]sept.!H70+[1]oct.!H71+[1]nov.!H92+[1]dic.!H94</f>
        <v>16</v>
      </c>
      <c r="I74" s="160">
        <f>+[1]enero!I72+[1]feb.!I72+[1]marzo!I72+[1]abril!I71+[1]mayo!I99+[1]junio!I99+[1]julio!I99+[1]agosto!I99+[1]sept.!I70+[1]oct.!I71+[1]nov.!I92+[1]dic.!I94</f>
        <v>0</v>
      </c>
      <c r="J74" s="160">
        <f t="shared" si="2"/>
        <v>10575</v>
      </c>
    </row>
    <row r="75" spans="1:10" ht="20.100000000000001" customHeight="1" x14ac:dyDescent="0.2">
      <c r="A75" s="161" t="s">
        <v>149</v>
      </c>
      <c r="B75" s="160">
        <f>+[1]enero!B73+[1]feb.!B73+[1]marzo!B73+[1]abril!B72+[1]mayo!B100+[1]junio!B100+[1]julio!B100+[1]agosto!B100+[1]sept.!B71+[1]oct.!B72+[1]nov.!B93+[1]dic.!B95</f>
        <v>16051</v>
      </c>
      <c r="C75" s="160">
        <f>+[1]enero!C73+[1]feb.!C73+[1]marzo!C73+[1]abril!C72+[1]mayo!C100+[1]junio!C100+[1]julio!C100+[1]agosto!C100+[1]sept.!C71+[1]oct.!C72+[1]nov.!C93+[1]dic.!C95</f>
        <v>32438</v>
      </c>
      <c r="D75" s="160">
        <f>+[1]enero!D73+[1]feb.!D73+[1]marzo!D73+[1]abril!D72+[1]mayo!D100+[1]junio!D100+[1]julio!D100+[1]agosto!D100+[1]sept.!D71+[1]oct.!D72+[1]nov.!D93+[1]dic.!D95</f>
        <v>2305</v>
      </c>
      <c r="E75" s="160">
        <f>+[1]enero!E73+[1]feb.!E73+[1]marzo!E73+[1]abril!E72+[1]mayo!E100+[1]junio!E100+[1]julio!E100+[1]agosto!E100+[1]sept.!E71+[1]oct.!E72+[1]nov.!E93+[1]dic.!E95</f>
        <v>10923</v>
      </c>
      <c r="F75" s="160">
        <f>+[1]enero!F73+[1]feb.!F73+[1]marzo!F73+[1]abril!F72+[1]mayo!F100+[1]junio!F100+[1]julio!F100+[1]agosto!F100+[1]sept.!F71+[1]oct.!F72+[1]nov.!F93+[1]dic.!F95</f>
        <v>15889</v>
      </c>
      <c r="G75" s="160">
        <f>+[1]enero!G73+[1]feb.!G73+[1]marzo!G73+[1]abril!G72+[1]mayo!G100+[1]junio!G100+[1]julio!G100+[1]agosto!G100+[1]sept.!G71+[1]oct.!G72+[1]nov.!G93+[1]dic.!G95</f>
        <v>4313</v>
      </c>
      <c r="H75" s="160">
        <f>+[1]enero!H73+[1]feb.!H73+[1]marzo!H73+[1]abril!H72+[1]mayo!H100+[1]junio!H100+[1]julio!H100+[1]agosto!H100+[1]sept.!H71+[1]oct.!H72+[1]nov.!H93+[1]dic.!H95</f>
        <v>2836</v>
      </c>
      <c r="I75" s="160">
        <f>+[1]enero!I73+[1]feb.!I73+[1]marzo!I73+[1]abril!I72+[1]mayo!I100+[1]junio!I100+[1]julio!I100+[1]agosto!I100+[1]sept.!I71+[1]oct.!I72+[1]nov.!I93+[1]dic.!I95</f>
        <v>4452</v>
      </c>
      <c r="J75" s="160">
        <f t="shared" si="2"/>
        <v>89207</v>
      </c>
    </row>
    <row r="76" spans="1:10" ht="20.100000000000001" customHeight="1" x14ac:dyDescent="0.2">
      <c r="A76" s="161" t="s">
        <v>150</v>
      </c>
      <c r="B76" s="160">
        <f>+[1]enero!B74+[1]feb.!B74+[1]marzo!B74+[1]abril!B73+[1]mayo!B101+[1]junio!B101+[1]julio!B101+[1]agosto!B101+[1]sept.!B72+[1]oct.!B73+[1]nov.!B94+[1]dic.!B96</f>
        <v>4774</v>
      </c>
      <c r="C76" s="160">
        <f>+[1]enero!C74+[1]feb.!C74+[1]marzo!C74+[1]abril!C73+[1]mayo!C101+[1]junio!C101+[1]julio!C101+[1]agosto!C101+[1]sept.!C72+[1]oct.!C73+[1]nov.!C94+[1]dic.!C96</f>
        <v>654</v>
      </c>
      <c r="D76" s="160">
        <f>+[1]enero!D74+[1]feb.!D74+[1]marzo!D74+[1]abril!D73+[1]mayo!D101+[1]junio!D101+[1]julio!D101+[1]agosto!D101+[1]sept.!D72+[1]oct.!D73+[1]nov.!D94+[1]dic.!D96</f>
        <v>1043</v>
      </c>
      <c r="E76" s="160">
        <f>+[1]enero!E74+[1]feb.!E74+[1]marzo!E74+[1]abril!E73+[1]mayo!E101+[1]junio!E101+[1]julio!E101+[1]agosto!E101+[1]sept.!E72+[1]oct.!E73+[1]nov.!E94+[1]dic.!E96</f>
        <v>5441</v>
      </c>
      <c r="F76" s="160">
        <f>+[1]enero!F74+[1]feb.!F74+[1]marzo!F74+[1]abril!F73+[1]mayo!F101+[1]junio!F101+[1]julio!F101+[1]agosto!F101+[1]sept.!F72+[1]oct.!F73+[1]nov.!F94+[1]dic.!F96</f>
        <v>3650</v>
      </c>
      <c r="G76" s="160">
        <f>+[1]enero!G74+[1]feb.!G74+[1]marzo!G74+[1]abril!G73+[1]mayo!G101+[1]junio!G101+[1]julio!G101+[1]agosto!G101+[1]sept.!G72+[1]oct.!G73+[1]nov.!G94+[1]dic.!G96</f>
        <v>4427</v>
      </c>
      <c r="H76" s="160">
        <f>+[1]enero!H74+[1]feb.!H74+[1]marzo!H74+[1]abril!H73+[1]mayo!H101+[1]junio!H101+[1]julio!H101+[1]agosto!H101+[1]sept.!H72+[1]oct.!H73+[1]nov.!H94+[1]dic.!H96</f>
        <v>5495</v>
      </c>
      <c r="I76" s="160">
        <f>+[1]enero!I74+[1]feb.!I74+[1]marzo!I74+[1]abril!I73+[1]mayo!I101+[1]junio!I101+[1]julio!I101+[1]agosto!I101+[1]sept.!I72+[1]oct.!I73+[1]nov.!I94+[1]dic.!I96</f>
        <v>255</v>
      </c>
      <c r="J76" s="160">
        <f t="shared" si="2"/>
        <v>25739</v>
      </c>
    </row>
    <row r="77" spans="1:10" ht="20.100000000000001" customHeight="1" x14ac:dyDescent="0.2">
      <c r="A77" s="161" t="s">
        <v>151</v>
      </c>
      <c r="B77" s="160">
        <f>+[1]enero!B75+[1]feb.!B75+[1]marzo!B75+[1]abril!B74+[1]mayo!B102+[1]junio!B102+[1]julio!B102+[1]agosto!B102+[1]sept.!B73+[1]oct.!B74+[1]nov.!B95+[1]dic.!B97</f>
        <v>1159</v>
      </c>
      <c r="C77" s="160">
        <f>+[1]enero!C75+[1]feb.!C75+[1]marzo!C75+[1]abril!C74+[1]mayo!C102+[1]junio!C102+[1]julio!C102+[1]agosto!C102+[1]sept.!C73+[1]oct.!C74+[1]nov.!C95+[1]dic.!C97</f>
        <v>42</v>
      </c>
      <c r="D77" s="160">
        <f>+[1]enero!D75+[1]feb.!D75+[1]marzo!D75+[1]abril!D74+[1]mayo!D102+[1]junio!D102+[1]julio!D102+[1]agosto!D102+[1]sept.!D73+[1]oct.!D74+[1]nov.!D95+[1]dic.!D97</f>
        <v>5507</v>
      </c>
      <c r="E77" s="160">
        <f>+[1]enero!E75+[1]feb.!E75+[1]marzo!E75+[1]abril!E74+[1]mayo!E102+[1]junio!E102+[1]julio!E102+[1]agosto!E102+[1]sept.!E73+[1]oct.!E74+[1]nov.!E95+[1]dic.!E97</f>
        <v>2644</v>
      </c>
      <c r="F77" s="160">
        <f>+[1]enero!F75+[1]feb.!F75+[1]marzo!F75+[1]abril!F74+[1]mayo!F102+[1]junio!F102+[1]julio!F102+[1]agosto!F102+[1]sept.!F73+[1]oct.!F74+[1]nov.!F95+[1]dic.!F97</f>
        <v>18155</v>
      </c>
      <c r="G77" s="160">
        <f>+[1]enero!G75+[1]feb.!G75+[1]marzo!G75+[1]abril!G74+[1]mayo!G102+[1]junio!G102+[1]julio!G102+[1]agosto!G102+[1]sept.!G73+[1]oct.!G74+[1]nov.!G95+[1]dic.!G97</f>
        <v>3936</v>
      </c>
      <c r="H77" s="160">
        <f>+[1]enero!H75+[1]feb.!H75+[1]marzo!H75+[1]abril!H74+[1]mayo!H102+[1]junio!H102+[1]julio!H102+[1]agosto!H102+[1]sept.!H73+[1]oct.!H74+[1]nov.!H95+[1]dic.!H97</f>
        <v>12075</v>
      </c>
      <c r="I77" s="160">
        <f>+[1]enero!I75+[1]feb.!I75+[1]marzo!I75+[1]abril!I74+[1]mayo!I102+[1]junio!I102+[1]julio!I102+[1]agosto!I102+[1]sept.!I73+[1]oct.!I74+[1]nov.!I95+[1]dic.!I97</f>
        <v>41</v>
      </c>
      <c r="J77" s="160">
        <f t="shared" si="2"/>
        <v>43559</v>
      </c>
    </row>
    <row r="78" spans="1:10" ht="20.100000000000001" customHeight="1" x14ac:dyDescent="0.2">
      <c r="A78" s="161" t="s">
        <v>152</v>
      </c>
      <c r="B78" s="160">
        <f>+[1]enero!B76+[1]feb.!B76+[1]marzo!B76+[1]abril!B75+[1]mayo!B103+[1]junio!B103+[1]julio!B103+[1]agosto!B103+[1]sept.!B74+[1]oct.!B75+[1]nov.!B96+[1]dic.!B98</f>
        <v>1419</v>
      </c>
      <c r="C78" s="160">
        <f>+[1]enero!C76+[1]feb.!C76+[1]marzo!C76+[1]abril!C75+[1]mayo!C103+[1]junio!C103+[1]julio!C103+[1]agosto!C103+[1]sept.!C74+[1]oct.!C75+[1]nov.!C96+[1]dic.!C98</f>
        <v>705</v>
      </c>
      <c r="D78" s="160">
        <f>+[1]enero!D76+[1]feb.!D76+[1]marzo!D76+[1]abril!D75+[1]mayo!D103+[1]junio!D103+[1]julio!D103+[1]agosto!D103+[1]sept.!D74+[1]oct.!D75+[1]nov.!D96+[1]dic.!D98</f>
        <v>2216</v>
      </c>
      <c r="E78" s="160">
        <f>+[1]enero!E76+[1]feb.!E76+[1]marzo!E76+[1]abril!E75+[1]mayo!E103+[1]junio!E103+[1]julio!E103+[1]agosto!E103+[1]sept.!E74+[1]oct.!E75+[1]nov.!E96+[1]dic.!E98</f>
        <v>2205</v>
      </c>
      <c r="F78" s="160">
        <f>+[1]enero!F76+[1]feb.!F76+[1]marzo!F76+[1]abril!F75+[1]mayo!F103+[1]junio!F103+[1]julio!F103+[1]agosto!F103+[1]sept.!F74+[1]oct.!F75+[1]nov.!F96+[1]dic.!F98</f>
        <v>3678</v>
      </c>
      <c r="G78" s="160">
        <f>+[1]enero!G76+[1]feb.!G76+[1]marzo!G76+[1]abril!G75+[1]mayo!G103+[1]junio!G103+[1]julio!G103+[1]agosto!G103+[1]sept.!G74+[1]oct.!G75+[1]nov.!G96+[1]dic.!G98</f>
        <v>771</v>
      </c>
      <c r="H78" s="160">
        <f>+[1]enero!H76+[1]feb.!H76+[1]marzo!H76+[1]abril!H75+[1]mayo!H103+[1]junio!H103+[1]julio!H103+[1]agosto!H103+[1]sept.!H74+[1]oct.!H75+[1]nov.!H96+[1]dic.!H98</f>
        <v>1379</v>
      </c>
      <c r="I78" s="160">
        <f>+[1]enero!I76+[1]feb.!I76+[1]marzo!I76+[1]abril!I75+[1]mayo!I103+[1]junio!I103+[1]julio!I103+[1]agosto!I103+[1]sept.!I74+[1]oct.!I75+[1]nov.!I96+[1]dic.!I98</f>
        <v>170</v>
      </c>
      <c r="J78" s="160">
        <f t="shared" si="2"/>
        <v>12543</v>
      </c>
    </row>
    <row r="79" spans="1:10" ht="20.100000000000001" customHeight="1" x14ac:dyDescent="0.2">
      <c r="A79" s="161" t="s">
        <v>153</v>
      </c>
      <c r="B79" s="160">
        <f>+[1]enero!B77+[1]feb.!B77+[1]marzo!B77+[1]abril!B76+[1]mayo!B104+[1]junio!B104+[1]julio!B104+[1]agosto!B104+[1]sept.!B75+[1]oct.!B76+[1]nov.!B97+[1]dic.!B99</f>
        <v>500</v>
      </c>
      <c r="C79" s="160">
        <f>+[1]enero!C77+[1]feb.!C77+[1]marzo!C77+[1]abril!C76+[1]mayo!C104+[1]junio!C104+[1]julio!C104+[1]agosto!C104+[1]sept.!C75+[1]oct.!C76+[1]nov.!C97+[1]dic.!C99</f>
        <v>86</v>
      </c>
      <c r="D79" s="160">
        <f>+[1]enero!D77+[1]feb.!D77+[1]marzo!D77+[1]abril!D76+[1]mayo!D104+[1]junio!D104+[1]julio!D104+[1]agosto!D104+[1]sept.!D75+[1]oct.!D76+[1]nov.!D97+[1]dic.!D99</f>
        <v>139</v>
      </c>
      <c r="E79" s="160">
        <f>+[1]enero!E77+[1]feb.!E77+[1]marzo!E77+[1]abril!E76+[1]mayo!E104+[1]junio!E104+[1]julio!E104+[1]agosto!E104+[1]sept.!E75+[1]oct.!E76+[1]nov.!E97+[1]dic.!E99</f>
        <v>6734</v>
      </c>
      <c r="F79" s="160">
        <f>+[1]enero!F77+[1]feb.!F77+[1]marzo!F77+[1]abril!F76+[1]mayo!F104+[1]junio!F104+[1]julio!F104+[1]agosto!F104+[1]sept.!F75+[1]oct.!F76+[1]nov.!F97+[1]dic.!F99</f>
        <v>1650</v>
      </c>
      <c r="G79" s="160">
        <f>+[1]enero!G77+[1]feb.!G77+[1]marzo!G77+[1]abril!G76+[1]mayo!G104+[1]junio!G104+[1]julio!G104+[1]agosto!G104+[1]sept.!G75+[1]oct.!G76+[1]nov.!G97+[1]dic.!G99</f>
        <v>540</v>
      </c>
      <c r="H79" s="160">
        <f>+[1]enero!H77+[1]feb.!H77+[1]marzo!H77+[1]abril!H76+[1]mayo!H104+[1]junio!H104+[1]julio!H104+[1]agosto!H104+[1]sept.!H75+[1]oct.!H76+[1]nov.!H97+[1]dic.!H99</f>
        <v>133</v>
      </c>
      <c r="I79" s="160">
        <f>+[1]enero!I77+[1]feb.!I77+[1]marzo!I77+[1]abril!I76+[1]mayo!I104+[1]junio!I104+[1]julio!I104+[1]agosto!I104+[1]sept.!I75+[1]oct.!I76+[1]nov.!I97+[1]dic.!I99</f>
        <v>114</v>
      </c>
      <c r="J79" s="160">
        <f t="shared" si="2"/>
        <v>9896</v>
      </c>
    </row>
    <row r="80" spans="1:10" ht="20.100000000000001" customHeight="1" x14ac:dyDescent="0.2">
      <c r="A80" s="161" t="s">
        <v>154</v>
      </c>
      <c r="B80" s="160">
        <f>+[1]enero!B78+[1]feb.!B78+[1]marzo!B78+[1]abril!B77+[1]mayo!B105+[1]junio!B105+[1]julio!B105+[1]agosto!B105+[1]sept.!B76+[1]oct.!B77+[1]nov.!B98+[1]dic.!B100</f>
        <v>932</v>
      </c>
      <c r="C80" s="160">
        <f>+[1]enero!C78+[1]feb.!C78+[1]marzo!C78+[1]abril!C77+[1]mayo!C105+[1]junio!C105+[1]julio!C105+[1]agosto!C105+[1]sept.!C76+[1]oct.!C77+[1]nov.!C98+[1]dic.!C100</f>
        <v>0</v>
      </c>
      <c r="D80" s="160">
        <f>+[1]enero!D78+[1]feb.!D78+[1]marzo!D78+[1]abril!D77+[1]mayo!D105+[1]junio!D105+[1]julio!D105+[1]agosto!D105+[1]sept.!D76+[1]oct.!D77+[1]nov.!D98+[1]dic.!D100</f>
        <v>129</v>
      </c>
      <c r="E80" s="160">
        <f>+[1]enero!E78+[1]feb.!E78+[1]marzo!E78+[1]abril!E77+[1]mayo!E105+[1]junio!E105+[1]julio!E105+[1]agosto!E105+[1]sept.!E76+[1]oct.!E77+[1]nov.!E98+[1]dic.!E100</f>
        <v>22549</v>
      </c>
      <c r="F80" s="160">
        <f>+[1]enero!F78+[1]feb.!F78+[1]marzo!F78+[1]abril!F77+[1]mayo!F105+[1]junio!F105+[1]julio!F105+[1]agosto!F105+[1]sept.!F76+[1]oct.!F77+[1]nov.!F98+[1]dic.!F100</f>
        <v>3783</v>
      </c>
      <c r="G80" s="160">
        <f>+[1]enero!G78+[1]feb.!G78+[1]marzo!G78+[1]abril!G77+[1]mayo!G105+[1]junio!G105+[1]julio!G105+[1]agosto!G105+[1]sept.!G76+[1]oct.!G77+[1]nov.!G98+[1]dic.!G100</f>
        <v>2278</v>
      </c>
      <c r="H80" s="160">
        <f>+[1]enero!H78+[1]feb.!H78+[1]marzo!H78+[1]abril!H77+[1]mayo!H105+[1]junio!H105+[1]julio!H105+[1]agosto!H105+[1]sept.!H76+[1]oct.!H77+[1]nov.!H98+[1]dic.!H100</f>
        <v>536</v>
      </c>
      <c r="I80" s="160">
        <f>+[1]enero!I78+[1]feb.!I78+[1]marzo!I78+[1]abril!I77+[1]mayo!I105+[1]junio!I105+[1]julio!I105+[1]agosto!I105+[1]sept.!I76+[1]oct.!I77+[1]nov.!I98+[1]dic.!I100</f>
        <v>39</v>
      </c>
      <c r="J80" s="160">
        <f t="shared" si="2"/>
        <v>30246</v>
      </c>
    </row>
    <row r="81" spans="1:10" ht="20.100000000000001" customHeight="1" x14ac:dyDescent="0.2">
      <c r="A81" s="161" t="s">
        <v>155</v>
      </c>
      <c r="B81" s="160">
        <f>+[1]enero!B79+[1]feb.!B79+[1]marzo!B79+[1]abril!B78+[1]mayo!B106+[1]junio!B106+[1]julio!B106+[1]agosto!B106+[1]sept.!B77+[1]oct.!B78+[1]nov.!B99+[1]dic.!B101</f>
        <v>1708</v>
      </c>
      <c r="C81" s="160">
        <f>+[1]enero!C79+[1]feb.!C79+[1]marzo!C79+[1]abril!C78+[1]mayo!C106+[1]junio!C106+[1]julio!C106+[1]agosto!C106+[1]sept.!C77+[1]oct.!C78+[1]nov.!C99+[1]dic.!C101</f>
        <v>667</v>
      </c>
      <c r="D81" s="160">
        <f>+[1]enero!D79+[1]feb.!D79+[1]marzo!D79+[1]abril!D78+[1]mayo!D106+[1]junio!D106+[1]julio!D106+[1]agosto!D106+[1]sept.!D77+[1]oct.!D78+[1]nov.!D99+[1]dic.!D101</f>
        <v>83</v>
      </c>
      <c r="E81" s="160">
        <f>+[1]enero!E79+[1]feb.!E79+[1]marzo!E79+[1]abril!E78+[1]mayo!E106+[1]junio!E106+[1]julio!E106+[1]agosto!E106+[1]sept.!E77+[1]oct.!E78+[1]nov.!E99+[1]dic.!E101</f>
        <v>3541</v>
      </c>
      <c r="F81" s="160">
        <f>+[1]enero!F79+[1]feb.!F79+[1]marzo!F79+[1]abril!F78+[1]mayo!F106+[1]junio!F106+[1]julio!F106+[1]agosto!F106+[1]sept.!F77+[1]oct.!F78+[1]nov.!F99+[1]dic.!F101</f>
        <v>7561</v>
      </c>
      <c r="G81" s="160">
        <f>+[1]enero!G79+[1]feb.!G79+[1]marzo!G79+[1]abril!G78+[1]mayo!G106+[1]junio!G106+[1]julio!G106+[1]agosto!G106+[1]sept.!G77+[1]oct.!G78+[1]nov.!G99+[1]dic.!G101</f>
        <v>306</v>
      </c>
      <c r="H81" s="160">
        <f>+[1]enero!H79+[1]feb.!H79+[1]marzo!H79+[1]abril!H78+[1]mayo!H106+[1]junio!H106+[1]julio!H106+[1]agosto!H106+[1]sept.!H77+[1]oct.!H78+[1]nov.!H99+[1]dic.!H101</f>
        <v>533</v>
      </c>
      <c r="I81" s="160">
        <f>+[1]enero!I79+[1]feb.!I79+[1]marzo!I79+[1]abril!I78+[1]mayo!I106+[1]junio!I106+[1]julio!I106+[1]agosto!I106+[1]sept.!I77+[1]oct.!I78+[1]nov.!I99+[1]dic.!I101</f>
        <v>174</v>
      </c>
      <c r="J81" s="160">
        <f t="shared" si="2"/>
        <v>14573</v>
      </c>
    </row>
    <row r="82" spans="1:10" ht="20.100000000000001" customHeight="1" x14ac:dyDescent="0.2">
      <c r="A82" s="161" t="s">
        <v>156</v>
      </c>
      <c r="B82" s="160">
        <f>+[1]enero!B80+[1]feb.!B80+[1]marzo!B80+[1]abril!B79+[1]mayo!B107+[1]junio!B107+[1]julio!B107+[1]agosto!B107+[1]sept.!B78+[1]oct.!B79+[1]nov.!B100+[1]dic.!B102</f>
        <v>22999</v>
      </c>
      <c r="C82" s="160">
        <f>+[1]enero!C80+[1]feb.!C80+[1]marzo!C80+[1]abril!C79+[1]mayo!C107+[1]junio!C107+[1]julio!C107+[1]agosto!C107+[1]sept.!C78+[1]oct.!C79+[1]nov.!C100+[1]dic.!C102</f>
        <v>0</v>
      </c>
      <c r="D82" s="160">
        <f>+[1]enero!D80+[1]feb.!D80+[1]marzo!D80+[1]abril!D79+[1]mayo!D107+[1]junio!D107+[1]julio!D107+[1]agosto!D107+[1]sept.!D78+[1]oct.!D79+[1]nov.!D100+[1]dic.!D102</f>
        <v>18595</v>
      </c>
      <c r="E82" s="160">
        <f>+[1]enero!E80+[1]feb.!E80+[1]marzo!E80+[1]abril!E79+[1]mayo!E107+[1]junio!E107+[1]julio!E107+[1]agosto!E107+[1]sept.!E78+[1]oct.!E79+[1]nov.!E100+[1]dic.!E102</f>
        <v>0</v>
      </c>
      <c r="F82" s="160">
        <f>+[1]enero!F80+[1]feb.!F80+[1]marzo!F80+[1]abril!F79+[1]mayo!F107+[1]junio!F107+[1]julio!F107+[1]agosto!F107+[1]sept.!F78+[1]oct.!F79+[1]nov.!F100+[1]dic.!F102</f>
        <v>10098</v>
      </c>
      <c r="G82" s="160">
        <f>+[1]enero!G80+[1]feb.!G80+[1]marzo!G80+[1]abril!G79+[1]mayo!G107+[1]junio!G107+[1]julio!G107+[1]agosto!G107+[1]sept.!G78+[1]oct.!G79+[1]nov.!G100+[1]dic.!G102</f>
        <v>14099</v>
      </c>
      <c r="H82" s="160">
        <f>+[1]enero!H80+[1]feb.!H80+[1]marzo!H80+[1]abril!H79+[1]mayo!H107+[1]junio!H107+[1]julio!H107+[1]agosto!H107+[1]sept.!H78+[1]oct.!H79+[1]nov.!H100+[1]dic.!H102</f>
        <v>84209</v>
      </c>
      <c r="I82" s="160">
        <f>+[1]enero!I80+[1]feb.!I80+[1]marzo!I80+[1]abril!I79+[1]mayo!I107+[1]junio!I107+[1]julio!I107+[1]agosto!I107+[1]sept.!I78+[1]oct.!I79+[1]nov.!I100+[1]dic.!I102</f>
        <v>0</v>
      </c>
      <c r="J82" s="160">
        <f t="shared" si="2"/>
        <v>150000</v>
      </c>
    </row>
    <row r="83" spans="1:10" ht="20.100000000000001" customHeight="1" x14ac:dyDescent="0.2">
      <c r="A83" s="161" t="s">
        <v>157</v>
      </c>
      <c r="B83" s="160">
        <f>+[1]enero!B81+[1]feb.!B81+[1]marzo!B81+[1]abril!B80+[1]mayo!B108+[1]junio!B108+[1]julio!B108+[1]agosto!B108+[1]sept.!B79+[1]oct.!B80+[1]nov.!B101+[1]dic.!B103</f>
        <v>126</v>
      </c>
      <c r="C83" s="160">
        <f>+[1]enero!C81+[1]feb.!C81+[1]marzo!C81+[1]abril!C80+[1]mayo!C108+[1]junio!C108+[1]julio!C108+[1]agosto!C108+[1]sept.!C79+[1]oct.!C80+[1]nov.!C101+[1]dic.!C103</f>
        <v>44</v>
      </c>
      <c r="D83" s="160">
        <f>+[1]enero!D81+[1]feb.!D81+[1]marzo!D81+[1]abril!D80+[1]mayo!D108+[1]junio!D108+[1]julio!D108+[1]agosto!D108+[1]sept.!D79+[1]oct.!D80+[1]nov.!D101+[1]dic.!D103</f>
        <v>75</v>
      </c>
      <c r="E83" s="160">
        <f>+[1]enero!E81+[1]feb.!E81+[1]marzo!E81+[1]abril!E80+[1]mayo!E108+[1]junio!E108+[1]julio!E108+[1]agosto!E108+[1]sept.!E79+[1]oct.!E80+[1]nov.!E101+[1]dic.!E103</f>
        <v>4306</v>
      </c>
      <c r="F83" s="160">
        <f>+[1]enero!F81+[1]feb.!F81+[1]marzo!F81+[1]abril!F80+[1]mayo!F108+[1]junio!F108+[1]julio!F108+[1]agosto!F108+[1]sept.!F79+[1]oct.!F80+[1]nov.!F101+[1]dic.!F103</f>
        <v>4901</v>
      </c>
      <c r="G83" s="160">
        <f>+[1]enero!G81+[1]feb.!G81+[1]marzo!G81+[1]abril!G80+[1]mayo!G108+[1]junio!G108+[1]julio!G108+[1]agosto!G108+[1]sept.!G79+[1]oct.!G80+[1]nov.!G101+[1]dic.!G103</f>
        <v>1613</v>
      </c>
      <c r="H83" s="160">
        <f>+[1]enero!H81+[1]feb.!H81+[1]marzo!H81+[1]abril!H80+[1]mayo!H108+[1]junio!H108+[1]julio!H108+[1]agosto!H108+[1]sept.!H79+[1]oct.!H80+[1]nov.!H101+[1]dic.!H103</f>
        <v>16</v>
      </c>
      <c r="I83" s="160">
        <f>+[1]enero!I81+[1]feb.!I81+[1]marzo!I81+[1]abril!I80+[1]mayo!I108+[1]junio!I108+[1]julio!I108+[1]agosto!I108+[1]sept.!I79+[1]oct.!I80+[1]nov.!I101+[1]dic.!I103</f>
        <v>3</v>
      </c>
      <c r="J83" s="160">
        <f t="shared" si="2"/>
        <v>11084</v>
      </c>
    </row>
    <row r="84" spans="1:10" ht="20.100000000000001" customHeight="1" x14ac:dyDescent="0.2">
      <c r="A84" s="161" t="s">
        <v>158</v>
      </c>
      <c r="B84" s="160">
        <f>+[1]enero!B82+[1]feb.!B82+[1]marzo!B82+[1]abril!B81+[1]mayo!B109+[1]junio!B109+[1]julio!B109+[1]agosto!B109+[1]sept.!B80+[1]oct.!B81+[1]nov.!B102+[1]dic.!B104</f>
        <v>41806</v>
      </c>
      <c r="C84" s="160">
        <f>+[1]enero!C82+[1]feb.!C82+[1]marzo!C82+[1]abril!C81+[1]mayo!C109+[1]junio!C109+[1]julio!C109+[1]agosto!C109+[1]sept.!C80+[1]oct.!C81+[1]nov.!C102+[1]dic.!C104</f>
        <v>4456</v>
      </c>
      <c r="D84" s="160">
        <f>+[1]enero!D82+[1]feb.!D82+[1]marzo!D82+[1]abril!D81+[1]mayo!D109+[1]junio!D109+[1]julio!D109+[1]agosto!D109+[1]sept.!D80+[1]oct.!D81+[1]nov.!D102+[1]dic.!D104</f>
        <v>12684</v>
      </c>
      <c r="E84" s="160">
        <f>+[1]enero!E82+[1]feb.!E82+[1]marzo!E82+[1]abril!E81+[1]mayo!E109+[1]junio!E109+[1]julio!E109+[1]agosto!E109+[1]sept.!E80+[1]oct.!E81+[1]nov.!E102+[1]dic.!E104</f>
        <v>6703</v>
      </c>
      <c r="F84" s="160">
        <f>+[1]enero!F82+[1]feb.!F82+[1]marzo!F82+[1]abril!F81+[1]mayo!F109+[1]junio!F109+[1]julio!F109+[1]agosto!F109+[1]sept.!F80+[1]oct.!F81+[1]nov.!F102+[1]dic.!F104</f>
        <v>16056</v>
      </c>
      <c r="G84" s="160">
        <f>+[1]enero!G82+[1]feb.!G82+[1]marzo!G82+[1]abril!G81+[1]mayo!G109+[1]junio!G109+[1]julio!G109+[1]agosto!G109+[1]sept.!G80+[1]oct.!G81+[1]nov.!G102+[1]dic.!G104</f>
        <v>8531</v>
      </c>
      <c r="H84" s="160">
        <f>+[1]enero!H82+[1]feb.!H82+[1]marzo!H82+[1]abril!H81+[1]mayo!H109+[1]junio!H109+[1]julio!H109+[1]agosto!H109+[1]sept.!H80+[1]oct.!H81+[1]nov.!H102+[1]dic.!H104</f>
        <v>5071</v>
      </c>
      <c r="I84" s="160">
        <f>+[1]enero!I82+[1]feb.!I82+[1]marzo!I82+[1]abril!I81+[1]mayo!I109+[1]junio!I109+[1]julio!I109+[1]agosto!I109+[1]sept.!I80+[1]oct.!I81+[1]nov.!I102+[1]dic.!I104</f>
        <v>1694</v>
      </c>
      <c r="J84" s="160">
        <f t="shared" si="2"/>
        <v>97001</v>
      </c>
    </row>
    <row r="85" spans="1:10" ht="20.100000000000001" customHeight="1" x14ac:dyDescent="0.2">
      <c r="A85" s="161" t="s">
        <v>159</v>
      </c>
      <c r="B85" s="160">
        <f>+[1]enero!B83+[1]feb.!B83+[1]marzo!B83+[1]abril!B82+[1]mayo!B110+[1]junio!B110+[1]julio!B110+[1]agosto!B110+[1]sept.!B81+[1]oct.!B82+[1]nov.!B103+[1]dic.!B105</f>
        <v>1529</v>
      </c>
      <c r="C85" s="160">
        <f>+[1]enero!C83+[1]feb.!C83+[1]marzo!C83+[1]abril!C82+[1]mayo!C110+[1]junio!C110+[1]julio!C110+[1]agosto!C110+[1]sept.!C81+[1]oct.!C82+[1]nov.!C103+[1]dic.!C105</f>
        <v>30157</v>
      </c>
      <c r="D85" s="160">
        <f>+[1]enero!D83+[1]feb.!D83+[1]marzo!D83+[1]abril!D82+[1]mayo!D110+[1]junio!D110+[1]julio!D110+[1]agosto!D110+[1]sept.!D81+[1]oct.!D82+[1]nov.!D103+[1]dic.!D105</f>
        <v>187</v>
      </c>
      <c r="E85" s="160">
        <f>+[1]enero!E83+[1]feb.!E83+[1]marzo!E83+[1]abril!E82+[1]mayo!E110+[1]junio!E110+[1]julio!E110+[1]agosto!E110+[1]sept.!E81+[1]oct.!E82+[1]nov.!E103+[1]dic.!E105</f>
        <v>4497</v>
      </c>
      <c r="F85" s="160">
        <f>+[1]enero!F83+[1]feb.!F83+[1]marzo!F83+[1]abril!F82+[1]mayo!F110+[1]junio!F110+[1]julio!F110+[1]agosto!F110+[1]sept.!F81+[1]oct.!F82+[1]nov.!F103+[1]dic.!F105</f>
        <v>14863</v>
      </c>
      <c r="G85" s="160">
        <f>+[1]enero!G83+[1]feb.!G83+[1]marzo!G83+[1]abril!G82+[1]mayo!G110+[1]junio!G110+[1]julio!G110+[1]agosto!G110+[1]sept.!G81+[1]oct.!G82+[1]nov.!G103+[1]dic.!G105</f>
        <v>408</v>
      </c>
      <c r="H85" s="160">
        <f>+[1]enero!H83+[1]feb.!H83+[1]marzo!H83+[1]abril!H82+[1]mayo!H110+[1]junio!H110+[1]julio!H110+[1]agosto!H110+[1]sept.!H81+[1]oct.!H82+[1]nov.!H103+[1]dic.!H105</f>
        <v>79</v>
      </c>
      <c r="I85" s="160">
        <f>+[1]enero!I83+[1]feb.!I83+[1]marzo!I83+[1]abril!I82+[1]mayo!I110+[1]junio!I110+[1]julio!I110+[1]agosto!I110+[1]sept.!I81+[1]oct.!I82+[1]nov.!I103+[1]dic.!I105</f>
        <v>5789</v>
      </c>
      <c r="J85" s="160">
        <f t="shared" si="2"/>
        <v>57509</v>
      </c>
    </row>
    <row r="86" spans="1:10" ht="20.100000000000001" customHeight="1" x14ac:dyDescent="0.2">
      <c r="A86" s="161" t="s">
        <v>160</v>
      </c>
      <c r="B86" s="160">
        <f>+[1]enero!B84+[1]feb.!B84+[1]marzo!B84+[1]abril!B83+[1]mayo!B111+[1]junio!B111+[1]julio!B111+[1]agosto!B111+[1]sept.!B82+[1]oct.!B83+[1]nov.!B104+[1]dic.!B106</f>
        <v>8911</v>
      </c>
      <c r="C86" s="160">
        <f>+[1]enero!C84+[1]feb.!C84+[1]marzo!C84+[1]abril!C83+[1]mayo!C111+[1]junio!C111+[1]julio!C111+[1]agosto!C111+[1]sept.!C82+[1]oct.!C83+[1]nov.!C104+[1]dic.!C106</f>
        <v>23031</v>
      </c>
      <c r="D86" s="160">
        <f>+[1]enero!D84+[1]feb.!D84+[1]marzo!D84+[1]abril!D83+[1]mayo!D111+[1]junio!D111+[1]julio!D111+[1]agosto!D111+[1]sept.!D82+[1]oct.!D83+[1]nov.!D104+[1]dic.!D106</f>
        <v>19592</v>
      </c>
      <c r="E86" s="160">
        <f>+[1]enero!E84+[1]feb.!E84+[1]marzo!E84+[1]abril!E83+[1]mayo!E111+[1]junio!E111+[1]julio!E111+[1]agosto!E111+[1]sept.!E82+[1]oct.!E83+[1]nov.!E104+[1]dic.!E106</f>
        <v>14991</v>
      </c>
      <c r="F86" s="160">
        <f>+[1]enero!F84+[1]feb.!F84+[1]marzo!F84+[1]abril!F83+[1]mayo!F111+[1]junio!F111+[1]julio!F111+[1]agosto!F111+[1]sept.!F82+[1]oct.!F83+[1]nov.!F104+[1]dic.!F106</f>
        <v>7779</v>
      </c>
      <c r="G86" s="160">
        <f>+[1]enero!G84+[1]feb.!G84+[1]marzo!G84+[1]abril!G83+[1]mayo!G111+[1]junio!G111+[1]julio!G111+[1]agosto!G111+[1]sept.!G82+[1]oct.!G83+[1]nov.!G104+[1]dic.!G106</f>
        <v>16109</v>
      </c>
      <c r="H86" s="160">
        <f>+[1]enero!H84+[1]feb.!H84+[1]marzo!H84+[1]abril!H83+[1]mayo!H111+[1]junio!H111+[1]julio!H111+[1]agosto!H111+[1]sept.!H82+[1]oct.!H83+[1]nov.!H104+[1]dic.!H106</f>
        <v>2150</v>
      </c>
      <c r="I86" s="160">
        <f>+[1]enero!I84+[1]feb.!I84+[1]marzo!I84+[1]abril!I83+[1]mayo!I111+[1]junio!I111+[1]julio!I111+[1]agosto!I111+[1]sept.!I82+[1]oct.!I83+[1]nov.!I104+[1]dic.!I106</f>
        <v>2552</v>
      </c>
      <c r="J86" s="160">
        <f t="shared" si="2"/>
        <v>95115</v>
      </c>
    </row>
    <row r="87" spans="1:10" ht="20.100000000000001" customHeight="1" x14ac:dyDescent="0.2">
      <c r="A87" s="161" t="s">
        <v>161</v>
      </c>
      <c r="B87" s="160">
        <f>+[1]enero!B85+[1]feb.!B85+[1]marzo!B85+[1]abril!B84+[1]mayo!B112+[1]junio!B112+[1]julio!B112+[1]agosto!B112+[1]sept.!B83+[1]oct.!B84+[1]nov.!B105+[1]dic.!B107</f>
        <v>134</v>
      </c>
      <c r="C87" s="160">
        <f>+[1]enero!C85+[1]feb.!C85+[1]marzo!C85+[1]abril!C84+[1]mayo!C112+[1]junio!C112+[1]julio!C112+[1]agosto!C112+[1]sept.!C83+[1]oct.!C84+[1]nov.!C105+[1]dic.!C107</f>
        <v>1330</v>
      </c>
      <c r="D87" s="160">
        <f>+[1]enero!D85+[1]feb.!D85+[1]marzo!D85+[1]abril!D84+[1]mayo!D112+[1]junio!D112+[1]julio!D112+[1]agosto!D112+[1]sept.!D83+[1]oct.!D84+[1]nov.!D105+[1]dic.!D107</f>
        <v>11966</v>
      </c>
      <c r="E87" s="160">
        <f>+[1]enero!E85+[1]feb.!E85+[1]marzo!E85+[1]abril!E84+[1]mayo!E112+[1]junio!E112+[1]julio!E112+[1]agosto!E112+[1]sept.!E83+[1]oct.!E84+[1]nov.!E105+[1]dic.!E107</f>
        <v>24</v>
      </c>
      <c r="F87" s="160">
        <f>+[1]enero!F85+[1]feb.!F85+[1]marzo!F85+[1]abril!F84+[1]mayo!F112+[1]junio!F112+[1]julio!F112+[1]agosto!F112+[1]sept.!F83+[1]oct.!F84+[1]nov.!F105+[1]dic.!F107</f>
        <v>20</v>
      </c>
      <c r="G87" s="160">
        <f>+[1]enero!G85+[1]feb.!G85+[1]marzo!G85+[1]abril!G84+[1]mayo!G112+[1]junio!G112+[1]julio!G112+[1]agosto!G112+[1]sept.!G83+[1]oct.!G84+[1]nov.!G105+[1]dic.!G107</f>
        <v>3643</v>
      </c>
      <c r="H87" s="160">
        <f>+[1]enero!H85+[1]feb.!H85+[1]marzo!H85+[1]abril!H84+[1]mayo!H112+[1]junio!H112+[1]julio!H112+[1]agosto!H112+[1]sept.!H83+[1]oct.!H84+[1]nov.!H105+[1]dic.!H107</f>
        <v>11166</v>
      </c>
      <c r="I87" s="160">
        <f>+[1]enero!I85+[1]feb.!I85+[1]marzo!I85+[1]abril!I84+[1]mayo!I112+[1]junio!I112+[1]julio!I112+[1]agosto!I112+[1]sept.!I83+[1]oct.!I84+[1]nov.!I105+[1]dic.!I107</f>
        <v>1094</v>
      </c>
      <c r="J87" s="160">
        <f t="shared" si="2"/>
        <v>29377</v>
      </c>
    </row>
    <row r="88" spans="1:10" ht="20.100000000000001" customHeight="1" x14ac:dyDescent="0.2">
      <c r="A88" s="161" t="s">
        <v>162</v>
      </c>
      <c r="B88" s="160">
        <f>+[1]enero!B86+[1]feb.!B86+[1]marzo!B86+[1]abril!B85+[1]mayo!B113+[1]junio!B113+[1]julio!B113+[1]agosto!B113+[1]sept.!B84+[1]oct.!B85+[1]nov.!B106+[1]dic.!B108</f>
        <v>22166</v>
      </c>
      <c r="C88" s="160">
        <f>+[1]enero!C86+[1]feb.!C86+[1]marzo!C86+[1]abril!C85+[1]mayo!C113+[1]junio!C113+[1]julio!C113+[1]agosto!C113+[1]sept.!C84+[1]oct.!C85+[1]nov.!C106+[1]dic.!C108</f>
        <v>85520</v>
      </c>
      <c r="D88" s="160">
        <f>+[1]enero!D86+[1]feb.!D86+[1]marzo!D86+[1]abril!D85+[1]mayo!D113+[1]junio!D113+[1]julio!D113+[1]agosto!D113+[1]sept.!D84+[1]oct.!D85+[1]nov.!D106+[1]dic.!D108</f>
        <v>855</v>
      </c>
      <c r="E88" s="160">
        <f>+[1]enero!E86+[1]feb.!E86+[1]marzo!E86+[1]abril!E85+[1]mayo!E113+[1]junio!E113+[1]julio!E113+[1]agosto!E113+[1]sept.!E84+[1]oct.!E85+[1]nov.!E106+[1]dic.!E108</f>
        <v>22892</v>
      </c>
      <c r="F88" s="160">
        <f>+[1]enero!F86+[1]feb.!F86+[1]marzo!F86+[1]abril!F85+[1]mayo!F113+[1]junio!F113+[1]julio!F113+[1]agosto!F113+[1]sept.!F84+[1]oct.!F85+[1]nov.!F106+[1]dic.!F108</f>
        <v>118903</v>
      </c>
      <c r="G88" s="160">
        <f>+[1]enero!G86+[1]feb.!G86+[1]marzo!G86+[1]abril!G85+[1]mayo!G113+[1]junio!G113+[1]julio!G113+[1]agosto!G113+[1]sept.!G84+[1]oct.!G85+[1]nov.!G106+[1]dic.!G108</f>
        <v>25020</v>
      </c>
      <c r="H88" s="160">
        <f>+[1]enero!H86+[1]feb.!H86+[1]marzo!H86+[1]abril!H85+[1]mayo!H113+[1]junio!H113+[1]julio!H113+[1]agosto!H113+[1]sept.!H84+[1]oct.!H85+[1]nov.!H106+[1]dic.!H108</f>
        <v>487</v>
      </c>
      <c r="I88" s="160">
        <f>+[1]enero!I86+[1]feb.!I86+[1]marzo!I86+[1]abril!I85+[1]mayo!I113+[1]junio!I113+[1]julio!I113+[1]agosto!I113+[1]sept.!I84+[1]oct.!I85+[1]nov.!I106+[1]dic.!I108</f>
        <v>153962</v>
      </c>
      <c r="J88" s="160">
        <f t="shared" si="2"/>
        <v>429805</v>
      </c>
    </row>
    <row r="89" spans="1:10" ht="20.100000000000001" customHeight="1" x14ac:dyDescent="0.2">
      <c r="A89" s="161" t="s">
        <v>163</v>
      </c>
      <c r="B89" s="160">
        <f>+[1]enero!B87+[1]feb.!B87+[1]marzo!B87+[1]abril!B86+[1]mayo!B114+[1]junio!B114+[1]julio!B114+[1]agosto!B114+[1]sept.!B85+[1]oct.!B86+[1]nov.!B107+[1]dic.!B109</f>
        <v>3800</v>
      </c>
      <c r="C89" s="160">
        <f>+[1]enero!C87+[1]feb.!C87+[1]marzo!C87+[1]abril!C86+[1]mayo!C114+[1]junio!C114+[1]julio!C114+[1]agosto!C114+[1]sept.!C85+[1]oct.!C86+[1]nov.!C107+[1]dic.!C109</f>
        <v>85684</v>
      </c>
      <c r="D89" s="160">
        <f>+[1]enero!D87+[1]feb.!D87+[1]marzo!D87+[1]abril!D86+[1]mayo!D114+[1]junio!D114+[1]julio!D114+[1]agosto!D114+[1]sept.!D85+[1]oct.!D86+[1]nov.!D107+[1]dic.!D109</f>
        <v>202</v>
      </c>
      <c r="E89" s="160">
        <f>+[1]enero!E87+[1]feb.!E87+[1]marzo!E87+[1]abril!E86+[1]mayo!E114+[1]junio!E114+[1]julio!E114+[1]agosto!E114+[1]sept.!E85+[1]oct.!E86+[1]nov.!E107+[1]dic.!E109</f>
        <v>189</v>
      </c>
      <c r="F89" s="160">
        <f>+[1]enero!F87+[1]feb.!F87+[1]marzo!F87+[1]abril!F86+[1]mayo!F114+[1]junio!F114+[1]julio!F114+[1]agosto!F114+[1]sept.!F85+[1]oct.!F86+[1]nov.!F107+[1]dic.!F109</f>
        <v>2308</v>
      </c>
      <c r="G89" s="160">
        <f>+[1]enero!G87+[1]feb.!G87+[1]marzo!G87+[1]abril!G86+[1]mayo!G114+[1]junio!G114+[1]julio!G114+[1]agosto!G114+[1]sept.!G85+[1]oct.!G86+[1]nov.!G107+[1]dic.!G109</f>
        <v>368</v>
      </c>
      <c r="H89" s="160">
        <f>+[1]enero!H87+[1]feb.!H87+[1]marzo!H87+[1]abril!H86+[1]mayo!H114+[1]junio!H114+[1]julio!H114+[1]agosto!H114+[1]sept.!H85+[1]oct.!H86+[1]nov.!H107+[1]dic.!H109</f>
        <v>0</v>
      </c>
      <c r="I89" s="160">
        <f>+[1]enero!I87+[1]feb.!I87+[1]marzo!I87+[1]abril!I86+[1]mayo!I114+[1]junio!I114+[1]julio!I114+[1]agosto!I114+[1]sept.!I85+[1]oct.!I86+[1]nov.!I107+[1]dic.!I109</f>
        <v>1147</v>
      </c>
      <c r="J89" s="160">
        <f t="shared" si="2"/>
        <v>93698</v>
      </c>
    </row>
    <row r="90" spans="1:10" ht="20.100000000000001" customHeight="1" x14ac:dyDescent="0.2">
      <c r="A90" s="161" t="s">
        <v>164</v>
      </c>
      <c r="B90" s="160">
        <f>+[1]enero!B88+[1]feb.!B88+[1]marzo!B88+[1]abril!B87+[1]mayo!B115+[1]junio!B115+[1]julio!B115+[1]agosto!B115+[1]sept.!B86+[1]oct.!B87+[1]nov.!B108+[1]dic.!B110</f>
        <v>4587</v>
      </c>
      <c r="C90" s="160">
        <f>+[1]enero!C88+[1]feb.!C88+[1]marzo!C88+[1]abril!C87+[1]mayo!C115+[1]junio!C115+[1]julio!C115+[1]agosto!C115+[1]sept.!C86+[1]oct.!C87+[1]nov.!C108+[1]dic.!C110</f>
        <v>291</v>
      </c>
      <c r="D90" s="160">
        <f>+[1]enero!D88+[1]feb.!D88+[1]marzo!D88+[1]abril!D87+[1]mayo!D115+[1]junio!D115+[1]julio!D115+[1]agosto!D115+[1]sept.!D86+[1]oct.!D87+[1]nov.!D108+[1]dic.!D110</f>
        <v>0</v>
      </c>
      <c r="E90" s="160">
        <f>+[1]enero!E88+[1]feb.!E88+[1]marzo!E88+[1]abril!E87+[1]mayo!E115+[1]junio!E115+[1]julio!E115+[1]agosto!E115+[1]sept.!E86+[1]oct.!E87+[1]nov.!E108+[1]dic.!E110</f>
        <v>217</v>
      </c>
      <c r="F90" s="160">
        <f>+[1]enero!F88+[1]feb.!F88+[1]marzo!F88+[1]abril!F87+[1]mayo!F115+[1]junio!F115+[1]julio!F115+[1]agosto!F115+[1]sept.!F86+[1]oct.!F87+[1]nov.!F108+[1]dic.!F110</f>
        <v>34799</v>
      </c>
      <c r="G90" s="160">
        <f>+[1]enero!G88+[1]feb.!G88+[1]marzo!G88+[1]abril!G87+[1]mayo!G115+[1]junio!G115+[1]julio!G115+[1]agosto!G115+[1]sept.!G86+[1]oct.!G87+[1]nov.!G108+[1]dic.!G110</f>
        <v>8540</v>
      </c>
      <c r="H90" s="160">
        <f>+[1]enero!H88+[1]feb.!H88+[1]marzo!H88+[1]abril!H87+[1]mayo!H115+[1]junio!H115+[1]julio!H115+[1]agosto!H115+[1]sept.!H86+[1]oct.!H87+[1]nov.!H108+[1]dic.!H110</f>
        <v>0</v>
      </c>
      <c r="I90" s="160">
        <f>+[1]enero!I88+[1]feb.!I88+[1]marzo!I88+[1]abril!I87+[1]mayo!I115+[1]junio!I115+[1]julio!I115+[1]agosto!I115+[1]sept.!I86+[1]oct.!I87+[1]nov.!I108+[1]dic.!I110</f>
        <v>12498</v>
      </c>
      <c r="J90" s="160">
        <f t="shared" si="2"/>
        <v>60932</v>
      </c>
    </row>
    <row r="91" spans="1:10" ht="20.100000000000001" customHeight="1" x14ac:dyDescent="0.2">
      <c r="A91" s="161" t="s">
        <v>165</v>
      </c>
      <c r="B91" s="160">
        <f>+[1]enero!B89+[1]feb.!B89+[1]marzo!B89+[1]abril!B88+[1]mayo!B116+[1]junio!B116+[1]julio!B116+[1]agosto!B116+[1]sept.!B87+[1]oct.!B88+[1]nov.!B109+[1]dic.!B111</f>
        <v>473054</v>
      </c>
      <c r="C91" s="160">
        <f>+[1]enero!C89+[1]feb.!C89+[1]marzo!C89+[1]abril!C88+[1]mayo!C116+[1]junio!C116+[1]julio!C116+[1]agosto!C116+[1]sept.!C87+[1]oct.!C88+[1]nov.!C109+[1]dic.!C111</f>
        <v>90604</v>
      </c>
      <c r="D91" s="160">
        <f>+[1]enero!D89+[1]feb.!D89+[1]marzo!D89+[1]abril!D88+[1]mayo!D116+[1]junio!D116+[1]julio!D116+[1]agosto!D116+[1]sept.!D87+[1]oct.!D88+[1]nov.!D109+[1]dic.!D111</f>
        <v>875437</v>
      </c>
      <c r="E91" s="160">
        <f>+[1]enero!E89+[1]feb.!E89+[1]marzo!E89+[1]abril!E88+[1]mayo!E116+[1]junio!E116+[1]julio!E116+[1]agosto!E116+[1]sept.!E87+[1]oct.!E88+[1]nov.!E109+[1]dic.!E111</f>
        <v>97622</v>
      </c>
      <c r="F91" s="160">
        <f>+[1]enero!F89+[1]feb.!F89+[1]marzo!F89+[1]abril!F88+[1]mayo!F116+[1]junio!F116+[1]julio!F116+[1]agosto!F116+[1]sept.!F87+[1]oct.!F88+[1]nov.!F109+[1]dic.!F111</f>
        <v>353618</v>
      </c>
      <c r="G91" s="160">
        <f>+[1]enero!G89+[1]feb.!G89+[1]marzo!G89+[1]abril!G88+[1]mayo!G116+[1]junio!G116+[1]julio!G116+[1]agosto!G116+[1]sept.!G87+[1]oct.!G88+[1]nov.!G109+[1]dic.!G111</f>
        <v>764151</v>
      </c>
      <c r="H91" s="160">
        <f>+[1]enero!H89+[1]feb.!H89+[1]marzo!H89+[1]abril!H88+[1]mayo!H116+[1]junio!H116+[1]julio!H116+[1]agosto!H116+[1]sept.!H87+[1]oct.!H88+[1]nov.!H109+[1]dic.!H111</f>
        <v>178247</v>
      </c>
      <c r="I91" s="160">
        <f>+[1]enero!I89+[1]feb.!I89+[1]marzo!I89+[1]abril!I88+[1]mayo!I116+[1]junio!I116+[1]julio!I116+[1]agosto!I116+[1]sept.!I87+[1]oct.!I88+[1]nov.!I109+[1]dic.!I111</f>
        <v>3382</v>
      </c>
      <c r="J91" s="160">
        <f t="shared" si="2"/>
        <v>2836115</v>
      </c>
    </row>
    <row r="92" spans="1:10" ht="20.100000000000001" customHeight="1" x14ac:dyDescent="0.2">
      <c r="A92" s="161" t="s">
        <v>166</v>
      </c>
      <c r="B92" s="160">
        <f>+[1]enero!B90+[1]feb.!B90+[1]marzo!B90+[1]abril!B89+[1]mayo!B117+[1]junio!B117+[1]julio!B117+[1]agosto!B117+[1]sept.!B88+[1]oct.!B89+[1]nov.!B110+[1]dic.!B112</f>
        <v>1514964</v>
      </c>
      <c r="C92" s="160">
        <f>+[1]enero!C90+[1]feb.!C90+[1]marzo!C90+[1]abril!C89+[1]mayo!C117+[1]junio!C117+[1]julio!C117+[1]agosto!C117+[1]sept.!C88+[1]oct.!C89+[1]nov.!C110+[1]dic.!C112</f>
        <v>1269609</v>
      </c>
      <c r="D92" s="160">
        <f>+[1]enero!D90+[1]feb.!D90+[1]marzo!D90+[1]abril!D89+[1]mayo!D117+[1]junio!D117+[1]julio!D117+[1]agosto!D117+[1]sept.!D88+[1]oct.!D89+[1]nov.!D110+[1]dic.!D112</f>
        <v>127056</v>
      </c>
      <c r="E92" s="160">
        <f>+[1]enero!E90+[1]feb.!E90+[1]marzo!E90+[1]abril!E89+[1]mayo!E117+[1]junio!E117+[1]julio!E117+[1]agosto!E117+[1]sept.!E88+[1]oct.!E89+[1]nov.!E110+[1]dic.!E112</f>
        <v>2036753</v>
      </c>
      <c r="F92" s="160">
        <f>+[1]enero!F90+[1]feb.!F90+[1]marzo!F90+[1]abril!F89+[1]mayo!F117+[1]junio!F117+[1]julio!F117+[1]agosto!F117+[1]sept.!F88+[1]oct.!F89+[1]nov.!F110+[1]dic.!F112</f>
        <v>536316</v>
      </c>
      <c r="G92" s="160">
        <f>+[1]enero!G90+[1]feb.!G90+[1]marzo!G90+[1]abril!G89+[1]mayo!G117+[1]junio!G117+[1]julio!G117+[1]agosto!G117+[1]sept.!G88+[1]oct.!G89+[1]nov.!G110+[1]dic.!G112</f>
        <v>860330</v>
      </c>
      <c r="H92" s="160">
        <f>+[1]enero!H90+[1]feb.!H90+[1]marzo!H90+[1]abril!H89+[1]mayo!H117+[1]junio!H117+[1]julio!H117+[1]agosto!H117+[1]sept.!H88+[1]oct.!H89+[1]nov.!H110+[1]dic.!H112</f>
        <v>356671</v>
      </c>
      <c r="I92" s="160">
        <f>+[1]enero!I90+[1]feb.!I90+[1]marzo!I90+[1]abril!I89+[1]mayo!I117+[1]junio!I117+[1]julio!I117+[1]agosto!I117+[1]sept.!I88+[1]oct.!I89+[1]nov.!I110+[1]dic.!I112</f>
        <v>22391</v>
      </c>
      <c r="J92" s="160">
        <f t="shared" si="2"/>
        <v>6724090</v>
      </c>
    </row>
    <row r="93" spans="1:10" ht="20.100000000000001" customHeight="1" thickBot="1" x14ac:dyDescent="0.25">
      <c r="A93" s="162" t="s">
        <v>206</v>
      </c>
      <c r="B93" s="160">
        <f>+[1]enero!B91+[1]feb.!B91+[1]marzo!B91+[1]abril!B90+[1]mayo!B118+[1]junio!B118+[1]julio!B118+[1]agosto!B118+[1]sept.!B89+[1]oct.!B90+[1]nov.!B111+[1]dic.!B113</f>
        <v>0</v>
      </c>
      <c r="C93" s="160">
        <f>+[1]enero!C91+[1]feb.!C91+[1]marzo!C91+[1]abril!C90+[1]mayo!C118+[1]junio!C118+[1]julio!C118+[1]agosto!C118+[1]sept.!C89+[1]oct.!C90+[1]nov.!C111+[1]dic.!C113</f>
        <v>0</v>
      </c>
      <c r="D93" s="160">
        <f>+[1]enero!D91+[1]feb.!D91+[1]marzo!D91+[1]abril!D90+[1]mayo!D118+[1]junio!D118+[1]julio!D118+[1]agosto!D118+[1]sept.!D89+[1]oct.!D90+[1]nov.!D111+[1]dic.!D113</f>
        <v>0</v>
      </c>
      <c r="E93" s="160">
        <f>+[1]enero!E91+[1]feb.!E91+[1]marzo!E91+[1]abril!E90+[1]mayo!E118+[1]junio!E118+[1]julio!E118+[1]agosto!E118+[1]sept.!E89+[1]oct.!E90+[1]nov.!E111+[1]dic.!E113</f>
        <v>0</v>
      </c>
      <c r="F93" s="160">
        <f>+[1]enero!F91+[1]feb.!F91+[1]marzo!F91+[1]abril!F90+[1]mayo!F118+[1]junio!F118+[1]julio!F118+[1]agosto!F118+[1]sept.!F89+[1]oct.!F90+[1]nov.!F111+[1]dic.!F113</f>
        <v>320</v>
      </c>
      <c r="G93" s="160">
        <f>+[1]enero!G91+[1]feb.!G91+[1]marzo!G91+[1]abril!G90+[1]mayo!G118+[1]junio!G118+[1]julio!G118+[1]agosto!G118+[1]sept.!G89+[1]oct.!G90+[1]nov.!G111+[1]dic.!G113</f>
        <v>0</v>
      </c>
      <c r="H93" s="160">
        <f>+[1]enero!H91+[1]feb.!H91+[1]marzo!H91+[1]abril!H90+[1]mayo!H118+[1]junio!H118+[1]julio!H118+[1]agosto!H118+[1]sept.!H89+[1]oct.!H90+[1]nov.!H111+[1]dic.!H113</f>
        <v>0</v>
      </c>
      <c r="I93" s="160">
        <f>+[1]enero!I91+[1]feb.!I91+[1]marzo!I91+[1]abril!I90+[1]mayo!I118+[1]junio!I118+[1]julio!I118+[1]agosto!I118+[1]sept.!I89+[1]oct.!I90+[1]nov.!I111+[1]dic.!I113</f>
        <v>0</v>
      </c>
      <c r="J93" s="163">
        <f t="shared" si="2"/>
        <v>320</v>
      </c>
    </row>
    <row r="94" spans="1:10" ht="13.5" customHeight="1" thickBot="1" x14ac:dyDescent="0.25">
      <c r="A94" s="166" t="s">
        <v>10</v>
      </c>
      <c r="B94" s="167">
        <f>SUM(B59:B93)</f>
        <v>2393698</v>
      </c>
      <c r="C94" s="167">
        <f t="shared" ref="C94:J94" si="3">SUM(C59:C93)</f>
        <v>3602762</v>
      </c>
      <c r="D94" s="167">
        <f t="shared" si="3"/>
        <v>1795628</v>
      </c>
      <c r="E94" s="167">
        <f t="shared" si="3"/>
        <v>2796215</v>
      </c>
      <c r="F94" s="167">
        <f t="shared" si="3"/>
        <v>1517255</v>
      </c>
      <c r="G94" s="167">
        <f t="shared" si="3"/>
        <v>2149418</v>
      </c>
      <c r="H94" s="167">
        <f t="shared" si="3"/>
        <v>1439295</v>
      </c>
      <c r="I94" s="167">
        <f t="shared" si="3"/>
        <v>759992</v>
      </c>
      <c r="J94" s="167">
        <f t="shared" si="3"/>
        <v>16454263</v>
      </c>
    </row>
    <row r="95" spans="1:10" x14ac:dyDescent="0.2">
      <c r="A95" s="185" t="s">
        <v>207</v>
      </c>
      <c r="B95" s="186"/>
      <c r="C95" s="186"/>
      <c r="D95" s="156"/>
      <c r="E95" s="156"/>
      <c r="F95" s="186" t="s">
        <v>208</v>
      </c>
      <c r="G95" s="186"/>
      <c r="H95" s="156"/>
      <c r="I95" s="156"/>
      <c r="J95" s="156"/>
    </row>
    <row r="96" spans="1:10" x14ac:dyDescent="0.2">
      <c r="A96" s="186" t="s">
        <v>183</v>
      </c>
      <c r="B96" s="186"/>
      <c r="C96" s="186"/>
      <c r="D96" s="156"/>
      <c r="E96" s="156"/>
      <c r="F96" s="186"/>
      <c r="G96" s="186"/>
      <c r="H96" s="156"/>
      <c r="I96" s="156"/>
      <c r="J96" s="156"/>
    </row>
    <row r="97" spans="1:10" x14ac:dyDescent="0.2">
      <c r="A97" s="186" t="s">
        <v>184</v>
      </c>
      <c r="B97" s="186"/>
      <c r="C97" s="186"/>
      <c r="D97" s="156"/>
      <c r="E97" s="156"/>
      <c r="F97" s="156"/>
      <c r="G97" s="156"/>
      <c r="H97" s="156"/>
      <c r="I97" s="156"/>
      <c r="J97" s="156"/>
    </row>
    <row r="98" spans="1:10" x14ac:dyDescent="0.2">
      <c r="A98" s="186"/>
      <c r="B98" s="186"/>
      <c r="C98" s="186"/>
      <c r="D98" s="156"/>
      <c r="E98" s="156"/>
      <c r="F98" s="156"/>
      <c r="G98" s="156"/>
      <c r="H98" s="156"/>
      <c r="I98" s="156"/>
      <c r="J98" s="156"/>
    </row>
    <row r="99" spans="1:10" x14ac:dyDescent="0.2">
      <c r="A99" s="156"/>
      <c r="B99" s="156"/>
      <c r="C99" s="156"/>
      <c r="D99" s="156"/>
      <c r="E99" s="156"/>
      <c r="F99" s="156"/>
      <c r="G99" s="156"/>
      <c r="H99" s="156"/>
      <c r="I99" s="156"/>
      <c r="J99" s="156"/>
    </row>
    <row r="100" spans="1:10" x14ac:dyDescent="0.2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</row>
    <row r="101" spans="1:10" x14ac:dyDescent="0.2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</row>
    <row r="102" spans="1:10" ht="15.75" x14ac:dyDescent="0.25">
      <c r="A102" s="240" t="s">
        <v>210</v>
      </c>
      <c r="B102" s="240"/>
      <c r="C102" s="240"/>
      <c r="D102" s="240"/>
      <c r="E102" s="240"/>
      <c r="F102" s="240"/>
      <c r="G102" s="240"/>
      <c r="H102" s="240"/>
      <c r="I102" s="240"/>
      <c r="J102" s="240"/>
    </row>
    <row r="103" spans="1:10" ht="15.75" x14ac:dyDescent="0.25">
      <c r="A103" s="240" t="s">
        <v>211</v>
      </c>
      <c r="B103" s="240"/>
      <c r="C103" s="240"/>
      <c r="D103" s="240"/>
      <c r="E103" s="240"/>
      <c r="F103" s="240"/>
      <c r="G103" s="240"/>
      <c r="H103" s="240"/>
      <c r="I103" s="240"/>
      <c r="J103" s="240"/>
    </row>
    <row r="104" spans="1:10" ht="13.5" thickBot="1" x14ac:dyDescent="0.25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</row>
    <row r="105" spans="1:10" ht="13.5" thickBot="1" x14ac:dyDescent="0.25">
      <c r="A105" s="119" t="s">
        <v>1</v>
      </c>
      <c r="B105" s="120" t="s">
        <v>2</v>
      </c>
      <c r="C105" s="121" t="s">
        <v>3</v>
      </c>
      <c r="D105" s="120" t="s">
        <v>4</v>
      </c>
      <c r="E105" s="121" t="s">
        <v>5</v>
      </c>
      <c r="F105" s="120" t="s">
        <v>6</v>
      </c>
      <c r="G105" s="121" t="s">
        <v>7</v>
      </c>
      <c r="H105" s="120" t="s">
        <v>8</v>
      </c>
      <c r="I105" s="121" t="s">
        <v>9</v>
      </c>
      <c r="J105" s="120" t="s">
        <v>10</v>
      </c>
    </row>
    <row r="106" spans="1:10" ht="20.100000000000001" customHeight="1" x14ac:dyDescent="0.2">
      <c r="A106" s="159" t="s">
        <v>133</v>
      </c>
      <c r="B106" s="160">
        <f>+[1]enero!B105+[1]feb.!B105+[1]marzo!B105+[1]abril!B104+[1]mayo!B159+[1]junio!B159+[1]julio!B159+[1]agosto!B159+[1]sept.!B103+[1]oct.!B103+[1]nov.!B146+[1]dic.!B150</f>
        <v>57568</v>
      </c>
      <c r="C106" s="160">
        <f>+[1]enero!C105+[1]feb.!C105+[1]marzo!C105+[1]abril!C104+[1]mayo!C159+[1]junio!C159+[1]julio!C159+[1]agosto!C159+[1]sept.!C103+[1]oct.!C103+[1]nov.!C146+[1]dic.!C150</f>
        <v>3506357</v>
      </c>
      <c r="D106" s="160">
        <f>+[1]enero!D105+[1]feb.!D105+[1]marzo!D105+[1]abril!D104+[1]mayo!D159+[1]junio!D159+[1]julio!D159+[1]agosto!D159+[1]sept.!D103+[1]oct.!D103+[1]nov.!D146+[1]dic.!D150</f>
        <v>2478792</v>
      </c>
      <c r="E106" s="160">
        <f>+[1]enero!E105+[1]feb.!E105+[1]marzo!E105+[1]abril!E104+[1]mayo!E159+[1]junio!E159+[1]julio!E159+[1]agosto!E159+[1]sept.!E103+[1]oct.!E103+[1]nov.!E146+[1]dic.!E150</f>
        <v>1613500</v>
      </c>
      <c r="F106" s="160">
        <f>+[1]enero!F105+[1]feb.!F105+[1]marzo!F105+[1]abril!F104+[1]mayo!F159+[1]junio!F159+[1]julio!F159+[1]agosto!F159+[1]sept.!F103+[1]oct.!F103+[1]nov.!F146+[1]dic.!F150</f>
        <v>139845</v>
      </c>
      <c r="G106" s="160">
        <f>+[1]enero!G105+[1]feb.!G105+[1]marzo!G105+[1]abril!G104+[1]mayo!G159+[1]junio!G159+[1]julio!G159+[1]agosto!G159+[1]sept.!G103+[1]oct.!G103+[1]nov.!G146+[1]dic.!G150</f>
        <v>14440</v>
      </c>
      <c r="H106" s="160">
        <f>+[1]enero!H105+[1]feb.!H105+[1]marzo!H105+[1]abril!H104+[1]mayo!H159+[1]junio!H159+[1]julio!H159+[1]agosto!H159+[1]sept.!H103+[1]oct.!H103+[1]nov.!H146+[1]dic.!H150</f>
        <v>402335</v>
      </c>
      <c r="I106" s="160">
        <f>+[1]enero!I105+[1]feb.!I105+[1]marzo!I105+[1]abril!I104+[1]mayo!I159+[1]junio!I159+[1]julio!I159+[1]agosto!I159+[1]sept.!I103+[1]oct.!I103+[1]nov.!I146+[1]dic.!I150</f>
        <v>104652</v>
      </c>
      <c r="J106" s="160">
        <f>SUM(B106:I106)</f>
        <v>8317489</v>
      </c>
    </row>
    <row r="107" spans="1:10" ht="20.100000000000001" customHeight="1" x14ac:dyDescent="0.2">
      <c r="A107" s="161" t="s">
        <v>134</v>
      </c>
      <c r="B107" s="160">
        <f>+[1]enero!B106+[1]feb.!B106+[1]marzo!B106+[1]abril!B105+[1]mayo!B160+[1]junio!B160+[1]julio!B160+[1]agosto!B160+[1]sept.!B104+[1]oct.!B104+[1]nov.!B147+[1]dic.!B151</f>
        <v>128699</v>
      </c>
      <c r="C107" s="160">
        <f>+[1]enero!C106+[1]feb.!C106+[1]marzo!C106+[1]abril!C105+[1]mayo!C160+[1]junio!C160+[1]julio!C160+[1]agosto!C160+[1]sept.!C104+[1]oct.!C104+[1]nov.!C147+[1]dic.!C151</f>
        <v>27520</v>
      </c>
      <c r="D107" s="160">
        <f>+[1]enero!D106+[1]feb.!D106+[1]marzo!D106+[1]abril!D105+[1]mayo!D160+[1]junio!D160+[1]julio!D160+[1]agosto!D160+[1]sept.!D104+[1]oct.!D104+[1]nov.!D147+[1]dic.!D151</f>
        <v>43813</v>
      </c>
      <c r="E107" s="160">
        <f>+[1]enero!E106+[1]feb.!E106+[1]marzo!E106+[1]abril!E105+[1]mayo!E160+[1]junio!E160+[1]julio!E160+[1]agosto!E160+[1]sept.!E104+[1]oct.!E104+[1]nov.!E147+[1]dic.!E151</f>
        <v>25561</v>
      </c>
      <c r="F107" s="160">
        <f>+[1]enero!F106+[1]feb.!F106+[1]marzo!F106+[1]abril!F105+[1]mayo!F160+[1]junio!F160+[1]julio!F160+[1]agosto!F160+[1]sept.!F104+[1]oct.!F104+[1]nov.!F147+[1]dic.!F151</f>
        <v>69569</v>
      </c>
      <c r="G107" s="160">
        <f>+[1]enero!G106+[1]feb.!G106+[1]marzo!G106+[1]abril!G105+[1]mayo!G160+[1]junio!G160+[1]julio!G160+[1]agosto!G160+[1]sept.!G104+[1]oct.!G104+[1]nov.!G147+[1]dic.!G151</f>
        <v>45114</v>
      </c>
      <c r="H107" s="160">
        <f>+[1]enero!H106+[1]feb.!H106+[1]marzo!H106+[1]abril!H105+[1]mayo!H160+[1]junio!H160+[1]julio!H160+[1]agosto!H160+[1]sept.!H104+[1]oct.!H104+[1]nov.!H147+[1]dic.!H151</f>
        <v>161481</v>
      </c>
      <c r="I107" s="160">
        <f>+[1]enero!I106+[1]feb.!I106+[1]marzo!I106+[1]abril!I105+[1]mayo!I160+[1]junio!I160+[1]julio!I160+[1]agosto!I160+[1]sept.!I104+[1]oct.!I104+[1]nov.!I147+[1]dic.!I151</f>
        <v>25548</v>
      </c>
      <c r="J107" s="160">
        <f t="shared" ref="J107:J140" si="4">SUM(B107:I107)</f>
        <v>527305</v>
      </c>
    </row>
    <row r="108" spans="1:10" ht="20.100000000000001" customHeight="1" x14ac:dyDescent="0.2">
      <c r="A108" s="161" t="s">
        <v>135</v>
      </c>
      <c r="B108" s="160">
        <f>+[1]enero!B107+[1]feb.!B107+[1]marzo!B107+[1]abril!B106+[1]mayo!B161+[1]junio!B161+[1]julio!B161+[1]agosto!B161+[1]sept.!B105+[1]oct.!B105+[1]nov.!B148+[1]dic.!B152</f>
        <v>17443</v>
      </c>
      <c r="C108" s="160">
        <f>+[1]enero!C107+[1]feb.!C107+[1]marzo!C107+[1]abril!C106+[1]mayo!C161+[1]junio!C161+[1]julio!C161+[1]agosto!C161+[1]sept.!C105+[1]oct.!C105+[1]nov.!C148+[1]dic.!C152</f>
        <v>0</v>
      </c>
      <c r="D108" s="160">
        <f>+[1]enero!D107+[1]feb.!D107+[1]marzo!D107+[1]abril!D106+[1]mayo!D161+[1]junio!D161+[1]julio!D161+[1]agosto!D161+[1]sept.!D105+[1]oct.!D105+[1]nov.!D148+[1]dic.!D152</f>
        <v>34871</v>
      </c>
      <c r="E108" s="160">
        <f>+[1]enero!E107+[1]feb.!E107+[1]marzo!E107+[1]abril!E106+[1]mayo!E161+[1]junio!E161+[1]julio!E161+[1]agosto!E161+[1]sept.!E105+[1]oct.!E105+[1]nov.!E148+[1]dic.!E152</f>
        <v>0</v>
      </c>
      <c r="F108" s="160">
        <f>+[1]enero!F107+[1]feb.!F107+[1]marzo!F107+[1]abril!F106+[1]mayo!F161+[1]junio!F161+[1]julio!F161+[1]agosto!F161+[1]sept.!F105+[1]oct.!F105+[1]nov.!F148+[1]dic.!F152</f>
        <v>0</v>
      </c>
      <c r="G108" s="160">
        <f>+[1]enero!G107+[1]feb.!G107+[1]marzo!G107+[1]abril!G106+[1]mayo!G161+[1]junio!G161+[1]julio!G161+[1]agosto!G161+[1]sept.!G105+[1]oct.!G105+[1]nov.!G148+[1]dic.!G152</f>
        <v>51069</v>
      </c>
      <c r="H108" s="160">
        <f>+[1]enero!H107+[1]feb.!H107+[1]marzo!H107+[1]abril!H106+[1]mayo!H161+[1]junio!H161+[1]julio!H161+[1]agosto!H161+[1]sept.!H105+[1]oct.!H105+[1]nov.!H148+[1]dic.!H152</f>
        <v>2825</v>
      </c>
      <c r="I108" s="160">
        <f>+[1]enero!I107+[1]feb.!I107+[1]marzo!I107+[1]abril!I106+[1]mayo!I161+[1]junio!I161+[1]julio!I161+[1]agosto!I161+[1]sept.!I105+[1]oct.!I105+[1]nov.!I148+[1]dic.!I152</f>
        <v>0</v>
      </c>
      <c r="J108" s="160">
        <f t="shared" si="4"/>
        <v>106208</v>
      </c>
    </row>
    <row r="109" spans="1:10" ht="20.100000000000001" customHeight="1" x14ac:dyDescent="0.2">
      <c r="A109" s="161" t="s">
        <v>136</v>
      </c>
      <c r="B109" s="160">
        <f>+[1]enero!B108+[1]feb.!B108+[1]marzo!B108+[1]abril!B107+[1]mayo!B162+[1]junio!B162+[1]julio!B162+[1]agosto!B162+[1]sept.!B106+[1]oct.!B106+[1]nov.!B149+[1]dic.!B153</f>
        <v>3836</v>
      </c>
      <c r="C109" s="160">
        <f>+[1]enero!C108+[1]feb.!C108+[1]marzo!C108+[1]abril!C107+[1]mayo!C162+[1]junio!C162+[1]julio!C162+[1]agosto!C162+[1]sept.!C106+[1]oct.!C106+[1]nov.!C149+[1]dic.!C153</f>
        <v>134959</v>
      </c>
      <c r="D109" s="160">
        <f>+[1]enero!D108+[1]feb.!D108+[1]marzo!D108+[1]abril!D107+[1]mayo!D162+[1]junio!D162+[1]julio!D162+[1]agosto!D162+[1]sept.!D106+[1]oct.!D106+[1]nov.!D149+[1]dic.!D153</f>
        <v>1067</v>
      </c>
      <c r="E109" s="160">
        <f>+[1]enero!E108+[1]feb.!E108+[1]marzo!E108+[1]abril!E107+[1]mayo!E162+[1]junio!E162+[1]julio!E162+[1]agosto!E162+[1]sept.!E106+[1]oct.!E106+[1]nov.!E149+[1]dic.!E153</f>
        <v>2265</v>
      </c>
      <c r="F109" s="160">
        <f>+[1]enero!F108+[1]feb.!F108+[1]marzo!F108+[1]abril!F107+[1]mayo!F162+[1]junio!F162+[1]julio!F162+[1]agosto!F162+[1]sept.!F106+[1]oct.!F106+[1]nov.!F149+[1]dic.!F153</f>
        <v>17390</v>
      </c>
      <c r="G109" s="160">
        <f>+[1]enero!G108+[1]feb.!G108+[1]marzo!G108+[1]abril!G107+[1]mayo!G162+[1]junio!G162+[1]julio!G162+[1]agosto!G162+[1]sept.!G106+[1]oct.!G106+[1]nov.!G149+[1]dic.!G153</f>
        <v>31253</v>
      </c>
      <c r="H109" s="160">
        <f>+[1]enero!H108+[1]feb.!H108+[1]marzo!H108+[1]abril!H107+[1]mayo!H162+[1]junio!H162+[1]julio!H162+[1]agosto!H162+[1]sept.!H106+[1]oct.!H106+[1]nov.!H149+[1]dic.!H153</f>
        <v>1332</v>
      </c>
      <c r="I109" s="160">
        <f>+[1]enero!I108+[1]feb.!I108+[1]marzo!I108+[1]abril!I107+[1]mayo!I162+[1]junio!I162+[1]julio!I162+[1]agosto!I162+[1]sept.!I106+[1]oct.!I106+[1]nov.!I149+[1]dic.!I153</f>
        <v>57833</v>
      </c>
      <c r="J109" s="160">
        <f t="shared" si="4"/>
        <v>249935</v>
      </c>
    </row>
    <row r="110" spans="1:10" ht="20.100000000000001" customHeight="1" x14ac:dyDescent="0.2">
      <c r="A110" s="161" t="s">
        <v>137</v>
      </c>
      <c r="B110" s="160">
        <f>+[1]enero!B109+[1]feb.!B109+[1]marzo!B109+[1]abril!B108+[1]mayo!B163+[1]junio!B163+[1]julio!B163+[1]agosto!B163+[1]sept.!B107+[1]oct.!B107+[1]nov.!B150+[1]dic.!B154</f>
        <v>279</v>
      </c>
      <c r="C110" s="160">
        <f>+[1]enero!C109+[1]feb.!C109+[1]marzo!C109+[1]abril!C108+[1]mayo!C163+[1]junio!C163+[1]julio!C163+[1]agosto!C163+[1]sept.!C107+[1]oct.!C107+[1]nov.!C150+[1]dic.!C154</f>
        <v>480</v>
      </c>
      <c r="D110" s="160">
        <f>+[1]enero!D109+[1]feb.!D109+[1]marzo!D109+[1]abril!D108+[1]mayo!D163+[1]junio!D163+[1]julio!D163+[1]agosto!D163+[1]sept.!D107+[1]oct.!D107+[1]nov.!D150+[1]dic.!D154</f>
        <v>5779</v>
      </c>
      <c r="E110" s="160">
        <f>+[1]enero!E109+[1]feb.!E109+[1]marzo!E109+[1]abril!E108+[1]mayo!E163+[1]junio!E163+[1]julio!E163+[1]agosto!E163+[1]sept.!E107+[1]oct.!E107+[1]nov.!E150+[1]dic.!E154</f>
        <v>8</v>
      </c>
      <c r="F110" s="160">
        <f>+[1]enero!F109+[1]feb.!F109+[1]marzo!F109+[1]abril!F108+[1]mayo!F163+[1]junio!F163+[1]julio!F163+[1]agosto!F163+[1]sept.!F107+[1]oct.!F107+[1]nov.!F150+[1]dic.!F154</f>
        <v>1284</v>
      </c>
      <c r="G110" s="160">
        <f>+[1]enero!G109+[1]feb.!G109+[1]marzo!G109+[1]abril!G108+[1]mayo!G163+[1]junio!G163+[1]julio!G163+[1]agosto!G163+[1]sept.!G107+[1]oct.!G107+[1]nov.!G150+[1]dic.!G154</f>
        <v>81</v>
      </c>
      <c r="H110" s="160">
        <f>+[1]enero!H109+[1]feb.!H109+[1]marzo!H109+[1]abril!H108+[1]mayo!H163+[1]junio!H163+[1]julio!H163+[1]agosto!H163+[1]sept.!H107+[1]oct.!H107+[1]nov.!H150+[1]dic.!H154</f>
        <v>42220</v>
      </c>
      <c r="I110" s="160">
        <f>+[1]enero!I109+[1]feb.!I109+[1]marzo!I109+[1]abril!I108+[1]mayo!I163+[1]junio!I163+[1]julio!I163+[1]agosto!I163+[1]sept.!I107+[1]oct.!I107+[1]nov.!I150+[1]dic.!I154</f>
        <v>175</v>
      </c>
      <c r="J110" s="160">
        <f t="shared" si="4"/>
        <v>50306</v>
      </c>
    </row>
    <row r="111" spans="1:10" ht="20.100000000000001" customHeight="1" x14ac:dyDescent="0.2">
      <c r="A111" s="161" t="s">
        <v>138</v>
      </c>
      <c r="B111" s="160">
        <f>+[1]enero!B110+[1]feb.!B110+[1]marzo!B110+[1]abril!B109+[1]mayo!B164+[1]junio!B164+[1]julio!B164+[1]agosto!B164+[1]sept.!B108+[1]oct.!B108+[1]nov.!B151+[1]dic.!B155</f>
        <v>34317</v>
      </c>
      <c r="C111" s="160">
        <f>+[1]enero!C110+[1]feb.!C110+[1]marzo!C110+[1]abril!C109+[1]mayo!C164+[1]junio!C164+[1]julio!C164+[1]agosto!C164+[1]sept.!C108+[1]oct.!C108+[1]nov.!C151+[1]dic.!C155</f>
        <v>2365</v>
      </c>
      <c r="D111" s="160">
        <f>+[1]enero!D110+[1]feb.!D110+[1]marzo!D110+[1]abril!D109+[1]mayo!D164+[1]junio!D164+[1]julio!D164+[1]agosto!D164+[1]sept.!D108+[1]oct.!D108+[1]nov.!D151+[1]dic.!D155</f>
        <v>9513</v>
      </c>
      <c r="E111" s="160">
        <f>+[1]enero!E110+[1]feb.!E110+[1]marzo!E110+[1]abril!E109+[1]mayo!E164+[1]junio!E164+[1]julio!E164+[1]agosto!E164+[1]sept.!E108+[1]oct.!E108+[1]nov.!E151+[1]dic.!E155</f>
        <v>28837</v>
      </c>
      <c r="F111" s="160">
        <f>+[1]enero!F110+[1]feb.!F110+[1]marzo!F110+[1]abril!F109+[1]mayo!F164+[1]junio!F164+[1]julio!F164+[1]agosto!F164+[1]sept.!F108+[1]oct.!F108+[1]nov.!F151+[1]dic.!F155</f>
        <v>19527</v>
      </c>
      <c r="G111" s="160">
        <f>+[1]enero!G110+[1]feb.!G110+[1]marzo!G110+[1]abril!G109+[1]mayo!G164+[1]junio!G164+[1]julio!G164+[1]agosto!G164+[1]sept.!G108+[1]oct.!G108+[1]nov.!G151+[1]dic.!G155</f>
        <v>26180</v>
      </c>
      <c r="H111" s="160">
        <f>+[1]enero!H110+[1]feb.!H110+[1]marzo!H110+[1]abril!H109+[1]mayo!H164+[1]junio!H164+[1]julio!H164+[1]agosto!H164+[1]sept.!H108+[1]oct.!H108+[1]nov.!H151+[1]dic.!H155</f>
        <v>241652</v>
      </c>
      <c r="I111" s="160">
        <f>+[1]enero!I110+[1]feb.!I110+[1]marzo!I110+[1]abril!I109+[1]mayo!I164+[1]junio!I164+[1]julio!I164+[1]agosto!I164+[1]sept.!I108+[1]oct.!I108+[1]nov.!I151+[1]dic.!I155</f>
        <v>19868</v>
      </c>
      <c r="J111" s="160">
        <f t="shared" si="4"/>
        <v>382259</v>
      </c>
    </row>
    <row r="112" spans="1:10" ht="20.100000000000001" customHeight="1" x14ac:dyDescent="0.2">
      <c r="A112" s="161" t="s">
        <v>139</v>
      </c>
      <c r="B112" s="160">
        <f>+[1]enero!B111+[1]feb.!B111+[1]marzo!B111+[1]abril!B110+[1]mayo!B165+[1]junio!B165+[1]julio!B165+[1]agosto!B165+[1]sept.!B109+[1]oct.!B109+[1]nov.!B152+[1]dic.!B156</f>
        <v>5088</v>
      </c>
      <c r="C112" s="160">
        <f>+[1]enero!C111+[1]feb.!C111+[1]marzo!C111+[1]abril!C110+[1]mayo!C165+[1]junio!C165+[1]julio!C165+[1]agosto!C165+[1]sept.!C109+[1]oct.!C109+[1]nov.!C152+[1]dic.!C156</f>
        <v>2342</v>
      </c>
      <c r="D112" s="160">
        <f>+[1]enero!D111+[1]feb.!D111+[1]marzo!D111+[1]abril!D110+[1]mayo!D165+[1]junio!D165+[1]julio!D165+[1]agosto!D165+[1]sept.!D109+[1]oct.!D109+[1]nov.!D152+[1]dic.!D156</f>
        <v>3315</v>
      </c>
      <c r="E112" s="160">
        <f>+[1]enero!E111+[1]feb.!E111+[1]marzo!E111+[1]abril!E110+[1]mayo!E165+[1]junio!E165+[1]julio!E165+[1]agosto!E165+[1]sept.!E109+[1]oct.!E109+[1]nov.!E152+[1]dic.!E156</f>
        <v>1053</v>
      </c>
      <c r="F112" s="160">
        <f>+[1]enero!F111+[1]feb.!F111+[1]marzo!F111+[1]abril!F110+[1]mayo!F165+[1]junio!F165+[1]julio!F165+[1]agosto!F165+[1]sept.!F109+[1]oct.!F109+[1]nov.!F152+[1]dic.!F156</f>
        <v>1276</v>
      </c>
      <c r="G112" s="160">
        <f>+[1]enero!G111+[1]feb.!G111+[1]marzo!G111+[1]abril!G110+[1]mayo!G165+[1]junio!G165+[1]julio!G165+[1]agosto!G165+[1]sept.!G109+[1]oct.!G109+[1]nov.!G152+[1]dic.!G156</f>
        <v>25636</v>
      </c>
      <c r="H112" s="160">
        <f>+[1]enero!H111+[1]feb.!H111+[1]marzo!H111+[1]abril!H110+[1]mayo!H165+[1]junio!H165+[1]julio!H165+[1]agosto!H165+[1]sept.!H109+[1]oct.!H109+[1]nov.!H152+[1]dic.!H156</f>
        <v>48508</v>
      </c>
      <c r="I112" s="160">
        <f>+[1]enero!I111+[1]feb.!I111+[1]marzo!I111+[1]abril!I110+[1]mayo!I165+[1]junio!I165+[1]julio!I165+[1]agosto!I165+[1]sept.!I109+[1]oct.!I109+[1]nov.!I152+[1]dic.!I156</f>
        <v>7231</v>
      </c>
      <c r="J112" s="160">
        <f t="shared" si="4"/>
        <v>94449</v>
      </c>
    </row>
    <row r="113" spans="1:10" ht="20.100000000000001" customHeight="1" x14ac:dyDescent="0.2">
      <c r="A113" s="161" t="s">
        <v>140</v>
      </c>
      <c r="B113" s="160">
        <f>+[1]enero!B112+[1]feb.!B112+[1]marzo!B112+[1]abril!B111+[1]mayo!B166+[1]junio!B166+[1]julio!B166+[1]agosto!B166+[1]sept.!B110+[1]oct.!B110+[1]nov.!B153+[1]dic.!B157</f>
        <v>224</v>
      </c>
      <c r="C113" s="160">
        <f>+[1]enero!C112+[1]feb.!C112+[1]marzo!C112+[1]abril!C111+[1]mayo!C166+[1]junio!C166+[1]julio!C166+[1]agosto!C166+[1]sept.!C110+[1]oct.!C110+[1]nov.!C153+[1]dic.!C157</f>
        <v>0</v>
      </c>
      <c r="D113" s="160">
        <f>+[1]enero!D112+[1]feb.!D112+[1]marzo!D112+[1]abril!D111+[1]mayo!D166+[1]junio!D166+[1]julio!D166+[1]agosto!D166+[1]sept.!D110+[1]oct.!D110+[1]nov.!D153+[1]dic.!D157</f>
        <v>190</v>
      </c>
      <c r="E113" s="160">
        <f>+[1]enero!E112+[1]feb.!E112+[1]marzo!E112+[1]abril!E111+[1]mayo!E166+[1]junio!E166+[1]julio!E166+[1]agosto!E166+[1]sept.!E110+[1]oct.!E110+[1]nov.!E153+[1]dic.!E157</f>
        <v>232</v>
      </c>
      <c r="F113" s="160">
        <f>+[1]enero!F112+[1]feb.!F112+[1]marzo!F112+[1]abril!F111+[1]mayo!F166+[1]junio!F166+[1]julio!F166+[1]agosto!F166+[1]sept.!F110+[1]oct.!F110+[1]nov.!F153+[1]dic.!F157</f>
        <v>465</v>
      </c>
      <c r="G113" s="160">
        <f>+[1]enero!G112+[1]feb.!G112+[1]marzo!G112+[1]abril!G111+[1]mayo!G166+[1]junio!G166+[1]julio!G166+[1]agosto!G166+[1]sept.!G110+[1]oct.!G110+[1]nov.!G153+[1]dic.!G157</f>
        <v>3871</v>
      </c>
      <c r="H113" s="160">
        <f>+[1]enero!H112+[1]feb.!H112+[1]marzo!H112+[1]abril!H111+[1]mayo!H166+[1]junio!H166+[1]julio!H166+[1]agosto!H166+[1]sept.!H110+[1]oct.!H110+[1]nov.!H153+[1]dic.!H157</f>
        <v>4510</v>
      </c>
      <c r="I113" s="160">
        <f>+[1]enero!I112+[1]feb.!I112+[1]marzo!I112+[1]abril!I111+[1]mayo!I166+[1]junio!I166+[1]julio!I166+[1]agosto!I166+[1]sept.!I110+[1]oct.!I110+[1]nov.!I153+[1]dic.!I157</f>
        <v>302</v>
      </c>
      <c r="J113" s="160">
        <f t="shared" si="4"/>
        <v>9794</v>
      </c>
    </row>
    <row r="114" spans="1:10" ht="20.100000000000001" customHeight="1" x14ac:dyDescent="0.2">
      <c r="A114" s="161" t="s">
        <v>141</v>
      </c>
      <c r="B114" s="160">
        <f>+[1]enero!B113+[1]feb.!B113+[1]marzo!B113+[1]abril!B112+[1]mayo!B167+[1]junio!B167+[1]julio!B167+[1]agosto!B167+[1]sept.!B111+[1]oct.!B111+[1]nov.!B154+[1]dic.!B158</f>
        <v>75537</v>
      </c>
      <c r="C114" s="160">
        <f>+[1]enero!C113+[1]feb.!C113+[1]marzo!C113+[1]abril!C112+[1]mayo!C167+[1]junio!C167+[1]julio!C167+[1]agosto!C167+[1]sept.!C111+[1]oct.!C111+[1]nov.!C154+[1]dic.!C158</f>
        <v>3063</v>
      </c>
      <c r="D114" s="160">
        <f>+[1]enero!D113+[1]feb.!D113+[1]marzo!D113+[1]abril!D112+[1]mayo!D167+[1]junio!D167+[1]julio!D167+[1]agosto!D167+[1]sept.!D111+[1]oct.!D111+[1]nov.!D154+[1]dic.!D158</f>
        <v>28336</v>
      </c>
      <c r="E114" s="160">
        <f>+[1]enero!E113+[1]feb.!E113+[1]marzo!E113+[1]abril!E112+[1]mayo!E167+[1]junio!E167+[1]julio!E167+[1]agosto!E167+[1]sept.!E111+[1]oct.!E111+[1]nov.!E154+[1]dic.!E158</f>
        <v>9283</v>
      </c>
      <c r="F114" s="160">
        <f>+[1]enero!F113+[1]feb.!F113+[1]marzo!F113+[1]abril!F112+[1]mayo!F167+[1]junio!F167+[1]julio!F167+[1]agosto!F167+[1]sept.!F111+[1]oct.!F111+[1]nov.!F154+[1]dic.!F158</f>
        <v>75774</v>
      </c>
      <c r="G114" s="160">
        <f>+[1]enero!G113+[1]feb.!G113+[1]marzo!G113+[1]abril!G112+[1]mayo!G167+[1]junio!G167+[1]julio!G167+[1]agosto!G167+[1]sept.!G111+[1]oct.!G111+[1]nov.!G154+[1]dic.!G158</f>
        <v>160499</v>
      </c>
      <c r="H114" s="160">
        <f>+[1]enero!H113+[1]feb.!H113+[1]marzo!H113+[1]abril!H112+[1]mayo!H167+[1]junio!H167+[1]julio!H167+[1]agosto!H167+[1]sept.!H111+[1]oct.!H111+[1]nov.!H154+[1]dic.!H158</f>
        <v>196818</v>
      </c>
      <c r="I114" s="160">
        <f>+[1]enero!I113+[1]feb.!I113+[1]marzo!I113+[1]abril!I112+[1]mayo!I167+[1]junio!I167+[1]julio!I167+[1]agosto!I167+[1]sept.!I111+[1]oct.!I111+[1]nov.!I154+[1]dic.!I158</f>
        <v>11612</v>
      </c>
      <c r="J114" s="160">
        <f t="shared" si="4"/>
        <v>560922</v>
      </c>
    </row>
    <row r="115" spans="1:10" ht="20.100000000000001" customHeight="1" x14ac:dyDescent="0.2">
      <c r="A115" s="161" t="s">
        <v>142</v>
      </c>
      <c r="B115" s="160">
        <f>+[1]enero!B114+[1]feb.!B114+[1]marzo!B114+[1]abril!B113+[1]mayo!B168+[1]junio!B168+[1]julio!B168+[1]agosto!B168+[1]sept.!B112+[1]oct.!B112+[1]nov.!B155+[1]dic.!B159</f>
        <v>188494</v>
      </c>
      <c r="C115" s="160">
        <f>+[1]enero!C114+[1]feb.!C114+[1]marzo!C114+[1]abril!C113+[1]mayo!C168+[1]junio!C168+[1]julio!C168+[1]agosto!C168+[1]sept.!C112+[1]oct.!C112+[1]nov.!C155+[1]dic.!C159</f>
        <v>56545</v>
      </c>
      <c r="D115" s="160">
        <f>+[1]enero!D114+[1]feb.!D114+[1]marzo!D114+[1]abril!D113+[1]mayo!D168+[1]junio!D168+[1]julio!D168+[1]agosto!D168+[1]sept.!D112+[1]oct.!D112+[1]nov.!D155+[1]dic.!D159</f>
        <v>25768</v>
      </c>
      <c r="E115" s="160">
        <f>+[1]enero!E114+[1]feb.!E114+[1]marzo!E114+[1]abril!E113+[1]mayo!E168+[1]junio!E168+[1]julio!E168+[1]agosto!E168+[1]sept.!E112+[1]oct.!E112+[1]nov.!E155+[1]dic.!E159</f>
        <v>132929</v>
      </c>
      <c r="F115" s="160">
        <f>+[1]enero!F114+[1]feb.!F114+[1]marzo!F114+[1]abril!F113+[1]mayo!F168+[1]junio!F168+[1]julio!F168+[1]agosto!F168+[1]sept.!F112+[1]oct.!F112+[1]nov.!F155+[1]dic.!F159</f>
        <v>75647</v>
      </c>
      <c r="G115" s="160">
        <f>+[1]enero!G114+[1]feb.!G114+[1]marzo!G114+[1]abril!G113+[1]mayo!G168+[1]junio!G168+[1]julio!G168+[1]agosto!G168+[1]sept.!G112+[1]oct.!G112+[1]nov.!G155+[1]dic.!G159</f>
        <v>18529</v>
      </c>
      <c r="H115" s="160">
        <f>+[1]enero!H114+[1]feb.!H114+[1]marzo!H114+[1]abril!H113+[1]mayo!H168+[1]junio!H168+[1]julio!H168+[1]agosto!H168+[1]sept.!H112+[1]oct.!H112+[1]nov.!H155+[1]dic.!H159</f>
        <v>294113</v>
      </c>
      <c r="I115" s="160">
        <f>+[1]enero!I114+[1]feb.!I114+[1]marzo!I114+[1]abril!I113+[1]mayo!I168+[1]junio!I168+[1]julio!I168+[1]agosto!I168+[1]sept.!I112+[1]oct.!I112+[1]nov.!I155+[1]dic.!I159</f>
        <v>19650</v>
      </c>
      <c r="J115" s="160">
        <f t="shared" si="4"/>
        <v>811675</v>
      </c>
    </row>
    <row r="116" spans="1:10" ht="20.100000000000001" customHeight="1" x14ac:dyDescent="0.2">
      <c r="A116" s="161" t="s">
        <v>143</v>
      </c>
      <c r="B116" s="160">
        <f>+[1]enero!B115+[1]feb.!B115+[1]marzo!B115+[1]abril!B114+[1]mayo!B169+[1]junio!B169+[1]julio!B169+[1]agosto!B169+[1]sept.!B113+[1]oct.!B113+[1]nov.!B156+[1]dic.!B160</f>
        <v>2031</v>
      </c>
      <c r="C116" s="160">
        <f>+[1]enero!C115+[1]feb.!C115+[1]marzo!C115+[1]abril!C114+[1]mayo!C169+[1]junio!C169+[1]julio!C169+[1]agosto!C169+[1]sept.!C113+[1]oct.!C113+[1]nov.!C156+[1]dic.!C160</f>
        <v>92974</v>
      </c>
      <c r="D116" s="160">
        <f>+[1]enero!D115+[1]feb.!D115+[1]marzo!D115+[1]abril!D114+[1]mayo!D169+[1]junio!D169+[1]julio!D169+[1]agosto!D169+[1]sept.!D113+[1]oct.!D113+[1]nov.!D156+[1]dic.!D160</f>
        <v>967</v>
      </c>
      <c r="E116" s="160">
        <f>+[1]enero!E115+[1]feb.!E115+[1]marzo!E115+[1]abril!E114+[1]mayo!E169+[1]junio!E169+[1]julio!E169+[1]agosto!E169+[1]sept.!E113+[1]oct.!E113+[1]nov.!E156+[1]dic.!E160</f>
        <v>3360</v>
      </c>
      <c r="F116" s="160">
        <f>+[1]enero!F115+[1]feb.!F115+[1]marzo!F115+[1]abril!F114+[1]mayo!F169+[1]junio!F169+[1]julio!F169+[1]agosto!F169+[1]sept.!F113+[1]oct.!F113+[1]nov.!F156+[1]dic.!F160</f>
        <v>66956</v>
      </c>
      <c r="G116" s="160">
        <f>+[1]enero!G115+[1]feb.!G115+[1]marzo!G115+[1]abril!G114+[1]mayo!G169+[1]junio!G169+[1]julio!G169+[1]agosto!G169+[1]sept.!G113+[1]oct.!G113+[1]nov.!G156+[1]dic.!G160</f>
        <v>83254</v>
      </c>
      <c r="H116" s="160">
        <f>+[1]enero!H115+[1]feb.!H115+[1]marzo!H115+[1]abril!H114+[1]mayo!H169+[1]junio!H169+[1]julio!H169+[1]agosto!H169+[1]sept.!H113+[1]oct.!H113+[1]nov.!H156+[1]dic.!H160</f>
        <v>4698</v>
      </c>
      <c r="I116" s="160">
        <f>+[1]enero!I115+[1]feb.!I115+[1]marzo!I115+[1]abril!I114+[1]mayo!I169+[1]junio!I169+[1]julio!I169+[1]agosto!I169+[1]sept.!I113+[1]oct.!I113+[1]nov.!I156+[1]dic.!I160</f>
        <v>45180</v>
      </c>
      <c r="J116" s="160">
        <f t="shared" si="4"/>
        <v>299420</v>
      </c>
    </row>
    <row r="117" spans="1:10" ht="20.100000000000001" customHeight="1" x14ac:dyDescent="0.2">
      <c r="A117" s="161" t="s">
        <v>144</v>
      </c>
      <c r="B117" s="160">
        <f>+[1]enero!B116+[1]feb.!B116+[1]marzo!B116+[1]abril!B115+[1]mayo!B170+[1]junio!B170+[1]julio!B170+[1]agosto!B170+[1]sept.!B114+[1]oct.!B114+[1]nov.!B157+[1]dic.!B161</f>
        <v>105</v>
      </c>
      <c r="C117" s="160">
        <f>+[1]enero!C116+[1]feb.!C116+[1]marzo!C116+[1]abril!C115+[1]mayo!C170+[1]junio!C170+[1]julio!C170+[1]agosto!C170+[1]sept.!C114+[1]oct.!C114+[1]nov.!C157+[1]dic.!C161</f>
        <v>0</v>
      </c>
      <c r="D117" s="160">
        <f>+[1]enero!D116+[1]feb.!D116+[1]marzo!D116+[1]abril!D115+[1]mayo!D170+[1]junio!D170+[1]julio!D170+[1]agosto!D170+[1]sept.!D114+[1]oct.!D114+[1]nov.!D157+[1]dic.!D161</f>
        <v>0</v>
      </c>
      <c r="E117" s="160">
        <f>+[1]enero!E116+[1]feb.!E116+[1]marzo!E116+[1]abril!E115+[1]mayo!E170+[1]junio!E170+[1]julio!E170+[1]agosto!E170+[1]sept.!E114+[1]oct.!E114+[1]nov.!E157+[1]dic.!E161</f>
        <v>468887</v>
      </c>
      <c r="F117" s="160">
        <f>+[1]enero!F116+[1]feb.!F116+[1]marzo!F116+[1]abril!F115+[1]mayo!F170+[1]junio!F170+[1]julio!F170+[1]agosto!F170+[1]sept.!F114+[1]oct.!F114+[1]nov.!F157+[1]dic.!F161</f>
        <v>52050</v>
      </c>
      <c r="G117" s="160">
        <f>+[1]enero!G116+[1]feb.!G116+[1]marzo!G116+[1]abril!G115+[1]mayo!G170+[1]junio!G170+[1]julio!G170+[1]agosto!G170+[1]sept.!G114+[1]oct.!G114+[1]nov.!G157+[1]dic.!G161</f>
        <v>26019</v>
      </c>
      <c r="H117" s="160">
        <f>+[1]enero!H116+[1]feb.!H116+[1]marzo!H116+[1]abril!H115+[1]mayo!H170+[1]junio!H170+[1]julio!H170+[1]agosto!H170+[1]sept.!H114+[1]oct.!H114+[1]nov.!H157+[1]dic.!H161</f>
        <v>1733</v>
      </c>
      <c r="I117" s="160">
        <f>+[1]enero!I116+[1]feb.!I116+[1]marzo!I116+[1]abril!I115+[1]mayo!I170+[1]junio!I170+[1]julio!I170+[1]agosto!I170+[1]sept.!I114+[1]oct.!I114+[1]nov.!I157+[1]dic.!I161</f>
        <v>0</v>
      </c>
      <c r="J117" s="160">
        <f t="shared" si="4"/>
        <v>548794</v>
      </c>
    </row>
    <row r="118" spans="1:10" ht="20.100000000000001" customHeight="1" x14ac:dyDescent="0.2">
      <c r="A118" s="161" t="s">
        <v>145</v>
      </c>
      <c r="B118" s="160">
        <f>+[1]enero!B117+[1]feb.!B117+[1]marzo!B117+[1]abril!B116+[1]mayo!B171+[1]junio!B171+[1]julio!B171+[1]agosto!B171+[1]sept.!B115+[1]oct.!B115+[1]nov.!B158+[1]dic.!B162</f>
        <v>91809</v>
      </c>
      <c r="C118" s="160">
        <f>+[1]enero!C117+[1]feb.!C117+[1]marzo!C117+[1]abril!C116+[1]mayo!C171+[1]junio!C171+[1]julio!C171+[1]agosto!C171+[1]sept.!C115+[1]oct.!C115+[1]nov.!C158+[1]dic.!C162</f>
        <v>595329</v>
      </c>
      <c r="D118" s="160">
        <f>+[1]enero!D117+[1]feb.!D117+[1]marzo!D117+[1]abril!D116+[1]mayo!D171+[1]junio!D171+[1]julio!D171+[1]agosto!D171+[1]sept.!D115+[1]oct.!D115+[1]nov.!D158+[1]dic.!D162</f>
        <v>14344</v>
      </c>
      <c r="E118" s="160">
        <f>+[1]enero!E117+[1]feb.!E117+[1]marzo!E117+[1]abril!E116+[1]mayo!E171+[1]junio!E171+[1]julio!E171+[1]agosto!E171+[1]sept.!E115+[1]oct.!E115+[1]nov.!E158+[1]dic.!E162</f>
        <v>109019</v>
      </c>
      <c r="F118" s="160">
        <f>+[1]enero!F117+[1]feb.!F117+[1]marzo!F117+[1]abril!F116+[1]mayo!F171+[1]junio!F171+[1]julio!F171+[1]agosto!F171+[1]sept.!F115+[1]oct.!F115+[1]nov.!F158+[1]dic.!F162</f>
        <v>175841</v>
      </c>
      <c r="G118" s="160">
        <f>+[1]enero!G117+[1]feb.!G117+[1]marzo!G117+[1]abril!G116+[1]mayo!G171+[1]junio!G171+[1]julio!G171+[1]agosto!G171+[1]sept.!G115+[1]oct.!G115+[1]nov.!G158+[1]dic.!G162</f>
        <v>32254</v>
      </c>
      <c r="H118" s="160">
        <f>+[1]enero!H117+[1]feb.!H117+[1]marzo!H117+[1]abril!H116+[1]mayo!H171+[1]junio!H171+[1]julio!H171+[1]agosto!H171+[1]sept.!H115+[1]oct.!H115+[1]nov.!H158+[1]dic.!H162</f>
        <v>3897</v>
      </c>
      <c r="I118" s="160">
        <f>+[1]enero!I117+[1]feb.!I117+[1]marzo!I117+[1]abril!I116+[1]mayo!I171+[1]junio!I171+[1]julio!I171+[1]agosto!I171+[1]sept.!I115+[1]oct.!I115+[1]nov.!I158+[1]dic.!I162</f>
        <v>58733</v>
      </c>
      <c r="J118" s="160">
        <f t="shared" si="4"/>
        <v>1081226</v>
      </c>
    </row>
    <row r="119" spans="1:10" ht="20.100000000000001" customHeight="1" x14ac:dyDescent="0.2">
      <c r="A119" s="161" t="s">
        <v>146</v>
      </c>
      <c r="B119" s="160">
        <f>+[1]enero!B118+[1]feb.!B118+[1]marzo!B118+[1]abril!B117+[1]mayo!B172+[1]junio!B172+[1]julio!B172+[1]agosto!B172+[1]sept.!B116+[1]oct.!B116+[1]nov.!B159+[1]dic.!B163</f>
        <v>943547</v>
      </c>
      <c r="C119" s="160">
        <f>+[1]enero!C118+[1]feb.!C118+[1]marzo!C118+[1]abril!C117+[1]mayo!C172+[1]junio!C172+[1]julio!C172+[1]agosto!C172+[1]sept.!C116+[1]oct.!C116+[1]nov.!C159+[1]dic.!C163</f>
        <v>152002</v>
      </c>
      <c r="D119" s="160">
        <f>+[1]enero!D118+[1]feb.!D118+[1]marzo!D118+[1]abril!D117+[1]mayo!D172+[1]junio!D172+[1]julio!D172+[1]agosto!D172+[1]sept.!D116+[1]oct.!D116+[1]nov.!D159+[1]dic.!D163</f>
        <v>506855</v>
      </c>
      <c r="E119" s="160">
        <f>+[1]enero!E118+[1]feb.!E118+[1]marzo!E118+[1]abril!E117+[1]mayo!E172+[1]junio!E172+[1]julio!E172+[1]agosto!E172+[1]sept.!E116+[1]oct.!E116+[1]nov.!E159+[1]dic.!E163</f>
        <v>430125</v>
      </c>
      <c r="F119" s="160">
        <f>+[1]enero!F118+[1]feb.!F118+[1]marzo!F118+[1]abril!F117+[1]mayo!F172+[1]junio!F172+[1]julio!F172+[1]agosto!F172+[1]sept.!F116+[1]oct.!F116+[1]nov.!F159+[1]dic.!F163</f>
        <v>360494</v>
      </c>
      <c r="G119" s="160">
        <f>+[1]enero!G118+[1]feb.!G118+[1]marzo!G118+[1]abril!G117+[1]mayo!G172+[1]junio!G172+[1]julio!G172+[1]agosto!G172+[1]sept.!G116+[1]oct.!G116+[1]nov.!G159+[1]dic.!G163</f>
        <v>86405</v>
      </c>
      <c r="H119" s="160">
        <f>+[1]enero!H118+[1]feb.!H118+[1]marzo!H118+[1]abril!H117+[1]mayo!H172+[1]junio!H172+[1]julio!H172+[1]agosto!H172+[1]sept.!H116+[1]oct.!H116+[1]nov.!H159+[1]dic.!H163</f>
        <v>197633</v>
      </c>
      <c r="I119" s="160">
        <f>+[1]enero!I118+[1]feb.!I118+[1]marzo!I118+[1]abril!I117+[1]mayo!I172+[1]junio!I172+[1]julio!I172+[1]agosto!I172+[1]sept.!I116+[1]oct.!I116+[1]nov.!I159+[1]dic.!I163</f>
        <v>79698</v>
      </c>
      <c r="J119" s="160">
        <f t="shared" si="4"/>
        <v>2756759</v>
      </c>
    </row>
    <row r="120" spans="1:10" ht="20.100000000000001" customHeight="1" x14ac:dyDescent="0.2">
      <c r="A120" s="161" t="s">
        <v>147</v>
      </c>
      <c r="B120" s="160">
        <f>+[1]enero!B119+[1]feb.!B119+[1]marzo!B119+[1]abril!B118+[1]mayo!B173+[1]junio!B173+[1]julio!B173+[1]agosto!B173+[1]sept.!B117+[1]oct.!B117+[1]nov.!B160+[1]dic.!B164</f>
        <v>73003</v>
      </c>
      <c r="C120" s="160">
        <f>+[1]enero!C119+[1]feb.!C119+[1]marzo!C119+[1]abril!C118+[1]mayo!C173+[1]junio!C173+[1]julio!C173+[1]agosto!C173+[1]sept.!C117+[1]oct.!C117+[1]nov.!C160+[1]dic.!C164</f>
        <v>5214</v>
      </c>
      <c r="D120" s="160">
        <f>+[1]enero!D119+[1]feb.!D119+[1]marzo!D119+[1]abril!D118+[1]mayo!D173+[1]junio!D173+[1]julio!D173+[1]agosto!D173+[1]sept.!D117+[1]oct.!D117+[1]nov.!D160+[1]dic.!D164</f>
        <v>82303</v>
      </c>
      <c r="E120" s="160">
        <f>+[1]enero!E119+[1]feb.!E119+[1]marzo!E119+[1]abril!E118+[1]mayo!E173+[1]junio!E173+[1]julio!E173+[1]agosto!E173+[1]sept.!E117+[1]oct.!E117+[1]nov.!E160+[1]dic.!E164</f>
        <v>31699</v>
      </c>
      <c r="F120" s="160">
        <f>+[1]enero!F119+[1]feb.!F119+[1]marzo!F119+[1]abril!F118+[1]mayo!F173+[1]junio!F173+[1]julio!F173+[1]agosto!F173+[1]sept.!F117+[1]oct.!F117+[1]nov.!F160+[1]dic.!F164</f>
        <v>59019</v>
      </c>
      <c r="G120" s="160">
        <f>+[1]enero!G119+[1]feb.!G119+[1]marzo!G119+[1]abril!G118+[1]mayo!G173+[1]junio!G173+[1]julio!G173+[1]agosto!G173+[1]sept.!G117+[1]oct.!G117+[1]nov.!G160+[1]dic.!G164</f>
        <v>36994</v>
      </c>
      <c r="H120" s="160">
        <f>+[1]enero!H119+[1]feb.!H119+[1]marzo!H119+[1]abril!H118+[1]mayo!H173+[1]junio!H173+[1]julio!H173+[1]agosto!H173+[1]sept.!H117+[1]oct.!H117+[1]nov.!H160+[1]dic.!H164</f>
        <v>26656</v>
      </c>
      <c r="I120" s="160">
        <f>+[1]enero!I119+[1]feb.!I119+[1]marzo!I119+[1]abril!I118+[1]mayo!I173+[1]junio!I173+[1]julio!I173+[1]agosto!I173+[1]sept.!I117+[1]oct.!I117+[1]nov.!I160+[1]dic.!I164</f>
        <v>6091</v>
      </c>
      <c r="J120" s="160">
        <f t="shared" si="4"/>
        <v>320979</v>
      </c>
    </row>
    <row r="121" spans="1:10" ht="20.100000000000001" customHeight="1" x14ac:dyDescent="0.2">
      <c r="A121" s="161" t="s">
        <v>148</v>
      </c>
      <c r="B121" s="160">
        <f>+[1]enero!B120+[1]feb.!B120+[1]marzo!B120+[1]abril!B119+[1]mayo!B174+[1]junio!B174+[1]julio!B174+[1]agosto!B174+[1]sept.!B118+[1]oct.!B118+[1]nov.!B161+[1]dic.!B165</f>
        <v>133</v>
      </c>
      <c r="C121" s="160">
        <f>+[1]enero!C120+[1]feb.!C120+[1]marzo!C120+[1]abril!C119+[1]mayo!C174+[1]junio!C174+[1]julio!C174+[1]agosto!C174+[1]sept.!C118+[1]oct.!C118+[1]nov.!C161+[1]dic.!C165</f>
        <v>0</v>
      </c>
      <c r="D121" s="160">
        <f>+[1]enero!D120+[1]feb.!D120+[1]marzo!D120+[1]abril!D119+[1]mayo!D174+[1]junio!D174+[1]julio!D174+[1]agosto!D174+[1]sept.!D118+[1]oct.!D118+[1]nov.!D161+[1]dic.!D165</f>
        <v>0</v>
      </c>
      <c r="E121" s="160">
        <f>+[1]enero!E120+[1]feb.!E120+[1]marzo!E120+[1]abril!E119+[1]mayo!E174+[1]junio!E174+[1]julio!E174+[1]agosto!E174+[1]sept.!E118+[1]oct.!E118+[1]nov.!E161+[1]dic.!E165</f>
        <v>112252</v>
      </c>
      <c r="F121" s="160">
        <f>+[1]enero!F120+[1]feb.!F120+[1]marzo!F120+[1]abril!F119+[1]mayo!F174+[1]junio!F174+[1]julio!F174+[1]agosto!F174+[1]sept.!F118+[1]oct.!F118+[1]nov.!F161+[1]dic.!F165</f>
        <v>0</v>
      </c>
      <c r="G121" s="160">
        <f>+[1]enero!G120+[1]feb.!G120+[1]marzo!G120+[1]abril!G119+[1]mayo!G174+[1]junio!G174+[1]julio!G174+[1]agosto!G174+[1]sept.!G118+[1]oct.!G118+[1]nov.!G161+[1]dic.!G165</f>
        <v>272</v>
      </c>
      <c r="H121" s="160">
        <f>+[1]enero!H120+[1]feb.!H120+[1]marzo!H120+[1]abril!H119+[1]mayo!H174+[1]junio!H174+[1]julio!H174+[1]agosto!H174+[1]sept.!H118+[1]oct.!H118+[1]nov.!H161+[1]dic.!H165</f>
        <v>144</v>
      </c>
      <c r="I121" s="160">
        <f>+[1]enero!I120+[1]feb.!I120+[1]marzo!I120+[1]abril!I119+[1]mayo!I174+[1]junio!I174+[1]julio!I174+[1]agosto!I174+[1]sept.!I118+[1]oct.!I118+[1]nov.!I161+[1]dic.!I165</f>
        <v>0</v>
      </c>
      <c r="J121" s="160">
        <f t="shared" si="4"/>
        <v>112801</v>
      </c>
    </row>
    <row r="122" spans="1:10" ht="20.100000000000001" customHeight="1" x14ac:dyDescent="0.2">
      <c r="A122" s="161" t="s">
        <v>149</v>
      </c>
      <c r="B122" s="160">
        <f>+[1]enero!B121+[1]feb.!B121+[1]marzo!B121+[1]abril!B120+[1]mayo!B175+[1]junio!B175+[1]julio!B175+[1]agosto!B175+[1]sept.!B119+[1]oct.!B119+[1]nov.!B162+[1]dic.!B166</f>
        <v>153691</v>
      </c>
      <c r="C122" s="160">
        <f>+[1]enero!C121+[1]feb.!C121+[1]marzo!C121+[1]abril!C120+[1]mayo!C175+[1]junio!C175+[1]julio!C175+[1]agosto!C175+[1]sept.!C119+[1]oct.!C119+[1]nov.!C162+[1]dic.!C166</f>
        <v>94308</v>
      </c>
      <c r="D122" s="160">
        <f>+[1]enero!D121+[1]feb.!D121+[1]marzo!D121+[1]abril!D120+[1]mayo!D175+[1]junio!D175+[1]julio!D175+[1]agosto!D175+[1]sept.!D119+[1]oct.!D119+[1]nov.!D162+[1]dic.!D166</f>
        <v>18760</v>
      </c>
      <c r="E122" s="160">
        <f>+[1]enero!E121+[1]feb.!E121+[1]marzo!E121+[1]abril!E120+[1]mayo!E175+[1]junio!E175+[1]julio!E175+[1]agosto!E175+[1]sept.!E119+[1]oct.!E119+[1]nov.!E162+[1]dic.!E166</f>
        <v>70405</v>
      </c>
      <c r="F122" s="160">
        <f>+[1]enero!F121+[1]feb.!F121+[1]marzo!F121+[1]abril!F120+[1]mayo!F175+[1]junio!F175+[1]julio!F175+[1]agosto!F175+[1]sept.!F119+[1]oct.!F119+[1]nov.!F162+[1]dic.!F166</f>
        <v>124626</v>
      </c>
      <c r="G122" s="160">
        <f>+[1]enero!G121+[1]feb.!G121+[1]marzo!G121+[1]abril!G120+[1]mayo!G175+[1]junio!G175+[1]julio!G175+[1]agosto!G175+[1]sept.!G119+[1]oct.!G119+[1]nov.!G162+[1]dic.!G166</f>
        <v>22094</v>
      </c>
      <c r="H122" s="160">
        <f>+[1]enero!H121+[1]feb.!H121+[1]marzo!H121+[1]abril!H120+[1]mayo!H175+[1]junio!H175+[1]julio!H175+[1]agosto!H175+[1]sept.!H119+[1]oct.!H119+[1]nov.!H162+[1]dic.!H166</f>
        <v>10512</v>
      </c>
      <c r="I122" s="160">
        <f>+[1]enero!I121+[1]feb.!I121+[1]marzo!I121+[1]abril!I120+[1]mayo!I175+[1]junio!I175+[1]julio!I175+[1]agosto!I175+[1]sept.!I119+[1]oct.!I119+[1]nov.!I162+[1]dic.!I166</f>
        <v>34191</v>
      </c>
      <c r="J122" s="160">
        <f t="shared" si="4"/>
        <v>528587</v>
      </c>
    </row>
    <row r="123" spans="1:10" ht="20.100000000000001" customHeight="1" x14ac:dyDescent="0.2">
      <c r="A123" s="161" t="s">
        <v>150</v>
      </c>
      <c r="B123" s="160">
        <f>+[1]enero!B122+[1]feb.!B122+[1]marzo!B122+[1]abril!B121+[1]mayo!B176+[1]junio!B176+[1]julio!B176+[1]agosto!B176+[1]sept.!B120+[1]oct.!B120+[1]nov.!B163+[1]dic.!B167</f>
        <v>71761</v>
      </c>
      <c r="C123" s="160">
        <f>+[1]enero!C122+[1]feb.!C122+[1]marzo!C122+[1]abril!C121+[1]mayo!C176+[1]junio!C176+[1]julio!C176+[1]agosto!C176+[1]sept.!C120+[1]oct.!C120+[1]nov.!C163+[1]dic.!C167</f>
        <v>1631</v>
      </c>
      <c r="D123" s="160">
        <f>+[1]enero!D122+[1]feb.!D122+[1]marzo!D122+[1]abril!D121+[1]mayo!D176+[1]junio!D176+[1]julio!D176+[1]agosto!D176+[1]sept.!D120+[1]oct.!D120+[1]nov.!D163+[1]dic.!D167</f>
        <v>12791</v>
      </c>
      <c r="E123" s="160">
        <f>+[1]enero!E122+[1]feb.!E122+[1]marzo!E122+[1]abril!E121+[1]mayo!E176+[1]junio!E176+[1]julio!E176+[1]agosto!E176+[1]sept.!E120+[1]oct.!E120+[1]nov.!E163+[1]dic.!E167</f>
        <v>30362</v>
      </c>
      <c r="F123" s="160">
        <f>+[1]enero!F122+[1]feb.!F122+[1]marzo!F122+[1]abril!F121+[1]mayo!F176+[1]junio!F176+[1]julio!F176+[1]agosto!F176+[1]sept.!F120+[1]oct.!F120+[1]nov.!F163+[1]dic.!F167</f>
        <v>43824</v>
      </c>
      <c r="G123" s="160">
        <f>+[1]enero!G122+[1]feb.!G122+[1]marzo!G122+[1]abril!G121+[1]mayo!G176+[1]junio!G176+[1]julio!G176+[1]agosto!G176+[1]sept.!G120+[1]oct.!G120+[1]nov.!G163+[1]dic.!G167</f>
        <v>24408</v>
      </c>
      <c r="H123" s="160">
        <f>+[1]enero!H122+[1]feb.!H122+[1]marzo!H122+[1]abril!H121+[1]mayo!H176+[1]junio!H176+[1]julio!H176+[1]agosto!H176+[1]sept.!H120+[1]oct.!H120+[1]nov.!H163+[1]dic.!H167</f>
        <v>41205</v>
      </c>
      <c r="I123" s="160">
        <f>+[1]enero!I122+[1]feb.!I122+[1]marzo!I122+[1]abril!I121+[1]mayo!I176+[1]junio!I176+[1]julio!I176+[1]agosto!I176+[1]sept.!I120+[1]oct.!I120+[1]nov.!I163+[1]dic.!I167</f>
        <v>940</v>
      </c>
      <c r="J123" s="160">
        <f t="shared" si="4"/>
        <v>226922</v>
      </c>
    </row>
    <row r="124" spans="1:10" ht="20.100000000000001" customHeight="1" x14ac:dyDescent="0.2">
      <c r="A124" s="161" t="s">
        <v>151</v>
      </c>
      <c r="B124" s="160">
        <f>+[1]enero!B123+[1]feb.!B123+[1]marzo!B123+[1]abril!B122+[1]mayo!B177+[1]junio!B177+[1]julio!B177+[1]agosto!B177+[1]sept.!B121+[1]oct.!B121+[1]nov.!B164+[1]dic.!B168</f>
        <v>17383</v>
      </c>
      <c r="C124" s="160">
        <f>+[1]enero!C123+[1]feb.!C123+[1]marzo!C123+[1]abril!C122+[1]mayo!C177+[1]junio!C177+[1]julio!C177+[1]agosto!C177+[1]sept.!C121+[1]oct.!C121+[1]nov.!C164+[1]dic.!C168</f>
        <v>162</v>
      </c>
      <c r="D124" s="160">
        <f>+[1]enero!D123+[1]feb.!D123+[1]marzo!D123+[1]abril!D122+[1]mayo!D177+[1]junio!D177+[1]julio!D177+[1]agosto!D177+[1]sept.!D121+[1]oct.!D121+[1]nov.!D164+[1]dic.!D168</f>
        <v>83887</v>
      </c>
      <c r="E124" s="160">
        <f>+[1]enero!E123+[1]feb.!E123+[1]marzo!E123+[1]abril!E122+[1]mayo!E177+[1]junio!E177+[1]julio!E177+[1]agosto!E177+[1]sept.!E121+[1]oct.!E121+[1]nov.!E164+[1]dic.!E168</f>
        <v>48898</v>
      </c>
      <c r="F124" s="160">
        <f>+[1]enero!F123+[1]feb.!F123+[1]marzo!F123+[1]abril!F122+[1]mayo!F177+[1]junio!F177+[1]julio!F177+[1]agosto!F177+[1]sept.!F121+[1]oct.!F121+[1]nov.!F164+[1]dic.!F168</f>
        <v>352223</v>
      </c>
      <c r="G124" s="160">
        <f>+[1]enero!G123+[1]feb.!G123+[1]marzo!G123+[1]abril!G122+[1]mayo!G177+[1]junio!G177+[1]julio!G177+[1]agosto!G177+[1]sept.!G121+[1]oct.!G121+[1]nov.!G164+[1]dic.!G168</f>
        <v>53809</v>
      </c>
      <c r="H124" s="160">
        <f>+[1]enero!H123+[1]feb.!H123+[1]marzo!H123+[1]abril!H122+[1]mayo!H177+[1]junio!H177+[1]julio!H177+[1]agosto!H177+[1]sept.!H121+[1]oct.!H121+[1]nov.!H164+[1]dic.!H168</f>
        <v>140789</v>
      </c>
      <c r="I124" s="160">
        <f>+[1]enero!I123+[1]feb.!I123+[1]marzo!I123+[1]abril!I122+[1]mayo!I177+[1]junio!I177+[1]julio!I177+[1]agosto!I177+[1]sept.!I121+[1]oct.!I121+[1]nov.!I164+[1]dic.!I168</f>
        <v>151</v>
      </c>
      <c r="J124" s="160">
        <f t="shared" si="4"/>
        <v>697302</v>
      </c>
    </row>
    <row r="125" spans="1:10" ht="20.100000000000001" customHeight="1" x14ac:dyDescent="0.2">
      <c r="A125" s="161" t="s">
        <v>152</v>
      </c>
      <c r="B125" s="160">
        <f>+[1]enero!B124+[1]feb.!B124+[1]marzo!B124+[1]abril!B123+[1]mayo!B178+[1]junio!B178+[1]julio!B178+[1]agosto!B178+[1]sept.!B122+[1]oct.!B122+[1]nov.!B165+[1]dic.!B169</f>
        <v>19970</v>
      </c>
      <c r="C125" s="160">
        <f>+[1]enero!C124+[1]feb.!C124+[1]marzo!C124+[1]abril!C123+[1]mayo!C178+[1]junio!C178+[1]julio!C178+[1]agosto!C178+[1]sept.!C122+[1]oct.!C122+[1]nov.!C165+[1]dic.!C169</f>
        <v>1577</v>
      </c>
      <c r="D125" s="160">
        <f>+[1]enero!D124+[1]feb.!D124+[1]marzo!D124+[1]abril!D123+[1]mayo!D178+[1]junio!D178+[1]julio!D178+[1]agosto!D178+[1]sept.!D122+[1]oct.!D122+[1]nov.!D165+[1]dic.!D169</f>
        <v>36425</v>
      </c>
      <c r="E125" s="160">
        <f>+[1]enero!E124+[1]feb.!E124+[1]marzo!E124+[1]abril!E123+[1]mayo!E178+[1]junio!E178+[1]julio!E178+[1]agosto!E178+[1]sept.!E122+[1]oct.!E122+[1]nov.!E165+[1]dic.!E169</f>
        <v>40929</v>
      </c>
      <c r="F125" s="160">
        <f>+[1]enero!F124+[1]feb.!F124+[1]marzo!F124+[1]abril!F123+[1]mayo!F178+[1]junio!F178+[1]julio!F178+[1]agosto!F178+[1]sept.!F122+[1]oct.!F122+[1]nov.!F165+[1]dic.!F169</f>
        <v>65350</v>
      </c>
      <c r="G125" s="160">
        <f>+[1]enero!G124+[1]feb.!G124+[1]marzo!G124+[1]abril!G123+[1]mayo!G178+[1]junio!G178+[1]julio!G178+[1]agosto!G178+[1]sept.!G122+[1]oct.!G122+[1]nov.!G165+[1]dic.!G169</f>
        <v>8848</v>
      </c>
      <c r="H125" s="160">
        <f>+[1]enero!H124+[1]feb.!H124+[1]marzo!H124+[1]abril!H123+[1]mayo!H178+[1]junio!H178+[1]julio!H178+[1]agosto!H178+[1]sept.!H122+[1]oct.!H122+[1]nov.!H165+[1]dic.!H169</f>
        <v>9224</v>
      </c>
      <c r="I125" s="160">
        <f>+[1]enero!I124+[1]feb.!I124+[1]marzo!I124+[1]abril!I123+[1]mayo!I178+[1]junio!I178+[1]julio!I178+[1]agosto!I178+[1]sept.!I122+[1]oct.!I122+[1]nov.!I165+[1]dic.!I169</f>
        <v>569</v>
      </c>
      <c r="J125" s="160">
        <f t="shared" si="4"/>
        <v>182892</v>
      </c>
    </row>
    <row r="126" spans="1:10" ht="20.100000000000001" customHeight="1" x14ac:dyDescent="0.2">
      <c r="A126" s="161" t="s">
        <v>153</v>
      </c>
      <c r="B126" s="160">
        <f>+[1]enero!B125+[1]feb.!B125+[1]marzo!B125+[1]abril!B124+[1]mayo!B179+[1]junio!B179+[1]julio!B179+[1]agosto!B179+[1]sept.!B123+[1]oct.!B123+[1]nov.!B166+[1]dic.!B170</f>
        <v>847</v>
      </c>
      <c r="C126" s="160">
        <f>+[1]enero!C125+[1]feb.!C125+[1]marzo!C125+[1]abril!C124+[1]mayo!C179+[1]junio!C179+[1]julio!C179+[1]agosto!C179+[1]sept.!C123+[1]oct.!C123+[1]nov.!C166+[1]dic.!C170</f>
        <v>93</v>
      </c>
      <c r="D126" s="160">
        <f>+[1]enero!D125+[1]feb.!D125+[1]marzo!D125+[1]abril!D124+[1]mayo!D179+[1]junio!D179+[1]julio!D179+[1]agosto!D179+[1]sept.!D123+[1]oct.!D123+[1]nov.!D166+[1]dic.!D170</f>
        <v>268</v>
      </c>
      <c r="E126" s="160">
        <f>+[1]enero!E125+[1]feb.!E125+[1]marzo!E125+[1]abril!E124+[1]mayo!E179+[1]junio!E179+[1]julio!E179+[1]agosto!E179+[1]sept.!E123+[1]oct.!E123+[1]nov.!E166+[1]dic.!E170</f>
        <v>13383</v>
      </c>
      <c r="F126" s="160">
        <f>+[1]enero!F125+[1]feb.!F125+[1]marzo!F125+[1]abril!F124+[1]mayo!F179+[1]junio!F179+[1]julio!F179+[1]agosto!F179+[1]sept.!F123+[1]oct.!F123+[1]nov.!F166+[1]dic.!F170</f>
        <v>3280</v>
      </c>
      <c r="G126" s="160">
        <f>+[1]enero!G125+[1]feb.!G125+[1]marzo!G125+[1]abril!G124+[1]mayo!G179+[1]junio!G179+[1]julio!G179+[1]agosto!G179+[1]sept.!G123+[1]oct.!G123+[1]nov.!G166+[1]dic.!G170</f>
        <v>954</v>
      </c>
      <c r="H126" s="160">
        <f>+[1]enero!H125+[1]feb.!H125+[1]marzo!H125+[1]abril!H124+[1]mayo!H179+[1]junio!H179+[1]julio!H179+[1]agosto!H179+[1]sept.!H123+[1]oct.!H123+[1]nov.!H166+[1]dic.!H170</f>
        <v>382</v>
      </c>
      <c r="I126" s="160">
        <f>+[1]enero!I125+[1]feb.!I125+[1]marzo!I125+[1]abril!I124+[1]mayo!I179+[1]junio!I179+[1]julio!I179+[1]agosto!I179+[1]sept.!I123+[1]oct.!I123+[1]nov.!I166+[1]dic.!I170</f>
        <v>295</v>
      </c>
      <c r="J126" s="160">
        <f t="shared" si="4"/>
        <v>19502</v>
      </c>
    </row>
    <row r="127" spans="1:10" ht="20.100000000000001" customHeight="1" x14ac:dyDescent="0.2">
      <c r="A127" s="161" t="s">
        <v>154</v>
      </c>
      <c r="B127" s="160">
        <f>+[1]enero!B126+[1]feb.!B126+[1]marzo!B126+[1]abril!B125+[1]mayo!B180+[1]junio!B180+[1]julio!B180+[1]agosto!B180+[1]sept.!B124+[1]oct.!B124+[1]nov.!B167+[1]dic.!B171</f>
        <v>561</v>
      </c>
      <c r="C127" s="160">
        <f>+[1]enero!C126+[1]feb.!C126+[1]marzo!C126+[1]abril!C125+[1]mayo!C180+[1]junio!C180+[1]julio!C180+[1]agosto!C180+[1]sept.!C124+[1]oct.!C124+[1]nov.!C167+[1]dic.!C171</f>
        <v>0</v>
      </c>
      <c r="D127" s="160">
        <f>+[1]enero!D126+[1]feb.!D126+[1]marzo!D126+[1]abril!D125+[1]mayo!D180+[1]junio!D180+[1]julio!D180+[1]agosto!D180+[1]sept.!D124+[1]oct.!D124+[1]nov.!D167+[1]dic.!D171</f>
        <v>236</v>
      </c>
      <c r="E127" s="160">
        <f>+[1]enero!E126+[1]feb.!E126+[1]marzo!E126+[1]abril!E125+[1]mayo!E180+[1]junio!E180+[1]julio!E180+[1]agosto!E180+[1]sept.!E124+[1]oct.!E124+[1]nov.!E167+[1]dic.!E171</f>
        <v>31419</v>
      </c>
      <c r="F127" s="160">
        <f>+[1]enero!F126+[1]feb.!F126+[1]marzo!F126+[1]abril!F125+[1]mayo!F180+[1]junio!F180+[1]julio!F180+[1]agosto!F180+[1]sept.!F124+[1]oct.!F124+[1]nov.!F167+[1]dic.!F171</f>
        <v>3538</v>
      </c>
      <c r="G127" s="160">
        <f>+[1]enero!G126+[1]feb.!G126+[1]marzo!G126+[1]abril!G125+[1]mayo!G180+[1]junio!G180+[1]julio!G180+[1]agosto!G180+[1]sept.!G124+[1]oct.!G124+[1]nov.!G167+[1]dic.!G171</f>
        <v>1533</v>
      </c>
      <c r="H127" s="160">
        <f>+[1]enero!H126+[1]feb.!H126+[1]marzo!H126+[1]abril!H125+[1]mayo!H180+[1]junio!H180+[1]julio!H180+[1]agosto!H180+[1]sept.!H124+[1]oct.!H124+[1]nov.!H167+[1]dic.!H171</f>
        <v>1255</v>
      </c>
      <c r="I127" s="160">
        <f>+[1]enero!I126+[1]feb.!I126+[1]marzo!I126+[1]abril!I125+[1]mayo!I180+[1]junio!I180+[1]julio!I180+[1]agosto!I180+[1]sept.!I124+[1]oct.!I124+[1]nov.!I167+[1]dic.!I171</f>
        <v>91</v>
      </c>
      <c r="J127" s="160">
        <f t="shared" si="4"/>
        <v>38633</v>
      </c>
    </row>
    <row r="128" spans="1:10" ht="20.100000000000001" customHeight="1" x14ac:dyDescent="0.2">
      <c r="A128" s="161" t="s">
        <v>155</v>
      </c>
      <c r="B128" s="160">
        <f>+[1]enero!B127+[1]feb.!B127+[1]marzo!B127+[1]abril!B126+[1]mayo!B181+[1]junio!B181+[1]julio!B181+[1]agosto!B181+[1]sept.!B125+[1]oct.!B125+[1]nov.!B168+[1]dic.!B172</f>
        <v>24419</v>
      </c>
      <c r="C128" s="160">
        <f>+[1]enero!C127+[1]feb.!C127+[1]marzo!C127+[1]abril!C126+[1]mayo!C181+[1]junio!C181+[1]julio!C181+[1]agosto!C181+[1]sept.!C125+[1]oct.!C125+[1]nov.!C168+[1]dic.!C172</f>
        <v>1491</v>
      </c>
      <c r="D128" s="160">
        <f>+[1]enero!D127+[1]feb.!D127+[1]marzo!D127+[1]abril!D126+[1]mayo!D181+[1]junio!D181+[1]julio!D181+[1]agosto!D181+[1]sept.!D125+[1]oct.!D125+[1]nov.!D168+[1]dic.!D172</f>
        <v>1371</v>
      </c>
      <c r="E128" s="160">
        <f>+[1]enero!E127+[1]feb.!E127+[1]marzo!E127+[1]abril!E126+[1]mayo!E181+[1]junio!E181+[1]julio!E181+[1]agosto!E181+[1]sept.!E125+[1]oct.!E125+[1]nov.!E168+[1]dic.!E172</f>
        <v>65779</v>
      </c>
      <c r="F128" s="160">
        <f>+[1]enero!F127+[1]feb.!F127+[1]marzo!F127+[1]abril!F126+[1]mayo!F181+[1]junio!F181+[1]julio!F181+[1]agosto!F181+[1]sept.!F125+[1]oct.!F125+[1]nov.!F168+[1]dic.!F172</f>
        <v>136471</v>
      </c>
      <c r="G128" s="160">
        <f>+[1]enero!G127+[1]feb.!G127+[1]marzo!G127+[1]abril!G126+[1]mayo!G181+[1]junio!G181+[1]julio!G181+[1]agosto!G181+[1]sept.!G125+[1]oct.!G125+[1]nov.!G168+[1]dic.!G172</f>
        <v>6467</v>
      </c>
      <c r="H128" s="160">
        <f>+[1]enero!H127+[1]feb.!H127+[1]marzo!H127+[1]abril!H126+[1]mayo!H181+[1]junio!H181+[1]julio!H181+[1]agosto!H181+[1]sept.!H125+[1]oct.!H125+[1]nov.!H168+[1]dic.!H172</f>
        <v>14879</v>
      </c>
      <c r="I128" s="160">
        <f>+[1]enero!I127+[1]feb.!I127+[1]marzo!I127+[1]abril!I126+[1]mayo!I181+[1]junio!I181+[1]julio!I181+[1]agosto!I181+[1]sept.!I125+[1]oct.!I125+[1]nov.!I168+[1]dic.!I172</f>
        <v>805</v>
      </c>
      <c r="J128" s="160">
        <f t="shared" si="4"/>
        <v>251682</v>
      </c>
    </row>
    <row r="129" spans="1:10" ht="20.100000000000001" customHeight="1" x14ac:dyDescent="0.2">
      <c r="A129" s="161" t="s">
        <v>156</v>
      </c>
      <c r="B129" s="160">
        <f>+[1]enero!B128+[1]feb.!B128+[1]marzo!B128+[1]abril!B127+[1]mayo!B182+[1]junio!B182+[1]julio!B182+[1]agosto!B182+[1]sept.!B126+[1]oct.!B126+[1]nov.!B169+[1]dic.!B173</f>
        <v>885500</v>
      </c>
      <c r="C129" s="160">
        <f>+[1]enero!C128+[1]feb.!C128+[1]marzo!C128+[1]abril!C127+[1]mayo!C182+[1]junio!C182+[1]julio!C182+[1]agosto!C182+[1]sept.!C126+[1]oct.!C126+[1]nov.!C169+[1]dic.!C173</f>
        <v>0</v>
      </c>
      <c r="D129" s="160">
        <f>+[1]enero!D128+[1]feb.!D128+[1]marzo!D128+[1]abril!D127+[1]mayo!D182+[1]junio!D182+[1]julio!D182+[1]agosto!D182+[1]sept.!D126+[1]oct.!D126+[1]nov.!D169+[1]dic.!D173</f>
        <v>716000</v>
      </c>
      <c r="E129" s="160">
        <f>+[1]enero!E128+[1]feb.!E128+[1]marzo!E128+[1]abril!E127+[1]mayo!E182+[1]junio!E182+[1]julio!E182+[1]agosto!E182+[1]sept.!E126+[1]oct.!E126+[1]nov.!E169+[1]dic.!E173</f>
        <v>0</v>
      </c>
      <c r="F129" s="160">
        <f>+[1]enero!F128+[1]feb.!F128+[1]marzo!F128+[1]abril!F127+[1]mayo!F182+[1]junio!F182+[1]julio!F182+[1]agosto!F182+[1]sept.!F126+[1]oct.!F126+[1]nov.!F169+[1]dic.!F173</f>
        <v>388850</v>
      </c>
      <c r="G129" s="160">
        <f>+[1]enero!G128+[1]feb.!G128+[1]marzo!G128+[1]abril!G127+[1]mayo!G182+[1]junio!G182+[1]julio!G182+[1]agosto!G182+[1]sept.!G126+[1]oct.!G126+[1]nov.!G169+[1]dic.!G173</f>
        <v>542850</v>
      </c>
      <c r="H129" s="160">
        <f>+[1]enero!H128+[1]feb.!H128+[1]marzo!H128+[1]abril!H127+[1]mayo!H182+[1]junio!H182+[1]julio!H182+[1]agosto!H182+[1]sept.!H126+[1]oct.!H126+[1]nov.!H169+[1]dic.!H173</f>
        <v>3511400</v>
      </c>
      <c r="I129" s="160">
        <f>+[1]enero!I128+[1]feb.!I128+[1]marzo!I128+[1]abril!I127+[1]mayo!I182+[1]junio!I182+[1]julio!I182+[1]agosto!I182+[1]sept.!I126+[1]oct.!I126+[1]nov.!I169+[1]dic.!I173</f>
        <v>0</v>
      </c>
      <c r="J129" s="160">
        <f t="shared" si="4"/>
        <v>6044600</v>
      </c>
    </row>
    <row r="130" spans="1:10" ht="20.100000000000001" customHeight="1" x14ac:dyDescent="0.2">
      <c r="A130" s="161" t="s">
        <v>157</v>
      </c>
      <c r="B130" s="160">
        <f>+[1]enero!B129+[1]feb.!B129+[1]marzo!B129+[1]abril!B128+[1]mayo!B183+[1]junio!B183+[1]julio!B183+[1]agosto!B183+[1]sept.!B127+[1]oct.!B127+[1]nov.!B170+[1]dic.!B174</f>
        <v>1596</v>
      </c>
      <c r="C130" s="160">
        <f>+[1]enero!C129+[1]feb.!C129+[1]marzo!C129+[1]abril!C128+[1]mayo!C183+[1]junio!C183+[1]julio!C183+[1]agosto!C183+[1]sept.!C127+[1]oct.!C127+[1]nov.!C170+[1]dic.!C174</f>
        <v>290</v>
      </c>
      <c r="D130" s="160">
        <f>+[1]enero!D129+[1]feb.!D129+[1]marzo!D129+[1]abril!D128+[1]mayo!D183+[1]junio!D183+[1]julio!D183+[1]agosto!D183+[1]sept.!D127+[1]oct.!D127+[1]nov.!D170+[1]dic.!D174</f>
        <v>720</v>
      </c>
      <c r="E130" s="160">
        <f>+[1]enero!E129+[1]feb.!E129+[1]marzo!E129+[1]abril!E128+[1]mayo!E183+[1]junio!E183+[1]julio!E183+[1]agosto!E183+[1]sept.!E127+[1]oct.!E127+[1]nov.!E170+[1]dic.!E174</f>
        <v>213066</v>
      </c>
      <c r="F130" s="160">
        <f>+[1]enero!F129+[1]feb.!F129+[1]marzo!F129+[1]abril!F128+[1]mayo!F183+[1]junio!F183+[1]julio!F183+[1]agosto!F183+[1]sept.!F127+[1]oct.!F127+[1]nov.!F170+[1]dic.!F174</f>
        <v>68255</v>
      </c>
      <c r="G130" s="160">
        <f>+[1]enero!G129+[1]feb.!G129+[1]marzo!G129+[1]abril!G128+[1]mayo!G183+[1]junio!G183+[1]julio!G183+[1]agosto!G183+[1]sept.!G127+[1]oct.!G127+[1]nov.!G170+[1]dic.!G174</f>
        <v>9629</v>
      </c>
      <c r="H130" s="160">
        <f>+[1]enero!H129+[1]feb.!H129+[1]marzo!H129+[1]abril!H128+[1]mayo!H183+[1]junio!H183+[1]julio!H183+[1]agosto!H183+[1]sept.!H127+[1]oct.!H127+[1]nov.!H170+[1]dic.!H174</f>
        <v>143</v>
      </c>
      <c r="I130" s="160">
        <f>+[1]enero!I129+[1]feb.!I129+[1]marzo!I129+[1]abril!I128+[1]mayo!I183+[1]junio!I183+[1]julio!I183+[1]agosto!I183+[1]sept.!I127+[1]oct.!I127+[1]nov.!I170+[1]dic.!I174</f>
        <v>8</v>
      </c>
      <c r="J130" s="160">
        <f t="shared" si="4"/>
        <v>293707</v>
      </c>
    </row>
    <row r="131" spans="1:10" ht="20.100000000000001" customHeight="1" x14ac:dyDescent="0.2">
      <c r="A131" s="161" t="s">
        <v>158</v>
      </c>
      <c r="B131" s="160">
        <f>+[1]enero!B130+[1]feb.!B130+[1]marzo!B130+[1]abril!B129+[1]mayo!B184+[1]junio!B184+[1]julio!B184+[1]agosto!B184+[1]sept.!B128+[1]oct.!B128+[1]nov.!B171+[1]dic.!B175</f>
        <v>107305</v>
      </c>
      <c r="C131" s="160">
        <f>+[1]enero!C130+[1]feb.!C130+[1]marzo!C130+[1]abril!C129+[1]mayo!C184+[1]junio!C184+[1]julio!C184+[1]agosto!C184+[1]sept.!C128+[1]oct.!C128+[1]nov.!C171+[1]dic.!C175</f>
        <v>5534</v>
      </c>
      <c r="D131" s="160">
        <f>+[1]enero!D130+[1]feb.!D130+[1]marzo!D130+[1]abril!D129+[1]mayo!D184+[1]junio!D184+[1]julio!D184+[1]agosto!D184+[1]sept.!D128+[1]oct.!D128+[1]nov.!D171+[1]dic.!D175</f>
        <v>42017</v>
      </c>
      <c r="E131" s="160">
        <f>+[1]enero!E130+[1]feb.!E130+[1]marzo!E130+[1]abril!E129+[1]mayo!E184+[1]junio!E184+[1]julio!E184+[1]agosto!E184+[1]sept.!E128+[1]oct.!E128+[1]nov.!E171+[1]dic.!E175</f>
        <v>2429</v>
      </c>
      <c r="F131" s="160">
        <f>+[1]enero!F130+[1]feb.!F130+[1]marzo!F130+[1]abril!F129+[1]mayo!F184+[1]junio!F184+[1]julio!F184+[1]agosto!F184+[1]sept.!F128+[1]oct.!F128+[1]nov.!F171+[1]dic.!F175</f>
        <v>12096</v>
      </c>
      <c r="G131" s="160">
        <f>+[1]enero!G130+[1]feb.!G130+[1]marzo!G130+[1]abril!G129+[1]mayo!G184+[1]junio!G184+[1]julio!G184+[1]agosto!G184+[1]sept.!G128+[1]oct.!G128+[1]nov.!G171+[1]dic.!G175</f>
        <v>4416</v>
      </c>
      <c r="H131" s="160">
        <f>+[1]enero!H130+[1]feb.!H130+[1]marzo!H130+[1]abril!H129+[1]mayo!H184+[1]junio!H184+[1]julio!H184+[1]agosto!H184+[1]sept.!H128+[1]oct.!H128+[1]nov.!H171+[1]dic.!H175</f>
        <v>2083</v>
      </c>
      <c r="I131" s="160">
        <f>+[1]enero!I130+[1]feb.!I130+[1]marzo!I130+[1]abril!I129+[1]mayo!I184+[1]junio!I184+[1]julio!I184+[1]agosto!I184+[1]sept.!I128+[1]oct.!I128+[1]nov.!I171+[1]dic.!I175</f>
        <v>4315</v>
      </c>
      <c r="J131" s="160">
        <f t="shared" si="4"/>
        <v>180195</v>
      </c>
    </row>
    <row r="132" spans="1:10" ht="20.100000000000001" customHeight="1" x14ac:dyDescent="0.2">
      <c r="A132" s="161" t="s">
        <v>159</v>
      </c>
      <c r="B132" s="160">
        <f>+[1]enero!B131+[1]feb.!B131+[1]marzo!B131+[1]abril!B130+[1]mayo!B185+[1]junio!B185+[1]julio!B185+[1]agosto!B185+[1]sept.!B129+[1]oct.!B129+[1]nov.!B172+[1]dic.!B176</f>
        <v>3561</v>
      </c>
      <c r="C132" s="160">
        <f>+[1]enero!C131+[1]feb.!C131+[1]marzo!C131+[1]abril!C130+[1]mayo!C185+[1]junio!C185+[1]julio!C185+[1]agosto!C185+[1]sept.!C129+[1]oct.!C129+[1]nov.!C172+[1]dic.!C176</f>
        <v>12090</v>
      </c>
      <c r="D132" s="160">
        <f>+[1]enero!D131+[1]feb.!D131+[1]marzo!D131+[1]abril!D130+[1]mayo!D185+[1]junio!D185+[1]julio!D185+[1]agosto!D185+[1]sept.!D129+[1]oct.!D129+[1]nov.!D172+[1]dic.!D176</f>
        <v>1106</v>
      </c>
      <c r="E132" s="160">
        <f>+[1]enero!E131+[1]feb.!E131+[1]marzo!E131+[1]abril!E130+[1]mayo!E185+[1]junio!E185+[1]julio!E185+[1]agosto!E185+[1]sept.!E129+[1]oct.!E129+[1]nov.!E172+[1]dic.!E176</f>
        <v>2667</v>
      </c>
      <c r="F132" s="160">
        <f>+[1]enero!F131+[1]feb.!F131+[1]marzo!F131+[1]abril!F130+[1]mayo!F185+[1]junio!F185+[1]julio!F185+[1]agosto!F185+[1]sept.!F129+[1]oct.!F129+[1]nov.!F172+[1]dic.!F176</f>
        <v>29249</v>
      </c>
      <c r="G132" s="160">
        <f>+[1]enero!G131+[1]feb.!G131+[1]marzo!G131+[1]abril!G130+[1]mayo!G185+[1]junio!G185+[1]julio!G185+[1]agosto!G185+[1]sept.!G129+[1]oct.!G129+[1]nov.!G172+[1]dic.!G176</f>
        <v>901</v>
      </c>
      <c r="H132" s="160">
        <f>+[1]enero!H131+[1]feb.!H131+[1]marzo!H131+[1]abril!H130+[1]mayo!H185+[1]junio!H185+[1]julio!H185+[1]agosto!H185+[1]sept.!H129+[1]oct.!H129+[1]nov.!H172+[1]dic.!H176</f>
        <v>119</v>
      </c>
      <c r="I132" s="160">
        <f>+[1]enero!I131+[1]feb.!I131+[1]marzo!I131+[1]abril!I130+[1]mayo!I185+[1]junio!I185+[1]julio!I185+[1]agosto!I185+[1]sept.!I129+[1]oct.!I129+[1]nov.!I172+[1]dic.!I176</f>
        <v>14225</v>
      </c>
      <c r="J132" s="160">
        <f t="shared" si="4"/>
        <v>63918</v>
      </c>
    </row>
    <row r="133" spans="1:10" ht="20.100000000000001" customHeight="1" x14ac:dyDescent="0.2">
      <c r="A133" s="161" t="s">
        <v>160</v>
      </c>
      <c r="B133" s="160">
        <f>+[1]enero!B132+[1]feb.!B132+[1]marzo!B132+[1]abril!B131+[1]mayo!B186+[1]junio!B186+[1]julio!B186+[1]agosto!B186+[1]sept.!B130+[1]oct.!B130+[1]nov.!B173+[1]dic.!B177</f>
        <v>17802</v>
      </c>
      <c r="C133" s="160">
        <f>+[1]enero!C132+[1]feb.!C132+[1]marzo!C132+[1]abril!C131+[1]mayo!C186+[1]junio!C186+[1]julio!C186+[1]agosto!C186+[1]sept.!C130+[1]oct.!C130+[1]nov.!C173+[1]dic.!C177</f>
        <v>2831</v>
      </c>
      <c r="D133" s="160">
        <f>+[1]enero!D132+[1]feb.!D132+[1]marzo!D132+[1]abril!D131+[1]mayo!D186+[1]junio!D186+[1]julio!D186+[1]agosto!D186+[1]sept.!D130+[1]oct.!D130+[1]nov.!D173+[1]dic.!D177</f>
        <v>27470</v>
      </c>
      <c r="E133" s="160">
        <f>+[1]enero!E132+[1]feb.!E132+[1]marzo!E132+[1]abril!E131+[1]mayo!E186+[1]junio!E186+[1]julio!E186+[1]agosto!E186+[1]sept.!E130+[1]oct.!E130+[1]nov.!E173+[1]dic.!E177</f>
        <v>12672</v>
      </c>
      <c r="F133" s="160">
        <f>+[1]enero!F132+[1]feb.!F132+[1]marzo!F132+[1]abril!F131+[1]mayo!F186+[1]junio!F186+[1]julio!F186+[1]agosto!F186+[1]sept.!F130+[1]oct.!F130+[1]nov.!F173+[1]dic.!F177</f>
        <v>6030</v>
      </c>
      <c r="G133" s="160">
        <f>+[1]enero!G132+[1]feb.!G132+[1]marzo!G132+[1]abril!G131+[1]mayo!G186+[1]junio!G186+[1]julio!G186+[1]agosto!G186+[1]sept.!G130+[1]oct.!G130+[1]nov.!G173+[1]dic.!G177</f>
        <v>8628</v>
      </c>
      <c r="H133" s="160">
        <f>+[1]enero!H132+[1]feb.!H132+[1]marzo!H132+[1]abril!H131+[1]mayo!H186+[1]junio!H186+[1]julio!H186+[1]agosto!H186+[1]sept.!H130+[1]oct.!H130+[1]nov.!H173+[1]dic.!H177</f>
        <v>625</v>
      </c>
      <c r="I133" s="160">
        <f>+[1]enero!I132+[1]feb.!I132+[1]marzo!I132+[1]abril!I131+[1]mayo!I186+[1]junio!I186+[1]julio!I186+[1]agosto!I186+[1]sept.!I130+[1]oct.!I130+[1]nov.!I173+[1]dic.!I177</f>
        <v>1856</v>
      </c>
      <c r="J133" s="160">
        <f t="shared" si="4"/>
        <v>77914</v>
      </c>
    </row>
    <row r="134" spans="1:10" ht="20.100000000000001" customHeight="1" x14ac:dyDescent="0.2">
      <c r="A134" s="161" t="s">
        <v>161</v>
      </c>
      <c r="B134" s="160">
        <f>+[1]enero!B133+[1]feb.!B133+[1]marzo!B133+[1]abril!B132+[1]mayo!B187+[1]junio!B187+[1]julio!B187+[1]agosto!B187+[1]sept.!B131+[1]oct.!B131+[1]nov.!B174+[1]dic.!B178</f>
        <v>105</v>
      </c>
      <c r="C134" s="160">
        <f>+[1]enero!C133+[1]feb.!C133+[1]marzo!C133+[1]abril!C132+[1]mayo!C187+[1]junio!C187+[1]julio!C187+[1]agosto!C187+[1]sept.!C131+[1]oct.!C131+[1]nov.!C174+[1]dic.!C178</f>
        <v>485</v>
      </c>
      <c r="D134" s="160">
        <f>+[1]enero!D133+[1]feb.!D133+[1]marzo!D133+[1]abril!D132+[1]mayo!D187+[1]junio!D187+[1]julio!D187+[1]agosto!D187+[1]sept.!D131+[1]oct.!D131+[1]nov.!D174+[1]dic.!D178</f>
        <v>17238</v>
      </c>
      <c r="E134" s="160">
        <f>+[1]enero!E133+[1]feb.!E133+[1]marzo!E133+[1]abril!E132+[1]mayo!E187+[1]junio!E187+[1]julio!E187+[1]agosto!E187+[1]sept.!E131+[1]oct.!E131+[1]nov.!E174+[1]dic.!E178</f>
        <v>4</v>
      </c>
      <c r="F134" s="160">
        <f>+[1]enero!F133+[1]feb.!F133+[1]marzo!F133+[1]abril!F132+[1]mayo!F187+[1]junio!F187+[1]julio!F187+[1]agosto!F187+[1]sept.!F131+[1]oct.!F131+[1]nov.!F174+[1]dic.!F178</f>
        <v>20</v>
      </c>
      <c r="G134" s="160">
        <f>+[1]enero!G133+[1]feb.!G133+[1]marzo!G133+[1]abril!G132+[1]mayo!G187+[1]junio!G187+[1]julio!G187+[1]agosto!G187+[1]sept.!G131+[1]oct.!G131+[1]nov.!G174+[1]dic.!G178</f>
        <v>1946</v>
      </c>
      <c r="H134" s="160">
        <f>+[1]enero!H133+[1]feb.!H133+[1]marzo!H133+[1]abril!H132+[1]mayo!H187+[1]junio!H187+[1]julio!H187+[1]agosto!H187+[1]sept.!H131+[1]oct.!H131+[1]nov.!H174+[1]dic.!H178</f>
        <v>7981</v>
      </c>
      <c r="I134" s="160">
        <f>+[1]enero!I133+[1]feb.!I133+[1]marzo!I133+[1]abril!I132+[1]mayo!I187+[1]junio!I187+[1]julio!I187+[1]agosto!I187+[1]sept.!I131+[1]oct.!I131+[1]nov.!I174+[1]dic.!I178</f>
        <v>1239</v>
      </c>
      <c r="J134" s="160">
        <f t="shared" si="4"/>
        <v>29018</v>
      </c>
    </row>
    <row r="135" spans="1:10" ht="20.100000000000001" customHeight="1" x14ac:dyDescent="0.2">
      <c r="A135" s="161" t="s">
        <v>162</v>
      </c>
      <c r="B135" s="160">
        <f>+[1]enero!B134+[1]feb.!B134+[1]marzo!B134+[1]abril!B133+[1]mayo!B188+[1]junio!B188+[1]julio!B188+[1]agosto!B188+[1]sept.!B132+[1]oct.!B132+[1]nov.!B175+[1]dic.!B179</f>
        <v>66497</v>
      </c>
      <c r="C135" s="160">
        <f>+[1]enero!C134+[1]feb.!C134+[1]marzo!C134+[1]abril!C133+[1]mayo!C188+[1]junio!C188+[1]julio!C188+[1]agosto!C188+[1]sept.!C132+[1]oct.!C132+[1]nov.!C175+[1]dic.!C179</f>
        <v>133507</v>
      </c>
      <c r="D135" s="160">
        <f>+[1]enero!D134+[1]feb.!D134+[1]marzo!D134+[1]abril!D133+[1]mayo!D188+[1]junio!D188+[1]julio!D188+[1]agosto!D188+[1]sept.!D132+[1]oct.!D132+[1]nov.!D175+[1]dic.!D179</f>
        <v>1279</v>
      </c>
      <c r="E135" s="160">
        <f>+[1]enero!E134+[1]feb.!E134+[1]marzo!E134+[1]abril!E133+[1]mayo!E188+[1]junio!E188+[1]julio!E188+[1]agosto!E188+[1]sept.!E132+[1]oct.!E132+[1]nov.!E175+[1]dic.!E179</f>
        <v>31592</v>
      </c>
      <c r="F135" s="160">
        <f>+[1]enero!F134+[1]feb.!F134+[1]marzo!F134+[1]abril!F133+[1]mayo!F188+[1]junio!F188+[1]julio!F188+[1]agosto!F188+[1]sept.!F132+[1]oct.!F132+[1]nov.!F175+[1]dic.!F179</f>
        <v>61755</v>
      </c>
      <c r="G135" s="160">
        <f>+[1]enero!G134+[1]feb.!G134+[1]marzo!G134+[1]abril!G133+[1]mayo!G188+[1]junio!G188+[1]julio!G188+[1]agosto!G188+[1]sept.!G132+[1]oct.!G132+[1]nov.!G175+[1]dic.!G179</f>
        <v>16713</v>
      </c>
      <c r="H135" s="160">
        <f>+[1]enero!H134+[1]feb.!H134+[1]marzo!H134+[1]abril!H133+[1]mayo!H188+[1]junio!H188+[1]julio!H188+[1]agosto!H188+[1]sept.!H132+[1]oct.!H132+[1]nov.!H175+[1]dic.!H179</f>
        <v>279</v>
      </c>
      <c r="I135" s="160">
        <f>+[1]enero!I134+[1]feb.!I134+[1]marzo!I134+[1]abril!I133+[1]mayo!I188+[1]junio!I188+[1]julio!I188+[1]agosto!I188+[1]sept.!I132+[1]oct.!I132+[1]nov.!I175+[1]dic.!I179</f>
        <v>267886</v>
      </c>
      <c r="J135" s="160">
        <f t="shared" si="4"/>
        <v>579508</v>
      </c>
    </row>
    <row r="136" spans="1:10" ht="20.100000000000001" customHeight="1" x14ac:dyDescent="0.2">
      <c r="A136" s="161" t="s">
        <v>163</v>
      </c>
      <c r="B136" s="160">
        <f>+[1]enero!B135+[1]feb.!B135+[1]marzo!B135+[1]abril!B134+[1]mayo!B189+[1]junio!B189+[1]julio!B189+[1]agosto!B189+[1]sept.!B133+[1]oct.!B133+[1]nov.!B176+[1]dic.!B180</f>
        <v>8176</v>
      </c>
      <c r="C136" s="160">
        <f>+[1]enero!C135+[1]feb.!C135+[1]marzo!C135+[1]abril!C134+[1]mayo!C189+[1]junio!C189+[1]julio!C189+[1]agosto!C189+[1]sept.!C133+[1]oct.!C133+[1]nov.!C176+[1]dic.!C180</f>
        <v>12024</v>
      </c>
      <c r="D136" s="160">
        <f>+[1]enero!D135+[1]feb.!D135+[1]marzo!D135+[1]abril!D134+[1]mayo!D189+[1]junio!D189+[1]julio!D189+[1]agosto!D189+[1]sept.!D133+[1]oct.!D133+[1]nov.!D176+[1]dic.!D180</f>
        <v>203</v>
      </c>
      <c r="E136" s="160">
        <f>+[1]enero!E135+[1]feb.!E135+[1]marzo!E135+[1]abril!E134+[1]mayo!E189+[1]junio!E189+[1]julio!E189+[1]agosto!E189+[1]sept.!E133+[1]oct.!E133+[1]nov.!E176+[1]dic.!E180</f>
        <v>293</v>
      </c>
      <c r="F136" s="160">
        <f>+[1]enero!F135+[1]feb.!F135+[1]marzo!F135+[1]abril!F134+[1]mayo!F189+[1]junio!F189+[1]julio!F189+[1]agosto!F189+[1]sept.!F133+[1]oct.!F133+[1]nov.!F176+[1]dic.!F180</f>
        <v>6378</v>
      </c>
      <c r="G136" s="160">
        <f>+[1]enero!G135+[1]feb.!G135+[1]marzo!G135+[1]abril!G134+[1]mayo!G189+[1]junio!G189+[1]julio!G189+[1]agosto!G189+[1]sept.!G133+[1]oct.!G133+[1]nov.!G176+[1]dic.!G180</f>
        <v>67</v>
      </c>
      <c r="H136" s="160">
        <f>+[1]enero!H135+[1]feb.!H135+[1]marzo!H135+[1]abril!H134+[1]mayo!H189+[1]junio!H189+[1]julio!H189+[1]agosto!H189+[1]sept.!H133+[1]oct.!H133+[1]nov.!H176+[1]dic.!H180</f>
        <v>0</v>
      </c>
      <c r="I136" s="160">
        <f>+[1]enero!I135+[1]feb.!I135+[1]marzo!I135+[1]abril!I134+[1]mayo!I189+[1]junio!I189+[1]julio!I189+[1]agosto!I189+[1]sept.!I133+[1]oct.!I133+[1]nov.!I176+[1]dic.!I180</f>
        <v>1245</v>
      </c>
      <c r="J136" s="160">
        <f t="shared" si="4"/>
        <v>28386</v>
      </c>
    </row>
    <row r="137" spans="1:10" ht="20.100000000000001" customHeight="1" x14ac:dyDescent="0.2">
      <c r="A137" s="161" t="s">
        <v>164</v>
      </c>
      <c r="B137" s="160">
        <f>+[1]enero!B136+[1]feb.!B136+[1]marzo!B136+[1]abril!B135+[1]mayo!B190+[1]junio!B190+[1]julio!B190+[1]agosto!B190+[1]sept.!B134+[1]oct.!B134+[1]nov.!B177+[1]dic.!B181</f>
        <v>8753</v>
      </c>
      <c r="C137" s="160">
        <f>+[1]enero!C136+[1]feb.!C136+[1]marzo!C136+[1]abril!C135+[1]mayo!C190+[1]junio!C190+[1]julio!C190+[1]agosto!C190+[1]sept.!C134+[1]oct.!C134+[1]nov.!C177+[1]dic.!C181</f>
        <v>337</v>
      </c>
      <c r="D137" s="160">
        <f>+[1]enero!D136+[1]feb.!D136+[1]marzo!D136+[1]abril!D135+[1]mayo!D190+[1]junio!D190+[1]julio!D190+[1]agosto!D190+[1]sept.!D134+[1]oct.!D134+[1]nov.!D177+[1]dic.!D181</f>
        <v>0</v>
      </c>
      <c r="E137" s="160">
        <f>+[1]enero!E136+[1]feb.!E136+[1]marzo!E136+[1]abril!E135+[1]mayo!E190+[1]junio!E190+[1]julio!E190+[1]agosto!E190+[1]sept.!E134+[1]oct.!E134+[1]nov.!E177+[1]dic.!E181</f>
        <v>226</v>
      </c>
      <c r="F137" s="160">
        <f>+[1]enero!F136+[1]feb.!F136+[1]marzo!F136+[1]abril!F135+[1]mayo!F190+[1]junio!F190+[1]julio!F190+[1]agosto!F190+[1]sept.!F134+[1]oct.!F134+[1]nov.!F177+[1]dic.!F181</f>
        <v>14889</v>
      </c>
      <c r="G137" s="160">
        <f>+[1]enero!G136+[1]feb.!G136+[1]marzo!G136+[1]abril!G135+[1]mayo!G190+[1]junio!G190+[1]julio!G190+[1]agosto!G190+[1]sept.!G134+[1]oct.!G134+[1]nov.!G177+[1]dic.!G181</f>
        <v>4290</v>
      </c>
      <c r="H137" s="160">
        <f>+[1]enero!H136+[1]feb.!H136+[1]marzo!H136+[1]abril!H135+[1]mayo!H190+[1]junio!H190+[1]julio!H190+[1]agosto!H190+[1]sept.!H134+[1]oct.!H134+[1]nov.!H177+[1]dic.!H181</f>
        <v>0</v>
      </c>
      <c r="I137" s="160">
        <f>+[1]enero!I136+[1]feb.!I136+[1]marzo!I136+[1]abril!I135+[1]mayo!I190+[1]junio!I190+[1]julio!I190+[1]agosto!I190+[1]sept.!I134+[1]oct.!I134+[1]nov.!I177+[1]dic.!I181</f>
        <v>16291</v>
      </c>
      <c r="J137" s="160">
        <f t="shared" si="4"/>
        <v>44786</v>
      </c>
    </row>
    <row r="138" spans="1:10" ht="20.100000000000001" customHeight="1" x14ac:dyDescent="0.2">
      <c r="A138" s="161" t="s">
        <v>165</v>
      </c>
      <c r="B138" s="160">
        <f>+[1]enero!B137+[1]feb.!B137+[1]marzo!B137+[1]abril!B136+[1]mayo!B191+[1]junio!B191+[1]julio!B191+[1]agosto!B191+[1]sept.!B135+[1]oct.!B135+[1]nov.!B178+[1]dic.!B182</f>
        <v>3300560</v>
      </c>
      <c r="C138" s="160">
        <f>+[1]enero!C137+[1]feb.!C137+[1]marzo!C137+[1]abril!C136+[1]mayo!C191+[1]junio!C191+[1]julio!C191+[1]agosto!C191+[1]sept.!C135+[1]oct.!C135+[1]nov.!C178+[1]dic.!C182</f>
        <v>453792</v>
      </c>
      <c r="D138" s="160">
        <f>+[1]enero!D137+[1]feb.!D137+[1]marzo!D137+[1]abril!D136+[1]mayo!D191+[1]junio!D191+[1]julio!D191+[1]agosto!D191+[1]sept.!D135+[1]oct.!D135+[1]nov.!D178+[1]dic.!D182</f>
        <v>5518276</v>
      </c>
      <c r="E138" s="160">
        <f>+[1]enero!E137+[1]feb.!E137+[1]marzo!E137+[1]abril!E136+[1]mayo!E191+[1]junio!E191+[1]julio!E191+[1]agosto!E191+[1]sept.!E135+[1]oct.!E135+[1]nov.!E178+[1]dic.!E182</f>
        <v>262923</v>
      </c>
      <c r="F138" s="160">
        <f>+[1]enero!F137+[1]feb.!F137+[1]marzo!F137+[1]abril!F136+[1]mayo!F191+[1]junio!F191+[1]julio!F191+[1]agosto!F191+[1]sept.!F135+[1]oct.!F135+[1]nov.!F178+[1]dic.!F182</f>
        <v>1788914</v>
      </c>
      <c r="G138" s="160">
        <f>+[1]enero!G137+[1]feb.!G137+[1]marzo!G137+[1]abril!G136+[1]mayo!G191+[1]junio!G191+[1]julio!G191+[1]agosto!G191+[1]sept.!G135+[1]oct.!G135+[1]nov.!G178+[1]dic.!G182</f>
        <v>2692141</v>
      </c>
      <c r="H138" s="160">
        <f>+[1]enero!H137+[1]feb.!H137+[1]marzo!H137+[1]abril!H136+[1]mayo!H191+[1]junio!H191+[1]julio!H191+[1]agosto!H191+[1]sept.!H135+[1]oct.!H135+[1]nov.!H178+[1]dic.!H182</f>
        <v>3139995</v>
      </c>
      <c r="I138" s="160">
        <f>+[1]enero!I137+[1]feb.!I137+[1]marzo!I137+[1]abril!I136+[1]mayo!I191+[1]junio!I191+[1]julio!I191+[1]agosto!I191+[1]sept.!I135+[1]oct.!I135+[1]nov.!I178+[1]dic.!I182</f>
        <v>85087</v>
      </c>
      <c r="J138" s="160">
        <f t="shared" si="4"/>
        <v>17241688</v>
      </c>
    </row>
    <row r="139" spans="1:10" ht="20.100000000000001" customHeight="1" x14ac:dyDescent="0.2">
      <c r="A139" s="161" t="s">
        <v>166</v>
      </c>
      <c r="B139" s="160">
        <f>+[1]enero!B138+[1]feb.!B138+[1]marzo!B138+[1]abril!B137+[1]mayo!B192+[1]junio!B192+[1]julio!B192+[1]agosto!B192+[1]sept.!B136+[1]oct.!B136+[1]nov.!B179+[1]dic.!B183</f>
        <v>250191</v>
      </c>
      <c r="C139" s="160">
        <f>+[1]enero!C138+[1]feb.!C138+[1]marzo!C138+[1]abril!C137+[1]mayo!C192+[1]junio!C192+[1]julio!C192+[1]agosto!C192+[1]sept.!C136+[1]oct.!C136+[1]nov.!C179+[1]dic.!C183</f>
        <v>164734</v>
      </c>
      <c r="D139" s="160">
        <f>+[1]enero!D138+[1]feb.!D138+[1]marzo!D138+[1]abril!D137+[1]mayo!D192+[1]junio!D192+[1]julio!D192+[1]agosto!D192+[1]sept.!D136+[1]oct.!D136+[1]nov.!D179+[1]dic.!D183</f>
        <v>51730</v>
      </c>
      <c r="E139" s="160">
        <f>+[1]enero!E138+[1]feb.!E138+[1]marzo!E138+[1]abril!E137+[1]mayo!E192+[1]junio!E192+[1]julio!E192+[1]agosto!E192+[1]sept.!E136+[1]oct.!E136+[1]nov.!E179+[1]dic.!E183</f>
        <v>269818</v>
      </c>
      <c r="F139" s="160">
        <f>+[1]enero!F138+[1]feb.!F138+[1]marzo!F138+[1]abril!F137+[1]mayo!F192+[1]junio!F192+[1]julio!F192+[1]agosto!F192+[1]sept.!F136+[1]oct.!F136+[1]nov.!F179+[1]dic.!F183</f>
        <v>109949</v>
      </c>
      <c r="G139" s="160">
        <f>+[1]enero!G138+[1]feb.!G138+[1]marzo!G138+[1]abril!G137+[1]mayo!G192+[1]junio!G192+[1]julio!G192+[1]agosto!G192+[1]sept.!G136+[1]oct.!G136+[1]nov.!G179+[1]dic.!G183</f>
        <v>198624</v>
      </c>
      <c r="H139" s="160">
        <f>+[1]enero!H138+[1]feb.!H138+[1]marzo!H138+[1]abril!H137+[1]mayo!H192+[1]junio!H192+[1]julio!H192+[1]agosto!H192+[1]sept.!H136+[1]oct.!H136+[1]nov.!H179+[1]dic.!H183</f>
        <v>171666</v>
      </c>
      <c r="I139" s="160">
        <f>+[1]enero!I138+[1]feb.!I138+[1]marzo!I138+[1]abril!I137+[1]mayo!I192+[1]junio!I192+[1]julio!I192+[1]agosto!I192+[1]sept.!I136+[1]oct.!I136+[1]nov.!I179+[1]dic.!I183</f>
        <v>24657</v>
      </c>
      <c r="J139" s="160">
        <f t="shared" si="4"/>
        <v>1241369</v>
      </c>
    </row>
    <row r="140" spans="1:10" ht="20.100000000000001" customHeight="1" thickBot="1" x14ac:dyDescent="0.25">
      <c r="A140" s="162" t="s">
        <v>206</v>
      </c>
      <c r="B140" s="160">
        <f>+[1]enero!B139+[1]feb.!B139+[1]marzo!B139+[1]abril!B138+[1]mayo!B193+[1]junio!B193+[1]julio!B193+[1]agosto!B193+[1]sept.!B137+[1]oct.!B137+[1]nov.!B180+[1]dic.!B184</f>
        <v>0</v>
      </c>
      <c r="C140" s="160">
        <f>+[1]enero!C139+[1]feb.!C139+[1]marzo!C139+[1]abril!C138+[1]mayo!C193+[1]junio!C193+[1]julio!C193+[1]agosto!C193+[1]sept.!C137+[1]oct.!C137+[1]nov.!C180+[1]dic.!C184</f>
        <v>0</v>
      </c>
      <c r="D140" s="160">
        <f>+[1]enero!D139+[1]feb.!D139+[1]marzo!D139+[1]abril!D138+[1]mayo!D193+[1]junio!D193+[1]julio!D193+[1]agosto!D193+[1]sept.!D137+[1]oct.!D137+[1]nov.!D180+[1]dic.!D184</f>
        <v>0</v>
      </c>
      <c r="E140" s="160">
        <f>+[1]enero!E139+[1]feb.!E139+[1]marzo!E139+[1]abril!E138+[1]mayo!E193+[1]junio!E193+[1]julio!E193+[1]agosto!E193+[1]sept.!E137+[1]oct.!E137+[1]nov.!E180+[1]dic.!E184</f>
        <v>0</v>
      </c>
      <c r="F140" s="160">
        <f>+[1]enero!F139+[1]feb.!F139+[1]marzo!F139+[1]abril!F138+[1]mayo!F193+[1]junio!F193+[1]julio!F193+[1]agosto!F193+[1]sept.!F137+[1]oct.!F137+[1]nov.!F180+[1]dic.!F184</f>
        <v>320</v>
      </c>
      <c r="G140" s="160">
        <f>+[1]enero!G139+[1]feb.!G139+[1]marzo!G139+[1]abril!G138+[1]mayo!G193+[1]junio!G193+[1]julio!G193+[1]agosto!G193+[1]sept.!G137+[1]oct.!G137+[1]nov.!G180+[1]dic.!G184</f>
        <v>0</v>
      </c>
      <c r="H140" s="160">
        <f>+[1]enero!H139+[1]feb.!H139+[1]marzo!H139+[1]abril!H138+[1]mayo!H193+[1]junio!H193+[1]julio!H193+[1]agosto!H193+[1]sept.!H137+[1]oct.!H137+[1]nov.!H180+[1]dic.!H184</f>
        <v>0</v>
      </c>
      <c r="I140" s="160">
        <f>+[1]enero!I139+[1]feb.!I139+[1]marzo!I139+[1]abril!I138+[1]mayo!I193+[1]junio!I193+[1]julio!I193+[1]agosto!I193+[1]sept.!I137+[1]oct.!I137+[1]nov.!I180+[1]dic.!I184</f>
        <v>0</v>
      </c>
      <c r="J140" s="163">
        <f t="shared" si="4"/>
        <v>320</v>
      </c>
    </row>
    <row r="141" spans="1:10" ht="15" customHeight="1" thickBot="1" x14ac:dyDescent="0.25">
      <c r="A141" s="166" t="s">
        <v>10</v>
      </c>
      <c r="B141" s="167">
        <f>SUM(B106:B140)</f>
        <v>6560791</v>
      </c>
      <c r="C141" s="167">
        <f t="shared" ref="C141:J141" si="5">SUM(C106:C140)</f>
        <v>5464036</v>
      </c>
      <c r="D141" s="167">
        <f t="shared" si="5"/>
        <v>9765690</v>
      </c>
      <c r="E141" s="167">
        <f t="shared" si="5"/>
        <v>4065875</v>
      </c>
      <c r="F141" s="167">
        <f t="shared" si="5"/>
        <v>4331154</v>
      </c>
      <c r="G141" s="167">
        <f t="shared" si="5"/>
        <v>4240188</v>
      </c>
      <c r="H141" s="167">
        <f t="shared" si="5"/>
        <v>8683092</v>
      </c>
      <c r="I141" s="167">
        <f t="shared" si="5"/>
        <v>890424</v>
      </c>
      <c r="J141" s="167">
        <f t="shared" si="5"/>
        <v>44001250</v>
      </c>
    </row>
    <row r="142" spans="1:10" x14ac:dyDescent="0.2">
      <c r="A142" s="185" t="s">
        <v>207</v>
      </c>
      <c r="B142" s="186"/>
      <c r="C142" s="186"/>
      <c r="D142" s="186"/>
      <c r="E142" s="186"/>
      <c r="F142" s="186" t="s">
        <v>208</v>
      </c>
      <c r="G142" s="186"/>
      <c r="H142" s="186"/>
      <c r="I142" s="156"/>
      <c r="J142" s="156"/>
    </row>
    <row r="143" spans="1:10" x14ac:dyDescent="0.2">
      <c r="A143" s="186" t="s">
        <v>183</v>
      </c>
      <c r="B143" s="186"/>
      <c r="C143" s="186"/>
      <c r="D143" s="186"/>
      <c r="E143" s="186"/>
      <c r="F143" s="186"/>
      <c r="G143" s="186"/>
      <c r="H143" s="186"/>
      <c r="I143" s="156"/>
      <c r="J143" s="156"/>
    </row>
    <row r="144" spans="1:10" x14ac:dyDescent="0.2">
      <c r="A144" s="186" t="s">
        <v>184</v>
      </c>
      <c r="B144" s="186"/>
      <c r="C144" s="186"/>
      <c r="D144" s="186"/>
      <c r="E144" s="186"/>
      <c r="F144" s="186"/>
      <c r="G144" s="186"/>
      <c r="H144" s="186"/>
      <c r="I144" s="156"/>
      <c r="J144" s="156"/>
    </row>
    <row r="145" spans="1:10" x14ac:dyDescent="0.2">
      <c r="A145" s="186"/>
      <c r="B145" s="186"/>
      <c r="C145" s="186"/>
      <c r="D145" s="186"/>
      <c r="E145" s="186"/>
      <c r="F145" s="186"/>
      <c r="G145" s="186"/>
      <c r="H145" s="186"/>
      <c r="I145" s="156"/>
      <c r="J145" s="156"/>
    </row>
    <row r="146" spans="1:10" x14ac:dyDescent="0.2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</row>
    <row r="147" spans="1:10" x14ac:dyDescent="0.2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</row>
    <row r="148" spans="1:10" x14ac:dyDescent="0.2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1:10" x14ac:dyDescent="0.2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1:10" x14ac:dyDescent="0.2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</row>
    <row r="151" spans="1:10" x14ac:dyDescent="0.2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</row>
    <row r="152" spans="1:10" x14ac:dyDescent="0.2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</row>
    <row r="153" spans="1:10" x14ac:dyDescent="0.2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</row>
    <row r="154" spans="1:10" x14ac:dyDescent="0.2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</row>
    <row r="155" spans="1:10" x14ac:dyDescent="0.2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</row>
    <row r="156" spans="1:10" x14ac:dyDescent="0.2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</row>
    <row r="157" spans="1:10" x14ac:dyDescent="0.2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</row>
    <row r="158" spans="1:10" x14ac:dyDescent="0.2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</row>
    <row r="159" spans="1:10" x14ac:dyDescent="0.2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</row>
    <row r="160" spans="1:10" x14ac:dyDescent="0.2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</row>
    <row r="161" spans="1:10" x14ac:dyDescent="0.2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</row>
    <row r="162" spans="1:10" x14ac:dyDescent="0.2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</row>
    <row r="163" spans="1:10" x14ac:dyDescent="0.2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</row>
    <row r="164" spans="1:10" x14ac:dyDescent="0.2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</row>
    <row r="165" spans="1:10" x14ac:dyDescent="0.2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</row>
    <row r="166" spans="1:10" x14ac:dyDescent="0.2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</row>
    <row r="167" spans="1:10" x14ac:dyDescent="0.2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</row>
    <row r="168" spans="1:10" x14ac:dyDescent="0.2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</row>
    <row r="169" spans="1:10" x14ac:dyDescent="0.2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1:10" x14ac:dyDescent="0.2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1:10" x14ac:dyDescent="0.2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</row>
    <row r="172" spans="1:10" x14ac:dyDescent="0.2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</row>
    <row r="173" spans="1:10" x14ac:dyDescent="0.2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</row>
    <row r="174" spans="1:10" x14ac:dyDescent="0.2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</row>
    <row r="175" spans="1:10" x14ac:dyDescent="0.2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</row>
    <row r="176" spans="1:10" x14ac:dyDescent="0.2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</row>
    <row r="177" spans="1:10" x14ac:dyDescent="0.2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</row>
    <row r="178" spans="1:10" x14ac:dyDescent="0.2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</row>
    <row r="179" spans="1:10" x14ac:dyDescent="0.2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</row>
    <row r="180" spans="1:10" x14ac:dyDescent="0.2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</row>
    <row r="181" spans="1:10" x14ac:dyDescent="0.2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</row>
    <row r="182" spans="1:10" x14ac:dyDescent="0.2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</row>
    <row r="183" spans="1:10" x14ac:dyDescent="0.2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</row>
    <row r="184" spans="1:10" x14ac:dyDescent="0.2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</row>
    <row r="185" spans="1:10" x14ac:dyDescent="0.2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</row>
    <row r="186" spans="1:10" x14ac:dyDescent="0.2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</row>
    <row r="187" spans="1:10" x14ac:dyDescent="0.2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</row>
    <row r="188" spans="1:10" x14ac:dyDescent="0.2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</row>
    <row r="189" spans="1:10" x14ac:dyDescent="0.2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</row>
    <row r="190" spans="1:10" x14ac:dyDescent="0.2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1:10" x14ac:dyDescent="0.2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1:10" x14ac:dyDescent="0.2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</row>
    <row r="193" spans="1:10" x14ac:dyDescent="0.2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</row>
    <row r="194" spans="1:10" x14ac:dyDescent="0.2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</row>
    <row r="195" spans="1:10" x14ac:dyDescent="0.2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</row>
    <row r="196" spans="1:10" x14ac:dyDescent="0.2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</row>
    <row r="197" spans="1:10" x14ac:dyDescent="0.2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</row>
    <row r="198" spans="1:10" x14ac:dyDescent="0.2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</row>
    <row r="199" spans="1:10" x14ac:dyDescent="0.2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</row>
    <row r="200" spans="1:10" x14ac:dyDescent="0.2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</row>
    <row r="201" spans="1:10" x14ac:dyDescent="0.2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</row>
    <row r="202" spans="1:10" x14ac:dyDescent="0.2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</row>
    <row r="203" spans="1:10" x14ac:dyDescent="0.2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</row>
    <row r="204" spans="1:10" x14ac:dyDescent="0.2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</row>
    <row r="205" spans="1:10" x14ac:dyDescent="0.2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</row>
    <row r="206" spans="1:10" x14ac:dyDescent="0.2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</row>
    <row r="207" spans="1:10" x14ac:dyDescent="0.2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</row>
  </sheetData>
  <mergeCells count="6">
    <mergeCell ref="A103:J103"/>
    <mergeCell ref="A6:J6"/>
    <mergeCell ref="A7:J7"/>
    <mergeCell ref="A54:J54"/>
    <mergeCell ref="A55:J55"/>
    <mergeCell ref="A102:J102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08296-13F9-4DF2-BCAF-9154CB31752B}">
  <dimension ref="A1:AG177"/>
  <sheetViews>
    <sheetView zoomScaleNormal="100" workbookViewId="0">
      <selection activeCell="H96" sqref="H96"/>
    </sheetView>
  </sheetViews>
  <sheetFormatPr baseColWidth="10" defaultRowHeight="12.75" x14ac:dyDescent="0.2"/>
  <cols>
    <col min="1" max="1" width="14.5703125" style="183" customWidth="1"/>
    <col min="2" max="2" width="14.7109375" style="183" customWidth="1"/>
    <col min="3" max="3" width="14.42578125" style="183" customWidth="1"/>
    <col min="4" max="4" width="15.28515625" style="183" customWidth="1"/>
    <col min="5" max="5" width="15" style="183" customWidth="1"/>
    <col min="6" max="6" width="15.140625" style="183" customWidth="1"/>
    <col min="7" max="7" width="14.85546875" style="183" customWidth="1"/>
    <col min="8" max="8" width="15" style="183" customWidth="1"/>
    <col min="9" max="9" width="14.85546875" style="183" customWidth="1"/>
    <col min="10" max="10" width="14.5703125" style="183" customWidth="1"/>
    <col min="11" max="256" width="11.42578125" style="183"/>
    <col min="257" max="257" width="17" style="183" customWidth="1"/>
    <col min="258" max="266" width="16" style="183" customWidth="1"/>
    <col min="267" max="512" width="11.42578125" style="183"/>
    <col min="513" max="513" width="17" style="183" customWidth="1"/>
    <col min="514" max="522" width="16" style="183" customWidth="1"/>
    <col min="523" max="768" width="11.42578125" style="183"/>
    <col min="769" max="769" width="17" style="183" customWidth="1"/>
    <col min="770" max="778" width="16" style="183" customWidth="1"/>
    <col min="779" max="1024" width="11.42578125" style="183"/>
    <col min="1025" max="1025" width="17" style="183" customWidth="1"/>
    <col min="1026" max="1034" width="16" style="183" customWidth="1"/>
    <col min="1035" max="1280" width="11.42578125" style="183"/>
    <col min="1281" max="1281" width="17" style="183" customWidth="1"/>
    <col min="1282" max="1290" width="16" style="183" customWidth="1"/>
    <col min="1291" max="1536" width="11.42578125" style="183"/>
    <col min="1537" max="1537" width="17" style="183" customWidth="1"/>
    <col min="1538" max="1546" width="16" style="183" customWidth="1"/>
    <col min="1547" max="1792" width="11.42578125" style="183"/>
    <col min="1793" max="1793" width="17" style="183" customWidth="1"/>
    <col min="1794" max="1802" width="16" style="183" customWidth="1"/>
    <col min="1803" max="2048" width="11.42578125" style="183"/>
    <col min="2049" max="2049" width="17" style="183" customWidth="1"/>
    <col min="2050" max="2058" width="16" style="183" customWidth="1"/>
    <col min="2059" max="2304" width="11.42578125" style="183"/>
    <col min="2305" max="2305" width="17" style="183" customWidth="1"/>
    <col min="2306" max="2314" width="16" style="183" customWidth="1"/>
    <col min="2315" max="2560" width="11.42578125" style="183"/>
    <col min="2561" max="2561" width="17" style="183" customWidth="1"/>
    <col min="2562" max="2570" width="16" style="183" customWidth="1"/>
    <col min="2571" max="2816" width="11.42578125" style="183"/>
    <col min="2817" max="2817" width="17" style="183" customWidth="1"/>
    <col min="2818" max="2826" width="16" style="183" customWidth="1"/>
    <col min="2827" max="3072" width="11.42578125" style="183"/>
    <col min="3073" max="3073" width="17" style="183" customWidth="1"/>
    <col min="3074" max="3082" width="16" style="183" customWidth="1"/>
    <col min="3083" max="3328" width="11.42578125" style="183"/>
    <col min="3329" max="3329" width="17" style="183" customWidth="1"/>
    <col min="3330" max="3338" width="16" style="183" customWidth="1"/>
    <col min="3339" max="3584" width="11.42578125" style="183"/>
    <col min="3585" max="3585" width="17" style="183" customWidth="1"/>
    <col min="3586" max="3594" width="16" style="183" customWidth="1"/>
    <col min="3595" max="3840" width="11.42578125" style="183"/>
    <col min="3841" max="3841" width="17" style="183" customWidth="1"/>
    <col min="3842" max="3850" width="16" style="183" customWidth="1"/>
    <col min="3851" max="4096" width="11.42578125" style="183"/>
    <col min="4097" max="4097" width="17" style="183" customWidth="1"/>
    <col min="4098" max="4106" width="16" style="183" customWidth="1"/>
    <col min="4107" max="4352" width="11.42578125" style="183"/>
    <col min="4353" max="4353" width="17" style="183" customWidth="1"/>
    <col min="4354" max="4362" width="16" style="183" customWidth="1"/>
    <col min="4363" max="4608" width="11.42578125" style="183"/>
    <col min="4609" max="4609" width="17" style="183" customWidth="1"/>
    <col min="4610" max="4618" width="16" style="183" customWidth="1"/>
    <col min="4619" max="4864" width="11.42578125" style="183"/>
    <col min="4865" max="4865" width="17" style="183" customWidth="1"/>
    <col min="4866" max="4874" width="16" style="183" customWidth="1"/>
    <col min="4875" max="5120" width="11.42578125" style="183"/>
    <col min="5121" max="5121" width="17" style="183" customWidth="1"/>
    <col min="5122" max="5130" width="16" style="183" customWidth="1"/>
    <col min="5131" max="5376" width="11.42578125" style="183"/>
    <col min="5377" max="5377" width="17" style="183" customWidth="1"/>
    <col min="5378" max="5386" width="16" style="183" customWidth="1"/>
    <col min="5387" max="5632" width="11.42578125" style="183"/>
    <col min="5633" max="5633" width="17" style="183" customWidth="1"/>
    <col min="5634" max="5642" width="16" style="183" customWidth="1"/>
    <col min="5643" max="5888" width="11.42578125" style="183"/>
    <col min="5889" max="5889" width="17" style="183" customWidth="1"/>
    <col min="5890" max="5898" width="16" style="183" customWidth="1"/>
    <col min="5899" max="6144" width="11.42578125" style="183"/>
    <col min="6145" max="6145" width="17" style="183" customWidth="1"/>
    <col min="6146" max="6154" width="16" style="183" customWidth="1"/>
    <col min="6155" max="6400" width="11.42578125" style="183"/>
    <col min="6401" max="6401" width="17" style="183" customWidth="1"/>
    <col min="6402" max="6410" width="16" style="183" customWidth="1"/>
    <col min="6411" max="6656" width="11.42578125" style="183"/>
    <col min="6657" max="6657" width="17" style="183" customWidth="1"/>
    <col min="6658" max="6666" width="16" style="183" customWidth="1"/>
    <col min="6667" max="6912" width="11.42578125" style="183"/>
    <col min="6913" max="6913" width="17" style="183" customWidth="1"/>
    <col min="6914" max="6922" width="16" style="183" customWidth="1"/>
    <col min="6923" max="7168" width="11.42578125" style="183"/>
    <col min="7169" max="7169" width="17" style="183" customWidth="1"/>
    <col min="7170" max="7178" width="16" style="183" customWidth="1"/>
    <col min="7179" max="7424" width="11.42578125" style="183"/>
    <col min="7425" max="7425" width="17" style="183" customWidth="1"/>
    <col min="7426" max="7434" width="16" style="183" customWidth="1"/>
    <col min="7435" max="7680" width="11.42578125" style="183"/>
    <col min="7681" max="7681" width="17" style="183" customWidth="1"/>
    <col min="7682" max="7690" width="16" style="183" customWidth="1"/>
    <col min="7691" max="7936" width="11.42578125" style="183"/>
    <col min="7937" max="7937" width="17" style="183" customWidth="1"/>
    <col min="7938" max="7946" width="16" style="183" customWidth="1"/>
    <col min="7947" max="8192" width="11.42578125" style="183"/>
    <col min="8193" max="8193" width="17" style="183" customWidth="1"/>
    <col min="8194" max="8202" width="16" style="183" customWidth="1"/>
    <col min="8203" max="8448" width="11.42578125" style="183"/>
    <col min="8449" max="8449" width="17" style="183" customWidth="1"/>
    <col min="8450" max="8458" width="16" style="183" customWidth="1"/>
    <col min="8459" max="8704" width="11.42578125" style="183"/>
    <col min="8705" max="8705" width="17" style="183" customWidth="1"/>
    <col min="8706" max="8714" width="16" style="183" customWidth="1"/>
    <col min="8715" max="8960" width="11.42578125" style="183"/>
    <col min="8961" max="8961" width="17" style="183" customWidth="1"/>
    <col min="8962" max="8970" width="16" style="183" customWidth="1"/>
    <col min="8971" max="9216" width="11.42578125" style="183"/>
    <col min="9217" max="9217" width="17" style="183" customWidth="1"/>
    <col min="9218" max="9226" width="16" style="183" customWidth="1"/>
    <col min="9227" max="9472" width="11.42578125" style="183"/>
    <col min="9473" max="9473" width="17" style="183" customWidth="1"/>
    <col min="9474" max="9482" width="16" style="183" customWidth="1"/>
    <col min="9483" max="9728" width="11.42578125" style="183"/>
    <col min="9729" max="9729" width="17" style="183" customWidth="1"/>
    <col min="9730" max="9738" width="16" style="183" customWidth="1"/>
    <col min="9739" max="9984" width="11.42578125" style="183"/>
    <col min="9985" max="9985" width="17" style="183" customWidth="1"/>
    <col min="9986" max="9994" width="16" style="183" customWidth="1"/>
    <col min="9995" max="10240" width="11.42578125" style="183"/>
    <col min="10241" max="10241" width="17" style="183" customWidth="1"/>
    <col min="10242" max="10250" width="16" style="183" customWidth="1"/>
    <col min="10251" max="10496" width="11.42578125" style="183"/>
    <col min="10497" max="10497" width="17" style="183" customWidth="1"/>
    <col min="10498" max="10506" width="16" style="183" customWidth="1"/>
    <col min="10507" max="10752" width="11.42578125" style="183"/>
    <col min="10753" max="10753" width="17" style="183" customWidth="1"/>
    <col min="10754" max="10762" width="16" style="183" customWidth="1"/>
    <col min="10763" max="11008" width="11.42578125" style="183"/>
    <col min="11009" max="11009" width="17" style="183" customWidth="1"/>
    <col min="11010" max="11018" width="16" style="183" customWidth="1"/>
    <col min="11019" max="11264" width="11.42578125" style="183"/>
    <col min="11265" max="11265" width="17" style="183" customWidth="1"/>
    <col min="11266" max="11274" width="16" style="183" customWidth="1"/>
    <col min="11275" max="11520" width="11.42578125" style="183"/>
    <col min="11521" max="11521" width="17" style="183" customWidth="1"/>
    <col min="11522" max="11530" width="16" style="183" customWidth="1"/>
    <col min="11531" max="11776" width="11.42578125" style="183"/>
    <col min="11777" max="11777" width="17" style="183" customWidth="1"/>
    <col min="11778" max="11786" width="16" style="183" customWidth="1"/>
    <col min="11787" max="12032" width="11.42578125" style="183"/>
    <col min="12033" max="12033" width="17" style="183" customWidth="1"/>
    <col min="12034" max="12042" width="16" style="183" customWidth="1"/>
    <col min="12043" max="12288" width="11.42578125" style="183"/>
    <col min="12289" max="12289" width="17" style="183" customWidth="1"/>
    <col min="12290" max="12298" width="16" style="183" customWidth="1"/>
    <col min="12299" max="12544" width="11.42578125" style="183"/>
    <col min="12545" max="12545" width="17" style="183" customWidth="1"/>
    <col min="12546" max="12554" width="16" style="183" customWidth="1"/>
    <col min="12555" max="12800" width="11.42578125" style="183"/>
    <col min="12801" max="12801" width="17" style="183" customWidth="1"/>
    <col min="12802" max="12810" width="16" style="183" customWidth="1"/>
    <col min="12811" max="13056" width="11.42578125" style="183"/>
    <col min="13057" max="13057" width="17" style="183" customWidth="1"/>
    <col min="13058" max="13066" width="16" style="183" customWidth="1"/>
    <col min="13067" max="13312" width="11.42578125" style="183"/>
    <col min="13313" max="13313" width="17" style="183" customWidth="1"/>
    <col min="13314" max="13322" width="16" style="183" customWidth="1"/>
    <col min="13323" max="13568" width="11.42578125" style="183"/>
    <col min="13569" max="13569" width="17" style="183" customWidth="1"/>
    <col min="13570" max="13578" width="16" style="183" customWidth="1"/>
    <col min="13579" max="13824" width="11.42578125" style="183"/>
    <col min="13825" max="13825" width="17" style="183" customWidth="1"/>
    <col min="13826" max="13834" width="16" style="183" customWidth="1"/>
    <col min="13835" max="14080" width="11.42578125" style="183"/>
    <col min="14081" max="14081" width="17" style="183" customWidth="1"/>
    <col min="14082" max="14090" width="16" style="183" customWidth="1"/>
    <col min="14091" max="14336" width="11.42578125" style="183"/>
    <col min="14337" max="14337" width="17" style="183" customWidth="1"/>
    <col min="14338" max="14346" width="16" style="183" customWidth="1"/>
    <col min="14347" max="14592" width="11.42578125" style="183"/>
    <col min="14593" max="14593" width="17" style="183" customWidth="1"/>
    <col min="14594" max="14602" width="16" style="183" customWidth="1"/>
    <col min="14603" max="14848" width="11.42578125" style="183"/>
    <col min="14849" max="14849" width="17" style="183" customWidth="1"/>
    <col min="14850" max="14858" width="16" style="183" customWidth="1"/>
    <col min="14859" max="15104" width="11.42578125" style="183"/>
    <col min="15105" max="15105" width="17" style="183" customWidth="1"/>
    <col min="15106" max="15114" width="16" style="183" customWidth="1"/>
    <col min="15115" max="15360" width="11.42578125" style="183"/>
    <col min="15361" max="15361" width="17" style="183" customWidth="1"/>
    <col min="15362" max="15370" width="16" style="183" customWidth="1"/>
    <col min="15371" max="15616" width="11.42578125" style="183"/>
    <col min="15617" max="15617" width="17" style="183" customWidth="1"/>
    <col min="15618" max="15626" width="16" style="183" customWidth="1"/>
    <col min="15627" max="15872" width="11.42578125" style="183"/>
    <col min="15873" max="15873" width="17" style="183" customWidth="1"/>
    <col min="15874" max="15882" width="16" style="183" customWidth="1"/>
    <col min="15883" max="16128" width="11.42578125" style="183"/>
    <col min="16129" max="16129" width="17" style="183" customWidth="1"/>
    <col min="16130" max="16138" width="16" style="183" customWidth="1"/>
    <col min="16139" max="16384" width="11.42578125" style="183"/>
  </cols>
  <sheetData>
    <row r="1" spans="1:33" x14ac:dyDescent="0.2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</row>
    <row r="2" spans="1:33" x14ac:dyDescent="0.2">
      <c r="A2" s="156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</row>
    <row r="3" spans="1:33" x14ac:dyDescent="0.2">
      <c r="A3" s="156" t="s">
        <v>78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</row>
    <row r="4" spans="1:33" x14ac:dyDescent="0.2">
      <c r="A4" s="156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  <c r="AE4" s="156"/>
      <c r="AF4" s="156"/>
      <c r="AG4" s="156"/>
    </row>
    <row r="5" spans="1:33" x14ac:dyDescent="0.2">
      <c r="A5" s="156"/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</row>
    <row r="6" spans="1:33" ht="15.75" x14ac:dyDescent="0.25">
      <c r="A6" s="240" t="s">
        <v>132</v>
      </c>
      <c r="B6" s="240"/>
      <c r="C6" s="240"/>
      <c r="D6" s="240"/>
      <c r="E6" s="240"/>
      <c r="F6" s="240"/>
      <c r="G6" s="240"/>
      <c r="H6" s="240"/>
      <c r="I6" s="240"/>
      <c r="J6" s="240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</row>
    <row r="7" spans="1:33" ht="15.75" x14ac:dyDescent="0.25">
      <c r="A7" s="240" t="s">
        <v>83</v>
      </c>
      <c r="B7" s="240"/>
      <c r="C7" s="240"/>
      <c r="D7" s="240"/>
      <c r="E7" s="240"/>
      <c r="F7" s="240"/>
      <c r="G7" s="240"/>
      <c r="H7" s="240"/>
      <c r="I7" s="240"/>
      <c r="J7" s="240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</row>
    <row r="8" spans="1:33" ht="6" customHeight="1" thickBot="1" x14ac:dyDescent="0.25">
      <c r="A8" s="236"/>
      <c r="B8" s="237"/>
      <c r="C8" s="237"/>
      <c r="D8" s="237"/>
      <c r="E8" s="237"/>
      <c r="F8" s="237"/>
      <c r="G8" s="237"/>
      <c r="H8" s="237"/>
      <c r="I8" s="237"/>
      <c r="J8" s="237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</row>
    <row r="9" spans="1:33" ht="13.5" thickBot="1" x14ac:dyDescent="0.25">
      <c r="A9" s="114" t="s">
        <v>1</v>
      </c>
      <c r="B9" s="115" t="s">
        <v>2</v>
      </c>
      <c r="C9" s="116" t="s">
        <v>3</v>
      </c>
      <c r="D9" s="115" t="s">
        <v>4</v>
      </c>
      <c r="E9" s="116" t="s">
        <v>5</v>
      </c>
      <c r="F9" s="115" t="s">
        <v>6</v>
      </c>
      <c r="G9" s="116" t="s">
        <v>7</v>
      </c>
      <c r="H9" s="115" t="s">
        <v>8</v>
      </c>
      <c r="I9" s="116" t="s">
        <v>9</v>
      </c>
      <c r="J9" s="115" t="s">
        <v>10</v>
      </c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</row>
    <row r="10" spans="1:33" ht="20.100000000000001" customHeight="1" x14ac:dyDescent="0.2">
      <c r="A10" s="159" t="s">
        <v>133</v>
      </c>
      <c r="B10" s="160">
        <f>+[9]Enero!B8+[9]Febrero!B8+[9]Marzo!B8+[9]Abril!B8+[9]Mayo!B8+[9]Junio!B8+[9]Julio!B8+[9]Agosto!B8+[9]Septiembre!B8+[9]Octubre!B8+[9]Noviembre!B8+[9]Diciembre!B8</f>
        <v>22838</v>
      </c>
      <c r="C10" s="160">
        <f>+[9]Enero!C8+[9]Febrero!C8+[9]Marzo!C8+[9]Abril!C8+[9]Mayo!C8+[9]Junio!C8+[9]Julio!C8+[9]Agosto!C8+[9]Septiembre!C8+[9]Octubre!C8+[9]Noviembre!C8+[9]Diciembre!C8</f>
        <v>1389648</v>
      </c>
      <c r="D10" s="160">
        <f>+[9]Enero!D8+[9]Febrero!D8+[9]Marzo!D8+[9]Abril!D8+[9]Mayo!D8+[9]Junio!D8+[9]Julio!D8+[9]Agosto!D8+[9]Septiembre!D8+[9]Octubre!D8+[9]Noviembre!D8+[9]Diciembre!D8</f>
        <v>766031</v>
      </c>
      <c r="E10" s="160">
        <f>+[9]Enero!E8+[9]Febrero!E8+[9]Marzo!E8+[9]Abril!E8+[9]Mayo!E8+[9]Junio!E8+[9]Julio!E8+[9]Agosto!E8+[9]Septiembre!E8+[9]Octubre!E8+[9]Noviembre!E8+[9]Diciembre!E8</f>
        <v>451749</v>
      </c>
      <c r="F10" s="160">
        <f>+[9]Enero!F8+[9]Febrero!F8+[9]Marzo!F8+[9]Abril!F8+[9]Mayo!F8+[9]Junio!F8+[9]Julio!F8+[9]Agosto!F8+[9]Septiembre!F8+[9]Octubre!F8+[9]Noviembre!F8+[9]Diciembre!F8</f>
        <v>64437</v>
      </c>
      <c r="G10" s="160">
        <f>+[9]Enero!G8+[9]Febrero!G8+[9]Marzo!G8+[9]Abril!G8+[9]Mayo!G8+[9]Junio!G8+[9]Julio!G8+[9]Agosto!G8+[9]Septiembre!G8+[9]Octubre!G8+[9]Noviembre!G8+[9]Diciembre!G8</f>
        <v>0</v>
      </c>
      <c r="H10" s="160">
        <f>+[9]Enero!H8+[9]Febrero!H8+[9]Marzo!H8+[9]Abril!H8+[9]Mayo!H8+[9]Junio!H8+[9]Julio!H8+[9]Agosto!H8+[9]Septiembre!H8+[9]Octubre!H8+[9]Noviembre!H8+[9]Diciembre!H8</f>
        <v>215206</v>
      </c>
      <c r="I10" s="160">
        <f>+[9]Enero!I8+[9]Febrero!I8+[9]Marzo!I8+[9]Abril!I8+[9]Mayo!I8+[9]Junio!I8+[9]Julio!I8+[9]Agosto!I8+[9]Septiembre!I8+[9]Octubre!I8+[9]Noviembre!I8+[9]Diciembre!I8</f>
        <v>56481</v>
      </c>
      <c r="J10" s="160">
        <f t="shared" ref="J10:J43" si="0">SUM(B10:I10)</f>
        <v>2966390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</row>
    <row r="11" spans="1:33" ht="20.100000000000001" customHeight="1" x14ac:dyDescent="0.2">
      <c r="A11" s="161" t="s">
        <v>134</v>
      </c>
      <c r="B11" s="160">
        <f>+[9]Enero!B9+[9]Febrero!B9+[9]Marzo!B9+[9]Abril!B9+[9]Mayo!B9+[9]Junio!B9+[9]Julio!B9+[9]Agosto!B9+[9]Septiembre!B9+[9]Octubre!B9+[9]Noviembre!B9+[9]Diciembre!B9</f>
        <v>30973</v>
      </c>
      <c r="C11" s="160">
        <f>+[9]Enero!C9+[9]Febrero!C9+[9]Marzo!C9+[9]Abril!C9+[9]Mayo!C9+[9]Junio!C9+[9]Julio!C9+[9]Agosto!C9+[9]Septiembre!C9+[9]Octubre!C9+[9]Noviembre!C9+[9]Diciembre!C9</f>
        <v>13506</v>
      </c>
      <c r="D11" s="160">
        <f>+[9]Enero!D9+[9]Febrero!D9+[9]Marzo!D9+[9]Abril!D9+[9]Mayo!D9+[9]Junio!D9+[9]Julio!D9+[9]Agosto!D9+[9]Septiembre!D9+[9]Octubre!D9+[9]Noviembre!D9+[9]Diciembre!D9</f>
        <v>18251</v>
      </c>
      <c r="E11" s="160">
        <f>+[9]Enero!E9+[9]Febrero!E9+[9]Marzo!E9+[9]Abril!E9+[9]Mayo!E9+[9]Junio!E9+[9]Julio!E9+[9]Agosto!E9+[9]Septiembre!E9+[9]Octubre!E9+[9]Noviembre!E9+[9]Diciembre!E9</f>
        <v>14290</v>
      </c>
      <c r="F11" s="160">
        <f>+[9]Enero!F9+[9]Febrero!F9+[9]Marzo!F9+[9]Abril!F9+[9]Mayo!F9+[9]Junio!F9+[9]Julio!F9+[9]Agosto!F9+[9]Septiembre!F9+[9]Octubre!F9+[9]Noviembre!F9+[9]Diciembre!F9</f>
        <v>50797</v>
      </c>
      <c r="G11" s="160">
        <f>+[9]Enero!G9+[9]Febrero!G9+[9]Marzo!G9+[9]Abril!G9+[9]Mayo!G9+[9]Junio!G9+[9]Julio!G9+[9]Agosto!G9+[9]Septiembre!G9+[9]Octubre!G9+[9]Noviembre!G9+[9]Diciembre!G9</f>
        <v>48207</v>
      </c>
      <c r="H11" s="160">
        <f>+[9]Enero!H9+[9]Febrero!H9+[9]Marzo!H9+[9]Abril!H9+[9]Mayo!H9+[9]Junio!H9+[9]Julio!H9+[9]Agosto!H9+[9]Septiembre!H9+[9]Octubre!H9+[9]Noviembre!H9+[9]Diciembre!H9</f>
        <v>168196</v>
      </c>
      <c r="I11" s="160">
        <f>+[9]Enero!I9+[9]Febrero!I9+[9]Marzo!I9+[9]Abril!I9+[9]Mayo!I9+[9]Junio!I9+[9]Julio!I9+[9]Agosto!I9+[9]Septiembre!I9+[9]Octubre!I9+[9]Noviembre!I9+[9]Diciembre!I9</f>
        <v>23581</v>
      </c>
      <c r="J11" s="160">
        <f t="shared" si="0"/>
        <v>367801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</row>
    <row r="12" spans="1:33" ht="20.100000000000001" customHeight="1" x14ac:dyDescent="0.2">
      <c r="A12" s="161" t="s">
        <v>135</v>
      </c>
      <c r="B12" s="160">
        <f>+[9]Enero!B10+[9]Febrero!B10+[9]Marzo!B10+[9]Abril!B10+[9]Mayo!B10+[9]Junio!B10+[9]Julio!B10+[9]Agosto!B10+[9]Septiembre!B10+[9]Octubre!B10+[9]Noviembre!B10+[9]Diciembre!B10</f>
        <v>0</v>
      </c>
      <c r="C12" s="160">
        <f>+[9]Enero!C10+[9]Febrero!C10+[9]Marzo!C10+[9]Abril!C10+[9]Mayo!C10+[9]Junio!C10+[9]Julio!C10+[9]Agosto!C10+[9]Septiembre!C10+[9]Octubre!C10+[9]Noviembre!C10+[9]Diciembre!C10</f>
        <v>0</v>
      </c>
      <c r="D12" s="160">
        <f>+[9]Enero!D10+[9]Febrero!D10+[9]Marzo!D10+[9]Abril!D10+[9]Mayo!D10+[9]Junio!D10+[9]Julio!D10+[9]Agosto!D10+[9]Septiembre!D10+[9]Octubre!D10+[9]Noviembre!D10+[9]Diciembre!D10</f>
        <v>495</v>
      </c>
      <c r="E12" s="160">
        <f>+[9]Enero!E10+[9]Febrero!E10+[9]Marzo!E10+[9]Abril!E10+[9]Mayo!E10+[9]Junio!E10+[9]Julio!E10+[9]Agosto!E10+[9]Septiembre!E10+[9]Octubre!E10+[9]Noviembre!E10+[9]Diciembre!E10</f>
        <v>0</v>
      </c>
      <c r="F12" s="160">
        <f>+[9]Enero!F10+[9]Febrero!F10+[9]Marzo!F10+[9]Abril!F10+[9]Mayo!F10+[9]Junio!F10+[9]Julio!F10+[9]Agosto!F10+[9]Septiembre!F10+[9]Octubre!F10+[9]Noviembre!F10+[9]Diciembre!F10</f>
        <v>0</v>
      </c>
      <c r="G12" s="160">
        <f>+[9]Enero!G10+[9]Febrero!G10+[9]Marzo!G10+[9]Abril!G10+[9]Mayo!G10+[9]Junio!G10+[9]Julio!G10+[9]Agosto!G10+[9]Septiembre!G10+[9]Octubre!G10+[9]Noviembre!G10+[9]Diciembre!G10</f>
        <v>10905</v>
      </c>
      <c r="H12" s="160">
        <f>+[9]Enero!H10+[9]Febrero!H10+[9]Marzo!H10+[9]Abril!H10+[9]Mayo!H10+[9]Junio!H10+[9]Julio!H10+[9]Agosto!H10+[9]Septiembre!H10+[9]Octubre!H10+[9]Noviembre!H10+[9]Diciembre!H10</f>
        <v>0</v>
      </c>
      <c r="I12" s="160">
        <f>+[9]Enero!I10+[9]Febrero!I10+[9]Marzo!I10+[9]Abril!I10+[9]Mayo!I10+[9]Junio!I10+[9]Julio!I10+[9]Agosto!I10+[9]Septiembre!I10+[9]Octubre!I10+[9]Noviembre!I10+[9]Diciembre!I10</f>
        <v>1297</v>
      </c>
      <c r="J12" s="160">
        <f t="shared" si="0"/>
        <v>12697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</row>
    <row r="13" spans="1:33" ht="20.100000000000001" customHeight="1" x14ac:dyDescent="0.2">
      <c r="A13" s="161" t="s">
        <v>136</v>
      </c>
      <c r="B13" s="160">
        <f>+[9]Enero!B11+[9]Febrero!B11+[9]Marzo!B11+[9]Abril!B11+[9]Mayo!B11+[9]Junio!B11+[9]Julio!B11+[9]Agosto!B11+[9]Septiembre!B11+[9]Octubre!B11+[9]Noviembre!B11+[9]Diciembre!B11</f>
        <v>6</v>
      </c>
      <c r="C13" s="160">
        <f>+[9]Enero!C11+[9]Febrero!C11+[9]Marzo!C11+[9]Abril!C11+[9]Mayo!C11+[9]Junio!C11+[9]Julio!C11+[9]Agosto!C11+[9]Septiembre!C11+[9]Octubre!C11+[9]Noviembre!C11+[9]Diciembre!C11</f>
        <v>1345</v>
      </c>
      <c r="D13" s="160">
        <f>+[9]Enero!D11+[9]Febrero!D11+[9]Marzo!D11+[9]Abril!D11+[9]Mayo!D11+[9]Junio!D11+[9]Julio!D11+[9]Agosto!D11+[9]Septiembre!D11+[9]Octubre!D11+[9]Noviembre!D11+[9]Diciembre!D11</f>
        <v>27</v>
      </c>
      <c r="E13" s="160">
        <f>+[9]Enero!E11+[9]Febrero!E11+[9]Marzo!E11+[9]Abril!E11+[9]Mayo!E11+[9]Junio!E11+[9]Julio!E11+[9]Agosto!E11+[9]Septiembre!E11+[9]Octubre!E11+[9]Noviembre!E11+[9]Diciembre!E11</f>
        <v>0</v>
      </c>
      <c r="F13" s="160">
        <f>+[9]Enero!F11+[9]Febrero!F11+[9]Marzo!F11+[9]Abril!F11+[9]Mayo!F11+[9]Junio!F11+[9]Julio!F11+[9]Agosto!F11+[9]Septiembre!F11+[9]Octubre!F11+[9]Noviembre!F11+[9]Diciembre!F11</f>
        <v>37</v>
      </c>
      <c r="G13" s="160">
        <f>+[9]Enero!G11+[9]Febrero!G11+[9]Marzo!G11+[9]Abril!G11+[9]Mayo!G11+[9]Junio!G11+[9]Julio!G11+[9]Agosto!G11+[9]Septiembre!G11+[9]Octubre!G11+[9]Noviembre!G11+[9]Diciembre!G11</f>
        <v>29</v>
      </c>
      <c r="H13" s="160">
        <f>+[9]Enero!H11+[9]Febrero!H11+[9]Marzo!H11+[9]Abril!H11+[9]Mayo!H11+[9]Junio!H11+[9]Julio!H11+[9]Agosto!H11+[9]Septiembre!H11+[9]Octubre!H11+[9]Noviembre!H11+[9]Diciembre!H11</f>
        <v>58</v>
      </c>
      <c r="I13" s="160">
        <f>+[9]Enero!I11+[9]Febrero!I11+[9]Marzo!I11+[9]Abril!I11+[9]Mayo!I11+[9]Junio!I11+[9]Julio!I11+[9]Agosto!I11+[9]Septiembre!I11+[9]Octubre!I11+[9]Noviembre!I11+[9]Diciembre!I11</f>
        <v>81</v>
      </c>
      <c r="J13" s="160">
        <f t="shared" si="0"/>
        <v>1583</v>
      </c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</row>
    <row r="14" spans="1:33" ht="20.100000000000001" customHeight="1" x14ac:dyDescent="0.2">
      <c r="A14" s="161" t="s">
        <v>137</v>
      </c>
      <c r="B14" s="160">
        <f>+[9]Enero!B12+[9]Febrero!B12+[9]Marzo!B12+[9]Abril!B12+[9]Mayo!B12+[9]Junio!B12+[9]Julio!B12+[9]Agosto!B12+[9]Septiembre!B12+[9]Octubre!B12+[9]Noviembre!B12+[9]Diciembre!B12</f>
        <v>15</v>
      </c>
      <c r="C14" s="160">
        <f>+[9]Enero!C12+[9]Febrero!C12+[9]Marzo!C12+[9]Abril!C12+[9]Mayo!C12+[9]Junio!C12+[9]Julio!C12+[9]Agosto!C12+[9]Septiembre!C12+[9]Octubre!C12+[9]Noviembre!C12+[9]Diciembre!C12</f>
        <v>32</v>
      </c>
      <c r="D14" s="160">
        <f>+[9]Enero!D12+[9]Febrero!D12+[9]Marzo!D12+[9]Abril!D12+[9]Mayo!D12+[9]Junio!D12+[9]Julio!D12+[9]Agosto!D12+[9]Septiembre!D12+[9]Octubre!D12+[9]Noviembre!D12+[9]Diciembre!D12</f>
        <v>6711</v>
      </c>
      <c r="E14" s="160">
        <f>+[9]Enero!E12+[9]Febrero!E12+[9]Marzo!E12+[9]Abril!E12+[9]Mayo!E12+[9]Junio!E12+[9]Julio!E12+[9]Agosto!E12+[9]Septiembre!E12+[9]Octubre!E12+[9]Noviembre!E12+[9]Diciembre!E12</f>
        <v>12</v>
      </c>
      <c r="F14" s="160">
        <f>+[9]Enero!F12+[9]Febrero!F12+[9]Marzo!F12+[9]Abril!F12+[9]Mayo!F12+[9]Junio!F12+[9]Julio!F12+[9]Agosto!F12+[9]Septiembre!F12+[9]Octubre!F12+[9]Noviembre!F12+[9]Diciembre!F12</f>
        <v>10</v>
      </c>
      <c r="G14" s="160">
        <f>+[9]Enero!G12+[9]Febrero!G12+[9]Marzo!G12+[9]Abril!G12+[9]Mayo!G12+[9]Junio!G12+[9]Julio!G12+[9]Agosto!G12+[9]Septiembre!G12+[9]Octubre!G12+[9]Noviembre!G12+[9]Diciembre!G12</f>
        <v>94</v>
      </c>
      <c r="H14" s="160">
        <f>+[9]Enero!H12+[9]Febrero!H12+[9]Marzo!H12+[9]Abril!H12+[9]Mayo!H12+[9]Junio!H12+[9]Julio!H12+[9]Agosto!H12+[9]Septiembre!H12+[9]Octubre!H12+[9]Noviembre!H12+[9]Diciembre!H12</f>
        <v>38785</v>
      </c>
      <c r="I14" s="160">
        <f>+[9]Enero!I12+[9]Febrero!I12+[9]Marzo!I12+[9]Abril!I12+[9]Mayo!I12+[9]Junio!I12+[9]Julio!I12+[9]Agosto!I12+[9]Septiembre!I12+[9]Octubre!I12+[9]Noviembre!I12+[9]Diciembre!I12</f>
        <v>4638</v>
      </c>
      <c r="J14" s="160">
        <f t="shared" si="0"/>
        <v>50297</v>
      </c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</row>
    <row r="15" spans="1:33" ht="20.100000000000001" customHeight="1" x14ac:dyDescent="0.2">
      <c r="A15" s="161" t="s">
        <v>138</v>
      </c>
      <c r="B15" s="160">
        <f>+[9]Enero!B13+[9]Febrero!B13+[9]Marzo!B13+[9]Abril!B13+[9]Mayo!B13+[9]Junio!B13+[9]Julio!B13+[9]Agosto!B13+[9]Septiembre!B13+[9]Octubre!B13+[9]Noviembre!B13+[9]Diciembre!B13</f>
        <v>6126</v>
      </c>
      <c r="C15" s="160">
        <f>+[9]Enero!C13+[9]Febrero!C13+[9]Marzo!C13+[9]Abril!C13+[9]Mayo!C13+[9]Junio!C13+[9]Julio!C13+[9]Agosto!C13+[9]Septiembre!C13+[9]Octubre!C13+[9]Noviembre!C13+[9]Diciembre!C13</f>
        <v>3366</v>
      </c>
      <c r="D15" s="160">
        <f>+[9]Enero!D13+[9]Febrero!D13+[9]Marzo!D13+[9]Abril!D13+[9]Mayo!D13+[9]Junio!D13+[9]Julio!D13+[9]Agosto!D13+[9]Septiembre!D13+[9]Octubre!D13+[9]Noviembre!D13+[9]Diciembre!D13</f>
        <v>10487</v>
      </c>
      <c r="E15" s="160">
        <f>+[9]Enero!E13+[9]Febrero!E13+[9]Marzo!E13+[9]Abril!E13+[9]Mayo!E13+[9]Junio!E13+[9]Julio!E13+[9]Agosto!E13+[9]Septiembre!E13+[9]Octubre!E13+[9]Noviembre!E13+[9]Diciembre!E13</f>
        <v>19594</v>
      </c>
      <c r="F15" s="160">
        <f>+[9]Enero!F13+[9]Febrero!F13+[9]Marzo!F13+[9]Abril!F13+[9]Mayo!F13+[9]Junio!F13+[9]Julio!F13+[9]Agosto!F13+[9]Septiembre!F13+[9]Octubre!F13+[9]Noviembre!F13+[9]Diciembre!F13</f>
        <v>22329</v>
      </c>
      <c r="G15" s="160">
        <f>+[9]Enero!G13+[9]Febrero!G13+[9]Marzo!G13+[9]Abril!G13+[9]Mayo!G13+[9]Junio!G13+[9]Julio!G13+[9]Agosto!G13+[9]Septiembre!G13+[9]Octubre!G13+[9]Noviembre!G13+[9]Diciembre!G13</f>
        <v>10922</v>
      </c>
      <c r="H15" s="160">
        <f>+[9]Enero!H13+[9]Febrero!H13+[9]Marzo!H13+[9]Abril!H13+[9]Mayo!H13+[9]Junio!H13+[9]Julio!H13+[9]Agosto!H13+[9]Septiembre!H13+[9]Octubre!H13+[9]Noviembre!H13+[9]Diciembre!H13</f>
        <v>149734</v>
      </c>
      <c r="I15" s="160">
        <f>+[9]Enero!I13+[9]Febrero!I13+[9]Marzo!I13+[9]Abril!I13+[9]Mayo!I13+[9]Junio!I13+[9]Julio!I13+[9]Agosto!I13+[9]Septiembre!I13+[9]Octubre!I13+[9]Noviembre!I13+[9]Diciembre!I13</f>
        <v>27984</v>
      </c>
      <c r="J15" s="160">
        <f t="shared" si="0"/>
        <v>250542</v>
      </c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</row>
    <row r="16" spans="1:33" ht="20.100000000000001" customHeight="1" x14ac:dyDescent="0.2">
      <c r="A16" s="161" t="s">
        <v>139</v>
      </c>
      <c r="B16" s="160">
        <f>+[9]Enero!B14+[9]Febrero!B14+[9]Marzo!B14+[9]Abril!B14+[9]Mayo!B14+[9]Junio!B14+[9]Julio!B14+[9]Agosto!B14+[9]Septiembre!B14+[9]Octubre!B14+[9]Noviembre!B14+[9]Diciembre!B14</f>
        <v>1163</v>
      </c>
      <c r="C16" s="160">
        <f>+[9]Enero!C14+[9]Febrero!C14+[9]Marzo!C14+[9]Abril!C14+[9]Mayo!C14+[9]Junio!C14+[9]Julio!C14+[9]Agosto!C14+[9]Septiembre!C14+[9]Octubre!C14+[9]Noviembre!C14+[9]Diciembre!C14</f>
        <v>3132</v>
      </c>
      <c r="D16" s="160">
        <f>+[9]Enero!D14+[9]Febrero!D14+[9]Marzo!D14+[9]Abril!D14+[9]Mayo!D14+[9]Junio!D14+[9]Julio!D14+[9]Agosto!D14+[9]Septiembre!D14+[9]Octubre!D14+[9]Noviembre!D14+[9]Diciembre!D14</f>
        <v>7459</v>
      </c>
      <c r="E16" s="160">
        <f>+[9]Enero!E14+[9]Febrero!E14+[9]Marzo!E14+[9]Abril!E14+[9]Mayo!E14+[9]Junio!E14+[9]Julio!E14+[9]Agosto!E14+[9]Septiembre!E14+[9]Octubre!E14+[9]Noviembre!E14+[9]Diciembre!E14</f>
        <v>474</v>
      </c>
      <c r="F16" s="160">
        <f>+[9]Enero!F14+[9]Febrero!F14+[9]Marzo!F14+[9]Abril!F14+[9]Mayo!F14+[9]Junio!F14+[9]Julio!F14+[9]Agosto!F14+[9]Septiembre!F14+[9]Octubre!F14+[9]Noviembre!F14+[9]Diciembre!F14</f>
        <v>4855</v>
      </c>
      <c r="G16" s="160">
        <f>+[9]Enero!G14+[9]Febrero!G14+[9]Marzo!G14+[9]Abril!G14+[9]Mayo!G14+[9]Junio!G14+[9]Julio!G14+[9]Agosto!G14+[9]Septiembre!G14+[9]Octubre!G14+[9]Noviembre!G14+[9]Diciembre!G14</f>
        <v>90603</v>
      </c>
      <c r="H16" s="160">
        <f>+[9]Enero!H14+[9]Febrero!H14+[9]Marzo!H14+[9]Abril!H14+[9]Mayo!H14+[9]Junio!H14+[9]Julio!H14+[9]Agosto!H14+[9]Septiembre!H14+[9]Octubre!H14+[9]Noviembre!H14+[9]Diciembre!H14</f>
        <v>154057</v>
      </c>
      <c r="I16" s="160">
        <f>+[9]Enero!I14+[9]Febrero!I14+[9]Marzo!I14+[9]Abril!I14+[9]Mayo!I14+[9]Junio!I14+[9]Julio!I14+[9]Agosto!I14+[9]Septiembre!I14+[9]Octubre!I14+[9]Noviembre!I14+[9]Diciembre!I14</f>
        <v>7916</v>
      </c>
      <c r="J16" s="160">
        <f t="shared" si="0"/>
        <v>269659</v>
      </c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</row>
    <row r="17" spans="1:33" ht="20.100000000000001" customHeight="1" x14ac:dyDescent="0.2">
      <c r="A17" s="161" t="s">
        <v>140</v>
      </c>
      <c r="B17" s="160">
        <f>+[9]Enero!B15+[9]Febrero!B15+[9]Marzo!B15+[9]Abril!B15+[9]Mayo!B15+[9]Junio!B15+[9]Julio!B15+[9]Agosto!B15+[9]Septiembre!B15+[9]Octubre!B15+[9]Noviembre!B15+[9]Diciembre!B15</f>
        <v>791</v>
      </c>
      <c r="C17" s="160">
        <f>+[9]Enero!C15+[9]Febrero!C15+[9]Marzo!C15+[9]Abril!C15+[9]Mayo!C15+[9]Junio!C15+[9]Julio!C15+[9]Agosto!C15+[9]Septiembre!C15+[9]Octubre!C15+[9]Noviembre!C15+[9]Diciembre!C15</f>
        <v>20</v>
      </c>
      <c r="D17" s="160">
        <f>+[9]Enero!D15+[9]Febrero!D15+[9]Marzo!D15+[9]Abril!D15+[9]Mayo!D15+[9]Junio!D15+[9]Julio!D15+[9]Agosto!D15+[9]Septiembre!D15+[9]Octubre!D15+[9]Noviembre!D15+[9]Diciembre!D15</f>
        <v>0</v>
      </c>
      <c r="E17" s="160">
        <f>+[9]Enero!E15+[9]Febrero!E15+[9]Marzo!E15+[9]Abril!E15+[9]Mayo!E15+[9]Junio!E15+[9]Julio!E15+[9]Agosto!E15+[9]Septiembre!E15+[9]Octubre!E15+[9]Noviembre!E15+[9]Diciembre!E15</f>
        <v>131</v>
      </c>
      <c r="F17" s="160">
        <f>+[9]Enero!F15+[9]Febrero!F15+[9]Marzo!F15+[9]Abril!F15+[9]Mayo!F15+[9]Junio!F15+[9]Julio!F15+[9]Agosto!F15+[9]Septiembre!F15+[9]Octubre!F15+[9]Noviembre!F15+[9]Diciembre!F15</f>
        <v>424</v>
      </c>
      <c r="G17" s="160">
        <f>+[9]Enero!G15+[9]Febrero!G15+[9]Marzo!G15+[9]Abril!G15+[9]Mayo!G15+[9]Junio!G15+[9]Julio!G15+[9]Agosto!G15+[9]Septiembre!G15+[9]Octubre!G15+[9]Noviembre!G15+[9]Diciembre!G15</f>
        <v>2248</v>
      </c>
      <c r="H17" s="160">
        <f>+[9]Enero!H15+[9]Febrero!H15+[9]Marzo!H15+[9]Abril!H15+[9]Mayo!H15+[9]Junio!H15+[9]Julio!H15+[9]Agosto!H15+[9]Septiembre!H15+[9]Octubre!H15+[9]Noviembre!H15+[9]Diciembre!H15</f>
        <v>2055</v>
      </c>
      <c r="I17" s="160">
        <f>+[9]Enero!I15+[9]Febrero!I15+[9]Marzo!I15+[9]Abril!I15+[9]Mayo!I15+[9]Junio!I15+[9]Julio!I15+[9]Agosto!I15+[9]Septiembre!I15+[9]Octubre!I15+[9]Noviembre!I15+[9]Diciembre!I15</f>
        <v>0</v>
      </c>
      <c r="J17" s="160">
        <f t="shared" si="0"/>
        <v>5669</v>
      </c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</row>
    <row r="18" spans="1:33" ht="20.100000000000001" customHeight="1" x14ac:dyDescent="0.2">
      <c r="A18" s="161" t="s">
        <v>141</v>
      </c>
      <c r="B18" s="160">
        <f>+[9]Enero!B16+[9]Febrero!B16+[9]Marzo!B16+[9]Abril!B16+[9]Mayo!B16+[9]Junio!B16+[9]Julio!B16+[9]Agosto!B16+[9]Septiembre!B16+[9]Octubre!B16+[9]Noviembre!B16+[9]Diciembre!B16</f>
        <v>5086</v>
      </c>
      <c r="C18" s="160">
        <f>+[9]Enero!C16+[9]Febrero!C16+[9]Marzo!C16+[9]Abril!C16+[9]Mayo!C16+[9]Junio!C16+[9]Julio!C16+[9]Agosto!C16+[9]Septiembre!C16+[9]Octubre!C16+[9]Noviembre!C16+[9]Diciembre!C16</f>
        <v>3998</v>
      </c>
      <c r="D18" s="160">
        <f>+[9]Enero!D16+[9]Febrero!D16+[9]Marzo!D16+[9]Abril!D16+[9]Mayo!D16+[9]Junio!D16+[9]Julio!D16+[9]Agosto!D16+[9]Septiembre!D16+[9]Octubre!D16+[9]Noviembre!D16+[9]Diciembre!D16</f>
        <v>7540</v>
      </c>
      <c r="E18" s="160">
        <f>+[9]Enero!E16+[9]Febrero!E16+[9]Marzo!E16+[9]Abril!E16+[9]Mayo!E16+[9]Junio!E16+[9]Julio!E16+[9]Agosto!E16+[9]Septiembre!E16+[9]Octubre!E16+[9]Noviembre!E16+[9]Diciembre!E16</f>
        <v>1024</v>
      </c>
      <c r="F18" s="160">
        <f>+[9]Enero!F16+[9]Febrero!F16+[9]Marzo!F16+[9]Abril!F16+[9]Mayo!F16+[9]Junio!F16+[9]Julio!F16+[9]Agosto!F16+[9]Septiembre!F16+[9]Octubre!F16+[9]Noviembre!F16+[9]Diciembre!F16</f>
        <v>22518</v>
      </c>
      <c r="G18" s="160">
        <f>+[9]Enero!G16+[9]Febrero!G16+[9]Marzo!G16+[9]Abril!G16+[9]Mayo!G16+[9]Junio!G16+[9]Julio!G16+[9]Agosto!G16+[9]Septiembre!G16+[9]Octubre!G16+[9]Noviembre!G16+[9]Diciembre!G16</f>
        <v>77355</v>
      </c>
      <c r="H18" s="160">
        <f>+[9]Enero!H16+[9]Febrero!H16+[9]Marzo!H16+[9]Abril!H16+[9]Mayo!H16+[9]Junio!H16+[9]Julio!H16+[9]Agosto!H16+[9]Septiembre!H16+[9]Octubre!H16+[9]Noviembre!H16+[9]Diciembre!H16</f>
        <v>124079</v>
      </c>
      <c r="I18" s="160">
        <f>+[9]Enero!I16+[9]Febrero!I16+[9]Marzo!I16+[9]Abril!I16+[9]Mayo!I16+[9]Junio!I16+[9]Julio!I16+[9]Agosto!I16+[9]Septiembre!I16+[9]Octubre!I16+[9]Noviembre!I16+[9]Diciembre!I16</f>
        <v>4717</v>
      </c>
      <c r="J18" s="160">
        <f t="shared" si="0"/>
        <v>246317</v>
      </c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</row>
    <row r="19" spans="1:33" ht="20.100000000000001" customHeight="1" x14ac:dyDescent="0.2">
      <c r="A19" s="161" t="s">
        <v>142</v>
      </c>
      <c r="B19" s="160">
        <f>+[9]Enero!B17+[9]Febrero!B17+[9]Marzo!B17+[9]Abril!B17+[9]Mayo!B17+[9]Junio!B17+[9]Julio!B17+[9]Agosto!B17+[9]Septiembre!B17+[9]Octubre!B17+[9]Noviembre!B17+[9]Diciembre!B17</f>
        <v>7595</v>
      </c>
      <c r="C19" s="160">
        <f>+[9]Enero!C17+[9]Febrero!C17+[9]Marzo!C17+[9]Abril!C17+[9]Mayo!C17+[9]Junio!C17+[9]Julio!C17+[9]Agosto!C17+[9]Septiembre!C17+[9]Octubre!C17+[9]Noviembre!C17+[9]Diciembre!C17</f>
        <v>9146</v>
      </c>
      <c r="D19" s="160">
        <f>+[9]Enero!D17+[9]Febrero!D17+[9]Marzo!D17+[9]Abril!D17+[9]Mayo!D17+[9]Junio!D17+[9]Julio!D17+[9]Agosto!D17+[9]Septiembre!D17+[9]Octubre!D17+[9]Noviembre!D17+[9]Diciembre!D17</f>
        <v>2173</v>
      </c>
      <c r="E19" s="160">
        <f>+[9]Enero!E17+[9]Febrero!E17+[9]Marzo!E17+[9]Abril!E17+[9]Mayo!E17+[9]Junio!E17+[9]Julio!E17+[9]Agosto!E17+[9]Septiembre!E17+[9]Octubre!E17+[9]Noviembre!E17+[9]Diciembre!E17</f>
        <v>14720</v>
      </c>
      <c r="F19" s="160">
        <f>+[9]Enero!F17+[9]Febrero!F17+[9]Marzo!F17+[9]Abril!F17+[9]Mayo!F17+[9]Junio!F17+[9]Julio!F17+[9]Agosto!F17+[9]Septiembre!F17+[9]Octubre!F17+[9]Noviembre!F17+[9]Diciembre!F17</f>
        <v>8980</v>
      </c>
      <c r="G19" s="160">
        <f>+[9]Enero!G17+[9]Febrero!G17+[9]Marzo!G17+[9]Abril!G17+[9]Mayo!G17+[9]Junio!G17+[9]Julio!G17+[9]Agosto!G17+[9]Septiembre!G17+[9]Octubre!G17+[9]Noviembre!G17+[9]Diciembre!G17</f>
        <v>2314</v>
      </c>
      <c r="H19" s="160">
        <f>+[9]Enero!H17+[9]Febrero!H17+[9]Marzo!H17+[9]Abril!H17+[9]Mayo!H17+[9]Junio!H17+[9]Julio!H17+[9]Agosto!H17+[9]Septiembre!H17+[9]Octubre!H17+[9]Noviembre!H17+[9]Diciembre!H17</f>
        <v>18927</v>
      </c>
      <c r="I19" s="160">
        <f>+[9]Enero!I17+[9]Febrero!I17+[9]Marzo!I17+[9]Abril!I17+[9]Mayo!I17+[9]Junio!I17+[9]Julio!I17+[9]Agosto!I17+[9]Septiembre!I17+[9]Octubre!I17+[9]Noviembre!I17+[9]Diciembre!I17</f>
        <v>5652</v>
      </c>
      <c r="J19" s="160">
        <f t="shared" si="0"/>
        <v>69507</v>
      </c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</row>
    <row r="20" spans="1:33" ht="20.100000000000001" customHeight="1" x14ac:dyDescent="0.2">
      <c r="A20" s="161" t="s">
        <v>143</v>
      </c>
      <c r="B20" s="160">
        <f>+[9]Enero!B18+[9]Febrero!B18+[9]Marzo!B18+[9]Abril!B18+[9]Mayo!B18+[9]Junio!B18+[9]Julio!B18+[9]Agosto!B18+[9]Septiembre!B18+[9]Octubre!B18+[9]Noviembre!B18+[9]Diciembre!B18</f>
        <v>217</v>
      </c>
      <c r="C20" s="160">
        <f>+[9]Enero!C18+[9]Febrero!C18+[9]Marzo!C18+[9]Abril!C18+[9]Mayo!C18+[9]Junio!C18+[9]Julio!C18+[9]Agosto!C18+[9]Septiembre!C18+[9]Octubre!C18+[9]Noviembre!C18+[9]Diciembre!C18</f>
        <v>18495</v>
      </c>
      <c r="D20" s="160">
        <f>+[9]Enero!D18+[9]Febrero!D18+[9]Marzo!D18+[9]Abril!D18+[9]Mayo!D18+[9]Junio!D18+[9]Julio!D18+[9]Agosto!D18+[9]Septiembre!D18+[9]Octubre!D18+[9]Noviembre!D18+[9]Diciembre!D18</f>
        <v>333</v>
      </c>
      <c r="E20" s="160">
        <f>+[9]Enero!E18+[9]Febrero!E18+[9]Marzo!E18+[9]Abril!E18+[9]Mayo!E18+[9]Junio!E18+[9]Julio!E18+[9]Agosto!E18+[9]Septiembre!E18+[9]Octubre!E18+[9]Noviembre!E18+[9]Diciembre!E18</f>
        <v>408</v>
      </c>
      <c r="F20" s="160">
        <f>+[9]Enero!F18+[9]Febrero!F18+[9]Marzo!F18+[9]Abril!F18+[9]Mayo!F18+[9]Junio!F18+[9]Julio!F18+[9]Agosto!F18+[9]Septiembre!F18+[9]Octubre!F18+[9]Noviembre!F18+[9]Diciembre!F18</f>
        <v>17556</v>
      </c>
      <c r="G20" s="160">
        <f>+[9]Enero!G18+[9]Febrero!G18+[9]Marzo!G18+[9]Abril!G18+[9]Mayo!G18+[9]Junio!G18+[9]Julio!G18+[9]Agosto!G18+[9]Septiembre!G18+[9]Octubre!G18+[9]Noviembre!G18+[9]Diciembre!G18</f>
        <v>3514</v>
      </c>
      <c r="H20" s="160">
        <f>+[9]Enero!H18+[9]Febrero!H18+[9]Marzo!H18+[9]Abril!H18+[9]Mayo!H18+[9]Junio!H18+[9]Julio!H18+[9]Agosto!H18+[9]Septiembre!H18+[9]Octubre!H18+[9]Noviembre!H18+[9]Diciembre!H18</f>
        <v>871</v>
      </c>
      <c r="I20" s="160">
        <f>+[9]Enero!I18+[9]Febrero!I18+[9]Marzo!I18+[9]Abril!I18+[9]Mayo!I18+[9]Junio!I18+[9]Julio!I18+[9]Agosto!I18+[9]Septiembre!I18+[9]Octubre!I18+[9]Noviembre!I18+[9]Diciembre!I18</f>
        <v>9998</v>
      </c>
      <c r="J20" s="160">
        <f t="shared" si="0"/>
        <v>51392</v>
      </c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</row>
    <row r="21" spans="1:33" ht="20.100000000000001" customHeight="1" x14ac:dyDescent="0.2">
      <c r="A21" s="161" t="s">
        <v>144</v>
      </c>
      <c r="B21" s="160">
        <f>+[9]Enero!B19+[9]Febrero!B19+[9]Marzo!B19+[9]Abril!B19+[9]Mayo!B19+[9]Junio!B19+[9]Julio!B19+[9]Agosto!B19+[9]Septiembre!B19+[9]Octubre!B19+[9]Noviembre!B19+[9]Diciembre!B19</f>
        <v>9</v>
      </c>
      <c r="C21" s="160">
        <f>+[9]Enero!C19+[9]Febrero!C19+[9]Marzo!C19+[9]Abril!C19+[9]Mayo!C19+[9]Junio!C19+[9]Julio!C19+[9]Agosto!C19+[9]Septiembre!C19+[9]Octubre!C19+[9]Noviembre!C19+[9]Diciembre!C19</f>
        <v>0</v>
      </c>
      <c r="D21" s="160">
        <f>+[9]Enero!D19+[9]Febrero!D19+[9]Marzo!D19+[9]Abril!D19+[9]Mayo!D19+[9]Junio!D19+[9]Julio!D19+[9]Agosto!D19+[9]Septiembre!D19+[9]Octubre!D19+[9]Noviembre!D19+[9]Diciembre!D19</f>
        <v>0</v>
      </c>
      <c r="E21" s="160">
        <f>+[9]Enero!E19+[9]Febrero!E19+[9]Marzo!E19+[9]Abril!E19+[9]Mayo!E19+[9]Junio!E19+[9]Julio!E19+[9]Agosto!E19+[9]Septiembre!E19+[9]Octubre!E19+[9]Noviembre!E19+[9]Diciembre!E19</f>
        <v>28166</v>
      </c>
      <c r="F21" s="160">
        <f>+[9]Enero!F19+[9]Febrero!F19+[9]Marzo!F19+[9]Abril!F19+[9]Mayo!F19+[9]Junio!F19+[9]Julio!F19+[9]Agosto!F19+[9]Septiembre!F19+[9]Octubre!F19+[9]Noviembre!F19+[9]Diciembre!F19</f>
        <v>4615</v>
      </c>
      <c r="G21" s="160">
        <f>+[9]Enero!G19+[9]Febrero!G19+[9]Marzo!G19+[9]Abril!G19+[9]Mayo!G19+[9]Junio!G19+[9]Julio!G19+[9]Agosto!G19+[9]Septiembre!G19+[9]Octubre!G19+[9]Noviembre!G19+[9]Diciembre!G19</f>
        <v>124</v>
      </c>
      <c r="H21" s="160">
        <f>+[9]Enero!H19+[9]Febrero!H19+[9]Marzo!H19+[9]Abril!H19+[9]Mayo!H19+[9]Junio!H19+[9]Julio!H19+[9]Agosto!H19+[9]Septiembre!H19+[9]Octubre!H19+[9]Noviembre!H19+[9]Diciembre!H19</f>
        <v>290</v>
      </c>
      <c r="I21" s="160">
        <f>+[9]Enero!I19+[9]Febrero!I19+[9]Marzo!I19+[9]Abril!I19+[9]Mayo!I19+[9]Junio!I19+[9]Julio!I19+[9]Agosto!I19+[9]Septiembre!I19+[9]Octubre!I19+[9]Noviembre!I19+[9]Diciembre!I19</f>
        <v>0</v>
      </c>
      <c r="J21" s="160">
        <f t="shared" si="0"/>
        <v>33204</v>
      </c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</row>
    <row r="22" spans="1:33" ht="20.100000000000001" customHeight="1" x14ac:dyDescent="0.2">
      <c r="A22" s="161" t="s">
        <v>145</v>
      </c>
      <c r="B22" s="160">
        <f>+[9]Enero!B20+[9]Febrero!B20+[9]Marzo!B20+[9]Abril!B20+[9]Mayo!B20+[9]Junio!B20+[9]Julio!B20+[9]Agosto!B20+[9]Septiembre!B20+[9]Octubre!B20+[9]Noviembre!B20+[9]Diciembre!B20</f>
        <v>9581</v>
      </c>
      <c r="C22" s="160">
        <f>+[9]Enero!C20+[9]Febrero!C20+[9]Marzo!C20+[9]Abril!C20+[9]Mayo!C20+[9]Junio!C20+[9]Julio!C20+[9]Agosto!C20+[9]Septiembre!C20+[9]Octubre!C20+[9]Noviembre!C20+[9]Diciembre!C20</f>
        <v>15934</v>
      </c>
      <c r="D22" s="160">
        <f>+[9]Enero!D20+[9]Febrero!D20+[9]Marzo!D20+[9]Abril!D20+[9]Mayo!D20+[9]Junio!D20+[9]Julio!D20+[9]Agosto!D20+[9]Septiembre!D20+[9]Octubre!D20+[9]Noviembre!D20+[9]Diciembre!D20</f>
        <v>2849</v>
      </c>
      <c r="E22" s="160">
        <f>+[9]Enero!E20+[9]Febrero!E20+[9]Marzo!E20+[9]Abril!E20+[9]Mayo!E20+[9]Junio!E20+[9]Julio!E20+[9]Agosto!E20+[9]Septiembre!E20+[9]Octubre!E20+[9]Noviembre!E20+[9]Diciembre!E20</f>
        <v>3031</v>
      </c>
      <c r="F22" s="160">
        <f>+[9]Enero!F20+[9]Febrero!F20+[9]Marzo!F20+[9]Abril!F20+[9]Mayo!F20+[9]Junio!F20+[9]Julio!F20+[9]Agosto!F20+[9]Septiembre!F20+[9]Octubre!F20+[9]Noviembre!F20+[9]Diciembre!F20</f>
        <v>22741</v>
      </c>
      <c r="G22" s="160">
        <f>+[9]Enero!G20+[9]Febrero!G20+[9]Marzo!G20+[9]Abril!G20+[9]Mayo!G20+[9]Junio!G20+[9]Julio!G20+[9]Agosto!G20+[9]Septiembre!G20+[9]Octubre!G20+[9]Noviembre!G20+[9]Diciembre!G20</f>
        <v>7900</v>
      </c>
      <c r="H22" s="160">
        <f>+[9]Enero!H20+[9]Febrero!H20+[9]Marzo!H20+[9]Abril!H20+[9]Mayo!H20+[9]Junio!H20+[9]Julio!H20+[9]Agosto!H20+[9]Septiembre!H20+[9]Octubre!H20+[9]Noviembre!H20+[9]Diciembre!H20</f>
        <v>920</v>
      </c>
      <c r="I22" s="160">
        <f>+[9]Enero!I20+[9]Febrero!I20+[9]Marzo!I20+[9]Abril!I20+[9]Mayo!I20+[9]Junio!I20+[9]Julio!I20+[9]Agosto!I20+[9]Septiembre!I20+[9]Octubre!I20+[9]Noviembre!I20+[9]Diciembre!I20</f>
        <v>5541</v>
      </c>
      <c r="J22" s="160">
        <f t="shared" si="0"/>
        <v>68497</v>
      </c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</row>
    <row r="23" spans="1:33" ht="20.100000000000001" customHeight="1" x14ac:dyDescent="0.2">
      <c r="A23" s="161" t="s">
        <v>146</v>
      </c>
      <c r="B23" s="160">
        <f>+[9]Enero!B21+[9]Febrero!B21+[9]Marzo!B21+[9]Abril!B21+[9]Mayo!B21+[9]Junio!B21+[9]Julio!B21+[9]Agosto!B21+[9]Septiembre!B21+[9]Octubre!B21+[9]Noviembre!B21+[9]Diciembre!B21</f>
        <v>56052</v>
      </c>
      <c r="C23" s="160">
        <f>+[9]Enero!C21+[9]Febrero!C21+[9]Marzo!C21+[9]Abril!C21+[9]Mayo!C21+[9]Junio!C21+[9]Julio!C21+[9]Agosto!C21+[9]Septiembre!C21+[9]Octubre!C21+[9]Noviembre!C21+[9]Diciembre!C21</f>
        <v>36774</v>
      </c>
      <c r="D23" s="160">
        <f>+[9]Enero!D21+[9]Febrero!D21+[9]Marzo!D21+[9]Abril!D21+[9]Mayo!D21+[9]Junio!D21+[9]Julio!D21+[9]Agosto!D21+[9]Septiembre!D21+[9]Octubre!D21+[9]Noviembre!D21+[9]Diciembre!D21</f>
        <v>41830</v>
      </c>
      <c r="E23" s="160">
        <f>+[9]Enero!E21+[9]Febrero!E21+[9]Marzo!E21+[9]Abril!E21+[9]Mayo!E21+[9]Junio!E21+[9]Julio!E21+[9]Agosto!E21+[9]Septiembre!E21+[9]Octubre!E21+[9]Noviembre!E21+[9]Diciembre!E21</f>
        <v>72937</v>
      </c>
      <c r="F23" s="160">
        <f>+[9]Enero!F21+[9]Febrero!F21+[9]Marzo!F21+[9]Abril!F21+[9]Mayo!F21+[9]Junio!F21+[9]Julio!F21+[9]Agosto!F21+[9]Septiembre!F21+[9]Octubre!F21+[9]Noviembre!F21+[9]Diciembre!F21</f>
        <v>41285</v>
      </c>
      <c r="G23" s="160">
        <f>+[9]Enero!G21+[9]Febrero!G21+[9]Marzo!G21+[9]Abril!G21+[9]Mayo!G21+[9]Junio!G21+[9]Julio!G21+[9]Agosto!G21+[9]Septiembre!G21+[9]Octubre!G21+[9]Noviembre!G21+[9]Diciembre!G21</f>
        <v>11499</v>
      </c>
      <c r="H23" s="160">
        <f>+[9]Enero!H21+[9]Febrero!H21+[9]Marzo!H21+[9]Abril!H21+[9]Mayo!H21+[9]Junio!H21+[9]Julio!H21+[9]Agosto!H21+[9]Septiembre!H21+[9]Octubre!H21+[9]Noviembre!H21+[9]Diciembre!H21</f>
        <v>44868</v>
      </c>
      <c r="I23" s="160">
        <f>+[9]Enero!I21+[9]Febrero!I21+[9]Marzo!I21+[9]Abril!I21+[9]Mayo!I21+[9]Junio!I21+[9]Julio!I21+[9]Agosto!I21+[9]Septiembre!I21+[9]Octubre!I21+[9]Noviembre!I21+[9]Diciembre!I21</f>
        <v>18485</v>
      </c>
      <c r="J23" s="160">
        <f t="shared" si="0"/>
        <v>323730</v>
      </c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  <c r="AE23" s="156"/>
      <c r="AF23" s="156"/>
      <c r="AG23" s="156"/>
    </row>
    <row r="24" spans="1:33" ht="20.100000000000001" customHeight="1" x14ac:dyDescent="0.2">
      <c r="A24" s="161" t="s">
        <v>147</v>
      </c>
      <c r="B24" s="160">
        <f>+[9]Enero!B22+[9]Febrero!B22+[9]Marzo!B22+[9]Abril!B22+[9]Mayo!B22+[9]Junio!B22+[9]Julio!B22+[9]Agosto!B22+[9]Septiembre!B22+[9]Octubre!B22+[9]Noviembre!B22+[9]Diciembre!B22</f>
        <v>4928</v>
      </c>
      <c r="C24" s="160">
        <f>+[9]Enero!C22+[9]Febrero!C22+[9]Marzo!C22+[9]Abril!C22+[9]Mayo!C22+[9]Junio!C22+[9]Julio!C22+[9]Agosto!C22+[9]Septiembre!C22+[9]Octubre!C22+[9]Noviembre!C22+[9]Diciembre!C22</f>
        <v>1035</v>
      </c>
      <c r="D24" s="160">
        <f>+[9]Enero!D22+[9]Febrero!D22+[9]Marzo!D22+[9]Abril!D22+[9]Mayo!D22+[9]Junio!D22+[9]Julio!D22+[9]Agosto!D22+[9]Septiembre!D22+[9]Octubre!D22+[9]Noviembre!D22+[9]Diciembre!D22</f>
        <v>9717</v>
      </c>
      <c r="E24" s="160">
        <f>+[9]Enero!E22+[9]Febrero!E22+[9]Marzo!E22+[9]Abril!E22+[9]Mayo!E22+[9]Junio!E22+[9]Julio!E22+[9]Agosto!E22+[9]Septiembre!E22+[9]Octubre!E22+[9]Noviembre!E22+[9]Diciembre!E22</f>
        <v>2813</v>
      </c>
      <c r="F24" s="160">
        <f>+[9]Enero!F22+[9]Febrero!F22+[9]Marzo!F22+[9]Abril!F22+[9]Mayo!F22+[9]Junio!F22+[9]Julio!F22+[9]Agosto!F22+[9]Septiembre!F22+[9]Octubre!F22+[9]Noviembre!F22+[9]Diciembre!F22</f>
        <v>6048</v>
      </c>
      <c r="G24" s="160">
        <f>+[9]Enero!G22+[9]Febrero!G22+[9]Marzo!G22+[9]Abril!G22+[9]Mayo!G22+[9]Junio!G22+[9]Julio!G22+[9]Agosto!G22+[9]Septiembre!G22+[9]Octubre!G22+[9]Noviembre!G22+[9]Diciembre!G22</f>
        <v>3983</v>
      </c>
      <c r="H24" s="160">
        <f>+[9]Enero!H22+[9]Febrero!H22+[9]Marzo!H22+[9]Abril!H22+[9]Mayo!H22+[9]Junio!H22+[9]Julio!H22+[9]Agosto!H22+[9]Septiembre!H22+[9]Octubre!H22+[9]Noviembre!H22+[9]Diciembre!H22</f>
        <v>6499</v>
      </c>
      <c r="I24" s="160">
        <f>+[9]Enero!I22+[9]Febrero!I22+[9]Marzo!I22+[9]Abril!I22+[9]Mayo!I22+[9]Junio!I22+[9]Julio!I22+[9]Agosto!I22+[9]Septiembre!I22+[9]Octubre!I22+[9]Noviembre!I22+[9]Diciembre!I22</f>
        <v>1049</v>
      </c>
      <c r="J24" s="160">
        <f t="shared" si="0"/>
        <v>36072</v>
      </c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6"/>
    </row>
    <row r="25" spans="1:33" ht="20.100000000000001" customHeight="1" x14ac:dyDescent="0.2">
      <c r="A25" s="161" t="s">
        <v>148</v>
      </c>
      <c r="B25" s="160">
        <f>+[9]Enero!B23+[9]Febrero!B23+[9]Marzo!B23+[9]Abril!B23+[9]Mayo!B23+[9]Junio!B23+[9]Julio!B23+[9]Agosto!B23+[9]Septiembre!B23+[9]Octubre!B23+[9]Noviembre!B23+[9]Diciembre!B23</f>
        <v>0</v>
      </c>
      <c r="C25" s="160">
        <f>+[9]Enero!C23+[9]Febrero!C23+[9]Marzo!C23+[9]Abril!C23+[9]Mayo!C23+[9]Junio!C23+[9]Julio!C23+[9]Agosto!C23+[9]Septiembre!C23+[9]Octubre!C23+[9]Noviembre!C23+[9]Diciembre!C23</f>
        <v>7</v>
      </c>
      <c r="D25" s="160">
        <f>+[9]Enero!D23+[9]Febrero!D23+[9]Marzo!D23+[9]Abril!D23+[9]Mayo!D23+[9]Junio!D23+[9]Julio!D23+[9]Agosto!D23+[9]Septiembre!D23+[9]Octubre!D23+[9]Noviembre!D23+[9]Diciembre!D23</f>
        <v>0</v>
      </c>
      <c r="E25" s="160">
        <f>+[9]Enero!E23+[9]Febrero!E23+[9]Marzo!E23+[9]Abril!E23+[9]Mayo!E23+[9]Junio!E23+[9]Julio!E23+[9]Agosto!E23+[9]Septiembre!E23+[9]Octubre!E23+[9]Noviembre!E23+[9]Diciembre!E23</f>
        <v>6514</v>
      </c>
      <c r="F25" s="160">
        <f>+[9]Enero!F23+[9]Febrero!F23+[9]Marzo!F23+[9]Abril!F23+[9]Mayo!F23+[9]Junio!F23+[9]Julio!F23+[9]Agosto!F23+[9]Septiembre!F23+[9]Octubre!F23+[9]Noviembre!F23+[9]Diciembre!F23</f>
        <v>30</v>
      </c>
      <c r="G25" s="160">
        <f>+[9]Enero!G23+[9]Febrero!G23+[9]Marzo!G23+[9]Abril!G23+[9]Mayo!G23+[9]Junio!G23+[9]Julio!G23+[9]Agosto!G23+[9]Septiembre!G23+[9]Octubre!G23+[9]Noviembre!G23+[9]Diciembre!G23</f>
        <v>0</v>
      </c>
      <c r="H25" s="160">
        <f>+[9]Enero!H23+[9]Febrero!H23+[9]Marzo!H23+[9]Abril!H23+[9]Mayo!H23+[9]Junio!H23+[9]Julio!H23+[9]Agosto!H23+[9]Septiembre!H23+[9]Octubre!H23+[9]Noviembre!H23+[9]Diciembre!H23</f>
        <v>2</v>
      </c>
      <c r="I25" s="160">
        <f>+[9]Enero!I23+[9]Febrero!I23+[9]Marzo!I23+[9]Abril!I23+[9]Mayo!I23+[9]Junio!I23+[9]Julio!I23+[9]Agosto!I23+[9]Septiembre!I23+[9]Octubre!I23+[9]Noviembre!I23+[9]Diciembre!I23</f>
        <v>3</v>
      </c>
      <c r="J25" s="160">
        <f t="shared" si="0"/>
        <v>6556</v>
      </c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</row>
    <row r="26" spans="1:33" ht="20.100000000000001" customHeight="1" x14ac:dyDescent="0.2">
      <c r="A26" s="161" t="s">
        <v>149</v>
      </c>
      <c r="B26" s="160">
        <f>+[9]Enero!B24+[9]Febrero!B24+[9]Marzo!B24+[9]Abril!B24+[9]Mayo!B24+[9]Junio!B24+[9]Julio!B24+[9]Agosto!B24+[9]Septiembre!B24+[9]Octubre!B24+[9]Noviembre!B24+[9]Diciembre!B24</f>
        <v>3603</v>
      </c>
      <c r="C26" s="160">
        <f>+[9]Enero!C24+[9]Febrero!C24+[9]Marzo!C24+[9]Abril!C24+[9]Mayo!C24+[9]Junio!C24+[9]Julio!C24+[9]Agosto!C24+[9]Septiembre!C24+[9]Octubre!C24+[9]Noviembre!C24+[9]Diciembre!C24</f>
        <v>8398</v>
      </c>
      <c r="D26" s="160">
        <f>+[9]Enero!D24+[9]Febrero!D24+[9]Marzo!D24+[9]Abril!D24+[9]Mayo!D24+[9]Junio!D24+[9]Julio!D24+[9]Agosto!D24+[9]Septiembre!D24+[9]Octubre!D24+[9]Noviembre!D24+[9]Diciembre!D24</f>
        <v>7969</v>
      </c>
      <c r="E26" s="160">
        <f>+[9]Enero!E24+[9]Febrero!E24+[9]Marzo!E24+[9]Abril!E24+[9]Mayo!E24+[9]Junio!E24+[9]Julio!E24+[9]Agosto!E24+[9]Septiembre!E24+[9]Octubre!E24+[9]Noviembre!E24+[9]Diciembre!E24</f>
        <v>3947</v>
      </c>
      <c r="F26" s="160">
        <f>+[9]Enero!F24+[9]Febrero!F24+[9]Marzo!F24+[9]Abril!F24+[9]Mayo!F24+[9]Junio!F24+[9]Julio!F24+[9]Agosto!F24+[9]Septiembre!F24+[9]Octubre!F24+[9]Noviembre!F24+[9]Diciembre!F24</f>
        <v>34771</v>
      </c>
      <c r="G26" s="160">
        <f>+[9]Enero!G24+[9]Febrero!G24+[9]Marzo!G24+[9]Abril!G24+[9]Mayo!G24+[9]Junio!G24+[9]Julio!G24+[9]Agosto!G24+[9]Septiembre!G24+[9]Octubre!G24+[9]Noviembre!G24+[9]Diciembre!G24</f>
        <v>11959</v>
      </c>
      <c r="H26" s="160">
        <f>+[9]Enero!H24+[9]Febrero!H24+[9]Marzo!H24+[9]Abril!H24+[9]Mayo!H24+[9]Junio!H24+[9]Julio!H24+[9]Agosto!H24+[9]Septiembre!H24+[9]Octubre!H24+[9]Noviembre!H24+[9]Diciembre!H24</f>
        <v>13290</v>
      </c>
      <c r="I26" s="160">
        <f>+[9]Enero!I24+[9]Febrero!I24+[9]Marzo!I24+[9]Abril!I24+[9]Mayo!I24+[9]Junio!I24+[9]Julio!I24+[9]Agosto!I24+[9]Septiembre!I24+[9]Octubre!I24+[9]Noviembre!I24+[9]Diciembre!I24</f>
        <v>10423</v>
      </c>
      <c r="J26" s="160">
        <f t="shared" si="0"/>
        <v>94360</v>
      </c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  <c r="AE26" s="156"/>
      <c r="AF26" s="156"/>
      <c r="AG26" s="156"/>
    </row>
    <row r="27" spans="1:33" ht="20.100000000000001" customHeight="1" x14ac:dyDescent="0.2">
      <c r="A27" s="161" t="s">
        <v>150</v>
      </c>
      <c r="B27" s="160">
        <f>+[9]Enero!B25+[9]Febrero!B25+[9]Marzo!B25+[9]Abril!B25+[9]Mayo!B25+[9]Junio!B25+[9]Julio!B25+[9]Agosto!B25+[9]Septiembre!B25+[9]Octubre!B25+[9]Noviembre!B25+[9]Diciembre!B25</f>
        <v>3069</v>
      </c>
      <c r="C27" s="160">
        <f>+[9]Enero!C25+[9]Febrero!C25+[9]Marzo!C25+[9]Abril!C25+[9]Mayo!C25+[9]Junio!C25+[9]Julio!C25+[9]Agosto!C25+[9]Septiembre!C25+[9]Octubre!C25+[9]Noviembre!C25+[9]Diciembre!C25</f>
        <v>321</v>
      </c>
      <c r="D27" s="160">
        <f>+[9]Enero!D25+[9]Febrero!D25+[9]Marzo!D25+[9]Abril!D25+[9]Mayo!D25+[9]Junio!D25+[9]Julio!D25+[9]Agosto!D25+[9]Septiembre!D25+[9]Octubre!D25+[9]Noviembre!D25+[9]Diciembre!D25</f>
        <v>1785</v>
      </c>
      <c r="E27" s="160">
        <f>+[9]Enero!E25+[9]Febrero!E25+[9]Marzo!E25+[9]Abril!E25+[9]Mayo!E25+[9]Junio!E25+[9]Julio!E25+[9]Agosto!E25+[9]Septiembre!E25+[9]Octubre!E25+[9]Noviembre!E25+[9]Diciembre!E25</f>
        <v>4393</v>
      </c>
      <c r="F27" s="160">
        <f>+[9]Enero!F25+[9]Febrero!F25+[9]Marzo!F25+[9]Abril!F25+[9]Mayo!F25+[9]Junio!F25+[9]Julio!F25+[9]Agosto!F25+[9]Septiembre!F25+[9]Octubre!F25+[9]Noviembre!F25+[9]Diciembre!F25</f>
        <v>3120</v>
      </c>
      <c r="G27" s="160">
        <f>+[9]Enero!G25+[9]Febrero!G25+[9]Marzo!G25+[9]Abril!G25+[9]Mayo!G25+[9]Junio!G25+[9]Julio!G25+[9]Agosto!G25+[9]Septiembre!G25+[9]Octubre!G25+[9]Noviembre!G25+[9]Diciembre!G25</f>
        <v>2194</v>
      </c>
      <c r="H27" s="160">
        <f>+[9]Enero!H25+[9]Febrero!H25+[9]Marzo!H25+[9]Abril!H25+[9]Mayo!H25+[9]Junio!H25+[9]Julio!H25+[9]Agosto!H25+[9]Septiembre!H25+[9]Octubre!H25+[9]Noviembre!H25+[9]Diciembre!H25</f>
        <v>3897</v>
      </c>
      <c r="I27" s="160">
        <f>+[9]Enero!I25+[9]Febrero!I25+[9]Marzo!I25+[9]Abril!I25+[9]Mayo!I25+[9]Junio!I25+[9]Julio!I25+[9]Agosto!I25+[9]Septiembre!I25+[9]Octubre!I25+[9]Noviembre!I25+[9]Diciembre!I25</f>
        <v>450</v>
      </c>
      <c r="J27" s="160">
        <f t="shared" si="0"/>
        <v>19229</v>
      </c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</row>
    <row r="28" spans="1:33" ht="20.100000000000001" customHeight="1" x14ac:dyDescent="0.2">
      <c r="A28" s="161" t="s">
        <v>151</v>
      </c>
      <c r="B28" s="160">
        <f>+[9]Enero!B26+[9]Febrero!B26+[9]Marzo!B26+[9]Abril!B26+[9]Mayo!B26+[9]Junio!B26+[9]Julio!B26+[9]Agosto!B26+[9]Septiembre!B26+[9]Octubre!B26+[9]Noviembre!B26+[9]Diciembre!B26</f>
        <v>784</v>
      </c>
      <c r="C28" s="160">
        <f>+[9]Enero!C26+[9]Febrero!C26+[9]Marzo!C26+[9]Abril!C26+[9]Mayo!C26+[9]Junio!C26+[9]Julio!C26+[9]Agosto!C26+[9]Septiembre!C26+[9]Octubre!C26+[9]Noviembre!C26+[9]Diciembre!C26</f>
        <v>50</v>
      </c>
      <c r="D28" s="160">
        <f>+[9]Enero!D26+[9]Febrero!D26+[9]Marzo!D26+[9]Abril!D26+[9]Mayo!D26+[9]Junio!D26+[9]Julio!D26+[9]Agosto!D26+[9]Septiembre!D26+[9]Octubre!D26+[9]Noviembre!D26+[9]Diciembre!D26</f>
        <v>573</v>
      </c>
      <c r="E28" s="160">
        <f>+[9]Enero!E26+[9]Febrero!E26+[9]Marzo!E26+[9]Abril!E26+[9]Mayo!E26+[9]Junio!E26+[9]Julio!E26+[9]Agosto!E26+[9]Septiembre!E26+[9]Octubre!E26+[9]Noviembre!E26+[9]Diciembre!E26</f>
        <v>3854</v>
      </c>
      <c r="F28" s="160">
        <f>+[9]Enero!F26+[9]Febrero!F26+[9]Marzo!F26+[9]Abril!F26+[9]Mayo!F26+[9]Junio!F26+[9]Julio!F26+[9]Agosto!F26+[9]Septiembre!F26+[9]Octubre!F26+[9]Noviembre!F26+[9]Diciembre!F26</f>
        <v>12897</v>
      </c>
      <c r="G28" s="160">
        <f>+[9]Enero!G26+[9]Febrero!G26+[9]Marzo!G26+[9]Abril!G26+[9]Mayo!G26+[9]Junio!G26+[9]Julio!G26+[9]Agosto!G26+[9]Septiembre!G26+[9]Octubre!G26+[9]Noviembre!G26+[9]Diciembre!G26</f>
        <v>5392</v>
      </c>
      <c r="H28" s="160">
        <f>+[9]Enero!H26+[9]Febrero!H26+[9]Marzo!H26+[9]Abril!H26+[9]Mayo!H26+[9]Junio!H26+[9]Julio!H26+[9]Agosto!H26+[9]Septiembre!H26+[9]Octubre!H26+[9]Noviembre!H26+[9]Diciembre!H26</f>
        <v>13913</v>
      </c>
      <c r="I28" s="160">
        <f>+[9]Enero!I26+[9]Febrero!I26+[9]Marzo!I26+[9]Abril!I26+[9]Mayo!I26+[9]Junio!I26+[9]Julio!I26+[9]Agosto!I26+[9]Septiembre!I26+[9]Octubre!I26+[9]Noviembre!I26+[9]Diciembre!I26</f>
        <v>63</v>
      </c>
      <c r="J28" s="160">
        <f t="shared" si="0"/>
        <v>37526</v>
      </c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</row>
    <row r="29" spans="1:33" ht="20.100000000000001" customHeight="1" x14ac:dyDescent="0.2">
      <c r="A29" s="161" t="s">
        <v>152</v>
      </c>
      <c r="B29" s="160">
        <f>+[9]Enero!B27+[9]Febrero!B27+[9]Marzo!B27+[9]Abril!B27+[9]Mayo!B27+[9]Junio!B27+[9]Julio!B27+[9]Agosto!B27+[9]Septiembre!B27+[9]Octubre!B27+[9]Noviembre!B27+[9]Diciembre!B27</f>
        <v>870</v>
      </c>
      <c r="C29" s="160">
        <f>+[9]Enero!C27+[9]Febrero!C27+[9]Marzo!C27+[9]Abril!C27+[9]Mayo!C27+[9]Junio!C27+[9]Julio!C27+[9]Agosto!C27+[9]Septiembre!C27+[9]Octubre!C27+[9]Noviembre!C27+[9]Diciembre!C27</f>
        <v>294</v>
      </c>
      <c r="D29" s="160">
        <f>+[9]Enero!D27+[9]Febrero!D27+[9]Marzo!D27+[9]Abril!D27+[9]Mayo!D27+[9]Junio!D27+[9]Julio!D27+[9]Agosto!D27+[9]Septiembre!D27+[9]Octubre!D27+[9]Noviembre!D27+[9]Diciembre!D27</f>
        <v>575</v>
      </c>
      <c r="E29" s="160">
        <f>+[9]Enero!E27+[9]Febrero!E27+[9]Marzo!E27+[9]Abril!E27+[9]Mayo!E27+[9]Junio!E27+[9]Julio!E27+[9]Agosto!E27+[9]Septiembre!E27+[9]Octubre!E27+[9]Noviembre!E27+[9]Diciembre!E27</f>
        <v>1078</v>
      </c>
      <c r="F29" s="160">
        <f>+[9]Enero!F27+[9]Febrero!F27+[9]Marzo!F27+[9]Abril!F27+[9]Mayo!F27+[9]Junio!F27+[9]Julio!F27+[9]Agosto!F27+[9]Septiembre!F27+[9]Octubre!F27+[9]Noviembre!F27+[9]Diciembre!F27</f>
        <v>3893</v>
      </c>
      <c r="G29" s="160">
        <f>+[9]Enero!G27+[9]Febrero!G27+[9]Marzo!G27+[9]Abril!G27+[9]Mayo!G27+[9]Junio!G27+[9]Julio!G27+[9]Agosto!G27+[9]Septiembre!G27+[9]Octubre!G27+[9]Noviembre!G27+[9]Diciembre!G27</f>
        <v>426</v>
      </c>
      <c r="H29" s="160">
        <f>+[9]Enero!H27+[9]Febrero!H27+[9]Marzo!H27+[9]Abril!H27+[9]Mayo!H27+[9]Junio!H27+[9]Julio!H27+[9]Agosto!H27+[9]Septiembre!H27+[9]Octubre!H27+[9]Noviembre!H27+[9]Diciembre!H27</f>
        <v>868</v>
      </c>
      <c r="I29" s="160">
        <f>+[9]Enero!I27+[9]Febrero!I27+[9]Marzo!I27+[9]Abril!I27+[9]Mayo!I27+[9]Junio!I27+[9]Julio!I27+[9]Agosto!I27+[9]Septiembre!I27+[9]Octubre!I27+[9]Noviembre!I27+[9]Diciembre!I27</f>
        <v>160</v>
      </c>
      <c r="J29" s="160">
        <f t="shared" si="0"/>
        <v>8164</v>
      </c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</row>
    <row r="30" spans="1:33" ht="20.100000000000001" customHeight="1" x14ac:dyDescent="0.2">
      <c r="A30" s="161" t="s">
        <v>153</v>
      </c>
      <c r="B30" s="160">
        <f>+[9]Enero!B28+[9]Febrero!B28+[9]Marzo!B28+[9]Abril!B28+[9]Mayo!B28+[9]Junio!B28+[9]Julio!B28+[9]Agosto!B28+[9]Septiembre!B28+[9]Octubre!B28+[9]Noviembre!B28+[9]Diciembre!B28</f>
        <v>62</v>
      </c>
      <c r="C30" s="160">
        <f>+[9]Enero!C28+[9]Febrero!C28+[9]Marzo!C28+[9]Abril!C28+[9]Mayo!C28+[9]Junio!C28+[9]Julio!C28+[9]Agosto!C28+[9]Septiembre!C28+[9]Octubre!C28+[9]Noviembre!C28+[9]Diciembre!C28</f>
        <v>100</v>
      </c>
      <c r="D30" s="160">
        <f>+[9]Enero!D28+[9]Febrero!D28+[9]Marzo!D28+[9]Abril!D28+[9]Mayo!D28+[9]Junio!D28+[9]Julio!D28+[9]Agosto!D28+[9]Septiembre!D28+[9]Octubre!D28+[9]Noviembre!D28+[9]Diciembre!D28</f>
        <v>41</v>
      </c>
      <c r="E30" s="160">
        <f>+[9]Enero!E28+[9]Febrero!E28+[9]Marzo!E28+[9]Abril!E28+[9]Mayo!E28+[9]Junio!E28+[9]Julio!E28+[9]Agosto!E28+[9]Septiembre!E28+[9]Octubre!E28+[9]Noviembre!E28+[9]Diciembre!E28</f>
        <v>6001</v>
      </c>
      <c r="F30" s="160">
        <f>+[9]Enero!F28+[9]Febrero!F28+[9]Marzo!F28+[9]Abril!F28+[9]Mayo!F28+[9]Junio!F28+[9]Julio!F28+[9]Agosto!F28+[9]Septiembre!F28+[9]Octubre!F28+[9]Noviembre!F28+[9]Diciembre!F28</f>
        <v>2512</v>
      </c>
      <c r="G30" s="160">
        <f>+[9]Enero!G28+[9]Febrero!G28+[9]Marzo!G28+[9]Abril!G28+[9]Mayo!G28+[9]Junio!G28+[9]Julio!G28+[9]Agosto!G28+[9]Septiembre!G28+[9]Octubre!G28+[9]Noviembre!G28+[9]Diciembre!G28</f>
        <v>139</v>
      </c>
      <c r="H30" s="160">
        <f>+[9]Enero!H28+[9]Febrero!H28+[9]Marzo!H28+[9]Abril!H28+[9]Mayo!H28+[9]Junio!H28+[9]Julio!H28+[9]Agosto!H28+[9]Septiembre!H28+[9]Octubre!H28+[9]Noviembre!H28+[9]Diciembre!H28</f>
        <v>233</v>
      </c>
      <c r="I30" s="160">
        <f>+[9]Enero!I28+[9]Febrero!I28+[9]Marzo!I28+[9]Abril!I28+[9]Mayo!I28+[9]Junio!I28+[9]Julio!I28+[9]Agosto!I28+[9]Septiembre!I28+[9]Octubre!I28+[9]Noviembre!I28+[9]Diciembre!I28</f>
        <v>97</v>
      </c>
      <c r="J30" s="160">
        <f t="shared" si="0"/>
        <v>9185</v>
      </c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6"/>
      <c r="AE30" s="156"/>
      <c r="AF30" s="156"/>
      <c r="AG30" s="156"/>
    </row>
    <row r="31" spans="1:33" ht="20.100000000000001" customHeight="1" x14ac:dyDescent="0.2">
      <c r="A31" s="161" t="s">
        <v>154</v>
      </c>
      <c r="B31" s="160">
        <f>+[9]Enero!B29+[9]Febrero!B29+[9]Marzo!B29+[9]Abril!B29+[9]Mayo!B29+[9]Junio!B29+[9]Julio!B29+[9]Agosto!B29+[9]Septiembre!B29+[9]Octubre!B29+[9]Noviembre!B29+[9]Diciembre!B29</f>
        <v>0</v>
      </c>
      <c r="C31" s="160">
        <f>+[9]Enero!C29+[9]Febrero!C29+[9]Marzo!C29+[9]Abril!C29+[9]Mayo!C29+[9]Junio!C29+[9]Julio!C29+[9]Agosto!C29+[9]Septiembre!C29+[9]Octubre!C29+[9]Noviembre!C29+[9]Diciembre!C29</f>
        <v>0</v>
      </c>
      <c r="D31" s="160">
        <f>+[9]Enero!D29+[9]Febrero!D29+[9]Marzo!D29+[9]Abril!D29+[9]Mayo!D29+[9]Junio!D29+[9]Julio!D29+[9]Agosto!D29+[9]Septiembre!D29+[9]Octubre!D29+[9]Noviembre!D29+[9]Diciembre!D29</f>
        <v>0</v>
      </c>
      <c r="E31" s="160">
        <f>+[9]Enero!E29+[9]Febrero!E29+[9]Marzo!E29+[9]Abril!E29+[9]Mayo!E29+[9]Junio!E29+[9]Julio!E29+[9]Agosto!E29+[9]Septiembre!E29+[9]Octubre!E29+[9]Noviembre!E29+[9]Diciembre!E29</f>
        <v>3188</v>
      </c>
      <c r="F31" s="160">
        <f>+[9]Enero!F29+[9]Febrero!F29+[9]Marzo!F29+[9]Abril!F29+[9]Mayo!F29+[9]Junio!F29+[9]Julio!F29+[9]Agosto!F29+[9]Septiembre!F29+[9]Octubre!F29+[9]Noviembre!F29+[9]Diciembre!F29</f>
        <v>292</v>
      </c>
      <c r="G31" s="160">
        <f>+[9]Enero!G29+[9]Febrero!G29+[9]Marzo!G29+[9]Abril!G29+[9]Mayo!G29+[9]Junio!G29+[9]Julio!G29+[9]Agosto!G29+[9]Septiembre!G29+[9]Octubre!G29+[9]Noviembre!G29+[9]Diciembre!G29</f>
        <v>40</v>
      </c>
      <c r="H31" s="160">
        <f>+[9]Enero!H29+[9]Febrero!H29+[9]Marzo!H29+[9]Abril!H29+[9]Mayo!H29+[9]Junio!H29+[9]Julio!H29+[9]Agosto!H29+[9]Septiembre!H29+[9]Octubre!H29+[9]Noviembre!H29+[9]Diciembre!H29</f>
        <v>0</v>
      </c>
      <c r="I31" s="160">
        <f>+[9]Enero!I29+[9]Febrero!I29+[9]Marzo!I29+[9]Abril!I29+[9]Mayo!I29+[9]Junio!I29+[9]Julio!I29+[9]Agosto!I29+[9]Septiembre!I29+[9]Octubre!I29+[9]Noviembre!I29+[9]Diciembre!I29</f>
        <v>33</v>
      </c>
      <c r="J31" s="160">
        <f t="shared" si="0"/>
        <v>3553</v>
      </c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  <c r="AF31" s="156"/>
      <c r="AG31" s="156"/>
    </row>
    <row r="32" spans="1:33" ht="20.100000000000001" customHeight="1" x14ac:dyDescent="0.2">
      <c r="A32" s="161" t="s">
        <v>155</v>
      </c>
      <c r="B32" s="160">
        <f>+[9]Enero!B30+[9]Febrero!B30+[9]Marzo!B30+[9]Abril!B30+[9]Mayo!B30+[9]Junio!B30+[9]Julio!B30+[9]Agosto!B30+[9]Septiembre!B30+[9]Octubre!B30+[9]Noviembre!B30+[9]Diciembre!B30</f>
        <v>293</v>
      </c>
      <c r="C32" s="160">
        <f>+[9]Enero!C30+[9]Febrero!C30+[9]Marzo!C30+[9]Abril!C30+[9]Mayo!C30+[9]Junio!C30+[9]Julio!C30+[9]Agosto!C30+[9]Septiembre!C30+[9]Octubre!C30+[9]Noviembre!C30+[9]Diciembre!C30</f>
        <v>176</v>
      </c>
      <c r="D32" s="160">
        <f>+[9]Enero!D30+[9]Febrero!D30+[9]Marzo!D30+[9]Abril!D30+[9]Mayo!D30+[9]Junio!D30+[9]Julio!D30+[9]Agosto!D30+[9]Septiembre!D30+[9]Octubre!D30+[9]Noviembre!D30+[9]Diciembre!D30</f>
        <v>309</v>
      </c>
      <c r="E32" s="160">
        <f>+[9]Enero!E30+[9]Febrero!E30+[9]Marzo!E30+[9]Abril!E30+[9]Mayo!E30+[9]Junio!E30+[9]Julio!E30+[9]Agosto!E30+[9]Septiembre!E30+[9]Octubre!E30+[9]Noviembre!E30+[9]Diciembre!E30</f>
        <v>1139</v>
      </c>
      <c r="F32" s="160">
        <f>+[9]Enero!F30+[9]Febrero!F30+[9]Marzo!F30+[9]Abril!F30+[9]Mayo!F30+[9]Junio!F30+[9]Julio!F30+[9]Agosto!F30+[9]Septiembre!F30+[9]Octubre!F30+[9]Noviembre!F30+[9]Diciembre!F30</f>
        <v>6710</v>
      </c>
      <c r="G32" s="160">
        <f>+[9]Enero!G30+[9]Febrero!G30+[9]Marzo!G30+[9]Abril!G30+[9]Mayo!G30+[9]Junio!G30+[9]Julio!G30+[9]Agosto!G30+[9]Septiembre!G30+[9]Octubre!G30+[9]Noviembre!G30+[9]Diciembre!G30</f>
        <v>276</v>
      </c>
      <c r="H32" s="160">
        <f>+[9]Enero!H30+[9]Febrero!H30+[9]Marzo!H30+[9]Abril!H30+[9]Mayo!H30+[9]Junio!H30+[9]Julio!H30+[9]Agosto!H30+[9]Septiembre!H30+[9]Octubre!H30+[9]Noviembre!H30+[9]Diciembre!H30</f>
        <v>1601</v>
      </c>
      <c r="I32" s="160">
        <f>+[9]Enero!I30+[9]Febrero!I30+[9]Marzo!I30+[9]Abril!I30+[9]Mayo!I30+[9]Junio!I30+[9]Julio!I30+[9]Agosto!I30+[9]Septiembre!I30+[9]Octubre!I30+[9]Noviembre!I30+[9]Diciembre!I30</f>
        <v>99</v>
      </c>
      <c r="J32" s="160">
        <f t="shared" si="0"/>
        <v>10603</v>
      </c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</row>
    <row r="33" spans="1:33" ht="20.100000000000001" customHeight="1" x14ac:dyDescent="0.2">
      <c r="A33" s="161" t="s">
        <v>156</v>
      </c>
      <c r="B33" s="160">
        <f>+[9]Enero!B31+[9]Febrero!B31+[9]Marzo!B31+[9]Abril!B31+[9]Mayo!B31+[9]Junio!B31+[9]Julio!B31+[9]Agosto!B31+[9]Septiembre!B31+[9]Octubre!B31+[9]Noviembre!B31+[9]Diciembre!B31</f>
        <v>0</v>
      </c>
      <c r="C33" s="160">
        <f>+[9]Enero!C31+[9]Febrero!C31+[9]Marzo!C31+[9]Abril!C31+[9]Mayo!C31+[9]Junio!C31+[9]Julio!C31+[9]Agosto!C31+[9]Septiembre!C31+[9]Octubre!C31+[9]Noviembre!C31+[9]Diciembre!C31</f>
        <v>0</v>
      </c>
      <c r="D33" s="160">
        <f>+[9]Enero!D31+[9]Febrero!D31+[9]Marzo!D31+[9]Abril!D31+[9]Mayo!D31+[9]Junio!D31+[9]Julio!D31+[9]Agosto!D31+[9]Septiembre!D31+[9]Octubre!D31+[9]Noviembre!D31+[9]Diciembre!D31</f>
        <v>0</v>
      </c>
      <c r="E33" s="160">
        <f>+[9]Enero!E31+[9]Febrero!E31+[9]Marzo!E31+[9]Abril!E31+[9]Mayo!E31+[9]Junio!E31+[9]Julio!E31+[9]Agosto!E31+[9]Septiembre!E31+[9]Octubre!E31+[9]Noviembre!E31+[9]Diciembre!E31</f>
        <v>0</v>
      </c>
      <c r="F33" s="160">
        <f>+[9]Enero!F31+[9]Febrero!F31+[9]Marzo!F31+[9]Abril!F31+[9]Mayo!F31+[9]Junio!F31+[9]Julio!F31+[9]Agosto!F31+[9]Septiembre!F31+[9]Octubre!F31+[9]Noviembre!F31+[9]Diciembre!F31</f>
        <v>0</v>
      </c>
      <c r="G33" s="160">
        <f>+[9]Enero!G31+[9]Febrero!G31+[9]Marzo!G31+[9]Abril!G31+[9]Mayo!G31+[9]Junio!G31+[9]Julio!G31+[9]Agosto!G31+[9]Septiembre!G31+[9]Octubre!G31+[9]Noviembre!G31+[9]Diciembre!G31</f>
        <v>0</v>
      </c>
      <c r="H33" s="160">
        <f>+[9]Enero!H31+[9]Febrero!H31+[9]Marzo!H31+[9]Abril!H31+[9]Mayo!H31+[9]Junio!H31+[9]Julio!H31+[9]Agosto!H31+[9]Septiembre!H31+[9]Octubre!H31+[9]Noviembre!H31+[9]Diciembre!H31</f>
        <v>0</v>
      </c>
      <c r="I33" s="160">
        <f>+[9]Enero!I31+[9]Febrero!I31+[9]Marzo!I31+[9]Abril!I31+[9]Mayo!I31+[9]Junio!I31+[9]Julio!I31+[9]Agosto!I31+[9]Septiembre!I31+[9]Octubre!I31+[9]Noviembre!I31+[9]Diciembre!I31</f>
        <v>0</v>
      </c>
      <c r="J33" s="160">
        <f t="shared" si="0"/>
        <v>0</v>
      </c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6"/>
    </row>
    <row r="34" spans="1:33" ht="20.100000000000001" customHeight="1" x14ac:dyDescent="0.2">
      <c r="A34" s="161" t="s">
        <v>157</v>
      </c>
      <c r="B34" s="160">
        <f>+[9]Enero!B32+[9]Febrero!B32+[9]Marzo!B32+[9]Abril!B32+[9]Mayo!B32+[9]Junio!B32+[9]Julio!B32+[9]Agosto!B32+[9]Septiembre!B32+[9]Octubre!B32+[9]Noviembre!B32+[9]Diciembre!B32</f>
        <v>7</v>
      </c>
      <c r="C34" s="160">
        <f>+[9]Enero!C32+[9]Febrero!C32+[9]Marzo!C32+[9]Abril!C32+[9]Mayo!C32+[9]Junio!C32+[9]Julio!C32+[9]Agosto!C32+[9]Septiembre!C32+[9]Octubre!C32+[9]Noviembre!C32+[9]Diciembre!C32</f>
        <v>29</v>
      </c>
      <c r="D34" s="160">
        <f>+[9]Enero!D32+[9]Febrero!D32+[9]Marzo!D32+[9]Abril!D32+[9]Mayo!D32+[9]Junio!D32+[9]Julio!D32+[9]Agosto!D32+[9]Septiembre!D32+[9]Octubre!D32+[9]Noviembre!D32+[9]Diciembre!D32</f>
        <v>10</v>
      </c>
      <c r="E34" s="160">
        <f>+[9]Enero!E32+[9]Febrero!E32+[9]Marzo!E32+[9]Abril!E32+[9]Mayo!E32+[9]Junio!E32+[9]Julio!E32+[9]Agosto!E32+[9]Septiembre!E32+[9]Octubre!E32+[9]Noviembre!E32+[9]Diciembre!E32</f>
        <v>7065</v>
      </c>
      <c r="F34" s="160">
        <f>+[9]Enero!F32+[9]Febrero!F32+[9]Marzo!F32+[9]Abril!F32+[9]Mayo!F32+[9]Junio!F32+[9]Julio!F32+[9]Agosto!F32+[9]Septiembre!F32+[9]Octubre!F32+[9]Noviembre!F32+[9]Diciembre!F32</f>
        <v>2745</v>
      </c>
      <c r="G34" s="160">
        <f>+[9]Enero!G32+[9]Febrero!G32+[9]Marzo!G32+[9]Abril!G32+[9]Mayo!G32+[9]Junio!G32+[9]Julio!G32+[9]Agosto!G32+[9]Septiembre!G32+[9]Octubre!G32+[9]Noviembre!G32+[9]Diciembre!G32</f>
        <v>623</v>
      </c>
      <c r="H34" s="160">
        <f>+[9]Enero!H32+[9]Febrero!H32+[9]Marzo!H32+[9]Abril!H32+[9]Mayo!H32+[9]Junio!H32+[9]Julio!H32+[9]Agosto!H32+[9]Septiembre!H32+[9]Octubre!H32+[9]Noviembre!H32+[9]Diciembre!H32</f>
        <v>2</v>
      </c>
      <c r="I34" s="160">
        <f>+[9]Enero!I32+[9]Febrero!I32+[9]Marzo!I32+[9]Abril!I32+[9]Mayo!I32+[9]Junio!I32+[9]Julio!I32+[9]Agosto!I32+[9]Septiembre!I32+[9]Octubre!I32+[9]Noviembre!I32+[9]Diciembre!I32</f>
        <v>5</v>
      </c>
      <c r="J34" s="160">
        <f t="shared" si="0"/>
        <v>10486</v>
      </c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56"/>
      <c r="AE34" s="156"/>
      <c r="AF34" s="156"/>
      <c r="AG34" s="156"/>
    </row>
    <row r="35" spans="1:33" ht="20.100000000000001" customHeight="1" x14ac:dyDescent="0.2">
      <c r="A35" s="161" t="s">
        <v>158</v>
      </c>
      <c r="B35" s="160">
        <f>+[9]Enero!B33+[9]Febrero!B33+[9]Marzo!B33+[9]Abril!B33+[9]Mayo!B33+[9]Junio!B33+[9]Julio!B33+[9]Agosto!B33+[9]Septiembre!B33+[9]Octubre!B33+[9]Noviembre!B33+[9]Diciembre!B33</f>
        <v>926</v>
      </c>
      <c r="C35" s="160">
        <f>+[9]Enero!C33+[9]Febrero!C33+[9]Marzo!C33+[9]Abril!C33+[9]Mayo!C33+[9]Junio!C33+[9]Julio!C33+[9]Agosto!C33+[9]Septiembre!C33+[9]Octubre!C33+[9]Noviembre!C33+[9]Diciembre!C33</f>
        <v>285</v>
      </c>
      <c r="D35" s="160">
        <f>+[9]Enero!D33+[9]Febrero!D33+[9]Marzo!D33+[9]Abril!D33+[9]Mayo!D33+[9]Junio!D33+[9]Julio!D33+[9]Agosto!D33+[9]Septiembre!D33+[9]Octubre!D33+[9]Noviembre!D33+[9]Diciembre!D33</f>
        <v>77</v>
      </c>
      <c r="E35" s="160">
        <f>+[9]Enero!E33+[9]Febrero!E33+[9]Marzo!E33+[9]Abril!E33+[9]Mayo!E33+[9]Junio!E33+[9]Julio!E33+[9]Agosto!E33+[9]Septiembre!E33+[9]Octubre!E33+[9]Noviembre!E33+[9]Diciembre!E33</f>
        <v>132</v>
      </c>
      <c r="F35" s="160">
        <f>+[9]Enero!F33+[9]Febrero!F33+[9]Marzo!F33+[9]Abril!F33+[9]Mayo!F33+[9]Junio!F33+[9]Julio!F33+[9]Agosto!F33+[9]Septiembre!F33+[9]Octubre!F33+[9]Noviembre!F33+[9]Diciembre!F33</f>
        <v>2484</v>
      </c>
      <c r="G35" s="160">
        <f>+[9]Enero!G33+[9]Febrero!G33+[9]Marzo!G33+[9]Abril!G33+[9]Mayo!G33+[9]Junio!G33+[9]Julio!G33+[9]Agosto!G33+[9]Septiembre!G33+[9]Octubre!G33+[9]Noviembre!G33+[9]Diciembre!G33</f>
        <v>773</v>
      </c>
      <c r="H35" s="160">
        <f>+[9]Enero!H33+[9]Febrero!H33+[9]Marzo!H33+[9]Abril!H33+[9]Mayo!H33+[9]Junio!H33+[9]Julio!H33+[9]Agosto!H33+[9]Septiembre!H33+[9]Octubre!H33+[9]Noviembre!H33+[9]Diciembre!H33</f>
        <v>7081</v>
      </c>
      <c r="I35" s="160">
        <f>+[9]Enero!I33+[9]Febrero!I33+[9]Marzo!I33+[9]Abril!I33+[9]Mayo!I33+[9]Junio!I33+[9]Julio!I33+[9]Agosto!I33+[9]Septiembre!I33+[9]Octubre!I33+[9]Noviembre!I33+[9]Diciembre!I33</f>
        <v>7276</v>
      </c>
      <c r="J35" s="160">
        <f t="shared" si="0"/>
        <v>19034</v>
      </c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</row>
    <row r="36" spans="1:33" ht="20.100000000000001" customHeight="1" x14ac:dyDescent="0.2">
      <c r="A36" s="161" t="s">
        <v>159</v>
      </c>
      <c r="B36" s="160">
        <f>+[9]Enero!B34+[9]Febrero!B34+[9]Marzo!B34+[9]Abril!B34+[9]Mayo!B34+[9]Junio!B34+[9]Julio!B34+[9]Agosto!B34+[9]Septiembre!B34+[9]Octubre!B34+[9]Noviembre!B34+[9]Diciembre!B34</f>
        <v>144</v>
      </c>
      <c r="C36" s="160">
        <f>+[9]Enero!C34+[9]Febrero!C34+[9]Marzo!C34+[9]Abril!C34+[9]Mayo!C34+[9]Junio!C34+[9]Julio!C34+[9]Agosto!C34+[9]Septiembre!C34+[9]Octubre!C34+[9]Noviembre!C34+[9]Diciembre!C34</f>
        <v>670</v>
      </c>
      <c r="D36" s="160">
        <f>+[9]Enero!D34+[9]Febrero!D34+[9]Marzo!D34+[9]Abril!D34+[9]Mayo!D34+[9]Junio!D34+[9]Julio!D34+[9]Agosto!D34+[9]Septiembre!D34+[9]Octubre!D34+[9]Noviembre!D34+[9]Diciembre!D34</f>
        <v>40</v>
      </c>
      <c r="E36" s="160">
        <f>+[9]Enero!E34+[9]Febrero!E34+[9]Marzo!E34+[9]Abril!E34+[9]Mayo!E34+[9]Junio!E34+[9]Julio!E34+[9]Agosto!E34+[9]Septiembre!E34+[9]Octubre!E34+[9]Noviembre!E34+[9]Diciembre!E34</f>
        <v>494</v>
      </c>
      <c r="F36" s="160">
        <f>+[9]Enero!F34+[9]Febrero!F34+[9]Marzo!F34+[9]Abril!F34+[9]Mayo!F34+[9]Junio!F34+[9]Julio!F34+[9]Agosto!F34+[9]Septiembre!F34+[9]Octubre!F34+[9]Noviembre!F34+[9]Diciembre!F34</f>
        <v>2778</v>
      </c>
      <c r="G36" s="160">
        <f>+[9]Enero!G34+[9]Febrero!G34+[9]Marzo!G34+[9]Abril!G34+[9]Mayo!G34+[9]Junio!G34+[9]Julio!G34+[9]Agosto!G34+[9]Septiembre!G34+[9]Octubre!G34+[9]Noviembre!G34+[9]Diciembre!G34</f>
        <v>106</v>
      </c>
      <c r="H36" s="160">
        <f>+[9]Enero!H34+[9]Febrero!H34+[9]Marzo!H34+[9]Abril!H34+[9]Mayo!H34+[9]Junio!H34+[9]Julio!H34+[9]Agosto!H34+[9]Septiembre!H34+[9]Octubre!H34+[9]Noviembre!H34+[9]Diciembre!H34</f>
        <v>15</v>
      </c>
      <c r="I36" s="160">
        <f>+[9]Enero!I34+[9]Febrero!I34+[9]Marzo!I34+[9]Abril!I34+[9]Mayo!I34+[9]Junio!I34+[9]Julio!I34+[9]Agosto!I34+[9]Septiembre!I34+[9]Octubre!I34+[9]Noviembre!I34+[9]Diciembre!I34</f>
        <v>9765</v>
      </c>
      <c r="J36" s="160">
        <f t="shared" si="0"/>
        <v>14012</v>
      </c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</row>
    <row r="37" spans="1:33" ht="20.100000000000001" customHeight="1" x14ac:dyDescent="0.2">
      <c r="A37" s="161" t="s">
        <v>160</v>
      </c>
      <c r="B37" s="160">
        <f>+[9]Enero!B35+[9]Febrero!B35+[9]Marzo!B35+[9]Abril!B35+[9]Mayo!B35+[9]Junio!B35+[9]Julio!B35+[9]Agosto!B35+[9]Septiembre!B35+[9]Octubre!B35+[9]Noviembre!B35+[9]Diciembre!B35</f>
        <v>1572</v>
      </c>
      <c r="C37" s="160">
        <f>+[9]Enero!C35+[9]Febrero!C35+[9]Marzo!C35+[9]Abril!C35+[9]Mayo!C35+[9]Junio!C35+[9]Julio!C35+[9]Agosto!C35+[9]Septiembre!C35+[9]Octubre!C35+[9]Noviembre!C35+[9]Diciembre!C35</f>
        <v>1413</v>
      </c>
      <c r="D37" s="160">
        <f>+[9]Enero!D35+[9]Febrero!D35+[9]Marzo!D35+[9]Abril!D35+[9]Mayo!D35+[9]Junio!D35+[9]Julio!D35+[9]Agosto!D35+[9]Septiembre!D35+[9]Octubre!D35+[9]Noviembre!D35+[9]Diciembre!D35</f>
        <v>2500</v>
      </c>
      <c r="E37" s="160">
        <f>+[9]Enero!E35+[9]Febrero!E35+[9]Marzo!E35+[9]Abril!E35+[9]Mayo!E35+[9]Junio!E35+[9]Julio!E35+[9]Agosto!E35+[9]Septiembre!E35+[9]Octubre!E35+[9]Noviembre!E35+[9]Diciembre!E35</f>
        <v>1242</v>
      </c>
      <c r="F37" s="160">
        <f>+[9]Enero!F35+[9]Febrero!F35+[9]Marzo!F35+[9]Abril!F35+[9]Mayo!F35+[9]Junio!F35+[9]Julio!F35+[9]Agosto!F35+[9]Septiembre!F35+[9]Octubre!F35+[9]Noviembre!F35+[9]Diciembre!F35</f>
        <v>1666</v>
      </c>
      <c r="G37" s="160">
        <f>+[9]Enero!G35+[9]Febrero!G35+[9]Marzo!G35+[9]Abril!G35+[9]Mayo!G35+[9]Junio!G35+[9]Julio!G35+[9]Agosto!G35+[9]Septiembre!G35+[9]Octubre!G35+[9]Noviembre!G35+[9]Diciembre!G35</f>
        <v>2989</v>
      </c>
      <c r="H37" s="160">
        <f>+[9]Enero!H35+[9]Febrero!H35+[9]Marzo!H35+[9]Abril!H35+[9]Mayo!H35+[9]Junio!H35+[9]Julio!H35+[9]Agosto!H35+[9]Septiembre!H35+[9]Octubre!H35+[9]Noviembre!H35+[9]Diciembre!H35</f>
        <v>1622</v>
      </c>
      <c r="I37" s="160">
        <f>+[9]Enero!I35+[9]Febrero!I35+[9]Marzo!I35+[9]Abril!I35+[9]Mayo!I35+[9]Junio!I35+[9]Julio!I35+[9]Agosto!I35+[9]Septiembre!I35+[9]Octubre!I35+[9]Noviembre!I35+[9]Diciembre!I35</f>
        <v>1624</v>
      </c>
      <c r="J37" s="160">
        <f t="shared" si="0"/>
        <v>14628</v>
      </c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  <c r="AE37" s="156"/>
      <c r="AF37" s="156"/>
      <c r="AG37" s="156"/>
    </row>
    <row r="38" spans="1:33" ht="20.100000000000001" customHeight="1" x14ac:dyDescent="0.2">
      <c r="A38" s="161" t="s">
        <v>161</v>
      </c>
      <c r="B38" s="160">
        <f>+[9]Enero!B36+[9]Febrero!B36+[9]Marzo!B36+[9]Abril!B36+[9]Mayo!B36+[9]Junio!B36+[9]Julio!B36+[9]Agosto!B36+[9]Septiembre!B36+[9]Octubre!B36+[9]Noviembre!B36+[9]Diciembre!B36</f>
        <v>696</v>
      </c>
      <c r="C38" s="160">
        <f>+[9]Enero!C36+[9]Febrero!C36+[9]Marzo!C36+[9]Abril!C36+[9]Mayo!C36+[9]Junio!C36+[9]Julio!C36+[9]Agosto!C36+[9]Septiembre!C36+[9]Octubre!C36+[9]Noviembre!C36+[9]Diciembre!C36</f>
        <v>15</v>
      </c>
      <c r="D38" s="160">
        <f>+[9]Enero!D36+[9]Febrero!D36+[9]Marzo!D36+[9]Abril!D36+[9]Mayo!D36+[9]Junio!D36+[9]Julio!D36+[9]Agosto!D36+[9]Septiembre!D36+[9]Octubre!D36+[9]Noviembre!D36+[9]Diciembre!D36</f>
        <v>3905</v>
      </c>
      <c r="E38" s="160">
        <f>+[9]Enero!E36+[9]Febrero!E36+[9]Marzo!E36+[9]Abril!E36+[9]Mayo!E36+[9]Junio!E36+[9]Julio!E36+[9]Agosto!E36+[9]Septiembre!E36+[9]Octubre!E36+[9]Noviembre!E36+[9]Diciembre!E36</f>
        <v>0</v>
      </c>
      <c r="F38" s="160">
        <f>+[9]Enero!F36+[9]Febrero!F36+[9]Marzo!F36+[9]Abril!F36+[9]Mayo!F36+[9]Junio!F36+[9]Julio!F36+[9]Agosto!F36+[9]Septiembre!F36+[9]Octubre!F36+[9]Noviembre!F36+[9]Diciembre!F36</f>
        <v>0</v>
      </c>
      <c r="G38" s="160">
        <f>+[9]Enero!G36+[9]Febrero!G36+[9]Marzo!G36+[9]Abril!G36+[9]Mayo!G36+[9]Junio!G36+[9]Julio!G36+[9]Agosto!G36+[9]Septiembre!G36+[9]Octubre!G36+[9]Noviembre!G36+[9]Diciembre!G36</f>
        <v>3614</v>
      </c>
      <c r="H38" s="160">
        <f>+[9]Enero!H36+[9]Febrero!H36+[9]Marzo!H36+[9]Abril!H36+[9]Mayo!H36+[9]Junio!H36+[9]Julio!H36+[9]Agosto!H36+[9]Septiembre!H36+[9]Octubre!H36+[9]Noviembre!H36+[9]Diciembre!H36</f>
        <v>2275</v>
      </c>
      <c r="I38" s="160">
        <f>+[9]Enero!I36+[9]Febrero!I36+[9]Marzo!I36+[9]Abril!I36+[9]Mayo!I36+[9]Junio!I36+[9]Julio!I36+[9]Agosto!I36+[9]Septiembre!I36+[9]Octubre!I36+[9]Noviembre!I36+[9]Diciembre!I36</f>
        <v>2231</v>
      </c>
      <c r="J38" s="160">
        <f t="shared" si="0"/>
        <v>12736</v>
      </c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  <c r="AE38" s="156"/>
      <c r="AF38" s="156"/>
      <c r="AG38" s="156"/>
    </row>
    <row r="39" spans="1:33" ht="20.100000000000001" customHeight="1" x14ac:dyDescent="0.2">
      <c r="A39" s="161" t="s">
        <v>162</v>
      </c>
      <c r="B39" s="160">
        <f>+[9]Enero!B37+[9]Febrero!B37+[9]Marzo!B37+[9]Abril!B37+[9]Mayo!B37+[9]Junio!B37+[9]Julio!B37+[9]Agosto!B37+[9]Septiembre!B37+[9]Octubre!B37+[9]Noviembre!B37+[9]Diciembre!B37</f>
        <v>93</v>
      </c>
      <c r="C39" s="160">
        <f>+[9]Enero!C37+[9]Febrero!C37+[9]Marzo!C37+[9]Abril!C37+[9]Mayo!C37+[9]Junio!C37+[9]Julio!C37+[9]Agosto!C37+[9]Septiembre!C37+[9]Octubre!C37+[9]Noviembre!C37+[9]Diciembre!C37</f>
        <v>380</v>
      </c>
      <c r="D39" s="160">
        <f>+[9]Enero!D37+[9]Febrero!D37+[9]Marzo!D37+[9]Abril!D37+[9]Mayo!D37+[9]Junio!D37+[9]Julio!D37+[9]Agosto!D37+[9]Septiembre!D37+[9]Octubre!D37+[9]Noviembre!D37+[9]Diciembre!D37</f>
        <v>124</v>
      </c>
      <c r="E39" s="160">
        <f>+[9]Enero!E37+[9]Febrero!E37+[9]Marzo!E37+[9]Abril!E37+[9]Mayo!E37+[9]Junio!E37+[9]Julio!E37+[9]Agosto!E37+[9]Septiembre!E37+[9]Octubre!E37+[9]Noviembre!E37+[9]Diciembre!E37</f>
        <v>85</v>
      </c>
      <c r="F39" s="160">
        <f>+[9]Enero!F37+[9]Febrero!F37+[9]Marzo!F37+[9]Abril!F37+[9]Mayo!F37+[9]Junio!F37+[9]Julio!F37+[9]Agosto!F37+[9]Septiembre!F37+[9]Octubre!F37+[9]Noviembre!F37+[9]Diciembre!F37</f>
        <v>224</v>
      </c>
      <c r="G39" s="160">
        <f>+[9]Enero!G37+[9]Febrero!G37+[9]Marzo!G37+[9]Abril!G37+[9]Mayo!G37+[9]Junio!G37+[9]Julio!G37+[9]Agosto!G37+[9]Septiembre!G37+[9]Octubre!G37+[9]Noviembre!G37+[9]Diciembre!G37</f>
        <v>125</v>
      </c>
      <c r="H39" s="160">
        <f>+[9]Enero!H37+[9]Febrero!H37+[9]Marzo!H37+[9]Abril!H37+[9]Mayo!H37+[9]Junio!H37+[9]Julio!H37+[9]Agosto!H37+[9]Septiembre!H37+[9]Octubre!H37+[9]Noviembre!H37+[9]Diciembre!H37</f>
        <v>51</v>
      </c>
      <c r="I39" s="160">
        <f>+[9]Enero!I37+[9]Febrero!I37+[9]Marzo!I37+[9]Abril!I37+[9]Mayo!I37+[9]Junio!I37+[9]Julio!I37+[9]Agosto!I37+[9]Septiembre!I37+[9]Octubre!I37+[9]Noviembre!I37+[9]Diciembre!I37</f>
        <v>1521</v>
      </c>
      <c r="J39" s="160">
        <f t="shared" si="0"/>
        <v>2603</v>
      </c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  <c r="AE39" s="156"/>
      <c r="AF39" s="156"/>
      <c r="AG39" s="156"/>
    </row>
    <row r="40" spans="1:33" ht="20.100000000000001" customHeight="1" x14ac:dyDescent="0.2">
      <c r="A40" s="161" t="s">
        <v>163</v>
      </c>
      <c r="B40" s="160">
        <f>+[9]Enero!B38+[9]Febrero!B38+[9]Marzo!B38+[9]Abril!B38+[9]Mayo!B38+[9]Junio!B38+[9]Julio!B38+[9]Agosto!B38+[9]Septiembre!B38+[9]Octubre!B38+[9]Noviembre!B38+[9]Diciembre!B38</f>
        <v>2935</v>
      </c>
      <c r="C40" s="160">
        <f>+[9]Enero!C38+[9]Febrero!C38+[9]Marzo!C38+[9]Abril!C38+[9]Mayo!C38+[9]Junio!C38+[9]Julio!C38+[9]Agosto!C38+[9]Septiembre!C38+[9]Octubre!C38+[9]Noviembre!C38+[9]Diciembre!C38</f>
        <v>7598</v>
      </c>
      <c r="D40" s="160">
        <f>+[9]Enero!D38+[9]Febrero!D38+[9]Marzo!D38+[9]Abril!D38+[9]Mayo!D38+[9]Junio!D38+[9]Julio!D38+[9]Agosto!D38+[9]Septiembre!D38+[9]Octubre!D38+[9]Noviembre!D38+[9]Diciembre!D38</f>
        <v>30</v>
      </c>
      <c r="E40" s="160">
        <f>+[9]Enero!E38+[9]Febrero!E38+[9]Marzo!E38+[9]Abril!E38+[9]Mayo!E38+[9]Junio!E38+[9]Julio!E38+[9]Agosto!E38+[9]Septiembre!E38+[9]Octubre!E38+[9]Noviembre!E38+[9]Diciembre!E38</f>
        <v>741</v>
      </c>
      <c r="F40" s="160">
        <f>+[9]Enero!F38+[9]Febrero!F38+[9]Marzo!F38+[9]Abril!F38+[9]Mayo!F38+[9]Junio!F38+[9]Julio!F38+[9]Agosto!F38+[9]Septiembre!F38+[9]Octubre!F38+[9]Noviembre!F38+[9]Diciembre!F38</f>
        <v>8043</v>
      </c>
      <c r="G40" s="160">
        <f>+[9]Enero!G38+[9]Febrero!G38+[9]Marzo!G38+[9]Abril!G38+[9]Mayo!G38+[9]Junio!G38+[9]Julio!G38+[9]Agosto!G38+[9]Septiembre!G38+[9]Octubre!G38+[9]Noviembre!G38+[9]Diciembre!G38</f>
        <v>2</v>
      </c>
      <c r="H40" s="160">
        <f>+[9]Enero!H38+[9]Febrero!H38+[9]Marzo!H38+[9]Abril!H38+[9]Mayo!H38+[9]Junio!H38+[9]Julio!H38+[9]Agosto!H38+[9]Septiembre!H38+[9]Octubre!H38+[9]Noviembre!H38+[9]Diciembre!H38</f>
        <v>0</v>
      </c>
      <c r="I40" s="160">
        <f>+[9]Enero!I38+[9]Febrero!I38+[9]Marzo!I38+[9]Abril!I38+[9]Mayo!I38+[9]Junio!I38+[9]Julio!I38+[9]Agosto!I38+[9]Septiembre!I38+[9]Octubre!I38+[9]Noviembre!I38+[9]Diciembre!I38</f>
        <v>173</v>
      </c>
      <c r="J40" s="160">
        <f t="shared" si="0"/>
        <v>19522</v>
      </c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6"/>
      <c r="AD40" s="156"/>
      <c r="AE40" s="156"/>
      <c r="AF40" s="156"/>
      <c r="AG40" s="156"/>
    </row>
    <row r="41" spans="1:33" ht="20.100000000000001" customHeight="1" x14ac:dyDescent="0.2">
      <c r="A41" s="161" t="s">
        <v>164</v>
      </c>
      <c r="B41" s="160">
        <f>+[9]Enero!B39+[9]Febrero!B39+[9]Marzo!B39+[9]Abril!B39+[9]Mayo!B39+[9]Junio!B39+[9]Julio!B39+[9]Agosto!B39+[9]Septiembre!B39+[9]Octubre!B39+[9]Noviembre!B39+[9]Diciembre!B39</f>
        <v>0</v>
      </c>
      <c r="C41" s="160">
        <f>+[9]Enero!C39+[9]Febrero!C39+[9]Marzo!C39+[9]Abril!C39+[9]Mayo!C39+[9]Junio!C39+[9]Julio!C39+[9]Agosto!C39+[9]Septiembre!C39+[9]Octubre!C39+[9]Noviembre!C39+[9]Diciembre!C39</f>
        <v>0</v>
      </c>
      <c r="D41" s="160">
        <f>+[9]Enero!D39+[9]Febrero!D39+[9]Marzo!D39+[9]Abril!D39+[9]Mayo!D39+[9]Junio!D39+[9]Julio!D39+[9]Agosto!D39+[9]Septiembre!D39+[9]Octubre!D39+[9]Noviembre!D39+[9]Diciembre!D39</f>
        <v>0</v>
      </c>
      <c r="E41" s="160">
        <f>+[9]Enero!E39+[9]Febrero!E39+[9]Marzo!E39+[9]Abril!E39+[9]Mayo!E39+[9]Junio!E39+[9]Julio!E39+[9]Agosto!E39+[9]Septiembre!E39+[9]Octubre!E39+[9]Noviembre!E39+[9]Diciembre!E39</f>
        <v>2</v>
      </c>
      <c r="F41" s="160">
        <f>+[9]Enero!F39+[9]Febrero!F39+[9]Marzo!F39+[9]Abril!F39+[9]Mayo!F39+[9]Junio!F39+[9]Julio!F39+[9]Agosto!F39+[9]Septiembre!F39+[9]Octubre!F39+[9]Noviembre!F39+[9]Diciembre!F39</f>
        <v>0</v>
      </c>
      <c r="G41" s="160">
        <f>+[9]Enero!G39+[9]Febrero!G39+[9]Marzo!G39+[9]Abril!G39+[9]Mayo!G39+[9]Junio!G39+[9]Julio!G39+[9]Agosto!G39+[9]Septiembre!G39+[9]Octubre!G39+[9]Noviembre!G39+[9]Diciembre!G39</f>
        <v>367</v>
      </c>
      <c r="H41" s="160">
        <f>+[9]Enero!H39+[9]Febrero!H39+[9]Marzo!H39+[9]Abril!H39+[9]Mayo!H39+[9]Junio!H39+[9]Julio!H39+[9]Agosto!H39+[9]Septiembre!H39+[9]Octubre!H39+[9]Noviembre!H39+[9]Diciembre!H39</f>
        <v>0</v>
      </c>
      <c r="I41" s="160">
        <f>+[9]Enero!I39+[9]Febrero!I39+[9]Marzo!I39+[9]Abril!I39+[9]Mayo!I39+[9]Junio!I39+[9]Julio!I39+[9]Agosto!I39+[9]Septiembre!I39+[9]Octubre!I39+[9]Noviembre!I39+[9]Diciembre!I39</f>
        <v>2</v>
      </c>
      <c r="J41" s="160">
        <f t="shared" si="0"/>
        <v>371</v>
      </c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  <c r="AE41" s="156"/>
      <c r="AF41" s="156"/>
      <c r="AG41" s="156"/>
    </row>
    <row r="42" spans="1:33" ht="20.100000000000001" customHeight="1" x14ac:dyDescent="0.2">
      <c r="A42" s="161" t="s">
        <v>165</v>
      </c>
      <c r="B42" s="160">
        <f>+[9]Enero!B40+[9]Febrero!B40+[9]Marzo!B40+[9]Abril!B40+[9]Mayo!B40+[9]Junio!B40+[9]Julio!B40+[9]Agosto!B40+[9]Septiembre!B40+[9]Octubre!B40+[9]Noviembre!B40+[9]Diciembre!B40</f>
        <v>3240</v>
      </c>
      <c r="C42" s="160">
        <f>+[9]Enero!C40+[9]Febrero!C40+[9]Marzo!C40+[9]Abril!C40+[9]Mayo!C40+[9]Junio!C40+[9]Julio!C40+[9]Agosto!C40+[9]Septiembre!C40+[9]Octubre!C40+[9]Noviembre!C40+[9]Diciembre!C40</f>
        <v>2066</v>
      </c>
      <c r="D42" s="160">
        <f>+[9]Enero!D40+[9]Febrero!D40+[9]Marzo!D40+[9]Abril!D40+[9]Mayo!D40+[9]Junio!D40+[9]Julio!D40+[9]Agosto!D40+[9]Septiembre!D40+[9]Octubre!D40+[9]Noviembre!D40+[9]Diciembre!D40</f>
        <v>27913</v>
      </c>
      <c r="E42" s="160">
        <f>+[9]Enero!E40+[9]Febrero!E40+[9]Marzo!E40+[9]Abril!E40+[9]Mayo!E40+[9]Junio!E40+[9]Julio!E40+[9]Agosto!E40+[9]Septiembre!E40+[9]Octubre!E40+[9]Noviembre!E40+[9]Diciembre!E40</f>
        <v>1572</v>
      </c>
      <c r="F42" s="160">
        <f>+[9]Enero!F40+[9]Febrero!F40+[9]Marzo!F40+[9]Abril!F40+[9]Mayo!F40+[9]Junio!F40+[9]Julio!F40+[9]Agosto!F40+[9]Septiembre!F40+[9]Octubre!F40+[9]Noviembre!F40+[9]Diciembre!F40</f>
        <v>6247</v>
      </c>
      <c r="G42" s="160">
        <f>+[9]Enero!G40+[9]Febrero!G40+[9]Marzo!G40+[9]Abril!G40+[9]Mayo!G40+[9]Junio!G40+[9]Julio!G40+[9]Agosto!G40+[9]Septiembre!G40+[9]Octubre!G40+[9]Noviembre!G40+[9]Diciembre!G40</f>
        <v>4831</v>
      </c>
      <c r="H42" s="160">
        <f>+[9]Enero!H40+[9]Febrero!H40+[9]Marzo!H40+[9]Abril!H40+[9]Mayo!H40+[9]Junio!H40+[9]Julio!H40+[9]Agosto!H40+[9]Septiembre!H40+[9]Octubre!H40+[9]Noviembre!H40+[9]Diciembre!H40</f>
        <v>7070</v>
      </c>
      <c r="I42" s="160">
        <f>+[9]Enero!I40+[9]Febrero!I40+[9]Marzo!I40+[9]Abril!I40+[9]Mayo!I40+[9]Junio!I40+[9]Julio!I40+[9]Agosto!I40+[9]Septiembre!I40+[9]Octubre!I40+[9]Noviembre!I40+[9]Diciembre!I40</f>
        <v>1349</v>
      </c>
      <c r="J42" s="160">
        <f t="shared" si="0"/>
        <v>54288</v>
      </c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</row>
    <row r="43" spans="1:33" ht="20.100000000000001" customHeight="1" thickBot="1" x14ac:dyDescent="0.25">
      <c r="A43" s="161" t="s">
        <v>166</v>
      </c>
      <c r="B43" s="160">
        <f>+[9]Enero!B41+[9]Febrero!B41+[9]Marzo!B41+[9]Abril!B41+[9]Mayo!B41+[9]Junio!B41+[9]Julio!B41+[9]Agosto!B41+[9]Septiembre!B41+[9]Octubre!B41+[9]Noviembre!B41+[9]Diciembre!B41</f>
        <v>38518</v>
      </c>
      <c r="C43" s="160">
        <f>+[9]Enero!C41+[9]Febrero!C41+[9]Marzo!C41+[9]Abril!C41+[9]Mayo!C41+[9]Junio!C41+[9]Julio!C41+[9]Agosto!C41+[9]Septiembre!C41+[9]Octubre!C41+[9]Noviembre!C41+[9]Diciembre!C41</f>
        <v>24859</v>
      </c>
      <c r="D43" s="160">
        <f>+[9]Enero!D41+[9]Febrero!D41+[9]Marzo!D41+[9]Abril!D41+[9]Mayo!D41+[9]Junio!D41+[9]Julio!D41+[9]Agosto!D41+[9]Septiembre!D41+[9]Octubre!D41+[9]Noviembre!D41+[9]Diciembre!D41</f>
        <v>18995</v>
      </c>
      <c r="E43" s="160">
        <f>+[9]Enero!E41+[9]Febrero!E41+[9]Marzo!E41+[9]Abril!E41+[9]Mayo!E41+[9]Junio!E41+[9]Julio!E41+[9]Agosto!E41+[9]Septiembre!E41+[9]Octubre!E41+[9]Noviembre!E41+[9]Diciembre!E41</f>
        <v>42455</v>
      </c>
      <c r="F43" s="160">
        <f>+[9]Enero!F41+[9]Febrero!F41+[9]Marzo!F41+[9]Abril!F41+[9]Mayo!F41+[9]Junio!F41+[9]Julio!F41+[9]Agosto!F41+[9]Septiembre!F41+[9]Octubre!F41+[9]Noviembre!F41+[9]Diciembre!F41</f>
        <v>20974</v>
      </c>
      <c r="G43" s="160">
        <f>+[9]Enero!G41+[9]Febrero!G41+[9]Marzo!G41+[9]Abril!G41+[9]Mayo!G41+[9]Junio!G41+[9]Julio!G41+[9]Agosto!G41+[9]Septiembre!G41+[9]Octubre!G41+[9]Noviembre!G41+[9]Diciembre!G41</f>
        <v>21476</v>
      </c>
      <c r="H43" s="160">
        <f>+[9]Enero!H41+[9]Febrero!H41+[9]Marzo!H41+[9]Abril!H41+[9]Mayo!H41+[9]Junio!H41+[9]Julio!H41+[9]Agosto!H41+[9]Septiembre!H41+[9]Octubre!H41+[9]Noviembre!H41+[9]Diciembre!H41</f>
        <v>20447</v>
      </c>
      <c r="I43" s="160">
        <f>+[9]Enero!I41+[9]Febrero!I41+[9]Marzo!I41+[9]Abril!I41+[9]Mayo!I41+[9]Junio!I41+[9]Julio!I41+[9]Agosto!I41+[9]Septiembre!I41+[9]Octubre!I41+[9]Noviembre!I41+[9]Diciembre!I41</f>
        <v>9279</v>
      </c>
      <c r="J43" s="160">
        <f t="shared" si="0"/>
        <v>197003</v>
      </c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</row>
    <row r="44" spans="1:33" ht="20.100000000000001" customHeight="1" thickBot="1" x14ac:dyDescent="0.25">
      <c r="A44" s="166" t="s">
        <v>10</v>
      </c>
      <c r="B44" s="167">
        <f t="shared" ref="B44:I44" si="1">SUM(B10:B43)</f>
        <v>202192</v>
      </c>
      <c r="C44" s="167">
        <f t="shared" si="1"/>
        <v>1543092</v>
      </c>
      <c r="D44" s="167">
        <f t="shared" si="1"/>
        <v>938749</v>
      </c>
      <c r="E44" s="167">
        <f t="shared" si="1"/>
        <v>693251</v>
      </c>
      <c r="F44" s="167">
        <f t="shared" si="1"/>
        <v>376018</v>
      </c>
      <c r="G44" s="167">
        <f t="shared" si="1"/>
        <v>325029</v>
      </c>
      <c r="H44" s="167">
        <f t="shared" si="1"/>
        <v>996912</v>
      </c>
      <c r="I44" s="167">
        <f t="shared" si="1"/>
        <v>211973</v>
      </c>
      <c r="J44" s="167">
        <f>SUM(J10:J43)</f>
        <v>5287216</v>
      </c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</row>
    <row r="45" spans="1:33" x14ac:dyDescent="0.2">
      <c r="A45" s="185" t="s">
        <v>279</v>
      </c>
      <c r="B45" s="186"/>
      <c r="C45" s="186"/>
      <c r="D45" s="18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  <c r="AD45" s="156"/>
      <c r="AE45" s="156"/>
      <c r="AF45" s="156"/>
      <c r="AG45" s="156"/>
    </row>
    <row r="46" spans="1:33" x14ac:dyDescent="0.2">
      <c r="A46" s="186"/>
      <c r="B46" s="186"/>
      <c r="C46" s="186"/>
      <c r="D46" s="18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D46" s="156"/>
      <c r="AE46" s="156"/>
      <c r="AF46" s="156"/>
      <c r="AG46" s="156"/>
    </row>
    <row r="47" spans="1:33" ht="15" customHeight="1" x14ac:dyDescent="0.2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</row>
    <row r="48" spans="1:33" x14ac:dyDescent="0.2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</row>
    <row r="49" spans="1:33" x14ac:dyDescent="0.2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</row>
    <row r="50" spans="1:33" x14ac:dyDescent="0.2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</row>
    <row r="51" spans="1:33" x14ac:dyDescent="0.2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</row>
    <row r="52" spans="1:33" ht="15.75" x14ac:dyDescent="0.25">
      <c r="A52" s="240" t="s">
        <v>168</v>
      </c>
      <c r="B52" s="240"/>
      <c r="C52" s="240"/>
      <c r="D52" s="240"/>
      <c r="E52" s="240"/>
      <c r="F52" s="240"/>
      <c r="G52" s="240"/>
      <c r="H52" s="240"/>
      <c r="I52" s="240"/>
      <c r="J52" s="240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</row>
    <row r="53" spans="1:33" ht="15.75" x14ac:dyDescent="0.25">
      <c r="A53" s="241" t="s">
        <v>83</v>
      </c>
      <c r="B53" s="240"/>
      <c r="C53" s="240"/>
      <c r="D53" s="240"/>
      <c r="E53" s="240"/>
      <c r="F53" s="240"/>
      <c r="G53" s="240"/>
      <c r="H53" s="240"/>
      <c r="I53" s="240"/>
      <c r="J53" s="240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</row>
    <row r="54" spans="1:33" ht="4.5" customHeight="1" thickBot="1" x14ac:dyDescent="0.25">
      <c r="A54" s="236"/>
      <c r="B54" s="237"/>
      <c r="C54" s="237"/>
      <c r="D54" s="237"/>
      <c r="E54" s="237"/>
      <c r="F54" s="237"/>
      <c r="G54" s="237"/>
      <c r="H54" s="237"/>
      <c r="I54" s="237"/>
      <c r="J54" s="237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</row>
    <row r="55" spans="1:33" ht="13.5" thickBot="1" x14ac:dyDescent="0.25">
      <c r="A55" s="119" t="s">
        <v>1</v>
      </c>
      <c r="B55" s="120" t="s">
        <v>2</v>
      </c>
      <c r="C55" s="121" t="s">
        <v>3</v>
      </c>
      <c r="D55" s="120" t="s">
        <v>4</v>
      </c>
      <c r="E55" s="121" t="s">
        <v>5</v>
      </c>
      <c r="F55" s="120" t="s">
        <v>6</v>
      </c>
      <c r="G55" s="121" t="s">
        <v>7</v>
      </c>
      <c r="H55" s="120" t="s">
        <v>8</v>
      </c>
      <c r="I55" s="121" t="s">
        <v>9</v>
      </c>
      <c r="J55" s="120" t="s">
        <v>10</v>
      </c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</row>
    <row r="56" spans="1:33" ht="20.100000000000001" customHeight="1" x14ac:dyDescent="0.2">
      <c r="A56" s="159" t="s">
        <v>133</v>
      </c>
      <c r="B56" s="160">
        <f>+[9]Enero!B56+[9]Febrero!B56+[9]Marzo!B56+[9]Abril!B56+[9]Mayo!B57+[9]Junio!B56+[9]Julio!B56+[9]Agosto!B57+[9]Septiembre!B56+[9]Octubre!B57+[9]Noviembre!B57+[9]Diciembre!B57</f>
        <v>30242</v>
      </c>
      <c r="C56" s="160">
        <f>+[9]Enero!C56+[9]Febrero!C56+[9]Marzo!C56+[9]Abril!C56+[9]Mayo!C57+[9]Junio!C56+[9]Julio!C56+[9]Agosto!C57+[9]Septiembre!C56+[9]Octubre!C57+[9]Noviembre!C57+[9]Diciembre!C57</f>
        <v>1315054</v>
      </c>
      <c r="D56" s="160">
        <f>+[9]Enero!D56+[9]Febrero!D56+[9]Marzo!D56+[9]Abril!D56+[9]Mayo!D57+[9]Junio!D56+[9]Julio!D56+[9]Agosto!D57+[9]Septiembre!D56+[9]Octubre!D57+[9]Noviembre!D57+[9]Diciembre!D57</f>
        <v>779166</v>
      </c>
      <c r="E56" s="160">
        <f>+[9]Enero!E56+[9]Febrero!E56+[9]Marzo!E56+[9]Abril!E56+[9]Mayo!E57+[9]Junio!E56+[9]Julio!E56+[9]Agosto!E57+[9]Septiembre!E56+[9]Octubre!E57+[9]Noviembre!E57+[9]Diciembre!E57</f>
        <v>444417</v>
      </c>
      <c r="F56" s="160">
        <f>+[9]Enero!F56+[9]Febrero!F56+[9]Marzo!F56+[9]Abril!F56+[9]Mayo!F57+[9]Junio!F56+[9]Julio!F56+[9]Agosto!F57+[9]Septiembre!F56+[9]Octubre!F57+[9]Noviembre!F57+[9]Diciembre!F57</f>
        <v>55110</v>
      </c>
      <c r="G56" s="160">
        <f>+[9]Enero!G56+[9]Febrero!G56+[9]Marzo!G56+[9]Abril!G56+[9]Mayo!G57+[9]Junio!G56+[9]Julio!G56+[9]Agosto!G57+[9]Septiembre!G56+[9]Octubre!G57+[9]Noviembre!G57+[9]Diciembre!G57</f>
        <v>9000</v>
      </c>
      <c r="H56" s="160">
        <f>+[9]Enero!H56+[9]Febrero!H56+[9]Marzo!H56+[9]Abril!H56+[9]Mayo!H57+[9]Junio!H56+[9]Julio!H56+[9]Agosto!H57+[9]Septiembre!H56+[9]Octubre!H57+[9]Noviembre!H57+[9]Diciembre!H57</f>
        <v>210472</v>
      </c>
      <c r="I56" s="160">
        <f>+[9]Enero!I56+[9]Febrero!I56+[9]Marzo!I56+[9]Abril!I56+[9]Mayo!I57+[9]Junio!I56+[9]Julio!I56+[9]Agosto!I57+[9]Septiembre!I56+[9]Octubre!I57+[9]Noviembre!I57+[9]Diciembre!I57</f>
        <v>50525</v>
      </c>
      <c r="J56" s="160">
        <f>SUM(B56:I56)</f>
        <v>2893986</v>
      </c>
      <c r="K56" s="156"/>
      <c r="L56" s="177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</row>
    <row r="57" spans="1:33" ht="20.100000000000001" customHeight="1" x14ac:dyDescent="0.2">
      <c r="A57" s="161" t="s">
        <v>134</v>
      </c>
      <c r="B57" s="160">
        <f>+[9]Enero!B57+[9]Febrero!B57+[9]Marzo!B57+[9]Abril!B57+[9]Mayo!B58+[9]Junio!B57+[9]Julio!B57+[9]Agosto!B58+[9]Septiembre!B57+[9]Octubre!B58+[9]Noviembre!B58+[9]Diciembre!B58</f>
        <v>32586</v>
      </c>
      <c r="C57" s="160">
        <f>+[9]Enero!C57+[9]Febrero!C57+[9]Marzo!C57+[9]Abril!C57+[9]Mayo!C58+[9]Junio!C57+[9]Julio!C57+[9]Agosto!C58+[9]Septiembre!C57+[9]Octubre!C58+[9]Noviembre!C58+[9]Diciembre!C58</f>
        <v>14185</v>
      </c>
      <c r="D57" s="160">
        <f>+[9]Enero!D57+[9]Febrero!D57+[9]Marzo!D57+[9]Abril!D57+[9]Mayo!D58+[9]Junio!D57+[9]Julio!D57+[9]Agosto!D58+[9]Septiembre!D57+[9]Octubre!D58+[9]Noviembre!D58+[9]Diciembre!D58</f>
        <v>20197</v>
      </c>
      <c r="E57" s="160">
        <f>+[9]Enero!E57+[9]Febrero!E57+[9]Marzo!E57+[9]Abril!E57+[9]Mayo!E58+[9]Junio!E57+[9]Julio!E57+[9]Agosto!E58+[9]Septiembre!E57+[9]Octubre!E58+[9]Noviembre!E58+[9]Diciembre!E58</f>
        <v>18709</v>
      </c>
      <c r="F57" s="160">
        <f>+[9]Enero!F57+[9]Febrero!F57+[9]Marzo!F57+[9]Abril!F57+[9]Mayo!F58+[9]Junio!F57+[9]Julio!F57+[9]Agosto!F58+[9]Septiembre!F57+[9]Octubre!F58+[9]Noviembre!F58+[9]Diciembre!F58</f>
        <v>40353</v>
      </c>
      <c r="G57" s="160">
        <f>+[9]Enero!G57+[9]Febrero!G57+[9]Marzo!G57+[9]Abril!G57+[9]Mayo!G58+[9]Junio!G57+[9]Julio!G57+[9]Agosto!G58+[9]Septiembre!G57+[9]Octubre!G58+[9]Noviembre!G58+[9]Diciembre!G58</f>
        <v>41134</v>
      </c>
      <c r="H57" s="160">
        <f>+[9]Enero!H57+[9]Febrero!H57+[9]Marzo!H57+[9]Abril!H57+[9]Mayo!H58+[9]Junio!H57+[9]Julio!H57+[9]Agosto!H58+[9]Septiembre!H57+[9]Octubre!H58+[9]Noviembre!H58+[9]Diciembre!H58</f>
        <v>192263</v>
      </c>
      <c r="I57" s="160">
        <f>+[9]Enero!I57+[9]Febrero!I57+[9]Marzo!I57+[9]Abril!I57+[9]Mayo!I58+[9]Junio!I57+[9]Julio!I57+[9]Agosto!I58+[9]Septiembre!I57+[9]Octubre!I58+[9]Noviembre!I58+[9]Diciembre!I58</f>
        <v>20981</v>
      </c>
      <c r="J57" s="160">
        <f t="shared" ref="J57:J89" si="2">SUM(B57:I57)</f>
        <v>380408</v>
      </c>
      <c r="K57" s="156"/>
      <c r="L57" s="177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</row>
    <row r="58" spans="1:33" ht="20.100000000000001" customHeight="1" x14ac:dyDescent="0.2">
      <c r="A58" s="161" t="s">
        <v>135</v>
      </c>
      <c r="B58" s="160">
        <f>+[9]Enero!B58+[9]Febrero!B58+[9]Marzo!B58+[9]Abril!B58+[9]Mayo!B59+[9]Junio!B58+[9]Julio!B58+[9]Agosto!B59+[9]Septiembre!B58+[9]Octubre!B59+[9]Noviembre!B59+[9]Diciembre!B59</f>
        <v>0</v>
      </c>
      <c r="C58" s="160">
        <f>+[9]Enero!C58+[9]Febrero!C58+[9]Marzo!C58+[9]Abril!C58+[9]Mayo!C59+[9]Junio!C58+[9]Julio!C58+[9]Agosto!C59+[9]Septiembre!C58+[9]Octubre!C59+[9]Noviembre!C59+[9]Diciembre!C59</f>
        <v>0</v>
      </c>
      <c r="D58" s="160">
        <f>+[9]Enero!D58+[9]Febrero!D58+[9]Marzo!D58+[9]Abril!D58+[9]Mayo!D59+[9]Junio!D58+[9]Julio!D58+[9]Agosto!D59+[9]Septiembre!D58+[9]Octubre!D59+[9]Noviembre!D59+[9]Diciembre!D59</f>
        <v>495</v>
      </c>
      <c r="E58" s="160">
        <f>+[9]Enero!E58+[9]Febrero!E58+[9]Marzo!E58+[9]Abril!E58+[9]Mayo!E59+[9]Junio!E58+[9]Julio!E58+[9]Agosto!E59+[9]Septiembre!E58+[9]Octubre!E59+[9]Noviembre!E59+[9]Diciembre!E59</f>
        <v>0</v>
      </c>
      <c r="F58" s="160">
        <f>+[9]Enero!F58+[9]Febrero!F58+[9]Marzo!F58+[9]Abril!F58+[9]Mayo!F59+[9]Junio!F58+[9]Julio!F58+[9]Agosto!F59+[9]Septiembre!F58+[9]Octubre!F59+[9]Noviembre!F59+[9]Diciembre!F59</f>
        <v>0</v>
      </c>
      <c r="G58" s="160">
        <f>+[9]Enero!G58+[9]Febrero!G58+[9]Marzo!G58+[9]Abril!G58+[9]Mayo!G59+[9]Junio!G58+[9]Julio!G58+[9]Agosto!G59+[9]Septiembre!G58+[9]Octubre!G59+[9]Noviembre!G59+[9]Diciembre!G59</f>
        <v>4795</v>
      </c>
      <c r="H58" s="160">
        <f>+[9]Enero!H58+[9]Febrero!H58+[9]Marzo!H58+[9]Abril!H58+[9]Mayo!H59+[9]Junio!H58+[9]Julio!H58+[9]Agosto!H59+[9]Septiembre!H58+[9]Octubre!H59+[9]Noviembre!H59+[9]Diciembre!H59</f>
        <v>0</v>
      </c>
      <c r="I58" s="160">
        <f>+[9]Enero!I58+[9]Febrero!I58+[9]Marzo!I58+[9]Abril!I58+[9]Mayo!I59+[9]Junio!I58+[9]Julio!I58+[9]Agosto!I59+[9]Septiembre!I58+[9]Octubre!I59+[9]Noviembre!I59+[9]Diciembre!I59</f>
        <v>1237</v>
      </c>
      <c r="J58" s="160">
        <f t="shared" si="2"/>
        <v>6527</v>
      </c>
      <c r="K58" s="156"/>
      <c r="L58" s="177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</row>
    <row r="59" spans="1:33" ht="20.100000000000001" customHeight="1" x14ac:dyDescent="0.2">
      <c r="A59" s="161" t="s">
        <v>136</v>
      </c>
      <c r="B59" s="160">
        <f>+[9]Enero!B59+[9]Febrero!B59+[9]Marzo!B59+[9]Abril!B59+[9]Mayo!B60+[9]Junio!B59+[9]Julio!B59+[9]Agosto!B60+[9]Septiembre!B59+[9]Octubre!B60+[9]Noviembre!B60+[9]Diciembre!B60</f>
        <v>18129</v>
      </c>
      <c r="C59" s="160">
        <f>+[9]Enero!C59+[9]Febrero!C59+[9]Marzo!C59+[9]Abril!C59+[9]Mayo!C60+[9]Junio!C59+[9]Julio!C59+[9]Agosto!C60+[9]Septiembre!C59+[9]Octubre!C60+[9]Noviembre!C60+[9]Diciembre!C60</f>
        <v>861474</v>
      </c>
      <c r="D59" s="160">
        <f>+[9]Enero!D59+[9]Febrero!D59+[9]Marzo!D59+[9]Abril!D59+[9]Mayo!D60+[9]Junio!D59+[9]Julio!D59+[9]Agosto!D60+[9]Septiembre!D59+[9]Octubre!D60+[9]Noviembre!D60+[9]Diciembre!D60</f>
        <v>4520</v>
      </c>
      <c r="E59" s="160">
        <f>+[9]Enero!E59+[9]Febrero!E59+[9]Marzo!E59+[9]Abril!E59+[9]Mayo!E60+[9]Junio!E59+[9]Julio!E59+[9]Agosto!E60+[9]Septiembre!E59+[9]Octubre!E60+[9]Noviembre!E60+[9]Diciembre!E60</f>
        <v>13386</v>
      </c>
      <c r="F59" s="160">
        <f>+[9]Enero!F59+[9]Febrero!F59+[9]Marzo!F59+[9]Abril!F59+[9]Mayo!F60+[9]Junio!F59+[9]Julio!F59+[9]Agosto!F60+[9]Septiembre!F59+[9]Octubre!F60+[9]Noviembre!F60+[9]Diciembre!F60</f>
        <v>103371</v>
      </c>
      <c r="G59" s="160">
        <f>+[9]Enero!G59+[9]Febrero!G59+[9]Marzo!G59+[9]Abril!G59+[9]Mayo!G60+[9]Junio!G59+[9]Julio!G59+[9]Agosto!G60+[9]Septiembre!G59+[9]Octubre!G60+[9]Noviembre!G60+[9]Diciembre!G60</f>
        <v>50648</v>
      </c>
      <c r="H59" s="160">
        <f>+[9]Enero!H59+[9]Febrero!H59+[9]Marzo!H59+[9]Abril!H59+[9]Mayo!H60+[9]Junio!H59+[9]Julio!H59+[9]Agosto!H60+[9]Septiembre!H59+[9]Octubre!H60+[9]Noviembre!H60+[9]Diciembre!H60</f>
        <v>7657</v>
      </c>
      <c r="I59" s="160">
        <f>+[9]Enero!I59+[9]Febrero!I59+[9]Marzo!I59+[9]Abril!I59+[9]Mayo!I60+[9]Junio!I59+[9]Julio!I59+[9]Agosto!I60+[9]Septiembre!I59+[9]Octubre!I60+[9]Noviembre!I60+[9]Diciembre!I60</f>
        <v>356857</v>
      </c>
      <c r="J59" s="160">
        <f>SUM(B59:I59)</f>
        <v>1416042</v>
      </c>
      <c r="K59" s="156"/>
      <c r="L59" s="177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</row>
    <row r="60" spans="1:33" ht="20.100000000000001" customHeight="1" x14ac:dyDescent="0.2">
      <c r="A60" s="161" t="s">
        <v>137</v>
      </c>
      <c r="B60" s="160">
        <f>+[9]Enero!B60+[9]Febrero!B60+[9]Marzo!B60+[9]Abril!B60+[9]Mayo!B61+[9]Junio!B60+[9]Julio!B60+[9]Agosto!B61+[9]Septiembre!B60+[9]Octubre!B61+[9]Noviembre!B61+[9]Diciembre!B61</f>
        <v>0</v>
      </c>
      <c r="C60" s="160">
        <f>+[9]Enero!C60+[9]Febrero!C60+[9]Marzo!C60+[9]Abril!C60+[9]Mayo!C61+[9]Junio!C60+[9]Julio!C60+[9]Agosto!C61+[9]Septiembre!C60+[9]Octubre!C61+[9]Noviembre!C61+[9]Diciembre!C61</f>
        <v>375</v>
      </c>
      <c r="D60" s="160">
        <f>+[9]Enero!D60+[9]Febrero!D60+[9]Marzo!D60+[9]Abril!D60+[9]Mayo!D61+[9]Junio!D60+[9]Julio!D60+[9]Agosto!D61+[9]Septiembre!D60+[9]Octubre!D61+[9]Noviembre!D61+[9]Diciembre!D61</f>
        <v>5140</v>
      </c>
      <c r="E60" s="160">
        <f>+[9]Enero!E60+[9]Febrero!E60+[9]Marzo!E60+[9]Abril!E60+[9]Mayo!E61+[9]Junio!E60+[9]Julio!E60+[9]Agosto!E61+[9]Septiembre!E60+[9]Octubre!E61+[9]Noviembre!E61+[9]Diciembre!E61</f>
        <v>0</v>
      </c>
      <c r="F60" s="160">
        <f>+[9]Enero!F60+[9]Febrero!F60+[9]Marzo!F60+[9]Abril!F60+[9]Mayo!F61+[9]Junio!F60+[9]Julio!F60+[9]Agosto!F61+[9]Septiembre!F60+[9]Octubre!F61+[9]Noviembre!F61+[9]Diciembre!F61</f>
        <v>30</v>
      </c>
      <c r="G60" s="160">
        <f>+[9]Enero!G60+[9]Febrero!G60+[9]Marzo!G60+[9]Abril!G60+[9]Mayo!G61+[9]Junio!G60+[9]Julio!G60+[9]Agosto!G61+[9]Septiembre!G60+[9]Octubre!G61+[9]Noviembre!G61+[9]Diciembre!G61</f>
        <v>83</v>
      </c>
      <c r="H60" s="160">
        <f>+[9]Enero!H60+[9]Febrero!H60+[9]Marzo!H60+[9]Abril!H60+[9]Mayo!H61+[9]Junio!H60+[9]Julio!H60+[9]Agosto!H61+[9]Septiembre!H60+[9]Octubre!H61+[9]Noviembre!H61+[9]Diciembre!H61</f>
        <v>39170</v>
      </c>
      <c r="I60" s="160">
        <f>+[9]Enero!I60+[9]Febrero!I60+[9]Marzo!I60+[9]Abril!I60+[9]Mayo!I61+[9]Junio!I60+[9]Julio!I60+[9]Agosto!I61+[9]Septiembre!I60+[9]Octubre!I61+[9]Noviembre!I61+[9]Diciembre!I61</f>
        <v>4051</v>
      </c>
      <c r="J60" s="160">
        <f t="shared" si="2"/>
        <v>48849</v>
      </c>
      <c r="K60" s="156"/>
      <c r="L60" s="177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</row>
    <row r="61" spans="1:33" ht="20.100000000000001" customHeight="1" x14ac:dyDescent="0.2">
      <c r="A61" s="161" t="s">
        <v>138</v>
      </c>
      <c r="B61" s="160">
        <f>+[9]Enero!B61+[9]Febrero!B61+[9]Marzo!B61+[9]Abril!B61+[9]Mayo!B62+[9]Junio!B61+[9]Julio!B61+[9]Agosto!B62+[9]Septiembre!B61+[9]Octubre!B62+[9]Noviembre!B62+[9]Diciembre!B62</f>
        <v>6652</v>
      </c>
      <c r="C61" s="160">
        <f>+[9]Enero!C61+[9]Febrero!C61+[9]Marzo!C61+[9]Abril!C61+[9]Mayo!C62+[9]Junio!C61+[9]Julio!C61+[9]Agosto!C62+[9]Septiembre!C61+[9]Octubre!C62+[9]Noviembre!C62+[9]Diciembre!C62</f>
        <v>3878</v>
      </c>
      <c r="D61" s="160">
        <f>+[9]Enero!D61+[9]Febrero!D61+[9]Marzo!D61+[9]Abril!D61+[9]Mayo!D62+[9]Junio!D61+[9]Julio!D61+[9]Agosto!D62+[9]Septiembre!D61+[9]Octubre!D62+[9]Noviembre!D62+[9]Diciembre!D62</f>
        <v>9884</v>
      </c>
      <c r="E61" s="160">
        <f>+[9]Enero!E61+[9]Febrero!E61+[9]Marzo!E61+[9]Abril!E61+[9]Mayo!E62+[9]Junio!E61+[9]Julio!E61+[9]Agosto!E62+[9]Septiembre!E61+[9]Octubre!E62+[9]Noviembre!E62+[9]Diciembre!E62</f>
        <v>18221</v>
      </c>
      <c r="F61" s="160">
        <f>+[9]Enero!F61+[9]Febrero!F61+[9]Marzo!F61+[9]Abril!F61+[9]Mayo!F62+[9]Junio!F61+[9]Julio!F61+[9]Agosto!F62+[9]Septiembre!F61+[9]Octubre!F62+[9]Noviembre!F62+[9]Diciembre!F62</f>
        <v>23091</v>
      </c>
      <c r="G61" s="160">
        <f>+[9]Enero!G61+[9]Febrero!G61+[9]Marzo!G61+[9]Abril!G61+[9]Mayo!G62+[9]Junio!G61+[9]Julio!G61+[9]Agosto!G62+[9]Septiembre!G61+[9]Octubre!G62+[9]Noviembre!G62+[9]Diciembre!G62</f>
        <v>11265</v>
      </c>
      <c r="H61" s="160">
        <f>+[9]Enero!H61+[9]Febrero!H61+[9]Marzo!H61+[9]Abril!H61+[9]Mayo!H62+[9]Junio!H61+[9]Julio!H61+[9]Agosto!H62+[9]Septiembre!H61+[9]Octubre!H62+[9]Noviembre!H62+[9]Diciembre!H62</f>
        <v>215164</v>
      </c>
      <c r="I61" s="160">
        <f>+[9]Enero!I61+[9]Febrero!I61+[9]Marzo!I61+[9]Abril!I61+[9]Mayo!I62+[9]Junio!I61+[9]Julio!I61+[9]Agosto!I62+[9]Septiembre!I61+[9]Octubre!I62+[9]Noviembre!I62+[9]Diciembre!I62</f>
        <v>34021</v>
      </c>
      <c r="J61" s="160">
        <f t="shared" si="2"/>
        <v>322176</v>
      </c>
      <c r="K61" s="156"/>
      <c r="L61" s="177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</row>
    <row r="62" spans="1:33" ht="20.100000000000001" customHeight="1" x14ac:dyDescent="0.2">
      <c r="A62" s="161" t="s">
        <v>139</v>
      </c>
      <c r="B62" s="160">
        <f>+[9]Enero!B62+[9]Febrero!B62+[9]Marzo!B62+[9]Abril!B62+[9]Mayo!B63+[9]Junio!B62+[9]Julio!B62+[9]Agosto!B63+[9]Septiembre!B62+[9]Octubre!B63+[9]Noviembre!B63+[9]Diciembre!B63</f>
        <v>1414</v>
      </c>
      <c r="C62" s="160">
        <f>+[9]Enero!C62+[9]Febrero!C62+[9]Marzo!C62+[9]Abril!C62+[9]Mayo!C63+[9]Junio!C62+[9]Julio!C62+[9]Agosto!C63+[9]Septiembre!C62+[9]Octubre!C63+[9]Noviembre!C63+[9]Diciembre!C63</f>
        <v>3230</v>
      </c>
      <c r="D62" s="160">
        <f>+[9]Enero!D62+[9]Febrero!D62+[9]Marzo!D62+[9]Abril!D62+[9]Mayo!D63+[9]Junio!D62+[9]Julio!D62+[9]Agosto!D63+[9]Septiembre!D62+[9]Octubre!D63+[9]Noviembre!D63+[9]Diciembre!D63</f>
        <v>7237</v>
      </c>
      <c r="E62" s="160">
        <f>+[9]Enero!E62+[9]Febrero!E62+[9]Marzo!E62+[9]Abril!E62+[9]Mayo!E63+[9]Junio!E62+[9]Julio!E62+[9]Agosto!E63+[9]Septiembre!E62+[9]Octubre!E63+[9]Noviembre!E63+[9]Diciembre!E63</f>
        <v>504</v>
      </c>
      <c r="F62" s="160">
        <f>+[9]Enero!F62+[9]Febrero!F62+[9]Marzo!F62+[9]Abril!F62+[9]Mayo!F63+[9]Junio!F62+[9]Julio!F62+[9]Agosto!F63+[9]Septiembre!F62+[9]Octubre!F63+[9]Noviembre!F63+[9]Diciembre!F63</f>
        <v>4355</v>
      </c>
      <c r="G62" s="160">
        <f>+[9]Enero!G62+[9]Febrero!G62+[9]Marzo!G62+[9]Abril!G62+[9]Mayo!G63+[9]Junio!G62+[9]Julio!G62+[9]Agosto!G63+[9]Septiembre!G62+[9]Octubre!G63+[9]Noviembre!G63+[9]Diciembre!G63</f>
        <v>77114</v>
      </c>
      <c r="H62" s="160">
        <f>+[9]Enero!H62+[9]Febrero!H62+[9]Marzo!H62+[9]Abril!H62+[9]Mayo!H63+[9]Junio!H62+[9]Julio!H62+[9]Agosto!H63+[9]Septiembre!H62+[9]Octubre!H63+[9]Noviembre!H63+[9]Diciembre!H63</f>
        <v>111314</v>
      </c>
      <c r="I62" s="160">
        <f>+[9]Enero!I62+[9]Febrero!I62+[9]Marzo!I62+[9]Abril!I62+[9]Mayo!I63+[9]Junio!I62+[9]Julio!I62+[9]Agosto!I63+[9]Septiembre!I62+[9]Octubre!I63+[9]Noviembre!I63+[9]Diciembre!I63</f>
        <v>4618</v>
      </c>
      <c r="J62" s="160">
        <f t="shared" si="2"/>
        <v>209786</v>
      </c>
      <c r="K62" s="156"/>
      <c r="L62" s="177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</row>
    <row r="63" spans="1:33" ht="20.100000000000001" customHeight="1" x14ac:dyDescent="0.2">
      <c r="A63" s="161" t="s">
        <v>140</v>
      </c>
      <c r="B63" s="160">
        <f>+[9]Enero!B63+[9]Febrero!B63+[9]Marzo!B63+[9]Abril!B63+[9]Mayo!B64+[9]Junio!B63+[9]Julio!B63+[9]Agosto!B64+[9]Septiembre!B63+[9]Octubre!B64+[9]Noviembre!B64+[9]Diciembre!B64</f>
        <v>393</v>
      </c>
      <c r="C63" s="160">
        <f>+[9]Enero!C63+[9]Febrero!C63+[9]Marzo!C63+[9]Abril!C63+[9]Mayo!C64+[9]Junio!C63+[9]Julio!C63+[9]Agosto!C64+[9]Septiembre!C63+[9]Octubre!C64+[9]Noviembre!C64+[9]Diciembre!C64</f>
        <v>10</v>
      </c>
      <c r="D63" s="160">
        <f>+[9]Enero!D63+[9]Febrero!D63+[9]Marzo!D63+[9]Abril!D63+[9]Mayo!D64+[9]Junio!D63+[9]Julio!D63+[9]Agosto!D64+[9]Septiembre!D63+[9]Octubre!D64+[9]Noviembre!D64+[9]Diciembre!D64</f>
        <v>0</v>
      </c>
      <c r="E63" s="160">
        <f>+[9]Enero!E63+[9]Febrero!E63+[9]Marzo!E63+[9]Abril!E63+[9]Mayo!E64+[9]Junio!E63+[9]Julio!E63+[9]Agosto!E64+[9]Septiembre!E63+[9]Octubre!E64+[9]Noviembre!E64+[9]Diciembre!E64</f>
        <v>0</v>
      </c>
      <c r="F63" s="160">
        <f>+[9]Enero!F63+[9]Febrero!F63+[9]Marzo!F63+[9]Abril!F63+[9]Mayo!F64+[9]Junio!F63+[9]Julio!F63+[9]Agosto!F64+[9]Septiembre!F63+[9]Octubre!F64+[9]Noviembre!F64+[9]Diciembre!F64</f>
        <v>263</v>
      </c>
      <c r="G63" s="160">
        <f>+[9]Enero!G63+[9]Febrero!G63+[9]Marzo!G63+[9]Abril!G63+[9]Mayo!G64+[9]Junio!G63+[9]Julio!G63+[9]Agosto!G64+[9]Septiembre!G63+[9]Octubre!G64+[9]Noviembre!G64+[9]Diciembre!G64</f>
        <v>2297</v>
      </c>
      <c r="H63" s="160">
        <f>+[9]Enero!H63+[9]Febrero!H63+[9]Marzo!H63+[9]Abril!H63+[9]Mayo!H64+[9]Junio!H63+[9]Julio!H63+[9]Agosto!H64+[9]Septiembre!H63+[9]Octubre!H64+[9]Noviembre!H64+[9]Diciembre!H64</f>
        <v>1615</v>
      </c>
      <c r="I63" s="160">
        <f>+[9]Enero!I63+[9]Febrero!I63+[9]Marzo!I63+[9]Abril!I63+[9]Mayo!I64+[9]Junio!I63+[9]Julio!I63+[9]Agosto!I64+[9]Septiembre!I63+[9]Octubre!I64+[9]Noviembre!I64+[9]Diciembre!I64</f>
        <v>0</v>
      </c>
      <c r="J63" s="160">
        <f t="shared" si="2"/>
        <v>4578</v>
      </c>
      <c r="K63" s="156"/>
      <c r="L63" s="177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</row>
    <row r="64" spans="1:33" ht="20.100000000000001" customHeight="1" x14ac:dyDescent="0.2">
      <c r="A64" s="161" t="s">
        <v>141</v>
      </c>
      <c r="B64" s="160">
        <f>+[9]Enero!B64+[9]Febrero!B64+[9]Marzo!B64+[9]Abril!B64+[9]Mayo!B65+[9]Junio!B64+[9]Julio!B64+[9]Agosto!B65+[9]Septiembre!B64+[9]Octubre!B65+[9]Noviembre!B65+[9]Diciembre!B65</f>
        <v>23283</v>
      </c>
      <c r="C64" s="160">
        <f>+[9]Enero!C64+[9]Febrero!C64+[9]Marzo!C64+[9]Abril!C64+[9]Mayo!C65+[9]Junio!C64+[9]Julio!C64+[9]Agosto!C65+[9]Septiembre!C64+[9]Octubre!C65+[9]Noviembre!C65+[9]Diciembre!C65</f>
        <v>19373</v>
      </c>
      <c r="D64" s="160">
        <f>+[9]Enero!D64+[9]Febrero!D64+[9]Marzo!D64+[9]Abril!D64+[9]Mayo!D65+[9]Junio!D64+[9]Julio!D64+[9]Agosto!D65+[9]Septiembre!D64+[9]Octubre!D65+[9]Noviembre!D65+[9]Diciembre!D65</f>
        <v>30626</v>
      </c>
      <c r="E64" s="160">
        <f>+[9]Enero!E64+[9]Febrero!E64+[9]Marzo!E64+[9]Abril!E64+[9]Mayo!E65+[9]Junio!E64+[9]Julio!E64+[9]Agosto!E65+[9]Septiembre!E64+[9]Octubre!E65+[9]Noviembre!E65+[9]Diciembre!E65</f>
        <v>3314</v>
      </c>
      <c r="F64" s="160">
        <f>+[9]Enero!F64+[9]Febrero!F64+[9]Marzo!F64+[9]Abril!F64+[9]Mayo!F65+[9]Junio!F64+[9]Julio!F64+[9]Agosto!F65+[9]Septiembre!F64+[9]Octubre!F65+[9]Noviembre!F65+[9]Diciembre!F65</f>
        <v>37429</v>
      </c>
      <c r="G64" s="160">
        <f>+[9]Enero!G64+[9]Febrero!G64+[9]Marzo!G64+[9]Abril!G64+[9]Mayo!G65+[9]Junio!G64+[9]Julio!G64+[9]Agosto!G65+[9]Septiembre!G64+[9]Octubre!G65+[9]Noviembre!G65+[9]Diciembre!G65</f>
        <v>158239</v>
      </c>
      <c r="H64" s="160">
        <f>+[9]Enero!H64+[9]Febrero!H64+[9]Marzo!H64+[9]Abril!H64+[9]Mayo!H65+[9]Junio!H64+[9]Julio!H64+[9]Agosto!H65+[9]Septiembre!H64+[9]Octubre!H65+[9]Noviembre!H65+[9]Diciembre!H65</f>
        <v>111271</v>
      </c>
      <c r="I64" s="160">
        <f>+[9]Enero!I64+[9]Febrero!I64+[9]Marzo!I64+[9]Abril!I64+[9]Mayo!I65+[9]Junio!I64+[9]Julio!I64+[9]Agosto!I65+[9]Septiembre!I64+[9]Octubre!I65+[9]Noviembre!I65+[9]Diciembre!I65</f>
        <v>10492</v>
      </c>
      <c r="J64" s="160">
        <f t="shared" si="2"/>
        <v>394027</v>
      </c>
      <c r="K64" s="156"/>
      <c r="L64" s="177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</row>
    <row r="65" spans="1:33" ht="20.100000000000001" customHeight="1" x14ac:dyDescent="0.2">
      <c r="A65" s="161" t="s">
        <v>142</v>
      </c>
      <c r="B65" s="160">
        <f>+[9]Enero!B65+[9]Febrero!B65+[9]Marzo!B65+[9]Abril!B65+[9]Mayo!B66+[9]Junio!B65+[9]Julio!B65+[9]Agosto!B66+[9]Septiembre!B65+[9]Octubre!B66+[9]Noviembre!B66+[9]Diciembre!B66</f>
        <v>9493</v>
      </c>
      <c r="C65" s="160">
        <f>+[9]Enero!C65+[9]Febrero!C65+[9]Marzo!C65+[9]Abril!C65+[9]Mayo!C66+[9]Junio!C65+[9]Julio!C65+[9]Agosto!C66+[9]Septiembre!C65+[9]Octubre!C66+[9]Noviembre!C66+[9]Diciembre!C66</f>
        <v>9242</v>
      </c>
      <c r="D65" s="160">
        <f>+[9]Enero!D65+[9]Febrero!D65+[9]Marzo!D65+[9]Abril!D65+[9]Mayo!D66+[9]Junio!D65+[9]Julio!D65+[9]Agosto!D66+[9]Septiembre!D65+[9]Octubre!D66+[9]Noviembre!D66+[9]Diciembre!D66</f>
        <v>2868</v>
      </c>
      <c r="E65" s="160">
        <f>+[9]Enero!E65+[9]Febrero!E65+[9]Marzo!E65+[9]Abril!E65+[9]Mayo!E66+[9]Junio!E65+[9]Julio!E65+[9]Agosto!E66+[9]Septiembre!E65+[9]Octubre!E66+[9]Noviembre!E66+[9]Diciembre!E66</f>
        <v>20649</v>
      </c>
      <c r="F65" s="160">
        <f>+[9]Enero!F65+[9]Febrero!F65+[9]Marzo!F65+[9]Abril!F65+[9]Mayo!F66+[9]Junio!F65+[9]Julio!F65+[9]Agosto!F66+[9]Septiembre!F65+[9]Octubre!F66+[9]Noviembre!F66+[9]Diciembre!F66</f>
        <v>11327</v>
      </c>
      <c r="G65" s="160">
        <f>+[9]Enero!G65+[9]Febrero!G65+[9]Marzo!G65+[9]Abril!G65+[9]Mayo!G66+[9]Junio!G65+[9]Julio!G65+[9]Agosto!G66+[9]Septiembre!G65+[9]Octubre!G66+[9]Noviembre!G66+[9]Diciembre!G66</f>
        <v>3475</v>
      </c>
      <c r="H65" s="160">
        <f>+[9]Enero!H65+[9]Febrero!H65+[9]Marzo!H65+[9]Abril!H65+[9]Mayo!H66+[9]Junio!H65+[9]Julio!H65+[9]Agosto!H66+[9]Septiembre!H65+[9]Octubre!H66+[9]Noviembre!H66+[9]Diciembre!H66</f>
        <v>34211</v>
      </c>
      <c r="I65" s="160">
        <f>+[9]Enero!I65+[9]Febrero!I65+[9]Marzo!I65+[9]Abril!I65+[9]Mayo!I66+[9]Junio!I65+[9]Julio!I65+[9]Agosto!I66+[9]Septiembre!I65+[9]Octubre!I66+[9]Noviembre!I66+[9]Diciembre!I66</f>
        <v>5498</v>
      </c>
      <c r="J65" s="160">
        <f t="shared" si="2"/>
        <v>96763</v>
      </c>
      <c r="K65" s="156"/>
      <c r="L65" s="177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</row>
    <row r="66" spans="1:33" ht="20.100000000000001" customHeight="1" x14ac:dyDescent="0.2">
      <c r="A66" s="161" t="s">
        <v>143</v>
      </c>
      <c r="B66" s="160">
        <f>+[9]Enero!B66+[9]Febrero!B66+[9]Marzo!B66+[9]Abril!B66+[9]Mayo!B67+[9]Junio!B66+[9]Julio!B66+[9]Agosto!B67+[9]Septiembre!B66+[9]Octubre!B67+[9]Noviembre!B67+[9]Diciembre!B67</f>
        <v>102</v>
      </c>
      <c r="C66" s="160">
        <f>+[9]Enero!C66+[9]Febrero!C66+[9]Marzo!C66+[9]Abril!C66+[9]Mayo!C67+[9]Junio!C66+[9]Julio!C66+[9]Agosto!C67+[9]Septiembre!C66+[9]Octubre!C67+[9]Noviembre!C67+[9]Diciembre!C67</f>
        <v>21101</v>
      </c>
      <c r="D66" s="160">
        <f>+[9]Enero!D66+[9]Febrero!D66+[9]Marzo!D66+[9]Abril!D66+[9]Mayo!D67+[9]Junio!D66+[9]Julio!D66+[9]Agosto!D67+[9]Septiembre!D66+[9]Octubre!D67+[9]Noviembre!D67+[9]Diciembre!D67</f>
        <v>217</v>
      </c>
      <c r="E66" s="160">
        <f>+[9]Enero!E66+[9]Febrero!E66+[9]Marzo!E66+[9]Abril!E66+[9]Mayo!E67+[9]Junio!E66+[9]Julio!E66+[9]Agosto!E67+[9]Septiembre!E66+[9]Octubre!E67+[9]Noviembre!E67+[9]Diciembre!E67</f>
        <v>352</v>
      </c>
      <c r="F66" s="160">
        <f>+[9]Enero!F66+[9]Febrero!F66+[9]Marzo!F66+[9]Abril!F66+[9]Mayo!F67+[9]Junio!F66+[9]Julio!F66+[9]Agosto!F67+[9]Septiembre!F66+[9]Octubre!F67+[9]Noviembre!F67+[9]Diciembre!F67</f>
        <v>20999</v>
      </c>
      <c r="G66" s="160">
        <f>+[9]Enero!G66+[9]Febrero!G66+[9]Marzo!G66+[9]Abril!G66+[9]Mayo!G67+[9]Junio!G66+[9]Julio!G66+[9]Agosto!G67+[9]Septiembre!G66+[9]Octubre!G67+[9]Noviembre!G67+[9]Diciembre!G67</f>
        <v>5124</v>
      </c>
      <c r="H66" s="160">
        <f>+[9]Enero!H66+[9]Febrero!H66+[9]Marzo!H66+[9]Abril!H66+[9]Mayo!H67+[9]Junio!H66+[9]Julio!H66+[9]Agosto!H67+[9]Septiembre!H66+[9]Octubre!H67+[9]Noviembre!H67+[9]Diciembre!H67</f>
        <v>607</v>
      </c>
      <c r="I66" s="160">
        <f>+[9]Enero!I66+[9]Febrero!I66+[9]Marzo!I66+[9]Abril!I66+[9]Mayo!I67+[9]Junio!I66+[9]Julio!I66+[9]Agosto!I67+[9]Septiembre!I66+[9]Octubre!I67+[9]Noviembre!I67+[9]Diciembre!I67</f>
        <v>13832</v>
      </c>
      <c r="J66" s="160">
        <f t="shared" si="2"/>
        <v>62334</v>
      </c>
      <c r="K66" s="156"/>
      <c r="L66" s="177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</row>
    <row r="67" spans="1:33" ht="20.100000000000001" customHeight="1" x14ac:dyDescent="0.2">
      <c r="A67" s="161" t="s">
        <v>144</v>
      </c>
      <c r="B67" s="160">
        <f>+[9]Enero!B67+[9]Febrero!B67+[9]Marzo!B67+[9]Abril!B67+[9]Mayo!B68+[9]Junio!B67+[9]Julio!B67+[9]Agosto!B68+[9]Septiembre!B67+[9]Octubre!B68+[9]Noviembre!B68+[9]Diciembre!B68</f>
        <v>4</v>
      </c>
      <c r="C67" s="160">
        <f>+[9]Enero!C67+[9]Febrero!C67+[9]Marzo!C67+[9]Abril!C67+[9]Mayo!C68+[9]Junio!C67+[9]Julio!C67+[9]Agosto!C68+[9]Septiembre!C67+[9]Octubre!C68+[9]Noviembre!C68+[9]Diciembre!C68</f>
        <v>0</v>
      </c>
      <c r="D67" s="160">
        <f>+[9]Enero!D67+[9]Febrero!D67+[9]Marzo!D67+[9]Abril!D67+[9]Mayo!D68+[9]Junio!D67+[9]Julio!D67+[9]Agosto!D68+[9]Septiembre!D67+[9]Octubre!D68+[9]Noviembre!D68+[9]Diciembre!D68</f>
        <v>0</v>
      </c>
      <c r="E67" s="160">
        <f>+[9]Enero!E67+[9]Febrero!E67+[9]Marzo!E67+[9]Abril!E67+[9]Mayo!E68+[9]Junio!E67+[9]Julio!E67+[9]Agosto!E68+[9]Septiembre!E67+[9]Octubre!E68+[9]Noviembre!E68+[9]Diciembre!E68</f>
        <v>24802</v>
      </c>
      <c r="F67" s="160">
        <f>+[9]Enero!F67+[9]Febrero!F67+[9]Marzo!F67+[9]Abril!F67+[9]Mayo!F68+[9]Junio!F67+[9]Julio!F67+[9]Agosto!F68+[9]Septiembre!F67+[9]Octubre!F68+[9]Noviembre!F68+[9]Diciembre!F68</f>
        <v>3710</v>
      </c>
      <c r="G67" s="160">
        <f>+[9]Enero!G67+[9]Febrero!G67+[9]Marzo!G67+[9]Abril!G67+[9]Mayo!G68+[9]Junio!G67+[9]Julio!G67+[9]Agosto!G68+[9]Septiembre!G67+[9]Octubre!G68+[9]Noviembre!G68+[9]Diciembre!G68</f>
        <v>2340</v>
      </c>
      <c r="H67" s="160">
        <f>+[9]Enero!H67+[9]Febrero!H67+[9]Marzo!H67+[9]Abril!H67+[9]Mayo!H68+[9]Junio!H67+[9]Julio!H67+[9]Agosto!H68+[9]Septiembre!H67+[9]Octubre!H68+[9]Noviembre!H68+[9]Diciembre!H68</f>
        <v>614</v>
      </c>
      <c r="I67" s="160">
        <f>+[9]Enero!I67+[9]Febrero!I67+[9]Marzo!I67+[9]Abril!I67+[9]Mayo!I68+[9]Junio!I67+[9]Julio!I67+[9]Agosto!I68+[9]Septiembre!I67+[9]Octubre!I68+[9]Noviembre!I68+[9]Diciembre!I68</f>
        <v>0</v>
      </c>
      <c r="J67" s="160">
        <f t="shared" si="2"/>
        <v>31470</v>
      </c>
      <c r="K67" s="156"/>
      <c r="L67" s="177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</row>
    <row r="68" spans="1:33" ht="20.100000000000001" customHeight="1" x14ac:dyDescent="0.2">
      <c r="A68" s="161" t="s">
        <v>145</v>
      </c>
      <c r="B68" s="160">
        <f>+[9]Enero!B68+[9]Febrero!B68+[9]Marzo!B68+[9]Abril!B68+[9]Mayo!B69+[9]Junio!B68+[9]Julio!B68+[9]Agosto!B69+[9]Septiembre!B68+[9]Octubre!B69+[9]Noviembre!B69+[9]Diciembre!B69</f>
        <v>6416</v>
      </c>
      <c r="C68" s="160">
        <f>+[9]Enero!C68+[9]Febrero!C68+[9]Marzo!C68+[9]Abril!C68+[9]Mayo!C69+[9]Junio!C68+[9]Julio!C68+[9]Agosto!C69+[9]Septiembre!C68+[9]Octubre!C69+[9]Noviembre!C69+[9]Diciembre!C69</f>
        <v>13439</v>
      </c>
      <c r="D68" s="160">
        <f>+[9]Enero!D68+[9]Febrero!D68+[9]Marzo!D68+[9]Abril!D68+[9]Mayo!D69+[9]Junio!D68+[9]Julio!D68+[9]Agosto!D69+[9]Septiembre!D68+[9]Octubre!D69+[9]Noviembre!D69+[9]Diciembre!D69</f>
        <v>2743</v>
      </c>
      <c r="E68" s="160">
        <f>+[9]Enero!E68+[9]Febrero!E68+[9]Marzo!E68+[9]Abril!E68+[9]Mayo!E69+[9]Junio!E68+[9]Julio!E68+[9]Agosto!E69+[9]Septiembre!E68+[9]Octubre!E69+[9]Noviembre!E69+[9]Diciembre!E69</f>
        <v>7184</v>
      </c>
      <c r="F68" s="160">
        <f>+[9]Enero!F68+[9]Febrero!F68+[9]Marzo!F68+[9]Abril!F68+[9]Mayo!F69+[9]Junio!F68+[9]Julio!F68+[9]Agosto!F69+[9]Septiembre!F68+[9]Octubre!F69+[9]Noviembre!F69+[9]Diciembre!F69</f>
        <v>27458</v>
      </c>
      <c r="G68" s="160">
        <f>+[9]Enero!G68+[9]Febrero!G68+[9]Marzo!G68+[9]Abril!G68+[9]Mayo!G69+[9]Junio!G68+[9]Julio!G68+[9]Agosto!G69+[9]Septiembre!G68+[9]Octubre!G69+[9]Noviembre!G69+[9]Diciembre!G69</f>
        <v>7398</v>
      </c>
      <c r="H68" s="160">
        <f>+[9]Enero!H68+[9]Febrero!H68+[9]Marzo!H68+[9]Abril!H68+[9]Mayo!H69+[9]Junio!H68+[9]Julio!H68+[9]Agosto!H69+[9]Septiembre!H68+[9]Octubre!H69+[9]Noviembre!H69+[9]Diciembre!H69</f>
        <v>622</v>
      </c>
      <c r="I68" s="160">
        <f>+[9]Enero!I68+[9]Febrero!I68+[9]Marzo!I68+[9]Abril!I68+[9]Mayo!I69+[9]Junio!I68+[9]Julio!I68+[9]Agosto!I69+[9]Septiembre!I68+[9]Octubre!I69+[9]Noviembre!I69+[9]Diciembre!I69</f>
        <v>6208</v>
      </c>
      <c r="J68" s="160">
        <f t="shared" si="2"/>
        <v>71468</v>
      </c>
      <c r="K68" s="156"/>
      <c r="L68" s="177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</row>
    <row r="69" spans="1:33" ht="20.100000000000001" customHeight="1" x14ac:dyDescent="0.2">
      <c r="A69" s="161" t="s">
        <v>146</v>
      </c>
      <c r="B69" s="160">
        <f>+[9]Enero!B69+[9]Febrero!B69+[9]Marzo!B69+[9]Abril!B69+[9]Mayo!B70+[9]Junio!B69+[9]Julio!B69+[9]Agosto!B70+[9]Septiembre!B69+[9]Octubre!B70+[9]Noviembre!B70+[9]Diciembre!B70</f>
        <v>38850</v>
      </c>
      <c r="C69" s="160">
        <f>+[9]Enero!C69+[9]Febrero!C69+[9]Marzo!C69+[9]Abril!C69+[9]Mayo!C70+[9]Junio!C69+[9]Julio!C69+[9]Agosto!C70+[9]Septiembre!C69+[9]Octubre!C70+[9]Noviembre!C70+[9]Diciembre!C70</f>
        <v>34450</v>
      </c>
      <c r="D69" s="160">
        <f>+[9]Enero!D69+[9]Febrero!D69+[9]Marzo!D69+[9]Abril!D69+[9]Mayo!D70+[9]Junio!D69+[9]Julio!D69+[9]Agosto!D70+[9]Septiembre!D69+[9]Octubre!D70+[9]Noviembre!D70+[9]Diciembre!D70</f>
        <v>44131</v>
      </c>
      <c r="E69" s="160">
        <f>+[9]Enero!E69+[9]Febrero!E69+[9]Marzo!E69+[9]Abril!E69+[9]Mayo!E70+[9]Junio!E69+[9]Julio!E69+[9]Agosto!E70+[9]Septiembre!E69+[9]Octubre!E70+[9]Noviembre!E70+[9]Diciembre!E70</f>
        <v>84713</v>
      </c>
      <c r="F69" s="160">
        <f>+[9]Enero!F69+[9]Febrero!F69+[9]Marzo!F69+[9]Abril!F69+[9]Mayo!F70+[9]Junio!F69+[9]Julio!F69+[9]Agosto!F70+[9]Septiembre!F69+[9]Octubre!F70+[9]Noviembre!F70+[9]Diciembre!F70</f>
        <v>48101</v>
      </c>
      <c r="G69" s="160">
        <f>+[9]Enero!G69+[9]Febrero!G69+[9]Marzo!G69+[9]Abril!G69+[9]Mayo!G70+[9]Junio!G69+[9]Julio!G69+[9]Agosto!G70+[9]Septiembre!G69+[9]Octubre!G70+[9]Noviembre!G70+[9]Diciembre!G70</f>
        <v>10886</v>
      </c>
      <c r="H69" s="160">
        <f>+[9]Enero!H69+[9]Febrero!H69+[9]Marzo!H69+[9]Abril!H69+[9]Mayo!H70+[9]Junio!H69+[9]Julio!H69+[9]Agosto!H70+[9]Septiembre!H69+[9]Octubre!H70+[9]Noviembre!H70+[9]Diciembre!H70</f>
        <v>64081</v>
      </c>
      <c r="I69" s="160">
        <f>+[9]Enero!I69+[9]Febrero!I69+[9]Marzo!I69+[9]Abril!I69+[9]Mayo!I70+[9]Junio!I69+[9]Julio!I69+[9]Agosto!I70+[9]Septiembre!I69+[9]Octubre!I70+[9]Noviembre!I70+[9]Diciembre!I70</f>
        <v>16117</v>
      </c>
      <c r="J69" s="160">
        <f t="shared" si="2"/>
        <v>341329</v>
      </c>
      <c r="K69" s="156"/>
      <c r="L69" s="177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</row>
    <row r="70" spans="1:33" ht="20.100000000000001" customHeight="1" x14ac:dyDescent="0.2">
      <c r="A70" s="161" t="s">
        <v>147</v>
      </c>
      <c r="B70" s="160">
        <f>+[9]Enero!B70+[9]Febrero!B70+[9]Marzo!B70+[9]Abril!B70+[9]Mayo!B71+[9]Junio!B70+[9]Julio!B70+[9]Agosto!B71+[9]Septiembre!B70+[9]Octubre!B71+[9]Noviembre!B71+[9]Diciembre!B71</f>
        <v>16235</v>
      </c>
      <c r="C70" s="160">
        <f>+[9]Enero!C70+[9]Febrero!C70+[9]Marzo!C70+[9]Abril!C70+[9]Mayo!C71+[9]Junio!C70+[9]Julio!C70+[9]Agosto!C71+[9]Septiembre!C70+[9]Octubre!C71+[9]Noviembre!C71+[9]Diciembre!C71</f>
        <v>4330</v>
      </c>
      <c r="D70" s="160">
        <f>+[9]Enero!D70+[9]Febrero!D70+[9]Marzo!D70+[9]Abril!D70+[9]Mayo!D71+[9]Junio!D70+[9]Julio!D70+[9]Agosto!D71+[9]Septiembre!D70+[9]Octubre!D71+[9]Noviembre!D71+[9]Diciembre!D71</f>
        <v>51505</v>
      </c>
      <c r="E70" s="160">
        <f>+[9]Enero!E70+[9]Febrero!E70+[9]Marzo!E70+[9]Abril!E70+[9]Mayo!E71+[9]Junio!E70+[9]Julio!E70+[9]Agosto!E71+[9]Septiembre!E70+[9]Octubre!E71+[9]Noviembre!E71+[9]Diciembre!E71</f>
        <v>19005</v>
      </c>
      <c r="F70" s="160">
        <f>+[9]Enero!F70+[9]Febrero!F70+[9]Marzo!F70+[9]Abril!F70+[9]Mayo!F71+[9]Junio!F70+[9]Julio!F70+[9]Agosto!F71+[9]Septiembre!F70+[9]Octubre!F71+[9]Noviembre!F71+[9]Diciembre!F71</f>
        <v>10462</v>
      </c>
      <c r="G70" s="160">
        <f>+[9]Enero!G70+[9]Febrero!G70+[9]Marzo!G70+[9]Abril!G70+[9]Mayo!G71+[9]Junio!G70+[9]Julio!G70+[9]Agosto!G71+[9]Septiembre!G70+[9]Octubre!G71+[9]Noviembre!G71+[9]Diciembre!G71</f>
        <v>8295</v>
      </c>
      <c r="H70" s="160">
        <f>+[9]Enero!H70+[9]Febrero!H70+[9]Marzo!H70+[9]Abril!H70+[9]Mayo!H71+[9]Junio!H70+[9]Julio!H70+[9]Agosto!H71+[9]Septiembre!H70+[9]Octubre!H71+[9]Noviembre!H71+[9]Diciembre!H71</f>
        <v>5523</v>
      </c>
      <c r="I70" s="160">
        <f>+[9]Enero!I70+[9]Febrero!I70+[9]Marzo!I70+[9]Abril!I70+[9]Mayo!I71+[9]Junio!I70+[9]Julio!I70+[9]Agosto!I71+[9]Septiembre!I70+[9]Octubre!I71+[9]Noviembre!I71+[9]Diciembre!I71</f>
        <v>3820</v>
      </c>
      <c r="J70" s="160">
        <f t="shared" si="2"/>
        <v>119175</v>
      </c>
      <c r="K70" s="156"/>
      <c r="L70" s="177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</row>
    <row r="71" spans="1:33" ht="20.100000000000001" customHeight="1" x14ac:dyDescent="0.2">
      <c r="A71" s="161" t="s">
        <v>148</v>
      </c>
      <c r="B71" s="160">
        <f>+[9]Enero!B71+[9]Febrero!B71+[9]Marzo!B71+[9]Abril!B71+[9]Mayo!B72+[9]Junio!B71+[9]Julio!B71+[9]Agosto!B72+[9]Septiembre!B71+[9]Octubre!B72+[9]Noviembre!B72+[9]Diciembre!B72</f>
        <v>0</v>
      </c>
      <c r="C71" s="160">
        <f>+[9]Enero!C71+[9]Febrero!C71+[9]Marzo!C71+[9]Abril!C71+[9]Mayo!C72+[9]Junio!C71+[9]Julio!C71+[9]Agosto!C72+[9]Septiembre!C71+[9]Octubre!C72+[9]Noviembre!C72+[9]Diciembre!C72</f>
        <v>0</v>
      </c>
      <c r="D71" s="160">
        <f>+[9]Enero!D71+[9]Febrero!D71+[9]Marzo!D71+[9]Abril!D71+[9]Mayo!D72+[9]Junio!D71+[9]Julio!D71+[9]Agosto!D72+[9]Septiembre!D71+[9]Octubre!D72+[9]Noviembre!D72+[9]Diciembre!D72</f>
        <v>0</v>
      </c>
      <c r="E71" s="160">
        <f>+[9]Enero!E71+[9]Febrero!E71+[9]Marzo!E71+[9]Abril!E71+[9]Mayo!E72+[9]Junio!E71+[9]Julio!E71+[9]Agosto!E72+[9]Septiembre!E71+[9]Octubre!E72+[9]Noviembre!E72+[9]Diciembre!E72</f>
        <v>3145</v>
      </c>
      <c r="F71" s="160">
        <f>+[9]Enero!F71+[9]Febrero!F71+[9]Marzo!F71+[9]Abril!F71+[9]Mayo!F72+[9]Junio!F71+[9]Julio!F71+[9]Agosto!F72+[9]Septiembre!F71+[9]Octubre!F72+[9]Noviembre!F72+[9]Diciembre!F72</f>
        <v>20</v>
      </c>
      <c r="G71" s="160">
        <f>+[9]Enero!G71+[9]Febrero!G71+[9]Marzo!G71+[9]Abril!G71+[9]Mayo!G72+[9]Junio!G71+[9]Julio!G71+[9]Agosto!G72+[9]Septiembre!G71+[9]Octubre!G72+[9]Noviembre!G72+[9]Diciembre!G72</f>
        <v>2</v>
      </c>
      <c r="H71" s="160">
        <f>+[9]Enero!H71+[9]Febrero!H71+[9]Marzo!H71+[9]Abril!H71+[9]Mayo!H72+[9]Junio!H71+[9]Julio!H71+[9]Agosto!H72+[9]Septiembre!H71+[9]Octubre!H72+[9]Noviembre!H72+[9]Diciembre!H72</f>
        <v>0</v>
      </c>
      <c r="I71" s="160">
        <f>+[9]Enero!I71+[9]Febrero!I71+[9]Marzo!I71+[9]Abril!I71+[9]Mayo!I72+[9]Junio!I71+[9]Julio!I71+[9]Agosto!I72+[9]Septiembre!I71+[9]Octubre!I72+[9]Noviembre!I72+[9]Diciembre!I72</f>
        <v>0</v>
      </c>
      <c r="J71" s="160">
        <f t="shared" si="2"/>
        <v>3167</v>
      </c>
      <c r="K71" s="156"/>
      <c r="L71" s="177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</row>
    <row r="72" spans="1:33" ht="20.100000000000001" customHeight="1" x14ac:dyDescent="0.2">
      <c r="A72" s="161" t="s">
        <v>149</v>
      </c>
      <c r="B72" s="160">
        <f>+[9]Enero!B72+[9]Febrero!B72+[9]Marzo!B72+[9]Abril!B72+[9]Mayo!B73+[9]Junio!B72+[9]Julio!B72+[9]Agosto!B73+[9]Septiembre!B72+[9]Octubre!B73+[9]Noviembre!B73+[9]Diciembre!B73</f>
        <v>36007</v>
      </c>
      <c r="C72" s="160">
        <f>+[9]Enero!C72+[9]Febrero!C72+[9]Marzo!C72+[9]Abril!C72+[9]Mayo!C73+[9]Junio!C72+[9]Julio!C72+[9]Agosto!C73+[9]Septiembre!C72+[9]Octubre!C73+[9]Noviembre!C73+[9]Diciembre!C73</f>
        <v>25971</v>
      </c>
      <c r="D72" s="160">
        <f>+[9]Enero!D72+[9]Febrero!D72+[9]Marzo!D72+[9]Abril!D72+[9]Mayo!D73+[9]Junio!D72+[9]Julio!D72+[9]Agosto!D73+[9]Septiembre!D72+[9]Octubre!D73+[9]Noviembre!D73+[9]Diciembre!D73</f>
        <v>8127</v>
      </c>
      <c r="E72" s="160">
        <f>+[9]Enero!E72+[9]Febrero!E72+[9]Marzo!E72+[9]Abril!E72+[9]Mayo!E73+[9]Junio!E72+[9]Julio!E72+[9]Agosto!E73+[9]Septiembre!E72+[9]Octubre!E73+[9]Noviembre!E73+[9]Diciembre!E73</f>
        <v>13356</v>
      </c>
      <c r="F72" s="160">
        <f>+[9]Enero!F72+[9]Febrero!F72+[9]Marzo!F72+[9]Abril!F72+[9]Mayo!F73+[9]Junio!F72+[9]Julio!F72+[9]Agosto!F73+[9]Septiembre!F72+[9]Octubre!F73+[9]Noviembre!F73+[9]Diciembre!F73</f>
        <v>30928</v>
      </c>
      <c r="G72" s="160">
        <f>+[9]Enero!G72+[9]Febrero!G72+[9]Marzo!G72+[9]Abril!G72+[9]Mayo!G73+[9]Junio!G72+[9]Julio!G72+[9]Agosto!G73+[9]Septiembre!G72+[9]Octubre!G73+[9]Noviembre!G73+[9]Diciembre!G73</f>
        <v>15946</v>
      </c>
      <c r="H72" s="160">
        <f>+[9]Enero!H72+[9]Febrero!H72+[9]Marzo!H72+[9]Abril!H72+[9]Mayo!H73+[9]Junio!H72+[9]Julio!H72+[9]Agosto!H73+[9]Septiembre!H72+[9]Octubre!H73+[9]Noviembre!H73+[9]Diciembre!H73</f>
        <v>6483</v>
      </c>
      <c r="I72" s="160">
        <f>+[9]Enero!I72+[9]Febrero!I72+[9]Marzo!I72+[9]Abril!I72+[9]Mayo!I73+[9]Junio!I72+[9]Julio!I72+[9]Agosto!I73+[9]Septiembre!I72+[9]Octubre!I73+[9]Noviembre!I73+[9]Diciembre!I73</f>
        <v>15145</v>
      </c>
      <c r="J72" s="160">
        <f t="shared" si="2"/>
        <v>151963</v>
      </c>
      <c r="K72" s="156"/>
      <c r="L72" s="177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</row>
    <row r="73" spans="1:33" ht="20.100000000000001" customHeight="1" x14ac:dyDescent="0.2">
      <c r="A73" s="161" t="s">
        <v>150</v>
      </c>
      <c r="B73" s="160">
        <f>+[9]Enero!B73+[9]Febrero!B73+[9]Marzo!B73+[9]Abril!B73+[9]Mayo!B74+[9]Junio!B73+[9]Julio!B73+[9]Agosto!B74+[9]Septiembre!B73+[9]Octubre!B74+[9]Noviembre!B74+[9]Diciembre!B74</f>
        <v>26512</v>
      </c>
      <c r="C73" s="160">
        <f>+[9]Enero!C73+[9]Febrero!C73+[9]Marzo!C73+[9]Abril!C73+[9]Mayo!C74+[9]Junio!C73+[9]Julio!C73+[9]Agosto!C74+[9]Septiembre!C73+[9]Octubre!C74+[9]Noviembre!C74+[9]Diciembre!C74</f>
        <v>1134</v>
      </c>
      <c r="D73" s="160">
        <f>+[9]Enero!D73+[9]Febrero!D73+[9]Marzo!D73+[9]Abril!D73+[9]Mayo!D74+[9]Junio!D73+[9]Julio!D73+[9]Agosto!D74+[9]Septiembre!D73+[9]Octubre!D74+[9]Noviembre!D74+[9]Diciembre!D74</f>
        <v>8275</v>
      </c>
      <c r="E73" s="160">
        <f>+[9]Enero!E73+[9]Febrero!E73+[9]Marzo!E73+[9]Abril!E73+[9]Mayo!E74+[9]Junio!E73+[9]Julio!E73+[9]Agosto!E74+[9]Septiembre!E73+[9]Octubre!E74+[9]Noviembre!E74+[9]Diciembre!E74</f>
        <v>29081</v>
      </c>
      <c r="F73" s="160">
        <f>+[9]Enero!F73+[9]Febrero!F73+[9]Marzo!F73+[9]Abril!F73+[9]Mayo!F74+[9]Junio!F73+[9]Julio!F73+[9]Agosto!F74+[9]Septiembre!F73+[9]Octubre!F74+[9]Noviembre!F74+[9]Diciembre!F74</f>
        <v>3894</v>
      </c>
      <c r="G73" s="160">
        <f>+[9]Enero!G73+[9]Febrero!G73+[9]Marzo!G73+[9]Abril!G73+[9]Mayo!G74+[9]Junio!G73+[9]Julio!G73+[9]Agosto!G74+[9]Septiembre!G73+[9]Octubre!G74+[9]Noviembre!G74+[9]Diciembre!G74</f>
        <v>8731</v>
      </c>
      <c r="H73" s="160">
        <f>+[9]Enero!H73+[9]Febrero!H73+[9]Marzo!H73+[9]Abril!H73+[9]Mayo!H74+[9]Junio!H73+[9]Julio!H73+[9]Agosto!H74+[9]Septiembre!H73+[9]Octubre!H74+[9]Noviembre!H74+[9]Diciembre!H74</f>
        <v>4198</v>
      </c>
      <c r="I73" s="160">
        <f>+[9]Enero!I73+[9]Febrero!I73+[9]Marzo!I73+[9]Abril!I73+[9]Mayo!I74+[9]Junio!I73+[9]Julio!I73+[9]Agosto!I74+[9]Septiembre!I73+[9]Octubre!I74+[9]Noviembre!I74+[9]Diciembre!I74</f>
        <v>930</v>
      </c>
      <c r="J73" s="160">
        <f t="shared" si="2"/>
        <v>82755</v>
      </c>
      <c r="K73" s="156"/>
      <c r="L73" s="177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</row>
    <row r="74" spans="1:33" ht="20.100000000000001" customHeight="1" x14ac:dyDescent="0.2">
      <c r="A74" s="161" t="s">
        <v>151</v>
      </c>
      <c r="B74" s="160">
        <f>+[9]Enero!B74+[9]Febrero!B74+[9]Marzo!B74+[9]Abril!B74+[9]Mayo!B75+[9]Junio!B74+[9]Julio!B74+[9]Agosto!B75+[9]Septiembre!B74+[9]Octubre!B75+[9]Noviembre!B75+[9]Diciembre!B75</f>
        <v>769</v>
      </c>
      <c r="C74" s="160">
        <f>+[9]Enero!C74+[9]Febrero!C74+[9]Marzo!C74+[9]Abril!C74+[9]Mayo!C75+[9]Junio!C74+[9]Julio!C74+[9]Agosto!C75+[9]Septiembre!C74+[9]Octubre!C75+[9]Noviembre!C75+[9]Diciembre!C75</f>
        <v>33</v>
      </c>
      <c r="D74" s="160">
        <f>+[9]Enero!D74+[9]Febrero!D74+[9]Marzo!D74+[9]Abril!D74+[9]Mayo!D75+[9]Junio!D74+[9]Julio!D74+[9]Agosto!D75+[9]Septiembre!D74+[9]Octubre!D75+[9]Noviembre!D75+[9]Diciembre!D75</f>
        <v>2877</v>
      </c>
      <c r="E74" s="160">
        <f>+[9]Enero!E74+[9]Febrero!E74+[9]Marzo!E74+[9]Abril!E74+[9]Mayo!E75+[9]Junio!E74+[9]Julio!E74+[9]Agosto!E75+[9]Septiembre!E74+[9]Octubre!E75+[9]Noviembre!E75+[9]Diciembre!E75</f>
        <v>5799</v>
      </c>
      <c r="F74" s="160">
        <f>+[9]Enero!F74+[9]Febrero!F74+[9]Marzo!F74+[9]Abril!F74+[9]Mayo!F75+[9]Junio!F74+[9]Julio!F74+[9]Agosto!F75+[9]Septiembre!F74+[9]Octubre!F75+[9]Noviembre!F75+[9]Diciembre!F75</f>
        <v>14363</v>
      </c>
      <c r="G74" s="160">
        <f>+[9]Enero!G74+[9]Febrero!G74+[9]Marzo!G74+[9]Abril!G74+[9]Mayo!G75+[9]Junio!G74+[9]Julio!G74+[9]Agosto!G75+[9]Septiembre!G74+[9]Octubre!G75+[9]Noviembre!G75+[9]Diciembre!G75</f>
        <v>2417</v>
      </c>
      <c r="H74" s="160">
        <f>+[9]Enero!H74+[9]Febrero!H74+[9]Marzo!H74+[9]Abril!H74+[9]Mayo!H75+[9]Junio!H74+[9]Julio!H74+[9]Agosto!H75+[9]Septiembre!H74+[9]Octubre!H75+[9]Noviembre!H75+[9]Diciembre!H75</f>
        <v>17160</v>
      </c>
      <c r="I74" s="160">
        <f>+[9]Enero!I74+[9]Febrero!I74+[9]Marzo!I74+[9]Abril!I74+[9]Mayo!I75+[9]Junio!I74+[9]Julio!I74+[9]Agosto!I75+[9]Septiembre!I74+[9]Octubre!I75+[9]Noviembre!I75+[9]Diciembre!I75</f>
        <v>86</v>
      </c>
      <c r="J74" s="160">
        <f t="shared" si="2"/>
        <v>43504</v>
      </c>
      <c r="K74" s="156"/>
      <c r="L74" s="177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6"/>
      <c r="AD74" s="156"/>
      <c r="AE74" s="156"/>
      <c r="AF74" s="156"/>
      <c r="AG74" s="156"/>
    </row>
    <row r="75" spans="1:33" ht="20.100000000000001" customHeight="1" x14ac:dyDescent="0.2">
      <c r="A75" s="161" t="s">
        <v>152</v>
      </c>
      <c r="B75" s="160">
        <f>+[9]Enero!B75+[9]Febrero!B75+[9]Marzo!B75+[9]Abril!B75+[9]Mayo!B76+[9]Junio!B75+[9]Julio!B75+[9]Agosto!B76+[9]Septiembre!B75+[9]Octubre!B76+[9]Noviembre!B76+[9]Diciembre!B76</f>
        <v>1631</v>
      </c>
      <c r="C75" s="160">
        <f>+[9]Enero!C75+[9]Febrero!C75+[9]Marzo!C75+[9]Abril!C75+[9]Mayo!C76+[9]Junio!C75+[9]Julio!C75+[9]Agosto!C76+[9]Septiembre!C75+[9]Octubre!C76+[9]Noviembre!C76+[9]Diciembre!C76</f>
        <v>705</v>
      </c>
      <c r="D75" s="160">
        <f>+[9]Enero!D75+[9]Febrero!D75+[9]Marzo!D75+[9]Abril!D75+[9]Mayo!D76+[9]Junio!D75+[9]Julio!D75+[9]Agosto!D76+[9]Septiembre!D75+[9]Octubre!D76+[9]Noviembre!D76+[9]Diciembre!D76</f>
        <v>529</v>
      </c>
      <c r="E75" s="160">
        <f>+[9]Enero!E75+[9]Febrero!E75+[9]Marzo!E75+[9]Abril!E75+[9]Mayo!E76+[9]Junio!E75+[9]Julio!E75+[9]Agosto!E76+[9]Septiembre!E75+[9]Octubre!E76+[9]Noviembre!E76+[9]Diciembre!E76</f>
        <v>2709</v>
      </c>
      <c r="F75" s="160">
        <f>+[9]Enero!F75+[9]Febrero!F75+[9]Marzo!F75+[9]Abril!F75+[9]Mayo!F76+[9]Junio!F75+[9]Julio!F75+[9]Agosto!F76+[9]Septiembre!F75+[9]Octubre!F76+[9]Noviembre!F76+[9]Diciembre!F76</f>
        <v>3813</v>
      </c>
      <c r="G75" s="160">
        <f>+[9]Enero!G75+[9]Febrero!G75+[9]Marzo!G75+[9]Abril!G75+[9]Mayo!G76+[9]Junio!G75+[9]Julio!G75+[9]Agosto!G76+[9]Septiembre!G75+[9]Octubre!G76+[9]Noviembre!G76+[9]Diciembre!G76</f>
        <v>449</v>
      </c>
      <c r="H75" s="160">
        <f>+[9]Enero!H75+[9]Febrero!H75+[9]Marzo!H75+[9]Abril!H75+[9]Mayo!H76+[9]Junio!H75+[9]Julio!H75+[9]Agosto!H76+[9]Septiembre!H75+[9]Octubre!H76+[9]Noviembre!H76+[9]Diciembre!H76</f>
        <v>811</v>
      </c>
      <c r="I75" s="160">
        <f>+[9]Enero!I75+[9]Febrero!I75+[9]Marzo!I75+[9]Abril!I75+[9]Mayo!I76+[9]Junio!I75+[9]Julio!I75+[9]Agosto!I76+[9]Septiembre!I75+[9]Octubre!I76+[9]Noviembre!I76+[9]Diciembre!I76</f>
        <v>380</v>
      </c>
      <c r="J75" s="160">
        <f t="shared" si="2"/>
        <v>11027</v>
      </c>
      <c r="K75" s="156"/>
      <c r="L75" s="177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6"/>
      <c r="AD75" s="156"/>
      <c r="AE75" s="156"/>
      <c r="AF75" s="156"/>
      <c r="AG75" s="156"/>
    </row>
    <row r="76" spans="1:33" ht="20.100000000000001" customHeight="1" x14ac:dyDescent="0.2">
      <c r="A76" s="161" t="s">
        <v>153</v>
      </c>
      <c r="B76" s="160">
        <f>+[9]Enero!B76+[9]Febrero!B76+[9]Marzo!B76+[9]Abril!B76+[9]Mayo!B77+[9]Junio!B76+[9]Julio!B76+[9]Agosto!B77+[9]Septiembre!B76+[9]Octubre!B77+[9]Noviembre!B77+[9]Diciembre!B77</f>
        <v>46</v>
      </c>
      <c r="C76" s="160">
        <f>+[9]Enero!C76+[9]Febrero!C76+[9]Marzo!C76+[9]Abril!C76+[9]Mayo!C77+[9]Junio!C76+[9]Julio!C76+[9]Agosto!C77+[9]Septiembre!C76+[9]Octubre!C77+[9]Noviembre!C77+[9]Diciembre!C77</f>
        <v>62</v>
      </c>
      <c r="D76" s="160">
        <f>+[9]Enero!D76+[9]Febrero!D76+[9]Marzo!D76+[9]Abril!D76+[9]Mayo!D77+[9]Junio!D76+[9]Julio!D76+[9]Agosto!D77+[9]Septiembre!D76+[9]Octubre!D77+[9]Noviembre!D77+[9]Diciembre!D77</f>
        <v>40</v>
      </c>
      <c r="E76" s="160">
        <f>+[9]Enero!E76+[9]Febrero!E76+[9]Marzo!E76+[9]Abril!E76+[9]Mayo!E77+[9]Junio!E76+[9]Julio!E76+[9]Agosto!E77+[9]Septiembre!E76+[9]Octubre!E77+[9]Noviembre!E77+[9]Diciembre!E77</f>
        <v>5781</v>
      </c>
      <c r="F76" s="160">
        <f>+[9]Enero!F76+[9]Febrero!F76+[9]Marzo!F76+[9]Abril!F76+[9]Mayo!F77+[9]Junio!F76+[9]Julio!F76+[9]Agosto!F77+[9]Septiembre!F76+[9]Octubre!F77+[9]Noviembre!F77+[9]Diciembre!F77</f>
        <v>2577</v>
      </c>
      <c r="G76" s="160">
        <f>+[9]Enero!G76+[9]Febrero!G76+[9]Marzo!G76+[9]Abril!G76+[9]Mayo!G77+[9]Junio!G76+[9]Julio!G76+[9]Agosto!G77+[9]Septiembre!G76+[9]Octubre!G77+[9]Noviembre!G77+[9]Diciembre!G77</f>
        <v>610</v>
      </c>
      <c r="H76" s="160">
        <f>+[9]Enero!H76+[9]Febrero!H76+[9]Marzo!H76+[9]Abril!H76+[9]Mayo!H77+[9]Junio!H76+[9]Julio!H76+[9]Agosto!H77+[9]Septiembre!H76+[9]Octubre!H77+[9]Noviembre!H77+[9]Diciembre!H77</f>
        <v>80</v>
      </c>
      <c r="I76" s="160">
        <f>+[9]Enero!I76+[9]Febrero!I76+[9]Marzo!I76+[9]Abril!I76+[9]Mayo!I77+[9]Junio!I76+[9]Julio!I76+[9]Agosto!I77+[9]Septiembre!I76+[9]Octubre!I77+[9]Noviembre!I77+[9]Diciembre!I77</f>
        <v>142</v>
      </c>
      <c r="J76" s="160">
        <f t="shared" si="2"/>
        <v>9338</v>
      </c>
      <c r="K76" s="156"/>
      <c r="L76" s="177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  <c r="Y76" s="156"/>
      <c r="Z76" s="156"/>
      <c r="AA76" s="156"/>
      <c r="AB76" s="156"/>
      <c r="AC76" s="156"/>
      <c r="AD76" s="156"/>
      <c r="AE76" s="156"/>
      <c r="AF76" s="156"/>
      <c r="AG76" s="156"/>
    </row>
    <row r="77" spans="1:33" ht="20.100000000000001" customHeight="1" x14ac:dyDescent="0.2">
      <c r="A77" s="161" t="s">
        <v>154</v>
      </c>
      <c r="B77" s="160">
        <f>+[9]Enero!B77+[9]Febrero!B77+[9]Marzo!B77+[9]Abril!B77+[9]Mayo!B78+[9]Junio!B77+[9]Julio!B77+[9]Agosto!B78+[9]Septiembre!B77+[9]Octubre!B78+[9]Noviembre!B78+[9]Diciembre!B78</f>
        <v>72</v>
      </c>
      <c r="C77" s="160">
        <f>+[9]Enero!C77+[9]Febrero!C77+[9]Marzo!C77+[9]Abril!C77+[9]Mayo!C78+[9]Junio!C77+[9]Julio!C77+[9]Agosto!C78+[9]Septiembre!C77+[9]Octubre!C78+[9]Noviembre!C78+[9]Diciembre!C78</f>
        <v>200</v>
      </c>
      <c r="D77" s="160">
        <f>+[9]Enero!D77+[9]Febrero!D77+[9]Marzo!D77+[9]Abril!D77+[9]Mayo!D78+[9]Junio!D77+[9]Julio!D77+[9]Agosto!D78+[9]Septiembre!D77+[9]Octubre!D78+[9]Noviembre!D78+[9]Diciembre!D78</f>
        <v>1323</v>
      </c>
      <c r="E77" s="160">
        <f>+[9]Enero!E77+[9]Febrero!E77+[9]Marzo!E77+[9]Abril!E77+[9]Mayo!E78+[9]Junio!E77+[9]Julio!E77+[9]Agosto!E78+[9]Septiembre!E77+[9]Octubre!E78+[9]Noviembre!E78+[9]Diciembre!E78</f>
        <v>130020</v>
      </c>
      <c r="F77" s="160">
        <f>+[9]Enero!F77+[9]Febrero!F77+[9]Marzo!F77+[9]Abril!F77+[9]Mayo!F78+[9]Junio!F77+[9]Julio!F77+[9]Agosto!F78+[9]Septiembre!F77+[9]Octubre!F78+[9]Noviembre!F78+[9]Diciembre!F78</f>
        <v>793</v>
      </c>
      <c r="G77" s="160">
        <f>+[9]Enero!G77+[9]Febrero!G77+[9]Marzo!G77+[9]Abril!G77+[9]Mayo!G78+[9]Junio!G77+[9]Julio!G77+[9]Agosto!G78+[9]Septiembre!G77+[9]Octubre!G78+[9]Noviembre!G78+[9]Diciembre!G78</f>
        <v>4820</v>
      </c>
      <c r="H77" s="160">
        <f>+[9]Enero!H77+[9]Febrero!H77+[9]Marzo!H77+[9]Abril!H77+[9]Mayo!H78+[9]Junio!H77+[9]Julio!H77+[9]Agosto!H78+[9]Septiembre!H77+[9]Octubre!H78+[9]Noviembre!H78+[9]Diciembre!H78</f>
        <v>1480</v>
      </c>
      <c r="I77" s="160">
        <f>+[9]Enero!I77+[9]Febrero!I77+[9]Marzo!I77+[9]Abril!I77+[9]Mayo!I78+[9]Junio!I77+[9]Julio!I77+[9]Agosto!I78+[9]Septiembre!I77+[9]Octubre!I78+[9]Noviembre!I78+[9]Diciembre!I78</f>
        <v>18</v>
      </c>
      <c r="J77" s="160">
        <f t="shared" si="2"/>
        <v>138726</v>
      </c>
      <c r="K77" s="156"/>
      <c r="L77" s="177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6"/>
      <c r="AD77" s="156"/>
      <c r="AE77" s="156"/>
      <c r="AF77" s="156"/>
      <c r="AG77" s="156"/>
    </row>
    <row r="78" spans="1:33" ht="20.100000000000001" customHeight="1" x14ac:dyDescent="0.2">
      <c r="A78" s="161" t="s">
        <v>155</v>
      </c>
      <c r="B78" s="160">
        <f>+[9]Enero!B78+[9]Febrero!B78+[9]Marzo!B78+[9]Abril!B78+[9]Mayo!B79+[9]Junio!B78+[9]Julio!B78+[9]Agosto!B79+[9]Septiembre!B78+[9]Octubre!B79+[9]Noviembre!B79+[9]Diciembre!B79</f>
        <v>4910</v>
      </c>
      <c r="C78" s="160">
        <f>+[9]Enero!C78+[9]Febrero!C78+[9]Marzo!C78+[9]Abril!C78+[9]Mayo!C79+[9]Junio!C78+[9]Julio!C78+[9]Agosto!C79+[9]Septiembre!C78+[9]Octubre!C79+[9]Noviembre!C79+[9]Diciembre!C79</f>
        <v>400</v>
      </c>
      <c r="D78" s="160">
        <f>+[9]Enero!D78+[9]Febrero!D78+[9]Marzo!D78+[9]Abril!D78+[9]Mayo!D79+[9]Junio!D78+[9]Julio!D78+[9]Agosto!D79+[9]Septiembre!D78+[9]Octubre!D79+[9]Noviembre!D79+[9]Diciembre!D79</f>
        <v>800</v>
      </c>
      <c r="E78" s="160">
        <f>+[9]Enero!E78+[9]Febrero!E78+[9]Marzo!E78+[9]Abril!E78+[9]Mayo!E79+[9]Junio!E78+[9]Julio!E78+[9]Agosto!E79+[9]Septiembre!E78+[9]Octubre!E79+[9]Noviembre!E79+[9]Diciembre!E79</f>
        <v>3592</v>
      </c>
      <c r="F78" s="160">
        <f>+[9]Enero!F78+[9]Febrero!F78+[9]Marzo!F78+[9]Abril!F78+[9]Mayo!F79+[9]Junio!F78+[9]Julio!F78+[9]Agosto!F79+[9]Septiembre!F78+[9]Octubre!F79+[9]Noviembre!F79+[9]Diciembre!F79</f>
        <v>7606</v>
      </c>
      <c r="G78" s="160">
        <f>+[9]Enero!G78+[9]Febrero!G78+[9]Marzo!G78+[9]Abril!G78+[9]Mayo!G79+[9]Junio!G78+[9]Julio!G78+[9]Agosto!G79+[9]Septiembre!G78+[9]Octubre!G79+[9]Noviembre!G79+[9]Diciembre!G79</f>
        <v>479</v>
      </c>
      <c r="H78" s="160">
        <f>+[9]Enero!H78+[9]Febrero!H78+[9]Marzo!H78+[9]Abril!H78+[9]Mayo!H79+[9]Junio!H78+[9]Julio!H78+[9]Agosto!H79+[9]Septiembre!H78+[9]Octubre!H79+[9]Noviembre!H79+[9]Diciembre!H79</f>
        <v>1279</v>
      </c>
      <c r="I78" s="160">
        <f>+[9]Enero!I78+[9]Febrero!I78+[9]Marzo!I78+[9]Abril!I78+[9]Mayo!I79+[9]Junio!I78+[9]Julio!I78+[9]Agosto!I79+[9]Septiembre!I78+[9]Octubre!I79+[9]Noviembre!I79+[9]Diciembre!I79</f>
        <v>167</v>
      </c>
      <c r="J78" s="160">
        <f t="shared" si="2"/>
        <v>19233</v>
      </c>
      <c r="K78" s="156"/>
      <c r="L78" s="177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6"/>
      <c r="AD78" s="156"/>
      <c r="AE78" s="156"/>
      <c r="AF78" s="156"/>
      <c r="AG78" s="156"/>
    </row>
    <row r="79" spans="1:33" ht="20.100000000000001" customHeight="1" x14ac:dyDescent="0.2">
      <c r="A79" s="161" t="s">
        <v>156</v>
      </c>
      <c r="B79" s="160">
        <f>+[9]Enero!B79+[9]Febrero!B79+[9]Marzo!B79+[9]Abril!B79+[9]Mayo!B80+[9]Junio!B79+[9]Julio!B79+[9]Agosto!B80+[9]Septiembre!B79+[9]Octubre!B80+[9]Noviembre!B80+[9]Diciembre!B80</f>
        <v>0</v>
      </c>
      <c r="C79" s="160">
        <f>+[9]Enero!C79+[9]Febrero!C79+[9]Marzo!C79+[9]Abril!C79+[9]Mayo!C80+[9]Junio!C79+[9]Julio!C79+[9]Agosto!C80+[9]Septiembre!C79+[9]Octubre!C80+[9]Noviembre!C80+[9]Diciembre!C80</f>
        <v>0</v>
      </c>
      <c r="D79" s="160">
        <f>+[9]Enero!D79+[9]Febrero!D79+[9]Marzo!D79+[9]Abril!D79+[9]Mayo!D80+[9]Junio!D79+[9]Julio!D79+[9]Agosto!D80+[9]Septiembre!D79+[9]Octubre!D80+[9]Noviembre!D80+[9]Diciembre!D80</f>
        <v>0</v>
      </c>
      <c r="E79" s="160">
        <f>+[9]Enero!E79+[9]Febrero!E79+[9]Marzo!E79+[9]Abril!E79+[9]Mayo!E80+[9]Junio!E79+[9]Julio!E79+[9]Agosto!E80+[9]Septiembre!E79+[9]Octubre!E80+[9]Noviembre!E80+[9]Diciembre!E80</f>
        <v>0</v>
      </c>
      <c r="F79" s="160">
        <f>+[9]Enero!F79+[9]Febrero!F79+[9]Marzo!F79+[9]Abril!F79+[9]Mayo!F80+[9]Junio!F79+[9]Julio!F79+[9]Agosto!F80+[9]Septiembre!F79+[9]Octubre!F80+[9]Noviembre!F80+[9]Diciembre!F80</f>
        <v>0</v>
      </c>
      <c r="G79" s="160">
        <f>+[9]Enero!G79+[9]Febrero!G79+[9]Marzo!G79+[9]Abril!G79+[9]Mayo!G80+[9]Junio!G79+[9]Julio!G79+[9]Agosto!G80+[9]Septiembre!G79+[9]Octubre!G80+[9]Noviembre!G80+[9]Diciembre!G80</f>
        <v>0</v>
      </c>
      <c r="H79" s="160">
        <f>+[9]Enero!H79+[9]Febrero!H79+[9]Marzo!H79+[9]Abril!H79+[9]Mayo!H80+[9]Junio!H79+[9]Julio!H79+[9]Agosto!H80+[9]Septiembre!H79+[9]Octubre!H80+[9]Noviembre!H80+[9]Diciembre!H80</f>
        <v>0</v>
      </c>
      <c r="I79" s="160">
        <f>+[9]Enero!I79+[9]Febrero!I79+[9]Marzo!I79+[9]Abril!I79+[9]Mayo!I80+[9]Junio!I79+[9]Julio!I79+[9]Agosto!I80+[9]Septiembre!I79+[9]Octubre!I80+[9]Noviembre!I80+[9]Diciembre!I80</f>
        <v>0</v>
      </c>
      <c r="J79" s="160">
        <f>SUM(B79:I79)</f>
        <v>0</v>
      </c>
      <c r="K79" s="156"/>
      <c r="L79" s="177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6"/>
      <c r="AD79" s="156"/>
      <c r="AE79" s="156"/>
      <c r="AF79" s="156"/>
      <c r="AG79" s="156"/>
    </row>
    <row r="80" spans="1:33" ht="20.100000000000001" customHeight="1" x14ac:dyDescent="0.2">
      <c r="A80" s="161" t="s">
        <v>157</v>
      </c>
      <c r="B80" s="160">
        <f>+[9]Enero!B80+[9]Febrero!B80+[9]Marzo!B80+[9]Abril!B80+[9]Mayo!B81+[9]Junio!B80+[9]Julio!B80+[9]Agosto!B81+[9]Septiembre!B80+[9]Octubre!B81+[9]Noviembre!B81+[9]Diciembre!B81</f>
        <v>7</v>
      </c>
      <c r="C80" s="160">
        <f>+[9]Enero!C80+[9]Febrero!C80+[9]Marzo!C80+[9]Abril!C80+[9]Mayo!C81+[9]Junio!C80+[9]Julio!C80+[9]Agosto!C81+[9]Septiembre!C80+[9]Octubre!C81+[9]Noviembre!C81+[9]Diciembre!C81</f>
        <v>21</v>
      </c>
      <c r="D80" s="160">
        <f>+[9]Enero!D80+[9]Febrero!D80+[9]Marzo!D80+[9]Abril!D80+[9]Mayo!D81+[9]Junio!D80+[9]Julio!D80+[9]Agosto!D81+[9]Septiembre!D80+[9]Octubre!D81+[9]Noviembre!D81+[9]Diciembre!D81</f>
        <v>0</v>
      </c>
      <c r="E80" s="160">
        <f>+[9]Enero!E80+[9]Febrero!E80+[9]Marzo!E80+[9]Abril!E80+[9]Mayo!E81+[9]Junio!E80+[9]Julio!E80+[9]Agosto!E81+[9]Septiembre!E80+[9]Octubre!E81+[9]Noviembre!E81+[9]Diciembre!E81</f>
        <v>6783</v>
      </c>
      <c r="F80" s="160">
        <f>+[9]Enero!F80+[9]Febrero!F80+[9]Marzo!F80+[9]Abril!F80+[9]Mayo!F81+[9]Junio!F80+[9]Julio!F80+[9]Agosto!F81+[9]Septiembre!F80+[9]Octubre!F81+[9]Noviembre!F81+[9]Diciembre!F81</f>
        <v>2585</v>
      </c>
      <c r="G80" s="160">
        <f>+[9]Enero!G80+[9]Febrero!G80+[9]Marzo!G80+[9]Abril!G80+[9]Mayo!G81+[9]Junio!G80+[9]Julio!G80+[9]Agosto!G81+[9]Septiembre!G80+[9]Octubre!G81+[9]Noviembre!G81+[9]Diciembre!G81</f>
        <v>1026</v>
      </c>
      <c r="H80" s="160">
        <f>+[9]Enero!H80+[9]Febrero!H80+[9]Marzo!H80+[9]Abril!H80+[9]Mayo!H81+[9]Junio!H80+[9]Julio!H80+[9]Agosto!H81+[9]Septiembre!H80+[9]Octubre!H81+[9]Noviembre!H81+[9]Diciembre!H81</f>
        <v>0</v>
      </c>
      <c r="I80" s="160">
        <f>+[9]Enero!I80+[9]Febrero!I80+[9]Marzo!I80+[9]Abril!I80+[9]Mayo!I81+[9]Junio!I80+[9]Julio!I80+[9]Agosto!I81+[9]Septiembre!I80+[9]Octubre!I81+[9]Noviembre!I81+[9]Diciembre!I81</f>
        <v>13</v>
      </c>
      <c r="J80" s="160">
        <f t="shared" si="2"/>
        <v>10435</v>
      </c>
      <c r="K80" s="156"/>
      <c r="L80" s="177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6"/>
      <c r="AD80" s="156"/>
      <c r="AE80" s="156"/>
      <c r="AF80" s="156"/>
      <c r="AG80" s="156"/>
    </row>
    <row r="81" spans="1:33" ht="20.100000000000001" customHeight="1" x14ac:dyDescent="0.2">
      <c r="A81" s="161" t="s">
        <v>158</v>
      </c>
      <c r="B81" s="160">
        <f>+[9]Enero!B81+[9]Febrero!B81+[9]Marzo!B81+[9]Abril!B81+[9]Mayo!B82+[9]Junio!B81+[9]Julio!B81+[9]Agosto!B82+[9]Septiembre!B81+[9]Octubre!B82+[9]Noviembre!B82+[9]Diciembre!B82</f>
        <v>161045</v>
      </c>
      <c r="C81" s="160">
        <f>+[9]Enero!C81+[9]Febrero!C81+[9]Marzo!C81+[9]Abril!C81+[9]Mayo!C82+[9]Junio!C81+[9]Julio!C81+[9]Agosto!C82+[9]Septiembre!C81+[9]Octubre!C82+[9]Noviembre!C82+[9]Diciembre!C82</f>
        <v>5852</v>
      </c>
      <c r="D81" s="160">
        <f>+[9]Enero!D81+[9]Febrero!D81+[9]Marzo!D81+[9]Abril!D81+[9]Mayo!D82+[9]Junio!D81+[9]Julio!D81+[9]Agosto!D82+[9]Septiembre!D81+[9]Octubre!D82+[9]Noviembre!D82+[9]Diciembre!D82</f>
        <v>3486</v>
      </c>
      <c r="E81" s="160">
        <f>+[9]Enero!E81+[9]Febrero!E81+[9]Marzo!E81+[9]Abril!E81+[9]Mayo!E82+[9]Junio!E81+[9]Julio!E81+[9]Agosto!E82+[9]Septiembre!E81+[9]Octubre!E82+[9]Noviembre!E82+[9]Diciembre!E82</f>
        <v>20742</v>
      </c>
      <c r="F81" s="160">
        <f>+[9]Enero!F81+[9]Febrero!F81+[9]Marzo!F81+[9]Abril!F81+[9]Mayo!F82+[9]Junio!F81+[9]Julio!F81+[9]Agosto!F82+[9]Septiembre!F81+[9]Octubre!F82+[9]Noviembre!F82+[9]Diciembre!F82</f>
        <v>91870</v>
      </c>
      <c r="G81" s="160">
        <f>+[9]Enero!G81+[9]Febrero!G81+[9]Marzo!G81+[9]Abril!G81+[9]Mayo!G82+[9]Junio!G81+[9]Julio!G81+[9]Agosto!G82+[9]Septiembre!G81+[9]Octubre!G82+[9]Noviembre!G82+[9]Diciembre!G82</f>
        <v>45000</v>
      </c>
      <c r="H81" s="160">
        <f>+[9]Enero!H81+[9]Febrero!H81+[9]Marzo!H81+[9]Abril!H81+[9]Mayo!H82+[9]Junio!H81+[9]Julio!H81+[9]Agosto!H82+[9]Septiembre!H81+[9]Octubre!H82+[9]Noviembre!H82+[9]Diciembre!H82</f>
        <v>6705</v>
      </c>
      <c r="I81" s="160">
        <f>+[9]Enero!I81+[9]Febrero!I81+[9]Marzo!I81+[9]Abril!I81+[9]Mayo!I82+[9]Junio!I81+[9]Julio!I81+[9]Agosto!I82+[9]Septiembre!I81+[9]Octubre!I82+[9]Noviembre!I82+[9]Diciembre!I82</f>
        <v>7947</v>
      </c>
      <c r="J81" s="160">
        <f t="shared" si="2"/>
        <v>342647</v>
      </c>
      <c r="K81" s="156"/>
      <c r="L81" s="177"/>
      <c r="M81" s="156"/>
      <c r="N81" s="156"/>
      <c r="O81" s="156"/>
      <c r="P81" s="156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  <c r="AG81" s="156"/>
    </row>
    <row r="82" spans="1:33" ht="20.100000000000001" customHeight="1" x14ac:dyDescent="0.2">
      <c r="A82" s="161" t="s">
        <v>159</v>
      </c>
      <c r="B82" s="160">
        <f>+[9]Enero!B82+[9]Febrero!B82+[9]Marzo!B82+[9]Abril!B82+[9]Mayo!B83+[9]Junio!B82+[9]Julio!B82+[9]Agosto!B83+[9]Septiembre!B82+[9]Octubre!B83+[9]Noviembre!B83+[9]Diciembre!B83</f>
        <v>1387</v>
      </c>
      <c r="C82" s="160">
        <f>+[9]Enero!C82+[9]Febrero!C82+[9]Marzo!C82+[9]Abril!C82+[9]Mayo!C83+[9]Junio!C82+[9]Julio!C82+[9]Agosto!C83+[9]Septiembre!C82+[9]Octubre!C83+[9]Noviembre!C83+[9]Diciembre!C83</f>
        <v>22039</v>
      </c>
      <c r="D82" s="160">
        <f>+[9]Enero!D82+[9]Febrero!D82+[9]Marzo!D82+[9]Abril!D82+[9]Mayo!D83+[9]Junio!D82+[9]Julio!D82+[9]Agosto!D83+[9]Septiembre!D82+[9]Octubre!D83+[9]Noviembre!D83+[9]Diciembre!D83</f>
        <v>691</v>
      </c>
      <c r="E82" s="160">
        <f>+[9]Enero!E82+[9]Febrero!E82+[9]Marzo!E82+[9]Abril!E82+[9]Mayo!E83+[9]Junio!E82+[9]Julio!E82+[9]Agosto!E83+[9]Septiembre!E82+[9]Octubre!E83+[9]Noviembre!E83+[9]Diciembre!E83</f>
        <v>6194</v>
      </c>
      <c r="F82" s="160">
        <f>+[9]Enero!F82+[9]Febrero!F82+[9]Marzo!F82+[9]Abril!F82+[9]Mayo!F83+[9]Junio!F82+[9]Julio!F82+[9]Agosto!F83+[9]Septiembre!F82+[9]Octubre!F83+[9]Noviembre!F83+[9]Diciembre!F83</f>
        <v>19790</v>
      </c>
      <c r="G82" s="160">
        <f>+[9]Enero!G82+[9]Febrero!G82+[9]Marzo!G82+[9]Abril!G82+[9]Mayo!G83+[9]Junio!G82+[9]Julio!G82+[9]Agosto!G83+[9]Septiembre!G82+[9]Octubre!G83+[9]Noviembre!G83+[9]Diciembre!G83</f>
        <v>963</v>
      </c>
      <c r="H82" s="160">
        <f>+[9]Enero!H82+[9]Febrero!H82+[9]Marzo!H82+[9]Abril!H82+[9]Mayo!H83+[9]Junio!H82+[9]Julio!H82+[9]Agosto!H83+[9]Septiembre!H82+[9]Octubre!H83+[9]Noviembre!H83+[9]Diciembre!H83</f>
        <v>12</v>
      </c>
      <c r="I82" s="160">
        <f>+[9]Enero!I82+[9]Febrero!I82+[9]Marzo!I82+[9]Abril!I82+[9]Mayo!I83+[9]Junio!I82+[9]Julio!I82+[9]Agosto!I83+[9]Septiembre!I82+[9]Octubre!I83+[9]Noviembre!I83+[9]Diciembre!I83</f>
        <v>36084</v>
      </c>
      <c r="J82" s="160">
        <f t="shared" si="2"/>
        <v>87160</v>
      </c>
      <c r="K82" s="156"/>
      <c r="L82" s="177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  <c r="AD82" s="156"/>
      <c r="AE82" s="156"/>
      <c r="AF82" s="156"/>
      <c r="AG82" s="156"/>
    </row>
    <row r="83" spans="1:33" ht="20.100000000000001" customHeight="1" x14ac:dyDescent="0.2">
      <c r="A83" s="161" t="s">
        <v>160</v>
      </c>
      <c r="B83" s="160">
        <f>+[9]Enero!B83+[9]Febrero!B83+[9]Marzo!B83+[9]Abril!B83+[9]Mayo!B84+[9]Junio!B83+[9]Julio!B83+[9]Agosto!B84+[9]Septiembre!B83+[9]Octubre!B84+[9]Noviembre!B84+[9]Diciembre!B84</f>
        <v>5081</v>
      </c>
      <c r="C83" s="160">
        <f>+[9]Enero!C83+[9]Febrero!C83+[9]Marzo!C83+[9]Abril!C83+[9]Mayo!C84+[9]Junio!C83+[9]Julio!C83+[9]Agosto!C84+[9]Septiembre!C83+[9]Octubre!C84+[9]Noviembre!C84+[9]Diciembre!C84</f>
        <v>9179</v>
      </c>
      <c r="D83" s="160">
        <f>+[9]Enero!D83+[9]Febrero!D83+[9]Marzo!D83+[9]Abril!D83+[9]Mayo!D84+[9]Junio!D83+[9]Julio!D83+[9]Agosto!D84+[9]Septiembre!D83+[9]Octubre!D84+[9]Noviembre!D84+[9]Diciembre!D84</f>
        <v>34558</v>
      </c>
      <c r="E83" s="160">
        <f>+[9]Enero!E83+[9]Febrero!E83+[9]Marzo!E83+[9]Abril!E83+[9]Mayo!E84+[9]Junio!E83+[9]Julio!E83+[9]Agosto!E84+[9]Septiembre!E83+[9]Octubre!E84+[9]Noviembre!E84+[9]Diciembre!E84</f>
        <v>15118</v>
      </c>
      <c r="F83" s="160">
        <f>+[9]Enero!F83+[9]Febrero!F83+[9]Marzo!F83+[9]Abril!F83+[9]Mayo!F84+[9]Junio!F83+[9]Julio!F83+[9]Agosto!F84+[9]Septiembre!F83+[9]Octubre!F84+[9]Noviembre!F84+[9]Diciembre!F84</f>
        <v>5200</v>
      </c>
      <c r="G83" s="160">
        <f>+[9]Enero!G83+[9]Febrero!G83+[9]Marzo!G83+[9]Abril!G83+[9]Mayo!G84+[9]Junio!G83+[9]Julio!G83+[9]Agosto!G84+[9]Septiembre!G83+[9]Octubre!G84+[9]Noviembre!G84+[9]Diciembre!G84</f>
        <v>12440</v>
      </c>
      <c r="H83" s="160">
        <f>+[9]Enero!H83+[9]Febrero!H83+[9]Marzo!H83+[9]Abril!H83+[9]Mayo!H84+[9]Junio!H83+[9]Julio!H83+[9]Agosto!H84+[9]Septiembre!H83+[9]Octubre!H84+[9]Noviembre!H84+[9]Diciembre!H84</f>
        <v>2911</v>
      </c>
      <c r="I83" s="160">
        <f>+[9]Enero!I83+[9]Febrero!I83+[9]Marzo!I83+[9]Abril!I83+[9]Mayo!I84+[9]Junio!I83+[9]Julio!I83+[9]Agosto!I84+[9]Septiembre!I83+[9]Octubre!I84+[9]Noviembre!I84+[9]Diciembre!I84</f>
        <v>4152</v>
      </c>
      <c r="J83" s="160">
        <f t="shared" si="2"/>
        <v>88639</v>
      </c>
      <c r="K83" s="156"/>
      <c r="L83" s="177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6"/>
      <c r="AD83" s="156"/>
      <c r="AE83" s="156"/>
      <c r="AF83" s="156"/>
      <c r="AG83" s="156"/>
    </row>
    <row r="84" spans="1:33" ht="20.100000000000001" customHeight="1" x14ac:dyDescent="0.2">
      <c r="A84" s="161" t="s">
        <v>161</v>
      </c>
      <c r="B84" s="160">
        <f>+[9]Enero!B84+[9]Febrero!B84+[9]Marzo!B84+[9]Abril!B84+[9]Mayo!B85+[9]Junio!B84+[9]Julio!B84+[9]Agosto!B85+[9]Septiembre!B84+[9]Octubre!B85+[9]Noviembre!B85+[9]Diciembre!B85</f>
        <v>576</v>
      </c>
      <c r="C84" s="160">
        <f>+[9]Enero!C84+[9]Febrero!C84+[9]Marzo!C84+[9]Abril!C84+[9]Mayo!C85+[9]Junio!C84+[9]Julio!C84+[9]Agosto!C85+[9]Septiembre!C84+[9]Octubre!C85+[9]Noviembre!C85+[9]Diciembre!C85</f>
        <v>15</v>
      </c>
      <c r="D84" s="160">
        <f>+[9]Enero!D84+[9]Febrero!D84+[9]Marzo!D84+[9]Abril!D84+[9]Mayo!D85+[9]Junio!D84+[9]Julio!D84+[9]Agosto!D85+[9]Septiembre!D84+[9]Octubre!D85+[9]Noviembre!D85+[9]Diciembre!D85</f>
        <v>3022</v>
      </c>
      <c r="E84" s="160">
        <f>+[9]Enero!E84+[9]Febrero!E84+[9]Marzo!E84+[9]Abril!E84+[9]Mayo!E85+[9]Junio!E84+[9]Julio!E84+[9]Agosto!E85+[9]Septiembre!E84+[9]Octubre!E85+[9]Noviembre!E85+[9]Diciembre!E85</f>
        <v>0</v>
      </c>
      <c r="F84" s="160">
        <f>+[9]Enero!F84+[9]Febrero!F84+[9]Marzo!F84+[9]Abril!F84+[9]Mayo!F85+[9]Junio!F84+[9]Julio!F84+[9]Agosto!F85+[9]Septiembre!F84+[9]Octubre!F85+[9]Noviembre!F85+[9]Diciembre!F85</f>
        <v>0</v>
      </c>
      <c r="G84" s="160">
        <f>+[9]Enero!G84+[9]Febrero!G84+[9]Marzo!G84+[9]Abril!G84+[9]Mayo!G85+[9]Junio!G84+[9]Julio!G84+[9]Agosto!G85+[9]Septiembre!G84+[9]Octubre!G85+[9]Noviembre!G85+[9]Diciembre!G85</f>
        <v>3990</v>
      </c>
      <c r="H84" s="160">
        <f>+[9]Enero!H84+[9]Febrero!H84+[9]Marzo!H84+[9]Abril!H84+[9]Mayo!H85+[9]Junio!H84+[9]Julio!H84+[9]Agosto!H85+[9]Septiembre!H84+[9]Octubre!H85+[9]Noviembre!H85+[9]Diciembre!H85</f>
        <v>2072</v>
      </c>
      <c r="I84" s="160">
        <f>+[9]Enero!I84+[9]Febrero!I84+[9]Marzo!I84+[9]Abril!I84+[9]Mayo!I85+[9]Junio!I84+[9]Julio!I84+[9]Agosto!I85+[9]Septiembre!I84+[9]Octubre!I85+[9]Noviembre!I85+[9]Diciembre!I85</f>
        <v>5760</v>
      </c>
      <c r="J84" s="160">
        <f t="shared" si="2"/>
        <v>15435</v>
      </c>
      <c r="K84" s="156"/>
      <c r="L84" s="177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</row>
    <row r="85" spans="1:33" ht="20.100000000000001" customHeight="1" x14ac:dyDescent="0.2">
      <c r="A85" s="161" t="s">
        <v>162</v>
      </c>
      <c r="B85" s="160">
        <f>+[9]Enero!B85+[9]Febrero!B85+[9]Marzo!B85+[9]Abril!B85+[9]Mayo!B86+[9]Junio!B85+[9]Julio!B85+[9]Agosto!B86+[9]Septiembre!B85+[9]Octubre!B86+[9]Noviembre!B86+[9]Diciembre!B86</f>
        <v>47384</v>
      </c>
      <c r="C85" s="160">
        <f>+[9]Enero!C85+[9]Febrero!C85+[9]Marzo!C85+[9]Abril!C85+[9]Mayo!C86+[9]Junio!C85+[9]Julio!C85+[9]Agosto!C86+[9]Septiembre!C85+[9]Octubre!C86+[9]Noviembre!C86+[9]Diciembre!C86</f>
        <v>23192</v>
      </c>
      <c r="D85" s="160">
        <f>+[9]Enero!D85+[9]Febrero!D85+[9]Marzo!D85+[9]Abril!D85+[9]Mayo!D86+[9]Junio!D85+[9]Julio!D85+[9]Agosto!D86+[9]Septiembre!D85+[9]Octubre!D86+[9]Noviembre!D86+[9]Diciembre!D86</f>
        <v>865</v>
      </c>
      <c r="E85" s="160">
        <f>+[9]Enero!E85+[9]Febrero!E85+[9]Marzo!E85+[9]Abril!E85+[9]Mayo!E86+[9]Junio!E85+[9]Julio!E85+[9]Agosto!E86+[9]Septiembre!E85+[9]Octubre!E86+[9]Noviembre!E86+[9]Diciembre!E86</f>
        <v>18010</v>
      </c>
      <c r="F85" s="160">
        <f>+[9]Enero!F85+[9]Febrero!F85+[9]Marzo!F85+[9]Abril!F85+[9]Mayo!F86+[9]Junio!F85+[9]Julio!F85+[9]Agosto!F86+[9]Septiembre!F85+[9]Octubre!F86+[9]Noviembre!F86+[9]Diciembre!F86</f>
        <v>188805</v>
      </c>
      <c r="G85" s="160">
        <f>+[9]Enero!G85+[9]Febrero!G85+[9]Marzo!G85+[9]Abril!G85+[9]Mayo!G86+[9]Junio!G85+[9]Julio!G85+[9]Agosto!G86+[9]Septiembre!G85+[9]Octubre!G86+[9]Noviembre!G86+[9]Diciembre!G86</f>
        <v>6856</v>
      </c>
      <c r="H85" s="160">
        <f>+[9]Enero!H85+[9]Febrero!H85+[9]Marzo!H85+[9]Abril!H85+[9]Mayo!H86+[9]Junio!H85+[9]Julio!H85+[9]Agosto!H86+[9]Septiembre!H85+[9]Octubre!H86+[9]Noviembre!H86+[9]Diciembre!H86</f>
        <v>173</v>
      </c>
      <c r="I85" s="160">
        <f>+[9]Enero!I85+[9]Febrero!I85+[9]Marzo!I85+[9]Abril!I85+[9]Mayo!I86+[9]Junio!I85+[9]Julio!I85+[9]Agosto!I86+[9]Septiembre!I85+[9]Octubre!I86+[9]Noviembre!I86+[9]Diciembre!I86</f>
        <v>100206</v>
      </c>
      <c r="J85" s="160">
        <f t="shared" si="2"/>
        <v>385491</v>
      </c>
      <c r="K85" s="156"/>
      <c r="L85" s="177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  <c r="AF85" s="156"/>
      <c r="AG85" s="156"/>
    </row>
    <row r="86" spans="1:33" ht="20.100000000000001" customHeight="1" x14ac:dyDescent="0.2">
      <c r="A86" s="161" t="s">
        <v>163</v>
      </c>
      <c r="B86" s="160">
        <f>+[9]Enero!B86+[9]Febrero!B86+[9]Marzo!B86+[9]Abril!B86+[9]Mayo!B87+[9]Junio!B86+[9]Julio!B86+[9]Agosto!B87+[9]Septiembre!B86+[9]Octubre!B87+[9]Noviembre!B87+[9]Diciembre!B87</f>
        <v>1526</v>
      </c>
      <c r="C86" s="160">
        <f>+[9]Enero!C86+[9]Febrero!C86+[9]Marzo!C86+[9]Abril!C86+[9]Mayo!C87+[9]Junio!C86+[9]Julio!C86+[9]Agosto!C87+[9]Septiembre!C86+[9]Octubre!C87+[9]Noviembre!C87+[9]Diciembre!C87</f>
        <v>127444</v>
      </c>
      <c r="D86" s="160">
        <f>+[9]Enero!D86+[9]Febrero!D86+[9]Marzo!D86+[9]Abril!D86+[9]Mayo!D87+[9]Junio!D86+[9]Julio!D86+[9]Agosto!D87+[9]Septiembre!D86+[9]Octubre!D87+[9]Noviembre!D87+[9]Diciembre!D87</f>
        <v>1832</v>
      </c>
      <c r="E86" s="160">
        <f>+[9]Enero!E86+[9]Febrero!E86+[9]Marzo!E86+[9]Abril!E86+[9]Mayo!E87+[9]Junio!E86+[9]Julio!E86+[9]Agosto!E87+[9]Septiembre!E86+[9]Octubre!E87+[9]Noviembre!E87+[9]Diciembre!E87</f>
        <v>108</v>
      </c>
      <c r="F86" s="160">
        <f>+[9]Enero!F86+[9]Febrero!F86+[9]Marzo!F86+[9]Abril!F86+[9]Mayo!F87+[9]Junio!F86+[9]Julio!F86+[9]Agosto!F87+[9]Septiembre!F86+[9]Octubre!F87+[9]Noviembre!F87+[9]Diciembre!F87</f>
        <v>8854</v>
      </c>
      <c r="G86" s="160">
        <f>+[9]Enero!G86+[9]Febrero!G86+[9]Marzo!G86+[9]Abril!G86+[9]Mayo!G87+[9]Junio!G86+[9]Julio!G86+[9]Agosto!G87+[9]Septiembre!G86+[9]Octubre!G87+[9]Noviembre!G87+[9]Diciembre!G87</f>
        <v>0</v>
      </c>
      <c r="H86" s="160">
        <f>+[9]Enero!H86+[9]Febrero!H86+[9]Marzo!H86+[9]Abril!H86+[9]Mayo!H87+[9]Junio!H86+[9]Julio!H86+[9]Agosto!H87+[9]Septiembre!H86+[9]Octubre!H87+[9]Noviembre!H87+[9]Diciembre!H87</f>
        <v>0</v>
      </c>
      <c r="I86" s="160">
        <f>+[9]Enero!I86+[9]Febrero!I86+[9]Marzo!I86+[9]Abril!I86+[9]Mayo!I87+[9]Junio!I86+[9]Julio!I86+[9]Agosto!I87+[9]Septiembre!I86+[9]Octubre!I87+[9]Noviembre!I87+[9]Diciembre!I87</f>
        <v>279</v>
      </c>
      <c r="J86" s="160">
        <f t="shared" si="2"/>
        <v>140043</v>
      </c>
      <c r="K86" s="156"/>
      <c r="L86" s="177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  <c r="AF86" s="156"/>
      <c r="AG86" s="156"/>
    </row>
    <row r="87" spans="1:33" ht="20.100000000000001" customHeight="1" x14ac:dyDescent="0.2">
      <c r="A87" s="161" t="s">
        <v>164</v>
      </c>
      <c r="B87" s="160">
        <f>+[9]Enero!B87+[9]Febrero!B87+[9]Marzo!B87+[9]Abril!B87+[9]Mayo!B88+[9]Junio!B87+[9]Julio!B87+[9]Agosto!B88+[9]Septiembre!B87+[9]Octubre!B88+[9]Noviembre!B88+[9]Diciembre!B88</f>
        <v>4767</v>
      </c>
      <c r="C87" s="160">
        <f>+[9]Enero!C87+[9]Febrero!C87+[9]Marzo!C87+[9]Abril!C87+[9]Mayo!C88+[9]Junio!C87+[9]Julio!C87+[9]Agosto!C88+[9]Septiembre!C87+[9]Octubre!C88+[9]Noviembre!C88+[9]Diciembre!C88</f>
        <v>153</v>
      </c>
      <c r="D87" s="160">
        <f>+[9]Enero!D87+[9]Febrero!D87+[9]Marzo!D87+[9]Abril!D87+[9]Mayo!D88+[9]Junio!D87+[9]Julio!D87+[9]Agosto!D88+[9]Septiembre!D87+[9]Octubre!D88+[9]Noviembre!D88+[9]Diciembre!D88</f>
        <v>0</v>
      </c>
      <c r="E87" s="160">
        <f>+[9]Enero!E87+[9]Febrero!E87+[9]Marzo!E87+[9]Abril!E87+[9]Mayo!E88+[9]Junio!E87+[9]Julio!E87+[9]Agosto!E88+[9]Septiembre!E87+[9]Octubre!E88+[9]Noviembre!E88+[9]Diciembre!E88</f>
        <v>139</v>
      </c>
      <c r="F87" s="160">
        <f>+[9]Enero!F87+[9]Febrero!F87+[9]Marzo!F87+[9]Abril!F87+[9]Mayo!F88+[9]Junio!F87+[9]Julio!F87+[9]Agosto!F88+[9]Septiembre!F87+[9]Octubre!F88+[9]Noviembre!F88+[9]Diciembre!F88</f>
        <v>10767</v>
      </c>
      <c r="G87" s="160">
        <f>+[9]Enero!G87+[9]Febrero!G87+[9]Marzo!G87+[9]Abril!G87+[9]Mayo!G88+[9]Junio!G87+[9]Julio!G87+[9]Agosto!G88+[9]Septiembre!G87+[9]Octubre!G88+[9]Noviembre!G88+[9]Diciembre!G88</f>
        <v>16996</v>
      </c>
      <c r="H87" s="160">
        <f>+[9]Enero!H87+[9]Febrero!H87+[9]Marzo!H87+[9]Abril!H87+[9]Mayo!H88+[9]Junio!H87+[9]Julio!H87+[9]Agosto!H88+[9]Septiembre!H87+[9]Octubre!H88+[9]Noviembre!H88+[9]Diciembre!H88</f>
        <v>34</v>
      </c>
      <c r="I87" s="160">
        <f>+[9]Enero!I87+[9]Febrero!I87+[9]Marzo!I87+[9]Abril!I87+[9]Mayo!I88+[9]Junio!I87+[9]Julio!I87+[9]Agosto!I88+[9]Septiembre!I87+[9]Octubre!I88+[9]Noviembre!I88+[9]Diciembre!I88</f>
        <v>3352</v>
      </c>
      <c r="J87" s="160">
        <f t="shared" si="2"/>
        <v>36208</v>
      </c>
      <c r="K87" s="156"/>
      <c r="L87" s="177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  <c r="Y87" s="156"/>
      <c r="Z87" s="156"/>
      <c r="AA87" s="156"/>
      <c r="AB87" s="156"/>
      <c r="AC87" s="156"/>
      <c r="AD87" s="156"/>
      <c r="AE87" s="156"/>
      <c r="AF87" s="156"/>
      <c r="AG87" s="156"/>
    </row>
    <row r="88" spans="1:33" ht="20.100000000000001" customHeight="1" x14ac:dyDescent="0.2">
      <c r="A88" s="161" t="s">
        <v>165</v>
      </c>
      <c r="B88" s="160">
        <f>+[9]Enero!B88+[9]Febrero!B88+[9]Marzo!B88+[9]Abril!B88+[9]Mayo!B89+[9]Junio!B88+[9]Julio!B88+[9]Agosto!B89+[9]Septiembre!B88+[9]Octubre!B89+[9]Noviembre!B89+[9]Diciembre!B89</f>
        <v>314710</v>
      </c>
      <c r="C88" s="160">
        <f>+[9]Enero!C88+[9]Febrero!C88+[9]Marzo!C88+[9]Abril!C88+[9]Mayo!C89+[9]Junio!C88+[9]Julio!C88+[9]Agosto!C89+[9]Septiembre!C88+[9]Octubre!C89+[9]Noviembre!C89+[9]Diciembre!C89</f>
        <v>89797</v>
      </c>
      <c r="D88" s="160">
        <f>+[9]Enero!D88+[9]Febrero!D88+[9]Marzo!D88+[9]Abril!D88+[9]Mayo!D89+[9]Junio!D88+[9]Julio!D88+[9]Agosto!D89+[9]Septiembre!D88+[9]Octubre!D89+[9]Noviembre!D89+[9]Diciembre!D89</f>
        <v>1850892</v>
      </c>
      <c r="E88" s="160">
        <f>+[9]Enero!E88+[9]Febrero!E88+[9]Marzo!E88+[9]Abril!E88+[9]Mayo!E89+[9]Junio!E88+[9]Julio!E88+[9]Agosto!E89+[9]Septiembre!E88+[9]Octubre!E89+[9]Noviembre!E89+[9]Diciembre!E89</f>
        <v>51188</v>
      </c>
      <c r="F88" s="160">
        <f>+[9]Enero!F88+[9]Febrero!F88+[9]Marzo!F88+[9]Abril!F88+[9]Mayo!F89+[9]Junio!F88+[9]Julio!F88+[9]Agosto!F89+[9]Septiembre!F88+[9]Octubre!F89+[9]Noviembre!F89+[9]Diciembre!F89</f>
        <v>151365</v>
      </c>
      <c r="G88" s="160">
        <f>+[9]Enero!G88+[9]Febrero!G88+[9]Marzo!G88+[9]Abril!G88+[9]Mayo!G89+[9]Junio!G88+[9]Julio!G88+[9]Agosto!G89+[9]Septiembre!G88+[9]Octubre!G89+[9]Noviembre!G89+[9]Diciembre!G89</f>
        <v>753433</v>
      </c>
      <c r="H88" s="160">
        <f>+[9]Enero!H88+[9]Febrero!H88+[9]Marzo!H88+[9]Abril!H88+[9]Mayo!H89+[9]Junio!H88+[9]Julio!H88+[9]Agosto!H89+[9]Septiembre!H88+[9]Octubre!H89+[9]Noviembre!H89+[9]Diciembre!H89</f>
        <v>225862</v>
      </c>
      <c r="I88" s="160">
        <f>+[9]Enero!I88+[9]Febrero!I88+[9]Marzo!I88+[9]Abril!I88+[9]Mayo!I89+[9]Junio!I88+[9]Julio!I88+[9]Agosto!I89+[9]Septiembre!I88+[9]Octubre!I89+[9]Noviembre!I89+[9]Diciembre!I89</f>
        <v>9156</v>
      </c>
      <c r="J88" s="160">
        <f t="shared" si="2"/>
        <v>3446403</v>
      </c>
      <c r="K88" s="156"/>
      <c r="L88" s="177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  <c r="Y88" s="156"/>
      <c r="Z88" s="156"/>
      <c r="AA88" s="156"/>
      <c r="AB88" s="156"/>
      <c r="AC88" s="156"/>
      <c r="AD88" s="156"/>
      <c r="AE88" s="156"/>
      <c r="AF88" s="156"/>
      <c r="AG88" s="156"/>
    </row>
    <row r="89" spans="1:33" ht="20.100000000000001" customHeight="1" thickBot="1" x14ac:dyDescent="0.25">
      <c r="A89" s="161" t="s">
        <v>166</v>
      </c>
      <c r="B89" s="160">
        <f>+[9]Enero!B89+[9]Febrero!B89+[9]Marzo!B89+[9]Abril!B89+[9]Mayo!B90+[9]Junio!B89+[9]Julio!B89+[9]Agosto!B90+[9]Septiembre!B89+[9]Octubre!B90+[9]Noviembre!B90+[9]Diciembre!B90</f>
        <v>1909922</v>
      </c>
      <c r="C89" s="160">
        <f>+[9]Enero!C89+[9]Febrero!C89+[9]Marzo!C89+[9]Abril!C89+[9]Mayo!C90+[9]Junio!C89+[9]Julio!C89+[9]Agosto!C90+[9]Septiembre!C89+[9]Octubre!C90+[9]Noviembre!C90+[9]Diciembre!C90</f>
        <v>1900516</v>
      </c>
      <c r="D89" s="160">
        <f>+[9]Enero!D89+[9]Febrero!D89+[9]Marzo!D89+[9]Abril!D89+[9]Mayo!D90+[9]Junio!D89+[9]Julio!D89+[9]Agosto!D90+[9]Septiembre!D89+[9]Octubre!D90+[9]Noviembre!D90+[9]Diciembre!D90</f>
        <v>148480</v>
      </c>
      <c r="E89" s="160">
        <f>+[9]Enero!E89+[9]Febrero!E89+[9]Marzo!E89+[9]Abril!E89+[9]Mayo!E90+[9]Junio!E89+[9]Julio!E89+[9]Agosto!E90+[9]Septiembre!E89+[9]Octubre!E90+[9]Noviembre!E90+[9]Diciembre!E90</f>
        <v>2586690</v>
      </c>
      <c r="F89" s="160">
        <f>+[9]Enero!F89+[9]Febrero!F89+[9]Marzo!F89+[9]Abril!F89+[9]Mayo!F90+[9]Junio!F89+[9]Julio!F89+[9]Agosto!F90+[9]Septiembre!F89+[9]Octubre!F90+[9]Noviembre!F90+[9]Diciembre!F90</f>
        <v>230742</v>
      </c>
      <c r="G89" s="160">
        <f>+[9]Enero!G89+[9]Febrero!G89+[9]Marzo!G89+[9]Abril!G89+[9]Mayo!G90+[9]Junio!G89+[9]Julio!G89+[9]Agosto!G90+[9]Septiembre!G89+[9]Octubre!G90+[9]Noviembre!G90+[9]Diciembre!G90</f>
        <v>881639</v>
      </c>
      <c r="H89" s="160">
        <f>+[9]Enero!H89+[9]Febrero!H89+[9]Marzo!H89+[9]Abril!H89+[9]Mayo!H90+[9]Junio!H89+[9]Julio!H89+[9]Agosto!H90+[9]Septiembre!H89+[9]Octubre!H90+[9]Noviembre!H90+[9]Diciembre!H90</f>
        <v>320080</v>
      </c>
      <c r="I89" s="160">
        <f>+[9]Enero!I89+[9]Febrero!I89+[9]Marzo!I89+[9]Abril!I89+[9]Mayo!I90+[9]Junio!I89+[9]Julio!I89+[9]Agosto!I90+[9]Septiembre!I89+[9]Octubre!I90+[9]Noviembre!I90+[9]Diciembre!I90</f>
        <v>29341</v>
      </c>
      <c r="J89" s="160">
        <f t="shared" si="2"/>
        <v>8007410</v>
      </c>
      <c r="K89" s="156"/>
      <c r="L89" s="177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  <c r="AF89" s="156"/>
      <c r="AG89" s="156"/>
    </row>
    <row r="90" spans="1:33" ht="20.100000000000001" customHeight="1" thickBot="1" x14ac:dyDescent="0.25">
      <c r="A90" s="166" t="s">
        <v>10</v>
      </c>
      <c r="B90" s="167">
        <f t="shared" ref="B90:J90" si="3">SUM(B56:B89)</f>
        <v>2700151</v>
      </c>
      <c r="C90" s="167">
        <f t="shared" si="3"/>
        <v>4506854</v>
      </c>
      <c r="D90" s="167">
        <f t="shared" si="3"/>
        <v>3024526</v>
      </c>
      <c r="E90" s="167">
        <f t="shared" si="3"/>
        <v>3553711</v>
      </c>
      <c r="F90" s="167">
        <f t="shared" si="3"/>
        <v>1160031</v>
      </c>
      <c r="G90" s="167">
        <f t="shared" si="3"/>
        <v>2147890</v>
      </c>
      <c r="H90" s="167">
        <f t="shared" si="3"/>
        <v>1583924</v>
      </c>
      <c r="I90" s="167">
        <f t="shared" si="3"/>
        <v>741415</v>
      </c>
      <c r="J90" s="167">
        <f t="shared" si="3"/>
        <v>19418502</v>
      </c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</row>
    <row r="91" spans="1:33" x14ac:dyDescent="0.2">
      <c r="A91" s="185" t="s">
        <v>167</v>
      </c>
      <c r="B91" s="186"/>
      <c r="C91" s="186"/>
      <c r="D91" s="18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  <c r="Y91" s="156"/>
      <c r="Z91" s="156"/>
      <c r="AA91" s="156"/>
      <c r="AB91" s="156"/>
      <c r="AC91" s="156"/>
      <c r="AD91" s="156"/>
      <c r="AE91" s="156"/>
      <c r="AF91" s="156"/>
      <c r="AG91" s="156"/>
    </row>
    <row r="92" spans="1:33" x14ac:dyDescent="0.2">
      <c r="A92" s="185"/>
      <c r="B92" s="186"/>
      <c r="C92" s="186"/>
      <c r="D92" s="18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  <c r="AF92" s="156"/>
      <c r="AG92" s="156"/>
    </row>
    <row r="93" spans="1:33" x14ac:dyDescent="0.2">
      <c r="A93" s="187"/>
      <c r="B93" s="186"/>
      <c r="C93" s="186"/>
      <c r="D93" s="18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6"/>
      <c r="AD93" s="156"/>
      <c r="AE93" s="156"/>
      <c r="AF93" s="156"/>
      <c r="AG93" s="156"/>
    </row>
    <row r="94" spans="1:33" x14ac:dyDescent="0.2">
      <c r="A94" s="85"/>
      <c r="B94" s="156"/>
      <c r="C94" s="156"/>
      <c r="D94" s="156"/>
      <c r="E94" s="156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56"/>
      <c r="Y94" s="156"/>
      <c r="Z94" s="156"/>
      <c r="AA94" s="156"/>
      <c r="AB94" s="156"/>
      <c r="AC94" s="156"/>
      <c r="AD94" s="156"/>
      <c r="AE94" s="156"/>
      <c r="AF94" s="156"/>
      <c r="AG94" s="156"/>
    </row>
    <row r="95" spans="1:33" x14ac:dyDescent="0.2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  <c r="Y95" s="156"/>
      <c r="Z95" s="156"/>
      <c r="AA95" s="156"/>
      <c r="AB95" s="156"/>
      <c r="AC95" s="156"/>
      <c r="AD95" s="156"/>
      <c r="AE95" s="156"/>
      <c r="AF95" s="156"/>
      <c r="AG95" s="156"/>
    </row>
    <row r="96" spans="1:33" x14ac:dyDescent="0.2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56"/>
      <c r="AE96" s="156"/>
      <c r="AF96" s="156"/>
      <c r="AG96" s="156"/>
    </row>
    <row r="97" spans="1:33" x14ac:dyDescent="0.2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56"/>
      <c r="Z97" s="156"/>
      <c r="AA97" s="156"/>
      <c r="AB97" s="156"/>
      <c r="AC97" s="156"/>
      <c r="AD97" s="156"/>
      <c r="AE97" s="156"/>
      <c r="AF97" s="156"/>
      <c r="AG97" s="156"/>
    </row>
    <row r="98" spans="1:33" ht="15.75" x14ac:dyDescent="0.25">
      <c r="A98" s="240" t="s">
        <v>169</v>
      </c>
      <c r="B98" s="240"/>
      <c r="C98" s="240"/>
      <c r="D98" s="240"/>
      <c r="E98" s="240"/>
      <c r="F98" s="240"/>
      <c r="G98" s="240"/>
      <c r="H98" s="240"/>
      <c r="I98" s="240"/>
      <c r="J98" s="240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6"/>
      <c r="AD98" s="156"/>
      <c r="AE98" s="156"/>
      <c r="AF98" s="156"/>
      <c r="AG98" s="156"/>
    </row>
    <row r="99" spans="1:33" ht="15.75" x14ac:dyDescent="0.25">
      <c r="A99" s="241" t="s">
        <v>170</v>
      </c>
      <c r="B99" s="240"/>
      <c r="C99" s="240"/>
      <c r="D99" s="240"/>
      <c r="E99" s="240"/>
      <c r="F99" s="240"/>
      <c r="G99" s="240"/>
      <c r="H99" s="240"/>
      <c r="I99" s="240"/>
      <c r="J99" s="240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6"/>
      <c r="AD99" s="156"/>
      <c r="AE99" s="156"/>
      <c r="AF99" s="156"/>
      <c r="AG99" s="156"/>
    </row>
    <row r="100" spans="1:33" ht="6.75" customHeight="1" thickBot="1" x14ac:dyDescent="0.25">
      <c r="A100" s="236"/>
      <c r="B100" s="237"/>
      <c r="C100" s="237"/>
      <c r="D100" s="237"/>
      <c r="E100" s="237"/>
      <c r="F100" s="237"/>
      <c r="G100" s="237"/>
      <c r="H100" s="237"/>
      <c r="I100" s="237"/>
      <c r="J100" s="237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  <c r="Y100" s="156"/>
      <c r="Z100" s="156"/>
      <c r="AA100" s="156"/>
      <c r="AB100" s="156"/>
      <c r="AC100" s="156"/>
      <c r="AD100" s="156"/>
      <c r="AE100" s="156"/>
      <c r="AF100" s="156"/>
      <c r="AG100" s="156"/>
    </row>
    <row r="101" spans="1:33" ht="13.5" thickBot="1" x14ac:dyDescent="0.25">
      <c r="A101" s="119" t="s">
        <v>1</v>
      </c>
      <c r="B101" s="120" t="s">
        <v>2</v>
      </c>
      <c r="C101" s="121" t="s">
        <v>3</v>
      </c>
      <c r="D101" s="120" t="s">
        <v>4</v>
      </c>
      <c r="E101" s="121" t="s">
        <v>5</v>
      </c>
      <c r="F101" s="120" t="s">
        <v>6</v>
      </c>
      <c r="G101" s="121" t="s">
        <v>7</v>
      </c>
      <c r="H101" s="120" t="s">
        <v>8</v>
      </c>
      <c r="I101" s="121" t="s">
        <v>9</v>
      </c>
      <c r="J101" s="120" t="s">
        <v>10</v>
      </c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56"/>
      <c r="Z101" s="156"/>
      <c r="AA101" s="156"/>
      <c r="AB101" s="156"/>
      <c r="AC101" s="156"/>
      <c r="AD101" s="156"/>
      <c r="AE101" s="156"/>
      <c r="AF101" s="156"/>
      <c r="AG101" s="156"/>
    </row>
    <row r="102" spans="1:33" ht="20.100000000000001" customHeight="1" x14ac:dyDescent="0.2">
      <c r="A102" s="174" t="s">
        <v>133</v>
      </c>
      <c r="B102" s="175">
        <f>+[9]Enero!B105+[9]Febrero!B105+[9]Marzo!B107+[9]Abril!B106+[9]Mayo!B107+[9]Junio!B105+[9]Julio!B105+[9]Agosto!B107+[9]Septiembre!B105+[9]Octubre!B107+[9]Noviembre!B107+[9]Diciembre!B107</f>
        <v>128741</v>
      </c>
      <c r="C102" s="175">
        <f>+[9]Enero!C105+[9]Febrero!C105+[9]Marzo!C107+[9]Abril!C106+[9]Mayo!C107+[9]Junio!C105+[9]Julio!C105+[9]Agosto!C107+[9]Septiembre!C105+[9]Octubre!C107+[9]Noviembre!C107+[9]Diciembre!C107</f>
        <v>5071110</v>
      </c>
      <c r="D102" s="175">
        <f>+[9]Enero!D105+[9]Febrero!D105+[9]Marzo!D107+[9]Abril!D106+[9]Mayo!D107+[9]Junio!D105+[9]Julio!D105+[9]Agosto!D107+[9]Septiembre!D105+[9]Octubre!D107+[9]Noviembre!D107+[9]Diciembre!D107</f>
        <v>3671615</v>
      </c>
      <c r="E102" s="175">
        <f>+[9]Enero!E105+[9]Febrero!E105+[9]Marzo!E107+[9]Abril!E106+[9]Mayo!E107+[9]Junio!E105+[9]Julio!E105+[9]Agosto!E107+[9]Septiembre!E105+[9]Octubre!E107+[9]Noviembre!E107+[9]Diciembre!E107</f>
        <v>2077033</v>
      </c>
      <c r="F102" s="175">
        <f>+[9]Enero!F105+[9]Febrero!F105+[9]Marzo!F107+[9]Abril!F106+[9]Mayo!F107+[9]Junio!F105+[9]Julio!F105+[9]Agosto!F107+[9]Septiembre!F105+[9]Octubre!F107+[9]Noviembre!F107+[9]Diciembre!F107</f>
        <v>276760</v>
      </c>
      <c r="G102" s="175">
        <f>+[9]Enero!G105+[9]Febrero!G105+[9]Marzo!G107+[9]Abril!G106+[9]Mayo!G107+[9]Junio!G105+[9]Julio!G105+[9]Agosto!G107+[9]Septiembre!G105+[9]Octubre!G107+[9]Noviembre!G107+[9]Diciembre!G107</f>
        <v>0</v>
      </c>
      <c r="H102" s="175">
        <f>+[9]Enero!H105+[9]Febrero!H105+[9]Marzo!H107+[9]Abril!H106+[9]Mayo!H107+[9]Junio!H105+[9]Julio!H105+[9]Agosto!H107+[9]Septiembre!H105+[9]Octubre!H107+[9]Noviembre!H107+[9]Diciembre!H107</f>
        <v>744746</v>
      </c>
      <c r="I102" s="175">
        <f>+[9]Enero!I105+[9]Febrero!I105+[9]Marzo!I107+[9]Abril!I106+[9]Mayo!I107+[9]Junio!I105+[9]Julio!I105+[9]Agosto!I107+[9]Septiembre!I105+[9]Octubre!I107+[9]Noviembre!I107+[9]Diciembre!I107</f>
        <v>185398</v>
      </c>
      <c r="J102" s="175">
        <f>SUM(B102:I102)</f>
        <v>12155403</v>
      </c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</row>
    <row r="103" spans="1:33" ht="20.100000000000001" customHeight="1" x14ac:dyDescent="0.2">
      <c r="A103" s="161" t="s">
        <v>134</v>
      </c>
      <c r="B103" s="160">
        <f>+[9]Enero!B106+[9]Febrero!B106+[9]Marzo!B108+[9]Abril!B107+[9]Mayo!B108+[9]Junio!B106+[9]Julio!B106+[9]Agosto!B108+[9]Septiembre!B106+[9]Octubre!B108+[9]Noviembre!B108+[9]Diciembre!B108</f>
        <v>77058</v>
      </c>
      <c r="C103" s="160">
        <f>+[9]Enero!C106+[9]Febrero!C106+[9]Marzo!C108+[9]Abril!C107+[9]Mayo!C108+[9]Junio!C106+[9]Julio!C106+[9]Agosto!C108+[9]Septiembre!C106+[9]Octubre!C108+[9]Noviembre!C108+[9]Diciembre!C108</f>
        <v>25724</v>
      </c>
      <c r="D103" s="160">
        <f>+[9]Enero!D106+[9]Febrero!D106+[9]Marzo!D108+[9]Abril!D107+[9]Mayo!D108+[9]Junio!D106+[9]Julio!D106+[9]Agosto!D108+[9]Septiembre!D106+[9]Octubre!D108+[9]Noviembre!D108+[9]Diciembre!D108</f>
        <v>30971</v>
      </c>
      <c r="E103" s="160">
        <f>+[9]Enero!E106+[9]Febrero!E106+[9]Marzo!E108+[9]Abril!E107+[9]Mayo!E108+[9]Junio!E106+[9]Julio!E106+[9]Agosto!E108+[9]Septiembre!E106+[9]Octubre!E108+[9]Noviembre!E108+[9]Diciembre!E108</f>
        <v>28185</v>
      </c>
      <c r="F103" s="160">
        <f>+[9]Enero!F106+[9]Febrero!F106+[9]Marzo!F108+[9]Abril!F107+[9]Mayo!F108+[9]Junio!F106+[9]Julio!F106+[9]Agosto!F108+[9]Septiembre!F106+[9]Octubre!F108+[9]Noviembre!F108+[9]Diciembre!F108</f>
        <v>75582</v>
      </c>
      <c r="G103" s="160">
        <f>+[9]Enero!G106+[9]Febrero!G106+[9]Marzo!G108+[9]Abril!G107+[9]Mayo!G108+[9]Junio!G106+[9]Julio!G106+[9]Agosto!G108+[9]Septiembre!G106+[9]Octubre!G108+[9]Noviembre!G108+[9]Diciembre!G108</f>
        <v>56015</v>
      </c>
      <c r="H103" s="160">
        <f>+[9]Enero!H106+[9]Febrero!H106+[9]Marzo!H108+[9]Abril!H107+[9]Mayo!H108+[9]Junio!H106+[9]Julio!H106+[9]Agosto!H108+[9]Septiembre!H106+[9]Octubre!H108+[9]Noviembre!H108+[9]Diciembre!H108</f>
        <v>444528</v>
      </c>
      <c r="I103" s="160">
        <f>+[9]Enero!I106+[9]Febrero!I106+[9]Marzo!I108+[9]Abril!I107+[9]Mayo!I108+[9]Junio!I106+[9]Julio!I106+[9]Agosto!I108+[9]Septiembre!I106+[9]Octubre!I108+[9]Noviembre!I108+[9]Diciembre!I108</f>
        <v>34354</v>
      </c>
      <c r="J103" s="160">
        <f t="shared" ref="J103:J135" si="4">SUM(B103:I103)</f>
        <v>772417</v>
      </c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  <c r="AF103" s="156"/>
      <c r="AG103" s="156"/>
    </row>
    <row r="104" spans="1:33" ht="20.100000000000001" customHeight="1" x14ac:dyDescent="0.2">
      <c r="A104" s="161" t="s">
        <v>135</v>
      </c>
      <c r="B104" s="160">
        <f>+[9]Enero!B107+[9]Febrero!B107+[9]Marzo!B109+[9]Abril!B108+[9]Mayo!B109+[9]Junio!B107+[9]Julio!B107+[9]Agosto!B109+[9]Septiembre!B107+[9]Octubre!B109+[9]Noviembre!B109+[9]Diciembre!B109</f>
        <v>0</v>
      </c>
      <c r="C104" s="160">
        <f>+[9]Enero!C107+[9]Febrero!C107+[9]Marzo!C109+[9]Abril!C108+[9]Mayo!C109+[9]Junio!C107+[9]Julio!C107+[9]Agosto!C109+[9]Septiembre!C107+[9]Octubre!C109+[9]Noviembre!C109+[9]Diciembre!C109</f>
        <v>0</v>
      </c>
      <c r="D104" s="160">
        <f>+[9]Enero!D107+[9]Febrero!D107+[9]Marzo!D109+[9]Abril!D108+[9]Mayo!D109+[9]Junio!D107+[9]Julio!D107+[9]Agosto!D109+[9]Septiembre!D107+[9]Octubre!D109+[9]Noviembre!D109+[9]Diciembre!D109</f>
        <v>2225</v>
      </c>
      <c r="E104" s="160">
        <f>+[9]Enero!E107+[9]Febrero!E107+[9]Marzo!E109+[9]Abril!E108+[9]Mayo!E109+[9]Junio!E107+[9]Julio!E107+[9]Agosto!E109+[9]Septiembre!E107+[9]Octubre!E109+[9]Noviembre!E109+[9]Diciembre!E109</f>
        <v>0</v>
      </c>
      <c r="F104" s="160">
        <f>+[9]Enero!F107+[9]Febrero!F107+[9]Marzo!F109+[9]Abril!F108+[9]Mayo!F109+[9]Junio!F107+[9]Julio!F107+[9]Agosto!F109+[9]Septiembre!F107+[9]Octubre!F109+[9]Noviembre!F109+[9]Diciembre!F109</f>
        <v>0</v>
      </c>
      <c r="G104" s="160">
        <f>+[9]Enero!G107+[9]Febrero!G107+[9]Marzo!G109+[9]Abril!G108+[9]Mayo!G109+[9]Junio!G107+[9]Julio!G107+[9]Agosto!G109+[9]Septiembre!G107+[9]Octubre!G109+[9]Noviembre!G109+[9]Diciembre!G109</f>
        <v>13044</v>
      </c>
      <c r="H104" s="160">
        <f>+[9]Enero!H107+[9]Febrero!H107+[9]Marzo!H109+[9]Abril!H108+[9]Mayo!H109+[9]Junio!H107+[9]Julio!H107+[9]Agosto!H109+[9]Septiembre!H107+[9]Octubre!H109+[9]Noviembre!H109+[9]Diciembre!H109</f>
        <v>0</v>
      </c>
      <c r="I104" s="160">
        <f>+[9]Enero!I107+[9]Febrero!I107+[9]Marzo!I109+[9]Abril!I108+[9]Mayo!I109+[9]Junio!I107+[9]Julio!I107+[9]Agosto!I109+[9]Septiembre!I107+[9]Octubre!I109+[9]Noviembre!I109+[9]Diciembre!I109</f>
        <v>2250</v>
      </c>
      <c r="J104" s="160">
        <f t="shared" si="4"/>
        <v>17519</v>
      </c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</row>
    <row r="105" spans="1:33" ht="20.100000000000001" customHeight="1" x14ac:dyDescent="0.2">
      <c r="A105" s="161" t="s">
        <v>171</v>
      </c>
      <c r="B105" s="160">
        <f>+[9]Enero!B108+[9]Febrero!B108+[9]Marzo!B110+[9]Abril!B109+[9]Mayo!B110+[9]Junio!B108+[9]Julio!B108+[9]Agosto!B110+[9]Septiembre!B108+[9]Octubre!B110+[9]Noviembre!B110+[9]Diciembre!B110</f>
        <v>3746</v>
      </c>
      <c r="C105" s="160">
        <f>+[9]Enero!C108+[9]Febrero!C108+[9]Marzo!C110+[9]Abril!C109+[9]Mayo!C110+[9]Junio!C108+[9]Julio!C108+[9]Agosto!C110+[9]Septiembre!C108+[9]Octubre!C110+[9]Noviembre!C110+[9]Diciembre!C110</f>
        <v>64185</v>
      </c>
      <c r="D105" s="160">
        <f>+[9]Enero!D108+[9]Febrero!D108+[9]Marzo!D110+[9]Abril!D109+[9]Mayo!D110+[9]Junio!D108+[9]Julio!D108+[9]Agosto!D110+[9]Septiembre!D108+[9]Octubre!D110+[9]Noviembre!D110+[9]Diciembre!D110</f>
        <v>1262</v>
      </c>
      <c r="E105" s="160">
        <f>+[9]Enero!E108+[9]Febrero!E108+[9]Marzo!E110+[9]Abril!E109+[9]Mayo!E110+[9]Junio!E108+[9]Julio!E108+[9]Agosto!E110+[9]Septiembre!E108+[9]Octubre!E110+[9]Noviembre!E110+[9]Diciembre!E110</f>
        <v>2200</v>
      </c>
      <c r="F105" s="160">
        <f>+[9]Enero!F108+[9]Febrero!F108+[9]Marzo!F110+[9]Abril!F109+[9]Mayo!F110+[9]Junio!F108+[9]Julio!F108+[9]Agosto!F110+[9]Septiembre!F108+[9]Octubre!F110+[9]Noviembre!F110+[9]Diciembre!F110</f>
        <v>11735</v>
      </c>
      <c r="G105" s="160">
        <f>+[9]Enero!G108+[9]Febrero!G108+[9]Marzo!G110+[9]Abril!G109+[9]Mayo!G110+[9]Junio!G108+[9]Julio!G108+[9]Agosto!G110+[9]Septiembre!G108+[9]Octubre!G110+[9]Noviembre!G110+[9]Diciembre!G110</f>
        <v>8457</v>
      </c>
      <c r="H105" s="160">
        <f>+[9]Enero!H108+[9]Febrero!H108+[9]Marzo!H110+[9]Abril!H109+[9]Mayo!H110+[9]Junio!H108+[9]Julio!H108+[9]Agosto!H110+[9]Septiembre!H108+[9]Octubre!H110+[9]Noviembre!H110+[9]Diciembre!H110</f>
        <v>1321</v>
      </c>
      <c r="I105" s="160">
        <f>+[9]Enero!I108+[9]Febrero!I108+[9]Marzo!I110+[9]Abril!I109+[9]Mayo!I110+[9]Junio!I108+[9]Julio!I108+[9]Agosto!I110+[9]Septiembre!I108+[9]Octubre!I110+[9]Noviembre!I110+[9]Diciembre!I110</f>
        <v>26898</v>
      </c>
      <c r="J105" s="160">
        <f t="shared" si="4"/>
        <v>119804</v>
      </c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  <c r="Y105" s="156"/>
      <c r="Z105" s="156"/>
      <c r="AA105" s="156"/>
      <c r="AB105" s="156"/>
      <c r="AC105" s="156"/>
      <c r="AD105" s="156"/>
      <c r="AE105" s="156"/>
      <c r="AF105" s="156"/>
      <c r="AG105" s="156"/>
    </row>
    <row r="106" spans="1:33" ht="20.100000000000001" customHeight="1" x14ac:dyDescent="0.2">
      <c r="A106" s="161" t="s">
        <v>137</v>
      </c>
      <c r="B106" s="160">
        <f>+[9]Enero!B109+[9]Febrero!B109+[9]Marzo!B111+[9]Abril!B110+[9]Mayo!B111+[9]Junio!B109+[9]Julio!B109+[9]Agosto!B111+[9]Septiembre!B109+[9]Octubre!B111+[9]Noviembre!B111+[9]Diciembre!B111</f>
        <v>0</v>
      </c>
      <c r="C106" s="160">
        <f>+[9]Enero!C109+[9]Febrero!C109+[9]Marzo!C111+[9]Abril!C110+[9]Mayo!C111+[9]Junio!C109+[9]Julio!C109+[9]Agosto!C111+[9]Septiembre!C109+[9]Octubre!C111+[9]Noviembre!C111+[9]Diciembre!C111</f>
        <v>714</v>
      </c>
      <c r="D106" s="160">
        <f>+[9]Enero!D109+[9]Febrero!D109+[9]Marzo!D111+[9]Abril!D110+[9]Mayo!D111+[9]Junio!D109+[9]Julio!D109+[9]Agosto!D111+[9]Septiembre!D109+[9]Octubre!D111+[9]Noviembre!D111+[9]Diciembre!D111</f>
        <v>6981</v>
      </c>
      <c r="E106" s="160">
        <f>+[9]Enero!E109+[9]Febrero!E109+[9]Marzo!E111+[9]Abril!E110+[9]Mayo!E111+[9]Junio!E109+[9]Julio!E109+[9]Agosto!E111+[9]Septiembre!E109+[9]Octubre!E111+[9]Noviembre!E111+[9]Diciembre!E111</f>
        <v>0</v>
      </c>
      <c r="F106" s="160">
        <f>+[9]Enero!F109+[9]Febrero!F109+[9]Marzo!F111+[9]Abril!F110+[9]Mayo!F111+[9]Junio!F109+[9]Julio!F109+[9]Agosto!F111+[9]Septiembre!F109+[9]Octubre!F111+[9]Noviembre!F111+[9]Diciembre!F111</f>
        <v>85</v>
      </c>
      <c r="G106" s="160">
        <f>+[9]Enero!G109+[9]Febrero!G109+[9]Marzo!G111+[9]Abril!G110+[9]Mayo!G111+[9]Junio!G109+[9]Julio!G109+[9]Agosto!G111+[9]Septiembre!G109+[9]Octubre!G111+[9]Noviembre!G111+[9]Diciembre!G111</f>
        <v>110</v>
      </c>
      <c r="H106" s="160">
        <f>+[9]Enero!H109+[9]Febrero!H109+[9]Marzo!H111+[9]Abril!H110+[9]Mayo!H111+[9]Junio!H109+[9]Julio!H109+[9]Agosto!H111+[9]Septiembre!H109+[9]Octubre!H111+[9]Noviembre!H111+[9]Diciembre!H111</f>
        <v>69925</v>
      </c>
      <c r="I106" s="160">
        <f>+[9]Enero!I109+[9]Febrero!I109+[9]Marzo!I111+[9]Abril!I110+[9]Mayo!I111+[9]Junio!I109+[9]Julio!I109+[9]Agosto!I111+[9]Septiembre!I109+[9]Octubre!I111+[9]Noviembre!I111+[9]Diciembre!I111</f>
        <v>8535</v>
      </c>
      <c r="J106" s="160">
        <f t="shared" si="4"/>
        <v>86350</v>
      </c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  <c r="Y106" s="156"/>
      <c r="Z106" s="156"/>
      <c r="AA106" s="156"/>
      <c r="AB106" s="156"/>
      <c r="AC106" s="156"/>
      <c r="AD106" s="156"/>
      <c r="AE106" s="156"/>
      <c r="AF106" s="156"/>
      <c r="AG106" s="156"/>
    </row>
    <row r="107" spans="1:33" ht="20.100000000000001" customHeight="1" x14ac:dyDescent="0.2">
      <c r="A107" s="161" t="s">
        <v>138</v>
      </c>
      <c r="B107" s="160">
        <f>+[9]Enero!B110+[9]Febrero!B110+[9]Marzo!B112+[9]Abril!B111+[9]Mayo!B112+[9]Junio!B110+[9]Julio!B110+[9]Agosto!B112+[9]Septiembre!B110+[9]Octubre!B112+[9]Noviembre!B112+[9]Diciembre!B112</f>
        <v>8987</v>
      </c>
      <c r="C107" s="160">
        <f>+[9]Enero!C110+[9]Febrero!C110+[9]Marzo!C112+[9]Abril!C111+[9]Mayo!C112+[9]Junio!C110+[9]Julio!C110+[9]Agosto!C112+[9]Septiembre!C110+[9]Octubre!C112+[9]Noviembre!C112+[9]Diciembre!C112</f>
        <v>4495</v>
      </c>
      <c r="D107" s="160">
        <f>+[9]Enero!D110+[9]Febrero!D110+[9]Marzo!D112+[9]Abril!D111+[9]Mayo!D112+[9]Junio!D110+[9]Julio!D110+[9]Agosto!D112+[9]Septiembre!D110+[9]Octubre!D112+[9]Noviembre!D112+[9]Diciembre!D112</f>
        <v>8689</v>
      </c>
      <c r="E107" s="160">
        <f>+[9]Enero!E110+[9]Febrero!E110+[9]Marzo!E112+[9]Abril!E111+[9]Mayo!E112+[9]Junio!E110+[9]Julio!E110+[9]Agosto!E112+[9]Septiembre!E110+[9]Octubre!E112+[9]Noviembre!E112+[9]Diciembre!E112</f>
        <v>28784</v>
      </c>
      <c r="F107" s="160">
        <f>+[9]Enero!F110+[9]Febrero!F110+[9]Marzo!F112+[9]Abril!F111+[9]Mayo!F112+[9]Junio!F110+[9]Julio!F110+[9]Agosto!F112+[9]Septiembre!F110+[9]Octubre!F112+[9]Noviembre!F112+[9]Diciembre!F112</f>
        <v>27979</v>
      </c>
      <c r="G107" s="160">
        <f>+[9]Enero!G110+[9]Febrero!G110+[9]Marzo!G112+[9]Abril!G111+[9]Mayo!G112+[9]Junio!G110+[9]Julio!G110+[9]Agosto!G112+[9]Septiembre!G110+[9]Octubre!G112+[9]Noviembre!G112+[9]Diciembre!G112</f>
        <v>9094</v>
      </c>
      <c r="H107" s="160">
        <f>+[9]Enero!H110+[9]Febrero!H110+[9]Marzo!H112+[9]Abril!H111+[9]Mayo!H112+[9]Junio!H110+[9]Julio!H110+[9]Agosto!H112+[9]Septiembre!H110+[9]Octubre!H112+[9]Noviembre!H112+[9]Diciembre!H112</f>
        <v>352136</v>
      </c>
      <c r="I107" s="160">
        <f>+[9]Enero!I110+[9]Febrero!I110+[9]Marzo!I112+[9]Abril!I111+[9]Mayo!I112+[9]Junio!I110+[9]Julio!I110+[9]Agosto!I112+[9]Septiembre!I110+[9]Octubre!I112+[9]Noviembre!I112+[9]Diciembre!I112</f>
        <v>29321</v>
      </c>
      <c r="J107" s="160">
        <f t="shared" si="4"/>
        <v>469485</v>
      </c>
      <c r="K107" s="156"/>
      <c r="L107" s="156"/>
      <c r="M107" s="156"/>
      <c r="N107" s="156"/>
      <c r="O107" s="156"/>
      <c r="P107" s="156"/>
      <c r="Q107" s="156"/>
      <c r="R107" s="156"/>
      <c r="S107" s="156"/>
      <c r="T107" s="156"/>
      <c r="U107" s="156"/>
      <c r="V107" s="156"/>
      <c r="W107" s="156"/>
      <c r="X107" s="156"/>
      <c r="Y107" s="156"/>
      <c r="Z107" s="156"/>
      <c r="AA107" s="156"/>
      <c r="AB107" s="156"/>
      <c r="AC107" s="156"/>
      <c r="AD107" s="156"/>
      <c r="AE107" s="156"/>
      <c r="AF107" s="156"/>
      <c r="AG107" s="156"/>
    </row>
    <row r="108" spans="1:33" ht="20.100000000000001" customHeight="1" x14ac:dyDescent="0.2">
      <c r="A108" s="161" t="s">
        <v>139</v>
      </c>
      <c r="B108" s="160">
        <f>+[9]Enero!B111+[9]Febrero!B111+[9]Marzo!B113+[9]Abril!B112+[9]Mayo!B113+[9]Junio!B111+[9]Julio!B111+[9]Agosto!B113+[9]Septiembre!B111+[9]Octubre!B113+[9]Noviembre!B113+[9]Diciembre!B113</f>
        <v>2356</v>
      </c>
      <c r="C108" s="160">
        <f>+[9]Enero!C111+[9]Febrero!C111+[9]Marzo!C113+[9]Abril!C112+[9]Mayo!C113+[9]Junio!C111+[9]Julio!C111+[9]Agosto!C113+[9]Septiembre!C111+[9]Octubre!C113+[9]Noviembre!C113+[9]Diciembre!C113</f>
        <v>4735</v>
      </c>
      <c r="D108" s="160">
        <f>+[9]Enero!D111+[9]Febrero!D111+[9]Marzo!D113+[9]Abril!D112+[9]Mayo!D113+[9]Junio!D111+[9]Julio!D111+[9]Agosto!D113+[9]Septiembre!D111+[9]Octubre!D113+[9]Noviembre!D113+[9]Diciembre!D113</f>
        <v>5819</v>
      </c>
      <c r="E108" s="160">
        <f>+[9]Enero!E111+[9]Febrero!E111+[9]Marzo!E113+[9]Abril!E112+[9]Mayo!E113+[9]Junio!E111+[9]Julio!E111+[9]Agosto!E113+[9]Septiembre!E111+[9]Octubre!E113+[9]Noviembre!E113+[9]Diciembre!E113</f>
        <v>728</v>
      </c>
      <c r="F108" s="160">
        <f>+[9]Enero!F111+[9]Febrero!F111+[9]Marzo!F113+[9]Abril!F112+[9]Mayo!F113+[9]Junio!F111+[9]Julio!F111+[9]Agosto!F113+[9]Septiembre!F111+[9]Octubre!F113+[9]Noviembre!F113+[9]Diciembre!F113</f>
        <v>7290</v>
      </c>
      <c r="G108" s="160">
        <f>+[9]Enero!G111+[9]Febrero!G111+[9]Marzo!G113+[9]Abril!G112+[9]Mayo!G113+[9]Junio!G111+[9]Julio!G111+[9]Agosto!G113+[9]Septiembre!G111+[9]Octubre!G113+[9]Noviembre!G113+[9]Diciembre!G113</f>
        <v>65197</v>
      </c>
      <c r="H108" s="160">
        <f>+[9]Enero!H111+[9]Febrero!H111+[9]Marzo!H113+[9]Abril!H112+[9]Mayo!H113+[9]Junio!H111+[9]Julio!H111+[9]Agosto!H113+[9]Septiembre!H111+[9]Octubre!H113+[9]Noviembre!H113+[9]Diciembre!H113</f>
        <v>108671</v>
      </c>
      <c r="I108" s="160">
        <f>+[9]Enero!I111+[9]Febrero!I111+[9]Marzo!I113+[9]Abril!I112+[9]Mayo!I113+[9]Junio!I111+[9]Julio!I111+[9]Agosto!I113+[9]Septiembre!I111+[9]Octubre!I113+[9]Noviembre!I113+[9]Diciembre!I113</f>
        <v>5053</v>
      </c>
      <c r="J108" s="160">
        <f t="shared" si="4"/>
        <v>199849</v>
      </c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  <c r="Y108" s="156"/>
      <c r="Z108" s="156"/>
      <c r="AA108" s="156"/>
      <c r="AB108" s="156"/>
      <c r="AC108" s="156"/>
      <c r="AD108" s="156"/>
      <c r="AE108" s="156"/>
      <c r="AF108" s="156"/>
      <c r="AG108" s="156"/>
    </row>
    <row r="109" spans="1:33" ht="20.100000000000001" customHeight="1" x14ac:dyDescent="0.2">
      <c r="A109" s="161" t="s">
        <v>140</v>
      </c>
      <c r="B109" s="160">
        <f>+[9]Enero!B112+[9]Febrero!B112+[9]Marzo!B114+[9]Abril!B113+[9]Mayo!B114+[9]Junio!B112+[9]Julio!B112+[9]Agosto!B114+[9]Septiembre!B112+[9]Octubre!B114+[9]Noviembre!B114+[9]Diciembre!B114</f>
        <v>439</v>
      </c>
      <c r="C109" s="160">
        <f>+[9]Enero!C112+[9]Febrero!C112+[9]Marzo!C114+[9]Abril!C113+[9]Mayo!C114+[9]Junio!C112+[9]Julio!C112+[9]Agosto!C114+[9]Septiembre!C112+[9]Octubre!C114+[9]Noviembre!C114+[9]Diciembre!C114</f>
        <v>10</v>
      </c>
      <c r="D109" s="160">
        <f>+[9]Enero!D112+[9]Febrero!D112+[9]Marzo!D114+[9]Abril!D113+[9]Mayo!D114+[9]Junio!D112+[9]Julio!D112+[9]Agosto!D114+[9]Septiembre!D112+[9]Octubre!D114+[9]Noviembre!D114+[9]Diciembre!D114</f>
        <v>0</v>
      </c>
      <c r="E109" s="160">
        <f>+[9]Enero!E112+[9]Febrero!E112+[9]Marzo!E114+[9]Abril!E113+[9]Mayo!E114+[9]Junio!E112+[9]Julio!E112+[9]Agosto!E114+[9]Septiembre!E112+[9]Octubre!E114+[9]Noviembre!E114+[9]Diciembre!E114</f>
        <v>0</v>
      </c>
      <c r="F109" s="160">
        <f>+[9]Enero!F112+[9]Febrero!F112+[9]Marzo!F114+[9]Abril!F113+[9]Mayo!F114+[9]Junio!F112+[9]Julio!F112+[9]Agosto!F114+[9]Septiembre!F112+[9]Octubre!F114+[9]Noviembre!F114+[9]Diciembre!F114</f>
        <v>861</v>
      </c>
      <c r="G109" s="160">
        <f>+[9]Enero!G112+[9]Febrero!G112+[9]Marzo!G114+[9]Abril!G113+[9]Mayo!G114+[9]Junio!G112+[9]Julio!G112+[9]Agosto!G114+[9]Septiembre!G112+[9]Octubre!G114+[9]Noviembre!G114+[9]Diciembre!G114</f>
        <v>1987</v>
      </c>
      <c r="H109" s="160">
        <f>+[9]Enero!H112+[9]Febrero!H112+[9]Marzo!H114+[9]Abril!H113+[9]Mayo!H114+[9]Junio!H112+[9]Julio!H112+[9]Agosto!H114+[9]Septiembre!H112+[9]Octubre!H114+[9]Noviembre!H114+[9]Diciembre!H114</f>
        <v>2048</v>
      </c>
      <c r="I109" s="160">
        <f>+[9]Enero!I112+[9]Febrero!I112+[9]Marzo!I114+[9]Abril!I113+[9]Mayo!I114+[9]Junio!I112+[9]Julio!I112+[9]Agosto!I114+[9]Septiembre!I112+[9]Octubre!I114+[9]Noviembre!I114+[9]Diciembre!I114</f>
        <v>0</v>
      </c>
      <c r="J109" s="160">
        <f t="shared" si="4"/>
        <v>5345</v>
      </c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  <c r="Y109" s="156"/>
      <c r="Z109" s="156"/>
      <c r="AA109" s="156"/>
      <c r="AB109" s="156"/>
      <c r="AC109" s="156"/>
      <c r="AD109" s="156"/>
      <c r="AE109" s="156"/>
      <c r="AF109" s="156"/>
      <c r="AG109" s="156"/>
    </row>
    <row r="110" spans="1:33" ht="20.100000000000001" customHeight="1" x14ac:dyDescent="0.2">
      <c r="A110" s="161" t="s">
        <v>141</v>
      </c>
      <c r="B110" s="160">
        <f>+[9]Enero!B113+[9]Febrero!B113+[9]Marzo!B115+[9]Abril!B114+[9]Mayo!B115+[9]Junio!B113+[9]Julio!B113+[9]Agosto!B115+[9]Septiembre!B113+[9]Octubre!B115+[9]Noviembre!B115+[9]Diciembre!B115</f>
        <v>45833</v>
      </c>
      <c r="C110" s="160">
        <f>+[9]Enero!C113+[9]Febrero!C113+[9]Marzo!C115+[9]Abril!C114+[9]Mayo!C115+[9]Junio!C113+[9]Julio!C113+[9]Agosto!C115+[9]Septiembre!C113+[9]Octubre!C115+[9]Noviembre!C115+[9]Diciembre!C115</f>
        <v>10828</v>
      </c>
      <c r="D110" s="160">
        <f>+[9]Enero!D113+[9]Febrero!D113+[9]Marzo!D115+[9]Abril!D114+[9]Mayo!D115+[9]Junio!D113+[9]Julio!D113+[9]Agosto!D115+[9]Septiembre!D113+[9]Octubre!D115+[9]Noviembre!D115+[9]Diciembre!D115</f>
        <v>43731</v>
      </c>
      <c r="E110" s="160">
        <f>+[9]Enero!E113+[9]Febrero!E113+[9]Marzo!E115+[9]Abril!E114+[9]Mayo!E115+[9]Junio!E113+[9]Julio!E113+[9]Agosto!E115+[9]Septiembre!E113+[9]Octubre!E115+[9]Noviembre!E115+[9]Diciembre!E115</f>
        <v>4510</v>
      </c>
      <c r="F110" s="160">
        <f>+[9]Enero!F113+[9]Febrero!F113+[9]Marzo!F115+[9]Abril!F114+[9]Mayo!F115+[9]Junio!F113+[9]Julio!F113+[9]Agosto!F115+[9]Septiembre!F113+[9]Octubre!F115+[9]Noviembre!F115+[9]Diciembre!F115</f>
        <v>54630</v>
      </c>
      <c r="G110" s="160">
        <f>+[9]Enero!G113+[9]Febrero!G113+[9]Marzo!G115+[9]Abril!G114+[9]Mayo!G115+[9]Junio!G113+[9]Julio!G113+[9]Agosto!G115+[9]Septiembre!G113+[9]Octubre!G115+[9]Noviembre!G115+[9]Diciembre!G115</f>
        <v>140215</v>
      </c>
      <c r="H110" s="160">
        <f>+[9]Enero!H113+[9]Febrero!H113+[9]Marzo!H115+[9]Abril!H114+[9]Mayo!H115+[9]Junio!H113+[9]Julio!H113+[9]Agosto!H115+[9]Septiembre!H113+[9]Octubre!H115+[9]Noviembre!H115+[9]Diciembre!H115</f>
        <v>263433</v>
      </c>
      <c r="I110" s="160">
        <f>+[9]Enero!I113+[9]Febrero!I113+[9]Marzo!I115+[9]Abril!I114+[9]Mayo!I115+[9]Junio!I113+[9]Julio!I113+[9]Agosto!I115+[9]Septiembre!I113+[9]Octubre!I115+[9]Noviembre!I115+[9]Diciembre!I115</f>
        <v>16754</v>
      </c>
      <c r="J110" s="160">
        <f t="shared" si="4"/>
        <v>579934</v>
      </c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  <c r="Y110" s="156"/>
      <c r="Z110" s="156"/>
      <c r="AA110" s="156"/>
      <c r="AB110" s="156"/>
      <c r="AC110" s="156"/>
      <c r="AD110" s="156"/>
      <c r="AE110" s="156"/>
      <c r="AF110" s="156"/>
      <c r="AG110" s="156"/>
    </row>
    <row r="111" spans="1:33" ht="20.100000000000001" customHeight="1" x14ac:dyDescent="0.2">
      <c r="A111" s="161" t="s">
        <v>142</v>
      </c>
      <c r="B111" s="160">
        <f>+[9]Enero!B114+[9]Febrero!B114+[9]Marzo!B116+[9]Abril!B115+[9]Mayo!B116+[9]Junio!B114+[9]Julio!B114+[9]Agosto!B116+[9]Septiembre!B114+[9]Octubre!B116+[9]Noviembre!B116+[9]Diciembre!B116</f>
        <v>127836</v>
      </c>
      <c r="C111" s="160">
        <f>+[9]Enero!C114+[9]Febrero!C114+[9]Marzo!C116+[9]Abril!C115+[9]Mayo!C116+[9]Junio!C114+[9]Julio!C114+[9]Agosto!C116+[9]Septiembre!C114+[9]Octubre!C116+[9]Noviembre!C116+[9]Diciembre!C116</f>
        <v>74326</v>
      </c>
      <c r="D111" s="160">
        <f>+[9]Enero!D114+[9]Febrero!D114+[9]Marzo!D116+[9]Abril!D115+[9]Mayo!D116+[9]Junio!D114+[9]Julio!D114+[9]Agosto!D116+[9]Septiembre!D114+[9]Octubre!D116+[9]Noviembre!D116+[9]Diciembre!D116</f>
        <v>25578</v>
      </c>
      <c r="E111" s="160">
        <f>+[9]Enero!E114+[9]Febrero!E114+[9]Marzo!E116+[9]Abril!E115+[9]Mayo!E116+[9]Junio!E114+[9]Julio!E114+[9]Agosto!E116+[9]Septiembre!E114+[9]Octubre!E116+[9]Noviembre!E116+[9]Diciembre!E116</f>
        <v>241982</v>
      </c>
      <c r="F111" s="160">
        <f>+[9]Enero!F114+[9]Febrero!F114+[9]Marzo!F116+[9]Abril!F115+[9]Mayo!F116+[9]Junio!F114+[9]Julio!F114+[9]Agosto!F116+[9]Septiembre!F114+[9]Octubre!F116+[9]Noviembre!F116+[9]Diciembre!F116</f>
        <v>123560</v>
      </c>
      <c r="G111" s="160">
        <f>+[9]Enero!G114+[9]Febrero!G114+[9]Marzo!G116+[9]Abril!G115+[9]Mayo!G116+[9]Junio!G114+[9]Julio!G114+[9]Agosto!G116+[9]Septiembre!G114+[9]Octubre!G116+[9]Noviembre!G116+[9]Diciembre!G116</f>
        <v>28102</v>
      </c>
      <c r="H111" s="160">
        <f>+[9]Enero!H114+[9]Febrero!H114+[9]Marzo!H116+[9]Abril!H115+[9]Mayo!H116+[9]Junio!H114+[9]Julio!H114+[9]Agosto!H116+[9]Septiembre!H114+[9]Octubre!H116+[9]Noviembre!H116+[9]Diciembre!H116</f>
        <v>378900</v>
      </c>
      <c r="I111" s="160">
        <f>+[9]Enero!I114+[9]Febrero!I114+[9]Marzo!I116+[9]Abril!I115+[9]Mayo!I116+[9]Junio!I114+[9]Julio!I114+[9]Agosto!I116+[9]Septiembre!I114+[9]Octubre!I116+[9]Noviembre!I116+[9]Diciembre!I116</f>
        <v>39112</v>
      </c>
      <c r="J111" s="160">
        <f t="shared" si="4"/>
        <v>1039396</v>
      </c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6"/>
      <c r="Z111" s="156"/>
      <c r="AA111" s="156"/>
      <c r="AB111" s="156"/>
      <c r="AC111" s="156"/>
      <c r="AD111" s="156"/>
      <c r="AE111" s="156"/>
      <c r="AF111" s="156"/>
      <c r="AG111" s="156"/>
    </row>
    <row r="112" spans="1:33" ht="20.100000000000001" customHeight="1" x14ac:dyDescent="0.2">
      <c r="A112" s="161" t="s">
        <v>143</v>
      </c>
      <c r="B112" s="160">
        <f>+[9]Enero!B115+[9]Febrero!B115+[9]Marzo!B117+[9]Abril!B116+[9]Mayo!B117+[9]Junio!B115+[9]Julio!B115+[9]Agosto!B117+[9]Septiembre!B115+[9]Octubre!B117+[9]Noviembre!B117+[9]Diciembre!B117</f>
        <v>1801</v>
      </c>
      <c r="C112" s="160">
        <f>+[9]Enero!C115+[9]Febrero!C115+[9]Marzo!C117+[9]Abril!C116+[9]Mayo!C117+[9]Junio!C115+[9]Julio!C115+[9]Agosto!C117+[9]Septiembre!C115+[9]Octubre!C117+[9]Noviembre!C117+[9]Diciembre!C117</f>
        <v>209924</v>
      </c>
      <c r="D112" s="160">
        <f>+[9]Enero!D115+[9]Febrero!D115+[9]Marzo!D117+[9]Abril!D116+[9]Mayo!D117+[9]Junio!D115+[9]Julio!D115+[9]Agosto!D117+[9]Septiembre!D115+[9]Octubre!D117+[9]Noviembre!D117+[9]Diciembre!D117</f>
        <v>740</v>
      </c>
      <c r="E112" s="160">
        <f>+[9]Enero!E115+[9]Febrero!E115+[9]Marzo!E117+[9]Abril!E116+[9]Mayo!E117+[9]Junio!E115+[9]Julio!E115+[9]Agosto!E117+[9]Septiembre!E115+[9]Octubre!E117+[9]Noviembre!E117+[9]Diciembre!E117</f>
        <v>3610</v>
      </c>
      <c r="F112" s="160">
        <f>+[9]Enero!F115+[9]Febrero!F115+[9]Marzo!F117+[9]Abril!F116+[9]Mayo!F117+[9]Junio!F115+[9]Julio!F115+[9]Agosto!F117+[9]Septiembre!F115+[9]Octubre!F117+[9]Noviembre!F117+[9]Diciembre!F117</f>
        <v>208662</v>
      </c>
      <c r="G112" s="160">
        <f>+[9]Enero!G115+[9]Febrero!G115+[9]Marzo!G117+[9]Abril!G116+[9]Mayo!G117+[9]Junio!G115+[9]Julio!G115+[9]Agosto!G117+[9]Septiembre!G115+[9]Octubre!G117+[9]Noviembre!G117+[9]Diciembre!G117</f>
        <v>36813</v>
      </c>
      <c r="H112" s="160">
        <f>+[9]Enero!H115+[9]Febrero!H115+[9]Marzo!H117+[9]Abril!H116+[9]Mayo!H117+[9]Junio!H115+[9]Julio!H115+[9]Agosto!H117+[9]Septiembre!H115+[9]Octubre!H117+[9]Noviembre!H117+[9]Diciembre!H117</f>
        <v>8967</v>
      </c>
      <c r="I112" s="160">
        <f>+[9]Enero!I115+[9]Febrero!I115+[9]Marzo!I117+[9]Abril!I116+[9]Mayo!I117+[9]Junio!I115+[9]Julio!I115+[9]Agosto!I117+[9]Septiembre!I115+[9]Octubre!I117+[9]Noviembre!I117+[9]Diciembre!I117</f>
        <v>135901</v>
      </c>
      <c r="J112" s="160">
        <f t="shared" si="4"/>
        <v>606418</v>
      </c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  <c r="Y112" s="156"/>
      <c r="Z112" s="156"/>
      <c r="AA112" s="156"/>
      <c r="AB112" s="156"/>
      <c r="AC112" s="156"/>
      <c r="AD112" s="156"/>
      <c r="AE112" s="156"/>
      <c r="AF112" s="156"/>
      <c r="AG112" s="156"/>
    </row>
    <row r="113" spans="1:33" ht="20.100000000000001" customHeight="1" x14ac:dyDescent="0.2">
      <c r="A113" s="161" t="s">
        <v>144</v>
      </c>
      <c r="B113" s="160">
        <f>+[9]Enero!B116+[9]Febrero!B116+[9]Marzo!B118+[9]Abril!B117+[9]Mayo!B118+[9]Junio!B116+[9]Julio!B116+[9]Agosto!B118+[9]Septiembre!B116+[9]Octubre!B118+[9]Noviembre!B118+[9]Diciembre!B118</f>
        <v>12</v>
      </c>
      <c r="C113" s="160">
        <f>+[9]Enero!C116+[9]Febrero!C116+[9]Marzo!C118+[9]Abril!C117+[9]Mayo!C118+[9]Junio!C116+[9]Julio!C116+[9]Agosto!C118+[9]Septiembre!C116+[9]Octubre!C118+[9]Noviembre!C118+[9]Diciembre!C118</f>
        <v>0</v>
      </c>
      <c r="D113" s="160">
        <f>+[9]Enero!D116+[9]Febrero!D116+[9]Marzo!D118+[9]Abril!D117+[9]Mayo!D118+[9]Junio!D116+[9]Julio!D116+[9]Agosto!D118+[9]Septiembre!D116+[9]Octubre!D118+[9]Noviembre!D118+[9]Diciembre!D118</f>
        <v>0</v>
      </c>
      <c r="E113" s="160">
        <f>+[9]Enero!E116+[9]Febrero!E116+[9]Marzo!E118+[9]Abril!E117+[9]Mayo!E118+[9]Junio!E116+[9]Julio!E116+[9]Agosto!E118+[9]Septiembre!E116+[9]Octubre!E118+[9]Noviembre!E118+[9]Diciembre!E118</f>
        <v>872532</v>
      </c>
      <c r="F113" s="160">
        <f>+[9]Enero!F116+[9]Febrero!F116+[9]Marzo!F118+[9]Abril!F117+[9]Mayo!F118+[9]Junio!F116+[9]Julio!F116+[9]Agosto!F118+[9]Septiembre!F116+[9]Octubre!F118+[9]Noviembre!F118+[9]Diciembre!F118</f>
        <v>45685</v>
      </c>
      <c r="G113" s="160">
        <f>+[9]Enero!G116+[9]Febrero!G116+[9]Marzo!G118+[9]Abril!G117+[9]Mayo!G118+[9]Junio!G116+[9]Julio!G116+[9]Agosto!G118+[9]Septiembre!G116+[9]Octubre!G118+[9]Noviembre!G118+[9]Diciembre!G118</f>
        <v>33163</v>
      </c>
      <c r="H113" s="160">
        <f>+[9]Enero!H116+[9]Febrero!H116+[9]Marzo!H118+[9]Abril!H117+[9]Mayo!H118+[9]Junio!H116+[9]Julio!H116+[9]Agosto!H118+[9]Septiembre!H116+[9]Octubre!H118+[9]Noviembre!H118+[9]Diciembre!H118</f>
        <v>7171</v>
      </c>
      <c r="I113" s="160">
        <f>+[9]Enero!I116+[9]Febrero!I116+[9]Marzo!I118+[9]Abril!I117+[9]Mayo!I118+[9]Junio!I116+[9]Julio!I116+[9]Agosto!I118+[9]Septiembre!I116+[9]Octubre!I118+[9]Noviembre!I118+[9]Diciembre!I118</f>
        <v>0</v>
      </c>
      <c r="J113" s="160">
        <f t="shared" si="4"/>
        <v>958563</v>
      </c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  <c r="Y113" s="156"/>
      <c r="Z113" s="156"/>
      <c r="AA113" s="156"/>
      <c r="AB113" s="156"/>
      <c r="AC113" s="156"/>
      <c r="AD113" s="156"/>
      <c r="AE113" s="156"/>
      <c r="AF113" s="156"/>
      <c r="AG113" s="156"/>
    </row>
    <row r="114" spans="1:33" ht="20.100000000000001" customHeight="1" x14ac:dyDescent="0.2">
      <c r="A114" s="161" t="s">
        <v>145</v>
      </c>
      <c r="B114" s="160">
        <f>+[9]Enero!B117+[9]Febrero!B117+[9]Marzo!B119+[9]Abril!B118+[9]Mayo!B119+[9]Junio!B117+[9]Julio!B117+[9]Agosto!B119+[9]Septiembre!B117+[9]Octubre!B119+[9]Noviembre!B119+[9]Diciembre!B119</f>
        <v>56620</v>
      </c>
      <c r="C114" s="160">
        <f>+[9]Enero!C117+[9]Febrero!C117+[9]Marzo!C119+[9]Abril!C118+[9]Mayo!C119+[9]Junio!C117+[9]Julio!C117+[9]Agosto!C119+[9]Septiembre!C117+[9]Octubre!C119+[9]Noviembre!C119+[9]Diciembre!C119</f>
        <v>100321</v>
      </c>
      <c r="D114" s="160">
        <f>+[9]Enero!D117+[9]Febrero!D117+[9]Marzo!D119+[9]Abril!D118+[9]Mayo!D119+[9]Junio!D117+[9]Julio!D117+[9]Agosto!D119+[9]Septiembre!D117+[9]Octubre!D119+[9]Noviembre!D119+[9]Diciembre!D119</f>
        <v>63234</v>
      </c>
      <c r="E114" s="160">
        <f>+[9]Enero!E117+[9]Febrero!E117+[9]Marzo!E119+[9]Abril!E118+[9]Mayo!E119+[9]Junio!E117+[9]Julio!E117+[9]Agosto!E119+[9]Septiembre!E117+[9]Octubre!E119+[9]Noviembre!E119+[9]Diciembre!E119</f>
        <v>43813</v>
      </c>
      <c r="F114" s="160">
        <f>+[9]Enero!F117+[9]Febrero!F117+[9]Marzo!F119+[9]Abril!F118+[9]Mayo!F119+[9]Junio!F117+[9]Julio!F117+[9]Agosto!F119+[9]Septiembre!F117+[9]Octubre!F119+[9]Noviembre!F119+[9]Diciembre!F119</f>
        <v>270114</v>
      </c>
      <c r="G114" s="160">
        <f>+[9]Enero!G117+[9]Febrero!G117+[9]Marzo!G119+[9]Abril!G118+[9]Mayo!G119+[9]Junio!G117+[9]Julio!G117+[9]Agosto!G119+[9]Septiembre!G117+[9]Octubre!G119+[9]Noviembre!G119+[9]Diciembre!G119</f>
        <v>42352</v>
      </c>
      <c r="H114" s="160">
        <f>+[9]Enero!H117+[9]Febrero!H117+[9]Marzo!H119+[9]Abril!H118+[9]Mayo!H119+[9]Junio!H117+[9]Julio!H117+[9]Agosto!H119+[9]Septiembre!H117+[9]Octubre!H119+[9]Noviembre!H119+[9]Diciembre!H119</f>
        <v>6989</v>
      </c>
      <c r="I114" s="160">
        <f>+[9]Enero!I117+[9]Febrero!I117+[9]Marzo!I119+[9]Abril!I118+[9]Mayo!I119+[9]Junio!I117+[9]Julio!I117+[9]Agosto!I119+[9]Septiembre!I117+[9]Octubre!I119+[9]Noviembre!I119+[9]Diciembre!I119</f>
        <v>56511</v>
      </c>
      <c r="J114" s="160">
        <f t="shared" si="4"/>
        <v>639954</v>
      </c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  <c r="Y114" s="156"/>
      <c r="Z114" s="156"/>
      <c r="AA114" s="156"/>
      <c r="AB114" s="156"/>
      <c r="AC114" s="156"/>
      <c r="AD114" s="156"/>
      <c r="AE114" s="156"/>
      <c r="AF114" s="156"/>
      <c r="AG114" s="156"/>
    </row>
    <row r="115" spans="1:33" ht="20.100000000000001" customHeight="1" x14ac:dyDescent="0.2">
      <c r="A115" s="161" t="s">
        <v>146</v>
      </c>
      <c r="B115" s="160">
        <f>+[9]Enero!B118+[9]Febrero!B118+[9]Marzo!B120+[9]Abril!B119+[9]Mayo!B120+[9]Junio!B118+[9]Julio!B118+[9]Agosto!B120+[9]Septiembre!B118+[9]Octubre!B120+[9]Noviembre!B120+[9]Diciembre!B120</f>
        <v>516998</v>
      </c>
      <c r="C115" s="160">
        <f>+[9]Enero!C118+[9]Febrero!C118+[9]Marzo!C120+[9]Abril!C119+[9]Mayo!C120+[9]Junio!C118+[9]Julio!C118+[9]Agosto!C120+[9]Septiembre!C118+[9]Octubre!C120+[9]Noviembre!C120+[9]Diciembre!C120</f>
        <v>290159</v>
      </c>
      <c r="D115" s="160">
        <f>+[9]Enero!D118+[9]Febrero!D118+[9]Marzo!D120+[9]Abril!D119+[9]Mayo!D120+[9]Junio!D118+[9]Julio!D118+[9]Agosto!D120+[9]Septiembre!D118+[9]Octubre!D120+[9]Noviembre!D120+[9]Diciembre!D120</f>
        <v>335793</v>
      </c>
      <c r="E115" s="160">
        <f>+[9]Enero!E118+[9]Febrero!E118+[9]Marzo!E120+[9]Abril!E119+[9]Mayo!E120+[9]Junio!E118+[9]Julio!E118+[9]Agosto!E120+[9]Septiembre!E118+[9]Octubre!E120+[9]Noviembre!E120+[9]Diciembre!E120</f>
        <v>1142323</v>
      </c>
      <c r="F115" s="160">
        <f>+[9]Enero!F118+[9]Febrero!F118+[9]Marzo!F120+[9]Abril!F119+[9]Mayo!F120+[9]Junio!F118+[9]Julio!F118+[9]Agosto!F120+[9]Septiembre!F118+[9]Octubre!F120+[9]Noviembre!F120+[9]Diciembre!F120</f>
        <v>477540</v>
      </c>
      <c r="G115" s="160">
        <f>+[9]Enero!G118+[9]Febrero!G118+[9]Marzo!G120+[9]Abril!G119+[9]Mayo!G120+[9]Junio!G118+[9]Julio!G118+[9]Agosto!G120+[9]Septiembre!G118+[9]Octubre!G120+[9]Noviembre!G120+[9]Diciembre!G120</f>
        <v>95888</v>
      </c>
      <c r="H115" s="160">
        <f>+[9]Enero!H118+[9]Febrero!H118+[9]Marzo!H120+[9]Abril!H119+[9]Mayo!H120+[9]Junio!H118+[9]Julio!H118+[9]Agosto!H120+[9]Septiembre!H118+[9]Octubre!H120+[9]Noviembre!H120+[9]Diciembre!H120</f>
        <v>668475</v>
      </c>
      <c r="I115" s="160">
        <f>+[9]Enero!I118+[9]Febrero!I118+[9]Marzo!I120+[9]Abril!I119+[9]Mayo!I120+[9]Junio!I118+[9]Julio!I118+[9]Agosto!I120+[9]Septiembre!I118+[9]Octubre!I120+[9]Noviembre!I120+[9]Diciembre!I120</f>
        <v>125580</v>
      </c>
      <c r="J115" s="160">
        <f t="shared" si="4"/>
        <v>3652756</v>
      </c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56"/>
      <c r="Z115" s="156"/>
      <c r="AA115" s="156"/>
      <c r="AB115" s="156"/>
      <c r="AC115" s="156"/>
      <c r="AD115" s="156"/>
      <c r="AE115" s="156"/>
      <c r="AF115" s="156"/>
      <c r="AG115" s="156"/>
    </row>
    <row r="116" spans="1:33" ht="20.100000000000001" customHeight="1" x14ac:dyDescent="0.2">
      <c r="A116" s="161" t="s">
        <v>147</v>
      </c>
      <c r="B116" s="160">
        <f>+[9]Enero!B119+[9]Febrero!B119+[9]Marzo!B121+[9]Abril!B120+[9]Mayo!B121+[9]Junio!B119+[9]Julio!B119+[9]Agosto!B121+[9]Septiembre!B119+[9]Octubre!B121+[9]Noviembre!B121+[9]Diciembre!B121</f>
        <v>156047</v>
      </c>
      <c r="C116" s="160">
        <f>+[9]Enero!C119+[9]Febrero!C119+[9]Marzo!C121+[9]Abril!C120+[9]Mayo!C121+[9]Junio!C119+[9]Julio!C119+[9]Agosto!C121+[9]Septiembre!C119+[9]Octubre!C121+[9]Noviembre!C121+[9]Diciembre!C121</f>
        <v>9195</v>
      </c>
      <c r="D116" s="160">
        <f>+[9]Enero!D119+[9]Febrero!D119+[9]Marzo!D121+[9]Abril!D120+[9]Mayo!D121+[9]Junio!D119+[9]Julio!D119+[9]Agosto!D121+[9]Septiembre!D119+[9]Octubre!D121+[9]Noviembre!D121+[9]Diciembre!D121</f>
        <v>280835</v>
      </c>
      <c r="E116" s="160">
        <f>+[9]Enero!E119+[9]Febrero!E119+[9]Marzo!E121+[9]Abril!E120+[9]Mayo!E121+[9]Junio!E119+[9]Julio!E119+[9]Agosto!E121+[9]Septiembre!E119+[9]Octubre!E121+[9]Noviembre!E121+[9]Diciembre!E121</f>
        <v>88675</v>
      </c>
      <c r="F116" s="160">
        <f>+[9]Enero!F119+[9]Febrero!F119+[9]Marzo!F121+[9]Abril!F120+[9]Mayo!F121+[9]Junio!F119+[9]Julio!F119+[9]Agosto!F121+[9]Septiembre!F119+[9]Octubre!F121+[9]Noviembre!F121+[9]Diciembre!F121</f>
        <v>97675</v>
      </c>
      <c r="G116" s="160">
        <f>+[9]Enero!G119+[9]Febrero!G119+[9]Marzo!G121+[9]Abril!G120+[9]Mayo!G121+[9]Junio!G119+[9]Julio!G119+[9]Agosto!G121+[9]Septiembre!G119+[9]Octubre!G121+[9]Noviembre!G121+[9]Diciembre!G121</f>
        <v>73464</v>
      </c>
      <c r="H116" s="160">
        <f>+[9]Enero!H119+[9]Febrero!H119+[9]Marzo!H121+[9]Abril!H120+[9]Mayo!H121+[9]Junio!H119+[9]Julio!H119+[9]Agosto!H121+[9]Septiembre!H119+[9]Octubre!H121+[9]Noviembre!H121+[9]Diciembre!H121</f>
        <v>106259</v>
      </c>
      <c r="I116" s="160">
        <f>+[9]Enero!I119+[9]Febrero!I119+[9]Marzo!I121+[9]Abril!I120+[9]Mayo!I121+[9]Junio!I119+[9]Julio!I119+[9]Agosto!I121+[9]Septiembre!I119+[9]Octubre!I121+[9]Noviembre!I121+[9]Diciembre!I121</f>
        <v>21879</v>
      </c>
      <c r="J116" s="160">
        <f t="shared" si="4"/>
        <v>834029</v>
      </c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  <c r="Y116" s="156"/>
      <c r="Z116" s="156"/>
      <c r="AA116" s="156"/>
      <c r="AB116" s="156"/>
      <c r="AC116" s="156"/>
      <c r="AD116" s="156"/>
      <c r="AE116" s="156"/>
      <c r="AF116" s="156"/>
      <c r="AG116" s="156"/>
    </row>
    <row r="117" spans="1:33" ht="20.100000000000001" customHeight="1" x14ac:dyDescent="0.2">
      <c r="A117" s="161" t="s">
        <v>148</v>
      </c>
      <c r="B117" s="160">
        <f>+[9]Enero!B120+[9]Febrero!B120+[9]Marzo!B122+[9]Abril!B121+[9]Mayo!B122+[9]Junio!B120+[9]Julio!B120+[9]Agosto!B122+[9]Septiembre!B120+[9]Octubre!B122+[9]Noviembre!B122+[9]Diciembre!B122</f>
        <v>0</v>
      </c>
      <c r="C117" s="160">
        <f>+[9]Enero!C120+[9]Febrero!C120+[9]Marzo!C122+[9]Abril!C121+[9]Mayo!C122+[9]Junio!C120+[9]Julio!C120+[9]Agosto!C122+[9]Septiembre!C120+[9]Octubre!C122+[9]Noviembre!C122+[9]Diciembre!C122</f>
        <v>0</v>
      </c>
      <c r="D117" s="160">
        <f>+[9]Enero!D120+[9]Febrero!D120+[9]Marzo!D122+[9]Abril!D121+[9]Mayo!D122+[9]Junio!D120+[9]Julio!D120+[9]Agosto!D122+[9]Septiembre!D120+[9]Octubre!D122+[9]Noviembre!D122+[9]Diciembre!D122</f>
        <v>0</v>
      </c>
      <c r="E117" s="160">
        <f>+[9]Enero!E120+[9]Febrero!E120+[9]Marzo!E122+[9]Abril!E121+[9]Mayo!E122+[9]Junio!E120+[9]Julio!E120+[9]Agosto!E122+[9]Septiembre!E120+[9]Octubre!E122+[9]Noviembre!E122+[9]Diciembre!E122</f>
        <v>25160</v>
      </c>
      <c r="F117" s="160">
        <f>+[9]Enero!F120+[9]Febrero!F120+[9]Marzo!F122+[9]Abril!F121+[9]Mayo!F122+[9]Junio!F120+[9]Julio!F120+[9]Agosto!F122+[9]Septiembre!F120+[9]Octubre!F122+[9]Noviembre!F122+[9]Diciembre!F122</f>
        <v>140</v>
      </c>
      <c r="G117" s="160">
        <f>+[9]Enero!G120+[9]Febrero!G120+[9]Marzo!G122+[9]Abril!G121+[9]Mayo!G122+[9]Junio!G120+[9]Julio!G120+[9]Agosto!G122+[9]Septiembre!G120+[9]Octubre!G122+[9]Noviembre!G122+[9]Diciembre!G122</f>
        <v>3</v>
      </c>
      <c r="H117" s="160">
        <f>+[9]Enero!H120+[9]Febrero!H120+[9]Marzo!H122+[9]Abril!H121+[9]Mayo!H122+[9]Junio!H120+[9]Julio!H120+[9]Agosto!H122+[9]Septiembre!H120+[9]Octubre!H122+[9]Noviembre!H122+[9]Diciembre!H122</f>
        <v>0</v>
      </c>
      <c r="I117" s="160">
        <f>+[9]Enero!I120+[9]Febrero!I120+[9]Marzo!I122+[9]Abril!I121+[9]Mayo!I122+[9]Junio!I120+[9]Julio!I120+[9]Agosto!I122+[9]Septiembre!I120+[9]Octubre!I122+[9]Noviembre!I122+[9]Diciembre!I122</f>
        <v>0</v>
      </c>
      <c r="J117" s="160">
        <f t="shared" si="4"/>
        <v>25303</v>
      </c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</row>
    <row r="118" spans="1:33" ht="20.100000000000001" customHeight="1" x14ac:dyDescent="0.2">
      <c r="A118" s="161" t="s">
        <v>149</v>
      </c>
      <c r="B118" s="160">
        <f>+[9]Enero!B121+[9]Febrero!B121+[9]Marzo!B123+[9]Abril!B122+[9]Mayo!B123+[9]Junio!B121+[9]Julio!B121+[9]Agosto!B123+[9]Septiembre!B121+[9]Octubre!B123+[9]Noviembre!B123+[9]Diciembre!B123</f>
        <v>272377</v>
      </c>
      <c r="C118" s="160">
        <f>+[9]Enero!C121+[9]Febrero!C121+[9]Marzo!C123+[9]Abril!C122+[9]Mayo!C123+[9]Junio!C121+[9]Julio!C121+[9]Agosto!C123+[9]Septiembre!C121+[9]Octubre!C123+[9]Noviembre!C123+[9]Diciembre!C123</f>
        <v>97439</v>
      </c>
      <c r="D118" s="160">
        <f>+[9]Enero!D121+[9]Febrero!D121+[9]Marzo!D123+[9]Abril!D122+[9]Mayo!D123+[9]Junio!D121+[9]Julio!D121+[9]Agosto!D123+[9]Septiembre!D121+[9]Octubre!D123+[9]Noviembre!D123+[9]Diciembre!D123</f>
        <v>85446</v>
      </c>
      <c r="E118" s="160">
        <f>+[9]Enero!E121+[9]Febrero!E121+[9]Marzo!E123+[9]Abril!E122+[9]Mayo!E123+[9]Junio!E121+[9]Julio!E121+[9]Agosto!E123+[9]Septiembre!E121+[9]Octubre!E123+[9]Noviembre!E123+[9]Diciembre!E123</f>
        <v>94714</v>
      </c>
      <c r="F118" s="160">
        <f>+[9]Enero!F121+[9]Febrero!F121+[9]Marzo!F123+[9]Abril!F122+[9]Mayo!F123+[9]Junio!F121+[9]Julio!F121+[9]Agosto!F123+[9]Septiembre!F121+[9]Octubre!F123+[9]Noviembre!F123+[9]Diciembre!F123</f>
        <v>150240</v>
      </c>
      <c r="G118" s="160">
        <f>+[9]Enero!G121+[9]Febrero!G121+[9]Marzo!G123+[9]Abril!G122+[9]Mayo!G123+[9]Junio!G121+[9]Julio!G121+[9]Agosto!G123+[9]Septiembre!G121+[9]Octubre!G123+[9]Noviembre!G123+[9]Diciembre!G123</f>
        <v>64378</v>
      </c>
      <c r="H118" s="160">
        <f>+[9]Enero!H121+[9]Febrero!H121+[9]Marzo!H123+[9]Abril!H122+[9]Mayo!H123+[9]Junio!H121+[9]Julio!H121+[9]Agosto!H123+[9]Septiembre!H121+[9]Octubre!H123+[9]Noviembre!H123+[9]Diciembre!H123</f>
        <v>43329</v>
      </c>
      <c r="I118" s="160">
        <f>+[9]Enero!I121+[9]Febrero!I121+[9]Marzo!I123+[9]Abril!I122+[9]Mayo!I123+[9]Junio!I121+[9]Julio!I121+[9]Agosto!I123+[9]Septiembre!I121+[9]Octubre!I123+[9]Noviembre!I123+[9]Diciembre!I123</f>
        <v>119499</v>
      </c>
      <c r="J118" s="160">
        <f t="shared" si="4"/>
        <v>927422</v>
      </c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  <c r="Y118" s="156"/>
      <c r="Z118" s="156"/>
      <c r="AA118" s="156"/>
      <c r="AB118" s="156"/>
      <c r="AC118" s="156"/>
      <c r="AD118" s="156"/>
      <c r="AE118" s="156"/>
      <c r="AF118" s="156"/>
      <c r="AG118" s="156"/>
    </row>
    <row r="119" spans="1:33" ht="20.100000000000001" customHeight="1" x14ac:dyDescent="0.2">
      <c r="A119" s="161" t="s">
        <v>150</v>
      </c>
      <c r="B119" s="160">
        <f>+[9]Enero!B122+[9]Febrero!B122+[9]Marzo!B124+[9]Abril!B123+[9]Mayo!B124+[9]Junio!B122+[9]Julio!B122+[9]Agosto!B124+[9]Septiembre!B122+[9]Octubre!B124+[9]Noviembre!B124+[9]Diciembre!B124</f>
        <v>239052</v>
      </c>
      <c r="C119" s="160">
        <f>+[9]Enero!C122+[9]Febrero!C122+[9]Marzo!C124+[9]Abril!C123+[9]Mayo!C124+[9]Junio!C122+[9]Julio!C122+[9]Agosto!C124+[9]Septiembre!C122+[9]Octubre!C124+[9]Noviembre!C124+[9]Diciembre!C124</f>
        <v>4171</v>
      </c>
      <c r="D119" s="160">
        <f>+[9]Enero!D122+[9]Febrero!D122+[9]Marzo!D124+[9]Abril!D123+[9]Mayo!D124+[9]Junio!D122+[9]Julio!D122+[9]Agosto!D124+[9]Septiembre!D122+[9]Octubre!D124+[9]Noviembre!D124+[9]Diciembre!D124</f>
        <v>64840</v>
      </c>
      <c r="E119" s="160">
        <f>+[9]Enero!E122+[9]Febrero!E122+[9]Marzo!E124+[9]Abril!E123+[9]Mayo!E124+[9]Junio!E122+[9]Julio!E122+[9]Agosto!E124+[9]Septiembre!E122+[9]Octubre!E124+[9]Noviembre!E124+[9]Diciembre!E124</f>
        <v>121584</v>
      </c>
      <c r="F119" s="160">
        <f>+[9]Enero!F122+[9]Febrero!F122+[9]Marzo!F124+[9]Abril!F123+[9]Mayo!F124+[9]Junio!F122+[9]Julio!F122+[9]Agosto!F124+[9]Septiembre!F122+[9]Octubre!F124+[9]Noviembre!F124+[9]Diciembre!F124</f>
        <v>39496</v>
      </c>
      <c r="G119" s="160">
        <f>+[9]Enero!G122+[9]Febrero!G122+[9]Marzo!G124+[9]Abril!G123+[9]Mayo!G124+[9]Junio!G122+[9]Julio!G122+[9]Agosto!G124+[9]Septiembre!G122+[9]Octubre!G124+[9]Noviembre!G124+[9]Diciembre!G124</f>
        <v>50486</v>
      </c>
      <c r="H119" s="160">
        <f>+[9]Enero!H122+[9]Febrero!H122+[9]Marzo!H124+[9]Abril!H123+[9]Mayo!H124+[9]Junio!H122+[9]Julio!H122+[9]Agosto!H124+[9]Septiembre!H122+[9]Octubre!H124+[9]Noviembre!H124+[9]Diciembre!H124</f>
        <v>69770</v>
      </c>
      <c r="I119" s="160">
        <f>+[9]Enero!I122+[9]Febrero!I122+[9]Marzo!I124+[9]Abril!I123+[9]Mayo!I124+[9]Junio!I122+[9]Julio!I122+[9]Agosto!I124+[9]Septiembre!I122+[9]Octubre!I124+[9]Noviembre!I124+[9]Diciembre!I124</f>
        <v>11078</v>
      </c>
      <c r="J119" s="160">
        <f t="shared" si="4"/>
        <v>600477</v>
      </c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  <c r="Y119" s="156"/>
      <c r="Z119" s="156"/>
      <c r="AA119" s="156"/>
      <c r="AB119" s="156"/>
      <c r="AC119" s="156"/>
      <c r="AD119" s="156"/>
      <c r="AE119" s="156"/>
      <c r="AF119" s="156"/>
      <c r="AG119" s="156"/>
    </row>
    <row r="120" spans="1:33" ht="20.100000000000001" customHeight="1" x14ac:dyDescent="0.2">
      <c r="A120" s="161" t="s">
        <v>151</v>
      </c>
      <c r="B120" s="160">
        <f>+[9]Enero!B123+[9]Febrero!B123+[9]Marzo!B125+[9]Abril!B124+[9]Mayo!B125+[9]Junio!B123+[9]Julio!B123+[9]Agosto!B125+[9]Septiembre!B123+[9]Octubre!B125+[9]Noviembre!B125+[9]Diciembre!B125</f>
        <v>15345</v>
      </c>
      <c r="C120" s="160">
        <f>+[9]Enero!C123+[9]Febrero!C123+[9]Marzo!C125+[9]Abril!C124+[9]Mayo!C125+[9]Junio!C123+[9]Julio!C123+[9]Agosto!C125+[9]Septiembre!C123+[9]Octubre!C125+[9]Noviembre!C125+[9]Diciembre!C125</f>
        <v>196</v>
      </c>
      <c r="D120" s="160">
        <f>+[9]Enero!D123+[9]Febrero!D123+[9]Marzo!D125+[9]Abril!D124+[9]Mayo!D125+[9]Junio!D123+[9]Julio!D123+[9]Agosto!D125+[9]Septiembre!D123+[9]Octubre!D125+[9]Noviembre!D125+[9]Diciembre!D125</f>
        <v>62181</v>
      </c>
      <c r="E120" s="160">
        <f>+[9]Enero!E123+[9]Febrero!E123+[9]Marzo!E125+[9]Abril!E124+[9]Mayo!E125+[9]Junio!E123+[9]Julio!E123+[9]Agosto!E125+[9]Septiembre!E123+[9]Octubre!E125+[9]Noviembre!E125+[9]Diciembre!E125</f>
        <v>226815</v>
      </c>
      <c r="F120" s="160">
        <f>+[9]Enero!F123+[9]Febrero!F123+[9]Marzo!F125+[9]Abril!F124+[9]Mayo!F125+[9]Junio!F123+[9]Julio!F123+[9]Agosto!F125+[9]Septiembre!F123+[9]Octubre!F125+[9]Noviembre!F125+[9]Diciembre!F125</f>
        <v>370603</v>
      </c>
      <c r="G120" s="160">
        <f>+[9]Enero!G123+[9]Febrero!G123+[9]Marzo!G125+[9]Abril!G124+[9]Mayo!G125+[9]Junio!G123+[9]Julio!G123+[9]Agosto!G125+[9]Septiembre!G123+[9]Octubre!G125+[9]Noviembre!G125+[9]Diciembre!G125</f>
        <v>37664</v>
      </c>
      <c r="H120" s="160">
        <f>+[9]Enero!H123+[9]Febrero!H123+[9]Marzo!H125+[9]Abril!H124+[9]Mayo!H125+[9]Junio!H123+[9]Julio!H123+[9]Agosto!H125+[9]Septiembre!H123+[9]Octubre!H125+[9]Noviembre!H125+[9]Diciembre!H125</f>
        <v>330046</v>
      </c>
      <c r="I120" s="160">
        <f>+[9]Enero!I123+[9]Febrero!I123+[9]Marzo!I125+[9]Abril!I124+[9]Mayo!I125+[9]Junio!I123+[9]Julio!I123+[9]Agosto!I125+[9]Septiembre!I123+[9]Octubre!I125+[9]Noviembre!I125+[9]Diciembre!I125</f>
        <v>440</v>
      </c>
      <c r="J120" s="160">
        <f t="shared" si="4"/>
        <v>1043290</v>
      </c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56"/>
      <c r="Y120" s="156"/>
      <c r="Z120" s="156"/>
      <c r="AA120" s="156"/>
      <c r="AB120" s="156"/>
      <c r="AC120" s="156"/>
      <c r="AD120" s="156"/>
      <c r="AE120" s="156"/>
      <c r="AF120" s="156"/>
      <c r="AG120" s="156"/>
    </row>
    <row r="121" spans="1:33" ht="20.100000000000001" customHeight="1" x14ac:dyDescent="0.2">
      <c r="A121" s="161" t="s">
        <v>152</v>
      </c>
      <c r="B121" s="160">
        <f>+[9]Enero!B124+[9]Febrero!B124+[9]Marzo!B126+[9]Abril!B125+[9]Mayo!B126+[9]Junio!B124+[9]Julio!B124+[9]Agosto!B126+[9]Septiembre!B124+[9]Octubre!B126+[9]Noviembre!B126+[9]Diciembre!B126</f>
        <v>17736</v>
      </c>
      <c r="C121" s="160">
        <f>+[9]Enero!C124+[9]Febrero!C124+[9]Marzo!C126+[9]Abril!C125+[9]Mayo!C126+[9]Junio!C124+[9]Julio!C124+[9]Agosto!C126+[9]Septiembre!C124+[9]Octubre!C126+[9]Noviembre!C126+[9]Diciembre!C126</f>
        <v>2865</v>
      </c>
      <c r="D121" s="160">
        <f>+[9]Enero!D124+[9]Febrero!D124+[9]Marzo!D126+[9]Abril!D125+[9]Mayo!D126+[9]Junio!D124+[9]Julio!D124+[9]Agosto!D126+[9]Septiembre!D124+[9]Octubre!D126+[9]Noviembre!D126+[9]Diciembre!D126</f>
        <v>7518</v>
      </c>
      <c r="E121" s="160">
        <f>+[9]Enero!E124+[9]Febrero!E124+[9]Marzo!E126+[9]Abril!E125+[9]Mayo!E126+[9]Junio!E124+[9]Julio!E124+[9]Agosto!E126+[9]Septiembre!E124+[9]Octubre!E126+[9]Noviembre!E126+[9]Diciembre!E126</f>
        <v>73946</v>
      </c>
      <c r="F121" s="160">
        <f>+[9]Enero!F124+[9]Febrero!F124+[9]Marzo!F126+[9]Abril!F125+[9]Mayo!F126+[9]Junio!F124+[9]Julio!F124+[9]Agosto!F126+[9]Septiembre!F124+[9]Octubre!F126+[9]Noviembre!F126+[9]Diciembre!F126</f>
        <v>44697</v>
      </c>
      <c r="G121" s="160">
        <f>+[9]Enero!G124+[9]Febrero!G124+[9]Marzo!G126+[9]Abril!G125+[9]Mayo!G126+[9]Junio!G124+[9]Julio!G124+[9]Agosto!G126+[9]Septiembre!G124+[9]Octubre!G126+[9]Noviembre!G126+[9]Diciembre!G126</f>
        <v>6782</v>
      </c>
      <c r="H121" s="160">
        <f>+[9]Enero!H124+[9]Febrero!H124+[9]Marzo!H126+[9]Abril!H125+[9]Mayo!H126+[9]Junio!H124+[9]Julio!H124+[9]Agosto!H126+[9]Septiembre!H124+[9]Octubre!H126+[9]Noviembre!H126+[9]Diciembre!H126</f>
        <v>10994</v>
      </c>
      <c r="I121" s="160">
        <f>+[9]Enero!I124+[9]Febrero!I124+[9]Marzo!I126+[9]Abril!I125+[9]Mayo!I126+[9]Junio!I124+[9]Julio!I124+[9]Agosto!I126+[9]Septiembre!I124+[9]Octubre!I126+[9]Noviembre!I126+[9]Diciembre!I126</f>
        <v>2786</v>
      </c>
      <c r="J121" s="160">
        <f t="shared" si="4"/>
        <v>167324</v>
      </c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56"/>
      <c r="Z121" s="156"/>
      <c r="AA121" s="156"/>
      <c r="AB121" s="156"/>
      <c r="AC121" s="156"/>
      <c r="AD121" s="156"/>
      <c r="AE121" s="156"/>
      <c r="AF121" s="156"/>
      <c r="AG121" s="156"/>
    </row>
    <row r="122" spans="1:33" ht="20.100000000000001" customHeight="1" x14ac:dyDescent="0.2">
      <c r="A122" s="161" t="s">
        <v>172</v>
      </c>
      <c r="B122" s="160">
        <f>+[9]Enero!B125+[9]Febrero!B125+[9]Marzo!B127+[9]Abril!B126+[9]Mayo!B127+[9]Junio!B125+[9]Julio!B125+[9]Agosto!B127+[9]Septiembre!B125+[9]Octubre!B127+[9]Noviembre!B127+[9]Diciembre!B127</f>
        <v>65</v>
      </c>
      <c r="C122" s="160">
        <f>+[9]Enero!C125+[9]Febrero!C125+[9]Marzo!C127+[9]Abril!C126+[9]Mayo!C127+[9]Junio!C125+[9]Julio!C125+[9]Agosto!C127+[9]Septiembre!C125+[9]Octubre!C127+[9]Noviembre!C127+[9]Diciembre!C127</f>
        <v>134</v>
      </c>
      <c r="D122" s="160">
        <f>+[9]Enero!D125+[9]Febrero!D125+[9]Marzo!D127+[9]Abril!D126+[9]Mayo!D127+[9]Junio!D125+[9]Julio!D125+[9]Agosto!D127+[9]Septiembre!D125+[9]Octubre!D127+[9]Noviembre!D127+[9]Diciembre!D127</f>
        <v>2728</v>
      </c>
      <c r="E122" s="160">
        <f>+[9]Enero!E125+[9]Febrero!E125+[9]Marzo!E127+[9]Abril!E126+[9]Mayo!E127+[9]Junio!E125+[9]Julio!E125+[9]Agosto!E127+[9]Septiembre!E125+[9]Octubre!E127+[9]Noviembre!E127+[9]Diciembre!E127</f>
        <v>11201</v>
      </c>
      <c r="F122" s="160">
        <f>+[9]Enero!F125+[9]Febrero!F125+[9]Marzo!F127+[9]Abril!F126+[9]Mayo!F127+[9]Junio!F125+[9]Julio!F125+[9]Agosto!F127+[9]Septiembre!F125+[9]Octubre!F127+[9]Noviembre!F127+[9]Diciembre!F127</f>
        <v>5355</v>
      </c>
      <c r="G122" s="160">
        <f>+[9]Enero!G125+[9]Febrero!G125+[9]Marzo!G127+[9]Abril!G126+[9]Mayo!G127+[9]Junio!G125+[9]Julio!G125+[9]Agosto!G127+[9]Septiembre!G125+[9]Octubre!G127+[9]Noviembre!G127+[9]Diciembre!G127</f>
        <v>1698</v>
      </c>
      <c r="H122" s="160">
        <f>+[9]Enero!H125+[9]Febrero!H125+[9]Marzo!H127+[9]Abril!H126+[9]Mayo!H127+[9]Junio!H125+[9]Julio!H125+[9]Agosto!H127+[9]Septiembre!H125+[9]Octubre!H127+[9]Noviembre!H127+[9]Diciembre!H127</f>
        <v>118</v>
      </c>
      <c r="I122" s="160">
        <f>+[9]Enero!I125+[9]Febrero!I125+[9]Marzo!I127+[9]Abril!I126+[9]Mayo!I127+[9]Junio!I125+[9]Julio!I125+[9]Agosto!I127+[9]Septiembre!I125+[9]Octubre!I127+[9]Noviembre!I127+[9]Diciembre!I127</f>
        <v>179</v>
      </c>
      <c r="J122" s="160">
        <f t="shared" si="4"/>
        <v>21478</v>
      </c>
      <c r="K122" s="156"/>
      <c r="L122" s="156"/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  <c r="X122" s="156"/>
      <c r="Y122" s="156"/>
      <c r="Z122" s="156"/>
      <c r="AA122" s="156"/>
      <c r="AB122" s="156"/>
      <c r="AC122" s="156"/>
      <c r="AD122" s="156"/>
      <c r="AE122" s="156"/>
      <c r="AF122" s="156"/>
      <c r="AG122" s="156"/>
    </row>
    <row r="123" spans="1:33" ht="20.100000000000001" customHeight="1" x14ac:dyDescent="0.2">
      <c r="A123" s="161" t="s">
        <v>173</v>
      </c>
      <c r="B123" s="160">
        <f>+[9]Enero!B126+[9]Febrero!B126+[9]Marzo!B128+[9]Abril!B127+[9]Mayo!B128+[9]Junio!B126+[9]Julio!B126+[9]Agosto!B128+[9]Septiembre!B126+[9]Octubre!B128+[9]Noviembre!B128+[9]Diciembre!B128</f>
        <v>25</v>
      </c>
      <c r="C123" s="160">
        <f>+[9]Enero!C126+[9]Febrero!C126+[9]Marzo!C128+[9]Abril!C127+[9]Mayo!C128+[9]Junio!C126+[9]Julio!C126+[9]Agosto!C128+[9]Septiembre!C126+[9]Octubre!C128+[9]Noviembre!C128+[9]Diciembre!C128</f>
        <v>0</v>
      </c>
      <c r="D123" s="160">
        <f>+[9]Enero!D126+[9]Febrero!D126+[9]Marzo!D128+[9]Abril!D127+[9]Mayo!D128+[9]Junio!D126+[9]Julio!D126+[9]Agosto!D128+[9]Septiembre!D126+[9]Octubre!D128+[9]Noviembre!D128+[9]Diciembre!D128</f>
        <v>1981</v>
      </c>
      <c r="E123" s="160">
        <f>+[9]Enero!E126+[9]Febrero!E126+[9]Marzo!E128+[9]Abril!E127+[9]Mayo!E128+[9]Junio!E126+[9]Julio!E126+[9]Agosto!E128+[9]Septiembre!E126+[9]Octubre!E128+[9]Noviembre!E128+[9]Diciembre!E128</f>
        <v>210219</v>
      </c>
      <c r="F123" s="160">
        <f>+[9]Enero!F126+[9]Febrero!F126+[9]Marzo!F128+[9]Abril!F127+[9]Mayo!F128+[9]Junio!F126+[9]Julio!F126+[9]Agosto!F128+[9]Septiembre!F126+[9]Octubre!F128+[9]Noviembre!F128+[9]Diciembre!F128</f>
        <v>835</v>
      </c>
      <c r="G123" s="160">
        <f>+[9]Enero!G126+[9]Febrero!G126+[9]Marzo!G128+[9]Abril!G127+[9]Mayo!G128+[9]Junio!G126+[9]Julio!G126+[9]Agosto!G128+[9]Septiembre!G126+[9]Octubre!G128+[9]Noviembre!G128+[9]Diciembre!G128</f>
        <v>9613</v>
      </c>
      <c r="H123" s="160">
        <f>+[9]Enero!H126+[9]Febrero!H126+[9]Marzo!H128+[9]Abril!H127+[9]Mayo!H128+[9]Junio!H126+[9]Julio!H126+[9]Agosto!H128+[9]Septiembre!H126+[9]Octubre!H128+[9]Noviembre!H128+[9]Diciembre!H128</f>
        <v>1536</v>
      </c>
      <c r="I123" s="160">
        <f>+[9]Enero!I126+[9]Febrero!I126+[9]Marzo!I128+[9]Abril!I127+[9]Mayo!I128+[9]Junio!I126+[9]Julio!I126+[9]Agosto!I128+[9]Septiembre!I126+[9]Octubre!I128+[9]Noviembre!I128+[9]Diciembre!I128</f>
        <v>51</v>
      </c>
      <c r="J123" s="160">
        <f t="shared" si="4"/>
        <v>224260</v>
      </c>
      <c r="K123" s="156"/>
      <c r="L123" s="156"/>
      <c r="M123" s="156"/>
      <c r="N123" s="156"/>
      <c r="O123" s="156"/>
      <c r="P123" s="156"/>
      <c r="Q123" s="156"/>
      <c r="R123" s="156"/>
      <c r="S123" s="156"/>
      <c r="T123" s="156"/>
      <c r="U123" s="156"/>
      <c r="V123" s="156"/>
      <c r="W123" s="156"/>
      <c r="X123" s="156"/>
      <c r="Y123" s="156"/>
      <c r="Z123" s="156"/>
      <c r="AA123" s="156"/>
      <c r="AB123" s="156"/>
      <c r="AC123" s="156"/>
      <c r="AD123" s="156"/>
      <c r="AE123" s="156"/>
      <c r="AF123" s="156"/>
      <c r="AG123" s="156"/>
    </row>
    <row r="124" spans="1:33" ht="20.100000000000001" customHeight="1" x14ac:dyDescent="0.2">
      <c r="A124" s="161" t="s">
        <v>155</v>
      </c>
      <c r="B124" s="160">
        <f>+[9]Enero!B127+[9]Febrero!B127+[9]Marzo!B129+[9]Abril!B128+[9]Mayo!B129+[9]Junio!B127+[9]Julio!B127+[9]Agosto!B129+[9]Septiembre!B127+[9]Octubre!B129+[9]Noviembre!B129+[9]Diciembre!B129</f>
        <v>45676</v>
      </c>
      <c r="C124" s="160">
        <f>+[9]Enero!C127+[9]Febrero!C127+[9]Marzo!C129+[9]Abril!C128+[9]Mayo!C129+[9]Junio!C127+[9]Julio!C127+[9]Agosto!C129+[9]Septiembre!C127+[9]Octubre!C129+[9]Noviembre!C129+[9]Diciembre!C129</f>
        <v>1979</v>
      </c>
      <c r="D124" s="160">
        <f>+[9]Enero!D127+[9]Febrero!D127+[9]Marzo!D129+[9]Abril!D128+[9]Mayo!D129+[9]Junio!D127+[9]Julio!D127+[9]Agosto!D129+[9]Septiembre!D127+[9]Octubre!D129+[9]Noviembre!D129+[9]Diciembre!D129</f>
        <v>7247</v>
      </c>
      <c r="E124" s="160">
        <f>+[9]Enero!E127+[9]Febrero!E127+[9]Marzo!E129+[9]Abril!E128+[9]Mayo!E129+[9]Junio!E127+[9]Julio!E127+[9]Agosto!E129+[9]Septiembre!E127+[9]Octubre!E129+[9]Noviembre!E129+[9]Diciembre!E129</f>
        <v>53195</v>
      </c>
      <c r="F124" s="160">
        <f>+[9]Enero!F127+[9]Febrero!F127+[9]Marzo!F129+[9]Abril!F128+[9]Mayo!F129+[9]Junio!F127+[9]Julio!F127+[9]Agosto!F129+[9]Septiembre!F127+[9]Octubre!F129+[9]Noviembre!F129+[9]Diciembre!F129</f>
        <v>137284</v>
      </c>
      <c r="G124" s="160">
        <f>+[9]Enero!G127+[9]Febrero!G127+[9]Marzo!G129+[9]Abril!G128+[9]Mayo!G129+[9]Junio!G127+[9]Julio!G127+[9]Agosto!G129+[9]Septiembre!G127+[9]Octubre!G129+[9]Noviembre!G129+[9]Diciembre!G129</f>
        <v>7604</v>
      </c>
      <c r="H124" s="160">
        <f>+[9]Enero!H127+[9]Febrero!H127+[9]Marzo!H129+[9]Abril!H128+[9]Mayo!H129+[9]Junio!H127+[9]Julio!H127+[9]Agosto!H129+[9]Septiembre!H127+[9]Octubre!H129+[9]Noviembre!H129+[9]Diciembre!H129</f>
        <v>41162</v>
      </c>
      <c r="I124" s="160">
        <f>+[9]Enero!I127+[9]Febrero!I127+[9]Marzo!I129+[9]Abril!I128+[9]Mayo!I129+[9]Junio!I127+[9]Julio!I127+[9]Agosto!I129+[9]Septiembre!I127+[9]Octubre!I129+[9]Noviembre!I129+[9]Diciembre!I129</f>
        <v>1604</v>
      </c>
      <c r="J124" s="160">
        <f>SUM(B124:I124)</f>
        <v>295751</v>
      </c>
      <c r="K124" s="184"/>
      <c r="L124" s="156"/>
      <c r="M124" s="156"/>
      <c r="N124" s="156"/>
      <c r="O124" s="156"/>
      <c r="P124" s="156"/>
      <c r="Q124" s="156"/>
      <c r="R124" s="156"/>
      <c r="S124" s="156"/>
      <c r="T124" s="156"/>
      <c r="U124" s="156"/>
      <c r="V124" s="156"/>
      <c r="W124" s="156"/>
      <c r="X124" s="156"/>
      <c r="Y124" s="156"/>
      <c r="Z124" s="156"/>
      <c r="AA124" s="156"/>
      <c r="AB124" s="156"/>
      <c r="AC124" s="156"/>
      <c r="AD124" s="156"/>
      <c r="AE124" s="156"/>
      <c r="AF124" s="156"/>
      <c r="AG124" s="156"/>
    </row>
    <row r="125" spans="1:33" ht="20.100000000000001" customHeight="1" x14ac:dyDescent="0.2">
      <c r="A125" s="161" t="s">
        <v>156</v>
      </c>
      <c r="B125" s="160">
        <f>+[9]Enero!B128+[9]Febrero!B128+[9]Marzo!B130+[9]Abril!B129+[9]Mayo!B130+[9]Junio!B128+[9]Julio!B128+[9]Agosto!B130+[9]Septiembre!B128+[9]Octubre!B130+[9]Noviembre!B130+[9]Diciembre!B130</f>
        <v>0</v>
      </c>
      <c r="C125" s="160">
        <f>+[9]Enero!C128+[9]Febrero!C128+[9]Marzo!C130+[9]Abril!C129+[9]Mayo!C130+[9]Junio!C128+[9]Julio!C128+[9]Agosto!C130+[9]Septiembre!C128+[9]Octubre!C130+[9]Noviembre!C130+[9]Diciembre!C130</f>
        <v>0</v>
      </c>
      <c r="D125" s="160">
        <f>+[9]Enero!D128+[9]Febrero!D128+[9]Marzo!D130+[9]Abril!D129+[9]Mayo!D130+[9]Junio!D128+[9]Julio!D128+[9]Agosto!D130+[9]Septiembre!D128+[9]Octubre!D130+[9]Noviembre!D130+[9]Diciembre!D130</f>
        <v>0</v>
      </c>
      <c r="E125" s="160">
        <f>+[9]Enero!E128+[9]Febrero!E128+[9]Marzo!E130+[9]Abril!E129+[9]Mayo!E130+[9]Junio!E128+[9]Julio!E128+[9]Agosto!E130+[9]Septiembre!E128+[9]Octubre!E130+[9]Noviembre!E130+[9]Diciembre!E130</f>
        <v>0</v>
      </c>
      <c r="F125" s="160">
        <f>+[9]Enero!F128+[9]Febrero!F128+[9]Marzo!F130+[9]Abril!F129+[9]Mayo!F130+[9]Junio!F128+[9]Julio!F128+[9]Agosto!F130+[9]Septiembre!F128+[9]Octubre!F130+[9]Noviembre!F130+[9]Diciembre!F130</f>
        <v>0</v>
      </c>
      <c r="G125" s="160">
        <f>+[9]Enero!G128+[9]Febrero!G128+[9]Marzo!G130+[9]Abril!G129+[9]Mayo!G130+[9]Junio!G128+[9]Julio!G128+[9]Agosto!G130+[9]Septiembre!G128+[9]Octubre!G130+[9]Noviembre!G130+[9]Diciembre!G130</f>
        <v>0</v>
      </c>
      <c r="H125" s="160">
        <f>+[9]Enero!H128+[9]Febrero!H128+[9]Marzo!H130+[9]Abril!H129+[9]Mayo!H130+[9]Junio!H128+[9]Julio!H128+[9]Agosto!H130+[9]Septiembre!H128+[9]Octubre!H130+[9]Noviembre!H130+[9]Diciembre!H130</f>
        <v>0</v>
      </c>
      <c r="I125" s="160">
        <f>+[9]Enero!I128+[9]Febrero!I128+[9]Marzo!I130+[9]Abril!I129+[9]Mayo!I130+[9]Junio!I128+[9]Julio!I128+[9]Agosto!I130+[9]Septiembre!I128+[9]Octubre!I130+[9]Noviembre!I130+[9]Diciembre!I130</f>
        <v>0</v>
      </c>
      <c r="J125" s="160">
        <f t="shared" si="4"/>
        <v>0</v>
      </c>
      <c r="K125" s="156"/>
      <c r="L125" s="156"/>
      <c r="M125" s="156"/>
      <c r="N125" s="156"/>
      <c r="O125" s="156"/>
      <c r="P125" s="156"/>
      <c r="Q125" s="156"/>
      <c r="R125" s="156"/>
      <c r="S125" s="156"/>
      <c r="T125" s="156"/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  <c r="AF125" s="156"/>
      <c r="AG125" s="156"/>
    </row>
    <row r="126" spans="1:33" ht="20.100000000000001" customHeight="1" x14ac:dyDescent="0.2">
      <c r="A126" s="161" t="s">
        <v>157</v>
      </c>
      <c r="B126" s="160">
        <f>+[9]Enero!B129+[9]Febrero!B129+[9]Marzo!B131+[9]Abril!B130+[9]Mayo!B131+[9]Junio!B129+[9]Julio!B129+[9]Agosto!B131+[9]Septiembre!B129+[9]Octubre!B131+[9]Noviembre!B131+[9]Diciembre!B131</f>
        <v>114</v>
      </c>
      <c r="C126" s="160">
        <f>+[9]Enero!C129+[9]Febrero!C129+[9]Marzo!C131+[9]Abril!C130+[9]Mayo!C131+[9]Junio!C129+[9]Julio!C129+[9]Agosto!C131+[9]Septiembre!C129+[9]Octubre!C131+[9]Noviembre!C131+[9]Diciembre!C131</f>
        <v>100</v>
      </c>
      <c r="D126" s="160">
        <f>+[9]Enero!D129+[9]Febrero!D129+[9]Marzo!D131+[9]Abril!D130+[9]Mayo!D131+[9]Junio!D129+[9]Julio!D129+[9]Agosto!D131+[9]Septiembre!D129+[9]Octubre!D131+[9]Noviembre!D131+[9]Diciembre!D131</f>
        <v>0</v>
      </c>
      <c r="E126" s="160">
        <f>+[9]Enero!E129+[9]Febrero!E129+[9]Marzo!E131+[9]Abril!E130+[9]Mayo!E131+[9]Junio!E129+[9]Julio!E129+[9]Agosto!E131+[9]Septiembre!E129+[9]Octubre!E131+[9]Noviembre!E131+[9]Diciembre!E131</f>
        <v>394785</v>
      </c>
      <c r="F126" s="160">
        <f>+[9]Enero!F129+[9]Febrero!F129+[9]Marzo!F131+[9]Abril!F130+[9]Mayo!F131+[9]Junio!F129+[9]Julio!F129+[9]Agosto!F131+[9]Septiembre!F129+[9]Octubre!F131+[9]Noviembre!F131+[9]Diciembre!F131</f>
        <v>44350</v>
      </c>
      <c r="G126" s="160">
        <f>+[9]Enero!G129+[9]Febrero!G129+[9]Marzo!G131+[9]Abril!G130+[9]Mayo!G131+[9]Junio!G129+[9]Julio!G129+[9]Agosto!G131+[9]Septiembre!G129+[9]Octubre!G131+[9]Noviembre!G131+[9]Diciembre!G131</f>
        <v>14059</v>
      </c>
      <c r="H126" s="160">
        <f>+[9]Enero!H129+[9]Febrero!H129+[9]Marzo!H131+[9]Abril!H130+[9]Mayo!H131+[9]Junio!H129+[9]Julio!H129+[9]Agosto!H131+[9]Septiembre!H129+[9]Octubre!H131+[9]Noviembre!H131+[9]Diciembre!H131</f>
        <v>0</v>
      </c>
      <c r="I126" s="160">
        <f>+[9]Enero!I129+[9]Febrero!I129+[9]Marzo!I131+[9]Abril!I130+[9]Mayo!I131+[9]Junio!I129+[9]Julio!I129+[9]Agosto!I131+[9]Septiembre!I129+[9]Octubre!I131+[9]Noviembre!I131+[9]Diciembre!I131</f>
        <v>169</v>
      </c>
      <c r="J126" s="160">
        <f t="shared" si="4"/>
        <v>453577</v>
      </c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  <c r="W126" s="156"/>
      <c r="X126" s="156"/>
      <c r="Y126" s="156"/>
      <c r="Z126" s="156"/>
      <c r="AA126" s="156"/>
      <c r="AB126" s="156"/>
      <c r="AC126" s="156"/>
      <c r="AD126" s="156"/>
      <c r="AE126" s="156"/>
      <c r="AF126" s="156"/>
      <c r="AG126" s="156"/>
    </row>
    <row r="127" spans="1:33" ht="20.100000000000001" customHeight="1" x14ac:dyDescent="0.2">
      <c r="A127" s="161" t="s">
        <v>174</v>
      </c>
      <c r="B127" s="160">
        <f>+[9]Enero!B130+[9]Febrero!B130+[9]Marzo!B132+[9]Abril!B131+[9]Mayo!B132+[9]Junio!B130+[9]Julio!B130+[9]Agosto!B132+[9]Septiembre!B130+[9]Octubre!B132+[9]Noviembre!B132+[9]Diciembre!B132</f>
        <v>257718</v>
      </c>
      <c r="C127" s="160">
        <f>+[9]Enero!C130+[9]Febrero!C130+[9]Marzo!C132+[9]Abril!C131+[9]Mayo!C132+[9]Junio!C130+[9]Julio!C130+[9]Agosto!C132+[9]Septiembre!C130+[9]Octubre!C132+[9]Noviembre!C132+[9]Diciembre!C132</f>
        <v>4114</v>
      </c>
      <c r="D127" s="160">
        <f>+[9]Enero!D130+[9]Febrero!D130+[9]Marzo!D132+[9]Abril!D131+[9]Mayo!D132+[9]Junio!D130+[9]Julio!D130+[9]Agosto!D132+[9]Septiembre!D130+[9]Octubre!D132+[9]Noviembre!D132+[9]Diciembre!D132</f>
        <v>13737</v>
      </c>
      <c r="E127" s="160">
        <f>+[9]Enero!E130+[9]Febrero!E130+[9]Marzo!E132+[9]Abril!E131+[9]Mayo!E132+[9]Junio!E130+[9]Julio!E130+[9]Agosto!E132+[9]Septiembre!E130+[9]Octubre!E132+[9]Noviembre!E132+[9]Diciembre!E132</f>
        <v>1724</v>
      </c>
      <c r="F127" s="160">
        <f>+[9]Enero!F130+[9]Febrero!F130+[9]Marzo!F132+[9]Abril!F131+[9]Mayo!F132+[9]Junio!F130+[9]Julio!F130+[9]Agosto!F132+[9]Septiembre!F130+[9]Octubre!F132+[9]Noviembre!F132+[9]Diciembre!F132</f>
        <v>58707</v>
      </c>
      <c r="G127" s="160">
        <f>+[9]Enero!G130+[9]Febrero!G130+[9]Marzo!G132+[9]Abril!G131+[9]Mayo!G132+[9]Junio!G130+[9]Julio!G130+[9]Agosto!G132+[9]Septiembre!G130+[9]Octubre!G132+[9]Noviembre!G132+[9]Diciembre!G132</f>
        <v>39065</v>
      </c>
      <c r="H127" s="160">
        <f>+[9]Enero!H130+[9]Febrero!H130+[9]Marzo!H132+[9]Abril!H131+[9]Mayo!H132+[9]Junio!H130+[9]Julio!H130+[9]Agosto!H132+[9]Septiembre!H130+[9]Octubre!H132+[9]Noviembre!H132+[9]Diciembre!H132</f>
        <v>14706</v>
      </c>
      <c r="I127" s="160">
        <f>+[9]Enero!I130+[9]Febrero!I130+[9]Marzo!I132+[9]Abril!I131+[9]Mayo!I132+[9]Junio!I130+[9]Julio!I130+[9]Agosto!I132+[9]Septiembre!I130+[9]Octubre!I132+[9]Noviembre!I132+[9]Diciembre!I132</f>
        <v>16663</v>
      </c>
      <c r="J127" s="160">
        <f t="shared" si="4"/>
        <v>406434</v>
      </c>
      <c r="K127" s="156"/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  <c r="W127" s="156"/>
      <c r="X127" s="156"/>
      <c r="Y127" s="156"/>
      <c r="Z127" s="156"/>
      <c r="AA127" s="156"/>
      <c r="AB127" s="156"/>
      <c r="AC127" s="156"/>
      <c r="AD127" s="156"/>
      <c r="AE127" s="156"/>
      <c r="AF127" s="156"/>
      <c r="AG127" s="156"/>
    </row>
    <row r="128" spans="1:33" ht="20.100000000000001" customHeight="1" x14ac:dyDescent="0.2">
      <c r="A128" s="161" t="s">
        <v>175</v>
      </c>
      <c r="B128" s="160">
        <f>+[9]Enero!B131+[9]Febrero!B131+[9]Marzo!B133+[9]Abril!B132+[9]Mayo!B133+[9]Junio!B131+[9]Julio!B131+[9]Agosto!B133+[9]Septiembre!B131+[9]Octubre!B133+[9]Noviembre!B133+[9]Diciembre!B133</f>
        <v>956</v>
      </c>
      <c r="C128" s="160">
        <f>+[9]Enero!C131+[9]Febrero!C131+[9]Marzo!C133+[9]Abril!C132+[9]Mayo!C133+[9]Junio!C131+[9]Julio!C131+[9]Agosto!C133+[9]Septiembre!C131+[9]Octubre!C133+[9]Noviembre!C133+[9]Diciembre!C133</f>
        <v>7257</v>
      </c>
      <c r="D128" s="160">
        <f>+[9]Enero!D131+[9]Febrero!D131+[9]Marzo!D133+[9]Abril!D132+[9]Mayo!D133+[9]Junio!D131+[9]Julio!D131+[9]Agosto!D133+[9]Septiembre!D131+[9]Octubre!D133+[9]Noviembre!D133+[9]Diciembre!D133</f>
        <v>290</v>
      </c>
      <c r="E128" s="160">
        <f>+[9]Enero!E131+[9]Febrero!E131+[9]Marzo!E133+[9]Abril!E132+[9]Mayo!E133+[9]Junio!E131+[9]Julio!E131+[9]Agosto!E133+[9]Septiembre!E131+[9]Octubre!E133+[9]Noviembre!E133+[9]Diciembre!E133</f>
        <v>2640</v>
      </c>
      <c r="F128" s="160">
        <f>+[9]Enero!F131+[9]Febrero!F131+[9]Marzo!F133+[9]Abril!F132+[9]Mayo!F133+[9]Junio!F131+[9]Julio!F131+[9]Agosto!F133+[9]Septiembre!F131+[9]Octubre!F133+[9]Noviembre!F133+[9]Diciembre!F133</f>
        <v>27216</v>
      </c>
      <c r="G128" s="160">
        <f>+[9]Enero!G131+[9]Febrero!G131+[9]Marzo!G133+[9]Abril!G132+[9]Mayo!G133+[9]Junio!G131+[9]Julio!G131+[9]Agosto!G133+[9]Septiembre!G131+[9]Octubre!G133+[9]Noviembre!G133+[9]Diciembre!G133</f>
        <v>1578</v>
      </c>
      <c r="H128" s="160">
        <f>+[9]Enero!H131+[9]Febrero!H131+[9]Marzo!H133+[9]Abril!H132+[9]Mayo!H133+[9]Junio!H131+[9]Julio!H131+[9]Agosto!H133+[9]Septiembre!H131+[9]Octubre!H133+[9]Noviembre!H133+[9]Diciembre!H133</f>
        <v>24</v>
      </c>
      <c r="I128" s="160">
        <f>+[9]Enero!I131+[9]Febrero!I131+[9]Marzo!I133+[9]Abril!I132+[9]Mayo!I133+[9]Junio!I131+[9]Julio!I131+[9]Agosto!I133+[9]Septiembre!I131+[9]Octubre!I133+[9]Noviembre!I133+[9]Diciembre!I133</f>
        <v>64746</v>
      </c>
      <c r="J128" s="160">
        <f t="shared" si="4"/>
        <v>104707</v>
      </c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  <c r="AD128" s="156"/>
      <c r="AE128" s="156"/>
      <c r="AF128" s="156"/>
      <c r="AG128" s="156"/>
    </row>
    <row r="129" spans="1:33" ht="20.100000000000001" customHeight="1" x14ac:dyDescent="0.2">
      <c r="A129" s="161" t="s">
        <v>176</v>
      </c>
      <c r="B129" s="160">
        <f>+[9]Enero!B132+[9]Febrero!B132+[9]Marzo!B134+[9]Abril!B133+[9]Mayo!B134+[9]Junio!B132+[9]Julio!B132+[9]Agosto!B134+[9]Septiembre!B132+[9]Octubre!B134+[9]Noviembre!B134+[9]Diciembre!B134</f>
        <v>13106</v>
      </c>
      <c r="C129" s="160">
        <f>+[9]Enero!C132+[9]Febrero!C132+[9]Marzo!C134+[9]Abril!C133+[9]Mayo!C134+[9]Junio!C132+[9]Julio!C132+[9]Agosto!C134+[9]Septiembre!C132+[9]Octubre!C134+[9]Noviembre!C134+[9]Diciembre!C134</f>
        <v>1204</v>
      </c>
      <c r="D129" s="160">
        <f>+[9]Enero!D132+[9]Febrero!D132+[9]Marzo!D134+[9]Abril!D133+[9]Mayo!D134+[9]Junio!D132+[9]Julio!D132+[9]Agosto!D134+[9]Septiembre!D132+[9]Octubre!D134+[9]Noviembre!D134+[9]Diciembre!D134</f>
        <v>66227</v>
      </c>
      <c r="E129" s="160">
        <f>+[9]Enero!E132+[9]Febrero!E132+[9]Marzo!E134+[9]Abril!E133+[9]Mayo!E134+[9]Junio!E132+[9]Julio!E132+[9]Agosto!E134+[9]Septiembre!E132+[9]Octubre!E134+[9]Noviembre!E134+[9]Diciembre!E134</f>
        <v>70821</v>
      </c>
      <c r="F129" s="160">
        <f>+[9]Enero!F132+[9]Febrero!F132+[9]Marzo!F134+[9]Abril!F133+[9]Mayo!F134+[9]Junio!F132+[9]Julio!F132+[9]Agosto!F134+[9]Septiembre!F132+[9]Octubre!F134+[9]Noviembre!F134+[9]Diciembre!F134</f>
        <v>24894</v>
      </c>
      <c r="G129" s="160">
        <f>+[9]Enero!G132+[9]Febrero!G132+[9]Marzo!G134+[9]Abril!G133+[9]Mayo!G134+[9]Junio!G132+[9]Julio!G132+[9]Agosto!G134+[9]Septiembre!G132+[9]Octubre!G134+[9]Noviembre!G134+[9]Diciembre!G134</f>
        <v>6273</v>
      </c>
      <c r="H129" s="160">
        <f>+[9]Enero!H132+[9]Febrero!H132+[9]Marzo!H134+[9]Abril!H133+[9]Mayo!H134+[9]Junio!H132+[9]Julio!H132+[9]Agosto!H134+[9]Septiembre!H132+[9]Octubre!H134+[9]Noviembre!H134+[9]Diciembre!H134</f>
        <v>6207</v>
      </c>
      <c r="I129" s="160">
        <f>+[9]Enero!I132+[9]Febrero!I132+[9]Marzo!I134+[9]Abril!I133+[9]Mayo!I134+[9]Junio!I132+[9]Julio!I132+[9]Agosto!I134+[9]Septiembre!I132+[9]Octubre!I134+[9]Noviembre!I134+[9]Diciembre!I134</f>
        <v>6703</v>
      </c>
      <c r="J129" s="160">
        <f t="shared" si="4"/>
        <v>195435</v>
      </c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  <c r="AD129" s="156"/>
      <c r="AE129" s="156"/>
      <c r="AF129" s="156"/>
      <c r="AG129" s="156"/>
    </row>
    <row r="130" spans="1:33" ht="20.100000000000001" customHeight="1" x14ac:dyDescent="0.2">
      <c r="A130" s="161" t="s">
        <v>177</v>
      </c>
      <c r="B130" s="160">
        <f>+[9]Enero!B133+[9]Febrero!B133+[9]Marzo!B135+[9]Abril!B134+[9]Mayo!B135+[9]Junio!B133+[9]Julio!B133+[9]Agosto!B135+[9]Septiembre!B133+[9]Octubre!B135+[9]Noviembre!B135+[9]Diciembre!B135</f>
        <v>423</v>
      </c>
      <c r="C130" s="160">
        <f>+[9]Enero!C133+[9]Febrero!C133+[9]Marzo!C135+[9]Abril!C134+[9]Mayo!C135+[9]Junio!C133+[9]Julio!C133+[9]Agosto!C135+[9]Septiembre!C133+[9]Octubre!C135+[9]Noviembre!C135+[9]Diciembre!C135</f>
        <v>60</v>
      </c>
      <c r="D130" s="160">
        <f>+[9]Enero!D133+[9]Febrero!D133+[9]Marzo!D135+[9]Abril!D134+[9]Mayo!D135+[9]Junio!D133+[9]Julio!D133+[9]Agosto!D135+[9]Septiembre!D133+[9]Octubre!D135+[9]Noviembre!D135+[9]Diciembre!D135</f>
        <v>3065</v>
      </c>
      <c r="E130" s="160">
        <f>+[9]Enero!E133+[9]Febrero!E133+[9]Marzo!E135+[9]Abril!E134+[9]Mayo!E135+[9]Junio!E133+[9]Julio!E133+[9]Agosto!E135+[9]Septiembre!E133+[9]Octubre!E135+[9]Noviembre!E135+[9]Diciembre!E135</f>
        <v>0</v>
      </c>
      <c r="F130" s="160">
        <f>+[9]Enero!F133+[9]Febrero!F133+[9]Marzo!F135+[9]Abril!F134+[9]Mayo!F135+[9]Junio!F133+[9]Julio!F133+[9]Agosto!F135+[9]Septiembre!F133+[9]Octubre!F135+[9]Noviembre!F135+[9]Diciembre!F135</f>
        <v>0</v>
      </c>
      <c r="G130" s="160">
        <f>+[9]Enero!G133+[9]Febrero!G133+[9]Marzo!G135+[9]Abril!G134+[9]Mayo!G135+[9]Junio!G133+[9]Julio!G133+[9]Agosto!G135+[9]Septiembre!G133+[9]Octubre!G135+[9]Noviembre!G135+[9]Diciembre!G135</f>
        <v>1743</v>
      </c>
      <c r="H130" s="160">
        <f>+[9]Enero!H133+[9]Febrero!H133+[9]Marzo!H135+[9]Abril!H134+[9]Mayo!H135+[9]Junio!H133+[9]Julio!H133+[9]Agosto!H135+[9]Septiembre!H133+[9]Octubre!H135+[9]Noviembre!H135+[9]Diciembre!H135</f>
        <v>1485</v>
      </c>
      <c r="I130" s="160">
        <f>+[9]Enero!I133+[9]Febrero!I133+[9]Marzo!I135+[9]Abril!I134+[9]Mayo!I135+[9]Junio!I133+[9]Julio!I133+[9]Agosto!I135+[9]Septiembre!I133+[9]Octubre!I135+[9]Noviembre!I135+[9]Diciembre!I135</f>
        <v>6871</v>
      </c>
      <c r="J130" s="160">
        <f t="shared" si="4"/>
        <v>13647</v>
      </c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6"/>
      <c r="AC130" s="156"/>
      <c r="AD130" s="156"/>
      <c r="AE130" s="156"/>
      <c r="AF130" s="156"/>
      <c r="AG130" s="156"/>
    </row>
    <row r="131" spans="1:33" ht="20.100000000000001" customHeight="1" x14ac:dyDescent="0.2">
      <c r="A131" s="161" t="s">
        <v>178</v>
      </c>
      <c r="B131" s="160">
        <f>+[9]Enero!B134+[9]Febrero!B134+[9]Marzo!B136+[9]Abril!B135+[9]Mayo!B136+[9]Junio!B134+[9]Julio!B134+[9]Agosto!B136+[9]Septiembre!B134+[9]Octubre!B136+[9]Noviembre!B136+[9]Diciembre!B136</f>
        <v>56126</v>
      </c>
      <c r="C131" s="160">
        <f>+[9]Enero!C134+[9]Febrero!C134+[9]Marzo!C136+[9]Abril!C135+[9]Mayo!C136+[9]Junio!C134+[9]Julio!C134+[9]Agosto!C136+[9]Septiembre!C134+[9]Octubre!C136+[9]Noviembre!C136+[9]Diciembre!C136</f>
        <v>54325</v>
      </c>
      <c r="D131" s="160">
        <f>+[9]Enero!D134+[9]Febrero!D134+[9]Marzo!D136+[9]Abril!D135+[9]Mayo!D136+[9]Junio!D134+[9]Julio!D134+[9]Agosto!D136+[9]Septiembre!D134+[9]Octubre!D136+[9]Noviembre!D136+[9]Diciembre!D136</f>
        <v>429</v>
      </c>
      <c r="E131" s="160">
        <f>+[9]Enero!E134+[9]Febrero!E134+[9]Marzo!E136+[9]Abril!E135+[9]Mayo!E136+[9]Junio!E134+[9]Julio!E134+[9]Agosto!E136+[9]Septiembre!E134+[9]Octubre!E136+[9]Noviembre!E136+[9]Diciembre!E136</f>
        <v>2448</v>
      </c>
      <c r="F131" s="160">
        <f>+[9]Enero!F134+[9]Febrero!F134+[9]Marzo!F136+[9]Abril!F135+[9]Mayo!F136+[9]Junio!F134+[9]Julio!F134+[9]Agosto!F136+[9]Septiembre!F134+[9]Octubre!F136+[9]Noviembre!F136+[9]Diciembre!F136</f>
        <v>225280</v>
      </c>
      <c r="G131" s="160">
        <f>+[9]Enero!G134+[9]Febrero!G134+[9]Marzo!G136+[9]Abril!G135+[9]Mayo!G136+[9]Junio!G134+[9]Julio!G134+[9]Agosto!G136+[9]Septiembre!G134+[9]Octubre!G136+[9]Noviembre!G136+[9]Diciembre!G136</f>
        <v>3560</v>
      </c>
      <c r="H131" s="160">
        <f>+[9]Enero!H134+[9]Febrero!H134+[9]Marzo!H136+[9]Abril!H135+[9]Mayo!H136+[9]Junio!H134+[9]Julio!H134+[9]Agosto!H136+[9]Septiembre!H134+[9]Octubre!H136+[9]Noviembre!H136+[9]Diciembre!H136</f>
        <v>303</v>
      </c>
      <c r="I131" s="160">
        <f>+[9]Enero!I134+[9]Febrero!I134+[9]Marzo!I136+[9]Abril!I135+[9]Mayo!I136+[9]Junio!I134+[9]Julio!I134+[9]Agosto!I136+[9]Septiembre!I134+[9]Octubre!I136+[9]Noviembre!I136+[9]Diciembre!I136</f>
        <v>225420</v>
      </c>
      <c r="J131" s="160">
        <f t="shared" si="4"/>
        <v>567891</v>
      </c>
      <c r="K131" s="156"/>
      <c r="L131" s="156"/>
      <c r="M131" s="156"/>
      <c r="N131" s="156"/>
      <c r="O131" s="156"/>
      <c r="P131" s="156"/>
      <c r="Q131" s="156"/>
      <c r="R131" s="156"/>
      <c r="S131" s="156"/>
      <c r="T131" s="156"/>
      <c r="U131" s="156"/>
      <c r="V131" s="156"/>
      <c r="W131" s="156"/>
      <c r="X131" s="156"/>
      <c r="Y131" s="156"/>
      <c r="Z131" s="156"/>
      <c r="AA131" s="156"/>
      <c r="AB131" s="156"/>
      <c r="AC131" s="156"/>
      <c r="AD131" s="156"/>
      <c r="AE131" s="156"/>
      <c r="AF131" s="156"/>
      <c r="AG131" s="156"/>
    </row>
    <row r="132" spans="1:33" ht="20.100000000000001" customHeight="1" x14ac:dyDescent="0.2">
      <c r="A132" s="161" t="s">
        <v>179</v>
      </c>
      <c r="B132" s="160">
        <f>+[9]Enero!B135+[9]Febrero!B135+[9]Marzo!B137+[9]Abril!B136+[9]Mayo!B137+[9]Junio!B135+[9]Julio!B135+[9]Agosto!B137+[9]Septiembre!B135+[9]Octubre!B137+[9]Noviembre!B137+[9]Diciembre!B137</f>
        <v>4075</v>
      </c>
      <c r="C132" s="160">
        <f>+[9]Enero!C135+[9]Febrero!C135+[9]Marzo!C137+[9]Abril!C136+[9]Mayo!C137+[9]Junio!C135+[9]Julio!C135+[9]Agosto!C137+[9]Septiembre!C135+[9]Octubre!C137+[9]Noviembre!C137+[9]Diciembre!C137</f>
        <v>17847</v>
      </c>
      <c r="D132" s="160">
        <f>+[9]Enero!D135+[9]Febrero!D135+[9]Marzo!D137+[9]Abril!D136+[9]Mayo!D137+[9]Junio!D135+[9]Julio!D135+[9]Agosto!D137+[9]Septiembre!D135+[9]Octubre!D137+[9]Noviembre!D137+[9]Diciembre!D137</f>
        <v>6029</v>
      </c>
      <c r="E132" s="160">
        <f>+[9]Enero!E135+[9]Febrero!E135+[9]Marzo!E137+[9]Abril!E136+[9]Mayo!E137+[9]Junio!E135+[9]Julio!E135+[9]Agosto!E137+[9]Septiembre!E135+[9]Octubre!E137+[9]Noviembre!E137+[9]Diciembre!E137</f>
        <v>83</v>
      </c>
      <c r="F132" s="160">
        <f>+[9]Enero!F135+[9]Febrero!F135+[9]Marzo!F137+[9]Abril!F136+[9]Mayo!F137+[9]Junio!F135+[9]Julio!F135+[9]Agosto!F137+[9]Septiembre!F135+[9]Octubre!F137+[9]Noviembre!F137+[9]Diciembre!F137</f>
        <v>25850</v>
      </c>
      <c r="G132" s="160">
        <f>+[9]Enero!G135+[9]Febrero!G135+[9]Marzo!G137+[9]Abril!G136+[9]Mayo!G137+[9]Junio!G135+[9]Julio!G135+[9]Agosto!G137+[9]Septiembre!G135+[9]Octubre!G137+[9]Noviembre!G137+[9]Diciembre!G137</f>
        <v>0</v>
      </c>
      <c r="H132" s="160">
        <f>+[9]Enero!H135+[9]Febrero!H135+[9]Marzo!H137+[9]Abril!H136+[9]Mayo!H137+[9]Junio!H135+[9]Julio!H135+[9]Agosto!H137+[9]Septiembre!H135+[9]Octubre!H137+[9]Noviembre!H137+[9]Diciembre!H137</f>
        <v>0</v>
      </c>
      <c r="I132" s="160">
        <f>+[9]Enero!I135+[9]Febrero!I135+[9]Marzo!I137+[9]Abril!I136+[9]Mayo!I137+[9]Junio!I135+[9]Julio!I135+[9]Agosto!I137+[9]Septiembre!I135+[9]Octubre!I137+[9]Noviembre!I137+[9]Diciembre!I137</f>
        <v>2194</v>
      </c>
      <c r="J132" s="160">
        <f t="shared" si="4"/>
        <v>56078</v>
      </c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  <c r="AD132" s="156"/>
      <c r="AE132" s="156"/>
      <c r="AF132" s="156"/>
      <c r="AG132" s="156"/>
    </row>
    <row r="133" spans="1:33" ht="20.100000000000001" customHeight="1" x14ac:dyDescent="0.2">
      <c r="A133" s="161" t="s">
        <v>180</v>
      </c>
      <c r="B133" s="160">
        <f>+[9]Enero!B136+[9]Febrero!B136+[9]Marzo!B138+[9]Abril!B137+[9]Mayo!B138+[9]Junio!B136+[9]Julio!B136+[9]Agosto!B138+[9]Septiembre!B136+[9]Octubre!B138+[9]Noviembre!B138+[9]Diciembre!B138</f>
        <v>5374</v>
      </c>
      <c r="C133" s="160">
        <f>+[9]Enero!C136+[9]Febrero!C136+[9]Marzo!C138+[9]Abril!C137+[9]Mayo!C138+[9]Junio!C136+[9]Julio!C136+[9]Agosto!C138+[9]Septiembre!C136+[9]Octubre!C138+[9]Noviembre!C138+[9]Diciembre!C138</f>
        <v>231</v>
      </c>
      <c r="D133" s="160">
        <f>+[9]Enero!D136+[9]Febrero!D136+[9]Marzo!D138+[9]Abril!D137+[9]Mayo!D138+[9]Junio!D136+[9]Julio!D136+[9]Agosto!D138+[9]Septiembre!D136+[9]Octubre!D138+[9]Noviembre!D138+[9]Diciembre!D138</f>
        <v>0</v>
      </c>
      <c r="E133" s="160">
        <f>+[9]Enero!E136+[9]Febrero!E136+[9]Marzo!E138+[9]Abril!E137+[9]Mayo!E138+[9]Junio!E136+[9]Julio!E136+[9]Agosto!E138+[9]Septiembre!E136+[9]Octubre!E138+[9]Noviembre!E138+[9]Diciembre!E138</f>
        <v>92</v>
      </c>
      <c r="F133" s="160">
        <f>+[9]Enero!F136+[9]Febrero!F136+[9]Marzo!F138+[9]Abril!F137+[9]Mayo!F138+[9]Junio!F136+[9]Julio!F136+[9]Agosto!F138+[9]Septiembre!F136+[9]Octubre!F138+[9]Noviembre!F138+[9]Diciembre!F138</f>
        <v>5799</v>
      </c>
      <c r="G133" s="160">
        <f>+[9]Enero!G136+[9]Febrero!G136+[9]Marzo!G138+[9]Abril!G137+[9]Mayo!G138+[9]Junio!G136+[9]Julio!G136+[9]Agosto!G138+[9]Septiembre!G136+[9]Octubre!G138+[9]Noviembre!G138+[9]Diciembre!G138</f>
        <v>7337</v>
      </c>
      <c r="H133" s="160">
        <f>+[9]Enero!H136+[9]Febrero!H136+[9]Marzo!H138+[9]Abril!H137+[9]Mayo!H138+[9]Junio!H136+[9]Julio!H136+[9]Agosto!H138+[9]Septiembre!H136+[9]Octubre!H138+[9]Noviembre!H138+[9]Diciembre!H138</f>
        <v>59</v>
      </c>
      <c r="I133" s="160">
        <f>+[9]Enero!I136+[9]Febrero!I136+[9]Marzo!I138+[9]Abril!I137+[9]Mayo!I138+[9]Junio!I136+[9]Julio!I136+[9]Agosto!I138+[9]Septiembre!I136+[9]Octubre!I138+[9]Noviembre!I138+[9]Diciembre!I138</f>
        <v>6309</v>
      </c>
      <c r="J133" s="160">
        <f t="shared" si="4"/>
        <v>25201</v>
      </c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  <c r="AD133" s="156"/>
      <c r="AE133" s="156"/>
      <c r="AF133" s="156"/>
      <c r="AG133" s="156"/>
    </row>
    <row r="134" spans="1:33" ht="20.100000000000001" customHeight="1" x14ac:dyDescent="0.2">
      <c r="A134" s="161" t="s">
        <v>181</v>
      </c>
      <c r="B134" s="160">
        <f>+[9]Enero!B137+[9]Febrero!B137+[9]Marzo!B139+[9]Abril!B138+[9]Mayo!B139+[9]Junio!B137+[9]Julio!B137+[9]Agosto!B139+[9]Septiembre!B137+[9]Octubre!B139+[9]Noviembre!B139+[9]Diciembre!B139</f>
        <v>1696928</v>
      </c>
      <c r="C134" s="160">
        <f>+[9]Enero!C137+[9]Febrero!C137+[9]Marzo!C139+[9]Abril!C138+[9]Mayo!C139+[9]Junio!C137+[9]Julio!C137+[9]Agosto!C139+[9]Septiembre!C137+[9]Octubre!C139+[9]Noviembre!C139+[9]Diciembre!C139</f>
        <v>448986</v>
      </c>
      <c r="D134" s="160">
        <f>+[9]Enero!D137+[9]Febrero!D137+[9]Marzo!D139+[9]Abril!D138+[9]Mayo!D139+[9]Junio!D137+[9]Julio!D137+[9]Agosto!D139+[9]Septiembre!D137+[9]Octubre!D139+[9]Noviembre!D139+[9]Diciembre!D139</f>
        <v>16220956</v>
      </c>
      <c r="E134" s="160">
        <f>+[9]Enero!E137+[9]Febrero!E137+[9]Marzo!E139+[9]Abril!E138+[9]Mayo!E139+[9]Junio!E137+[9]Julio!E137+[9]Agosto!E139+[9]Septiembre!E137+[9]Octubre!E139+[9]Noviembre!E139+[9]Diciembre!E139</f>
        <v>199915</v>
      </c>
      <c r="F134" s="160">
        <f>+[9]Enero!F137+[9]Febrero!F137+[9]Marzo!F139+[9]Abril!F138+[9]Mayo!F139+[9]Junio!F137+[9]Julio!F137+[9]Agosto!F139+[9]Septiembre!F137+[9]Octubre!F139+[9]Noviembre!F139+[9]Diciembre!F139</f>
        <v>875369</v>
      </c>
      <c r="G134" s="160">
        <f>+[9]Enero!G137+[9]Febrero!G137+[9]Marzo!G139+[9]Abril!G138+[9]Mayo!G139+[9]Junio!G137+[9]Julio!G137+[9]Agosto!G139+[9]Septiembre!G137+[9]Octubre!G139+[9]Noviembre!G139+[9]Diciembre!G139</f>
        <v>3170197</v>
      </c>
      <c r="H134" s="160">
        <f>+[9]Enero!H137+[9]Febrero!H137+[9]Marzo!H139+[9]Abril!H138+[9]Mayo!H139+[9]Junio!H137+[9]Julio!H137+[9]Agosto!H139+[9]Septiembre!H137+[9]Octubre!H139+[9]Noviembre!H139+[9]Diciembre!H139</f>
        <v>1092042</v>
      </c>
      <c r="I134" s="160">
        <f>+[9]Enero!I137+[9]Febrero!I137+[9]Marzo!I139+[9]Abril!I138+[9]Mayo!I139+[9]Junio!I137+[9]Julio!I137+[9]Agosto!I139+[9]Septiembre!I137+[9]Octubre!I139+[9]Noviembre!I139+[9]Diciembre!I139</f>
        <v>366115</v>
      </c>
      <c r="J134" s="160">
        <f t="shared" si="4"/>
        <v>24070508</v>
      </c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  <c r="AD134" s="156"/>
      <c r="AE134" s="156"/>
      <c r="AF134" s="156"/>
      <c r="AG134" s="156"/>
    </row>
    <row r="135" spans="1:33" ht="20.100000000000001" customHeight="1" thickBot="1" x14ac:dyDescent="0.25">
      <c r="A135" s="176" t="s">
        <v>182</v>
      </c>
      <c r="B135" s="173">
        <f>+[9]Enero!B138+[9]Febrero!B138+[9]Marzo!B140+[9]Abril!B139+[9]Mayo!B140+[9]Junio!B138+[9]Julio!B138+[9]Agosto!B140+[9]Septiembre!B138+[9]Octubre!B140+[9]Noviembre!B140+[9]Diciembre!B140</f>
        <v>423375</v>
      </c>
      <c r="C135" s="173">
        <f>+[9]Enero!C138+[9]Febrero!C138+[9]Marzo!C140+[9]Abril!C139+[9]Mayo!C140+[9]Junio!C138+[9]Julio!C138+[9]Agosto!C140+[9]Septiembre!C138+[9]Octubre!C140+[9]Noviembre!C140+[9]Diciembre!C140</f>
        <v>254660</v>
      </c>
      <c r="D135" s="173">
        <f>+[9]Enero!D138+[9]Febrero!D138+[9]Marzo!D140+[9]Abril!D139+[9]Mayo!D140+[9]Junio!D138+[9]Julio!D138+[9]Agosto!D140+[9]Septiembre!D138+[9]Octubre!D140+[9]Noviembre!D140+[9]Diciembre!D140</f>
        <v>103421</v>
      </c>
      <c r="E135" s="173">
        <f>+[9]Enero!E138+[9]Febrero!E138+[9]Marzo!E140+[9]Abril!E139+[9]Mayo!E140+[9]Junio!E138+[9]Julio!E138+[9]Agosto!E140+[9]Septiembre!E138+[9]Octubre!E140+[9]Noviembre!E140+[9]Diciembre!E140</f>
        <v>297272</v>
      </c>
      <c r="F135" s="173">
        <f>+[9]Enero!F138+[9]Febrero!F138+[9]Marzo!F140+[9]Abril!F139+[9]Mayo!F140+[9]Junio!F138+[9]Julio!F138+[9]Agosto!F140+[9]Septiembre!F138+[9]Octubre!F140+[9]Noviembre!F140+[9]Diciembre!F140</f>
        <v>210278</v>
      </c>
      <c r="G135" s="173">
        <f>+[9]Enero!G138+[9]Febrero!G138+[9]Marzo!G140+[9]Abril!G139+[9]Mayo!G140+[9]Junio!G138+[9]Julio!G138+[9]Agosto!G140+[9]Septiembre!G138+[9]Octubre!G140+[9]Noviembre!G140+[9]Diciembre!G140</f>
        <v>498536</v>
      </c>
      <c r="H135" s="173">
        <f>+[9]Enero!H138+[9]Febrero!H138+[9]Marzo!H140+[9]Abril!H139+[9]Mayo!H140+[9]Junio!H138+[9]Julio!H138+[9]Agosto!H140+[9]Septiembre!H138+[9]Octubre!H140+[9]Noviembre!H140+[9]Diciembre!H140</f>
        <v>102408</v>
      </c>
      <c r="I135" s="173">
        <f>+[9]Enero!I138+[9]Febrero!I138+[9]Marzo!I140+[9]Abril!I139+[9]Mayo!I140+[9]Junio!I138+[9]Julio!I138+[9]Agosto!I140+[9]Septiembre!I138+[9]Octubre!I140+[9]Noviembre!I140+[9]Diciembre!I140</f>
        <v>42887</v>
      </c>
      <c r="J135" s="173">
        <f t="shared" si="4"/>
        <v>1932837</v>
      </c>
      <c r="K135" s="156"/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6"/>
      <c r="W135" s="156"/>
      <c r="X135" s="156"/>
      <c r="Y135" s="156"/>
      <c r="Z135" s="156"/>
      <c r="AA135" s="156"/>
      <c r="AB135" s="156"/>
      <c r="AC135" s="156"/>
      <c r="AD135" s="156"/>
      <c r="AE135" s="156"/>
      <c r="AF135" s="156"/>
      <c r="AG135" s="156"/>
    </row>
    <row r="136" spans="1:33" x14ac:dyDescent="0.2">
      <c r="A136" s="85" t="s">
        <v>278</v>
      </c>
      <c r="B136" s="156"/>
      <c r="C136" s="156"/>
      <c r="D136" s="156"/>
      <c r="E136" s="156"/>
      <c r="F136" s="156"/>
      <c r="G136" s="156"/>
      <c r="H136" s="156"/>
      <c r="I136" s="156"/>
      <c r="J136" s="177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  <c r="AC136" s="156"/>
      <c r="AD136" s="156"/>
      <c r="AE136" s="156"/>
      <c r="AF136" s="156"/>
      <c r="AG136" s="156"/>
    </row>
    <row r="137" spans="1:33" x14ac:dyDescent="0.2">
      <c r="A137" s="85" t="s">
        <v>183</v>
      </c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  <c r="AC137" s="156"/>
      <c r="AD137" s="156"/>
      <c r="AE137" s="156"/>
      <c r="AF137" s="156"/>
      <c r="AG137" s="156"/>
    </row>
    <row r="138" spans="1:33" x14ac:dyDescent="0.2">
      <c r="A138" s="85" t="s">
        <v>184</v>
      </c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  <c r="AC138" s="156"/>
      <c r="AD138" s="156"/>
      <c r="AE138" s="156"/>
      <c r="AF138" s="156"/>
      <c r="AG138" s="156"/>
    </row>
    <row r="139" spans="1:33" x14ac:dyDescent="0.2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  <c r="AC139" s="156"/>
      <c r="AD139" s="156"/>
      <c r="AE139" s="156"/>
      <c r="AF139" s="156"/>
      <c r="AG139" s="156"/>
    </row>
    <row r="140" spans="1:33" x14ac:dyDescent="0.2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  <c r="AC140" s="156"/>
      <c r="AD140" s="156"/>
      <c r="AE140" s="156"/>
      <c r="AF140" s="156"/>
      <c r="AG140" s="156"/>
    </row>
    <row r="141" spans="1:33" x14ac:dyDescent="0.2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  <c r="AC141" s="156"/>
      <c r="AD141" s="156"/>
      <c r="AE141" s="156"/>
      <c r="AF141" s="156"/>
      <c r="AG141" s="156"/>
    </row>
    <row r="142" spans="1:33" x14ac:dyDescent="0.2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  <c r="AC142" s="156"/>
      <c r="AD142" s="156"/>
      <c r="AE142" s="156"/>
      <c r="AF142" s="156"/>
      <c r="AG142" s="156"/>
    </row>
    <row r="143" spans="1:33" x14ac:dyDescent="0.2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  <c r="AC143" s="156"/>
      <c r="AD143" s="156"/>
      <c r="AE143" s="156"/>
      <c r="AF143" s="156"/>
      <c r="AG143" s="156"/>
    </row>
    <row r="144" spans="1:33" x14ac:dyDescent="0.2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  <c r="AC144" s="156"/>
      <c r="AD144" s="156"/>
      <c r="AE144" s="156"/>
      <c r="AF144" s="156"/>
      <c r="AG144" s="156"/>
    </row>
    <row r="145" spans="1:33" x14ac:dyDescent="0.2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  <c r="AC145" s="156"/>
      <c r="AD145" s="156"/>
      <c r="AE145" s="156"/>
      <c r="AF145" s="156"/>
      <c r="AG145" s="156"/>
    </row>
    <row r="146" spans="1:33" x14ac:dyDescent="0.2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  <c r="AC146" s="156"/>
      <c r="AD146" s="156"/>
      <c r="AE146" s="156"/>
      <c r="AF146" s="156"/>
      <c r="AG146" s="156"/>
    </row>
    <row r="147" spans="1:33" x14ac:dyDescent="0.2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  <c r="AC147" s="156"/>
      <c r="AD147" s="156"/>
      <c r="AE147" s="156"/>
      <c r="AF147" s="156"/>
      <c r="AG147" s="156"/>
    </row>
    <row r="148" spans="1:33" x14ac:dyDescent="0.2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  <c r="AC148" s="156"/>
      <c r="AD148" s="156"/>
      <c r="AE148" s="156"/>
      <c r="AF148" s="156"/>
      <c r="AG148" s="156"/>
    </row>
    <row r="149" spans="1:33" x14ac:dyDescent="0.2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  <c r="AC149" s="156"/>
      <c r="AD149" s="156"/>
      <c r="AE149" s="156"/>
      <c r="AF149" s="156"/>
      <c r="AG149" s="156"/>
    </row>
    <row r="150" spans="1:33" x14ac:dyDescent="0.2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  <c r="AC150" s="156"/>
      <c r="AD150" s="156"/>
      <c r="AE150" s="156"/>
      <c r="AF150" s="156"/>
      <c r="AG150" s="156"/>
    </row>
    <row r="151" spans="1:33" x14ac:dyDescent="0.2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  <c r="AC151" s="156"/>
      <c r="AD151" s="156"/>
      <c r="AE151" s="156"/>
      <c r="AF151" s="156"/>
      <c r="AG151" s="156"/>
    </row>
    <row r="152" spans="1:33" x14ac:dyDescent="0.2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  <c r="AC152" s="156"/>
      <c r="AD152" s="156"/>
      <c r="AE152" s="156"/>
      <c r="AF152" s="156"/>
      <c r="AG152" s="156"/>
    </row>
    <row r="153" spans="1:33" x14ac:dyDescent="0.2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  <c r="AC153" s="156"/>
      <c r="AD153" s="156"/>
      <c r="AE153" s="156"/>
      <c r="AF153" s="156"/>
      <c r="AG153" s="156"/>
    </row>
    <row r="154" spans="1:33" x14ac:dyDescent="0.2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  <c r="AC154" s="156"/>
      <c r="AD154" s="156"/>
      <c r="AE154" s="156"/>
      <c r="AF154" s="156"/>
      <c r="AG154" s="156"/>
    </row>
    <row r="155" spans="1:33" x14ac:dyDescent="0.2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  <c r="AC155" s="156"/>
      <c r="AD155" s="156"/>
      <c r="AE155" s="156"/>
      <c r="AF155" s="156"/>
      <c r="AG155" s="156"/>
    </row>
    <row r="156" spans="1:33" x14ac:dyDescent="0.2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  <c r="AC156" s="156"/>
      <c r="AD156" s="156"/>
      <c r="AE156" s="156"/>
      <c r="AF156" s="156"/>
      <c r="AG156" s="156"/>
    </row>
    <row r="157" spans="1:33" x14ac:dyDescent="0.2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  <c r="AC157" s="156"/>
      <c r="AD157" s="156"/>
      <c r="AE157" s="156"/>
      <c r="AF157" s="156"/>
      <c r="AG157" s="156"/>
    </row>
    <row r="158" spans="1:33" x14ac:dyDescent="0.2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  <c r="AC158" s="156"/>
      <c r="AD158" s="156"/>
      <c r="AE158" s="156"/>
      <c r="AF158" s="156"/>
      <c r="AG158" s="156"/>
    </row>
    <row r="159" spans="1:33" x14ac:dyDescent="0.2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  <c r="AC159" s="156"/>
      <c r="AD159" s="156"/>
      <c r="AE159" s="156"/>
      <c r="AF159" s="156"/>
      <c r="AG159" s="156"/>
    </row>
    <row r="160" spans="1:33" x14ac:dyDescent="0.2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  <c r="AC160" s="156"/>
      <c r="AD160" s="156"/>
      <c r="AE160" s="156"/>
      <c r="AF160" s="156"/>
      <c r="AG160" s="156"/>
    </row>
    <row r="161" spans="1:33" x14ac:dyDescent="0.2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  <c r="AC161" s="156"/>
      <c r="AD161" s="156"/>
      <c r="AE161" s="156"/>
      <c r="AF161" s="156"/>
      <c r="AG161" s="156"/>
    </row>
    <row r="162" spans="1:33" x14ac:dyDescent="0.2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  <c r="AC162" s="156"/>
      <c r="AD162" s="156"/>
      <c r="AE162" s="156"/>
      <c r="AF162" s="156"/>
      <c r="AG162" s="156"/>
    </row>
    <row r="163" spans="1:33" x14ac:dyDescent="0.2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  <c r="AC163" s="156"/>
      <c r="AD163" s="156"/>
      <c r="AE163" s="156"/>
      <c r="AF163" s="156"/>
      <c r="AG163" s="156"/>
    </row>
    <row r="164" spans="1:33" x14ac:dyDescent="0.2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  <c r="AC164" s="156"/>
      <c r="AD164" s="156"/>
      <c r="AE164" s="156"/>
      <c r="AF164" s="156"/>
      <c r="AG164" s="156"/>
    </row>
    <row r="165" spans="1:33" x14ac:dyDescent="0.2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  <c r="AC165" s="156"/>
      <c r="AD165" s="156"/>
      <c r="AE165" s="156"/>
      <c r="AF165" s="156"/>
      <c r="AG165" s="156"/>
    </row>
    <row r="166" spans="1:33" x14ac:dyDescent="0.2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  <c r="AC166" s="156"/>
      <c r="AD166" s="156"/>
      <c r="AE166" s="156"/>
      <c r="AF166" s="156"/>
      <c r="AG166" s="156"/>
    </row>
    <row r="167" spans="1:33" x14ac:dyDescent="0.2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  <c r="AC167" s="156"/>
      <c r="AD167" s="156"/>
      <c r="AE167" s="156"/>
      <c r="AF167" s="156"/>
      <c r="AG167" s="156"/>
    </row>
    <row r="168" spans="1:33" x14ac:dyDescent="0.2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  <c r="AC168" s="156"/>
      <c r="AD168" s="156"/>
      <c r="AE168" s="156"/>
      <c r="AF168" s="156"/>
      <c r="AG168" s="156"/>
    </row>
    <row r="169" spans="1:33" x14ac:dyDescent="0.2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  <c r="AC169" s="156"/>
      <c r="AD169" s="156"/>
      <c r="AE169" s="156"/>
      <c r="AF169" s="156"/>
      <c r="AG169" s="156"/>
    </row>
    <row r="170" spans="1:33" x14ac:dyDescent="0.2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  <c r="AC170" s="156"/>
      <c r="AD170" s="156"/>
      <c r="AE170" s="156"/>
      <c r="AF170" s="156"/>
      <c r="AG170" s="156"/>
    </row>
    <row r="171" spans="1:33" x14ac:dyDescent="0.2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  <c r="AC171" s="156"/>
      <c r="AD171" s="156"/>
      <c r="AE171" s="156"/>
      <c r="AF171" s="156"/>
      <c r="AG171" s="156"/>
    </row>
    <row r="172" spans="1:33" x14ac:dyDescent="0.2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</row>
    <row r="173" spans="1:33" x14ac:dyDescent="0.2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</row>
    <row r="174" spans="1:33" x14ac:dyDescent="0.2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</row>
    <row r="175" spans="1:33" x14ac:dyDescent="0.2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</row>
    <row r="176" spans="1:33" x14ac:dyDescent="0.2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</row>
    <row r="177" spans="1:11" x14ac:dyDescent="0.2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</row>
  </sheetData>
  <mergeCells count="6">
    <mergeCell ref="A99:J99"/>
    <mergeCell ref="A6:J6"/>
    <mergeCell ref="A7:J7"/>
    <mergeCell ref="A52:J52"/>
    <mergeCell ref="A53:J53"/>
    <mergeCell ref="A98:J98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DC48E-2410-4C84-9EC3-5E2B4BECE2FC}">
  <dimension ref="A1:AA230"/>
  <sheetViews>
    <sheetView zoomScaleNormal="100" workbookViewId="0">
      <selection activeCell="A93" sqref="A93"/>
    </sheetView>
  </sheetViews>
  <sheetFormatPr baseColWidth="10" defaultRowHeight="12.75" x14ac:dyDescent="0.2"/>
  <cols>
    <col min="1" max="1" width="13.5703125" style="183" customWidth="1"/>
    <col min="2" max="2" width="13.7109375" style="183" customWidth="1"/>
    <col min="3" max="4" width="15.140625" style="183" customWidth="1"/>
    <col min="5" max="6" width="14.85546875" style="183" customWidth="1"/>
    <col min="7" max="7" width="14.5703125" style="183" customWidth="1"/>
    <col min="8" max="9" width="14.7109375" style="183" customWidth="1"/>
    <col min="10" max="10" width="16.28515625" style="183" customWidth="1"/>
    <col min="11" max="256" width="11.42578125" style="183"/>
    <col min="257" max="257" width="17" style="183" customWidth="1"/>
    <col min="258" max="265" width="16" style="183" customWidth="1"/>
    <col min="266" max="266" width="17.7109375" style="183" customWidth="1"/>
    <col min="267" max="512" width="11.42578125" style="183"/>
    <col min="513" max="513" width="17" style="183" customWidth="1"/>
    <col min="514" max="521" width="16" style="183" customWidth="1"/>
    <col min="522" max="522" width="17.7109375" style="183" customWidth="1"/>
    <col min="523" max="768" width="11.42578125" style="183"/>
    <col min="769" max="769" width="17" style="183" customWidth="1"/>
    <col min="770" max="777" width="16" style="183" customWidth="1"/>
    <col min="778" max="778" width="17.7109375" style="183" customWidth="1"/>
    <col min="779" max="1024" width="11.42578125" style="183"/>
    <col min="1025" max="1025" width="17" style="183" customWidth="1"/>
    <col min="1026" max="1033" width="16" style="183" customWidth="1"/>
    <col min="1034" max="1034" width="17.7109375" style="183" customWidth="1"/>
    <col min="1035" max="1280" width="11.42578125" style="183"/>
    <col min="1281" max="1281" width="17" style="183" customWidth="1"/>
    <col min="1282" max="1289" width="16" style="183" customWidth="1"/>
    <col min="1290" max="1290" width="17.7109375" style="183" customWidth="1"/>
    <col min="1291" max="1536" width="11.42578125" style="183"/>
    <col min="1537" max="1537" width="17" style="183" customWidth="1"/>
    <col min="1538" max="1545" width="16" style="183" customWidth="1"/>
    <col min="1546" max="1546" width="17.7109375" style="183" customWidth="1"/>
    <col min="1547" max="1792" width="11.42578125" style="183"/>
    <col min="1793" max="1793" width="17" style="183" customWidth="1"/>
    <col min="1794" max="1801" width="16" style="183" customWidth="1"/>
    <col min="1802" max="1802" width="17.7109375" style="183" customWidth="1"/>
    <col min="1803" max="2048" width="11.42578125" style="183"/>
    <col min="2049" max="2049" width="17" style="183" customWidth="1"/>
    <col min="2050" max="2057" width="16" style="183" customWidth="1"/>
    <col min="2058" max="2058" width="17.7109375" style="183" customWidth="1"/>
    <col min="2059" max="2304" width="11.42578125" style="183"/>
    <col min="2305" max="2305" width="17" style="183" customWidth="1"/>
    <col min="2306" max="2313" width="16" style="183" customWidth="1"/>
    <col min="2314" max="2314" width="17.7109375" style="183" customWidth="1"/>
    <col min="2315" max="2560" width="11.42578125" style="183"/>
    <col min="2561" max="2561" width="17" style="183" customWidth="1"/>
    <col min="2562" max="2569" width="16" style="183" customWidth="1"/>
    <col min="2570" max="2570" width="17.7109375" style="183" customWidth="1"/>
    <col min="2571" max="2816" width="11.42578125" style="183"/>
    <col min="2817" max="2817" width="17" style="183" customWidth="1"/>
    <col min="2818" max="2825" width="16" style="183" customWidth="1"/>
    <col min="2826" max="2826" width="17.7109375" style="183" customWidth="1"/>
    <col min="2827" max="3072" width="11.42578125" style="183"/>
    <col min="3073" max="3073" width="17" style="183" customWidth="1"/>
    <col min="3074" max="3081" width="16" style="183" customWidth="1"/>
    <col min="3082" max="3082" width="17.7109375" style="183" customWidth="1"/>
    <col min="3083" max="3328" width="11.42578125" style="183"/>
    <col min="3329" max="3329" width="17" style="183" customWidth="1"/>
    <col min="3330" max="3337" width="16" style="183" customWidth="1"/>
    <col min="3338" max="3338" width="17.7109375" style="183" customWidth="1"/>
    <col min="3339" max="3584" width="11.42578125" style="183"/>
    <col min="3585" max="3585" width="17" style="183" customWidth="1"/>
    <col min="3586" max="3593" width="16" style="183" customWidth="1"/>
    <col min="3594" max="3594" width="17.7109375" style="183" customWidth="1"/>
    <col min="3595" max="3840" width="11.42578125" style="183"/>
    <col min="3841" max="3841" width="17" style="183" customWidth="1"/>
    <col min="3842" max="3849" width="16" style="183" customWidth="1"/>
    <col min="3850" max="3850" width="17.7109375" style="183" customWidth="1"/>
    <col min="3851" max="4096" width="11.42578125" style="183"/>
    <col min="4097" max="4097" width="17" style="183" customWidth="1"/>
    <col min="4098" max="4105" width="16" style="183" customWidth="1"/>
    <col min="4106" max="4106" width="17.7109375" style="183" customWidth="1"/>
    <col min="4107" max="4352" width="11.42578125" style="183"/>
    <col min="4353" max="4353" width="17" style="183" customWidth="1"/>
    <col min="4354" max="4361" width="16" style="183" customWidth="1"/>
    <col min="4362" max="4362" width="17.7109375" style="183" customWidth="1"/>
    <col min="4363" max="4608" width="11.42578125" style="183"/>
    <col min="4609" max="4609" width="17" style="183" customWidth="1"/>
    <col min="4610" max="4617" width="16" style="183" customWidth="1"/>
    <col min="4618" max="4618" width="17.7109375" style="183" customWidth="1"/>
    <col min="4619" max="4864" width="11.42578125" style="183"/>
    <col min="4865" max="4865" width="17" style="183" customWidth="1"/>
    <col min="4866" max="4873" width="16" style="183" customWidth="1"/>
    <col min="4874" max="4874" width="17.7109375" style="183" customWidth="1"/>
    <col min="4875" max="5120" width="11.42578125" style="183"/>
    <col min="5121" max="5121" width="17" style="183" customWidth="1"/>
    <col min="5122" max="5129" width="16" style="183" customWidth="1"/>
    <col min="5130" max="5130" width="17.7109375" style="183" customWidth="1"/>
    <col min="5131" max="5376" width="11.42578125" style="183"/>
    <col min="5377" max="5377" width="17" style="183" customWidth="1"/>
    <col min="5378" max="5385" width="16" style="183" customWidth="1"/>
    <col min="5386" max="5386" width="17.7109375" style="183" customWidth="1"/>
    <col min="5387" max="5632" width="11.42578125" style="183"/>
    <col min="5633" max="5633" width="17" style="183" customWidth="1"/>
    <col min="5634" max="5641" width="16" style="183" customWidth="1"/>
    <col min="5642" max="5642" width="17.7109375" style="183" customWidth="1"/>
    <col min="5643" max="5888" width="11.42578125" style="183"/>
    <col min="5889" max="5889" width="17" style="183" customWidth="1"/>
    <col min="5890" max="5897" width="16" style="183" customWidth="1"/>
    <col min="5898" max="5898" width="17.7109375" style="183" customWidth="1"/>
    <col min="5899" max="6144" width="11.42578125" style="183"/>
    <col min="6145" max="6145" width="17" style="183" customWidth="1"/>
    <col min="6146" max="6153" width="16" style="183" customWidth="1"/>
    <col min="6154" max="6154" width="17.7109375" style="183" customWidth="1"/>
    <col min="6155" max="6400" width="11.42578125" style="183"/>
    <col min="6401" max="6401" width="17" style="183" customWidth="1"/>
    <col min="6402" max="6409" width="16" style="183" customWidth="1"/>
    <col min="6410" max="6410" width="17.7109375" style="183" customWidth="1"/>
    <col min="6411" max="6656" width="11.42578125" style="183"/>
    <col min="6657" max="6657" width="17" style="183" customWidth="1"/>
    <col min="6658" max="6665" width="16" style="183" customWidth="1"/>
    <col min="6666" max="6666" width="17.7109375" style="183" customWidth="1"/>
    <col min="6667" max="6912" width="11.42578125" style="183"/>
    <col min="6913" max="6913" width="17" style="183" customWidth="1"/>
    <col min="6914" max="6921" width="16" style="183" customWidth="1"/>
    <col min="6922" max="6922" width="17.7109375" style="183" customWidth="1"/>
    <col min="6923" max="7168" width="11.42578125" style="183"/>
    <col min="7169" max="7169" width="17" style="183" customWidth="1"/>
    <col min="7170" max="7177" width="16" style="183" customWidth="1"/>
    <col min="7178" max="7178" width="17.7109375" style="183" customWidth="1"/>
    <col min="7179" max="7424" width="11.42578125" style="183"/>
    <col min="7425" max="7425" width="17" style="183" customWidth="1"/>
    <col min="7426" max="7433" width="16" style="183" customWidth="1"/>
    <col min="7434" max="7434" width="17.7109375" style="183" customWidth="1"/>
    <col min="7435" max="7680" width="11.42578125" style="183"/>
    <col min="7681" max="7681" width="17" style="183" customWidth="1"/>
    <col min="7682" max="7689" width="16" style="183" customWidth="1"/>
    <col min="7690" max="7690" width="17.7109375" style="183" customWidth="1"/>
    <col min="7691" max="7936" width="11.42578125" style="183"/>
    <col min="7937" max="7937" width="17" style="183" customWidth="1"/>
    <col min="7938" max="7945" width="16" style="183" customWidth="1"/>
    <col min="7946" max="7946" width="17.7109375" style="183" customWidth="1"/>
    <col min="7947" max="8192" width="11.42578125" style="183"/>
    <col min="8193" max="8193" width="17" style="183" customWidth="1"/>
    <col min="8194" max="8201" width="16" style="183" customWidth="1"/>
    <col min="8202" max="8202" width="17.7109375" style="183" customWidth="1"/>
    <col min="8203" max="8448" width="11.42578125" style="183"/>
    <col min="8449" max="8449" width="17" style="183" customWidth="1"/>
    <col min="8450" max="8457" width="16" style="183" customWidth="1"/>
    <col min="8458" max="8458" width="17.7109375" style="183" customWidth="1"/>
    <col min="8459" max="8704" width="11.42578125" style="183"/>
    <col min="8705" max="8705" width="17" style="183" customWidth="1"/>
    <col min="8706" max="8713" width="16" style="183" customWidth="1"/>
    <col min="8714" max="8714" width="17.7109375" style="183" customWidth="1"/>
    <col min="8715" max="8960" width="11.42578125" style="183"/>
    <col min="8961" max="8961" width="17" style="183" customWidth="1"/>
    <col min="8962" max="8969" width="16" style="183" customWidth="1"/>
    <col min="8970" max="8970" width="17.7109375" style="183" customWidth="1"/>
    <col min="8971" max="9216" width="11.42578125" style="183"/>
    <col min="9217" max="9217" width="17" style="183" customWidth="1"/>
    <col min="9218" max="9225" width="16" style="183" customWidth="1"/>
    <col min="9226" max="9226" width="17.7109375" style="183" customWidth="1"/>
    <col min="9227" max="9472" width="11.42578125" style="183"/>
    <col min="9473" max="9473" width="17" style="183" customWidth="1"/>
    <col min="9474" max="9481" width="16" style="183" customWidth="1"/>
    <col min="9482" max="9482" width="17.7109375" style="183" customWidth="1"/>
    <col min="9483" max="9728" width="11.42578125" style="183"/>
    <col min="9729" max="9729" width="17" style="183" customWidth="1"/>
    <col min="9730" max="9737" width="16" style="183" customWidth="1"/>
    <col min="9738" max="9738" width="17.7109375" style="183" customWidth="1"/>
    <col min="9739" max="9984" width="11.42578125" style="183"/>
    <col min="9985" max="9985" width="17" style="183" customWidth="1"/>
    <col min="9986" max="9993" width="16" style="183" customWidth="1"/>
    <col min="9994" max="9994" width="17.7109375" style="183" customWidth="1"/>
    <col min="9995" max="10240" width="11.42578125" style="183"/>
    <col min="10241" max="10241" width="17" style="183" customWidth="1"/>
    <col min="10242" max="10249" width="16" style="183" customWidth="1"/>
    <col min="10250" max="10250" width="17.7109375" style="183" customWidth="1"/>
    <col min="10251" max="10496" width="11.42578125" style="183"/>
    <col min="10497" max="10497" width="17" style="183" customWidth="1"/>
    <col min="10498" max="10505" width="16" style="183" customWidth="1"/>
    <col min="10506" max="10506" width="17.7109375" style="183" customWidth="1"/>
    <col min="10507" max="10752" width="11.42578125" style="183"/>
    <col min="10753" max="10753" width="17" style="183" customWidth="1"/>
    <col min="10754" max="10761" width="16" style="183" customWidth="1"/>
    <col min="10762" max="10762" width="17.7109375" style="183" customWidth="1"/>
    <col min="10763" max="11008" width="11.42578125" style="183"/>
    <col min="11009" max="11009" width="17" style="183" customWidth="1"/>
    <col min="11010" max="11017" width="16" style="183" customWidth="1"/>
    <col min="11018" max="11018" width="17.7109375" style="183" customWidth="1"/>
    <col min="11019" max="11264" width="11.42578125" style="183"/>
    <col min="11265" max="11265" width="17" style="183" customWidth="1"/>
    <col min="11266" max="11273" width="16" style="183" customWidth="1"/>
    <col min="11274" max="11274" width="17.7109375" style="183" customWidth="1"/>
    <col min="11275" max="11520" width="11.42578125" style="183"/>
    <col min="11521" max="11521" width="17" style="183" customWidth="1"/>
    <col min="11522" max="11529" width="16" style="183" customWidth="1"/>
    <col min="11530" max="11530" width="17.7109375" style="183" customWidth="1"/>
    <col min="11531" max="11776" width="11.42578125" style="183"/>
    <col min="11777" max="11777" width="17" style="183" customWidth="1"/>
    <col min="11778" max="11785" width="16" style="183" customWidth="1"/>
    <col min="11786" max="11786" width="17.7109375" style="183" customWidth="1"/>
    <col min="11787" max="12032" width="11.42578125" style="183"/>
    <col min="12033" max="12033" width="17" style="183" customWidth="1"/>
    <col min="12034" max="12041" width="16" style="183" customWidth="1"/>
    <col min="12042" max="12042" width="17.7109375" style="183" customWidth="1"/>
    <col min="12043" max="12288" width="11.42578125" style="183"/>
    <col min="12289" max="12289" width="17" style="183" customWidth="1"/>
    <col min="12290" max="12297" width="16" style="183" customWidth="1"/>
    <col min="12298" max="12298" width="17.7109375" style="183" customWidth="1"/>
    <col min="12299" max="12544" width="11.42578125" style="183"/>
    <col min="12545" max="12545" width="17" style="183" customWidth="1"/>
    <col min="12546" max="12553" width="16" style="183" customWidth="1"/>
    <col min="12554" max="12554" width="17.7109375" style="183" customWidth="1"/>
    <col min="12555" max="12800" width="11.42578125" style="183"/>
    <col min="12801" max="12801" width="17" style="183" customWidth="1"/>
    <col min="12802" max="12809" width="16" style="183" customWidth="1"/>
    <col min="12810" max="12810" width="17.7109375" style="183" customWidth="1"/>
    <col min="12811" max="13056" width="11.42578125" style="183"/>
    <col min="13057" max="13057" width="17" style="183" customWidth="1"/>
    <col min="13058" max="13065" width="16" style="183" customWidth="1"/>
    <col min="13066" max="13066" width="17.7109375" style="183" customWidth="1"/>
    <col min="13067" max="13312" width="11.42578125" style="183"/>
    <col min="13313" max="13313" width="17" style="183" customWidth="1"/>
    <col min="13314" max="13321" width="16" style="183" customWidth="1"/>
    <col min="13322" max="13322" width="17.7109375" style="183" customWidth="1"/>
    <col min="13323" max="13568" width="11.42578125" style="183"/>
    <col min="13569" max="13569" width="17" style="183" customWidth="1"/>
    <col min="13570" max="13577" width="16" style="183" customWidth="1"/>
    <col min="13578" max="13578" width="17.7109375" style="183" customWidth="1"/>
    <col min="13579" max="13824" width="11.42578125" style="183"/>
    <col min="13825" max="13825" width="17" style="183" customWidth="1"/>
    <col min="13826" max="13833" width="16" style="183" customWidth="1"/>
    <col min="13834" max="13834" width="17.7109375" style="183" customWidth="1"/>
    <col min="13835" max="14080" width="11.42578125" style="183"/>
    <col min="14081" max="14081" width="17" style="183" customWidth="1"/>
    <col min="14082" max="14089" width="16" style="183" customWidth="1"/>
    <col min="14090" max="14090" width="17.7109375" style="183" customWidth="1"/>
    <col min="14091" max="14336" width="11.42578125" style="183"/>
    <col min="14337" max="14337" width="17" style="183" customWidth="1"/>
    <col min="14338" max="14345" width="16" style="183" customWidth="1"/>
    <col min="14346" max="14346" width="17.7109375" style="183" customWidth="1"/>
    <col min="14347" max="14592" width="11.42578125" style="183"/>
    <col min="14593" max="14593" width="17" style="183" customWidth="1"/>
    <col min="14594" max="14601" width="16" style="183" customWidth="1"/>
    <col min="14602" max="14602" width="17.7109375" style="183" customWidth="1"/>
    <col min="14603" max="14848" width="11.42578125" style="183"/>
    <col min="14849" max="14849" width="17" style="183" customWidth="1"/>
    <col min="14850" max="14857" width="16" style="183" customWidth="1"/>
    <col min="14858" max="14858" width="17.7109375" style="183" customWidth="1"/>
    <col min="14859" max="15104" width="11.42578125" style="183"/>
    <col min="15105" max="15105" width="17" style="183" customWidth="1"/>
    <col min="15106" max="15113" width="16" style="183" customWidth="1"/>
    <col min="15114" max="15114" width="17.7109375" style="183" customWidth="1"/>
    <col min="15115" max="15360" width="11.42578125" style="183"/>
    <col min="15361" max="15361" width="17" style="183" customWidth="1"/>
    <col min="15362" max="15369" width="16" style="183" customWidth="1"/>
    <col min="15370" max="15370" width="17.7109375" style="183" customWidth="1"/>
    <col min="15371" max="15616" width="11.42578125" style="183"/>
    <col min="15617" max="15617" width="17" style="183" customWidth="1"/>
    <col min="15618" max="15625" width="16" style="183" customWidth="1"/>
    <col min="15626" max="15626" width="17.7109375" style="183" customWidth="1"/>
    <col min="15627" max="15872" width="11.42578125" style="183"/>
    <col min="15873" max="15873" width="17" style="183" customWidth="1"/>
    <col min="15874" max="15881" width="16" style="183" customWidth="1"/>
    <col min="15882" max="15882" width="17.7109375" style="183" customWidth="1"/>
    <col min="15883" max="16128" width="11.42578125" style="183"/>
    <col min="16129" max="16129" width="17" style="183" customWidth="1"/>
    <col min="16130" max="16137" width="16" style="183" customWidth="1"/>
    <col min="16138" max="16138" width="17.7109375" style="183" customWidth="1"/>
    <col min="16139" max="16384" width="11.42578125" style="183"/>
  </cols>
  <sheetData>
    <row r="1" spans="1:27" s="156" customFormat="1" x14ac:dyDescent="0.2"/>
    <row r="2" spans="1:27" s="156" customFormat="1" x14ac:dyDescent="0.2"/>
    <row r="3" spans="1:27" x14ac:dyDescent="0.2">
      <c r="A3" s="156" t="s">
        <v>78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</row>
    <row r="4" spans="1:27" x14ac:dyDescent="0.2">
      <c r="A4" s="156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</row>
    <row r="5" spans="1:27" x14ac:dyDescent="0.2">
      <c r="A5" s="156"/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</row>
    <row r="6" spans="1:27" ht="15.75" x14ac:dyDescent="0.25">
      <c r="A6" s="240" t="s">
        <v>185</v>
      </c>
      <c r="B6" s="240"/>
      <c r="C6" s="240"/>
      <c r="D6" s="240"/>
      <c r="E6" s="240"/>
      <c r="F6" s="240"/>
      <c r="G6" s="240"/>
      <c r="H6" s="240"/>
      <c r="I6" s="240"/>
      <c r="J6" s="240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</row>
    <row r="7" spans="1:27" ht="15.75" x14ac:dyDescent="0.25">
      <c r="A7" s="240" t="s">
        <v>83</v>
      </c>
      <c r="B7" s="240"/>
      <c r="C7" s="240"/>
      <c r="D7" s="240"/>
      <c r="E7" s="240"/>
      <c r="F7" s="240"/>
      <c r="G7" s="240"/>
      <c r="H7" s="240"/>
      <c r="I7" s="240"/>
      <c r="J7" s="240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</row>
    <row r="8" spans="1:27" ht="11.25" customHeight="1" thickBot="1" x14ac:dyDescent="0.25">
      <c r="A8" s="236"/>
      <c r="B8" s="237"/>
      <c r="C8" s="237"/>
      <c r="D8" s="237"/>
      <c r="E8" s="237"/>
      <c r="F8" s="237"/>
      <c r="G8" s="237"/>
      <c r="H8" s="237"/>
      <c r="I8" s="237"/>
      <c r="J8" s="237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</row>
    <row r="9" spans="1:27" ht="13.5" thickBot="1" x14ac:dyDescent="0.25">
      <c r="A9" s="114" t="s">
        <v>1</v>
      </c>
      <c r="B9" s="115" t="s">
        <v>2</v>
      </c>
      <c r="C9" s="116" t="s">
        <v>3</v>
      </c>
      <c r="D9" s="115" t="s">
        <v>4</v>
      </c>
      <c r="E9" s="116" t="s">
        <v>5</v>
      </c>
      <c r="F9" s="115" t="s">
        <v>6</v>
      </c>
      <c r="G9" s="116" t="s">
        <v>7</v>
      </c>
      <c r="H9" s="115" t="s">
        <v>8</v>
      </c>
      <c r="I9" s="116" t="s">
        <v>9</v>
      </c>
      <c r="J9" s="115" t="s">
        <v>10</v>
      </c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</row>
    <row r="10" spans="1:27" ht="20.100000000000001" customHeight="1" x14ac:dyDescent="0.2">
      <c r="A10" s="159" t="s">
        <v>133</v>
      </c>
      <c r="B10" s="160">
        <f>+[10]Enero!B8+[10]Febrero!B8+[10]Marzo!B8+[10]Abril!B8+[10]Mayo!B8+[10]Junio!B8+[10]Julio!B8+[10]Agosto!B8+[10]Septiembre!B8+[10]Octubre!B8+[10]Noviembre!B8+[10]Diciembre!B8</f>
        <v>68856</v>
      </c>
      <c r="C10" s="160">
        <f>+[10]Enero!C8+[10]Febrero!C8+[10]Marzo!C8+[10]Abril!C8+[10]Mayo!C8+[10]Junio!C8+[10]Julio!C8+[10]Agosto!C8+[10]Septiembre!C8+[10]Octubre!C8+[10]Noviembre!C8+[10]Diciembre!C8</f>
        <v>1193026</v>
      </c>
      <c r="D10" s="160">
        <f>+[10]Enero!D8+[10]Febrero!D8+[10]Marzo!D8+[10]Abril!D8+[10]Mayo!D8+[10]Junio!D8+[10]Julio!D8+[10]Agosto!D8+[10]Septiembre!D8+[10]Octubre!D8+[10]Noviembre!D8+[10]Diciembre!D8</f>
        <v>843061</v>
      </c>
      <c r="E10" s="160">
        <f>+[10]Enero!E8+[10]Febrero!E8+[10]Marzo!E8+[10]Abril!E8+[10]Mayo!E8+[10]Junio!E8+[10]Julio!E8+[10]Agosto!E8+[10]Septiembre!E8+[10]Octubre!E8+[10]Noviembre!E8+[10]Diciembre!E8</f>
        <v>408013</v>
      </c>
      <c r="F10" s="160">
        <f>+[10]Enero!F8+[10]Febrero!F8+[10]Marzo!F8+[10]Abril!F8+[10]Mayo!F8+[10]Junio!F8+[10]Julio!F8+[10]Agosto!F8+[10]Septiembre!F8+[10]Octubre!F8+[10]Noviembre!F8+[10]Diciembre!F8</f>
        <v>88119</v>
      </c>
      <c r="G10" s="160">
        <f>+[10]Enero!G8+[10]Febrero!G8+[10]Marzo!G8+[10]Abril!G8+[10]Mayo!G8+[10]Junio!G8+[10]Julio!G8+[10]Agosto!G8+[10]Septiembre!G8+[10]Octubre!G8+[10]Noviembre!G8+[10]Diciembre!G8</f>
        <v>0</v>
      </c>
      <c r="H10" s="160">
        <f>+[10]Enero!H8+[10]Febrero!H8+[10]Marzo!H8+[10]Abril!H8+[10]Mayo!H8+[10]Junio!H8+[10]Julio!H8+[10]Agosto!H8+[10]Septiembre!H8+[10]Octubre!H8+[10]Noviembre!H8+[10]Diciembre!H8</f>
        <v>217395</v>
      </c>
      <c r="I10" s="160">
        <f>+[10]Enero!I8+[10]Febrero!I8+[10]Marzo!I8+[10]Abril!I8+[10]Mayo!I8+[10]Junio!I8+[10]Julio!I8+[10]Agosto!I8+[10]Septiembre!I8+[10]Octubre!I8+[10]Noviembre!I8+[10]Diciembre!I8</f>
        <v>89045</v>
      </c>
      <c r="J10" s="160">
        <f t="shared" ref="J10:J43" si="0">SUM(B10:I10)</f>
        <v>2907515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</row>
    <row r="11" spans="1:27" ht="20.100000000000001" customHeight="1" x14ac:dyDescent="0.2">
      <c r="A11" s="161" t="s">
        <v>134</v>
      </c>
      <c r="B11" s="160">
        <f>+[10]Enero!B9+[10]Febrero!B9+[10]Marzo!B9+[10]Abril!B9+[10]Mayo!B9+[10]Junio!B9+[10]Julio!B9+[10]Agosto!B9+[10]Septiembre!B9+[10]Octubre!B9+[10]Noviembre!B9+[10]Diciembre!B9</f>
        <v>45216</v>
      </c>
      <c r="C11" s="160">
        <f>+[10]Enero!C9+[10]Febrero!C9+[10]Marzo!C9+[10]Abril!C9+[10]Mayo!C9+[10]Junio!C9+[10]Julio!C9+[10]Agosto!C9+[10]Septiembre!C9+[10]Octubre!C9+[10]Noviembre!C9+[10]Diciembre!C9</f>
        <v>9301</v>
      </c>
      <c r="D11" s="160">
        <f>+[10]Enero!D9+[10]Febrero!D9+[10]Marzo!D9+[10]Abril!D9+[10]Mayo!D9+[10]Junio!D9+[10]Julio!D9+[10]Agosto!D9+[10]Septiembre!D9+[10]Octubre!D9+[10]Noviembre!D9+[10]Diciembre!D9</f>
        <v>23935</v>
      </c>
      <c r="E11" s="160">
        <f>+[10]Enero!E9+[10]Febrero!E9+[10]Marzo!E9+[10]Abril!E9+[10]Mayo!E9+[10]Junio!E9+[10]Julio!E9+[10]Agosto!E9+[10]Septiembre!E9+[10]Octubre!E9+[10]Noviembre!E9+[10]Diciembre!E9</f>
        <v>19149</v>
      </c>
      <c r="F11" s="160">
        <f>+[10]Enero!F9+[10]Febrero!F9+[10]Marzo!F9+[10]Abril!F9+[10]Mayo!F9+[10]Junio!F9+[10]Julio!F9+[10]Agosto!F9+[10]Septiembre!F9+[10]Octubre!F9+[10]Noviembre!F9+[10]Diciembre!F9</f>
        <v>45151</v>
      </c>
      <c r="G11" s="160">
        <f>+[10]Enero!G9+[10]Febrero!G9+[10]Marzo!G9+[10]Abril!G9+[10]Mayo!G9+[10]Junio!G9+[10]Julio!G9+[10]Agosto!G9+[10]Septiembre!G9+[10]Octubre!G9+[10]Noviembre!G9+[10]Diciembre!G9</f>
        <v>39699</v>
      </c>
      <c r="H11" s="160">
        <f>+[10]Enero!H9+[10]Febrero!H9+[10]Marzo!H9+[10]Abril!H9+[10]Mayo!H9+[10]Junio!H9+[10]Julio!H9+[10]Agosto!H9+[10]Septiembre!H9+[10]Octubre!H9+[10]Noviembre!H9+[10]Diciembre!H9</f>
        <v>146278</v>
      </c>
      <c r="I11" s="160">
        <f>+[10]Enero!I9+[10]Febrero!I9+[10]Marzo!I9+[10]Abril!I9+[10]Mayo!I9+[10]Junio!I9+[10]Julio!I9+[10]Agosto!I9+[10]Septiembre!I9+[10]Octubre!I9+[10]Noviembre!I9+[10]Diciembre!I9</f>
        <v>15680</v>
      </c>
      <c r="J11" s="160">
        <f t="shared" si="0"/>
        <v>344409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</row>
    <row r="12" spans="1:27" ht="20.100000000000001" customHeight="1" x14ac:dyDescent="0.2">
      <c r="A12" s="161" t="s">
        <v>135</v>
      </c>
      <c r="B12" s="160">
        <f>+[10]Enero!B10+[10]Febrero!B10+[10]Marzo!B10+[10]Abril!B10+[10]Mayo!B10+[10]Junio!B10+[10]Julio!B10+[10]Agosto!B10+[10]Septiembre!B10+[10]Octubre!B10+[10]Noviembre!B10+[10]Diciembre!B10</f>
        <v>0</v>
      </c>
      <c r="C12" s="160">
        <f>+[10]Enero!C10+[10]Febrero!C10+[10]Marzo!C10+[10]Abril!C10+[10]Mayo!C10+[10]Junio!C10+[10]Julio!C10+[10]Agosto!C10+[10]Septiembre!C10+[10]Octubre!C10+[10]Noviembre!C10+[10]Diciembre!C10</f>
        <v>0</v>
      </c>
      <c r="D12" s="160">
        <f>+[10]Enero!D10+[10]Febrero!D10+[10]Marzo!D10+[10]Abril!D10+[10]Mayo!D10+[10]Junio!D10+[10]Julio!D10+[10]Agosto!D10+[10]Septiembre!D10+[10]Octubre!D10+[10]Noviembre!D10+[10]Diciembre!D10</f>
        <v>0</v>
      </c>
      <c r="E12" s="160">
        <f>+[10]Enero!E10+[10]Febrero!E10+[10]Marzo!E10+[10]Abril!E10+[10]Mayo!E10+[10]Junio!E10+[10]Julio!E10+[10]Agosto!E10+[10]Septiembre!E10+[10]Octubre!E10+[10]Noviembre!E10+[10]Diciembre!E10</f>
        <v>0</v>
      </c>
      <c r="F12" s="160">
        <f>+[10]Enero!F10+[10]Febrero!F10+[10]Marzo!F10+[10]Abril!F10+[10]Mayo!F10+[10]Junio!F10+[10]Julio!F10+[10]Agosto!F10+[10]Septiembre!F10+[10]Octubre!F10+[10]Noviembre!F10+[10]Diciembre!F10</f>
        <v>0</v>
      </c>
      <c r="G12" s="160">
        <f>+[10]Enero!G10+[10]Febrero!G10+[10]Marzo!G10+[10]Abril!G10+[10]Mayo!G10+[10]Junio!G10+[10]Julio!G10+[10]Agosto!G10+[10]Septiembre!G10+[10]Octubre!G10+[10]Noviembre!G10+[10]Diciembre!G10</f>
        <v>23173</v>
      </c>
      <c r="H12" s="160">
        <f>+[10]Enero!H10+[10]Febrero!H10+[10]Marzo!H10+[10]Abril!H10+[10]Mayo!H10+[10]Junio!H10+[10]Julio!H10+[10]Agosto!H10+[10]Septiembre!H10+[10]Octubre!H10+[10]Noviembre!H10+[10]Diciembre!H10</f>
        <v>0</v>
      </c>
      <c r="I12" s="160">
        <f>+[10]Enero!I10+[10]Febrero!I10+[10]Marzo!I10+[10]Abril!I10+[10]Mayo!I10+[10]Junio!I10+[10]Julio!I10+[10]Agosto!I10+[10]Septiembre!I10+[10]Octubre!I10+[10]Noviembre!I10+[10]Diciembre!I10</f>
        <v>0</v>
      </c>
      <c r="J12" s="160">
        <f t="shared" si="0"/>
        <v>23173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</row>
    <row r="13" spans="1:27" ht="20.100000000000001" customHeight="1" x14ac:dyDescent="0.2">
      <c r="A13" s="161" t="s">
        <v>136</v>
      </c>
      <c r="B13" s="160">
        <f>+[10]Enero!B11+[10]Febrero!B11+[10]Marzo!B11+[10]Abril!B11+[10]Mayo!B11+[10]Junio!B11+[10]Julio!B11+[10]Agosto!B11+[10]Septiembre!B11+[10]Octubre!B11+[10]Noviembre!B11+[10]Diciembre!B11</f>
        <v>110</v>
      </c>
      <c r="C13" s="160">
        <f>+[10]Enero!C11+[10]Febrero!C11+[10]Marzo!C11+[10]Abril!C11+[10]Mayo!C11+[10]Junio!C11+[10]Julio!C11+[10]Agosto!C11+[10]Septiembre!C11+[10]Octubre!C11+[10]Noviembre!C11+[10]Diciembre!C11</f>
        <v>2483</v>
      </c>
      <c r="D13" s="160">
        <f>+[10]Enero!D11+[10]Febrero!D11+[10]Marzo!D11+[10]Abril!D11+[10]Mayo!D11+[10]Junio!D11+[10]Julio!D11+[10]Agosto!D11+[10]Septiembre!D11+[10]Octubre!D11+[10]Noviembre!D11+[10]Diciembre!D11</f>
        <v>40</v>
      </c>
      <c r="E13" s="160">
        <f>+[10]Enero!E11+[10]Febrero!E11+[10]Marzo!E11+[10]Abril!E11+[10]Mayo!E11+[10]Junio!E11+[10]Julio!E11+[10]Agosto!E11+[10]Septiembre!E11+[10]Octubre!E11+[10]Noviembre!E11+[10]Diciembre!E11</f>
        <v>66</v>
      </c>
      <c r="F13" s="160">
        <f>+[10]Enero!F11+[10]Febrero!F11+[10]Marzo!F11+[10]Abril!F11+[10]Mayo!F11+[10]Junio!F11+[10]Julio!F11+[10]Agosto!F11+[10]Septiembre!F11+[10]Octubre!F11+[10]Noviembre!F11+[10]Diciembre!F11</f>
        <v>1999</v>
      </c>
      <c r="G13" s="160">
        <f>+[10]Enero!G11+[10]Febrero!G11+[10]Marzo!G11+[10]Abril!G11+[10]Mayo!G11+[10]Junio!G11+[10]Julio!G11+[10]Agosto!G11+[10]Septiembre!G11+[10]Octubre!G11+[10]Noviembre!G11+[10]Diciembre!G11</f>
        <v>108</v>
      </c>
      <c r="H13" s="160">
        <f>+[10]Enero!H11+[10]Febrero!H11+[10]Marzo!H11+[10]Abril!H11+[10]Mayo!H11+[10]Junio!H11+[10]Julio!H11+[10]Agosto!H11+[10]Septiembre!H11+[10]Octubre!H11+[10]Noviembre!H11+[10]Diciembre!H11</f>
        <v>0</v>
      </c>
      <c r="I13" s="160">
        <f>+[10]Enero!I11+[10]Febrero!I11+[10]Marzo!I11+[10]Abril!I11+[10]Mayo!I11+[10]Junio!I11+[10]Julio!I11+[10]Agosto!I11+[10]Septiembre!I11+[10]Octubre!I11+[10]Noviembre!I11+[10]Diciembre!I11</f>
        <v>20</v>
      </c>
      <c r="J13" s="160">
        <f t="shared" si="0"/>
        <v>4826</v>
      </c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</row>
    <row r="14" spans="1:27" ht="20.100000000000001" customHeight="1" x14ac:dyDescent="0.2">
      <c r="A14" s="161" t="s">
        <v>137</v>
      </c>
      <c r="B14" s="160">
        <f>+[10]Enero!B12+[10]Febrero!B12+[10]Marzo!B12+[10]Abril!B12+[10]Mayo!B12+[10]Junio!B12+[10]Julio!B12+[10]Agosto!B12+[10]Septiembre!B12+[10]Octubre!B12+[10]Noviembre!B12+[10]Diciembre!B12</f>
        <v>15</v>
      </c>
      <c r="C14" s="160">
        <f>+[10]Enero!C12+[10]Febrero!C12+[10]Marzo!C12+[10]Abril!C12+[10]Mayo!C12+[10]Junio!C12+[10]Julio!C12+[10]Agosto!C12+[10]Septiembre!C12+[10]Octubre!C12+[10]Noviembre!C12+[10]Diciembre!C12</f>
        <v>130</v>
      </c>
      <c r="D14" s="160">
        <f>+[10]Enero!D12+[10]Febrero!D12+[10]Marzo!D12+[10]Abril!D12+[10]Mayo!D12+[10]Junio!D12+[10]Julio!D12+[10]Agosto!D12+[10]Septiembre!D12+[10]Octubre!D12+[10]Noviembre!D12+[10]Diciembre!D12</f>
        <v>11342</v>
      </c>
      <c r="E14" s="160">
        <f>+[10]Enero!E12+[10]Febrero!E12+[10]Marzo!E12+[10]Abril!E12+[10]Mayo!E12+[10]Junio!E12+[10]Julio!E12+[10]Agosto!E12+[10]Septiembre!E12+[10]Octubre!E12+[10]Noviembre!E12+[10]Diciembre!E12</f>
        <v>0</v>
      </c>
      <c r="F14" s="160">
        <f>+[10]Enero!F12+[10]Febrero!F12+[10]Marzo!F12+[10]Abril!F12+[10]Mayo!F12+[10]Junio!F12+[10]Julio!F12+[10]Agosto!F12+[10]Septiembre!F12+[10]Octubre!F12+[10]Noviembre!F12+[10]Diciembre!F12</f>
        <v>125</v>
      </c>
      <c r="G14" s="160">
        <f>+[10]Enero!G12+[10]Febrero!G12+[10]Marzo!G12+[10]Abril!G12+[10]Mayo!G12+[10]Junio!G12+[10]Julio!G12+[10]Agosto!G12+[10]Septiembre!G12+[10]Octubre!G12+[10]Noviembre!G12+[10]Diciembre!G12</f>
        <v>553</v>
      </c>
      <c r="H14" s="160">
        <f>+[10]Enero!H12+[10]Febrero!H12+[10]Marzo!H12+[10]Abril!H12+[10]Mayo!H12+[10]Junio!H12+[10]Julio!H12+[10]Agosto!H12+[10]Septiembre!H12+[10]Octubre!H12+[10]Noviembre!H12+[10]Diciembre!H12</f>
        <v>41508</v>
      </c>
      <c r="I14" s="160">
        <f>+[10]Enero!I12+[10]Febrero!I12+[10]Marzo!I12+[10]Abril!I12+[10]Mayo!I12+[10]Junio!I12+[10]Julio!I12+[10]Agosto!I12+[10]Septiembre!I12+[10]Octubre!I12+[10]Noviembre!I12+[10]Diciembre!I12</f>
        <v>4407</v>
      </c>
      <c r="J14" s="160">
        <f t="shared" si="0"/>
        <v>58080</v>
      </c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</row>
    <row r="15" spans="1:27" ht="20.100000000000001" customHeight="1" x14ac:dyDescent="0.2">
      <c r="A15" s="161" t="s">
        <v>138</v>
      </c>
      <c r="B15" s="160">
        <f>+[10]Enero!B13+[10]Febrero!B13+[10]Marzo!B13+[10]Abril!B13+[10]Mayo!B13+[10]Junio!B13+[10]Julio!B13+[10]Agosto!B13+[10]Septiembre!B13+[10]Octubre!B13+[10]Noviembre!B13+[10]Diciembre!B13</f>
        <v>4889</v>
      </c>
      <c r="C15" s="160">
        <f>+[10]Enero!C13+[10]Febrero!C13+[10]Marzo!C13+[10]Abril!C13+[10]Mayo!C13+[10]Junio!C13+[10]Julio!C13+[10]Agosto!C13+[10]Septiembre!C13+[10]Octubre!C13+[10]Noviembre!C13+[10]Diciembre!C13</f>
        <v>1991</v>
      </c>
      <c r="D15" s="160">
        <f>+[10]Enero!D13+[10]Febrero!D13+[10]Marzo!D13+[10]Abril!D13+[10]Mayo!D13+[10]Junio!D13+[10]Julio!D13+[10]Agosto!D13+[10]Septiembre!D13+[10]Octubre!D13+[10]Noviembre!D13+[10]Diciembre!D13</f>
        <v>17425</v>
      </c>
      <c r="E15" s="160">
        <f>+[10]Enero!E13+[10]Febrero!E13+[10]Marzo!E13+[10]Abril!E13+[10]Mayo!E13+[10]Junio!E13+[10]Julio!E13+[10]Agosto!E13+[10]Septiembre!E13+[10]Octubre!E13+[10]Noviembre!E13+[10]Diciembre!E13</f>
        <v>21164</v>
      </c>
      <c r="F15" s="160">
        <f>+[10]Enero!F13+[10]Febrero!F13+[10]Marzo!F13+[10]Abril!F13+[10]Mayo!F13+[10]Junio!F13+[10]Julio!F13+[10]Agosto!F13+[10]Septiembre!F13+[10]Octubre!F13+[10]Noviembre!F13+[10]Diciembre!F13</f>
        <v>21656</v>
      </c>
      <c r="G15" s="160">
        <f>+[10]Enero!G13+[10]Febrero!G13+[10]Marzo!G13+[10]Abril!G13+[10]Mayo!G13+[10]Junio!G13+[10]Julio!G13+[10]Agosto!G13+[10]Septiembre!G13+[10]Octubre!G13+[10]Noviembre!G13+[10]Diciembre!G13</f>
        <v>12837</v>
      </c>
      <c r="H15" s="160">
        <f>+[10]Enero!H13+[10]Febrero!H13+[10]Marzo!H13+[10]Abril!H13+[10]Mayo!H13+[10]Junio!H13+[10]Julio!H13+[10]Agosto!H13+[10]Septiembre!H13+[10]Octubre!H13+[10]Noviembre!H13+[10]Diciembre!H13</f>
        <v>175340</v>
      </c>
      <c r="I15" s="160">
        <f>+[10]Enero!I13+[10]Febrero!I13+[10]Marzo!I13+[10]Abril!I13+[10]Mayo!I13+[10]Junio!I13+[10]Julio!I13+[10]Agosto!I13+[10]Septiembre!I13+[10]Octubre!I13+[10]Noviembre!I13+[10]Diciembre!I13</f>
        <v>32813</v>
      </c>
      <c r="J15" s="160">
        <f t="shared" si="0"/>
        <v>288115</v>
      </c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</row>
    <row r="16" spans="1:27" ht="20.100000000000001" customHeight="1" x14ac:dyDescent="0.2">
      <c r="A16" s="161" t="s">
        <v>139</v>
      </c>
      <c r="B16" s="160">
        <f>+[10]Enero!B14+[10]Febrero!B14+[10]Marzo!B14+[10]Abril!B14+[10]Mayo!B14+[10]Junio!B14+[10]Julio!B14+[10]Agosto!B14+[10]Septiembre!B14+[10]Octubre!B14+[10]Noviembre!B14+[10]Diciembre!B14</f>
        <v>620</v>
      </c>
      <c r="C16" s="160">
        <f>+[10]Enero!C14+[10]Febrero!C14+[10]Marzo!C14+[10]Abril!C14+[10]Mayo!C14+[10]Junio!C14+[10]Julio!C14+[10]Agosto!C14+[10]Septiembre!C14+[10]Octubre!C14+[10]Noviembre!C14+[10]Diciembre!C14</f>
        <v>1195</v>
      </c>
      <c r="D16" s="160">
        <f>+[10]Enero!D14+[10]Febrero!D14+[10]Marzo!D14+[10]Abril!D14+[10]Mayo!D14+[10]Junio!D14+[10]Julio!D14+[10]Agosto!D14+[10]Septiembre!D14+[10]Octubre!D14+[10]Noviembre!D14+[10]Diciembre!D14</f>
        <v>9016</v>
      </c>
      <c r="E16" s="160">
        <f>+[10]Enero!E14+[10]Febrero!E14+[10]Marzo!E14+[10]Abril!E14+[10]Mayo!E14+[10]Junio!E14+[10]Julio!E14+[10]Agosto!E14+[10]Septiembre!E14+[10]Octubre!E14+[10]Noviembre!E14+[10]Diciembre!E14</f>
        <v>5968</v>
      </c>
      <c r="F16" s="160">
        <f>+[10]Enero!F14+[10]Febrero!F14+[10]Marzo!F14+[10]Abril!F14+[10]Mayo!F14+[10]Junio!F14+[10]Julio!F14+[10]Agosto!F14+[10]Septiembre!F14+[10]Octubre!F14+[10]Noviembre!F14+[10]Diciembre!F14</f>
        <v>8584</v>
      </c>
      <c r="G16" s="160">
        <f>+[10]Enero!G14+[10]Febrero!G14+[10]Marzo!G14+[10]Abril!G14+[10]Mayo!G14+[10]Junio!G14+[10]Julio!G14+[10]Agosto!G14+[10]Septiembre!G14+[10]Octubre!G14+[10]Noviembre!G14+[10]Diciembre!G14</f>
        <v>83846</v>
      </c>
      <c r="H16" s="160">
        <f>+[10]Enero!H14+[10]Febrero!H14+[10]Marzo!H14+[10]Abril!H14+[10]Mayo!H14+[10]Junio!H14+[10]Julio!H14+[10]Agosto!H14+[10]Septiembre!H14+[10]Octubre!H14+[10]Noviembre!H14+[10]Diciembre!H14</f>
        <v>140418</v>
      </c>
      <c r="I16" s="160">
        <f>+[10]Enero!I14+[10]Febrero!I14+[10]Marzo!I14+[10]Abril!I14+[10]Mayo!I14+[10]Junio!I14+[10]Julio!I14+[10]Agosto!I14+[10]Septiembre!I14+[10]Octubre!I14+[10]Noviembre!I14+[10]Diciembre!I14</f>
        <v>6805</v>
      </c>
      <c r="J16" s="160">
        <f t="shared" si="0"/>
        <v>256452</v>
      </c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</row>
    <row r="17" spans="1:27" ht="20.100000000000001" customHeight="1" x14ac:dyDescent="0.2">
      <c r="A17" s="161" t="s">
        <v>140</v>
      </c>
      <c r="B17" s="160">
        <f>+[10]Enero!B15+[10]Febrero!B15+[10]Marzo!B15+[10]Abril!B15+[10]Mayo!B15+[10]Junio!B15+[10]Julio!B15+[10]Agosto!B15+[10]Septiembre!B15+[10]Octubre!B15+[10]Noviembre!B15+[10]Diciembre!B15</f>
        <v>470</v>
      </c>
      <c r="C17" s="160">
        <f>+[10]Enero!C15+[10]Febrero!C15+[10]Marzo!C15+[10]Abril!C15+[10]Mayo!C15+[10]Junio!C15+[10]Julio!C15+[10]Agosto!C15+[10]Septiembre!C15+[10]Octubre!C15+[10]Noviembre!C15+[10]Diciembre!C15</f>
        <v>0</v>
      </c>
      <c r="D17" s="160">
        <f>+[10]Enero!D15+[10]Febrero!D15+[10]Marzo!D15+[10]Abril!D15+[10]Mayo!D15+[10]Junio!D15+[10]Julio!D15+[10]Agosto!D15+[10]Septiembre!D15+[10]Octubre!D15+[10]Noviembre!D15+[10]Diciembre!D15</f>
        <v>23</v>
      </c>
      <c r="E17" s="160">
        <f>+[10]Enero!E15+[10]Febrero!E15+[10]Marzo!E15+[10]Abril!E15+[10]Mayo!E15+[10]Junio!E15+[10]Julio!E15+[10]Agosto!E15+[10]Septiembre!E15+[10]Octubre!E15+[10]Noviembre!E15+[10]Diciembre!E15</f>
        <v>10</v>
      </c>
      <c r="F17" s="160">
        <f>+[10]Enero!F15+[10]Febrero!F15+[10]Marzo!F15+[10]Abril!F15+[10]Mayo!F15+[10]Junio!F15+[10]Julio!F15+[10]Agosto!F15+[10]Septiembre!F15+[10]Octubre!F15+[10]Noviembre!F15+[10]Diciembre!F15</f>
        <v>480</v>
      </c>
      <c r="G17" s="160">
        <f>+[10]Enero!G15+[10]Febrero!G15+[10]Marzo!G15+[10]Abril!G15+[10]Mayo!G15+[10]Junio!G15+[10]Julio!G15+[10]Agosto!G15+[10]Septiembre!G15+[10]Octubre!G15+[10]Noviembre!G15+[10]Diciembre!G15</f>
        <v>3549</v>
      </c>
      <c r="H17" s="160">
        <f>+[10]Enero!H15+[10]Febrero!H15+[10]Marzo!H15+[10]Abril!H15+[10]Mayo!H15+[10]Junio!H15+[10]Julio!H15+[10]Agosto!H15+[10]Septiembre!H15+[10]Octubre!H15+[10]Noviembre!H15+[10]Diciembre!H15</f>
        <v>2116</v>
      </c>
      <c r="I17" s="160">
        <f>+[10]Enero!I15+[10]Febrero!I15+[10]Marzo!I15+[10]Abril!I15+[10]Mayo!I15+[10]Junio!I15+[10]Julio!I15+[10]Agosto!I15+[10]Septiembre!I15+[10]Octubre!I15+[10]Noviembre!I15+[10]Diciembre!I15</f>
        <v>0</v>
      </c>
      <c r="J17" s="160">
        <f t="shared" si="0"/>
        <v>6648</v>
      </c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</row>
    <row r="18" spans="1:27" ht="20.100000000000001" customHeight="1" x14ac:dyDescent="0.2">
      <c r="A18" s="161" t="s">
        <v>141</v>
      </c>
      <c r="B18" s="160">
        <f>+[10]Enero!B16+[10]Febrero!B16+[10]Marzo!B16+[10]Abril!B16+[10]Mayo!B16+[10]Junio!B16+[10]Julio!B16+[10]Agosto!B16+[10]Septiembre!B16+[10]Octubre!B16+[10]Noviembre!B16+[10]Diciembre!B16</f>
        <v>5395</v>
      </c>
      <c r="C18" s="160">
        <f>+[10]Enero!C16+[10]Febrero!C16+[10]Marzo!C16+[10]Abril!C16+[10]Mayo!C16+[10]Junio!C16+[10]Julio!C16+[10]Agosto!C16+[10]Septiembre!C16+[10]Octubre!C16+[10]Noviembre!C16+[10]Diciembre!C16</f>
        <v>2502</v>
      </c>
      <c r="D18" s="160">
        <f>+[10]Enero!D16+[10]Febrero!D16+[10]Marzo!D16+[10]Abril!D16+[10]Mayo!D16+[10]Junio!D16+[10]Julio!D16+[10]Agosto!D16+[10]Septiembre!D16+[10]Octubre!D16+[10]Noviembre!D16+[10]Diciembre!D16</f>
        <v>12519</v>
      </c>
      <c r="E18" s="160">
        <f>+[10]Enero!E16+[10]Febrero!E16+[10]Marzo!E16+[10]Abril!E16+[10]Mayo!E16+[10]Junio!E16+[10]Julio!E16+[10]Agosto!E16+[10]Septiembre!E16+[10]Octubre!E16+[10]Noviembre!E16+[10]Diciembre!E16</f>
        <v>2771</v>
      </c>
      <c r="F18" s="160">
        <f>+[10]Enero!F16+[10]Febrero!F16+[10]Marzo!F16+[10]Abril!F16+[10]Mayo!F16+[10]Junio!F16+[10]Julio!F16+[10]Agosto!F16+[10]Septiembre!F16+[10]Octubre!F16+[10]Noviembre!F16+[10]Diciembre!F16</f>
        <v>16892</v>
      </c>
      <c r="G18" s="160">
        <f>+[10]Enero!G16+[10]Febrero!G16+[10]Marzo!G16+[10]Abril!G16+[10]Mayo!G16+[10]Junio!G16+[10]Julio!G16+[10]Agosto!G16+[10]Septiembre!G16+[10]Octubre!G16+[10]Noviembre!G16+[10]Diciembre!G16</f>
        <v>73096</v>
      </c>
      <c r="H18" s="160">
        <f>+[10]Enero!H16+[10]Febrero!H16+[10]Marzo!H16+[10]Abril!H16+[10]Mayo!H16+[10]Junio!H16+[10]Julio!H16+[10]Agosto!H16+[10]Septiembre!H16+[10]Octubre!H16+[10]Noviembre!H16+[10]Diciembre!H16</f>
        <v>113120</v>
      </c>
      <c r="I18" s="160">
        <f>+[10]Enero!I16+[10]Febrero!I16+[10]Marzo!I16+[10]Abril!I16+[10]Mayo!I16+[10]Junio!I16+[10]Julio!I16+[10]Agosto!I16+[10]Septiembre!I16+[10]Octubre!I16+[10]Noviembre!I16+[10]Diciembre!I16</f>
        <v>3829</v>
      </c>
      <c r="J18" s="160">
        <f t="shared" si="0"/>
        <v>230124</v>
      </c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</row>
    <row r="19" spans="1:27" ht="20.100000000000001" customHeight="1" x14ac:dyDescent="0.2">
      <c r="A19" s="161" t="s">
        <v>142</v>
      </c>
      <c r="B19" s="160">
        <f>+[10]Enero!B17+[10]Febrero!B17+[10]Marzo!B17+[10]Abril!B17+[10]Mayo!B17+[10]Junio!B17+[10]Julio!B17+[10]Agosto!B17+[10]Septiembre!B17+[10]Octubre!B17+[10]Noviembre!B17+[10]Diciembre!B17</f>
        <v>11225</v>
      </c>
      <c r="C19" s="160">
        <f>+[10]Enero!C17+[10]Febrero!C17+[10]Marzo!C17+[10]Abril!C17+[10]Mayo!C17+[10]Junio!C17+[10]Julio!C17+[10]Agosto!C17+[10]Septiembre!C17+[10]Octubre!C17+[10]Noviembre!C17+[10]Diciembre!C17</f>
        <v>6337</v>
      </c>
      <c r="D19" s="160">
        <f>+[10]Enero!D17+[10]Febrero!D17+[10]Marzo!D17+[10]Abril!D17+[10]Mayo!D17+[10]Junio!D17+[10]Julio!D17+[10]Agosto!D17+[10]Septiembre!D17+[10]Octubre!D17+[10]Noviembre!D17+[10]Diciembre!D17</f>
        <v>3324</v>
      </c>
      <c r="E19" s="160">
        <f>+[10]Enero!E17+[10]Febrero!E17+[10]Marzo!E17+[10]Abril!E17+[10]Mayo!E17+[10]Junio!E17+[10]Julio!E17+[10]Agosto!E17+[10]Septiembre!E17+[10]Octubre!E17+[10]Noviembre!E17+[10]Diciembre!E17</f>
        <v>23899</v>
      </c>
      <c r="F19" s="160">
        <f>+[10]Enero!F17+[10]Febrero!F17+[10]Marzo!F17+[10]Abril!F17+[10]Mayo!F17+[10]Junio!F17+[10]Julio!F17+[10]Agosto!F17+[10]Septiembre!F17+[10]Octubre!F17+[10]Noviembre!F17+[10]Diciembre!F17</f>
        <v>5964</v>
      </c>
      <c r="G19" s="160">
        <f>+[10]Enero!G17+[10]Febrero!G17+[10]Marzo!G17+[10]Abril!G17+[10]Mayo!G17+[10]Junio!G17+[10]Julio!G17+[10]Agosto!G17+[10]Septiembre!G17+[10]Octubre!G17+[10]Noviembre!G17+[10]Diciembre!G17</f>
        <v>2076</v>
      </c>
      <c r="H19" s="160">
        <f>+[10]Enero!H17+[10]Febrero!H17+[10]Marzo!H17+[10]Abril!H17+[10]Mayo!H17+[10]Junio!H17+[10]Julio!H17+[10]Agosto!H17+[10]Septiembre!H17+[10]Octubre!H17+[10]Noviembre!H17+[10]Diciembre!H17</f>
        <v>18842</v>
      </c>
      <c r="I19" s="160">
        <f>+[10]Enero!I17+[10]Febrero!I17+[10]Marzo!I17+[10]Abril!I17+[10]Mayo!I17+[10]Junio!I17+[10]Julio!I17+[10]Agosto!I17+[10]Septiembre!I17+[10]Octubre!I17+[10]Noviembre!I17+[10]Diciembre!I17</f>
        <v>3588</v>
      </c>
      <c r="J19" s="160">
        <f t="shared" si="0"/>
        <v>75255</v>
      </c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</row>
    <row r="20" spans="1:27" ht="20.100000000000001" customHeight="1" x14ac:dyDescent="0.2">
      <c r="A20" s="161" t="s">
        <v>143</v>
      </c>
      <c r="B20" s="160">
        <f>+[10]Enero!B18+[10]Febrero!B18+[10]Marzo!B18+[10]Abril!B18+[10]Mayo!B18+[10]Junio!B18+[10]Julio!B18+[10]Agosto!B18+[10]Septiembre!B18+[10]Octubre!B18+[10]Noviembre!B18+[10]Diciembre!B18</f>
        <v>190</v>
      </c>
      <c r="C20" s="160">
        <f>+[10]Enero!C18+[10]Febrero!C18+[10]Marzo!C18+[10]Abril!C18+[10]Mayo!C18+[10]Junio!C18+[10]Julio!C18+[10]Agosto!C18+[10]Septiembre!C18+[10]Octubre!C18+[10]Noviembre!C18+[10]Diciembre!C18</f>
        <v>20788</v>
      </c>
      <c r="D20" s="160">
        <f>+[10]Enero!D18+[10]Febrero!D18+[10]Marzo!D18+[10]Abril!D18+[10]Mayo!D18+[10]Junio!D18+[10]Julio!D18+[10]Agosto!D18+[10]Septiembre!D18+[10]Octubre!D18+[10]Noviembre!D18+[10]Diciembre!D18</f>
        <v>566</v>
      </c>
      <c r="E20" s="160">
        <f>+[10]Enero!E18+[10]Febrero!E18+[10]Marzo!E18+[10]Abril!E18+[10]Mayo!E18+[10]Junio!E18+[10]Julio!E18+[10]Agosto!E18+[10]Septiembre!E18+[10]Octubre!E18+[10]Noviembre!E18+[10]Diciembre!E18</f>
        <v>169</v>
      </c>
      <c r="F20" s="160">
        <f>+[10]Enero!F18+[10]Febrero!F18+[10]Marzo!F18+[10]Abril!F18+[10]Mayo!F18+[10]Junio!F18+[10]Julio!F18+[10]Agosto!F18+[10]Septiembre!F18+[10]Octubre!F18+[10]Noviembre!F18+[10]Diciembre!F18</f>
        <v>22315</v>
      </c>
      <c r="G20" s="160">
        <f>+[10]Enero!G18+[10]Febrero!G18+[10]Marzo!G18+[10]Abril!G18+[10]Mayo!G18+[10]Junio!G18+[10]Julio!G18+[10]Agosto!G18+[10]Septiembre!G18+[10]Octubre!G18+[10]Noviembre!G18+[10]Diciembre!G18</f>
        <v>7504</v>
      </c>
      <c r="H20" s="160">
        <f>+[10]Enero!H18+[10]Febrero!H18+[10]Marzo!H18+[10]Abril!H18+[10]Mayo!H18+[10]Junio!H18+[10]Julio!H18+[10]Agosto!H18+[10]Septiembre!H18+[10]Octubre!H18+[10]Noviembre!H18+[10]Diciembre!H18</f>
        <v>654</v>
      </c>
      <c r="I20" s="160">
        <f>+[10]Enero!I18+[10]Febrero!I18+[10]Marzo!I18+[10]Abril!I18+[10]Mayo!I18+[10]Junio!I18+[10]Julio!I18+[10]Agosto!I18+[10]Septiembre!I18+[10]Octubre!I18+[10]Noviembre!I18+[10]Diciembre!I18</f>
        <v>10358</v>
      </c>
      <c r="J20" s="160">
        <f t="shared" si="0"/>
        <v>62544</v>
      </c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</row>
    <row r="21" spans="1:27" ht="20.100000000000001" customHeight="1" x14ac:dyDescent="0.2">
      <c r="A21" s="161" t="s">
        <v>144</v>
      </c>
      <c r="B21" s="160">
        <f>+[10]Enero!B19+[10]Febrero!B19+[10]Marzo!B19+[10]Abril!B19+[10]Mayo!B19+[10]Junio!B19+[10]Julio!B19+[10]Agosto!B19+[10]Septiembre!B19+[10]Octubre!B19+[10]Noviembre!B19+[10]Diciembre!B19</f>
        <v>0</v>
      </c>
      <c r="C21" s="160">
        <f>+[10]Enero!C19+[10]Febrero!C19+[10]Marzo!C19+[10]Abril!C19+[10]Mayo!C19+[10]Junio!C19+[10]Julio!C19+[10]Agosto!C19+[10]Septiembre!C19+[10]Octubre!C19+[10]Noviembre!C19+[10]Diciembre!C19</f>
        <v>0</v>
      </c>
      <c r="D21" s="160">
        <f>+[10]Enero!D19+[10]Febrero!D19+[10]Marzo!D19+[10]Abril!D19+[10]Mayo!D19+[10]Junio!D19+[10]Julio!D19+[10]Agosto!D19+[10]Septiembre!D19+[10]Octubre!D19+[10]Noviembre!D19+[10]Diciembre!D19</f>
        <v>0</v>
      </c>
      <c r="E21" s="160">
        <f>+[10]Enero!E19+[10]Febrero!E19+[10]Marzo!E19+[10]Abril!E19+[10]Mayo!E19+[10]Junio!E19+[10]Julio!E19+[10]Agosto!E19+[10]Septiembre!E19+[10]Octubre!E19+[10]Noviembre!E19+[10]Diciembre!E19</f>
        <v>18153</v>
      </c>
      <c r="F21" s="160">
        <f>+[10]Enero!F19+[10]Febrero!F19+[10]Marzo!F19+[10]Abril!F19+[10]Mayo!F19+[10]Junio!F19+[10]Julio!F19+[10]Agosto!F19+[10]Septiembre!F19+[10]Octubre!F19+[10]Noviembre!F19+[10]Diciembre!F19</f>
        <v>5093</v>
      </c>
      <c r="G21" s="160">
        <f>+[10]Enero!G19+[10]Febrero!G19+[10]Marzo!G19+[10]Abril!G19+[10]Mayo!G19+[10]Junio!G19+[10]Julio!G19+[10]Agosto!G19+[10]Septiembre!G19+[10]Octubre!G19+[10]Noviembre!G19+[10]Diciembre!G19</f>
        <v>0</v>
      </c>
      <c r="H21" s="160">
        <f>+[10]Enero!H19+[10]Febrero!H19+[10]Marzo!H19+[10]Abril!H19+[10]Mayo!H19+[10]Junio!H19+[10]Julio!H19+[10]Agosto!H19+[10]Septiembre!H19+[10]Octubre!H19+[10]Noviembre!H19+[10]Diciembre!H19</f>
        <v>0</v>
      </c>
      <c r="I21" s="160">
        <f>+[10]Enero!I19+[10]Febrero!I19+[10]Marzo!I19+[10]Abril!I19+[10]Mayo!I19+[10]Junio!I19+[10]Julio!I19+[10]Agosto!I19+[10]Septiembre!I19+[10]Octubre!I19+[10]Noviembre!I19+[10]Diciembre!I19</f>
        <v>0</v>
      </c>
      <c r="J21" s="160">
        <f t="shared" si="0"/>
        <v>23246</v>
      </c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</row>
    <row r="22" spans="1:27" ht="20.100000000000001" customHeight="1" x14ac:dyDescent="0.2">
      <c r="A22" s="161" t="s">
        <v>145</v>
      </c>
      <c r="B22" s="160">
        <f>+[10]Enero!B20+[10]Febrero!B20+[10]Marzo!B20+[10]Abril!B20+[10]Mayo!B20+[10]Junio!B20+[10]Julio!B20+[10]Agosto!B20+[10]Septiembre!B20+[10]Octubre!B20+[10]Noviembre!B20+[10]Diciembre!B20</f>
        <v>7406</v>
      </c>
      <c r="C22" s="160">
        <f>+[10]Enero!C20+[10]Febrero!C20+[10]Marzo!C20+[10]Abril!C20+[10]Mayo!C20+[10]Junio!C20+[10]Julio!C20+[10]Agosto!C20+[10]Septiembre!C20+[10]Octubre!C20+[10]Noviembre!C20+[10]Diciembre!C20</f>
        <v>15824</v>
      </c>
      <c r="D22" s="160">
        <f>+[10]Enero!D20+[10]Febrero!D20+[10]Marzo!D20+[10]Abril!D20+[10]Mayo!D20+[10]Junio!D20+[10]Julio!D20+[10]Agosto!D20+[10]Septiembre!D20+[10]Octubre!D20+[10]Noviembre!D20+[10]Diciembre!D20</f>
        <v>2129</v>
      </c>
      <c r="E22" s="160">
        <f>+[10]Enero!E20+[10]Febrero!E20+[10]Marzo!E20+[10]Abril!E20+[10]Mayo!E20+[10]Junio!E20+[10]Julio!E20+[10]Agosto!E20+[10]Septiembre!E20+[10]Octubre!E20+[10]Noviembre!E20+[10]Diciembre!E20</f>
        <v>5249</v>
      </c>
      <c r="F22" s="160">
        <f>+[10]Enero!F20+[10]Febrero!F20+[10]Marzo!F20+[10]Abril!F20+[10]Mayo!F20+[10]Junio!F20+[10]Julio!F20+[10]Agosto!F20+[10]Septiembre!F20+[10]Octubre!F20+[10]Noviembre!F20+[10]Diciembre!F20</f>
        <v>23304</v>
      </c>
      <c r="G22" s="160">
        <f>+[10]Enero!G20+[10]Febrero!G20+[10]Marzo!G20+[10]Abril!G20+[10]Mayo!G20+[10]Junio!G20+[10]Julio!G20+[10]Agosto!G20+[10]Septiembre!G20+[10]Octubre!G20+[10]Noviembre!G20+[10]Diciembre!G20</f>
        <v>9095</v>
      </c>
      <c r="H22" s="160">
        <f>+[10]Enero!H20+[10]Febrero!H20+[10]Marzo!H20+[10]Abril!H20+[10]Mayo!H20+[10]Junio!H20+[10]Julio!H20+[10]Agosto!H20+[10]Septiembre!H20+[10]Octubre!H20+[10]Noviembre!H20+[10]Diciembre!H20</f>
        <v>1070</v>
      </c>
      <c r="I22" s="160">
        <f>+[10]Enero!I20+[10]Febrero!I20+[10]Marzo!I20+[10]Abril!I20+[10]Mayo!I20+[10]Junio!I20+[10]Julio!I20+[10]Agosto!I20+[10]Septiembre!I20+[10]Octubre!I20+[10]Noviembre!I20+[10]Diciembre!I20</f>
        <v>4341</v>
      </c>
      <c r="J22" s="160">
        <f t="shared" si="0"/>
        <v>68418</v>
      </c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</row>
    <row r="23" spans="1:27" ht="20.100000000000001" customHeight="1" x14ac:dyDescent="0.2">
      <c r="A23" s="161" t="s">
        <v>146</v>
      </c>
      <c r="B23" s="160">
        <f>+[10]Enero!B21+[10]Febrero!B21+[10]Marzo!B21+[10]Abril!B21+[10]Mayo!B21+[10]Junio!B21+[10]Julio!B21+[10]Agosto!B21+[10]Septiembre!B21+[10]Octubre!B21+[10]Noviembre!B21+[10]Diciembre!B21</f>
        <v>52537</v>
      </c>
      <c r="C23" s="160">
        <f>+[10]Enero!C21+[10]Febrero!C21+[10]Marzo!C21+[10]Abril!C21+[10]Mayo!C21+[10]Junio!C21+[10]Julio!C21+[10]Agosto!C21+[10]Septiembre!C21+[10]Octubre!C21+[10]Noviembre!C21+[10]Diciembre!C21</f>
        <v>24322</v>
      </c>
      <c r="D23" s="160">
        <f>+[10]Enero!D21+[10]Febrero!D21+[10]Marzo!D21+[10]Abril!D21+[10]Mayo!D21+[10]Junio!D21+[10]Julio!D21+[10]Agosto!D21+[10]Septiembre!D21+[10]Octubre!D21+[10]Noviembre!D21+[10]Diciembre!D21</f>
        <v>27634</v>
      </c>
      <c r="E23" s="160">
        <f>+[10]Enero!E21+[10]Febrero!E21+[10]Marzo!E21+[10]Abril!E21+[10]Mayo!E21+[10]Junio!E21+[10]Julio!E21+[10]Agosto!E21+[10]Septiembre!E21+[10]Octubre!E21+[10]Noviembre!E21+[10]Diciembre!E21</f>
        <v>83937</v>
      </c>
      <c r="F23" s="160">
        <f>+[10]Enero!F21+[10]Febrero!F21+[10]Marzo!F21+[10]Abril!F21+[10]Mayo!F21+[10]Junio!F21+[10]Julio!F21+[10]Agosto!F21+[10]Septiembre!F21+[10]Octubre!F21+[10]Noviembre!F21+[10]Diciembre!F21</f>
        <v>44148</v>
      </c>
      <c r="G23" s="160">
        <f>+[10]Enero!G21+[10]Febrero!G21+[10]Marzo!G21+[10]Abril!G21+[10]Mayo!G21+[10]Junio!G21+[10]Julio!G21+[10]Agosto!G21+[10]Septiembre!G21+[10]Octubre!G21+[10]Noviembre!G21+[10]Diciembre!G21</f>
        <v>8942</v>
      </c>
      <c r="H23" s="160">
        <f>+[10]Enero!H21+[10]Febrero!H21+[10]Marzo!H21+[10]Abril!H21+[10]Mayo!H21+[10]Junio!H21+[10]Julio!H21+[10]Agosto!H21+[10]Septiembre!H21+[10]Octubre!H21+[10]Noviembre!H21+[10]Diciembre!H21</f>
        <v>22210</v>
      </c>
      <c r="I23" s="160">
        <f>+[10]Enero!I21+[10]Febrero!I21+[10]Marzo!I21+[10]Abril!I21+[10]Mayo!I21+[10]Junio!I21+[10]Julio!I21+[10]Agosto!I21+[10]Septiembre!I21+[10]Octubre!I21+[10]Noviembre!I21+[10]Diciembre!I21</f>
        <v>13593</v>
      </c>
      <c r="J23" s="160">
        <f t="shared" si="0"/>
        <v>277323</v>
      </c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</row>
    <row r="24" spans="1:27" ht="20.100000000000001" customHeight="1" x14ac:dyDescent="0.2">
      <c r="A24" s="161" t="s">
        <v>147</v>
      </c>
      <c r="B24" s="160">
        <f>+[10]Enero!B22+[10]Febrero!B22+[10]Marzo!B22+[10]Abril!B22+[10]Mayo!B22+[10]Junio!B22+[10]Julio!B22+[10]Agosto!B22+[10]Septiembre!B22+[10]Octubre!B22+[10]Noviembre!B22+[10]Diciembre!B22</f>
        <v>5078</v>
      </c>
      <c r="C24" s="160">
        <f>+[10]Enero!C22+[10]Febrero!C22+[10]Marzo!C22+[10]Abril!C22+[10]Mayo!C22+[10]Junio!C22+[10]Julio!C22+[10]Agosto!C22+[10]Septiembre!C22+[10]Octubre!C22+[10]Noviembre!C22+[10]Diciembre!C22</f>
        <v>1366</v>
      </c>
      <c r="D24" s="160">
        <f>+[10]Enero!D22+[10]Febrero!D22+[10]Marzo!D22+[10]Abril!D22+[10]Mayo!D22+[10]Junio!D22+[10]Julio!D22+[10]Agosto!D22+[10]Septiembre!D22+[10]Octubre!D22+[10]Noviembre!D22+[10]Diciembre!D22</f>
        <v>7398</v>
      </c>
      <c r="E24" s="160">
        <f>+[10]Enero!E22+[10]Febrero!E22+[10]Marzo!E22+[10]Abril!E22+[10]Mayo!E22+[10]Junio!E22+[10]Julio!E22+[10]Agosto!E22+[10]Septiembre!E22+[10]Octubre!E22+[10]Noviembre!E22+[10]Diciembre!E22</f>
        <v>2766</v>
      </c>
      <c r="F24" s="160">
        <f>+[10]Enero!F22+[10]Febrero!F22+[10]Marzo!F22+[10]Abril!F22+[10]Mayo!F22+[10]Junio!F22+[10]Julio!F22+[10]Agosto!F22+[10]Septiembre!F22+[10]Octubre!F22+[10]Noviembre!F22+[10]Diciembre!F22</f>
        <v>5255</v>
      </c>
      <c r="G24" s="160">
        <f>+[10]Enero!G22+[10]Febrero!G22+[10]Marzo!G22+[10]Abril!G22+[10]Mayo!G22+[10]Junio!G22+[10]Julio!G22+[10]Agosto!G22+[10]Septiembre!G22+[10]Octubre!G22+[10]Noviembre!G22+[10]Diciembre!G22</f>
        <v>3881</v>
      </c>
      <c r="H24" s="160">
        <f>+[10]Enero!H22+[10]Febrero!H22+[10]Marzo!H22+[10]Abril!H22+[10]Mayo!H22+[10]Junio!H22+[10]Julio!H22+[10]Agosto!H22+[10]Septiembre!H22+[10]Octubre!H22+[10]Noviembre!H22+[10]Diciembre!H22</f>
        <v>7162</v>
      </c>
      <c r="I24" s="160">
        <f>+[10]Enero!I22+[10]Febrero!I22+[10]Marzo!I22+[10]Abril!I22+[10]Mayo!I22+[10]Junio!I22+[10]Julio!I22+[10]Agosto!I22+[10]Septiembre!I22+[10]Octubre!I22+[10]Noviembre!I22+[10]Diciembre!I22</f>
        <v>709</v>
      </c>
      <c r="J24" s="160">
        <f t="shared" si="0"/>
        <v>33615</v>
      </c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</row>
    <row r="25" spans="1:27" ht="20.100000000000001" customHeight="1" x14ac:dyDescent="0.2">
      <c r="A25" s="161" t="s">
        <v>148</v>
      </c>
      <c r="B25" s="160">
        <f>+[10]Enero!B23+[10]Febrero!B23+[10]Marzo!B23+[10]Abril!B23+[10]Mayo!B23+[10]Junio!B23+[10]Julio!B23+[10]Agosto!B23+[10]Septiembre!B23+[10]Octubre!B23+[10]Noviembre!B23+[10]Diciembre!B23</f>
        <v>2</v>
      </c>
      <c r="C25" s="160">
        <f>+[10]Enero!C23+[10]Febrero!C23+[10]Marzo!C23+[10]Abril!C23+[10]Mayo!C23+[10]Junio!C23+[10]Julio!C23+[10]Agosto!C23+[10]Septiembre!C23+[10]Octubre!C23+[10]Noviembre!C23+[10]Diciembre!C23</f>
        <v>0</v>
      </c>
      <c r="D25" s="160">
        <f>+[10]Enero!D23+[10]Febrero!D23+[10]Marzo!D23+[10]Abril!D23+[10]Mayo!D23+[10]Junio!D23+[10]Julio!D23+[10]Agosto!D23+[10]Septiembre!D23+[10]Octubre!D23+[10]Noviembre!D23+[10]Diciembre!D23</f>
        <v>0</v>
      </c>
      <c r="E25" s="160">
        <f>+[10]Enero!E23+[10]Febrero!E23+[10]Marzo!E23+[10]Abril!E23+[10]Mayo!E23+[10]Junio!E23+[10]Julio!E23+[10]Agosto!E23+[10]Septiembre!E23+[10]Octubre!E23+[10]Noviembre!E23+[10]Diciembre!E23</f>
        <v>3823</v>
      </c>
      <c r="F25" s="160">
        <f>+[10]Enero!F23+[10]Febrero!F23+[10]Marzo!F23+[10]Abril!F23+[10]Mayo!F23+[10]Junio!F23+[10]Julio!F23+[10]Agosto!F23+[10]Septiembre!F23+[10]Octubre!F23+[10]Noviembre!F23+[10]Diciembre!F23</f>
        <v>55</v>
      </c>
      <c r="G25" s="160">
        <f>+[10]Enero!G23+[10]Febrero!G23+[10]Marzo!G23+[10]Abril!G23+[10]Mayo!G23+[10]Junio!G23+[10]Julio!G23+[10]Agosto!G23+[10]Septiembre!G23+[10]Octubre!G23+[10]Noviembre!G23+[10]Diciembre!G23</f>
        <v>0</v>
      </c>
      <c r="H25" s="160">
        <f>+[10]Enero!H23+[10]Febrero!H23+[10]Marzo!H23+[10]Abril!H23+[10]Mayo!H23+[10]Junio!H23+[10]Julio!H23+[10]Agosto!H23+[10]Septiembre!H23+[10]Octubre!H23+[10]Noviembre!H23+[10]Diciembre!H23</f>
        <v>32</v>
      </c>
      <c r="I25" s="160">
        <f>+[10]Enero!I23+[10]Febrero!I23+[10]Marzo!I23+[10]Abril!I23+[10]Mayo!I23+[10]Junio!I23+[10]Julio!I23+[10]Agosto!I23+[10]Septiembre!I23+[10]Octubre!I23+[10]Noviembre!I23+[10]Diciembre!I23</f>
        <v>0</v>
      </c>
      <c r="J25" s="160">
        <f t="shared" si="0"/>
        <v>3912</v>
      </c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</row>
    <row r="26" spans="1:27" ht="20.100000000000001" customHeight="1" x14ac:dyDescent="0.2">
      <c r="A26" s="161" t="s">
        <v>149</v>
      </c>
      <c r="B26" s="160">
        <f>+[10]Enero!B24+[10]Febrero!B24+[10]Marzo!B24+[10]Abril!B24+[10]Mayo!B24+[10]Junio!B24+[10]Julio!B24+[10]Agosto!B24+[10]Septiembre!B24+[10]Octubre!B24+[10]Noviembre!B24+[10]Diciembre!B24</f>
        <v>8436</v>
      </c>
      <c r="C26" s="160">
        <f>+[10]Enero!C24+[10]Febrero!C24+[10]Marzo!C24+[10]Abril!C24+[10]Mayo!C24+[10]Junio!C24+[10]Julio!C24+[10]Agosto!C24+[10]Septiembre!C24+[10]Octubre!C24+[10]Noviembre!C24+[10]Diciembre!C24</f>
        <v>7082</v>
      </c>
      <c r="D26" s="160">
        <f>+[10]Enero!D24+[10]Febrero!D24+[10]Marzo!D24+[10]Abril!D24+[10]Mayo!D24+[10]Junio!D24+[10]Julio!D24+[10]Agosto!D24+[10]Septiembre!D24+[10]Octubre!D24+[10]Noviembre!D24+[10]Diciembre!D24</f>
        <v>8451</v>
      </c>
      <c r="E26" s="160">
        <f>+[10]Enero!E24+[10]Febrero!E24+[10]Marzo!E24+[10]Abril!E24+[10]Mayo!E24+[10]Junio!E24+[10]Julio!E24+[10]Agosto!E24+[10]Septiembre!E24+[10]Octubre!E24+[10]Noviembre!E24+[10]Diciembre!E24</f>
        <v>4055</v>
      </c>
      <c r="F26" s="160">
        <f>+[10]Enero!F24+[10]Febrero!F24+[10]Marzo!F24+[10]Abril!F24+[10]Mayo!F24+[10]Junio!F24+[10]Julio!F24+[10]Agosto!F24+[10]Septiembre!F24+[10]Octubre!F24+[10]Noviembre!F24+[10]Diciembre!F24</f>
        <v>27138</v>
      </c>
      <c r="G26" s="160">
        <f>+[10]Enero!G24+[10]Febrero!G24+[10]Marzo!G24+[10]Abril!G24+[10]Mayo!G24+[10]Junio!G24+[10]Julio!G24+[10]Agosto!G24+[10]Septiembre!G24+[10]Octubre!G24+[10]Noviembre!G24+[10]Diciembre!G24</f>
        <v>8958</v>
      </c>
      <c r="H26" s="160">
        <f>+[10]Enero!H24+[10]Febrero!H24+[10]Marzo!H24+[10]Abril!H24+[10]Mayo!H24+[10]Junio!H24+[10]Julio!H24+[10]Agosto!H24+[10]Septiembre!H24+[10]Octubre!H24+[10]Noviembre!H24+[10]Diciembre!H24</f>
        <v>8724</v>
      </c>
      <c r="I26" s="160">
        <f>+[10]Enero!I24+[10]Febrero!I24+[10]Marzo!I24+[10]Abril!I24+[10]Mayo!I24+[10]Junio!I24+[10]Julio!I24+[10]Agosto!I24+[10]Septiembre!I24+[10]Octubre!I24+[10]Noviembre!I24+[10]Diciembre!I24</f>
        <v>8615</v>
      </c>
      <c r="J26" s="160">
        <f t="shared" si="0"/>
        <v>81459</v>
      </c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</row>
    <row r="27" spans="1:27" ht="20.100000000000001" customHeight="1" x14ac:dyDescent="0.2">
      <c r="A27" s="161" t="s">
        <v>150</v>
      </c>
      <c r="B27" s="160">
        <f>+[10]Enero!B25+[10]Febrero!B25+[10]Marzo!B25+[10]Abril!B25+[10]Mayo!B25+[10]Junio!B25+[10]Julio!B25+[10]Agosto!B25+[10]Septiembre!B25+[10]Octubre!B25+[10]Noviembre!B25+[10]Diciembre!B25</f>
        <v>2897</v>
      </c>
      <c r="C27" s="160">
        <f>+[10]Enero!C25+[10]Febrero!C25+[10]Marzo!C25+[10]Abril!C25+[10]Mayo!C25+[10]Junio!C25+[10]Julio!C25+[10]Agosto!C25+[10]Septiembre!C25+[10]Octubre!C25+[10]Noviembre!C25+[10]Diciembre!C25</f>
        <v>570</v>
      </c>
      <c r="D27" s="160">
        <f>+[10]Enero!D25+[10]Febrero!D25+[10]Marzo!D25+[10]Abril!D25+[10]Mayo!D25+[10]Junio!D25+[10]Julio!D25+[10]Agosto!D25+[10]Septiembre!D25+[10]Octubre!D25+[10]Noviembre!D25+[10]Diciembre!D25</f>
        <v>1876</v>
      </c>
      <c r="E27" s="160">
        <f>+[10]Enero!E25+[10]Febrero!E25+[10]Marzo!E25+[10]Abril!E25+[10]Mayo!E25+[10]Junio!E25+[10]Julio!E25+[10]Agosto!E25+[10]Septiembre!E25+[10]Octubre!E25+[10]Noviembre!E25+[10]Diciembre!E25</f>
        <v>3041</v>
      </c>
      <c r="F27" s="160">
        <f>+[10]Enero!F25+[10]Febrero!F25+[10]Marzo!F25+[10]Abril!F25+[10]Mayo!F25+[10]Junio!F25+[10]Julio!F25+[10]Agosto!F25+[10]Septiembre!F25+[10]Octubre!F25+[10]Noviembre!F25+[10]Diciembre!F25</f>
        <v>2337</v>
      </c>
      <c r="G27" s="160">
        <f>+[10]Enero!G25+[10]Febrero!G25+[10]Marzo!G25+[10]Abril!G25+[10]Mayo!G25+[10]Junio!G25+[10]Julio!G25+[10]Agosto!G25+[10]Septiembre!G25+[10]Octubre!G25+[10]Noviembre!G25+[10]Diciembre!G25</f>
        <v>931</v>
      </c>
      <c r="H27" s="160">
        <f>+[10]Enero!H25+[10]Febrero!H25+[10]Marzo!H25+[10]Abril!H25+[10]Mayo!H25+[10]Junio!H25+[10]Julio!H25+[10]Agosto!H25+[10]Septiembre!H25+[10]Octubre!H25+[10]Noviembre!H25+[10]Diciembre!H25</f>
        <v>3235</v>
      </c>
      <c r="I27" s="160">
        <f>+[10]Enero!I25+[10]Febrero!I25+[10]Marzo!I25+[10]Abril!I25+[10]Mayo!I25+[10]Junio!I25+[10]Julio!I25+[10]Agosto!I25+[10]Septiembre!I25+[10]Octubre!I25+[10]Noviembre!I25+[10]Diciembre!I25</f>
        <v>303</v>
      </c>
      <c r="J27" s="160">
        <f t="shared" si="0"/>
        <v>15190</v>
      </c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</row>
    <row r="28" spans="1:27" ht="20.100000000000001" customHeight="1" x14ac:dyDescent="0.2">
      <c r="A28" s="161" t="s">
        <v>151</v>
      </c>
      <c r="B28" s="160">
        <f>+[10]Enero!B26+[10]Febrero!B26+[10]Marzo!B26+[10]Abril!B26+[10]Mayo!B26+[10]Junio!B26+[10]Julio!B26+[10]Agosto!B26+[10]Septiembre!B26+[10]Octubre!B26+[10]Noviembre!B26+[10]Diciembre!B26</f>
        <v>1776</v>
      </c>
      <c r="C28" s="160">
        <f>+[10]Enero!C26+[10]Febrero!C26+[10]Marzo!C26+[10]Abril!C26+[10]Mayo!C26+[10]Junio!C26+[10]Julio!C26+[10]Agosto!C26+[10]Septiembre!C26+[10]Octubre!C26+[10]Noviembre!C26+[10]Diciembre!C26</f>
        <v>13</v>
      </c>
      <c r="D28" s="160">
        <f>+[10]Enero!D26+[10]Febrero!D26+[10]Marzo!D26+[10]Abril!D26+[10]Mayo!D26+[10]Junio!D26+[10]Julio!D26+[10]Agosto!D26+[10]Septiembre!D26+[10]Octubre!D26+[10]Noviembre!D26+[10]Diciembre!D26</f>
        <v>262</v>
      </c>
      <c r="E28" s="160">
        <f>+[10]Enero!E26+[10]Febrero!E26+[10]Marzo!E26+[10]Abril!E26+[10]Mayo!E26+[10]Junio!E26+[10]Julio!E26+[10]Agosto!E26+[10]Septiembre!E26+[10]Octubre!E26+[10]Noviembre!E26+[10]Diciembre!E26</f>
        <v>4148</v>
      </c>
      <c r="F28" s="160">
        <f>+[10]Enero!F26+[10]Febrero!F26+[10]Marzo!F26+[10]Abril!F26+[10]Mayo!F26+[10]Junio!F26+[10]Julio!F26+[10]Agosto!F26+[10]Septiembre!F26+[10]Octubre!F26+[10]Noviembre!F26+[10]Diciembre!F26</f>
        <v>13613</v>
      </c>
      <c r="G28" s="160">
        <f>+[10]Enero!G26+[10]Febrero!G26+[10]Marzo!G26+[10]Abril!G26+[10]Mayo!G26+[10]Junio!G26+[10]Julio!G26+[10]Agosto!G26+[10]Septiembre!G26+[10]Octubre!G26+[10]Noviembre!G26+[10]Diciembre!G26</f>
        <v>6079</v>
      </c>
      <c r="H28" s="160">
        <f>+[10]Enero!H26+[10]Febrero!H26+[10]Marzo!H26+[10]Abril!H26+[10]Mayo!H26+[10]Junio!H26+[10]Julio!H26+[10]Agosto!H26+[10]Septiembre!H26+[10]Octubre!H26+[10]Noviembre!H26+[10]Diciembre!H26</f>
        <v>13854</v>
      </c>
      <c r="I28" s="160">
        <f>+[10]Enero!I26+[10]Febrero!I26+[10]Marzo!I26+[10]Abril!I26+[10]Mayo!I26+[10]Junio!I26+[10]Julio!I26+[10]Agosto!I26+[10]Septiembre!I26+[10]Octubre!I26+[10]Noviembre!I26+[10]Diciembre!I26</f>
        <v>64</v>
      </c>
      <c r="J28" s="160">
        <f t="shared" si="0"/>
        <v>39809</v>
      </c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</row>
    <row r="29" spans="1:27" ht="20.100000000000001" customHeight="1" x14ac:dyDescent="0.2">
      <c r="A29" s="161" t="s">
        <v>152</v>
      </c>
      <c r="B29" s="160">
        <f>+[10]Enero!B27+[10]Febrero!B27+[10]Marzo!B27+[10]Abril!B27+[10]Mayo!B27+[10]Junio!B27+[10]Julio!B27+[10]Agosto!B27+[10]Septiembre!B27+[10]Octubre!B27+[10]Noviembre!B27+[10]Diciembre!B27</f>
        <v>626</v>
      </c>
      <c r="C29" s="160">
        <f>+[10]Enero!C27+[10]Febrero!C27+[10]Marzo!C27+[10]Abril!C27+[10]Mayo!C27+[10]Junio!C27+[10]Julio!C27+[10]Agosto!C27+[10]Septiembre!C27+[10]Octubre!C27+[10]Noviembre!C27+[10]Diciembre!C27</f>
        <v>186</v>
      </c>
      <c r="D29" s="160">
        <f>+[10]Enero!D27+[10]Febrero!D27+[10]Marzo!D27+[10]Abril!D27+[10]Mayo!D27+[10]Junio!D27+[10]Julio!D27+[10]Agosto!D27+[10]Septiembre!D27+[10]Octubre!D27+[10]Noviembre!D27+[10]Diciembre!D27</f>
        <v>535</v>
      </c>
      <c r="E29" s="160">
        <f>+[10]Enero!E27+[10]Febrero!E27+[10]Marzo!E27+[10]Abril!E27+[10]Mayo!E27+[10]Junio!E27+[10]Julio!E27+[10]Agosto!E27+[10]Septiembre!E27+[10]Octubre!E27+[10]Noviembre!E27+[10]Diciembre!E27</f>
        <v>1024</v>
      </c>
      <c r="F29" s="160">
        <f>+[10]Enero!F27+[10]Febrero!F27+[10]Marzo!F27+[10]Abril!F27+[10]Mayo!F27+[10]Junio!F27+[10]Julio!F27+[10]Agosto!F27+[10]Septiembre!F27+[10]Octubre!F27+[10]Noviembre!F27+[10]Diciembre!F27</f>
        <v>3752</v>
      </c>
      <c r="G29" s="160">
        <f>+[10]Enero!G27+[10]Febrero!G27+[10]Marzo!G27+[10]Abril!G27+[10]Mayo!G27+[10]Junio!G27+[10]Julio!G27+[10]Agosto!G27+[10]Septiembre!G27+[10]Octubre!G27+[10]Noviembre!G27+[10]Diciembre!G27</f>
        <v>352</v>
      </c>
      <c r="H29" s="160">
        <f>+[10]Enero!H27+[10]Febrero!H27+[10]Marzo!H27+[10]Abril!H27+[10]Mayo!H27+[10]Junio!H27+[10]Julio!H27+[10]Agosto!H27+[10]Septiembre!H27+[10]Octubre!H27+[10]Noviembre!H27+[10]Diciembre!H27</f>
        <v>318</v>
      </c>
      <c r="I29" s="160">
        <f>+[10]Enero!I27+[10]Febrero!I27+[10]Marzo!I27+[10]Abril!I27+[10]Mayo!I27+[10]Junio!I27+[10]Julio!I27+[10]Agosto!I27+[10]Septiembre!I27+[10]Octubre!I27+[10]Noviembre!I27+[10]Diciembre!I27</f>
        <v>183</v>
      </c>
      <c r="J29" s="160">
        <f t="shared" si="0"/>
        <v>6976</v>
      </c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</row>
    <row r="30" spans="1:27" ht="20.100000000000001" customHeight="1" x14ac:dyDescent="0.2">
      <c r="A30" s="161" t="s">
        <v>153</v>
      </c>
      <c r="B30" s="160">
        <f>+[10]Enero!B28+[10]Febrero!B28+[10]Marzo!B28+[10]Abril!B28+[10]Mayo!B28+[10]Junio!B28+[10]Julio!B28+[10]Agosto!B28+[10]Septiembre!B28+[10]Octubre!B28+[10]Noviembre!B28+[10]Diciembre!B28</f>
        <v>54</v>
      </c>
      <c r="C30" s="160">
        <f>+[10]Enero!C28+[10]Febrero!C28+[10]Marzo!C28+[10]Abril!C28+[10]Mayo!C28+[10]Junio!C28+[10]Julio!C28+[10]Agosto!C28+[10]Septiembre!C28+[10]Octubre!C28+[10]Noviembre!C28+[10]Diciembre!C28</f>
        <v>29</v>
      </c>
      <c r="D30" s="160">
        <f>+[10]Enero!D28+[10]Febrero!D28+[10]Marzo!D28+[10]Abril!D28+[10]Mayo!D28+[10]Junio!D28+[10]Julio!D28+[10]Agosto!D28+[10]Septiembre!D28+[10]Octubre!D28+[10]Noviembre!D28+[10]Diciembre!D28</f>
        <v>18</v>
      </c>
      <c r="E30" s="160">
        <f>+[10]Enero!E28+[10]Febrero!E28+[10]Marzo!E28+[10]Abril!E28+[10]Mayo!E28+[10]Junio!E28+[10]Julio!E28+[10]Agosto!E28+[10]Septiembre!E28+[10]Octubre!E28+[10]Noviembre!E28+[10]Diciembre!E28</f>
        <v>6238</v>
      </c>
      <c r="F30" s="160">
        <f>+[10]Enero!F28+[10]Febrero!F28+[10]Marzo!F28+[10]Abril!F28+[10]Mayo!F28+[10]Junio!F28+[10]Julio!F28+[10]Agosto!F28+[10]Septiembre!F28+[10]Octubre!F28+[10]Noviembre!F28+[10]Diciembre!F28</f>
        <v>1892</v>
      </c>
      <c r="G30" s="160">
        <f>+[10]Enero!G28+[10]Febrero!G28+[10]Marzo!G28+[10]Abril!G28+[10]Mayo!G28+[10]Junio!G28+[10]Julio!G28+[10]Agosto!G28+[10]Septiembre!G28+[10]Octubre!G28+[10]Noviembre!G28+[10]Diciembre!G28</f>
        <v>444</v>
      </c>
      <c r="H30" s="160">
        <f>+[10]Enero!H28+[10]Febrero!H28+[10]Marzo!H28+[10]Abril!H28+[10]Mayo!H28+[10]Junio!H28+[10]Julio!H28+[10]Agosto!H28+[10]Septiembre!H28+[10]Octubre!H28+[10]Noviembre!H28+[10]Diciembre!H28</f>
        <v>38</v>
      </c>
      <c r="I30" s="160">
        <f>+[10]Enero!I28+[10]Febrero!I28+[10]Marzo!I28+[10]Abril!I28+[10]Mayo!I28+[10]Junio!I28+[10]Julio!I28+[10]Agosto!I28+[10]Septiembre!I28+[10]Octubre!I28+[10]Noviembre!I28+[10]Diciembre!I28</f>
        <v>291</v>
      </c>
      <c r="J30" s="160">
        <f t="shared" si="0"/>
        <v>9004</v>
      </c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</row>
    <row r="31" spans="1:27" ht="20.100000000000001" customHeight="1" x14ac:dyDescent="0.2">
      <c r="A31" s="161" t="s">
        <v>154</v>
      </c>
      <c r="B31" s="160">
        <f>+[10]Enero!B29+[10]Febrero!B29+[10]Marzo!B29+[10]Abril!B29+[10]Mayo!B29+[10]Junio!B29+[10]Julio!B29+[10]Agosto!B29+[10]Septiembre!B29+[10]Octubre!B29+[10]Noviembre!B29+[10]Diciembre!B29</f>
        <v>0</v>
      </c>
      <c r="C31" s="160">
        <f>+[10]Enero!C29+[10]Febrero!C29+[10]Marzo!C29+[10]Abril!C29+[10]Mayo!C29+[10]Junio!C29+[10]Julio!C29+[10]Agosto!C29+[10]Septiembre!C29+[10]Octubre!C29+[10]Noviembre!C29+[10]Diciembre!C29</f>
        <v>23</v>
      </c>
      <c r="D31" s="160">
        <f>+[10]Enero!D29+[10]Febrero!D29+[10]Marzo!D29+[10]Abril!D29+[10]Mayo!D29+[10]Junio!D29+[10]Julio!D29+[10]Agosto!D29+[10]Septiembre!D29+[10]Octubre!D29+[10]Noviembre!D29+[10]Diciembre!D29</f>
        <v>0</v>
      </c>
      <c r="E31" s="160">
        <f>+[10]Enero!E29+[10]Febrero!E29+[10]Marzo!E29+[10]Abril!E29+[10]Mayo!E29+[10]Junio!E29+[10]Julio!E29+[10]Agosto!E29+[10]Septiembre!E29+[10]Octubre!E29+[10]Noviembre!E29+[10]Diciembre!E29</f>
        <v>1999</v>
      </c>
      <c r="F31" s="160">
        <f>+[10]Enero!F29+[10]Febrero!F29+[10]Marzo!F29+[10]Abril!F29+[10]Mayo!F29+[10]Junio!F29+[10]Julio!F29+[10]Agosto!F29+[10]Septiembre!F29+[10]Octubre!F29+[10]Noviembre!F29+[10]Diciembre!F29</f>
        <v>892</v>
      </c>
      <c r="G31" s="160">
        <f>+[10]Enero!G29+[10]Febrero!G29+[10]Marzo!G29+[10]Abril!G29+[10]Mayo!G29+[10]Junio!G29+[10]Julio!G29+[10]Agosto!G29+[10]Septiembre!G29+[10]Octubre!G29+[10]Noviembre!G29+[10]Diciembre!G29</f>
        <v>275</v>
      </c>
      <c r="H31" s="160">
        <f>+[10]Enero!H29+[10]Febrero!H29+[10]Marzo!H29+[10]Abril!H29+[10]Mayo!H29+[10]Junio!H29+[10]Julio!H29+[10]Agosto!H29+[10]Septiembre!H29+[10]Octubre!H29+[10]Noviembre!H29+[10]Diciembre!H29</f>
        <v>0</v>
      </c>
      <c r="I31" s="160">
        <f>+[10]Enero!I29+[10]Febrero!I29+[10]Marzo!I29+[10]Abril!I29+[10]Mayo!I29+[10]Junio!I29+[10]Julio!I29+[10]Agosto!I29+[10]Septiembre!I29+[10]Octubre!I29+[10]Noviembre!I29+[10]Diciembre!I29</f>
        <v>26</v>
      </c>
      <c r="J31" s="160">
        <f t="shared" si="0"/>
        <v>3215</v>
      </c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</row>
    <row r="32" spans="1:27" ht="20.100000000000001" customHeight="1" x14ac:dyDescent="0.2">
      <c r="A32" s="161" t="s">
        <v>155</v>
      </c>
      <c r="B32" s="160">
        <f>+[10]Enero!B30+[10]Febrero!B30+[10]Marzo!B30+[10]Abril!B30+[10]Mayo!B30+[10]Junio!B30+[10]Julio!B30+[10]Agosto!B30+[10]Septiembre!B30+[10]Octubre!B30+[10]Noviembre!B30+[10]Diciembre!B30</f>
        <v>285</v>
      </c>
      <c r="C32" s="160">
        <f>+[10]Enero!C30+[10]Febrero!C30+[10]Marzo!C30+[10]Abril!C30+[10]Mayo!C30+[10]Junio!C30+[10]Julio!C30+[10]Agosto!C30+[10]Septiembre!C30+[10]Octubre!C30+[10]Noviembre!C30+[10]Diciembre!C30</f>
        <v>88</v>
      </c>
      <c r="D32" s="160">
        <f>+[10]Enero!D30+[10]Febrero!D30+[10]Marzo!D30+[10]Abril!D30+[10]Mayo!D30+[10]Junio!D30+[10]Julio!D30+[10]Agosto!D30+[10]Septiembre!D30+[10]Octubre!D30+[10]Noviembre!D30+[10]Diciembre!D30</f>
        <v>309</v>
      </c>
      <c r="E32" s="160">
        <f>+[10]Enero!E30+[10]Febrero!E30+[10]Marzo!E30+[10]Abril!E30+[10]Mayo!E30+[10]Junio!E30+[10]Julio!E30+[10]Agosto!E30+[10]Septiembre!E30+[10]Octubre!E30+[10]Noviembre!E30+[10]Diciembre!E30</f>
        <v>1179</v>
      </c>
      <c r="F32" s="160">
        <f>+[10]Enero!F30+[10]Febrero!F30+[10]Marzo!F30+[10]Abril!F30+[10]Mayo!F30+[10]Junio!F30+[10]Julio!F30+[10]Agosto!F30+[10]Septiembre!F30+[10]Octubre!F30+[10]Noviembre!F30+[10]Diciembre!F30</f>
        <v>5725</v>
      </c>
      <c r="G32" s="160">
        <f>+[10]Enero!G30+[10]Febrero!G30+[10]Marzo!G30+[10]Abril!G30+[10]Mayo!G30+[10]Junio!G30+[10]Julio!G30+[10]Agosto!G30+[10]Septiembre!G30+[10]Octubre!G30+[10]Noviembre!G30+[10]Diciembre!G30</f>
        <v>83</v>
      </c>
      <c r="H32" s="160">
        <f>+[10]Enero!H30+[10]Febrero!H30+[10]Marzo!H30+[10]Abril!H30+[10]Mayo!H30+[10]Junio!H30+[10]Julio!H30+[10]Agosto!H30+[10]Septiembre!H30+[10]Octubre!H30+[10]Noviembre!H30+[10]Diciembre!H30</f>
        <v>821</v>
      </c>
      <c r="I32" s="160">
        <f>+[10]Enero!I30+[10]Febrero!I30+[10]Marzo!I30+[10]Abril!I30+[10]Mayo!I30+[10]Junio!I30+[10]Julio!I30+[10]Agosto!I30+[10]Septiembre!I30+[10]Octubre!I30+[10]Noviembre!I30+[10]Diciembre!I30</f>
        <v>59</v>
      </c>
      <c r="J32" s="160">
        <f t="shared" si="0"/>
        <v>8549</v>
      </c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</row>
    <row r="33" spans="1:27" ht="20.100000000000001" customHeight="1" x14ac:dyDescent="0.2">
      <c r="A33" s="161" t="s">
        <v>156</v>
      </c>
      <c r="B33" s="160">
        <f>+[10]Enero!B31+[10]Febrero!B31+[10]Marzo!B31+[10]Abril!B31+[10]Mayo!B31+[10]Junio!B31+[10]Julio!B31+[10]Agosto!B31+[10]Septiembre!B31+[10]Octubre!B31+[10]Noviembre!B31+[10]Diciembre!B31</f>
        <v>0</v>
      </c>
      <c r="C33" s="160">
        <f>+[10]Enero!C31+[10]Febrero!C31+[10]Marzo!C31+[10]Abril!C31+[10]Mayo!C31+[10]Junio!C31+[10]Julio!C31+[10]Agosto!C31+[10]Septiembre!C31+[10]Octubre!C31+[10]Noviembre!C31+[10]Diciembre!C31</f>
        <v>0</v>
      </c>
      <c r="D33" s="160">
        <f>+[10]Enero!D31+[10]Febrero!D31+[10]Marzo!D31+[10]Abril!D31+[10]Mayo!D31+[10]Junio!D31+[10]Julio!D31+[10]Agosto!D31+[10]Septiembre!D31+[10]Octubre!D31+[10]Noviembre!D31+[10]Diciembre!D31</f>
        <v>0</v>
      </c>
      <c r="E33" s="160">
        <f>+[10]Enero!E31+[10]Febrero!E31+[10]Marzo!E31+[10]Abril!E31+[10]Mayo!E31+[10]Junio!E31+[10]Julio!E31+[10]Agosto!E31+[10]Septiembre!E31+[10]Octubre!E31+[10]Noviembre!E31+[10]Diciembre!E31</f>
        <v>0</v>
      </c>
      <c r="F33" s="160">
        <f>+[10]Enero!F31+[10]Febrero!F31+[10]Marzo!F31+[10]Abril!F31+[10]Mayo!F31+[10]Junio!F31+[10]Julio!F31+[10]Agosto!F31+[10]Septiembre!F31+[10]Octubre!F31+[10]Noviembre!F31+[10]Diciembre!F31</f>
        <v>0</v>
      </c>
      <c r="G33" s="160">
        <f>+[10]Enero!G31+[10]Febrero!G31+[10]Marzo!G31+[10]Abril!G31+[10]Mayo!G31+[10]Junio!G31+[10]Julio!G31+[10]Agosto!G31+[10]Septiembre!G31+[10]Octubre!G31+[10]Noviembre!G31+[10]Diciembre!G31</f>
        <v>0</v>
      </c>
      <c r="H33" s="160">
        <f>+[10]Enero!H31+[10]Febrero!H31+[10]Marzo!H31+[10]Abril!H31+[10]Mayo!H31+[10]Junio!H31+[10]Julio!H31+[10]Agosto!H31+[10]Septiembre!H31+[10]Octubre!H31+[10]Noviembre!H31+[10]Diciembre!H31</f>
        <v>0</v>
      </c>
      <c r="I33" s="160">
        <f>+[10]Enero!I31+[10]Febrero!I31+[10]Marzo!I31+[10]Abril!I31+[10]Mayo!I31+[10]Junio!I31+[10]Julio!I31+[10]Agosto!I31+[10]Septiembre!I31+[10]Octubre!I31+[10]Noviembre!I31+[10]Diciembre!I31</f>
        <v>0</v>
      </c>
      <c r="J33" s="160">
        <f t="shared" si="0"/>
        <v>0</v>
      </c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</row>
    <row r="34" spans="1:27" ht="20.100000000000001" customHeight="1" x14ac:dyDescent="0.2">
      <c r="A34" s="161" t="s">
        <v>157</v>
      </c>
      <c r="B34" s="160">
        <f>+[10]Enero!B32+[10]Febrero!B32+[10]Marzo!B32+[10]Abril!B32+[10]Mayo!B32+[10]Junio!B32+[10]Julio!B32+[10]Agosto!B32+[10]Septiembre!B32+[10]Octubre!B32+[10]Noviembre!B32+[10]Diciembre!B32</f>
        <v>13</v>
      </c>
      <c r="C34" s="160">
        <f>+[10]Enero!C32+[10]Febrero!C32+[10]Marzo!C32+[10]Abril!C32+[10]Mayo!C32+[10]Junio!C32+[10]Julio!C32+[10]Agosto!C32+[10]Septiembre!C32+[10]Octubre!C32+[10]Noviembre!C32+[10]Diciembre!C32</f>
        <v>42</v>
      </c>
      <c r="D34" s="160">
        <f>+[10]Enero!D32+[10]Febrero!D32+[10]Marzo!D32+[10]Abril!D32+[10]Mayo!D32+[10]Junio!D32+[10]Julio!D32+[10]Agosto!D32+[10]Septiembre!D32+[10]Octubre!D32+[10]Noviembre!D32+[10]Diciembre!D32</f>
        <v>209</v>
      </c>
      <c r="E34" s="160">
        <f>+[10]Enero!E32+[10]Febrero!E32+[10]Marzo!E32+[10]Abril!E32+[10]Mayo!E32+[10]Junio!E32+[10]Julio!E32+[10]Agosto!E32+[10]Septiembre!E32+[10]Octubre!E32+[10]Noviembre!E32+[10]Diciembre!E32</f>
        <v>7131</v>
      </c>
      <c r="F34" s="160">
        <f>+[10]Enero!F32+[10]Febrero!F32+[10]Marzo!F32+[10]Abril!F32+[10]Mayo!F32+[10]Junio!F32+[10]Julio!F32+[10]Agosto!F32+[10]Septiembre!F32+[10]Octubre!F32+[10]Noviembre!F32+[10]Diciembre!F32</f>
        <v>2416</v>
      </c>
      <c r="G34" s="160">
        <f>+[10]Enero!G32+[10]Febrero!G32+[10]Marzo!G32+[10]Abril!G32+[10]Mayo!G32+[10]Junio!G32+[10]Julio!G32+[10]Agosto!G32+[10]Septiembre!G32+[10]Octubre!G32+[10]Noviembre!G32+[10]Diciembre!G32</f>
        <v>2145</v>
      </c>
      <c r="H34" s="160">
        <f>+[10]Enero!H32+[10]Febrero!H32+[10]Marzo!H32+[10]Abril!H32+[10]Mayo!H32+[10]Junio!H32+[10]Julio!H32+[10]Agosto!H32+[10]Septiembre!H32+[10]Octubre!H32+[10]Noviembre!H32+[10]Diciembre!H32</f>
        <v>0</v>
      </c>
      <c r="I34" s="160">
        <f>+[10]Enero!I32+[10]Febrero!I32+[10]Marzo!I32+[10]Abril!I32+[10]Mayo!I32+[10]Junio!I32+[10]Julio!I32+[10]Agosto!I32+[10]Septiembre!I32+[10]Octubre!I32+[10]Noviembre!I32+[10]Diciembre!I32</f>
        <v>2</v>
      </c>
      <c r="J34" s="160">
        <f t="shared" si="0"/>
        <v>11958</v>
      </c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</row>
    <row r="35" spans="1:27" ht="20.100000000000001" customHeight="1" x14ac:dyDescent="0.2">
      <c r="A35" s="161" t="s">
        <v>158</v>
      </c>
      <c r="B35" s="160">
        <f>+[10]Enero!B33+[10]Febrero!B33+[10]Marzo!B33+[10]Abril!B33+[10]Mayo!B33+[10]Junio!B33+[10]Julio!B33+[10]Agosto!B33+[10]Septiembre!B33+[10]Octubre!B33+[10]Noviembre!B33+[10]Diciembre!B33</f>
        <v>75</v>
      </c>
      <c r="C35" s="160">
        <f>+[10]Enero!C33+[10]Febrero!C33+[10]Marzo!C33+[10]Abril!C33+[10]Mayo!C33+[10]Junio!C33+[10]Julio!C33+[10]Agosto!C33+[10]Septiembre!C33+[10]Octubre!C33+[10]Noviembre!C33+[10]Diciembre!C33</f>
        <v>0</v>
      </c>
      <c r="D35" s="160">
        <f>+[10]Enero!D33+[10]Febrero!D33+[10]Marzo!D33+[10]Abril!D33+[10]Mayo!D33+[10]Junio!D33+[10]Julio!D33+[10]Agosto!D33+[10]Septiembre!D33+[10]Octubre!D33+[10]Noviembre!D33+[10]Diciembre!D33</f>
        <v>340</v>
      </c>
      <c r="E35" s="160">
        <f>+[10]Enero!E33+[10]Febrero!E33+[10]Marzo!E33+[10]Abril!E33+[10]Mayo!E33+[10]Junio!E33+[10]Julio!E33+[10]Agosto!E33+[10]Septiembre!E33+[10]Octubre!E33+[10]Noviembre!E33+[10]Diciembre!E33</f>
        <v>31</v>
      </c>
      <c r="F35" s="160">
        <f>+[10]Enero!F33+[10]Febrero!F33+[10]Marzo!F33+[10]Abril!F33+[10]Mayo!F33+[10]Junio!F33+[10]Julio!F33+[10]Agosto!F33+[10]Septiembre!F33+[10]Octubre!F33+[10]Noviembre!F33+[10]Diciembre!F33</f>
        <v>1248</v>
      </c>
      <c r="G35" s="160">
        <f>+[10]Enero!G33+[10]Febrero!G33+[10]Marzo!G33+[10]Abril!G33+[10]Mayo!G33+[10]Junio!G33+[10]Julio!G33+[10]Agosto!G33+[10]Septiembre!G33+[10]Octubre!G33+[10]Noviembre!G33+[10]Diciembre!G33</f>
        <v>2258</v>
      </c>
      <c r="H35" s="160">
        <f>+[10]Enero!H33+[10]Febrero!H33+[10]Marzo!H33+[10]Abril!H33+[10]Mayo!H33+[10]Junio!H33+[10]Julio!H33+[10]Agosto!H33+[10]Septiembre!H33+[10]Octubre!H33+[10]Noviembre!H33+[10]Diciembre!H33</f>
        <v>3229</v>
      </c>
      <c r="I35" s="160">
        <f>+[10]Enero!I33+[10]Febrero!I33+[10]Marzo!I33+[10]Abril!I33+[10]Mayo!I33+[10]Junio!I33+[10]Julio!I33+[10]Agosto!I33+[10]Septiembre!I33+[10]Octubre!I33+[10]Noviembre!I33+[10]Diciembre!I33</f>
        <v>10</v>
      </c>
      <c r="J35" s="160">
        <f t="shared" si="0"/>
        <v>7191</v>
      </c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</row>
    <row r="36" spans="1:27" ht="20.100000000000001" customHeight="1" x14ac:dyDescent="0.2">
      <c r="A36" s="161" t="s">
        <v>159</v>
      </c>
      <c r="B36" s="160">
        <f>+[10]Enero!B34+[10]Febrero!B34+[10]Marzo!B34+[10]Abril!B34+[10]Mayo!B34+[10]Junio!B34+[10]Julio!B34+[10]Agosto!B34+[10]Septiembre!B34+[10]Octubre!B34+[10]Noviembre!B34+[10]Diciembre!B34</f>
        <v>400</v>
      </c>
      <c r="C36" s="160">
        <f>+[10]Enero!C34+[10]Febrero!C34+[10]Marzo!C34+[10]Abril!C34+[10]Mayo!C34+[10]Junio!C34+[10]Julio!C34+[10]Agosto!C34+[10]Septiembre!C34+[10]Octubre!C34+[10]Noviembre!C34+[10]Diciembre!C34</f>
        <v>2179</v>
      </c>
      <c r="D36" s="160">
        <f>+[10]Enero!D34+[10]Febrero!D34+[10]Marzo!D34+[10]Abril!D34+[10]Mayo!D34+[10]Junio!D34+[10]Julio!D34+[10]Agosto!D34+[10]Septiembre!D34+[10]Octubre!D34+[10]Noviembre!D34+[10]Diciembre!D34</f>
        <v>76</v>
      </c>
      <c r="E36" s="160">
        <f>+[10]Enero!E34+[10]Febrero!E34+[10]Marzo!E34+[10]Abril!E34+[10]Mayo!E34+[10]Junio!E34+[10]Julio!E34+[10]Agosto!E34+[10]Septiembre!E34+[10]Octubre!E34+[10]Noviembre!E34+[10]Diciembre!E34</f>
        <v>396</v>
      </c>
      <c r="F36" s="160">
        <f>+[10]Enero!F34+[10]Febrero!F34+[10]Marzo!F34+[10]Abril!F34+[10]Mayo!F34+[10]Junio!F34+[10]Julio!F34+[10]Agosto!F34+[10]Septiembre!F34+[10]Octubre!F34+[10]Noviembre!F34+[10]Diciembre!F34</f>
        <v>5589</v>
      </c>
      <c r="G36" s="160">
        <f>+[10]Enero!G34+[10]Febrero!G34+[10]Marzo!G34+[10]Abril!G34+[10]Mayo!G34+[10]Junio!G34+[10]Julio!G34+[10]Agosto!G34+[10]Septiembre!G34+[10]Octubre!G34+[10]Noviembre!G34+[10]Diciembre!G34</f>
        <v>133</v>
      </c>
      <c r="H36" s="160">
        <f>+[10]Enero!H34+[10]Febrero!H34+[10]Marzo!H34+[10]Abril!H34+[10]Mayo!H34+[10]Junio!H34+[10]Julio!H34+[10]Agosto!H34+[10]Septiembre!H34+[10]Octubre!H34+[10]Noviembre!H34+[10]Diciembre!H34</f>
        <v>0</v>
      </c>
      <c r="I36" s="160">
        <f>+[10]Enero!I34+[10]Febrero!I34+[10]Marzo!I34+[10]Abril!I34+[10]Mayo!I34+[10]Junio!I34+[10]Julio!I34+[10]Agosto!I34+[10]Septiembre!I34+[10]Octubre!I34+[10]Noviembre!I34+[10]Diciembre!I34</f>
        <v>3718</v>
      </c>
      <c r="J36" s="160">
        <f t="shared" si="0"/>
        <v>12491</v>
      </c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</row>
    <row r="37" spans="1:27" ht="20.100000000000001" customHeight="1" x14ac:dyDescent="0.2">
      <c r="A37" s="161" t="s">
        <v>160</v>
      </c>
      <c r="B37" s="160">
        <f>+[10]Enero!B35+[10]Febrero!B35+[10]Marzo!B35+[10]Abril!B35+[10]Mayo!B35+[10]Junio!B35+[10]Julio!B35+[10]Agosto!B35+[10]Septiembre!B35+[10]Octubre!B35+[10]Noviembre!B35+[10]Diciembre!B35</f>
        <v>1457</v>
      </c>
      <c r="C37" s="160">
        <f>+[10]Enero!C35+[10]Febrero!C35+[10]Marzo!C35+[10]Abril!C35+[10]Mayo!C35+[10]Junio!C35+[10]Julio!C35+[10]Agosto!C35+[10]Septiembre!C35+[10]Octubre!C35+[10]Noviembre!C35+[10]Diciembre!C35</f>
        <v>1476</v>
      </c>
      <c r="D37" s="160">
        <f>+[10]Enero!D35+[10]Febrero!D35+[10]Marzo!D35+[10]Abril!D35+[10]Mayo!D35+[10]Junio!D35+[10]Julio!D35+[10]Agosto!D35+[10]Septiembre!D35+[10]Octubre!D35+[10]Noviembre!D35+[10]Diciembre!D35</f>
        <v>3235</v>
      </c>
      <c r="E37" s="160">
        <f>+[10]Enero!E35+[10]Febrero!E35+[10]Marzo!E35+[10]Abril!E35+[10]Mayo!E35+[10]Junio!E35+[10]Julio!E35+[10]Agosto!E35+[10]Septiembre!E35+[10]Octubre!E35+[10]Noviembre!E35+[10]Diciembre!E35</f>
        <v>1789</v>
      </c>
      <c r="F37" s="160">
        <f>+[10]Enero!F35+[10]Febrero!F35+[10]Marzo!F35+[10]Abril!F35+[10]Mayo!F35+[10]Junio!F35+[10]Julio!F35+[10]Agosto!F35+[10]Septiembre!F35+[10]Octubre!F35+[10]Noviembre!F35+[10]Diciembre!F35</f>
        <v>985</v>
      </c>
      <c r="G37" s="160">
        <f>+[10]Enero!G35+[10]Febrero!G35+[10]Marzo!G35+[10]Abril!G35+[10]Mayo!G35+[10]Junio!G35+[10]Julio!G35+[10]Agosto!G35+[10]Septiembre!G35+[10]Octubre!G35+[10]Noviembre!G35+[10]Diciembre!G35</f>
        <v>3099</v>
      </c>
      <c r="H37" s="160">
        <f>+[10]Enero!H35+[10]Febrero!H35+[10]Marzo!H35+[10]Abril!H35+[10]Mayo!H35+[10]Junio!H35+[10]Julio!H35+[10]Agosto!H35+[10]Septiembre!H35+[10]Octubre!H35+[10]Noviembre!H35+[10]Diciembre!H35</f>
        <v>1496</v>
      </c>
      <c r="I37" s="160">
        <f>+[10]Enero!I35+[10]Febrero!I35+[10]Marzo!I35+[10]Abril!I35+[10]Mayo!I35+[10]Junio!I35+[10]Julio!I35+[10]Agosto!I35+[10]Septiembre!I35+[10]Octubre!I35+[10]Noviembre!I35+[10]Diciembre!I35</f>
        <v>1879</v>
      </c>
      <c r="J37" s="160">
        <f t="shared" si="0"/>
        <v>15416</v>
      </c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</row>
    <row r="38" spans="1:27" ht="20.100000000000001" customHeight="1" x14ac:dyDescent="0.2">
      <c r="A38" s="161" t="s">
        <v>161</v>
      </c>
      <c r="B38" s="160">
        <f>+[10]Enero!B36+[10]Febrero!B36+[10]Marzo!B36+[10]Abril!B36+[10]Mayo!B36+[10]Junio!B36+[10]Julio!B36+[10]Agosto!B36+[10]Septiembre!B36+[10]Octubre!B36+[10]Noviembre!B36+[10]Diciembre!B36</f>
        <v>186</v>
      </c>
      <c r="C38" s="160">
        <f>+[10]Enero!C36+[10]Febrero!C36+[10]Marzo!C36+[10]Abril!C36+[10]Mayo!C36+[10]Junio!C36+[10]Julio!C36+[10]Agosto!C36+[10]Septiembre!C36+[10]Octubre!C36+[10]Noviembre!C36+[10]Diciembre!C36</f>
        <v>422</v>
      </c>
      <c r="D38" s="160">
        <f>+[10]Enero!D36+[10]Febrero!D36+[10]Marzo!D36+[10]Abril!D36+[10]Mayo!D36+[10]Junio!D36+[10]Julio!D36+[10]Agosto!D36+[10]Septiembre!D36+[10]Octubre!D36+[10]Noviembre!D36+[10]Diciembre!D36</f>
        <v>2681</v>
      </c>
      <c r="E38" s="160">
        <f>+[10]Enero!E36+[10]Febrero!E36+[10]Marzo!E36+[10]Abril!E36+[10]Mayo!E36+[10]Junio!E36+[10]Julio!E36+[10]Agosto!E36+[10]Septiembre!E36+[10]Octubre!E36+[10]Noviembre!E36+[10]Diciembre!E36</f>
        <v>0</v>
      </c>
      <c r="F38" s="160">
        <f>+[10]Enero!F36+[10]Febrero!F36+[10]Marzo!F36+[10]Abril!F36+[10]Mayo!F36+[10]Junio!F36+[10]Julio!F36+[10]Agosto!F36+[10]Septiembre!F36+[10]Octubre!F36+[10]Noviembre!F36+[10]Diciembre!F36</f>
        <v>0</v>
      </c>
      <c r="G38" s="160">
        <f>+[10]Enero!G36+[10]Febrero!G36+[10]Marzo!G36+[10]Abril!G36+[10]Mayo!G36+[10]Junio!G36+[10]Julio!G36+[10]Agosto!G36+[10]Septiembre!G36+[10]Octubre!G36+[10]Noviembre!G36+[10]Diciembre!G36</f>
        <v>3489</v>
      </c>
      <c r="H38" s="160">
        <f>+[10]Enero!H36+[10]Febrero!H36+[10]Marzo!H36+[10]Abril!H36+[10]Mayo!H36+[10]Junio!H36+[10]Julio!H36+[10]Agosto!H36+[10]Septiembre!H36+[10]Octubre!H36+[10]Noviembre!H36+[10]Diciembre!H36</f>
        <v>1360</v>
      </c>
      <c r="I38" s="160">
        <f>+[10]Enero!I36+[10]Febrero!I36+[10]Marzo!I36+[10]Abril!I36+[10]Mayo!I36+[10]Junio!I36+[10]Julio!I36+[10]Agosto!I36+[10]Septiembre!I36+[10]Octubre!I36+[10]Noviembre!I36+[10]Diciembre!I36</f>
        <v>1105</v>
      </c>
      <c r="J38" s="160">
        <f t="shared" si="0"/>
        <v>9243</v>
      </c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</row>
    <row r="39" spans="1:27" ht="20.100000000000001" customHeight="1" x14ac:dyDescent="0.2">
      <c r="A39" s="161" t="s">
        <v>162</v>
      </c>
      <c r="B39" s="160">
        <f>+[10]Enero!B37+[10]Febrero!B37+[10]Marzo!B37+[10]Abril!B37+[10]Mayo!B37+[10]Junio!B37+[10]Julio!B37+[10]Agosto!B37+[10]Septiembre!B37+[10]Octubre!B37+[10]Noviembre!B37+[10]Diciembre!B37</f>
        <v>20</v>
      </c>
      <c r="C39" s="160">
        <f>+[10]Enero!C37+[10]Febrero!C37+[10]Marzo!C37+[10]Abril!C37+[10]Mayo!C37+[10]Junio!C37+[10]Julio!C37+[10]Agosto!C37+[10]Septiembre!C37+[10]Octubre!C37+[10]Noviembre!C37+[10]Diciembre!C37</f>
        <v>65</v>
      </c>
      <c r="D39" s="160">
        <f>+[10]Enero!D37+[10]Febrero!D37+[10]Marzo!D37+[10]Abril!D37+[10]Mayo!D37+[10]Junio!D37+[10]Julio!D37+[10]Agosto!D37+[10]Septiembre!D37+[10]Octubre!D37+[10]Noviembre!D37+[10]Diciembre!D37</f>
        <v>40</v>
      </c>
      <c r="E39" s="160">
        <f>+[10]Enero!E37+[10]Febrero!E37+[10]Marzo!E37+[10]Abril!E37+[10]Mayo!E37+[10]Junio!E37+[10]Julio!E37+[10]Agosto!E37+[10]Septiembre!E37+[10]Octubre!E37+[10]Noviembre!E37+[10]Diciembre!E37</f>
        <v>26</v>
      </c>
      <c r="F39" s="160">
        <f>+[10]Enero!F37+[10]Febrero!F37+[10]Marzo!F37+[10]Abril!F37+[10]Mayo!F37+[10]Junio!F37+[10]Julio!F37+[10]Agosto!F37+[10]Septiembre!F37+[10]Octubre!F37+[10]Noviembre!F37+[10]Diciembre!F37</f>
        <v>695</v>
      </c>
      <c r="G39" s="160">
        <f>+[10]Enero!G37+[10]Febrero!G37+[10]Marzo!G37+[10]Abril!G37+[10]Mayo!G37+[10]Junio!G37+[10]Julio!G37+[10]Agosto!G37+[10]Septiembre!G37+[10]Octubre!G37+[10]Noviembre!G37+[10]Diciembre!G37</f>
        <v>365</v>
      </c>
      <c r="H39" s="160">
        <f>+[10]Enero!H37+[10]Febrero!H37+[10]Marzo!H37+[10]Abril!H37+[10]Mayo!H37+[10]Junio!H37+[10]Julio!H37+[10]Agosto!H37+[10]Septiembre!H37+[10]Octubre!H37+[10]Noviembre!H37+[10]Diciembre!H37</f>
        <v>0</v>
      </c>
      <c r="I39" s="160">
        <f>+[10]Enero!I37+[10]Febrero!I37+[10]Marzo!I37+[10]Abril!I37+[10]Mayo!I37+[10]Junio!I37+[10]Julio!I37+[10]Agosto!I37+[10]Septiembre!I37+[10]Octubre!I37+[10]Noviembre!I37+[10]Diciembre!I37</f>
        <v>1496</v>
      </c>
      <c r="J39" s="160">
        <f t="shared" si="0"/>
        <v>2707</v>
      </c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</row>
    <row r="40" spans="1:27" ht="20.100000000000001" customHeight="1" x14ac:dyDescent="0.2">
      <c r="A40" s="161" t="s">
        <v>163</v>
      </c>
      <c r="B40" s="160">
        <f>+[10]Enero!B38+[10]Febrero!B38+[10]Marzo!B38+[10]Abril!B38+[10]Mayo!B38+[10]Junio!B38+[10]Julio!B38+[10]Agosto!B38+[10]Septiembre!B38+[10]Octubre!B38+[10]Noviembre!B38+[10]Diciembre!B38</f>
        <v>1652</v>
      </c>
      <c r="C40" s="160">
        <f>+[10]Enero!C38+[10]Febrero!C38+[10]Marzo!C38+[10]Abril!C38+[10]Mayo!C38+[10]Junio!C38+[10]Julio!C38+[10]Agosto!C38+[10]Septiembre!C38+[10]Octubre!C38+[10]Noviembre!C38+[10]Diciembre!C38</f>
        <v>6597</v>
      </c>
      <c r="D40" s="160">
        <f>+[10]Enero!D38+[10]Febrero!D38+[10]Marzo!D38+[10]Abril!D38+[10]Mayo!D38+[10]Junio!D38+[10]Julio!D38+[10]Agosto!D38+[10]Septiembre!D38+[10]Octubre!D38+[10]Noviembre!D38+[10]Diciembre!D38</f>
        <v>43</v>
      </c>
      <c r="E40" s="160">
        <f>+[10]Enero!E38+[10]Febrero!E38+[10]Marzo!E38+[10]Abril!E38+[10]Mayo!E38+[10]Junio!E38+[10]Julio!E38+[10]Agosto!E38+[10]Septiembre!E38+[10]Octubre!E38+[10]Noviembre!E38+[10]Diciembre!E38</f>
        <v>568</v>
      </c>
      <c r="F40" s="160">
        <f>+[10]Enero!F38+[10]Febrero!F38+[10]Marzo!F38+[10]Abril!F38+[10]Mayo!F38+[10]Junio!F38+[10]Julio!F38+[10]Agosto!F38+[10]Septiembre!F38+[10]Octubre!F38+[10]Noviembre!F38+[10]Diciembre!F38</f>
        <v>11685</v>
      </c>
      <c r="G40" s="160">
        <f>+[10]Enero!G38+[10]Febrero!G38+[10]Marzo!G38+[10]Abril!G38+[10]Mayo!G38+[10]Junio!G38+[10]Julio!G38+[10]Agosto!G38+[10]Septiembre!G38+[10]Octubre!G38+[10]Noviembre!G38+[10]Diciembre!G38</f>
        <v>0</v>
      </c>
      <c r="H40" s="160">
        <f>+[10]Enero!H38+[10]Febrero!H38+[10]Marzo!H38+[10]Abril!H38+[10]Mayo!H38+[10]Junio!H38+[10]Julio!H38+[10]Agosto!H38+[10]Septiembre!H38+[10]Octubre!H38+[10]Noviembre!H38+[10]Diciembre!H38</f>
        <v>0</v>
      </c>
      <c r="I40" s="160">
        <f>+[10]Enero!I38+[10]Febrero!I38+[10]Marzo!I38+[10]Abril!I38+[10]Mayo!I38+[10]Junio!I38+[10]Julio!I38+[10]Agosto!I38+[10]Septiembre!I38+[10]Octubre!I38+[10]Noviembre!I38+[10]Diciembre!I38</f>
        <v>250</v>
      </c>
      <c r="J40" s="160">
        <f t="shared" si="0"/>
        <v>20795</v>
      </c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</row>
    <row r="41" spans="1:27" ht="20.100000000000001" customHeight="1" x14ac:dyDescent="0.2">
      <c r="A41" s="161" t="s">
        <v>164</v>
      </c>
      <c r="B41" s="160">
        <f>+[10]Enero!B39+[10]Febrero!B39+[10]Marzo!B39+[10]Abril!B39+[10]Mayo!B39+[10]Junio!B39+[10]Julio!B39+[10]Agosto!B39+[10]Septiembre!B39+[10]Octubre!B39+[10]Noviembre!B39+[10]Diciembre!B39</f>
        <v>0</v>
      </c>
      <c r="C41" s="160">
        <f>+[10]Enero!C39+[10]Febrero!C39+[10]Marzo!C39+[10]Abril!C39+[10]Mayo!C39+[10]Junio!C39+[10]Julio!C39+[10]Agosto!C39+[10]Septiembre!C39+[10]Octubre!C39+[10]Noviembre!C39+[10]Diciembre!C39</f>
        <v>0</v>
      </c>
      <c r="D41" s="160">
        <f>+[10]Enero!D39+[10]Febrero!D39+[10]Marzo!D39+[10]Abril!D39+[10]Mayo!D39+[10]Junio!D39+[10]Julio!D39+[10]Agosto!D39+[10]Septiembre!D39+[10]Octubre!D39+[10]Noviembre!D39+[10]Diciembre!D39</f>
        <v>0</v>
      </c>
      <c r="E41" s="160">
        <f>+[10]Enero!E39+[10]Febrero!E39+[10]Marzo!E39+[10]Abril!E39+[10]Mayo!E39+[10]Junio!E39+[10]Julio!E39+[10]Agosto!E39+[10]Septiembre!E39+[10]Octubre!E39+[10]Noviembre!E39+[10]Diciembre!E39</f>
        <v>0</v>
      </c>
      <c r="F41" s="160">
        <f>+[10]Enero!F39+[10]Febrero!F39+[10]Marzo!F39+[10]Abril!F39+[10]Mayo!F39+[10]Junio!F39+[10]Julio!F39+[10]Agosto!F39+[10]Septiembre!F39+[10]Octubre!F39+[10]Noviembre!F39+[10]Diciembre!F39</f>
        <v>0</v>
      </c>
      <c r="G41" s="160">
        <f>+[10]Enero!G39+[10]Febrero!G39+[10]Marzo!G39+[10]Abril!G39+[10]Mayo!G39+[10]Junio!G39+[10]Julio!G39+[10]Agosto!G39+[10]Septiembre!G39+[10]Octubre!G39+[10]Noviembre!G39+[10]Diciembre!G39</f>
        <v>55</v>
      </c>
      <c r="H41" s="160">
        <f>+[10]Enero!H39+[10]Febrero!H39+[10]Marzo!H39+[10]Abril!H39+[10]Mayo!H39+[10]Junio!H39+[10]Julio!H39+[10]Agosto!H39+[10]Septiembre!H39+[10]Octubre!H39+[10]Noviembre!H39+[10]Diciembre!H39</f>
        <v>0</v>
      </c>
      <c r="I41" s="160">
        <f>+[10]Enero!I39+[10]Febrero!I39+[10]Marzo!I39+[10]Abril!I39+[10]Mayo!I39+[10]Junio!I39+[10]Julio!I39+[10]Agosto!I39+[10]Septiembre!I39+[10]Octubre!I39+[10]Noviembre!I39+[10]Diciembre!I39</f>
        <v>0</v>
      </c>
      <c r="J41" s="160">
        <f t="shared" si="0"/>
        <v>55</v>
      </c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</row>
    <row r="42" spans="1:27" ht="20.100000000000001" customHeight="1" x14ac:dyDescent="0.2">
      <c r="A42" s="161" t="s">
        <v>165</v>
      </c>
      <c r="B42" s="160">
        <f>+[10]Enero!B40+[10]Febrero!B40+[10]Marzo!B40+[10]Abril!B40+[10]Mayo!B40+[10]Junio!B40+[10]Julio!B40+[10]Agosto!B40+[10]Septiembre!B40+[10]Octubre!B40+[10]Noviembre!B40+[10]Diciembre!B40</f>
        <v>4023</v>
      </c>
      <c r="C42" s="160">
        <f>+[10]Enero!C40+[10]Febrero!C40+[10]Marzo!C40+[10]Abril!C40+[10]Mayo!C40+[10]Junio!C40+[10]Julio!C40+[10]Agosto!C40+[10]Septiembre!C40+[10]Octubre!C40+[10]Noviembre!C40+[10]Diciembre!C40</f>
        <v>3069</v>
      </c>
      <c r="D42" s="160">
        <f>+[10]Enero!D40+[10]Febrero!D40+[10]Marzo!D40+[10]Abril!D40+[10]Mayo!D40+[10]Junio!D40+[10]Julio!D40+[10]Agosto!D40+[10]Septiembre!D40+[10]Octubre!D40+[10]Noviembre!D40+[10]Diciembre!D40</f>
        <v>33481</v>
      </c>
      <c r="E42" s="160">
        <f>+[10]Enero!E40+[10]Febrero!E40+[10]Marzo!E40+[10]Abril!E40+[10]Mayo!E40+[10]Junio!E40+[10]Julio!E40+[10]Agosto!E40+[10]Septiembre!E40+[10]Octubre!E40+[10]Noviembre!E40+[10]Diciembre!E40</f>
        <v>987</v>
      </c>
      <c r="F42" s="160">
        <f>+[10]Enero!F40+[10]Febrero!F40+[10]Marzo!F40+[10]Abril!F40+[10]Mayo!F40+[10]Junio!F40+[10]Julio!F40+[10]Agosto!F40+[10]Septiembre!F40+[10]Octubre!F40+[10]Noviembre!F40+[10]Diciembre!F40</f>
        <v>6642</v>
      </c>
      <c r="G42" s="160">
        <f>+[10]Enero!G40+[10]Febrero!G40+[10]Marzo!G40+[10]Abril!G40+[10]Mayo!G40+[10]Junio!G40+[10]Julio!G40+[10]Agosto!G40+[10]Septiembre!G40+[10]Octubre!G40+[10]Noviembre!G40+[10]Diciembre!G40</f>
        <v>6727</v>
      </c>
      <c r="H42" s="160">
        <f>+[10]Enero!H40+[10]Febrero!H40+[10]Marzo!H40+[10]Abril!H40+[10]Mayo!H40+[10]Junio!H40+[10]Julio!H40+[10]Agosto!H40+[10]Septiembre!H40+[10]Octubre!H40+[10]Noviembre!H40+[10]Diciembre!H40</f>
        <v>6042</v>
      </c>
      <c r="I42" s="160">
        <f>+[10]Enero!I40+[10]Febrero!I40+[10]Marzo!I40+[10]Abril!I40+[10]Mayo!I40+[10]Junio!I40+[10]Julio!I40+[10]Agosto!I40+[10]Septiembre!I40+[10]Octubre!I40+[10]Noviembre!I40+[10]Diciembre!I40</f>
        <v>927</v>
      </c>
      <c r="J42" s="160">
        <f t="shared" si="0"/>
        <v>61898</v>
      </c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</row>
    <row r="43" spans="1:27" ht="20.100000000000001" customHeight="1" thickBot="1" x14ac:dyDescent="0.25">
      <c r="A43" s="161" t="s">
        <v>166</v>
      </c>
      <c r="B43" s="160">
        <f>+[10]Enero!B41+[10]Febrero!B41+[10]Marzo!B41+[10]Abril!B41+[10]Mayo!B41+[10]Junio!B41+[10]Julio!B41+[10]Agosto!B41+[10]Septiembre!B41+[10]Octubre!B41+[10]Noviembre!B41+[10]Diciembre!B41</f>
        <v>34193</v>
      </c>
      <c r="C43" s="160">
        <f>+[10]Enero!C41+[10]Febrero!C41+[10]Marzo!C41+[10]Abril!C41+[10]Mayo!C41+[10]Junio!C41+[10]Julio!C41+[10]Agosto!C41+[10]Septiembre!C41+[10]Octubre!C41+[10]Noviembre!C41+[10]Diciembre!C41</f>
        <v>16629</v>
      </c>
      <c r="D43" s="160">
        <f>+[10]Enero!D41+[10]Febrero!D41+[10]Marzo!D41+[10]Abril!D41+[10]Mayo!D41+[10]Junio!D41+[10]Julio!D41+[10]Agosto!D41+[10]Septiembre!D41+[10]Octubre!D41+[10]Noviembre!D41+[10]Diciembre!D41</f>
        <v>18731</v>
      </c>
      <c r="E43" s="160">
        <f>+[10]Enero!E41+[10]Febrero!E41+[10]Marzo!E41+[10]Abril!E41+[10]Mayo!E41+[10]Junio!E41+[10]Julio!E41+[10]Agosto!E41+[10]Septiembre!E41+[10]Octubre!E41+[10]Noviembre!E41+[10]Diciembre!E41</f>
        <v>48097</v>
      </c>
      <c r="F43" s="160">
        <f>+[10]Enero!F41+[10]Febrero!F41+[10]Marzo!F41+[10]Abril!F41+[10]Mayo!F41+[10]Junio!F41+[10]Julio!F41+[10]Agosto!F41+[10]Septiembre!F41+[10]Octubre!F41+[10]Noviembre!F41+[10]Diciembre!F41</f>
        <v>21860</v>
      </c>
      <c r="G43" s="160">
        <f>+[10]Enero!G41+[10]Febrero!G41+[10]Marzo!G41+[10]Abril!G41+[10]Mayo!G41+[10]Junio!G41+[10]Julio!G41+[10]Agosto!G41+[10]Septiembre!G41+[10]Octubre!G41+[10]Noviembre!G41+[10]Diciembre!G41</f>
        <v>27166</v>
      </c>
      <c r="H43" s="160">
        <f>+[10]Enero!H41+[10]Febrero!H41+[10]Marzo!H41+[10]Abril!H41+[10]Mayo!H41+[10]Junio!H41+[10]Julio!H41+[10]Agosto!H41+[10]Septiembre!H41+[10]Octubre!H41+[10]Noviembre!H41+[10]Diciembre!H41</f>
        <v>15290</v>
      </c>
      <c r="I43" s="160">
        <f>+[10]Enero!I41+[10]Febrero!I41+[10]Marzo!I41+[10]Abril!I41+[10]Mayo!I41+[10]Junio!I41+[10]Julio!I41+[10]Agosto!I41+[10]Septiembre!I41+[10]Octubre!I41+[10]Noviembre!I41+[10]Diciembre!I41</f>
        <v>5729</v>
      </c>
      <c r="J43" s="160">
        <f t="shared" si="0"/>
        <v>187695</v>
      </c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</row>
    <row r="44" spans="1:27" ht="20.100000000000001" customHeight="1" thickBot="1" x14ac:dyDescent="0.25">
      <c r="A44" s="166" t="s">
        <v>10</v>
      </c>
      <c r="B44" s="167">
        <f t="shared" ref="B44:I44" si="1">SUM(B10:B43)</f>
        <v>258102</v>
      </c>
      <c r="C44" s="167">
        <f t="shared" si="1"/>
        <v>1317735</v>
      </c>
      <c r="D44" s="167">
        <f t="shared" si="1"/>
        <v>1028699</v>
      </c>
      <c r="E44" s="167">
        <f t="shared" si="1"/>
        <v>675846</v>
      </c>
      <c r="F44" s="167">
        <f t="shared" si="1"/>
        <v>395609</v>
      </c>
      <c r="G44" s="167">
        <f t="shared" si="1"/>
        <v>330918</v>
      </c>
      <c r="H44" s="167">
        <f t="shared" si="1"/>
        <v>940552</v>
      </c>
      <c r="I44" s="167">
        <f t="shared" si="1"/>
        <v>209845</v>
      </c>
      <c r="J44" s="167">
        <f>SUM(J10:J43)</f>
        <v>5157306</v>
      </c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</row>
    <row r="45" spans="1:27" x14ac:dyDescent="0.2">
      <c r="A45" s="185" t="s">
        <v>167</v>
      </c>
      <c r="B45" s="186"/>
      <c r="C45" s="186"/>
      <c r="D45" s="18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</row>
    <row r="46" spans="1:27" x14ac:dyDescent="0.2">
      <c r="A46" s="186"/>
      <c r="B46" s="186"/>
      <c r="C46" s="186"/>
      <c r="D46" s="18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</row>
    <row r="47" spans="1:27" ht="15" customHeight="1" x14ac:dyDescent="0.2">
      <c r="A47" s="186"/>
      <c r="B47" s="186"/>
      <c r="C47" s="186"/>
      <c r="D47" s="18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</row>
    <row r="48" spans="1:27" x14ac:dyDescent="0.2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</row>
    <row r="49" spans="1:27" x14ac:dyDescent="0.2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</row>
    <row r="50" spans="1:27" x14ac:dyDescent="0.2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</row>
    <row r="51" spans="1:27" x14ac:dyDescent="0.2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</row>
    <row r="52" spans="1:27" ht="15.75" x14ac:dyDescent="0.25">
      <c r="A52" s="240" t="s">
        <v>186</v>
      </c>
      <c r="B52" s="240"/>
      <c r="C52" s="240"/>
      <c r="D52" s="240"/>
      <c r="E52" s="240"/>
      <c r="F52" s="240"/>
      <c r="G52" s="240"/>
      <c r="H52" s="240"/>
      <c r="I52" s="240"/>
      <c r="J52" s="240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</row>
    <row r="53" spans="1:27" ht="15.75" x14ac:dyDescent="0.25">
      <c r="A53" s="241" t="s">
        <v>83</v>
      </c>
      <c r="B53" s="240"/>
      <c r="C53" s="240"/>
      <c r="D53" s="240"/>
      <c r="E53" s="240"/>
      <c r="F53" s="240"/>
      <c r="G53" s="240"/>
      <c r="H53" s="240"/>
      <c r="I53" s="240"/>
      <c r="J53" s="240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</row>
    <row r="54" spans="1:27" ht="6" customHeight="1" x14ac:dyDescent="0.2">
      <c r="A54" s="238"/>
      <c r="B54" s="156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</row>
    <row r="55" spans="1:27" ht="4.5" customHeight="1" thickBot="1" x14ac:dyDescent="0.25">
      <c r="A55" s="238"/>
      <c r="B55" s="156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</row>
    <row r="56" spans="1:27" ht="13.5" hidden="1" thickBot="1" x14ac:dyDescent="0.25">
      <c r="A56" s="236"/>
      <c r="B56" s="237"/>
      <c r="C56" s="237"/>
      <c r="D56" s="237"/>
      <c r="E56" s="237"/>
      <c r="F56" s="237"/>
      <c r="G56" s="237"/>
      <c r="H56" s="237"/>
      <c r="I56" s="237"/>
      <c r="J56" s="237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</row>
    <row r="57" spans="1:27" ht="13.5" thickBot="1" x14ac:dyDescent="0.25">
      <c r="A57" s="119" t="s">
        <v>1</v>
      </c>
      <c r="B57" s="120" t="s">
        <v>2</v>
      </c>
      <c r="C57" s="121" t="s">
        <v>3</v>
      </c>
      <c r="D57" s="120" t="s">
        <v>4</v>
      </c>
      <c r="E57" s="121" t="s">
        <v>5</v>
      </c>
      <c r="F57" s="120" t="s">
        <v>6</v>
      </c>
      <c r="G57" s="121" t="s">
        <v>7</v>
      </c>
      <c r="H57" s="120" t="s">
        <v>8</v>
      </c>
      <c r="I57" s="121" t="s">
        <v>9</v>
      </c>
      <c r="J57" s="120" t="s">
        <v>10</v>
      </c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</row>
    <row r="58" spans="1:27" ht="20.100000000000001" customHeight="1" x14ac:dyDescent="0.2">
      <c r="A58" s="159" t="s">
        <v>133</v>
      </c>
      <c r="B58" s="160">
        <f>+[10]Enero!B52+[10]Febrero!B56+[10]Marzo!B56+[10]Abril!B55+[10]Mayo!B56+[10]Junio!B56+[10]Julio!B56+[10]Agosto!B56+[10]Septiembre!B56+[10]Octubre!B56+[10]Noviembre!B56+[10]Diciembre!B56</f>
        <v>30278</v>
      </c>
      <c r="C58" s="160">
        <f>+[10]Enero!C52+[10]Febrero!C56+[10]Marzo!C56+[10]Abril!C55+[10]Mayo!C56+[10]Junio!C56+[10]Julio!C56+[10]Agosto!C56+[10]Septiembre!C56+[10]Octubre!C56+[10]Noviembre!C56+[10]Diciembre!C56</f>
        <v>1269106</v>
      </c>
      <c r="D58" s="160">
        <f>+[10]Enero!D52+[10]Febrero!D56+[10]Marzo!D56+[10]Abril!D55+[10]Mayo!D56+[10]Junio!D56+[10]Julio!D56+[10]Agosto!D56+[10]Septiembre!D56+[10]Octubre!D56+[10]Noviembre!D56+[10]Diciembre!D56</f>
        <v>759147</v>
      </c>
      <c r="E58" s="160">
        <f>+[10]Enero!E52+[10]Febrero!E56+[10]Marzo!E56+[10]Abril!E55+[10]Mayo!E56+[10]Junio!E56+[10]Julio!E56+[10]Agosto!E56+[10]Septiembre!E56+[10]Octubre!E56+[10]Noviembre!E56+[10]Diciembre!E56</f>
        <v>483474</v>
      </c>
      <c r="F58" s="160">
        <f>+[10]Enero!F52+[10]Febrero!F56+[10]Marzo!F56+[10]Abril!F55+[10]Mayo!F56+[10]Junio!F56+[10]Julio!F56+[10]Agosto!F56+[10]Septiembre!F56+[10]Octubre!F56+[10]Noviembre!F56+[10]Diciembre!F56</f>
        <v>45955</v>
      </c>
      <c r="G58" s="160">
        <f>+[10]Enero!G52+[10]Febrero!G56+[10]Marzo!G56+[10]Abril!G55+[10]Mayo!G56+[10]Junio!G56+[10]Julio!G56+[10]Agosto!G56+[10]Septiembre!G56+[10]Octubre!G56+[10]Noviembre!G56+[10]Diciembre!G56</f>
        <v>0</v>
      </c>
      <c r="H58" s="160">
        <f>+[10]Enero!H52+[10]Febrero!H56+[10]Marzo!H56+[10]Abril!H55+[10]Mayo!H56+[10]Junio!H56+[10]Julio!H56+[10]Agosto!H56+[10]Septiembre!H56+[10]Octubre!H56+[10]Noviembre!H56+[10]Diciembre!H56</f>
        <v>181855</v>
      </c>
      <c r="I58" s="160">
        <f>+[10]Enero!I52+[10]Febrero!I56+[10]Marzo!I56+[10]Abril!I55+[10]Mayo!I56+[10]Junio!I56+[10]Julio!I56+[10]Agosto!I56+[10]Septiembre!I56+[10]Octubre!I56+[10]Noviembre!I56+[10]Diciembre!I56</f>
        <v>67220</v>
      </c>
      <c r="J58" s="160">
        <f>SUM(B58:I58)</f>
        <v>2837035</v>
      </c>
      <c r="K58" s="156"/>
      <c r="L58" s="177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</row>
    <row r="59" spans="1:27" ht="20.100000000000001" customHeight="1" x14ac:dyDescent="0.2">
      <c r="A59" s="161" t="s">
        <v>134</v>
      </c>
      <c r="B59" s="160">
        <f>+[10]Enero!B53+[10]Febrero!B57+[10]Marzo!B57+[10]Abril!B56+[10]Mayo!B57+[10]Junio!B57+[10]Julio!B57+[10]Agosto!B57+[10]Septiembre!B57+[10]Octubre!B57+[10]Noviembre!B57+[10]Diciembre!B57</f>
        <v>39556</v>
      </c>
      <c r="C59" s="160">
        <f>+[10]Enero!C53+[10]Febrero!C57+[10]Marzo!C57+[10]Abril!C56+[10]Mayo!C57+[10]Junio!C57+[10]Julio!C57+[10]Agosto!C57+[10]Septiembre!C57+[10]Octubre!C57+[10]Noviembre!C57+[10]Diciembre!C57</f>
        <v>10946</v>
      </c>
      <c r="D59" s="160">
        <f>+[10]Enero!D53+[10]Febrero!D57+[10]Marzo!D57+[10]Abril!D56+[10]Mayo!D57+[10]Junio!D57+[10]Julio!D57+[10]Agosto!D57+[10]Septiembre!D57+[10]Octubre!D57+[10]Noviembre!D57+[10]Diciembre!D57</f>
        <v>17662</v>
      </c>
      <c r="E59" s="160">
        <f>+[10]Enero!E53+[10]Febrero!E57+[10]Marzo!E57+[10]Abril!E56+[10]Mayo!E57+[10]Junio!E57+[10]Julio!E57+[10]Agosto!E57+[10]Septiembre!E57+[10]Octubre!E57+[10]Noviembre!E57+[10]Diciembre!E57</f>
        <v>14063</v>
      </c>
      <c r="F59" s="160">
        <f>+[10]Enero!F53+[10]Febrero!F57+[10]Marzo!F57+[10]Abril!F56+[10]Mayo!F57+[10]Junio!F57+[10]Julio!F57+[10]Agosto!F57+[10]Septiembre!F57+[10]Octubre!F57+[10]Noviembre!F57+[10]Diciembre!F57</f>
        <v>39287</v>
      </c>
      <c r="G59" s="160">
        <f>+[10]Enero!G53+[10]Febrero!G57+[10]Marzo!G57+[10]Abril!G56+[10]Mayo!G57+[10]Junio!G57+[10]Julio!G57+[10]Agosto!G57+[10]Septiembre!G57+[10]Octubre!G57+[10]Noviembre!G57+[10]Diciembre!G57</f>
        <v>35004</v>
      </c>
      <c r="H59" s="160">
        <f>+[10]Enero!H53+[10]Febrero!H57+[10]Marzo!H57+[10]Abril!H56+[10]Mayo!H57+[10]Junio!H57+[10]Julio!H57+[10]Agosto!H57+[10]Septiembre!H57+[10]Octubre!H57+[10]Noviembre!H57+[10]Diciembre!H57</f>
        <v>161424</v>
      </c>
      <c r="I59" s="160">
        <f>+[10]Enero!I53+[10]Febrero!I57+[10]Marzo!I57+[10]Abril!I56+[10]Mayo!I57+[10]Junio!I57+[10]Julio!I57+[10]Agosto!I57+[10]Septiembre!I57+[10]Octubre!I57+[10]Noviembre!I57+[10]Diciembre!I57</f>
        <v>13697</v>
      </c>
      <c r="J59" s="160">
        <f t="shared" ref="J59:J91" si="2">SUM(B59:I59)</f>
        <v>331639</v>
      </c>
      <c r="K59" s="156"/>
      <c r="L59" s="177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</row>
    <row r="60" spans="1:27" ht="20.100000000000001" customHeight="1" x14ac:dyDescent="0.2">
      <c r="A60" s="161" t="s">
        <v>135</v>
      </c>
      <c r="B60" s="160">
        <f>+[10]Enero!B54+[10]Febrero!B58+[10]Marzo!B58+[10]Abril!B57+[10]Mayo!B58+[10]Junio!B58+[10]Julio!B58+[10]Agosto!B58+[10]Septiembre!B58+[10]Octubre!B58+[10]Noviembre!B58+[10]Diciembre!B58</f>
        <v>0</v>
      </c>
      <c r="C60" s="160">
        <f>+[10]Enero!C54+[10]Febrero!C58+[10]Marzo!C58+[10]Abril!C57+[10]Mayo!C58+[10]Junio!C58+[10]Julio!C58+[10]Agosto!C58+[10]Septiembre!C58+[10]Octubre!C58+[10]Noviembre!C58+[10]Diciembre!C58</f>
        <v>0</v>
      </c>
      <c r="D60" s="160">
        <f>+[10]Enero!D54+[10]Febrero!D58+[10]Marzo!D58+[10]Abril!D57+[10]Mayo!D58+[10]Junio!D58+[10]Julio!D58+[10]Agosto!D58+[10]Septiembre!D58+[10]Octubre!D58+[10]Noviembre!D58+[10]Diciembre!D58</f>
        <v>0</v>
      </c>
      <c r="E60" s="160">
        <f>+[10]Enero!E54+[10]Febrero!E58+[10]Marzo!E58+[10]Abril!E57+[10]Mayo!E58+[10]Junio!E58+[10]Julio!E58+[10]Agosto!E58+[10]Septiembre!E58+[10]Octubre!E58+[10]Noviembre!E58+[10]Diciembre!E58</f>
        <v>0</v>
      </c>
      <c r="F60" s="160">
        <f>+[10]Enero!F54+[10]Febrero!F58+[10]Marzo!F58+[10]Abril!F57+[10]Mayo!F58+[10]Junio!F58+[10]Julio!F58+[10]Agosto!F58+[10]Septiembre!F58+[10]Octubre!F58+[10]Noviembre!F58+[10]Diciembre!F58</f>
        <v>0</v>
      </c>
      <c r="G60" s="160">
        <f>+[10]Enero!G54+[10]Febrero!G58+[10]Marzo!G58+[10]Abril!G57+[10]Mayo!G58+[10]Junio!G58+[10]Julio!G58+[10]Agosto!G58+[10]Septiembre!G58+[10]Octubre!G58+[10]Noviembre!G58+[10]Diciembre!G58</f>
        <v>8651</v>
      </c>
      <c r="H60" s="160">
        <f>+[10]Enero!H54+[10]Febrero!H58+[10]Marzo!H58+[10]Abril!H57+[10]Mayo!H58+[10]Junio!H58+[10]Julio!H58+[10]Agosto!H58+[10]Septiembre!H58+[10]Octubre!H58+[10]Noviembre!H58+[10]Diciembre!H58</f>
        <v>0</v>
      </c>
      <c r="I60" s="160">
        <f>+[10]Enero!I54+[10]Febrero!I58+[10]Marzo!I58+[10]Abril!I57+[10]Mayo!I58+[10]Junio!I58+[10]Julio!I58+[10]Agosto!I58+[10]Septiembre!I58+[10]Octubre!I58+[10]Noviembre!I58+[10]Diciembre!I58</f>
        <v>0</v>
      </c>
      <c r="J60" s="160">
        <f t="shared" si="2"/>
        <v>8651</v>
      </c>
      <c r="K60" s="156"/>
      <c r="L60" s="177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</row>
    <row r="61" spans="1:27" ht="20.100000000000001" customHeight="1" x14ac:dyDescent="0.2">
      <c r="A61" s="161" t="s">
        <v>136</v>
      </c>
      <c r="B61" s="160">
        <f>(+[10]Enero!B55+[10]Febrero!B59+[10]Marzo!B59+[10]Abril!B58+[10]Mayo!B59+[10]Junio!B59+[10]Julio!B59+[10]Agosto!B59+[10]Septiembre!B59+[10]Octubre!B59+[10]Noviembre!B59+[10]Diciembre!B59)/4.5</f>
        <v>4007.7777777777778</v>
      </c>
      <c r="C61" s="160">
        <f>(+[10]Enero!C55+[10]Febrero!C59+[10]Marzo!C59+[10]Abril!C58+[10]Mayo!C59+[10]Junio!C59+[10]Julio!C59+[10]Agosto!C59+[10]Septiembre!C59+[10]Octubre!C59+[10]Noviembre!C59+[10]Diciembre!C59)/4.5</f>
        <v>490014.66666666669</v>
      </c>
      <c r="D61" s="160">
        <f>(+[10]Enero!D55+[10]Febrero!D59+[10]Marzo!D59+[10]Abril!D58+[10]Mayo!D59+[10]Junio!D59+[10]Julio!D59+[10]Agosto!D59+[10]Septiembre!D59+[10]Octubre!D59+[10]Noviembre!D59+[10]Diciembre!D59)/4.5</f>
        <v>990.22222222222217</v>
      </c>
      <c r="E61" s="160">
        <f>(+[10]Enero!E55+[10]Febrero!E59+[10]Marzo!E59+[10]Abril!E58+[10]Mayo!E59+[10]Junio!E59+[10]Julio!E59+[10]Agosto!E59+[10]Septiembre!E59+[10]Octubre!E59+[10]Noviembre!E59+[10]Diciembre!E59)/4.5</f>
        <v>2726.2222222222222</v>
      </c>
      <c r="F61" s="160">
        <f>(+[10]Enero!F55+[10]Febrero!F59+[10]Marzo!F59+[10]Abril!F58+[10]Mayo!F59+[10]Junio!F59+[10]Julio!F59+[10]Agosto!F59+[10]Septiembre!F59+[10]Octubre!F59+[10]Noviembre!F59+[10]Diciembre!F59)/4.5</f>
        <v>22739.777777777777</v>
      </c>
      <c r="G61" s="160">
        <f>(+[10]Enero!G55+[10]Febrero!G59+[10]Marzo!G59+[10]Abril!G58+[10]Mayo!G59+[10]Junio!G59+[10]Julio!G59+[10]Agosto!G59+[10]Septiembre!G59+[10]Octubre!G59+[10]Noviembre!G59+[10]Diciembre!G59)/4.5</f>
        <v>11742.222222222223</v>
      </c>
      <c r="H61" s="160">
        <f>(+[10]Enero!H55+[10]Febrero!H59+[10]Marzo!H59+[10]Abril!H58+[10]Mayo!H59+[10]Junio!H59+[10]Julio!H59+[10]Agosto!H59+[10]Septiembre!H59+[10]Octubre!H59+[10]Noviembre!H59+[10]Diciembre!H59)/4.5</f>
        <v>1560</v>
      </c>
      <c r="I61" s="160">
        <f>(+[10]Enero!I55+[10]Febrero!I59+[10]Marzo!I59+[10]Abril!I58+[10]Mayo!I59+[10]Junio!I59+[10]Julio!I59+[10]Agosto!I59+[10]Septiembre!I59+[10]Octubre!I59+[10]Noviembre!I59+[10]Diciembre!I59)/4.5</f>
        <v>79277.555555555562</v>
      </c>
      <c r="J61" s="160">
        <f>SUM(B61:I61)</f>
        <v>613058.4444444445</v>
      </c>
      <c r="K61" s="156"/>
      <c r="L61" s="177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</row>
    <row r="62" spans="1:27" ht="20.100000000000001" customHeight="1" x14ac:dyDescent="0.2">
      <c r="A62" s="161" t="s">
        <v>137</v>
      </c>
      <c r="B62" s="160">
        <f>+[10]Enero!B56+[10]Febrero!B60+[10]Marzo!B60+[10]Abril!B59+[10]Mayo!B60+[10]Junio!B60+[10]Julio!B60+[10]Agosto!B60+[10]Septiembre!B60+[10]Octubre!B60+[10]Noviembre!B60+[10]Diciembre!B60</f>
        <v>0</v>
      </c>
      <c r="C62" s="160">
        <f>+[10]Enero!C56+[10]Febrero!C60+[10]Marzo!C60+[10]Abril!C59+[10]Mayo!C60+[10]Junio!C60+[10]Julio!C60+[10]Agosto!C60+[10]Septiembre!C60+[10]Octubre!C60+[10]Noviembre!C60+[10]Diciembre!C60</f>
        <v>185</v>
      </c>
      <c r="D62" s="160">
        <f>+[10]Enero!D56+[10]Febrero!D60+[10]Marzo!D60+[10]Abril!D59+[10]Mayo!D60+[10]Junio!D60+[10]Julio!D60+[10]Agosto!D60+[10]Septiembre!D60+[10]Octubre!D60+[10]Noviembre!D60+[10]Diciembre!D60</f>
        <v>10886</v>
      </c>
      <c r="E62" s="160">
        <f>+[10]Enero!E56+[10]Febrero!E60+[10]Marzo!E60+[10]Abril!E59+[10]Mayo!E60+[10]Junio!E60+[10]Julio!E60+[10]Agosto!E60+[10]Septiembre!E60+[10]Octubre!E60+[10]Noviembre!E60+[10]Diciembre!E60</f>
        <v>0</v>
      </c>
      <c r="F62" s="160">
        <f>+[10]Enero!F56+[10]Febrero!F60+[10]Marzo!F60+[10]Abril!F59+[10]Mayo!F60+[10]Junio!F60+[10]Julio!F60+[10]Agosto!F60+[10]Septiembre!F60+[10]Octubre!F60+[10]Noviembre!F60+[10]Diciembre!F60</f>
        <v>60</v>
      </c>
      <c r="G62" s="160">
        <f>+[10]Enero!G56+[10]Febrero!G60+[10]Marzo!G60+[10]Abril!G59+[10]Mayo!G60+[10]Junio!G60+[10]Julio!G60+[10]Agosto!G60+[10]Septiembre!G60+[10]Octubre!G60+[10]Noviembre!G60+[10]Diciembre!G60</f>
        <v>672</v>
      </c>
      <c r="H62" s="160">
        <f>+[10]Enero!H56+[10]Febrero!H60+[10]Marzo!H60+[10]Abril!H59+[10]Mayo!H60+[10]Junio!H60+[10]Julio!H60+[10]Agosto!H60+[10]Septiembre!H60+[10]Octubre!H60+[10]Noviembre!H60+[10]Diciembre!H60</f>
        <v>26965</v>
      </c>
      <c r="I62" s="160">
        <f>+[10]Enero!I56+[10]Febrero!I60+[10]Marzo!I60+[10]Abril!I59+[10]Mayo!I60+[10]Junio!I60+[10]Julio!I60+[10]Agosto!I60+[10]Septiembre!I60+[10]Octubre!I60+[10]Noviembre!I60+[10]Diciembre!I60</f>
        <v>3828</v>
      </c>
      <c r="J62" s="160">
        <f t="shared" si="2"/>
        <v>42596</v>
      </c>
      <c r="K62" s="156"/>
      <c r="L62" s="177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</row>
    <row r="63" spans="1:27" ht="20.100000000000001" customHeight="1" x14ac:dyDescent="0.2">
      <c r="A63" s="161" t="s">
        <v>138</v>
      </c>
      <c r="B63" s="160">
        <f>+[10]Enero!B57+[10]Febrero!B61+[10]Marzo!B61+[10]Abril!B60+[10]Mayo!B61+[10]Junio!B61+[10]Julio!B61+[10]Agosto!B61+[10]Septiembre!B61+[10]Octubre!B61+[10]Noviembre!B61+[10]Diciembre!B61</f>
        <v>5337</v>
      </c>
      <c r="C63" s="160">
        <f>+[10]Enero!C57+[10]Febrero!C61+[10]Marzo!C61+[10]Abril!C60+[10]Mayo!C61+[10]Junio!C61+[10]Julio!C61+[10]Agosto!C61+[10]Septiembre!C61+[10]Octubre!C61+[10]Noviembre!C61+[10]Diciembre!C61</f>
        <v>2515</v>
      </c>
      <c r="D63" s="160">
        <f>+[10]Enero!D57+[10]Febrero!D61+[10]Marzo!D61+[10]Abril!D60+[10]Mayo!D61+[10]Junio!D61+[10]Julio!D61+[10]Agosto!D61+[10]Septiembre!D61+[10]Octubre!D61+[10]Noviembre!D61+[10]Diciembre!D61</f>
        <v>21206</v>
      </c>
      <c r="E63" s="160">
        <f>+[10]Enero!E57+[10]Febrero!E61+[10]Marzo!E61+[10]Abril!E60+[10]Mayo!E61+[10]Junio!E61+[10]Julio!E61+[10]Agosto!E61+[10]Septiembre!E61+[10]Octubre!E61+[10]Noviembre!E61+[10]Diciembre!E61</f>
        <v>28982</v>
      </c>
      <c r="F63" s="160">
        <f>+[10]Enero!F57+[10]Febrero!F61+[10]Marzo!F61+[10]Abril!F60+[10]Mayo!F61+[10]Junio!F61+[10]Julio!F61+[10]Agosto!F61+[10]Septiembre!F61+[10]Octubre!F61+[10]Noviembre!F61+[10]Diciembre!F61</f>
        <v>27475</v>
      </c>
      <c r="G63" s="160">
        <f>+[10]Enero!G57+[10]Febrero!G61+[10]Marzo!G61+[10]Abril!G60+[10]Mayo!G61+[10]Junio!G61+[10]Julio!G61+[10]Agosto!G61+[10]Septiembre!G61+[10]Octubre!G61+[10]Noviembre!G61+[10]Diciembre!G61</f>
        <v>17038</v>
      </c>
      <c r="H63" s="160">
        <f>+[10]Enero!H57+[10]Febrero!H61+[10]Marzo!H61+[10]Abril!H60+[10]Mayo!H61+[10]Junio!H61+[10]Julio!H61+[10]Agosto!H61+[10]Septiembre!H61+[10]Octubre!H61+[10]Noviembre!H61+[10]Diciembre!H61</f>
        <v>173405</v>
      </c>
      <c r="I63" s="160">
        <f>+[10]Enero!I57+[10]Febrero!I61+[10]Marzo!I61+[10]Abril!I60+[10]Mayo!I61+[10]Junio!I61+[10]Julio!I61+[10]Agosto!I61+[10]Septiembre!I61+[10]Octubre!I61+[10]Noviembre!I61+[10]Diciembre!I61</f>
        <v>52834</v>
      </c>
      <c r="J63" s="160">
        <f t="shared" si="2"/>
        <v>328792</v>
      </c>
      <c r="K63" s="156"/>
      <c r="L63" s="177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</row>
    <row r="64" spans="1:27" ht="20.100000000000001" customHeight="1" x14ac:dyDescent="0.2">
      <c r="A64" s="161" t="s">
        <v>139</v>
      </c>
      <c r="B64" s="160">
        <f>+[10]Enero!B58+[10]Febrero!B62+[10]Marzo!B62+[10]Abril!B61+[10]Mayo!B62+[10]Junio!B62+[10]Julio!B62+[10]Agosto!B62+[10]Septiembre!B62+[10]Octubre!B62+[10]Noviembre!B62+[10]Diciembre!B62</f>
        <v>956</v>
      </c>
      <c r="C64" s="160">
        <f>+[10]Enero!C58+[10]Febrero!C62+[10]Marzo!C62+[10]Abril!C61+[10]Mayo!C62+[10]Junio!C62+[10]Julio!C62+[10]Agosto!C62+[10]Septiembre!C62+[10]Octubre!C62+[10]Noviembre!C62+[10]Diciembre!C62</f>
        <v>1478</v>
      </c>
      <c r="D64" s="160">
        <f>+[10]Enero!D58+[10]Febrero!D62+[10]Marzo!D62+[10]Abril!D61+[10]Mayo!D62+[10]Junio!D62+[10]Julio!D62+[10]Agosto!D62+[10]Septiembre!D62+[10]Octubre!D62+[10]Noviembre!D62+[10]Diciembre!D62</f>
        <v>14799</v>
      </c>
      <c r="E64" s="160">
        <f>+[10]Enero!E58+[10]Febrero!E62+[10]Marzo!E62+[10]Abril!E61+[10]Mayo!E62+[10]Junio!E62+[10]Julio!E62+[10]Agosto!E62+[10]Septiembre!E62+[10]Octubre!E62+[10]Noviembre!E62+[10]Diciembre!E62</f>
        <v>10316</v>
      </c>
      <c r="F64" s="160">
        <f>+[10]Enero!F58+[10]Febrero!F62+[10]Marzo!F62+[10]Abril!F61+[10]Mayo!F62+[10]Junio!F62+[10]Julio!F62+[10]Agosto!F62+[10]Septiembre!F62+[10]Octubre!F62+[10]Noviembre!F62+[10]Diciembre!F62</f>
        <v>8930</v>
      </c>
      <c r="G64" s="160">
        <f>+[10]Enero!G58+[10]Febrero!G62+[10]Marzo!G62+[10]Abril!G61+[10]Mayo!G62+[10]Junio!G62+[10]Julio!G62+[10]Agosto!G62+[10]Septiembre!G62+[10]Octubre!G62+[10]Noviembre!G62+[10]Diciembre!G62</f>
        <v>79250</v>
      </c>
      <c r="H64" s="160">
        <f>+[10]Enero!H58+[10]Febrero!H62+[10]Marzo!H62+[10]Abril!H61+[10]Mayo!H62+[10]Junio!H62+[10]Julio!H62+[10]Agosto!H62+[10]Septiembre!H62+[10]Octubre!H62+[10]Noviembre!H62+[10]Diciembre!H62</f>
        <v>119700</v>
      </c>
      <c r="I64" s="160">
        <f>+[10]Enero!I58+[10]Febrero!I62+[10]Marzo!I62+[10]Abril!I61+[10]Mayo!I62+[10]Junio!I62+[10]Julio!I62+[10]Agosto!I62+[10]Septiembre!I62+[10]Octubre!I62+[10]Noviembre!I62+[10]Diciembre!I62</f>
        <v>9842</v>
      </c>
      <c r="J64" s="160">
        <f t="shared" si="2"/>
        <v>245271</v>
      </c>
      <c r="K64" s="156"/>
      <c r="L64" s="177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</row>
    <row r="65" spans="1:27" ht="20.100000000000001" customHeight="1" x14ac:dyDescent="0.2">
      <c r="A65" s="161" t="s">
        <v>140</v>
      </c>
      <c r="B65" s="160">
        <f>+[10]Enero!B59+[10]Febrero!B63+[10]Marzo!B63+[10]Abril!B62+[10]Mayo!B63+[10]Junio!B63+[10]Julio!B63+[10]Agosto!B63+[10]Septiembre!B63+[10]Octubre!B63+[10]Noviembre!B63+[10]Diciembre!B63</f>
        <v>1678</v>
      </c>
      <c r="C65" s="160">
        <f>+[10]Enero!C59+[10]Febrero!C63+[10]Marzo!C63+[10]Abril!C62+[10]Mayo!C63+[10]Junio!C63+[10]Julio!C63+[10]Agosto!C63+[10]Septiembre!C63+[10]Octubre!C63+[10]Noviembre!C63+[10]Diciembre!C63</f>
        <v>0</v>
      </c>
      <c r="D65" s="160">
        <f>+[10]Enero!D59+[10]Febrero!D63+[10]Marzo!D63+[10]Abril!D62+[10]Mayo!D63+[10]Junio!D63+[10]Julio!D63+[10]Agosto!D63+[10]Septiembre!D63+[10]Octubre!D63+[10]Noviembre!D63+[10]Diciembre!D63</f>
        <v>0</v>
      </c>
      <c r="E65" s="160">
        <f>+[10]Enero!E59+[10]Febrero!E63+[10]Marzo!E63+[10]Abril!E62+[10]Mayo!E63+[10]Junio!E63+[10]Julio!E63+[10]Agosto!E63+[10]Septiembre!E63+[10]Octubre!E63+[10]Noviembre!E63+[10]Diciembre!E63</f>
        <v>5</v>
      </c>
      <c r="F65" s="160">
        <f>+[10]Enero!F59+[10]Febrero!F63+[10]Marzo!F63+[10]Abril!F62+[10]Mayo!F63+[10]Junio!F63+[10]Julio!F63+[10]Agosto!F63+[10]Septiembre!F63+[10]Octubre!F63+[10]Noviembre!F63+[10]Diciembre!F63</f>
        <v>507</v>
      </c>
      <c r="G65" s="160">
        <f>+[10]Enero!G59+[10]Febrero!G63+[10]Marzo!G63+[10]Abril!G62+[10]Mayo!G63+[10]Junio!G63+[10]Julio!G63+[10]Agosto!G63+[10]Septiembre!G63+[10]Octubre!G63+[10]Noviembre!G63+[10]Diciembre!G63</f>
        <v>3554</v>
      </c>
      <c r="H65" s="160">
        <f>+[10]Enero!H59+[10]Febrero!H63+[10]Marzo!H63+[10]Abril!H62+[10]Mayo!H63+[10]Junio!H63+[10]Julio!H63+[10]Agosto!H63+[10]Septiembre!H63+[10]Octubre!H63+[10]Noviembre!H63+[10]Diciembre!H63</f>
        <v>1858</v>
      </c>
      <c r="I65" s="160">
        <f>+[10]Enero!I59+[10]Febrero!I63+[10]Marzo!I63+[10]Abril!I62+[10]Mayo!I63+[10]Junio!I63+[10]Julio!I63+[10]Agosto!I63+[10]Septiembre!I63+[10]Octubre!I63+[10]Noviembre!I63+[10]Diciembre!I63</f>
        <v>0</v>
      </c>
      <c r="J65" s="160">
        <f t="shared" si="2"/>
        <v>7602</v>
      </c>
      <c r="K65" s="156"/>
      <c r="L65" s="177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</row>
    <row r="66" spans="1:27" ht="20.100000000000001" customHeight="1" x14ac:dyDescent="0.2">
      <c r="A66" s="161" t="s">
        <v>141</v>
      </c>
      <c r="B66" s="160">
        <f>+[10]Enero!B60+[10]Febrero!B64+[10]Marzo!B64+[10]Abril!B63+[10]Mayo!B64+[10]Junio!B64+[10]Julio!B64+[10]Agosto!B64+[10]Septiembre!B64+[10]Octubre!B64+[10]Noviembre!B64+[10]Diciembre!B64</f>
        <v>9710</v>
      </c>
      <c r="C66" s="160">
        <f>+[10]Enero!C60+[10]Febrero!C64+[10]Marzo!C64+[10]Abril!C63+[10]Mayo!C64+[10]Junio!C64+[10]Julio!C64+[10]Agosto!C64+[10]Septiembre!C64+[10]Octubre!C64+[10]Noviembre!C64+[10]Diciembre!C64</f>
        <v>21052</v>
      </c>
      <c r="D66" s="160">
        <f>+[10]Enero!D60+[10]Febrero!D64+[10]Marzo!D64+[10]Abril!D63+[10]Mayo!D64+[10]Junio!D64+[10]Julio!D64+[10]Agosto!D64+[10]Septiembre!D64+[10]Octubre!D64+[10]Noviembre!D64+[10]Diciembre!D64</f>
        <v>41439</v>
      </c>
      <c r="E66" s="160">
        <f>+[10]Enero!E60+[10]Febrero!E64+[10]Marzo!E64+[10]Abril!E63+[10]Mayo!E64+[10]Junio!E64+[10]Julio!E64+[10]Agosto!E64+[10]Septiembre!E64+[10]Octubre!E64+[10]Noviembre!E64+[10]Diciembre!E64</f>
        <v>6867</v>
      </c>
      <c r="F66" s="160">
        <f>+[10]Enero!F60+[10]Febrero!F64+[10]Marzo!F64+[10]Abril!F63+[10]Mayo!F64+[10]Junio!F64+[10]Julio!F64+[10]Agosto!F64+[10]Septiembre!F64+[10]Octubre!F64+[10]Noviembre!F64+[10]Diciembre!F64</f>
        <v>31240</v>
      </c>
      <c r="G66" s="160">
        <f>+[10]Enero!G60+[10]Febrero!G64+[10]Marzo!G64+[10]Abril!G63+[10]Mayo!G64+[10]Junio!G64+[10]Julio!G64+[10]Agosto!G64+[10]Septiembre!G64+[10]Octubre!G64+[10]Noviembre!G64+[10]Diciembre!G64</f>
        <v>111392</v>
      </c>
      <c r="H66" s="160">
        <f>+[10]Enero!H60+[10]Febrero!H64+[10]Marzo!H64+[10]Abril!H63+[10]Mayo!H64+[10]Junio!H64+[10]Julio!H64+[10]Agosto!H64+[10]Septiembre!H64+[10]Octubre!H64+[10]Noviembre!H64+[10]Diciembre!H64</f>
        <v>136166</v>
      </c>
      <c r="I66" s="160">
        <f>+[10]Enero!I60+[10]Febrero!I64+[10]Marzo!I64+[10]Abril!I63+[10]Mayo!I64+[10]Junio!I64+[10]Julio!I64+[10]Agosto!I64+[10]Septiembre!I64+[10]Octubre!I64+[10]Noviembre!I64+[10]Diciembre!I64</f>
        <v>15165</v>
      </c>
      <c r="J66" s="160">
        <f t="shared" si="2"/>
        <v>373031</v>
      </c>
      <c r="K66" s="156"/>
      <c r="L66" s="177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</row>
    <row r="67" spans="1:27" ht="20.100000000000001" customHeight="1" x14ac:dyDescent="0.2">
      <c r="A67" s="161" t="s">
        <v>142</v>
      </c>
      <c r="B67" s="160">
        <f>+[10]Enero!B61+[10]Febrero!B65+[10]Marzo!B65+[10]Abril!B64+[10]Mayo!B65+[10]Junio!B65+[10]Julio!B65+[10]Agosto!B65+[10]Septiembre!B65+[10]Octubre!B65+[10]Noviembre!B65+[10]Diciembre!B65</f>
        <v>19540</v>
      </c>
      <c r="C67" s="160">
        <f>+[10]Enero!C61+[10]Febrero!C65+[10]Marzo!C65+[10]Abril!C64+[10]Mayo!C65+[10]Junio!C65+[10]Julio!C65+[10]Agosto!C65+[10]Septiembre!C65+[10]Octubre!C65+[10]Noviembre!C65+[10]Diciembre!C65</f>
        <v>11620</v>
      </c>
      <c r="D67" s="160">
        <f>+[10]Enero!D61+[10]Febrero!D65+[10]Marzo!D65+[10]Abril!D64+[10]Mayo!D65+[10]Junio!D65+[10]Julio!D65+[10]Agosto!D65+[10]Septiembre!D65+[10]Octubre!D65+[10]Noviembre!D65+[10]Diciembre!D65</f>
        <v>4304</v>
      </c>
      <c r="E67" s="160">
        <f>+[10]Enero!E61+[10]Febrero!E65+[10]Marzo!E65+[10]Abril!E64+[10]Mayo!E65+[10]Junio!E65+[10]Julio!E65+[10]Agosto!E65+[10]Septiembre!E65+[10]Octubre!E65+[10]Noviembre!E65+[10]Diciembre!E65</f>
        <v>21510</v>
      </c>
      <c r="F67" s="160">
        <f>+[10]Enero!F61+[10]Febrero!F65+[10]Marzo!F65+[10]Abril!F64+[10]Mayo!F65+[10]Junio!F65+[10]Julio!F65+[10]Agosto!F65+[10]Septiembre!F65+[10]Octubre!F65+[10]Noviembre!F65+[10]Diciembre!F65</f>
        <v>10080</v>
      </c>
      <c r="G67" s="160">
        <f>+[10]Enero!G61+[10]Febrero!G65+[10]Marzo!G65+[10]Abril!G64+[10]Mayo!G65+[10]Junio!G65+[10]Julio!G65+[10]Agosto!G65+[10]Septiembre!G65+[10]Octubre!G65+[10]Noviembre!G65+[10]Diciembre!G65</f>
        <v>1984</v>
      </c>
      <c r="H67" s="160">
        <f>+[10]Enero!H61+[10]Febrero!H65+[10]Marzo!H65+[10]Abril!H64+[10]Mayo!H65+[10]Junio!H65+[10]Julio!H65+[10]Agosto!H65+[10]Septiembre!H65+[10]Octubre!H65+[10]Noviembre!H65+[10]Diciembre!H65</f>
        <v>28921</v>
      </c>
      <c r="I67" s="160">
        <f>+[10]Enero!I61+[10]Febrero!I65+[10]Marzo!I65+[10]Abril!I64+[10]Mayo!I65+[10]Junio!I65+[10]Julio!I65+[10]Agosto!I65+[10]Septiembre!I65+[10]Octubre!I65+[10]Noviembre!I65+[10]Diciembre!I65</f>
        <v>6314</v>
      </c>
      <c r="J67" s="160">
        <f t="shared" si="2"/>
        <v>104273</v>
      </c>
      <c r="K67" s="156"/>
      <c r="L67" s="177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</row>
    <row r="68" spans="1:27" ht="20.100000000000001" customHeight="1" x14ac:dyDescent="0.2">
      <c r="A68" s="161" t="s">
        <v>143</v>
      </c>
      <c r="B68" s="160">
        <f>+[10]Enero!B62+[10]Febrero!B66+[10]Marzo!B66+[10]Abril!B65+[10]Mayo!B66+[10]Junio!B66+[10]Julio!B66+[10]Agosto!B66+[10]Septiembre!B66+[10]Octubre!B66+[10]Noviembre!B66+[10]Diciembre!B66</f>
        <v>930</v>
      </c>
      <c r="C68" s="160">
        <f>+[10]Enero!C62+[10]Febrero!C66+[10]Marzo!C66+[10]Abril!C65+[10]Mayo!C66+[10]Junio!C66+[10]Julio!C66+[10]Agosto!C66+[10]Septiembre!C66+[10]Octubre!C66+[10]Noviembre!C66+[10]Diciembre!C66</f>
        <v>19795</v>
      </c>
      <c r="D68" s="160">
        <f>+[10]Enero!D62+[10]Febrero!D66+[10]Marzo!D66+[10]Abril!D65+[10]Mayo!D66+[10]Junio!D66+[10]Julio!D66+[10]Agosto!D66+[10]Septiembre!D66+[10]Octubre!D66+[10]Noviembre!D66+[10]Diciembre!D66</f>
        <v>679</v>
      </c>
      <c r="E68" s="160">
        <f>+[10]Enero!E62+[10]Febrero!E66+[10]Marzo!E66+[10]Abril!E65+[10]Mayo!E66+[10]Junio!E66+[10]Julio!E66+[10]Agosto!E66+[10]Septiembre!E66+[10]Octubre!E66+[10]Noviembre!E66+[10]Diciembre!E66</f>
        <v>515</v>
      </c>
      <c r="F68" s="160">
        <f>+[10]Enero!F62+[10]Febrero!F66+[10]Marzo!F66+[10]Abril!F65+[10]Mayo!F66+[10]Junio!F66+[10]Julio!F66+[10]Agosto!F66+[10]Septiembre!F66+[10]Octubre!F66+[10]Noviembre!F66+[10]Diciembre!F66</f>
        <v>18915</v>
      </c>
      <c r="G68" s="160">
        <f>+[10]Enero!G62+[10]Febrero!G66+[10]Marzo!G66+[10]Abril!G65+[10]Mayo!G66+[10]Junio!G66+[10]Julio!G66+[10]Agosto!G66+[10]Septiembre!G66+[10]Octubre!G66+[10]Noviembre!G66+[10]Diciembre!G66</f>
        <v>6124</v>
      </c>
      <c r="H68" s="160">
        <f>+[10]Enero!H62+[10]Febrero!H66+[10]Marzo!H66+[10]Abril!H65+[10]Mayo!H66+[10]Junio!H66+[10]Julio!H66+[10]Agosto!H66+[10]Septiembre!H66+[10]Octubre!H66+[10]Noviembre!H66+[10]Diciembre!H66</f>
        <v>409</v>
      </c>
      <c r="I68" s="160">
        <f>+[10]Enero!I62+[10]Febrero!I66+[10]Marzo!I66+[10]Abril!I65+[10]Mayo!I66+[10]Junio!I66+[10]Julio!I66+[10]Agosto!I66+[10]Septiembre!I66+[10]Octubre!I66+[10]Noviembre!I66+[10]Diciembre!I66</f>
        <v>14458</v>
      </c>
      <c r="J68" s="160">
        <f t="shared" si="2"/>
        <v>61825</v>
      </c>
      <c r="K68" s="156"/>
      <c r="L68" s="177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</row>
    <row r="69" spans="1:27" ht="20.100000000000001" customHeight="1" x14ac:dyDescent="0.2">
      <c r="A69" s="161" t="s">
        <v>144</v>
      </c>
      <c r="B69" s="160">
        <f>+[10]Enero!B63+[10]Febrero!B67+[10]Marzo!B67+[10]Abril!B66+[10]Mayo!B67+[10]Junio!B67+[10]Julio!B67+[10]Agosto!B67+[10]Septiembre!B67+[10]Octubre!B67+[10]Noviembre!B67+[10]Diciembre!B67</f>
        <v>5</v>
      </c>
      <c r="C69" s="160">
        <f>+[10]Enero!C63+[10]Febrero!C67+[10]Marzo!C67+[10]Abril!C66+[10]Mayo!C67+[10]Junio!C67+[10]Julio!C67+[10]Agosto!C67+[10]Septiembre!C67+[10]Octubre!C67+[10]Noviembre!C67+[10]Diciembre!C67</f>
        <v>0</v>
      </c>
      <c r="D69" s="160">
        <f>+[10]Enero!D63+[10]Febrero!D67+[10]Marzo!D67+[10]Abril!D66+[10]Mayo!D67+[10]Junio!D67+[10]Julio!D67+[10]Agosto!D67+[10]Septiembre!D67+[10]Octubre!D67+[10]Noviembre!D67+[10]Diciembre!D67</f>
        <v>0</v>
      </c>
      <c r="E69" s="160">
        <f>+[10]Enero!E63+[10]Febrero!E67+[10]Marzo!E67+[10]Abril!E66+[10]Mayo!E67+[10]Junio!E67+[10]Julio!E67+[10]Agosto!E67+[10]Septiembre!E67+[10]Octubre!E67+[10]Noviembre!E67+[10]Diciembre!E67</f>
        <v>28642</v>
      </c>
      <c r="F69" s="160">
        <f>+[10]Enero!F63+[10]Febrero!F67+[10]Marzo!F67+[10]Abril!F66+[10]Mayo!F67+[10]Junio!F67+[10]Julio!F67+[10]Agosto!F67+[10]Septiembre!F67+[10]Octubre!F67+[10]Noviembre!F67+[10]Diciembre!F67</f>
        <v>6062</v>
      </c>
      <c r="G69" s="160">
        <f>+[10]Enero!G63+[10]Febrero!G67+[10]Marzo!G67+[10]Abril!G66+[10]Mayo!G67+[10]Junio!G67+[10]Julio!G67+[10]Agosto!G67+[10]Septiembre!G67+[10]Octubre!G67+[10]Noviembre!G67+[10]Diciembre!G67</f>
        <v>152</v>
      </c>
      <c r="H69" s="160">
        <f>+[10]Enero!H63+[10]Febrero!H67+[10]Marzo!H67+[10]Abril!H66+[10]Mayo!H67+[10]Junio!H67+[10]Julio!H67+[10]Agosto!H67+[10]Septiembre!H67+[10]Octubre!H67+[10]Noviembre!H67+[10]Diciembre!H67</f>
        <v>234</v>
      </c>
      <c r="I69" s="160">
        <f>+[10]Enero!I63+[10]Febrero!I67+[10]Marzo!I67+[10]Abril!I66+[10]Mayo!I67+[10]Junio!I67+[10]Julio!I67+[10]Agosto!I67+[10]Septiembre!I67+[10]Octubre!I67+[10]Noviembre!I67+[10]Diciembre!I67</f>
        <v>0</v>
      </c>
      <c r="J69" s="160">
        <f t="shared" si="2"/>
        <v>35095</v>
      </c>
      <c r="K69" s="156"/>
      <c r="L69" s="177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</row>
    <row r="70" spans="1:27" ht="20.100000000000001" customHeight="1" x14ac:dyDescent="0.2">
      <c r="A70" s="161" t="s">
        <v>145</v>
      </c>
      <c r="B70" s="160">
        <f>+[10]Enero!B64+[10]Febrero!B68+[10]Marzo!B68+[10]Abril!B67+[10]Mayo!B68+[10]Junio!B68+[10]Julio!B68+[10]Agosto!B68+[10]Septiembre!B68+[10]Octubre!B68+[10]Noviembre!B68+[10]Diciembre!B68</f>
        <v>9725</v>
      </c>
      <c r="C70" s="160">
        <f>+[10]Enero!C64+[10]Febrero!C68+[10]Marzo!C68+[10]Abril!C67+[10]Mayo!C68+[10]Junio!C68+[10]Julio!C68+[10]Agosto!C68+[10]Septiembre!C68+[10]Octubre!C68+[10]Noviembre!C68+[10]Diciembre!C68</f>
        <v>17136</v>
      </c>
      <c r="D70" s="160">
        <f>+[10]Enero!D64+[10]Febrero!D68+[10]Marzo!D68+[10]Abril!D67+[10]Mayo!D68+[10]Junio!D68+[10]Julio!D68+[10]Agosto!D68+[10]Septiembre!D68+[10]Octubre!D68+[10]Noviembre!D68+[10]Diciembre!D68</f>
        <v>2833</v>
      </c>
      <c r="E70" s="160">
        <f>+[10]Enero!E64+[10]Febrero!E68+[10]Marzo!E68+[10]Abril!E67+[10]Mayo!E68+[10]Junio!E68+[10]Julio!E68+[10]Agosto!E68+[10]Septiembre!E68+[10]Octubre!E68+[10]Noviembre!E68+[10]Diciembre!E68</f>
        <v>3361</v>
      </c>
      <c r="F70" s="160">
        <f>+[10]Enero!F64+[10]Febrero!F68+[10]Marzo!F68+[10]Abril!F67+[10]Mayo!F68+[10]Junio!F68+[10]Julio!F68+[10]Agosto!F68+[10]Septiembre!F68+[10]Octubre!F68+[10]Noviembre!F68+[10]Diciembre!F68</f>
        <v>23263</v>
      </c>
      <c r="G70" s="160">
        <f>+[10]Enero!G64+[10]Febrero!G68+[10]Marzo!G68+[10]Abril!G67+[10]Mayo!G68+[10]Junio!G68+[10]Julio!G68+[10]Agosto!G68+[10]Septiembre!G68+[10]Octubre!G68+[10]Noviembre!G68+[10]Diciembre!G68</f>
        <v>10294</v>
      </c>
      <c r="H70" s="160">
        <f>+[10]Enero!H64+[10]Febrero!H68+[10]Marzo!H68+[10]Abril!H67+[10]Mayo!H68+[10]Junio!H68+[10]Julio!H68+[10]Agosto!H68+[10]Septiembre!H68+[10]Octubre!H68+[10]Noviembre!H68+[10]Diciembre!H68</f>
        <v>552</v>
      </c>
      <c r="I70" s="160">
        <f>+[10]Enero!I64+[10]Febrero!I68+[10]Marzo!I68+[10]Abril!I67+[10]Mayo!I68+[10]Junio!I68+[10]Julio!I68+[10]Agosto!I68+[10]Septiembre!I68+[10]Octubre!I68+[10]Noviembre!I68+[10]Diciembre!I68</f>
        <v>4324</v>
      </c>
      <c r="J70" s="160">
        <f t="shared" si="2"/>
        <v>71488</v>
      </c>
      <c r="K70" s="156"/>
      <c r="L70" s="177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</row>
    <row r="71" spans="1:27" ht="20.100000000000001" customHeight="1" x14ac:dyDescent="0.2">
      <c r="A71" s="161" t="s">
        <v>146</v>
      </c>
      <c r="B71" s="160">
        <f>+[10]Enero!B65+[10]Febrero!B69+[10]Marzo!B69+[10]Abril!B68+[10]Mayo!B69+[10]Junio!B69+[10]Julio!B69+[10]Agosto!B69+[10]Septiembre!B69+[10]Octubre!B69+[10]Noviembre!B69+[10]Diciembre!B69</f>
        <v>64775</v>
      </c>
      <c r="C71" s="160">
        <f>+[10]Enero!C65+[10]Febrero!C69+[10]Marzo!C69+[10]Abril!C68+[10]Mayo!C69+[10]Junio!C69+[10]Julio!C69+[10]Agosto!C69+[10]Septiembre!C69+[10]Octubre!C69+[10]Noviembre!C69+[10]Diciembre!C69</f>
        <v>40599</v>
      </c>
      <c r="D71" s="160">
        <f>+[10]Enero!D65+[10]Febrero!D69+[10]Marzo!D69+[10]Abril!D68+[10]Mayo!D69+[10]Junio!D69+[10]Julio!D69+[10]Agosto!D69+[10]Septiembre!D69+[10]Octubre!D69+[10]Noviembre!D69+[10]Diciembre!D69</f>
        <v>44819</v>
      </c>
      <c r="E71" s="160">
        <f>+[10]Enero!E65+[10]Febrero!E69+[10]Marzo!E69+[10]Abril!E68+[10]Mayo!E69+[10]Junio!E69+[10]Julio!E69+[10]Agosto!E69+[10]Septiembre!E69+[10]Octubre!E69+[10]Noviembre!E69+[10]Diciembre!E69</f>
        <v>83971</v>
      </c>
      <c r="F71" s="160">
        <f>+[10]Enero!F65+[10]Febrero!F69+[10]Marzo!F69+[10]Abril!F68+[10]Mayo!F69+[10]Junio!F69+[10]Julio!F69+[10]Agosto!F69+[10]Septiembre!F69+[10]Octubre!F69+[10]Noviembre!F69+[10]Diciembre!F69</f>
        <v>44223</v>
      </c>
      <c r="G71" s="160">
        <f>+[10]Enero!G65+[10]Febrero!G69+[10]Marzo!G69+[10]Abril!G68+[10]Mayo!G69+[10]Junio!G69+[10]Julio!G69+[10]Agosto!G69+[10]Septiembre!G69+[10]Octubre!G69+[10]Noviembre!G69+[10]Diciembre!G69</f>
        <v>13287</v>
      </c>
      <c r="H71" s="160">
        <f>+[10]Enero!H65+[10]Febrero!H69+[10]Marzo!H69+[10]Abril!H68+[10]Mayo!H69+[10]Junio!H69+[10]Julio!H69+[10]Agosto!H69+[10]Septiembre!H69+[10]Octubre!H69+[10]Noviembre!H69+[10]Diciembre!H69</f>
        <v>76282</v>
      </c>
      <c r="I71" s="160">
        <f>+[10]Enero!I65+[10]Febrero!I69+[10]Marzo!I69+[10]Abril!I68+[10]Mayo!I69+[10]Junio!I69+[10]Julio!I69+[10]Agosto!I69+[10]Septiembre!I69+[10]Octubre!I69+[10]Noviembre!I69+[10]Diciembre!I69</f>
        <v>17150</v>
      </c>
      <c r="J71" s="160">
        <f t="shared" si="2"/>
        <v>385106</v>
      </c>
      <c r="K71" s="156"/>
      <c r="L71" s="177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</row>
    <row r="72" spans="1:27" ht="20.100000000000001" customHeight="1" x14ac:dyDescent="0.2">
      <c r="A72" s="161" t="s">
        <v>147</v>
      </c>
      <c r="B72" s="160">
        <f>+[10]Enero!B66+[10]Febrero!B70+[10]Marzo!B70+[10]Abril!B69+[10]Mayo!B70+[10]Junio!B70+[10]Julio!B70+[10]Agosto!B70+[10]Septiembre!B70+[10]Octubre!B70+[10]Noviembre!B70+[10]Diciembre!B70</f>
        <v>8444</v>
      </c>
      <c r="C72" s="160">
        <f>+[10]Enero!C66+[10]Febrero!C70+[10]Marzo!C70+[10]Abril!C69+[10]Mayo!C70+[10]Junio!C70+[10]Julio!C70+[10]Agosto!C70+[10]Septiembre!C70+[10]Octubre!C70+[10]Noviembre!C70+[10]Diciembre!C70</f>
        <v>5507</v>
      </c>
      <c r="D72" s="160">
        <f>+[10]Enero!D66+[10]Febrero!D70+[10]Marzo!D70+[10]Abril!D69+[10]Mayo!D70+[10]Junio!D70+[10]Julio!D70+[10]Agosto!D70+[10]Septiembre!D70+[10]Octubre!D70+[10]Noviembre!D70+[10]Diciembre!D70</f>
        <v>44260</v>
      </c>
      <c r="E72" s="160">
        <f>+[10]Enero!E66+[10]Febrero!E70+[10]Marzo!E70+[10]Abril!E69+[10]Mayo!E70+[10]Junio!E70+[10]Julio!E70+[10]Agosto!E70+[10]Septiembre!E70+[10]Octubre!E70+[10]Noviembre!E70+[10]Diciembre!E70</f>
        <v>27490</v>
      </c>
      <c r="F72" s="160">
        <f>+[10]Enero!F66+[10]Febrero!F70+[10]Marzo!F70+[10]Abril!F69+[10]Mayo!F70+[10]Junio!F70+[10]Julio!F70+[10]Agosto!F70+[10]Septiembre!F70+[10]Octubre!F70+[10]Noviembre!F70+[10]Diciembre!F70</f>
        <v>12056</v>
      </c>
      <c r="G72" s="160">
        <f>+[10]Enero!G66+[10]Febrero!G70+[10]Marzo!G70+[10]Abril!G69+[10]Mayo!G70+[10]Junio!G70+[10]Julio!G70+[10]Agosto!G70+[10]Septiembre!G70+[10]Octubre!G70+[10]Noviembre!G70+[10]Diciembre!G70</f>
        <v>7379</v>
      </c>
      <c r="H72" s="160">
        <f>+[10]Enero!H66+[10]Febrero!H70+[10]Marzo!H70+[10]Abril!H69+[10]Mayo!H70+[10]Junio!H70+[10]Julio!H70+[10]Agosto!H70+[10]Septiembre!H70+[10]Octubre!H70+[10]Noviembre!H70+[10]Diciembre!H70</f>
        <v>5975</v>
      </c>
      <c r="I72" s="160">
        <f>+[10]Enero!I66+[10]Febrero!I70+[10]Marzo!I70+[10]Abril!I69+[10]Mayo!I70+[10]Junio!I70+[10]Julio!I70+[10]Agosto!I70+[10]Septiembre!I70+[10]Octubre!I70+[10]Noviembre!I70+[10]Diciembre!I70</f>
        <v>2155</v>
      </c>
      <c r="J72" s="160">
        <f t="shared" si="2"/>
        <v>113266</v>
      </c>
      <c r="K72" s="156"/>
      <c r="L72" s="177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</row>
    <row r="73" spans="1:27" ht="20.100000000000001" customHeight="1" x14ac:dyDescent="0.2">
      <c r="A73" s="161" t="s">
        <v>148</v>
      </c>
      <c r="B73" s="160">
        <f>+[10]Enero!B67+[10]Febrero!B71+[10]Marzo!B71+[10]Abril!B70+[10]Mayo!B71+[10]Junio!B71+[10]Julio!B71+[10]Agosto!B71+[10]Septiembre!B71+[10]Octubre!B71+[10]Noviembre!B71+[10]Diciembre!B71</f>
        <v>2</v>
      </c>
      <c r="C73" s="160">
        <f>+[10]Enero!C67+[10]Febrero!C71+[10]Marzo!C71+[10]Abril!C70+[10]Mayo!C71+[10]Junio!C71+[10]Julio!C71+[10]Agosto!C71+[10]Septiembre!C71+[10]Octubre!C71+[10]Noviembre!C71+[10]Diciembre!C71</f>
        <v>7</v>
      </c>
      <c r="D73" s="160">
        <f>+[10]Enero!D67+[10]Febrero!D71+[10]Marzo!D71+[10]Abril!D70+[10]Mayo!D71+[10]Junio!D71+[10]Julio!D71+[10]Agosto!D71+[10]Septiembre!D71+[10]Octubre!D71+[10]Noviembre!D71+[10]Diciembre!D71</f>
        <v>0</v>
      </c>
      <c r="E73" s="160">
        <f>+[10]Enero!E67+[10]Febrero!E71+[10]Marzo!E71+[10]Abril!E70+[10]Mayo!E71+[10]Junio!E71+[10]Julio!E71+[10]Agosto!E71+[10]Septiembre!E71+[10]Octubre!E71+[10]Noviembre!E71+[10]Diciembre!E71</f>
        <v>5416</v>
      </c>
      <c r="F73" s="160">
        <f>+[10]Enero!F67+[10]Febrero!F71+[10]Marzo!F71+[10]Abril!F70+[10]Mayo!F71+[10]Junio!F71+[10]Julio!F71+[10]Agosto!F71+[10]Septiembre!F71+[10]Octubre!F71+[10]Noviembre!F71+[10]Diciembre!F71</f>
        <v>93</v>
      </c>
      <c r="G73" s="160">
        <f>+[10]Enero!G67+[10]Febrero!G71+[10]Marzo!G71+[10]Abril!G70+[10]Mayo!G71+[10]Junio!G71+[10]Julio!G71+[10]Agosto!G71+[10]Septiembre!G71+[10]Octubre!G71+[10]Noviembre!G71+[10]Diciembre!G71</f>
        <v>0</v>
      </c>
      <c r="H73" s="160">
        <f>+[10]Enero!H67+[10]Febrero!H71+[10]Marzo!H71+[10]Abril!H70+[10]Mayo!H71+[10]Junio!H71+[10]Julio!H71+[10]Agosto!H71+[10]Septiembre!H71+[10]Octubre!H71+[10]Noviembre!H71+[10]Diciembre!H71</f>
        <v>0</v>
      </c>
      <c r="I73" s="160">
        <f>+[10]Enero!I67+[10]Febrero!I71+[10]Marzo!I71+[10]Abril!I70+[10]Mayo!I71+[10]Junio!I71+[10]Julio!I71+[10]Agosto!I71+[10]Septiembre!I71+[10]Octubre!I71+[10]Noviembre!I71+[10]Diciembre!I71</f>
        <v>0</v>
      </c>
      <c r="J73" s="160">
        <f t="shared" si="2"/>
        <v>5518</v>
      </c>
      <c r="K73" s="156"/>
      <c r="L73" s="177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</row>
    <row r="74" spans="1:27" ht="20.100000000000001" customHeight="1" x14ac:dyDescent="0.2">
      <c r="A74" s="161" t="s">
        <v>149</v>
      </c>
      <c r="B74" s="160">
        <f>+[10]Enero!B68+[10]Febrero!B72+[10]Marzo!B72+[10]Abril!B71+[10]Mayo!B72+[10]Junio!B72+[10]Julio!B72+[10]Agosto!B72+[10]Septiembre!B72+[10]Octubre!B72+[10]Noviembre!B72+[10]Diciembre!B72</f>
        <v>5095</v>
      </c>
      <c r="C74" s="160">
        <f>+[10]Enero!C68+[10]Febrero!C72+[10]Marzo!C72+[10]Abril!C71+[10]Mayo!C72+[10]Junio!C72+[10]Julio!C72+[10]Agosto!C72+[10]Septiembre!C72+[10]Octubre!C72+[10]Noviembre!C72+[10]Diciembre!C72</f>
        <v>23154</v>
      </c>
      <c r="D74" s="160">
        <f>+[10]Enero!D68+[10]Febrero!D72+[10]Marzo!D72+[10]Abril!D71+[10]Mayo!D72+[10]Junio!D72+[10]Julio!D72+[10]Agosto!D72+[10]Septiembre!D72+[10]Octubre!D72+[10]Noviembre!D72+[10]Diciembre!D72</f>
        <v>10219</v>
      </c>
      <c r="E74" s="160">
        <f>+[10]Enero!E68+[10]Febrero!E72+[10]Marzo!E72+[10]Abril!E71+[10]Mayo!E72+[10]Junio!E72+[10]Julio!E72+[10]Agosto!E72+[10]Septiembre!E72+[10]Octubre!E72+[10]Noviembre!E72+[10]Diciembre!E72</f>
        <v>24727</v>
      </c>
      <c r="F74" s="160">
        <f>+[10]Enero!F68+[10]Febrero!F72+[10]Marzo!F72+[10]Abril!F71+[10]Mayo!F72+[10]Junio!F72+[10]Julio!F72+[10]Agosto!F72+[10]Septiembre!F72+[10]Octubre!F72+[10]Noviembre!F72+[10]Diciembre!F72</f>
        <v>33908</v>
      </c>
      <c r="G74" s="160">
        <f>+[10]Enero!G68+[10]Febrero!G72+[10]Marzo!G72+[10]Abril!G71+[10]Mayo!G72+[10]Junio!G72+[10]Julio!G72+[10]Agosto!G72+[10]Septiembre!G72+[10]Octubre!G72+[10]Noviembre!G72+[10]Diciembre!G72</f>
        <v>15950</v>
      </c>
      <c r="H74" s="160">
        <f>+[10]Enero!H68+[10]Febrero!H72+[10]Marzo!H72+[10]Abril!H71+[10]Mayo!H72+[10]Junio!H72+[10]Julio!H72+[10]Agosto!H72+[10]Septiembre!H72+[10]Octubre!H72+[10]Noviembre!H72+[10]Diciembre!H72</f>
        <v>8725</v>
      </c>
      <c r="I74" s="160">
        <f>+[10]Enero!I68+[10]Febrero!I72+[10]Marzo!I72+[10]Abril!I71+[10]Mayo!I72+[10]Junio!I72+[10]Julio!I72+[10]Agosto!I72+[10]Septiembre!I72+[10]Octubre!I72+[10]Noviembre!I72+[10]Diciembre!I72</f>
        <v>11745</v>
      </c>
      <c r="J74" s="160">
        <f t="shared" si="2"/>
        <v>133523</v>
      </c>
      <c r="K74" s="156"/>
      <c r="L74" s="177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</row>
    <row r="75" spans="1:27" ht="20.100000000000001" customHeight="1" x14ac:dyDescent="0.2">
      <c r="A75" s="161" t="s">
        <v>150</v>
      </c>
      <c r="B75" s="160">
        <f>+[10]Enero!B69+[10]Febrero!B73+[10]Marzo!B73+[10]Abril!B72+[10]Mayo!B73+[10]Junio!B73+[10]Julio!B73+[10]Agosto!B73+[10]Septiembre!B73+[10]Octubre!B73+[10]Noviembre!B73+[10]Diciembre!B73</f>
        <v>2761</v>
      </c>
      <c r="C75" s="160">
        <f>+[10]Enero!C69+[10]Febrero!C73+[10]Marzo!C73+[10]Abril!C72+[10]Mayo!C73+[10]Junio!C73+[10]Julio!C73+[10]Agosto!C73+[10]Septiembre!C73+[10]Octubre!C73+[10]Noviembre!C73+[10]Diciembre!C73</f>
        <v>1578</v>
      </c>
      <c r="D75" s="160">
        <f>+[10]Enero!D69+[10]Febrero!D73+[10]Marzo!D73+[10]Abril!D72+[10]Mayo!D73+[10]Junio!D73+[10]Julio!D73+[10]Agosto!D73+[10]Septiembre!D73+[10]Octubre!D73+[10]Noviembre!D73+[10]Diciembre!D73</f>
        <v>13324</v>
      </c>
      <c r="E75" s="160">
        <f>+[10]Enero!E69+[10]Febrero!E73+[10]Marzo!E73+[10]Abril!E72+[10]Mayo!E73+[10]Junio!E73+[10]Julio!E73+[10]Agosto!E73+[10]Septiembre!E73+[10]Octubre!E73+[10]Noviembre!E73+[10]Diciembre!E73</f>
        <v>42980</v>
      </c>
      <c r="F75" s="160">
        <f>+[10]Enero!F69+[10]Febrero!F73+[10]Marzo!F73+[10]Abril!F72+[10]Mayo!F73+[10]Junio!F73+[10]Julio!F73+[10]Agosto!F73+[10]Septiembre!F73+[10]Octubre!F73+[10]Noviembre!F73+[10]Diciembre!F73</f>
        <v>8008</v>
      </c>
      <c r="G75" s="160">
        <f>+[10]Enero!G69+[10]Febrero!G73+[10]Marzo!G73+[10]Abril!G72+[10]Mayo!G73+[10]Junio!G73+[10]Julio!G73+[10]Agosto!G73+[10]Septiembre!G73+[10]Octubre!G73+[10]Noviembre!G73+[10]Diciembre!G73</f>
        <v>3015</v>
      </c>
      <c r="H75" s="160">
        <f>+[10]Enero!H69+[10]Febrero!H73+[10]Marzo!H73+[10]Abril!H72+[10]Mayo!H73+[10]Junio!H73+[10]Julio!H73+[10]Agosto!H73+[10]Septiembre!H73+[10]Octubre!H73+[10]Noviembre!H73+[10]Diciembre!H73</f>
        <v>2684</v>
      </c>
      <c r="I75" s="160">
        <f>+[10]Enero!I69+[10]Febrero!I73+[10]Marzo!I73+[10]Abril!I72+[10]Mayo!I73+[10]Junio!I73+[10]Julio!I73+[10]Agosto!I73+[10]Septiembre!I73+[10]Octubre!I73+[10]Noviembre!I73+[10]Diciembre!I73</f>
        <v>833</v>
      </c>
      <c r="J75" s="160">
        <f t="shared" si="2"/>
        <v>75183</v>
      </c>
      <c r="K75" s="156"/>
      <c r="L75" s="177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</row>
    <row r="76" spans="1:27" ht="20.100000000000001" customHeight="1" x14ac:dyDescent="0.2">
      <c r="A76" s="161" t="s">
        <v>151</v>
      </c>
      <c r="B76" s="160">
        <f>+[10]Enero!B70+[10]Febrero!B74+[10]Marzo!B74+[10]Abril!B73+[10]Mayo!B74+[10]Junio!B74+[10]Julio!B74+[10]Agosto!B74+[10]Septiembre!B74+[10]Octubre!B74+[10]Noviembre!B74+[10]Diciembre!B74</f>
        <v>1272</v>
      </c>
      <c r="C76" s="160">
        <f>+[10]Enero!C70+[10]Febrero!C74+[10]Marzo!C74+[10]Abril!C73+[10]Mayo!C74+[10]Junio!C74+[10]Julio!C74+[10]Agosto!C74+[10]Septiembre!C74+[10]Octubre!C74+[10]Noviembre!C74+[10]Diciembre!C74</f>
        <v>402</v>
      </c>
      <c r="D76" s="160">
        <f>+[10]Enero!D70+[10]Febrero!D74+[10]Marzo!D74+[10]Abril!D73+[10]Mayo!D74+[10]Junio!D74+[10]Julio!D74+[10]Agosto!D74+[10]Septiembre!D74+[10]Octubre!D74+[10]Noviembre!D74+[10]Diciembre!D74</f>
        <v>223</v>
      </c>
      <c r="E76" s="160">
        <f>+[10]Enero!E70+[10]Febrero!E74+[10]Marzo!E74+[10]Abril!E73+[10]Mayo!E74+[10]Junio!E74+[10]Julio!E74+[10]Agosto!E74+[10]Septiembre!E74+[10]Octubre!E74+[10]Noviembre!E74+[10]Diciembre!E74</f>
        <v>8308</v>
      </c>
      <c r="F76" s="160">
        <f>+[10]Enero!F70+[10]Febrero!F74+[10]Marzo!F74+[10]Abril!F73+[10]Mayo!F74+[10]Junio!F74+[10]Julio!F74+[10]Agosto!F74+[10]Septiembre!F74+[10]Octubre!F74+[10]Noviembre!F74+[10]Diciembre!F74</f>
        <v>14268</v>
      </c>
      <c r="G76" s="160">
        <f>+[10]Enero!G70+[10]Febrero!G74+[10]Marzo!G74+[10]Abril!G73+[10]Mayo!G74+[10]Junio!G74+[10]Julio!G74+[10]Agosto!G74+[10]Septiembre!G74+[10]Octubre!G74+[10]Noviembre!G74+[10]Diciembre!G74</f>
        <v>5344</v>
      </c>
      <c r="H76" s="160">
        <f>+[10]Enero!H70+[10]Febrero!H74+[10]Marzo!H74+[10]Abril!H73+[10]Mayo!H74+[10]Junio!H74+[10]Julio!H74+[10]Agosto!H74+[10]Septiembre!H74+[10]Octubre!H74+[10]Noviembre!H74+[10]Diciembre!H74</f>
        <v>12578</v>
      </c>
      <c r="I76" s="160">
        <f>+[10]Enero!I70+[10]Febrero!I74+[10]Marzo!I74+[10]Abril!I73+[10]Mayo!I74+[10]Junio!I74+[10]Julio!I74+[10]Agosto!I74+[10]Septiembre!I74+[10]Octubre!I74+[10]Noviembre!I74+[10]Diciembre!I74</f>
        <v>2</v>
      </c>
      <c r="J76" s="160">
        <f t="shared" si="2"/>
        <v>42397</v>
      </c>
      <c r="K76" s="156"/>
      <c r="L76" s="177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  <c r="Y76" s="156"/>
      <c r="Z76" s="156"/>
      <c r="AA76" s="156"/>
    </row>
    <row r="77" spans="1:27" ht="20.100000000000001" customHeight="1" x14ac:dyDescent="0.2">
      <c r="A77" s="161" t="s">
        <v>152</v>
      </c>
      <c r="B77" s="160">
        <f>+[10]Enero!B71+[10]Febrero!B75+[10]Marzo!B75+[10]Abril!B74+[10]Mayo!B75+[10]Junio!B75+[10]Julio!B75+[10]Agosto!B75+[10]Septiembre!B75+[10]Octubre!B75+[10]Noviembre!B75+[10]Diciembre!B75</f>
        <v>573</v>
      </c>
      <c r="C77" s="160">
        <f>+[10]Enero!C71+[10]Febrero!C75+[10]Marzo!C75+[10]Abril!C74+[10]Mayo!C75+[10]Junio!C75+[10]Julio!C75+[10]Agosto!C75+[10]Septiembre!C75+[10]Octubre!C75+[10]Noviembre!C75+[10]Diciembre!C75</f>
        <v>609</v>
      </c>
      <c r="D77" s="160">
        <f>+[10]Enero!D71+[10]Febrero!D75+[10]Marzo!D75+[10]Abril!D74+[10]Mayo!D75+[10]Junio!D75+[10]Julio!D75+[10]Agosto!D75+[10]Septiembre!D75+[10]Octubre!D75+[10]Noviembre!D75+[10]Diciembre!D75</f>
        <v>760</v>
      </c>
      <c r="E77" s="160">
        <f>+[10]Enero!E71+[10]Febrero!E75+[10]Marzo!E75+[10]Abril!E74+[10]Mayo!E75+[10]Junio!E75+[10]Julio!E75+[10]Agosto!E75+[10]Septiembre!E75+[10]Octubre!E75+[10]Noviembre!E75+[10]Diciembre!E75</f>
        <v>2815</v>
      </c>
      <c r="F77" s="160">
        <f>+[10]Enero!F71+[10]Febrero!F75+[10]Marzo!F75+[10]Abril!F74+[10]Mayo!F75+[10]Junio!F75+[10]Julio!F75+[10]Agosto!F75+[10]Septiembre!F75+[10]Octubre!F75+[10]Noviembre!F75+[10]Diciembre!F75</f>
        <v>4058</v>
      </c>
      <c r="G77" s="160">
        <f>+[10]Enero!G71+[10]Febrero!G75+[10]Marzo!G75+[10]Abril!G74+[10]Mayo!G75+[10]Junio!G75+[10]Julio!G75+[10]Agosto!G75+[10]Septiembre!G75+[10]Octubre!G75+[10]Noviembre!G75+[10]Diciembre!G75</f>
        <v>300</v>
      </c>
      <c r="H77" s="160">
        <f>+[10]Enero!H71+[10]Febrero!H75+[10]Marzo!H75+[10]Abril!H74+[10]Mayo!H75+[10]Junio!H75+[10]Julio!H75+[10]Agosto!H75+[10]Septiembre!H75+[10]Octubre!H75+[10]Noviembre!H75+[10]Diciembre!H75</f>
        <v>468</v>
      </c>
      <c r="I77" s="160">
        <f>+[10]Enero!I71+[10]Febrero!I75+[10]Marzo!I75+[10]Abril!I74+[10]Mayo!I75+[10]Junio!I75+[10]Julio!I75+[10]Agosto!I75+[10]Septiembre!I75+[10]Octubre!I75+[10]Noviembre!I75+[10]Diciembre!I75</f>
        <v>493</v>
      </c>
      <c r="J77" s="160">
        <f t="shared" si="2"/>
        <v>10076</v>
      </c>
      <c r="K77" s="156"/>
      <c r="L77" s="177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</row>
    <row r="78" spans="1:27" ht="20.100000000000001" customHeight="1" x14ac:dyDescent="0.2">
      <c r="A78" s="161" t="s">
        <v>153</v>
      </c>
      <c r="B78" s="160">
        <f>+[10]Enero!B72+[10]Febrero!B76+[10]Marzo!B76+[10]Abril!B75+[10]Mayo!B76+[10]Junio!B76+[10]Julio!B76+[10]Agosto!B76+[10]Septiembre!B76+[10]Octubre!B76+[10]Noviembre!B76+[10]Diciembre!B76</f>
        <v>218</v>
      </c>
      <c r="C78" s="160">
        <f>+[10]Enero!C72+[10]Febrero!C76+[10]Marzo!C76+[10]Abril!C75+[10]Mayo!C76+[10]Junio!C76+[10]Julio!C76+[10]Agosto!C76+[10]Septiembre!C76+[10]Octubre!C76+[10]Noviembre!C76+[10]Diciembre!C76</f>
        <v>73</v>
      </c>
      <c r="D78" s="160">
        <f>+[10]Enero!D72+[10]Febrero!D76+[10]Marzo!D76+[10]Abril!D75+[10]Mayo!D76+[10]Junio!D76+[10]Julio!D76+[10]Agosto!D76+[10]Septiembre!D76+[10]Octubre!D76+[10]Noviembre!D76+[10]Diciembre!D76</f>
        <v>19</v>
      </c>
      <c r="E78" s="160">
        <f>+[10]Enero!E72+[10]Febrero!E76+[10]Marzo!E76+[10]Abril!E75+[10]Mayo!E76+[10]Junio!E76+[10]Julio!E76+[10]Agosto!E76+[10]Septiembre!E76+[10]Octubre!E76+[10]Noviembre!E76+[10]Diciembre!E76</f>
        <v>8211</v>
      </c>
      <c r="F78" s="160">
        <f>+[10]Enero!F72+[10]Febrero!F76+[10]Marzo!F76+[10]Abril!F75+[10]Mayo!F76+[10]Junio!F76+[10]Julio!F76+[10]Agosto!F76+[10]Septiembre!F76+[10]Octubre!F76+[10]Noviembre!F76+[10]Diciembre!F76</f>
        <v>2730</v>
      </c>
      <c r="G78" s="160">
        <f>+[10]Enero!G72+[10]Febrero!G76+[10]Marzo!G76+[10]Abril!G75+[10]Mayo!G76+[10]Junio!G76+[10]Julio!G76+[10]Agosto!G76+[10]Septiembre!G76+[10]Octubre!G76+[10]Noviembre!G76+[10]Diciembre!G76</f>
        <v>430</v>
      </c>
      <c r="H78" s="160">
        <f>+[10]Enero!H72+[10]Febrero!H76+[10]Marzo!H76+[10]Abril!H75+[10]Mayo!H76+[10]Junio!H76+[10]Julio!H76+[10]Agosto!H76+[10]Septiembre!H76+[10]Octubre!H76+[10]Noviembre!H76+[10]Diciembre!H76</f>
        <v>55</v>
      </c>
      <c r="I78" s="160">
        <f>+[10]Enero!I72+[10]Febrero!I76+[10]Marzo!I76+[10]Abril!I75+[10]Mayo!I76+[10]Junio!I76+[10]Julio!I76+[10]Agosto!I76+[10]Septiembre!I76+[10]Octubre!I76+[10]Noviembre!I76+[10]Diciembre!I76</f>
        <v>79</v>
      </c>
      <c r="J78" s="160">
        <f t="shared" si="2"/>
        <v>11815</v>
      </c>
      <c r="K78" s="156"/>
      <c r="L78" s="177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</row>
    <row r="79" spans="1:27" ht="20.100000000000001" customHeight="1" x14ac:dyDescent="0.2">
      <c r="A79" s="161" t="s">
        <v>154</v>
      </c>
      <c r="B79" s="160">
        <f>+[10]Enero!B73+[10]Febrero!B77+[10]Marzo!B77+[10]Abril!B76+[10]Mayo!B77+[10]Junio!B77+[10]Julio!B77+[10]Agosto!B77+[10]Septiembre!B77+[10]Octubre!B77+[10]Noviembre!B77+[10]Diciembre!B77</f>
        <v>405</v>
      </c>
      <c r="C79" s="160">
        <f>+[10]Enero!C73+[10]Febrero!C77+[10]Marzo!C77+[10]Abril!C76+[10]Mayo!C77+[10]Junio!C77+[10]Julio!C77+[10]Agosto!C77+[10]Septiembre!C77+[10]Octubre!C77+[10]Noviembre!C77+[10]Diciembre!C77</f>
        <v>0</v>
      </c>
      <c r="D79" s="160">
        <f>+[10]Enero!D73+[10]Febrero!D77+[10]Marzo!D77+[10]Abril!D76+[10]Mayo!D77+[10]Junio!D77+[10]Julio!D77+[10]Agosto!D77+[10]Septiembre!D77+[10]Octubre!D77+[10]Noviembre!D77+[10]Diciembre!D77</f>
        <v>5465</v>
      </c>
      <c r="E79" s="160">
        <f>+[10]Enero!E73+[10]Febrero!E77+[10]Marzo!E77+[10]Abril!E76+[10]Mayo!E77+[10]Junio!E77+[10]Julio!E77+[10]Agosto!E77+[10]Septiembre!E77+[10]Octubre!E77+[10]Noviembre!E77+[10]Diciembre!E77</f>
        <v>138710</v>
      </c>
      <c r="F79" s="160">
        <f>+[10]Enero!F73+[10]Febrero!F77+[10]Marzo!F77+[10]Abril!F76+[10]Mayo!F77+[10]Junio!F77+[10]Julio!F77+[10]Agosto!F77+[10]Septiembre!F77+[10]Octubre!F77+[10]Noviembre!F77+[10]Diciembre!F77</f>
        <v>2895</v>
      </c>
      <c r="G79" s="160">
        <f>+[10]Enero!G73+[10]Febrero!G77+[10]Marzo!G77+[10]Abril!G76+[10]Mayo!G77+[10]Junio!G77+[10]Julio!G77+[10]Agosto!G77+[10]Septiembre!G77+[10]Octubre!G77+[10]Noviembre!G77+[10]Diciembre!G77</f>
        <v>9050</v>
      </c>
      <c r="H79" s="160">
        <f>+[10]Enero!H73+[10]Febrero!H77+[10]Marzo!H77+[10]Abril!H76+[10]Mayo!H77+[10]Junio!H77+[10]Julio!H77+[10]Agosto!H77+[10]Septiembre!H77+[10]Octubre!H77+[10]Noviembre!H77+[10]Diciembre!H77</f>
        <v>3514</v>
      </c>
      <c r="I79" s="160">
        <f>+[10]Enero!I73+[10]Febrero!I77+[10]Marzo!I77+[10]Abril!I76+[10]Mayo!I77+[10]Junio!I77+[10]Julio!I77+[10]Agosto!I77+[10]Septiembre!I77+[10]Octubre!I77+[10]Noviembre!I77+[10]Diciembre!I77</f>
        <v>18</v>
      </c>
      <c r="J79" s="160">
        <f t="shared" si="2"/>
        <v>160057</v>
      </c>
      <c r="K79" s="156"/>
      <c r="L79" s="177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</row>
    <row r="80" spans="1:27" ht="20.100000000000001" customHeight="1" x14ac:dyDescent="0.2">
      <c r="A80" s="161" t="s">
        <v>155</v>
      </c>
      <c r="B80" s="160">
        <f>+[10]Enero!B74+[10]Febrero!B78+[10]Marzo!B78+[10]Abril!B77+[10]Mayo!B78+[10]Junio!B78+[10]Julio!B78+[10]Agosto!B78+[10]Septiembre!B78+[10]Octubre!B78+[10]Noviembre!B78+[10]Diciembre!B78</f>
        <v>156</v>
      </c>
      <c r="C80" s="160">
        <f>+[10]Enero!C74+[10]Febrero!C78+[10]Marzo!C78+[10]Abril!C77+[10]Mayo!C78+[10]Junio!C78+[10]Julio!C78+[10]Agosto!C78+[10]Septiembre!C78+[10]Octubre!C78+[10]Noviembre!C78+[10]Diciembre!C78</f>
        <v>915</v>
      </c>
      <c r="D80" s="160">
        <f>+[10]Enero!D74+[10]Febrero!D78+[10]Marzo!D78+[10]Abril!D77+[10]Mayo!D78+[10]Junio!D78+[10]Julio!D78+[10]Agosto!D78+[10]Septiembre!D78+[10]Octubre!D78+[10]Noviembre!D78+[10]Diciembre!D78</f>
        <v>501</v>
      </c>
      <c r="E80" s="160">
        <f>+[10]Enero!E74+[10]Febrero!E78+[10]Marzo!E78+[10]Abril!E77+[10]Mayo!E78+[10]Junio!E78+[10]Julio!E78+[10]Agosto!E78+[10]Septiembre!E78+[10]Octubre!E78+[10]Noviembre!E78+[10]Diciembre!E78</f>
        <v>4192</v>
      </c>
      <c r="F80" s="160">
        <f>+[10]Enero!F74+[10]Febrero!F78+[10]Marzo!F78+[10]Abril!F77+[10]Mayo!F78+[10]Junio!F78+[10]Julio!F78+[10]Agosto!F78+[10]Septiembre!F78+[10]Octubre!F78+[10]Noviembre!F78+[10]Diciembre!F78</f>
        <v>8135</v>
      </c>
      <c r="G80" s="160">
        <f>+[10]Enero!G74+[10]Febrero!G78+[10]Marzo!G78+[10]Abril!G77+[10]Mayo!G78+[10]Junio!G78+[10]Julio!G78+[10]Agosto!G78+[10]Septiembre!G78+[10]Octubre!G78+[10]Noviembre!G78+[10]Diciembre!G78</f>
        <v>21</v>
      </c>
      <c r="H80" s="160">
        <f>+[10]Enero!H74+[10]Febrero!H78+[10]Marzo!H78+[10]Abril!H77+[10]Mayo!H78+[10]Junio!H78+[10]Julio!H78+[10]Agosto!H78+[10]Septiembre!H78+[10]Octubre!H78+[10]Noviembre!H78+[10]Diciembre!H78</f>
        <v>1179</v>
      </c>
      <c r="I80" s="160">
        <f>+[10]Enero!I74+[10]Febrero!I78+[10]Marzo!I78+[10]Abril!I77+[10]Mayo!I78+[10]Junio!I78+[10]Julio!I78+[10]Agosto!I78+[10]Septiembre!I78+[10]Octubre!I78+[10]Noviembre!I78+[10]Diciembre!I78</f>
        <v>128</v>
      </c>
      <c r="J80" s="160">
        <f t="shared" si="2"/>
        <v>15227</v>
      </c>
      <c r="K80" s="156"/>
      <c r="L80" s="177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</row>
    <row r="81" spans="1:27" ht="20.100000000000001" customHeight="1" x14ac:dyDescent="0.2">
      <c r="A81" s="161" t="s">
        <v>156</v>
      </c>
      <c r="B81" s="160">
        <f>+[10]Enero!B75+[10]Febrero!B79+[10]Marzo!B79+[10]Abril!B78+[10]Mayo!B79+[10]Junio!B79+[10]Julio!B79+[10]Agosto!B79+[10]Septiembre!B79+[10]Octubre!B79+[10]Noviembre!B79+[10]Diciembre!B79</f>
        <v>0</v>
      </c>
      <c r="C81" s="160">
        <f>+[10]Enero!C75+[10]Febrero!C79+[10]Marzo!C79+[10]Abril!C78+[10]Mayo!C79+[10]Junio!C79+[10]Julio!C79+[10]Agosto!C79+[10]Septiembre!C79+[10]Octubre!C79+[10]Noviembre!C79+[10]Diciembre!C79</f>
        <v>0</v>
      </c>
      <c r="D81" s="160">
        <f>+[10]Enero!D75+[10]Febrero!D79+[10]Marzo!D79+[10]Abril!D78+[10]Mayo!D79+[10]Junio!D79+[10]Julio!D79+[10]Agosto!D79+[10]Septiembre!D79+[10]Octubre!D79+[10]Noviembre!D79+[10]Diciembre!D79</f>
        <v>0</v>
      </c>
      <c r="E81" s="160">
        <f>+[10]Enero!E75+[10]Febrero!E79+[10]Marzo!E79+[10]Abril!E78+[10]Mayo!E79+[10]Junio!E79+[10]Julio!E79+[10]Agosto!E79+[10]Septiembre!E79+[10]Octubre!E79+[10]Noviembre!E79+[10]Diciembre!E79</f>
        <v>12280</v>
      </c>
      <c r="F81" s="160">
        <f>+[10]Enero!F75+[10]Febrero!F79+[10]Marzo!F79+[10]Abril!F78+[10]Mayo!F79+[10]Junio!F79+[10]Julio!F79+[10]Agosto!F79+[10]Septiembre!F79+[10]Octubre!F79+[10]Noviembre!F79+[10]Diciembre!F79</f>
        <v>8333</v>
      </c>
      <c r="G81" s="160">
        <f>+[10]Enero!G75+[10]Febrero!G79+[10]Marzo!G79+[10]Abril!G78+[10]Mayo!G79+[10]Junio!G79+[10]Julio!G79+[10]Agosto!G79+[10]Septiembre!G79+[10]Octubre!G79+[10]Noviembre!G79+[10]Diciembre!G79</f>
        <v>15319</v>
      </c>
      <c r="H81" s="160">
        <f>+[10]Enero!H75+[10]Febrero!H79+[10]Marzo!H79+[10]Abril!H78+[10]Mayo!H79+[10]Junio!H79+[10]Julio!H79+[10]Agosto!H79+[10]Septiembre!H79+[10]Octubre!H79+[10]Noviembre!H79+[10]Diciembre!H79</f>
        <v>6667</v>
      </c>
      <c r="I81" s="160">
        <f>+[10]Enero!I75+[10]Febrero!I79+[10]Marzo!I79+[10]Abril!I78+[10]Mayo!I79+[10]Junio!I79+[10]Julio!I79+[10]Agosto!I79+[10]Septiembre!I79+[10]Octubre!I79+[10]Noviembre!I79+[10]Diciembre!I79</f>
        <v>0</v>
      </c>
      <c r="J81" s="160">
        <f>SUM(B81:I81)</f>
        <v>42599</v>
      </c>
      <c r="K81" s="156"/>
      <c r="L81" s="177"/>
      <c r="M81" s="156"/>
      <c r="N81" s="156"/>
      <c r="O81" s="156"/>
      <c r="P81" s="156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</row>
    <row r="82" spans="1:27" ht="20.100000000000001" customHeight="1" x14ac:dyDescent="0.2">
      <c r="A82" s="161" t="s">
        <v>157</v>
      </c>
      <c r="B82" s="160">
        <f>+[10]Enero!B76+[10]Febrero!B80+[10]Marzo!B80+[10]Abril!B79+[10]Mayo!B80+[10]Junio!B80+[10]Julio!B80+[10]Agosto!B80+[10]Septiembre!B80+[10]Octubre!B80+[10]Noviembre!B80+[10]Diciembre!B80</f>
        <v>4</v>
      </c>
      <c r="C82" s="160">
        <f>+[10]Enero!C76+[10]Febrero!C80+[10]Marzo!C80+[10]Abril!C79+[10]Mayo!C80+[10]Junio!C80+[10]Julio!C80+[10]Agosto!C80+[10]Septiembre!C80+[10]Octubre!C80+[10]Noviembre!C80+[10]Diciembre!C80</f>
        <v>92</v>
      </c>
      <c r="D82" s="160">
        <f>+[10]Enero!D76+[10]Febrero!D80+[10]Marzo!D80+[10]Abril!D79+[10]Mayo!D80+[10]Junio!D80+[10]Julio!D80+[10]Agosto!D80+[10]Septiembre!D80+[10]Octubre!D80+[10]Noviembre!D80+[10]Diciembre!D80</f>
        <v>22</v>
      </c>
      <c r="E82" s="160">
        <f>+[10]Enero!E76+[10]Febrero!E80+[10]Marzo!E80+[10]Abril!E79+[10]Mayo!E80+[10]Junio!E80+[10]Julio!E80+[10]Agosto!E80+[10]Septiembre!E80+[10]Octubre!E80+[10]Noviembre!E80+[10]Diciembre!E80</f>
        <v>9886</v>
      </c>
      <c r="F82" s="160">
        <f>+[10]Enero!F76+[10]Febrero!F80+[10]Marzo!F80+[10]Abril!F79+[10]Mayo!F80+[10]Junio!F80+[10]Julio!F80+[10]Agosto!F80+[10]Septiembre!F80+[10]Octubre!F80+[10]Noviembre!F80+[10]Diciembre!F80</f>
        <v>2823</v>
      </c>
      <c r="G82" s="160">
        <f>+[10]Enero!G76+[10]Febrero!G80+[10]Marzo!G80+[10]Abril!G79+[10]Mayo!G80+[10]Junio!G80+[10]Julio!G80+[10]Agosto!G80+[10]Septiembre!G80+[10]Octubre!G80+[10]Noviembre!G80+[10]Diciembre!G80</f>
        <v>2004</v>
      </c>
      <c r="H82" s="160">
        <f>+[10]Enero!H76+[10]Febrero!H80+[10]Marzo!H80+[10]Abril!H79+[10]Mayo!H80+[10]Junio!H80+[10]Julio!H80+[10]Agosto!H80+[10]Septiembre!H80+[10]Octubre!H80+[10]Noviembre!H80+[10]Diciembre!H80</f>
        <v>0</v>
      </c>
      <c r="I82" s="160">
        <f>+[10]Enero!I76+[10]Febrero!I80+[10]Marzo!I80+[10]Abril!I79+[10]Mayo!I80+[10]Junio!I80+[10]Julio!I80+[10]Agosto!I80+[10]Septiembre!I80+[10]Octubre!I80+[10]Noviembre!I80+[10]Diciembre!I80</f>
        <v>4</v>
      </c>
      <c r="J82" s="160">
        <f t="shared" si="2"/>
        <v>14835</v>
      </c>
      <c r="K82" s="156"/>
      <c r="L82" s="177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</row>
    <row r="83" spans="1:27" ht="20.100000000000001" customHeight="1" x14ac:dyDescent="0.2">
      <c r="A83" s="161" t="s">
        <v>158</v>
      </c>
      <c r="B83" s="160">
        <f>+[10]Enero!B77+[10]Febrero!B81+[10]Marzo!B81+[10]Abril!B80+[10]Mayo!B81+[10]Junio!B81+[10]Julio!B81+[10]Agosto!B81+[10]Septiembre!B81+[10]Octubre!B81+[10]Noviembre!B81+[10]Diciembre!B81</f>
        <v>169097</v>
      </c>
      <c r="C83" s="160">
        <f>+[10]Enero!C77+[10]Febrero!C81+[10]Marzo!C81+[10]Abril!C80+[10]Mayo!C81+[10]Junio!C81+[10]Julio!C81+[10]Agosto!C81+[10]Septiembre!C81+[10]Octubre!C81+[10]Noviembre!C81+[10]Diciembre!C81</f>
        <v>5499</v>
      </c>
      <c r="D83" s="160">
        <f>+[10]Enero!D77+[10]Febrero!D81+[10]Marzo!D81+[10]Abril!D80+[10]Mayo!D81+[10]Junio!D81+[10]Julio!D81+[10]Agosto!D81+[10]Septiembre!D81+[10]Octubre!D81+[10]Noviembre!D81+[10]Diciembre!D81</f>
        <v>3123</v>
      </c>
      <c r="E83" s="160">
        <f>+[10]Enero!E77+[10]Febrero!E81+[10]Marzo!E81+[10]Abril!E80+[10]Mayo!E81+[10]Junio!E81+[10]Julio!E81+[10]Agosto!E81+[10]Septiembre!E81+[10]Octubre!E81+[10]Noviembre!E81+[10]Diciembre!E81</f>
        <v>25031</v>
      </c>
      <c r="F83" s="160">
        <f>+[10]Enero!F77+[10]Febrero!F81+[10]Marzo!F81+[10]Abril!F80+[10]Mayo!F81+[10]Junio!F81+[10]Julio!F81+[10]Agosto!F81+[10]Septiembre!F81+[10]Octubre!F81+[10]Noviembre!F81+[10]Diciembre!F81</f>
        <v>202258</v>
      </c>
      <c r="G83" s="160">
        <f>+[10]Enero!G77+[10]Febrero!G81+[10]Marzo!G81+[10]Abril!G80+[10]Mayo!G81+[10]Junio!G81+[10]Julio!G81+[10]Agosto!G81+[10]Septiembre!G81+[10]Octubre!G81+[10]Noviembre!G81+[10]Diciembre!G81</f>
        <v>81381</v>
      </c>
      <c r="H83" s="160">
        <f>+[10]Enero!H77+[10]Febrero!H81+[10]Marzo!H81+[10]Abril!H80+[10]Mayo!H81+[10]Junio!H81+[10]Julio!H81+[10]Agosto!H81+[10]Septiembre!H81+[10]Octubre!H81+[10]Noviembre!H81+[10]Diciembre!H81</f>
        <v>13322</v>
      </c>
      <c r="I83" s="160">
        <f>+[10]Enero!I77+[10]Febrero!I81+[10]Marzo!I81+[10]Abril!I80+[10]Mayo!I81+[10]Junio!I81+[10]Julio!I81+[10]Agosto!I81+[10]Septiembre!I81+[10]Octubre!I81+[10]Noviembre!I81+[10]Diciembre!I81</f>
        <v>3899</v>
      </c>
      <c r="J83" s="160">
        <f t="shared" si="2"/>
        <v>503610</v>
      </c>
      <c r="K83" s="156"/>
      <c r="L83" s="177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</row>
    <row r="84" spans="1:27" ht="20.100000000000001" customHeight="1" x14ac:dyDescent="0.2">
      <c r="A84" s="161" t="s">
        <v>159</v>
      </c>
      <c r="B84" s="160">
        <f>+[10]Enero!B78+[10]Febrero!B82+[10]Marzo!B82+[10]Abril!B81+[10]Mayo!B82+[10]Junio!B82+[10]Julio!B82+[10]Agosto!B82+[10]Septiembre!B82+[10]Octubre!B82+[10]Noviembre!B82+[10]Diciembre!B82</f>
        <v>3691</v>
      </c>
      <c r="C84" s="160">
        <f>+[10]Enero!C78+[10]Febrero!C82+[10]Marzo!C82+[10]Abril!C81+[10]Mayo!C82+[10]Junio!C82+[10]Julio!C82+[10]Agosto!C82+[10]Septiembre!C82+[10]Octubre!C82+[10]Noviembre!C82+[10]Diciembre!C82</f>
        <v>24952</v>
      </c>
      <c r="D84" s="160">
        <f>+[10]Enero!D78+[10]Febrero!D82+[10]Marzo!D82+[10]Abril!D81+[10]Mayo!D82+[10]Junio!D82+[10]Julio!D82+[10]Agosto!D82+[10]Septiembre!D82+[10]Octubre!D82+[10]Noviembre!D82+[10]Diciembre!D82</f>
        <v>375</v>
      </c>
      <c r="E84" s="160">
        <f>+[10]Enero!E78+[10]Febrero!E82+[10]Marzo!E82+[10]Abril!E81+[10]Mayo!E82+[10]Junio!E82+[10]Julio!E82+[10]Agosto!E82+[10]Septiembre!E82+[10]Octubre!E82+[10]Noviembre!E82+[10]Diciembre!E82</f>
        <v>3552</v>
      </c>
      <c r="F84" s="160">
        <f>+[10]Enero!F78+[10]Febrero!F82+[10]Marzo!F82+[10]Abril!F81+[10]Mayo!F82+[10]Junio!F82+[10]Julio!F82+[10]Agosto!F82+[10]Septiembre!F82+[10]Octubre!F82+[10]Noviembre!F82+[10]Diciembre!F82</f>
        <v>47049</v>
      </c>
      <c r="G84" s="160">
        <f>+[10]Enero!G78+[10]Febrero!G82+[10]Marzo!G82+[10]Abril!G81+[10]Mayo!G82+[10]Junio!G82+[10]Julio!G82+[10]Agosto!G82+[10]Septiembre!G82+[10]Octubre!G82+[10]Noviembre!G82+[10]Diciembre!G82</f>
        <v>1041</v>
      </c>
      <c r="H84" s="160">
        <f>+[10]Enero!H78+[10]Febrero!H82+[10]Marzo!H82+[10]Abril!H81+[10]Mayo!H82+[10]Junio!H82+[10]Julio!H82+[10]Agosto!H82+[10]Septiembre!H82+[10]Octubre!H82+[10]Noviembre!H82+[10]Diciembre!H82</f>
        <v>12</v>
      </c>
      <c r="I84" s="160">
        <f>+[10]Enero!I78+[10]Febrero!I82+[10]Marzo!I82+[10]Abril!I81+[10]Mayo!I82+[10]Junio!I82+[10]Julio!I82+[10]Agosto!I82+[10]Septiembre!I82+[10]Octubre!I82+[10]Noviembre!I82+[10]Diciembre!I82</f>
        <v>43863</v>
      </c>
      <c r="J84" s="160">
        <f t="shared" si="2"/>
        <v>124535</v>
      </c>
      <c r="K84" s="156"/>
      <c r="L84" s="177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</row>
    <row r="85" spans="1:27" ht="20.100000000000001" customHeight="1" x14ac:dyDescent="0.2">
      <c r="A85" s="161" t="s">
        <v>160</v>
      </c>
      <c r="B85" s="160">
        <f>+[10]Enero!B79+[10]Febrero!B83+[10]Marzo!B83+[10]Abril!B82+[10]Mayo!B83+[10]Junio!B83+[10]Julio!B83+[10]Agosto!B83+[10]Septiembre!B83+[10]Octubre!B83+[10]Noviembre!B83+[10]Diciembre!B83</f>
        <v>2618</v>
      </c>
      <c r="C85" s="160">
        <f>+[10]Enero!C79+[10]Febrero!C83+[10]Marzo!C83+[10]Abril!C82+[10]Mayo!C83+[10]Junio!C83+[10]Julio!C83+[10]Agosto!C83+[10]Septiembre!C83+[10]Octubre!C83+[10]Noviembre!C83+[10]Diciembre!C83</f>
        <v>14489</v>
      </c>
      <c r="D85" s="160">
        <f>+[10]Enero!D79+[10]Febrero!D83+[10]Marzo!D83+[10]Abril!D82+[10]Mayo!D83+[10]Junio!D83+[10]Julio!D83+[10]Agosto!D83+[10]Septiembre!D83+[10]Octubre!D83+[10]Noviembre!D83+[10]Diciembre!D83</f>
        <v>52210</v>
      </c>
      <c r="E85" s="160">
        <f>+[10]Enero!E79+[10]Febrero!E83+[10]Marzo!E83+[10]Abril!E82+[10]Mayo!E83+[10]Junio!E83+[10]Julio!E83+[10]Agosto!E83+[10]Septiembre!E83+[10]Octubre!E83+[10]Noviembre!E83+[10]Diciembre!E83</f>
        <v>14277</v>
      </c>
      <c r="F85" s="160">
        <f>+[10]Enero!F79+[10]Febrero!F83+[10]Marzo!F83+[10]Abril!F82+[10]Mayo!F83+[10]Junio!F83+[10]Julio!F83+[10]Agosto!F83+[10]Septiembre!F83+[10]Octubre!F83+[10]Noviembre!F83+[10]Diciembre!F83</f>
        <v>6012</v>
      </c>
      <c r="G85" s="160">
        <f>+[10]Enero!G79+[10]Febrero!G83+[10]Marzo!G83+[10]Abril!G82+[10]Mayo!G83+[10]Junio!G83+[10]Julio!G83+[10]Agosto!G83+[10]Septiembre!G83+[10]Octubre!G83+[10]Noviembre!G83+[10]Diciembre!G83</f>
        <v>10686</v>
      </c>
      <c r="H85" s="160">
        <f>+[10]Enero!H79+[10]Febrero!H83+[10]Marzo!H83+[10]Abril!H82+[10]Mayo!H83+[10]Junio!H83+[10]Julio!H83+[10]Agosto!H83+[10]Septiembre!H83+[10]Octubre!H83+[10]Noviembre!H83+[10]Diciembre!H83</f>
        <v>1236</v>
      </c>
      <c r="I85" s="160">
        <f>+[10]Enero!I79+[10]Febrero!I83+[10]Marzo!I83+[10]Abril!I82+[10]Mayo!I83+[10]Junio!I83+[10]Julio!I83+[10]Agosto!I83+[10]Septiembre!I83+[10]Octubre!I83+[10]Noviembre!I83+[10]Diciembre!I83</f>
        <v>7242</v>
      </c>
      <c r="J85" s="160">
        <f t="shared" si="2"/>
        <v>108770</v>
      </c>
      <c r="K85" s="156"/>
      <c r="L85" s="177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</row>
    <row r="86" spans="1:27" ht="20.100000000000001" customHeight="1" x14ac:dyDescent="0.2">
      <c r="A86" s="161" t="s">
        <v>161</v>
      </c>
      <c r="B86" s="160">
        <f>+[10]Enero!B80+[10]Febrero!B84+[10]Marzo!B84+[10]Abril!B83+[10]Mayo!B84+[10]Junio!B84+[10]Julio!B84+[10]Agosto!B84+[10]Septiembre!B84+[10]Octubre!B84+[10]Noviembre!B84+[10]Diciembre!B84</f>
        <v>172</v>
      </c>
      <c r="C86" s="160">
        <f>+[10]Enero!C80+[10]Febrero!C84+[10]Marzo!C84+[10]Abril!C83+[10]Mayo!C84+[10]Junio!C84+[10]Julio!C84+[10]Agosto!C84+[10]Septiembre!C84+[10]Octubre!C84+[10]Noviembre!C84+[10]Diciembre!C84</f>
        <v>432</v>
      </c>
      <c r="D86" s="160">
        <f>+[10]Enero!D80+[10]Febrero!D84+[10]Marzo!D84+[10]Abril!D83+[10]Mayo!D84+[10]Junio!D84+[10]Julio!D84+[10]Agosto!D84+[10]Septiembre!D84+[10]Octubre!D84+[10]Noviembre!D84+[10]Diciembre!D84</f>
        <v>4126</v>
      </c>
      <c r="E86" s="160">
        <f>+[10]Enero!E80+[10]Febrero!E84+[10]Marzo!E84+[10]Abril!E83+[10]Mayo!E84+[10]Junio!E84+[10]Julio!E84+[10]Agosto!E84+[10]Septiembre!E84+[10]Octubre!E84+[10]Noviembre!E84+[10]Diciembre!E84</f>
        <v>0</v>
      </c>
      <c r="F86" s="160">
        <f>+[10]Enero!F80+[10]Febrero!F84+[10]Marzo!F84+[10]Abril!F83+[10]Mayo!F84+[10]Junio!F84+[10]Julio!F84+[10]Agosto!F84+[10]Septiembre!F84+[10]Octubre!F84+[10]Noviembre!F84+[10]Diciembre!F84</f>
        <v>0</v>
      </c>
      <c r="G86" s="160">
        <f>+[10]Enero!G80+[10]Febrero!G84+[10]Marzo!G84+[10]Abril!G83+[10]Mayo!G84+[10]Junio!G84+[10]Julio!G84+[10]Agosto!G84+[10]Septiembre!G84+[10]Octubre!G84+[10]Noviembre!G84+[10]Diciembre!G84</f>
        <v>3786</v>
      </c>
      <c r="H86" s="160">
        <f>+[10]Enero!H80+[10]Febrero!H84+[10]Marzo!H84+[10]Abril!H83+[10]Mayo!H84+[10]Junio!H84+[10]Julio!H84+[10]Agosto!H84+[10]Septiembre!H84+[10]Octubre!H84+[10]Noviembre!H84+[10]Diciembre!H84</f>
        <v>2759</v>
      </c>
      <c r="I86" s="160">
        <f>+[10]Enero!I80+[10]Febrero!I84+[10]Marzo!I84+[10]Abril!I83+[10]Mayo!I84+[10]Junio!I84+[10]Julio!I84+[10]Agosto!I84+[10]Septiembre!I84+[10]Octubre!I84+[10]Noviembre!I84+[10]Diciembre!I84</f>
        <v>1351</v>
      </c>
      <c r="J86" s="160">
        <f t="shared" si="2"/>
        <v>12626</v>
      </c>
      <c r="K86" s="156"/>
      <c r="L86" s="177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  <c r="Y86" s="156"/>
      <c r="Z86" s="156"/>
      <c r="AA86" s="156"/>
    </row>
    <row r="87" spans="1:27" ht="20.100000000000001" customHeight="1" x14ac:dyDescent="0.2">
      <c r="A87" s="161" t="s">
        <v>162</v>
      </c>
      <c r="B87" s="160">
        <f>+[10]Enero!B81+[10]Febrero!B85+[10]Marzo!B85+[10]Abril!B84+[10]Mayo!B85+[10]Junio!B85+[10]Julio!B85+[10]Agosto!B85+[10]Septiembre!B85+[10]Octubre!B85+[10]Noviembre!B85+[10]Diciembre!B85</f>
        <v>48389</v>
      </c>
      <c r="C87" s="160">
        <f>+[10]Enero!C81+[10]Febrero!C85+[10]Marzo!C85+[10]Abril!C84+[10]Mayo!C85+[10]Junio!C85+[10]Julio!C85+[10]Agosto!C85+[10]Septiembre!C85+[10]Octubre!C85+[10]Noviembre!C85+[10]Diciembre!C85</f>
        <v>31624</v>
      </c>
      <c r="D87" s="160">
        <f>+[10]Enero!D81+[10]Febrero!D85+[10]Marzo!D85+[10]Abril!D84+[10]Mayo!D85+[10]Junio!D85+[10]Julio!D85+[10]Agosto!D85+[10]Septiembre!D85+[10]Octubre!D85+[10]Noviembre!D85+[10]Diciembre!D85</f>
        <v>3225</v>
      </c>
      <c r="E87" s="160">
        <f>+[10]Enero!E81+[10]Febrero!E85+[10]Marzo!E85+[10]Abril!E84+[10]Mayo!E85+[10]Junio!E85+[10]Julio!E85+[10]Agosto!E85+[10]Septiembre!E85+[10]Octubre!E85+[10]Noviembre!E85+[10]Diciembre!E85</f>
        <v>17774</v>
      </c>
      <c r="F87" s="160">
        <f>+[10]Enero!F81+[10]Febrero!F85+[10]Marzo!F85+[10]Abril!F84+[10]Mayo!F85+[10]Junio!F85+[10]Julio!F85+[10]Agosto!F85+[10]Septiembre!F85+[10]Octubre!F85+[10]Noviembre!F85+[10]Diciembre!F85</f>
        <v>161181</v>
      </c>
      <c r="G87" s="160">
        <f>+[10]Enero!G81+[10]Febrero!G85+[10]Marzo!G85+[10]Abril!G84+[10]Mayo!G85+[10]Junio!G85+[10]Julio!G85+[10]Agosto!G85+[10]Septiembre!G85+[10]Octubre!G85+[10]Noviembre!G85+[10]Diciembre!G85</f>
        <v>18296</v>
      </c>
      <c r="H87" s="160">
        <f>+[10]Enero!H81+[10]Febrero!H85+[10]Marzo!H85+[10]Abril!H84+[10]Mayo!H85+[10]Junio!H85+[10]Julio!H85+[10]Agosto!H85+[10]Septiembre!H85+[10]Octubre!H85+[10]Noviembre!H85+[10]Diciembre!H85</f>
        <v>67</v>
      </c>
      <c r="I87" s="160">
        <f>+[10]Enero!I81+[10]Febrero!I85+[10]Marzo!I85+[10]Abril!I84+[10]Mayo!I85+[10]Junio!I85+[10]Julio!I85+[10]Agosto!I85+[10]Septiembre!I85+[10]Octubre!I85+[10]Noviembre!I85+[10]Diciembre!I85</f>
        <v>114389</v>
      </c>
      <c r="J87" s="160">
        <f t="shared" si="2"/>
        <v>394945</v>
      </c>
      <c r="K87" s="156"/>
      <c r="L87" s="177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  <c r="Y87" s="156"/>
      <c r="Z87" s="156"/>
      <c r="AA87" s="156"/>
    </row>
    <row r="88" spans="1:27" ht="20.100000000000001" customHeight="1" x14ac:dyDescent="0.2">
      <c r="A88" s="161" t="s">
        <v>163</v>
      </c>
      <c r="B88" s="160">
        <f>+[10]Enero!B82+[10]Febrero!B86+[10]Marzo!B86+[10]Abril!B85+[10]Mayo!B86+[10]Junio!B86+[10]Julio!B86+[10]Agosto!B86+[10]Septiembre!B86+[10]Octubre!B86+[10]Noviembre!B86+[10]Diciembre!B86</f>
        <v>3217</v>
      </c>
      <c r="C88" s="160">
        <f>+[10]Enero!C82+[10]Febrero!C86+[10]Marzo!C86+[10]Abril!C85+[10]Mayo!C86+[10]Junio!C86+[10]Julio!C86+[10]Agosto!C86+[10]Septiembre!C86+[10]Octubre!C86+[10]Noviembre!C86+[10]Diciembre!C86</f>
        <v>111534</v>
      </c>
      <c r="D88" s="160">
        <f>+[10]Enero!D82+[10]Febrero!D86+[10]Marzo!D86+[10]Abril!D85+[10]Mayo!D86+[10]Junio!D86+[10]Julio!D86+[10]Agosto!D86+[10]Septiembre!D86+[10]Octubre!D86+[10]Noviembre!D86+[10]Diciembre!D86</f>
        <v>628</v>
      </c>
      <c r="E88" s="160">
        <f>+[10]Enero!E82+[10]Febrero!E86+[10]Marzo!E86+[10]Abril!E85+[10]Mayo!E86+[10]Junio!E86+[10]Julio!E86+[10]Agosto!E86+[10]Septiembre!E86+[10]Octubre!E86+[10]Noviembre!E86+[10]Diciembre!E86</f>
        <v>622</v>
      </c>
      <c r="F88" s="160">
        <f>+[10]Enero!F82+[10]Febrero!F86+[10]Marzo!F86+[10]Abril!F85+[10]Mayo!F86+[10]Junio!F86+[10]Julio!F86+[10]Agosto!F86+[10]Septiembre!F86+[10]Octubre!F86+[10]Noviembre!F86+[10]Diciembre!F86</f>
        <v>20904</v>
      </c>
      <c r="G88" s="160">
        <f>+[10]Enero!G82+[10]Febrero!G86+[10]Marzo!G86+[10]Abril!G85+[10]Mayo!G86+[10]Junio!G86+[10]Julio!G86+[10]Agosto!G86+[10]Septiembre!G86+[10]Octubre!G86+[10]Noviembre!G86+[10]Diciembre!G86</f>
        <v>0</v>
      </c>
      <c r="H88" s="160">
        <f>+[10]Enero!H82+[10]Febrero!H86+[10]Marzo!H86+[10]Abril!H85+[10]Mayo!H86+[10]Junio!H86+[10]Julio!H86+[10]Agosto!H86+[10]Septiembre!H86+[10]Octubre!H86+[10]Noviembre!H86+[10]Diciembre!H86</f>
        <v>0</v>
      </c>
      <c r="I88" s="160">
        <f>+[10]Enero!I82+[10]Febrero!I86+[10]Marzo!I86+[10]Abril!I85+[10]Mayo!I86+[10]Junio!I86+[10]Julio!I86+[10]Agosto!I86+[10]Septiembre!I86+[10]Octubre!I86+[10]Noviembre!I86+[10]Diciembre!I86</f>
        <v>156</v>
      </c>
      <c r="J88" s="160">
        <f t="shared" si="2"/>
        <v>137061</v>
      </c>
      <c r="K88" s="156"/>
      <c r="L88" s="177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  <c r="Y88" s="156"/>
      <c r="Z88" s="156"/>
      <c r="AA88" s="156"/>
    </row>
    <row r="89" spans="1:27" ht="20.100000000000001" customHeight="1" x14ac:dyDescent="0.2">
      <c r="A89" s="161" t="s">
        <v>164</v>
      </c>
      <c r="B89" s="160">
        <f>+[10]Enero!B83+[10]Febrero!B87+[10]Marzo!B87+[10]Abril!B86+[10]Mayo!B87+[10]Junio!B87+[10]Julio!B87+[10]Agosto!B87+[10]Septiembre!B87+[10]Octubre!B87+[10]Noviembre!B87+[10]Diciembre!B87</f>
        <v>7298</v>
      </c>
      <c r="C89" s="160">
        <f>+[10]Enero!C83+[10]Febrero!C87+[10]Marzo!C87+[10]Abril!C86+[10]Mayo!C87+[10]Junio!C87+[10]Julio!C87+[10]Agosto!C87+[10]Septiembre!C87+[10]Octubre!C87+[10]Noviembre!C87+[10]Diciembre!C87</f>
        <v>684</v>
      </c>
      <c r="D89" s="160">
        <f>+[10]Enero!D83+[10]Febrero!D87+[10]Marzo!D87+[10]Abril!D86+[10]Mayo!D87+[10]Junio!D87+[10]Julio!D87+[10]Agosto!D87+[10]Septiembre!D87+[10]Octubre!D87+[10]Noviembre!D87+[10]Diciembre!D87</f>
        <v>223</v>
      </c>
      <c r="E89" s="160">
        <f>+[10]Enero!E83+[10]Febrero!E87+[10]Marzo!E87+[10]Abril!E86+[10]Mayo!E87+[10]Junio!E87+[10]Julio!E87+[10]Agosto!E87+[10]Septiembre!E87+[10]Octubre!E87+[10]Noviembre!E87+[10]Diciembre!E87</f>
        <v>1335</v>
      </c>
      <c r="F89" s="160">
        <f>+[10]Enero!F83+[10]Febrero!F87+[10]Marzo!F87+[10]Abril!F86+[10]Mayo!F87+[10]Junio!F87+[10]Julio!F87+[10]Agosto!F87+[10]Septiembre!F87+[10]Octubre!F87+[10]Noviembre!F87+[10]Diciembre!F87</f>
        <v>11548</v>
      </c>
      <c r="G89" s="160">
        <f>+[10]Enero!G83+[10]Febrero!G87+[10]Marzo!G87+[10]Abril!G86+[10]Mayo!G87+[10]Junio!G87+[10]Julio!G87+[10]Agosto!G87+[10]Septiembre!G87+[10]Octubre!G87+[10]Noviembre!G87+[10]Diciembre!G87</f>
        <v>15025</v>
      </c>
      <c r="H89" s="160">
        <f>+[10]Enero!H83+[10]Febrero!H87+[10]Marzo!H87+[10]Abril!H86+[10]Mayo!H87+[10]Junio!H87+[10]Julio!H87+[10]Agosto!H87+[10]Septiembre!H87+[10]Octubre!H87+[10]Noviembre!H87+[10]Diciembre!H87</f>
        <v>5</v>
      </c>
      <c r="I89" s="160">
        <f>+[10]Enero!I83+[10]Febrero!I87+[10]Marzo!I87+[10]Abril!I86+[10]Mayo!I87+[10]Junio!I87+[10]Julio!I87+[10]Agosto!I87+[10]Septiembre!I87+[10]Octubre!I87+[10]Noviembre!I87+[10]Diciembre!I87</f>
        <v>4102</v>
      </c>
      <c r="J89" s="160">
        <f t="shared" si="2"/>
        <v>40220</v>
      </c>
      <c r="K89" s="156"/>
      <c r="L89" s="177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  <c r="Y89" s="156"/>
      <c r="Z89" s="156"/>
      <c r="AA89" s="156"/>
    </row>
    <row r="90" spans="1:27" ht="20.100000000000001" customHeight="1" x14ac:dyDescent="0.2">
      <c r="A90" s="161" t="s">
        <v>165</v>
      </c>
      <c r="B90" s="160">
        <f>(+[10]Enero!B84+[10]Febrero!B88+[10]Marzo!B88+[10]Abril!B87+[10]Mayo!B88+[10]Junio!B88+[10]Julio!B88+[10]Agosto!B88+[10]Septiembre!B88+[10]Octubre!B88+[10]Noviembre!B88+[10]Diciembre!B88)/12</f>
        <v>23957.75</v>
      </c>
      <c r="C90" s="160">
        <f>(+[10]Enero!C84+[10]Febrero!C88+[10]Marzo!C88+[10]Abril!C87+[10]Mayo!C88+[10]Junio!C88+[10]Julio!C88+[10]Agosto!C88+[10]Septiembre!C88+[10]Octubre!C88+[10]Noviembre!C88+[10]Diciembre!C88)/12</f>
        <v>8211</v>
      </c>
      <c r="D90" s="160">
        <f>(+[10]Enero!D84+[10]Febrero!D88+[10]Marzo!D88+[10]Abril!D87+[10]Mayo!D88+[10]Junio!D88+[10]Julio!D88+[10]Agosto!D88+[10]Septiembre!D88+[10]Octubre!D88+[10]Noviembre!D88+[10]Diciembre!D88)/12</f>
        <v>187632.41666666666</v>
      </c>
      <c r="E90" s="160">
        <f>(+[10]Enero!E84+[10]Febrero!E88+[10]Marzo!E88+[10]Abril!E87+[10]Mayo!E88+[10]Junio!E88+[10]Julio!E88+[10]Agosto!E88+[10]Septiembre!E88+[10]Octubre!E88+[10]Noviembre!E88+[10]Diciembre!E88)/12</f>
        <v>4442.75</v>
      </c>
      <c r="F90" s="160">
        <f>(+[10]Enero!F84+[10]Febrero!F88+[10]Marzo!F88+[10]Abril!F87+[10]Mayo!F88+[10]Junio!F88+[10]Julio!F88+[10]Agosto!F88+[10]Septiembre!F88+[10]Octubre!F88+[10]Noviembre!F88+[10]Diciembre!F88)/12</f>
        <v>13922.75</v>
      </c>
      <c r="G90" s="160">
        <f>(+[10]Enero!G84+[10]Febrero!G88+[10]Marzo!G88+[10]Abril!G87+[10]Mayo!G88+[10]Junio!G88+[10]Julio!G88+[10]Agosto!G88+[10]Septiembre!G88+[10]Octubre!G88+[10]Noviembre!G88+[10]Diciembre!G88)/12</f>
        <v>64945.583333333336</v>
      </c>
      <c r="H90" s="160">
        <f>(+[10]Enero!H84+[10]Febrero!H88+[10]Marzo!H88+[10]Abril!H87+[10]Mayo!H88+[10]Junio!H88+[10]Julio!H88+[10]Agosto!H88+[10]Septiembre!H88+[10]Octubre!H88+[10]Noviembre!H88+[10]Diciembre!H88)/12</f>
        <v>19687.666666666668</v>
      </c>
      <c r="I90" s="160">
        <f>(+[10]Enero!I84+[10]Febrero!I88+[10]Marzo!I88+[10]Abril!I87+[10]Mayo!I88+[10]Junio!I88+[10]Julio!I88+[10]Agosto!I88+[10]Septiembre!I88+[10]Octubre!I88+[10]Noviembre!I88+[10]Diciembre!I88)/12</f>
        <v>521.75</v>
      </c>
      <c r="J90" s="160">
        <f t="shared" si="2"/>
        <v>323321.66666666669</v>
      </c>
      <c r="K90" s="156"/>
      <c r="L90" s="177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</row>
    <row r="91" spans="1:27" ht="20.100000000000001" customHeight="1" thickBot="1" x14ac:dyDescent="0.25">
      <c r="A91" s="161" t="s">
        <v>166</v>
      </c>
      <c r="B91" s="160">
        <f>(+[10]Enero!B85+[10]Febrero!B89+[10]Marzo!B89+[10]Abril!B88+[10]Mayo!B89+[10]Junio!B89+[10]Julio!B89+[10]Agosto!B89+[10]Septiembre!B89+[10]Octubre!B89+[10]Noviembre!B89+[10]Diciembre!B89)/12</f>
        <v>146555.16666666666</v>
      </c>
      <c r="C91" s="160">
        <f>(+[10]Enero!C85+[10]Febrero!C89+[10]Marzo!C89+[10]Abril!C88+[10]Mayo!C89+[10]Junio!C89+[10]Julio!C89+[10]Agosto!C89+[10]Septiembre!C89+[10]Octubre!C89+[10]Noviembre!C89+[10]Diciembre!C89)/12</f>
        <v>169626.75</v>
      </c>
      <c r="D91" s="160">
        <f>(+[10]Enero!D85+[10]Febrero!D89+[10]Marzo!D89+[10]Abril!D88+[10]Mayo!D89+[10]Junio!D89+[10]Julio!D89+[10]Agosto!D89+[10]Septiembre!D89+[10]Octubre!D89+[10]Noviembre!D89+[10]Diciembre!D89)/12</f>
        <v>14201.666666666666</v>
      </c>
      <c r="E91" s="160">
        <f>(+[10]Enero!E85+[10]Febrero!E89+[10]Marzo!E89+[10]Abril!E88+[10]Mayo!E89+[10]Junio!E89+[10]Julio!E89+[10]Agosto!E89+[10]Septiembre!E89+[10]Octubre!E89+[10]Noviembre!E89+[10]Diciembre!E89)/12</f>
        <v>206211</v>
      </c>
      <c r="F91" s="160">
        <f>(+[10]Enero!F85+[10]Febrero!F89+[10]Marzo!F89+[10]Abril!F88+[10]Mayo!F89+[10]Junio!F89+[10]Julio!F89+[10]Agosto!F89+[10]Septiembre!F89+[10]Octubre!F89+[10]Noviembre!F89+[10]Diciembre!F89)/12</f>
        <v>20048.833333333332</v>
      </c>
      <c r="G91" s="160">
        <f>(+[10]Enero!G85+[10]Febrero!G89+[10]Marzo!G89+[10]Abril!G88+[10]Mayo!G89+[10]Junio!G89+[10]Julio!G89+[10]Agosto!G89+[10]Septiembre!G89+[10]Octubre!G89+[10]Noviembre!G89+[10]Diciembre!G89)/12</f>
        <v>82540.666666666672</v>
      </c>
      <c r="H91" s="160">
        <f>(+[10]Enero!H85+[10]Febrero!H89+[10]Marzo!H89+[10]Abril!H88+[10]Mayo!H89+[10]Junio!H89+[10]Julio!H89+[10]Agosto!H89+[10]Septiembre!H89+[10]Octubre!H89+[10]Noviembre!H89+[10]Diciembre!H89)/12</f>
        <v>25230.833333333332</v>
      </c>
      <c r="I91" s="160">
        <f>(+[10]Enero!I85+[10]Febrero!I89+[10]Marzo!I89+[10]Abril!I88+[10]Mayo!I89+[10]Junio!I89+[10]Julio!I89+[10]Agosto!I89+[10]Septiembre!I89+[10]Octubre!I89+[10]Noviembre!I89+[10]Diciembre!I89)/12</f>
        <v>2258.3333333333335</v>
      </c>
      <c r="J91" s="160">
        <f t="shared" si="2"/>
        <v>666673.25</v>
      </c>
      <c r="K91" s="156"/>
      <c r="L91" s="177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  <c r="Y91" s="156"/>
      <c r="Z91" s="156"/>
      <c r="AA91" s="156"/>
    </row>
    <row r="92" spans="1:27" ht="20.100000000000001" customHeight="1" thickBot="1" x14ac:dyDescent="0.25">
      <c r="A92" s="166" t="s">
        <v>10</v>
      </c>
      <c r="B92" s="167">
        <f t="shared" ref="B92:J92" si="3">SUM(B58:B91)</f>
        <v>610422.69444444438</v>
      </c>
      <c r="C92" s="167">
        <f t="shared" si="3"/>
        <v>2283835.416666667</v>
      </c>
      <c r="D92" s="167">
        <f t="shared" si="3"/>
        <v>1259301.3055555557</v>
      </c>
      <c r="E92" s="167">
        <f t="shared" si="3"/>
        <v>1242691.9722222222</v>
      </c>
      <c r="F92" s="167">
        <f t="shared" si="3"/>
        <v>858967.36111111112</v>
      </c>
      <c r="G92" s="167">
        <f t="shared" si="3"/>
        <v>635657.47222222225</v>
      </c>
      <c r="H92" s="167">
        <f t="shared" si="3"/>
        <v>1013495.5</v>
      </c>
      <c r="I92" s="167">
        <f t="shared" si="3"/>
        <v>477348.63888888888</v>
      </c>
      <c r="J92" s="167">
        <f t="shared" si="3"/>
        <v>8381720.361111111</v>
      </c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  <c r="Y92" s="156"/>
      <c r="Z92" s="156"/>
      <c r="AA92" s="156"/>
    </row>
    <row r="93" spans="1:27" x14ac:dyDescent="0.2">
      <c r="A93" s="185" t="s">
        <v>167</v>
      </c>
      <c r="B93" s="186"/>
      <c r="C93" s="186"/>
      <c r="D93" s="18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</row>
    <row r="94" spans="1:27" x14ac:dyDescent="0.2">
      <c r="A94" s="185"/>
      <c r="B94" s="186"/>
      <c r="C94" s="186"/>
      <c r="D94" s="186"/>
      <c r="E94" s="156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56"/>
      <c r="Y94" s="156"/>
      <c r="Z94" s="156"/>
      <c r="AA94" s="156"/>
    </row>
    <row r="95" spans="1:27" x14ac:dyDescent="0.2">
      <c r="A95" s="125"/>
      <c r="B95" s="156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  <c r="Y95" s="156"/>
      <c r="Z95" s="156"/>
      <c r="AA95" s="156"/>
    </row>
    <row r="96" spans="1:27" x14ac:dyDescent="0.2">
      <c r="A96" s="85"/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  <c r="AA96" s="156"/>
    </row>
    <row r="97" spans="1:27" x14ac:dyDescent="0.2">
      <c r="A97" s="85"/>
      <c r="B97" s="156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56"/>
      <c r="Z97" s="156"/>
      <c r="AA97" s="156"/>
    </row>
    <row r="98" spans="1:27" x14ac:dyDescent="0.2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</row>
    <row r="99" spans="1:27" x14ac:dyDescent="0.2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</row>
    <row r="100" spans="1:27" x14ac:dyDescent="0.2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  <c r="Y100" s="156"/>
      <c r="Z100" s="156"/>
      <c r="AA100" s="156"/>
    </row>
    <row r="101" spans="1:27" ht="15.75" x14ac:dyDescent="0.25">
      <c r="A101" s="240" t="s">
        <v>187</v>
      </c>
      <c r="B101" s="240"/>
      <c r="C101" s="240"/>
      <c r="D101" s="240"/>
      <c r="E101" s="240"/>
      <c r="F101" s="240"/>
      <c r="G101" s="240"/>
      <c r="H101" s="240"/>
      <c r="I101" s="240"/>
      <c r="J101" s="240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56"/>
      <c r="Z101" s="156"/>
      <c r="AA101" s="156"/>
    </row>
    <row r="102" spans="1:27" ht="15.75" x14ac:dyDescent="0.25">
      <c r="A102" s="241" t="s">
        <v>170</v>
      </c>
      <c r="B102" s="240"/>
      <c r="C102" s="240"/>
      <c r="D102" s="240"/>
      <c r="E102" s="240"/>
      <c r="F102" s="240"/>
      <c r="G102" s="240"/>
      <c r="H102" s="240"/>
      <c r="I102" s="240"/>
      <c r="J102" s="240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  <c r="AA102" s="156"/>
    </row>
    <row r="103" spans="1:27" ht="11.25" customHeight="1" x14ac:dyDescent="0.2">
      <c r="A103" s="238"/>
      <c r="B103" s="156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  <c r="AA103" s="156"/>
    </row>
    <row r="104" spans="1:27" ht="3" customHeight="1" thickBot="1" x14ac:dyDescent="0.25">
      <c r="A104" s="236"/>
      <c r="B104" s="237"/>
      <c r="C104" s="237"/>
      <c r="D104" s="237"/>
      <c r="E104" s="237"/>
      <c r="F104" s="237"/>
      <c r="G104" s="237"/>
      <c r="H104" s="237"/>
      <c r="I104" s="237"/>
      <c r="J104" s="237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  <c r="AA104" s="156"/>
    </row>
    <row r="105" spans="1:27" ht="13.5" thickBot="1" x14ac:dyDescent="0.25">
      <c r="A105" s="119" t="s">
        <v>1</v>
      </c>
      <c r="B105" s="120" t="s">
        <v>2</v>
      </c>
      <c r="C105" s="121" t="s">
        <v>3</v>
      </c>
      <c r="D105" s="120" t="s">
        <v>4</v>
      </c>
      <c r="E105" s="121" t="s">
        <v>5</v>
      </c>
      <c r="F105" s="120" t="s">
        <v>6</v>
      </c>
      <c r="G105" s="121" t="s">
        <v>7</v>
      </c>
      <c r="H105" s="120" t="s">
        <v>8</v>
      </c>
      <c r="I105" s="121" t="s">
        <v>9</v>
      </c>
      <c r="J105" s="120" t="s">
        <v>10</v>
      </c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  <c r="Y105" s="156"/>
      <c r="Z105" s="156"/>
      <c r="AA105" s="156"/>
    </row>
    <row r="106" spans="1:27" ht="20.100000000000001" customHeight="1" x14ac:dyDescent="0.2">
      <c r="A106" s="174" t="s">
        <v>133</v>
      </c>
      <c r="B106" s="175">
        <f>+[10]Enero!B96+[10]Febrero!B105+[10]Marzo!B107+[10]Abril!B104+[10]Mayo!B105+[10]Junio!B105+[10]Julio!B105+[10]Agosto!B105+[10]Septiembre!B105+[10]Octubre!B105+[10]Noviembre!B105+[10]Diciembre!B105</f>
        <v>138961</v>
      </c>
      <c r="C106" s="175">
        <f>+[10]Enero!C96+[10]Febrero!C105+[10]Marzo!C107+[10]Abril!C104+[10]Mayo!C105+[10]Junio!C105+[10]Julio!C105+[10]Agosto!C105+[10]Septiembre!C105+[10]Octubre!C105+[10]Noviembre!C105+[10]Diciembre!C105</f>
        <v>5307149</v>
      </c>
      <c r="D106" s="175">
        <f>+[10]Enero!D96+[10]Febrero!D105+[10]Marzo!D107+[10]Abril!D104+[10]Mayo!D105+[10]Junio!D105+[10]Julio!D105+[10]Agosto!D105+[10]Septiembre!D105+[10]Octubre!D105+[10]Noviembre!D105+[10]Diciembre!D105</f>
        <v>3540593</v>
      </c>
      <c r="E106" s="175">
        <f>+[10]Enero!E96+[10]Febrero!E105+[10]Marzo!E107+[10]Abril!E104+[10]Mayo!E105+[10]Junio!E105+[10]Julio!E105+[10]Agosto!E105+[10]Septiembre!E105+[10]Octubre!E105+[10]Noviembre!E105+[10]Diciembre!E105</f>
        <v>2391203</v>
      </c>
      <c r="F106" s="175">
        <f>+[10]Enero!F96+[10]Febrero!F105+[10]Marzo!F107+[10]Abril!F104+[10]Mayo!F105+[10]Junio!F105+[10]Julio!F105+[10]Agosto!F105+[10]Septiembre!F105+[10]Octubre!F105+[10]Noviembre!F105+[10]Diciembre!F105</f>
        <v>165458</v>
      </c>
      <c r="G106" s="175">
        <f>+[10]Enero!G96+[10]Febrero!G105+[10]Marzo!G107+[10]Abril!G104+[10]Mayo!G105+[10]Junio!G105+[10]Julio!G105+[10]Agosto!G105+[10]Septiembre!G105+[10]Octubre!G105+[10]Noviembre!G105+[10]Diciembre!G105</f>
        <v>0</v>
      </c>
      <c r="H106" s="175">
        <f>+[10]Enero!H96+[10]Febrero!H105+[10]Marzo!H107+[10]Abril!H104+[10]Mayo!H105+[10]Junio!H105+[10]Julio!H105+[10]Agosto!H105+[10]Septiembre!H105+[10]Octubre!H105+[10]Noviembre!H105+[10]Diciembre!H105</f>
        <v>716585</v>
      </c>
      <c r="I106" s="175">
        <f>+[10]Enero!I96+[10]Febrero!I105+[10]Marzo!I107+[10]Abril!I104+[10]Mayo!I105+[10]Junio!I105+[10]Julio!I105+[10]Agosto!I105+[10]Septiembre!I105+[10]Octubre!I105+[10]Noviembre!I105+[10]Diciembre!I105</f>
        <v>247396</v>
      </c>
      <c r="J106" s="175">
        <f>SUM(B106:I106)</f>
        <v>12507345</v>
      </c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  <c r="Y106" s="156"/>
      <c r="Z106" s="156"/>
      <c r="AA106" s="156"/>
    </row>
    <row r="107" spans="1:27" ht="20.100000000000001" customHeight="1" x14ac:dyDescent="0.2">
      <c r="A107" s="161" t="s">
        <v>134</v>
      </c>
      <c r="B107" s="160">
        <f>+[10]Enero!B97+[10]Febrero!B106+[10]Marzo!B108+[10]Abril!B105+[10]Mayo!B106+[10]Junio!B106+[10]Julio!B106+[10]Agosto!B106+[10]Septiembre!B106+[10]Octubre!B106+[10]Noviembre!B106+[10]Diciembre!B106</f>
        <v>96342</v>
      </c>
      <c r="C107" s="160">
        <f>+[10]Enero!C97+[10]Febrero!C106+[10]Marzo!C108+[10]Abril!C105+[10]Mayo!C106+[10]Junio!C106+[10]Julio!C106+[10]Agosto!C106+[10]Septiembre!C106+[10]Octubre!C106+[10]Noviembre!C106+[10]Diciembre!C106</f>
        <v>20724</v>
      </c>
      <c r="D107" s="160">
        <f>+[10]Enero!D97+[10]Febrero!D106+[10]Marzo!D108+[10]Abril!D105+[10]Mayo!D106+[10]Junio!D106+[10]Julio!D106+[10]Agosto!D106+[10]Septiembre!D106+[10]Octubre!D106+[10]Noviembre!D106+[10]Diciembre!D106</f>
        <v>34442</v>
      </c>
      <c r="E107" s="160">
        <f>+[10]Enero!E97+[10]Febrero!E106+[10]Marzo!E108+[10]Abril!E105+[10]Mayo!E106+[10]Junio!E106+[10]Julio!E106+[10]Agosto!E106+[10]Septiembre!E106+[10]Octubre!E106+[10]Noviembre!E106+[10]Diciembre!E106</f>
        <v>34366</v>
      </c>
      <c r="F107" s="160">
        <f>+[10]Enero!F97+[10]Febrero!F106+[10]Marzo!F108+[10]Abril!F105+[10]Mayo!F106+[10]Junio!F106+[10]Julio!F106+[10]Agosto!F106+[10]Septiembre!F106+[10]Octubre!F106+[10]Noviembre!F106+[10]Diciembre!F106</f>
        <v>90711</v>
      </c>
      <c r="G107" s="160">
        <f>+[10]Enero!G97+[10]Febrero!G106+[10]Marzo!G108+[10]Abril!G105+[10]Mayo!G106+[10]Junio!G106+[10]Julio!G106+[10]Agosto!G106+[10]Septiembre!G106+[10]Octubre!G106+[10]Noviembre!G106+[10]Diciembre!G106</f>
        <v>58801</v>
      </c>
      <c r="H107" s="160">
        <f>+[10]Enero!H97+[10]Febrero!H106+[10]Marzo!H108+[10]Abril!H105+[10]Mayo!H106+[10]Junio!H106+[10]Julio!H106+[10]Agosto!H106+[10]Septiembre!H106+[10]Octubre!H106+[10]Noviembre!H106+[10]Diciembre!H106</f>
        <v>407134</v>
      </c>
      <c r="I107" s="160">
        <f>+[10]Enero!I97+[10]Febrero!I106+[10]Marzo!I108+[10]Abril!I105+[10]Mayo!I106+[10]Junio!I106+[10]Julio!I106+[10]Agosto!I106+[10]Septiembre!I106+[10]Octubre!I106+[10]Noviembre!I106+[10]Diciembre!I106</f>
        <v>30810</v>
      </c>
      <c r="J107" s="160">
        <f t="shared" ref="J107:J139" si="4">SUM(B107:I107)</f>
        <v>773330</v>
      </c>
      <c r="K107" s="156"/>
      <c r="L107" s="156"/>
      <c r="M107" s="156"/>
      <c r="N107" s="156"/>
      <c r="O107" s="156"/>
      <c r="P107" s="156"/>
      <c r="Q107" s="156"/>
      <c r="R107" s="156"/>
      <c r="S107" s="156"/>
      <c r="T107" s="156"/>
      <c r="U107" s="156"/>
      <c r="V107" s="156"/>
      <c r="W107" s="156"/>
      <c r="X107" s="156"/>
      <c r="Y107" s="156"/>
      <c r="Z107" s="156"/>
      <c r="AA107" s="156"/>
    </row>
    <row r="108" spans="1:27" ht="20.100000000000001" customHeight="1" x14ac:dyDescent="0.2">
      <c r="A108" s="161" t="s">
        <v>135</v>
      </c>
      <c r="B108" s="160">
        <f>+[10]Enero!B98+[10]Febrero!B107+[10]Marzo!B109+[10]Abril!B106+[10]Mayo!B107+[10]Junio!B107+[10]Julio!B107+[10]Agosto!B107+[10]Septiembre!B107+[10]Octubre!B107+[10]Noviembre!B107+[10]Diciembre!B107</f>
        <v>0</v>
      </c>
      <c r="C108" s="160">
        <f>+[10]Enero!C98+[10]Febrero!C107+[10]Marzo!C109+[10]Abril!C106+[10]Mayo!C107+[10]Junio!C107+[10]Julio!C107+[10]Agosto!C107+[10]Septiembre!C107+[10]Octubre!C107+[10]Noviembre!C107+[10]Diciembre!C107</f>
        <v>0</v>
      </c>
      <c r="D108" s="160">
        <f>+[10]Enero!D98+[10]Febrero!D107+[10]Marzo!D109+[10]Abril!D106+[10]Mayo!D107+[10]Junio!D107+[10]Julio!D107+[10]Agosto!D107+[10]Septiembre!D107+[10]Octubre!D107+[10]Noviembre!D107+[10]Diciembre!D107</f>
        <v>0</v>
      </c>
      <c r="E108" s="160">
        <f>+[10]Enero!E98+[10]Febrero!E107+[10]Marzo!E109+[10]Abril!E106+[10]Mayo!E107+[10]Junio!E107+[10]Julio!E107+[10]Agosto!E107+[10]Septiembre!E107+[10]Octubre!E107+[10]Noviembre!E107+[10]Diciembre!E107</f>
        <v>0</v>
      </c>
      <c r="F108" s="160">
        <f>+[10]Enero!F98+[10]Febrero!F107+[10]Marzo!F109+[10]Abril!F106+[10]Mayo!F107+[10]Junio!F107+[10]Julio!F107+[10]Agosto!F107+[10]Septiembre!F107+[10]Octubre!F107+[10]Noviembre!F107+[10]Diciembre!F107</f>
        <v>0</v>
      </c>
      <c r="G108" s="160">
        <f>+[10]Enero!G98+[10]Febrero!G107+[10]Marzo!G109+[10]Abril!G106+[10]Mayo!G107+[10]Junio!G107+[10]Julio!G107+[10]Agosto!G107+[10]Septiembre!G107+[10]Octubre!G107+[10]Noviembre!G107+[10]Diciembre!G107</f>
        <v>25356</v>
      </c>
      <c r="H108" s="160">
        <f>+[10]Enero!H98+[10]Febrero!H107+[10]Marzo!H109+[10]Abril!H106+[10]Mayo!H107+[10]Junio!H107+[10]Julio!H107+[10]Agosto!H107+[10]Septiembre!H107+[10]Octubre!H107+[10]Noviembre!H107+[10]Diciembre!H107</f>
        <v>0</v>
      </c>
      <c r="I108" s="160">
        <f>+[10]Enero!I98+[10]Febrero!I107+[10]Marzo!I109+[10]Abril!I106+[10]Mayo!I107+[10]Junio!I107+[10]Julio!I107+[10]Agosto!I107+[10]Septiembre!I107+[10]Octubre!I107+[10]Noviembre!I107+[10]Diciembre!I107</f>
        <v>0</v>
      </c>
      <c r="J108" s="160">
        <f t="shared" si="4"/>
        <v>25356</v>
      </c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  <c r="Y108" s="156"/>
      <c r="Z108" s="156"/>
      <c r="AA108" s="156"/>
    </row>
    <row r="109" spans="1:27" ht="20.100000000000001" customHeight="1" x14ac:dyDescent="0.2">
      <c r="A109" s="161" t="s">
        <v>171</v>
      </c>
      <c r="B109" s="160">
        <f>+[10]Enero!B99+[10]Febrero!B108+[10]Marzo!B110+[10]Abril!B107+[10]Mayo!B108+[10]Junio!B108+[10]Julio!B108+[10]Agosto!B108+[10]Septiembre!B108+[10]Octubre!B108+[10]Noviembre!B108+[10]Diciembre!B108</f>
        <v>3289</v>
      </c>
      <c r="C109" s="160">
        <f>+[10]Enero!C99+[10]Febrero!C108+[10]Marzo!C110+[10]Abril!C107+[10]Mayo!C108+[10]Junio!C108+[10]Julio!C108+[10]Agosto!C108+[10]Septiembre!C108+[10]Octubre!C108+[10]Noviembre!C108+[10]Diciembre!C108</f>
        <v>93054</v>
      </c>
      <c r="D109" s="160">
        <f>+[10]Enero!D99+[10]Febrero!D108+[10]Marzo!D110+[10]Abril!D107+[10]Mayo!D108+[10]Junio!D108+[10]Julio!D108+[10]Agosto!D108+[10]Septiembre!D108+[10]Octubre!D108+[10]Noviembre!D108+[10]Diciembre!D108</f>
        <v>1919</v>
      </c>
      <c r="E109" s="160">
        <f>+[10]Enero!E99+[10]Febrero!E108+[10]Marzo!E110+[10]Abril!E107+[10]Mayo!E108+[10]Junio!E108+[10]Julio!E108+[10]Agosto!E108+[10]Septiembre!E108+[10]Octubre!E108+[10]Noviembre!E108+[10]Diciembre!E108</f>
        <v>3287</v>
      </c>
      <c r="F109" s="160">
        <f>+[10]Enero!F99+[10]Febrero!F108+[10]Marzo!F110+[10]Abril!F107+[10]Mayo!F108+[10]Junio!F108+[10]Julio!F108+[10]Agosto!F108+[10]Septiembre!F108+[10]Octubre!F108+[10]Noviembre!F108+[10]Diciembre!F108</f>
        <v>23584</v>
      </c>
      <c r="G109" s="160">
        <f>+[10]Enero!G99+[10]Febrero!G108+[10]Marzo!G110+[10]Abril!G107+[10]Mayo!G108+[10]Junio!G108+[10]Julio!G108+[10]Agosto!G108+[10]Septiembre!G108+[10]Octubre!G108+[10]Noviembre!G108+[10]Diciembre!G108</f>
        <v>12281</v>
      </c>
      <c r="H109" s="160">
        <f>+[10]Enero!H99+[10]Febrero!H108+[10]Marzo!H110+[10]Abril!H107+[10]Mayo!H108+[10]Junio!H108+[10]Julio!H108+[10]Agosto!H108+[10]Septiembre!H108+[10]Octubre!H108+[10]Noviembre!H108+[10]Diciembre!H108</f>
        <v>1253</v>
      </c>
      <c r="I109" s="160">
        <f>+[10]Enero!I99+[10]Febrero!I108+[10]Marzo!I110+[10]Abril!I107+[10]Mayo!I108+[10]Junio!I108+[10]Julio!I108+[10]Agosto!I108+[10]Septiembre!I108+[10]Octubre!I108+[10]Noviembre!I108+[10]Diciembre!I108</f>
        <v>50003</v>
      </c>
      <c r="J109" s="160">
        <f t="shared" si="4"/>
        <v>188670</v>
      </c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  <c r="Y109" s="156"/>
      <c r="Z109" s="156"/>
      <c r="AA109" s="156"/>
    </row>
    <row r="110" spans="1:27" ht="20.100000000000001" customHeight="1" x14ac:dyDescent="0.2">
      <c r="A110" s="161" t="s">
        <v>137</v>
      </c>
      <c r="B110" s="160">
        <f>+[10]Enero!B100+[10]Febrero!B109+[10]Marzo!B111+[10]Abril!B108+[10]Mayo!B109+[10]Junio!B109+[10]Julio!B109+[10]Agosto!B109+[10]Septiembre!B109+[10]Octubre!B109+[10]Noviembre!B109+[10]Diciembre!B109</f>
        <v>0</v>
      </c>
      <c r="C110" s="160">
        <f>+[10]Enero!C100+[10]Febrero!C109+[10]Marzo!C111+[10]Abril!C108+[10]Mayo!C109+[10]Junio!C109+[10]Julio!C109+[10]Agosto!C109+[10]Septiembre!C109+[10]Octubre!C109+[10]Noviembre!C109+[10]Diciembre!C109</f>
        <v>463</v>
      </c>
      <c r="D110" s="160">
        <f>+[10]Enero!D100+[10]Febrero!D109+[10]Marzo!D111+[10]Abril!D108+[10]Mayo!D109+[10]Junio!D109+[10]Julio!D109+[10]Agosto!D109+[10]Septiembre!D109+[10]Octubre!D109+[10]Noviembre!D109+[10]Diciembre!D109</f>
        <v>23554</v>
      </c>
      <c r="E110" s="160">
        <f>+[10]Enero!E100+[10]Febrero!E109+[10]Marzo!E111+[10]Abril!E108+[10]Mayo!E109+[10]Junio!E109+[10]Julio!E109+[10]Agosto!E109+[10]Septiembre!E109+[10]Octubre!E109+[10]Noviembre!E109+[10]Diciembre!E109</f>
        <v>0</v>
      </c>
      <c r="F110" s="160">
        <f>+[10]Enero!F100+[10]Febrero!F109+[10]Marzo!F111+[10]Abril!F108+[10]Mayo!F109+[10]Junio!F109+[10]Julio!F109+[10]Agosto!F109+[10]Septiembre!F109+[10]Octubre!F109+[10]Noviembre!F109+[10]Diciembre!F109</f>
        <v>80</v>
      </c>
      <c r="G110" s="160">
        <f>+[10]Enero!G100+[10]Febrero!G109+[10]Marzo!G111+[10]Abril!G108+[10]Mayo!G109+[10]Junio!G109+[10]Julio!G109+[10]Agosto!G109+[10]Septiembre!G109+[10]Octubre!G109+[10]Noviembre!G109+[10]Diciembre!G109</f>
        <v>2258</v>
      </c>
      <c r="H110" s="160">
        <f>+[10]Enero!H100+[10]Febrero!H109+[10]Marzo!H111+[10]Abril!H108+[10]Mayo!H109+[10]Junio!H109+[10]Julio!H109+[10]Agosto!H109+[10]Septiembre!H109+[10]Octubre!H109+[10]Noviembre!H109+[10]Diciembre!H109</f>
        <v>49576</v>
      </c>
      <c r="I110" s="160">
        <f>+[10]Enero!I100+[10]Febrero!I109+[10]Marzo!I111+[10]Abril!I108+[10]Mayo!I109+[10]Junio!I109+[10]Julio!I109+[10]Agosto!I109+[10]Septiembre!I109+[10]Octubre!I109+[10]Noviembre!I109+[10]Diciembre!I109</f>
        <v>8740</v>
      </c>
      <c r="J110" s="160">
        <f t="shared" si="4"/>
        <v>84671</v>
      </c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  <c r="Y110" s="156"/>
      <c r="Z110" s="156"/>
      <c r="AA110" s="156"/>
    </row>
    <row r="111" spans="1:27" ht="20.100000000000001" customHeight="1" x14ac:dyDescent="0.2">
      <c r="A111" s="161" t="s">
        <v>138</v>
      </c>
      <c r="B111" s="160">
        <f>+[10]Enero!B101+[10]Febrero!B110+[10]Marzo!B112+[10]Abril!B109+[10]Mayo!B110+[10]Junio!B110+[10]Julio!B110+[10]Agosto!B110+[10]Septiembre!B110+[10]Octubre!B110+[10]Noviembre!B110+[10]Diciembre!B110</f>
        <v>13636</v>
      </c>
      <c r="C111" s="160">
        <f>+[10]Enero!C101+[10]Febrero!C110+[10]Marzo!C112+[10]Abril!C109+[10]Mayo!C110+[10]Junio!C110+[10]Julio!C110+[10]Agosto!C110+[10]Septiembre!C110+[10]Octubre!C110+[10]Noviembre!C110+[10]Diciembre!C110</f>
        <v>11605</v>
      </c>
      <c r="D111" s="160">
        <f>+[10]Enero!D101+[10]Febrero!D110+[10]Marzo!D112+[10]Abril!D109+[10]Mayo!D110+[10]Junio!D110+[10]Julio!D110+[10]Agosto!D110+[10]Septiembre!D110+[10]Octubre!D110+[10]Noviembre!D110+[10]Diciembre!D110</f>
        <v>21293</v>
      </c>
      <c r="E111" s="160">
        <f>+[10]Enero!E101+[10]Febrero!E110+[10]Marzo!E112+[10]Abril!E109+[10]Mayo!E110+[10]Junio!E110+[10]Julio!E110+[10]Agosto!E110+[10]Septiembre!E110+[10]Octubre!E110+[10]Noviembre!E110+[10]Diciembre!E110</f>
        <v>40393</v>
      </c>
      <c r="F111" s="160">
        <f>+[10]Enero!F101+[10]Febrero!F110+[10]Marzo!F112+[10]Abril!F109+[10]Mayo!F110+[10]Junio!F110+[10]Julio!F110+[10]Agosto!F110+[10]Septiembre!F110+[10]Octubre!F110+[10]Noviembre!F110+[10]Diciembre!F110</f>
        <v>41246</v>
      </c>
      <c r="G111" s="160">
        <f>+[10]Enero!G101+[10]Febrero!G110+[10]Marzo!G112+[10]Abril!G109+[10]Mayo!G110+[10]Junio!G110+[10]Julio!G110+[10]Agosto!G110+[10]Septiembre!G110+[10]Octubre!G110+[10]Noviembre!G110+[10]Diciembre!G110</f>
        <v>34240</v>
      </c>
      <c r="H111" s="160">
        <f>+[10]Enero!H101+[10]Febrero!H110+[10]Marzo!H112+[10]Abril!H109+[10]Mayo!H110+[10]Junio!H110+[10]Julio!H110+[10]Agosto!H110+[10]Septiembre!H110+[10]Octubre!H110+[10]Noviembre!H110+[10]Diciembre!H110</f>
        <v>240757</v>
      </c>
      <c r="I111" s="160">
        <f>+[10]Enero!I101+[10]Febrero!I110+[10]Marzo!I112+[10]Abril!I109+[10]Mayo!I110+[10]Junio!I110+[10]Julio!I110+[10]Agosto!I110+[10]Septiembre!I110+[10]Octubre!I110+[10]Noviembre!I110+[10]Diciembre!I110</f>
        <v>57789</v>
      </c>
      <c r="J111" s="160">
        <f t="shared" si="4"/>
        <v>460959</v>
      </c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6"/>
      <c r="Z111" s="156"/>
      <c r="AA111" s="156"/>
    </row>
    <row r="112" spans="1:27" ht="20.100000000000001" customHeight="1" x14ac:dyDescent="0.2">
      <c r="A112" s="161" t="s">
        <v>139</v>
      </c>
      <c r="B112" s="160">
        <f>+[10]Enero!B102+[10]Febrero!B111+[10]Marzo!B113+[10]Abril!B110+[10]Mayo!B111+[10]Junio!B111+[10]Julio!B111+[10]Agosto!B111+[10]Septiembre!B111+[10]Octubre!B111+[10]Noviembre!B111+[10]Diciembre!B111</f>
        <v>1309</v>
      </c>
      <c r="C112" s="160">
        <f>+[10]Enero!C102+[10]Febrero!C111+[10]Marzo!C113+[10]Abril!C110+[10]Mayo!C111+[10]Junio!C111+[10]Julio!C111+[10]Agosto!C111+[10]Septiembre!C111+[10]Octubre!C111+[10]Noviembre!C111+[10]Diciembre!C111</f>
        <v>2287</v>
      </c>
      <c r="D112" s="160">
        <f>+[10]Enero!D102+[10]Febrero!D111+[10]Marzo!D113+[10]Abril!D110+[10]Mayo!D111+[10]Junio!D111+[10]Julio!D111+[10]Agosto!D111+[10]Septiembre!D111+[10]Octubre!D111+[10]Noviembre!D111+[10]Diciembre!D111</f>
        <v>13696</v>
      </c>
      <c r="E112" s="160">
        <f>+[10]Enero!E102+[10]Febrero!E111+[10]Marzo!E113+[10]Abril!E110+[10]Mayo!E111+[10]Junio!E111+[10]Julio!E111+[10]Agosto!E111+[10]Septiembre!E111+[10]Octubre!E111+[10]Noviembre!E111+[10]Diciembre!E111</f>
        <v>12095</v>
      </c>
      <c r="F112" s="160">
        <f>+[10]Enero!F102+[10]Febrero!F111+[10]Marzo!F113+[10]Abril!F110+[10]Mayo!F111+[10]Junio!F111+[10]Julio!F111+[10]Agosto!F111+[10]Septiembre!F111+[10]Octubre!F111+[10]Noviembre!F111+[10]Diciembre!F111</f>
        <v>12897</v>
      </c>
      <c r="G112" s="160">
        <f>+[10]Enero!G102+[10]Febrero!G111+[10]Marzo!G113+[10]Abril!G110+[10]Mayo!G111+[10]Junio!G111+[10]Julio!G111+[10]Agosto!G111+[10]Septiembre!G111+[10]Octubre!G111+[10]Noviembre!G111+[10]Diciembre!G111</f>
        <v>71067</v>
      </c>
      <c r="H112" s="160">
        <f>+[10]Enero!H102+[10]Febrero!H111+[10]Marzo!H113+[10]Abril!H110+[10]Mayo!H111+[10]Junio!H111+[10]Julio!H111+[10]Agosto!H111+[10]Septiembre!H111+[10]Octubre!H111+[10]Noviembre!H111+[10]Diciembre!H111</f>
        <v>136814</v>
      </c>
      <c r="I112" s="160">
        <f>+[10]Enero!I102+[10]Febrero!I111+[10]Marzo!I113+[10]Abril!I110+[10]Mayo!I111+[10]Junio!I111+[10]Julio!I111+[10]Agosto!I111+[10]Septiembre!I111+[10]Octubre!I111+[10]Noviembre!I111+[10]Diciembre!I111</f>
        <v>8456</v>
      </c>
      <c r="J112" s="160">
        <f t="shared" si="4"/>
        <v>258621</v>
      </c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  <c r="Y112" s="156"/>
      <c r="Z112" s="156"/>
      <c r="AA112" s="156"/>
    </row>
    <row r="113" spans="1:27" ht="20.100000000000001" customHeight="1" x14ac:dyDescent="0.2">
      <c r="A113" s="161" t="s">
        <v>140</v>
      </c>
      <c r="B113" s="160">
        <f>+[10]Enero!B103+[10]Febrero!B112+[10]Marzo!B114+[10]Abril!B111+[10]Mayo!B112+[10]Junio!B112+[10]Julio!B112+[10]Agosto!B112+[10]Septiembre!B112+[10]Octubre!B112+[10]Noviembre!B112+[10]Diciembre!B112</f>
        <v>2091</v>
      </c>
      <c r="C113" s="160">
        <f>+[10]Enero!C103+[10]Febrero!C112+[10]Marzo!C114+[10]Abril!C111+[10]Mayo!C112+[10]Junio!C112+[10]Julio!C112+[10]Agosto!C112+[10]Septiembre!C112+[10]Octubre!C112+[10]Noviembre!C112+[10]Diciembre!C112</f>
        <v>0</v>
      </c>
      <c r="D113" s="160">
        <f>+[10]Enero!D103+[10]Febrero!D112+[10]Marzo!D114+[10]Abril!D111+[10]Mayo!D112+[10]Junio!D112+[10]Julio!D112+[10]Agosto!D112+[10]Septiembre!D112+[10]Octubre!D112+[10]Noviembre!D112+[10]Diciembre!D112</f>
        <v>0</v>
      </c>
      <c r="E113" s="160">
        <f>+[10]Enero!E103+[10]Febrero!E112+[10]Marzo!E114+[10]Abril!E111+[10]Mayo!E112+[10]Junio!E112+[10]Julio!E112+[10]Agosto!E112+[10]Septiembre!E112+[10]Octubre!E112+[10]Noviembre!E112+[10]Diciembre!E112</f>
        <v>5</v>
      </c>
      <c r="F113" s="160">
        <f>+[10]Enero!F103+[10]Febrero!F112+[10]Marzo!F114+[10]Abril!F111+[10]Mayo!F112+[10]Junio!F112+[10]Julio!F112+[10]Agosto!F112+[10]Septiembre!F112+[10]Octubre!F112+[10]Noviembre!F112+[10]Diciembre!F112</f>
        <v>995</v>
      </c>
      <c r="G113" s="160">
        <f>+[10]Enero!G103+[10]Febrero!G112+[10]Marzo!G114+[10]Abril!G111+[10]Mayo!G112+[10]Junio!G112+[10]Julio!G112+[10]Agosto!G112+[10]Septiembre!G112+[10]Octubre!G112+[10]Noviembre!G112+[10]Diciembre!G112</f>
        <v>3348</v>
      </c>
      <c r="H113" s="160">
        <f>+[10]Enero!H103+[10]Febrero!H112+[10]Marzo!H114+[10]Abril!H111+[10]Mayo!H112+[10]Junio!H112+[10]Julio!H112+[10]Agosto!H112+[10]Septiembre!H112+[10]Octubre!H112+[10]Noviembre!H112+[10]Diciembre!H112</f>
        <v>1962</v>
      </c>
      <c r="I113" s="160">
        <f>+[10]Enero!I103+[10]Febrero!I112+[10]Marzo!I114+[10]Abril!I111+[10]Mayo!I112+[10]Junio!I112+[10]Julio!I112+[10]Agosto!I112+[10]Septiembre!I112+[10]Octubre!I112+[10]Noviembre!I112+[10]Diciembre!I112</f>
        <v>0</v>
      </c>
      <c r="J113" s="160">
        <f t="shared" si="4"/>
        <v>8401</v>
      </c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  <c r="Y113" s="156"/>
      <c r="Z113" s="156"/>
      <c r="AA113" s="156"/>
    </row>
    <row r="114" spans="1:27" ht="20.100000000000001" customHeight="1" x14ac:dyDescent="0.2">
      <c r="A114" s="161" t="s">
        <v>141</v>
      </c>
      <c r="B114" s="160">
        <f>+[10]Enero!B104+[10]Febrero!B113+[10]Marzo!B115+[10]Abril!B112+[10]Mayo!B113+[10]Junio!B113+[10]Julio!B113+[10]Agosto!B113+[10]Septiembre!B113+[10]Octubre!B113+[10]Noviembre!B113+[10]Diciembre!B113</f>
        <v>17320</v>
      </c>
      <c r="C114" s="160">
        <f>+[10]Enero!C104+[10]Febrero!C113+[10]Marzo!C115+[10]Abril!C112+[10]Mayo!C113+[10]Junio!C113+[10]Julio!C113+[10]Agosto!C113+[10]Septiembre!C113+[10]Octubre!C113+[10]Noviembre!C113+[10]Diciembre!C113</f>
        <v>13737</v>
      </c>
      <c r="D114" s="160">
        <f>+[10]Enero!D104+[10]Febrero!D113+[10]Marzo!D115+[10]Abril!D112+[10]Mayo!D113+[10]Junio!D113+[10]Julio!D113+[10]Agosto!D113+[10]Septiembre!D113+[10]Octubre!D113+[10]Noviembre!D113+[10]Diciembre!D113</f>
        <v>49535</v>
      </c>
      <c r="E114" s="160">
        <f>+[10]Enero!E104+[10]Febrero!E113+[10]Marzo!E115+[10]Abril!E112+[10]Mayo!E113+[10]Junio!E113+[10]Julio!E113+[10]Agosto!E113+[10]Septiembre!E113+[10]Octubre!E113+[10]Noviembre!E113+[10]Diciembre!E113</f>
        <v>6193</v>
      </c>
      <c r="F114" s="160">
        <f>+[10]Enero!F104+[10]Febrero!F113+[10]Marzo!F115+[10]Abril!F112+[10]Mayo!F113+[10]Junio!F113+[10]Julio!F113+[10]Agosto!F113+[10]Septiembre!F113+[10]Octubre!F113+[10]Noviembre!F113+[10]Diciembre!F113</f>
        <v>58468</v>
      </c>
      <c r="G114" s="160">
        <f>+[10]Enero!G104+[10]Febrero!G113+[10]Marzo!G115+[10]Abril!G112+[10]Mayo!G113+[10]Junio!G113+[10]Julio!G113+[10]Agosto!G113+[10]Septiembre!G113+[10]Octubre!G113+[10]Noviembre!G113+[10]Diciembre!G113</f>
        <v>118217</v>
      </c>
      <c r="H114" s="160">
        <f>+[10]Enero!H104+[10]Febrero!H113+[10]Marzo!H115+[10]Abril!H112+[10]Mayo!H113+[10]Junio!H113+[10]Julio!H113+[10]Agosto!H113+[10]Septiembre!H113+[10]Octubre!H113+[10]Noviembre!H113+[10]Diciembre!H113</f>
        <v>235555</v>
      </c>
      <c r="I114" s="160">
        <f>+[10]Enero!I104+[10]Febrero!I113+[10]Marzo!I115+[10]Abril!I112+[10]Mayo!I113+[10]Junio!I113+[10]Julio!I113+[10]Agosto!I113+[10]Septiembre!I113+[10]Octubre!I113+[10]Noviembre!I113+[10]Diciembre!I113</f>
        <v>19847</v>
      </c>
      <c r="J114" s="160">
        <f t="shared" si="4"/>
        <v>518872</v>
      </c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  <c r="Y114" s="156"/>
      <c r="Z114" s="156"/>
      <c r="AA114" s="156"/>
    </row>
    <row r="115" spans="1:27" ht="20.100000000000001" customHeight="1" x14ac:dyDescent="0.2">
      <c r="A115" s="161" t="s">
        <v>142</v>
      </c>
      <c r="B115" s="160">
        <f>+[10]Enero!B105+[10]Febrero!B114+[10]Marzo!B116+[10]Abril!B113+[10]Mayo!B114+[10]Junio!B114+[10]Julio!B114+[10]Agosto!B114+[10]Septiembre!B114+[10]Octubre!B114+[10]Noviembre!B114+[10]Diciembre!B114</f>
        <v>265077</v>
      </c>
      <c r="C115" s="160">
        <f>+[10]Enero!C105+[10]Febrero!C114+[10]Marzo!C116+[10]Abril!C113+[10]Mayo!C114+[10]Junio!C114+[10]Julio!C114+[10]Agosto!C114+[10]Septiembre!C114+[10]Octubre!C114+[10]Noviembre!C114+[10]Diciembre!C114</f>
        <v>88258</v>
      </c>
      <c r="D115" s="160">
        <f>+[10]Enero!D105+[10]Febrero!D114+[10]Marzo!D116+[10]Abril!D113+[10]Mayo!D114+[10]Junio!D114+[10]Julio!D114+[10]Agosto!D114+[10]Septiembre!D114+[10]Octubre!D114+[10]Noviembre!D114+[10]Diciembre!D114</f>
        <v>45465</v>
      </c>
      <c r="E115" s="160">
        <f>+[10]Enero!E105+[10]Febrero!E114+[10]Marzo!E116+[10]Abril!E113+[10]Mayo!E114+[10]Junio!E114+[10]Julio!E114+[10]Agosto!E114+[10]Septiembre!E114+[10]Octubre!E114+[10]Noviembre!E114+[10]Diciembre!E114</f>
        <v>266448</v>
      </c>
      <c r="F115" s="160">
        <f>+[10]Enero!F105+[10]Febrero!F114+[10]Marzo!F116+[10]Abril!F113+[10]Mayo!F114+[10]Junio!F114+[10]Julio!F114+[10]Agosto!F114+[10]Septiembre!F114+[10]Octubre!F114+[10]Noviembre!F114+[10]Diciembre!F114</f>
        <v>115634</v>
      </c>
      <c r="G115" s="160">
        <f>+[10]Enero!G105+[10]Febrero!G114+[10]Marzo!G116+[10]Abril!G113+[10]Mayo!G114+[10]Junio!G114+[10]Julio!G114+[10]Agosto!G114+[10]Septiembre!G114+[10]Octubre!G114+[10]Noviembre!G114+[10]Diciembre!G114</f>
        <v>14409</v>
      </c>
      <c r="H115" s="160">
        <f>+[10]Enero!H105+[10]Febrero!H114+[10]Marzo!H116+[10]Abril!H113+[10]Mayo!H114+[10]Junio!H114+[10]Julio!H114+[10]Agosto!H114+[10]Septiembre!H114+[10]Octubre!H114+[10]Noviembre!H114+[10]Diciembre!H114</f>
        <v>333203</v>
      </c>
      <c r="I115" s="160">
        <f>+[10]Enero!I105+[10]Febrero!I114+[10]Marzo!I116+[10]Abril!I113+[10]Mayo!I114+[10]Junio!I114+[10]Julio!I114+[10]Agosto!I114+[10]Septiembre!I114+[10]Octubre!I114+[10]Noviembre!I114+[10]Diciembre!I114</f>
        <v>47553</v>
      </c>
      <c r="J115" s="160">
        <f t="shared" si="4"/>
        <v>1176047</v>
      </c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56"/>
      <c r="Z115" s="156"/>
      <c r="AA115" s="156"/>
    </row>
    <row r="116" spans="1:27" ht="20.100000000000001" customHeight="1" x14ac:dyDescent="0.2">
      <c r="A116" s="161" t="s">
        <v>143</v>
      </c>
      <c r="B116" s="160">
        <f>+[10]Enero!B106+[10]Febrero!B115+[10]Marzo!B117+[10]Abril!B114+[10]Mayo!B115+[10]Junio!B115+[10]Julio!B115+[10]Agosto!B115+[10]Septiembre!B115+[10]Octubre!B115+[10]Noviembre!B115+[10]Diciembre!B115</f>
        <v>2921</v>
      </c>
      <c r="C116" s="160">
        <f>+[10]Enero!C106+[10]Febrero!C115+[10]Marzo!C117+[10]Abril!C114+[10]Mayo!C115+[10]Junio!C115+[10]Julio!C115+[10]Agosto!C115+[10]Septiembre!C115+[10]Octubre!C115+[10]Noviembre!C115+[10]Diciembre!C115</f>
        <v>205893</v>
      </c>
      <c r="D116" s="160">
        <f>+[10]Enero!D106+[10]Febrero!D115+[10]Marzo!D117+[10]Abril!D114+[10]Mayo!D115+[10]Junio!D115+[10]Julio!D115+[10]Agosto!D115+[10]Septiembre!D115+[10]Octubre!D115+[10]Noviembre!D115+[10]Diciembre!D115</f>
        <v>1984</v>
      </c>
      <c r="E116" s="160">
        <f>+[10]Enero!E106+[10]Febrero!E115+[10]Marzo!E117+[10]Abril!E114+[10]Mayo!E115+[10]Junio!E115+[10]Julio!E115+[10]Agosto!E115+[10]Septiembre!E115+[10]Octubre!E115+[10]Noviembre!E115+[10]Diciembre!E115</f>
        <v>3976</v>
      </c>
      <c r="F116" s="160">
        <f>+[10]Enero!F106+[10]Febrero!F115+[10]Marzo!F117+[10]Abril!F114+[10]Mayo!F115+[10]Junio!F115+[10]Julio!F115+[10]Agosto!F115+[10]Septiembre!F115+[10]Octubre!F115+[10]Noviembre!F115+[10]Diciembre!F115</f>
        <v>196221</v>
      </c>
      <c r="G116" s="160">
        <f>+[10]Enero!G106+[10]Febrero!G115+[10]Marzo!G117+[10]Abril!G114+[10]Mayo!G115+[10]Junio!G115+[10]Julio!G115+[10]Agosto!G115+[10]Septiembre!G115+[10]Octubre!G115+[10]Noviembre!G115+[10]Diciembre!G115</f>
        <v>46567</v>
      </c>
      <c r="H116" s="160">
        <f>+[10]Enero!H106+[10]Febrero!H115+[10]Marzo!H117+[10]Abril!H114+[10]Mayo!H115+[10]Junio!H115+[10]Julio!H115+[10]Agosto!H115+[10]Septiembre!H115+[10]Octubre!H115+[10]Noviembre!H115+[10]Diciembre!H115</f>
        <v>3395</v>
      </c>
      <c r="I116" s="160">
        <f>+[10]Enero!I106+[10]Febrero!I115+[10]Marzo!I117+[10]Abril!I114+[10]Mayo!I115+[10]Junio!I115+[10]Julio!I115+[10]Agosto!I115+[10]Septiembre!I115+[10]Octubre!I115+[10]Noviembre!I115+[10]Diciembre!I115</f>
        <v>133366</v>
      </c>
      <c r="J116" s="160">
        <f t="shared" si="4"/>
        <v>594323</v>
      </c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  <c r="Y116" s="156"/>
      <c r="Z116" s="156"/>
      <c r="AA116" s="156"/>
    </row>
    <row r="117" spans="1:27" ht="20.100000000000001" customHeight="1" x14ac:dyDescent="0.2">
      <c r="A117" s="161" t="s">
        <v>144</v>
      </c>
      <c r="B117" s="160">
        <f>+[10]Enero!B107+[10]Febrero!B116+[10]Marzo!B118+[10]Abril!B115+[10]Mayo!B116+[10]Junio!B116+[10]Julio!B116+[10]Agosto!B116+[10]Septiembre!B116+[10]Octubre!B116+[10]Noviembre!B116+[10]Diciembre!B116</f>
        <v>40</v>
      </c>
      <c r="C117" s="160">
        <f>+[10]Enero!C107+[10]Febrero!C116+[10]Marzo!C118+[10]Abril!C115+[10]Mayo!C116+[10]Junio!C116+[10]Julio!C116+[10]Agosto!C116+[10]Septiembre!C116+[10]Octubre!C116+[10]Noviembre!C116+[10]Diciembre!C116</f>
        <v>0</v>
      </c>
      <c r="D117" s="160">
        <f>+[10]Enero!D107+[10]Febrero!D116+[10]Marzo!D118+[10]Abril!D115+[10]Mayo!D116+[10]Junio!D116+[10]Julio!D116+[10]Agosto!D116+[10]Septiembre!D116+[10]Octubre!D116+[10]Noviembre!D116+[10]Diciembre!D116</f>
        <v>0</v>
      </c>
      <c r="E117" s="160">
        <f>+[10]Enero!E107+[10]Febrero!E116+[10]Marzo!E118+[10]Abril!E115+[10]Mayo!E116+[10]Junio!E116+[10]Julio!E116+[10]Agosto!E116+[10]Septiembre!E116+[10]Octubre!E116+[10]Noviembre!E116+[10]Diciembre!E116</f>
        <v>1030796</v>
      </c>
      <c r="F117" s="160">
        <f>+[10]Enero!F107+[10]Febrero!F116+[10]Marzo!F118+[10]Abril!F115+[10]Mayo!F116+[10]Junio!F116+[10]Julio!F116+[10]Agosto!F116+[10]Septiembre!F116+[10]Octubre!F116+[10]Noviembre!F116+[10]Diciembre!F116</f>
        <v>104785</v>
      </c>
      <c r="G117" s="160">
        <f>+[10]Enero!G107+[10]Febrero!G116+[10]Marzo!G118+[10]Abril!G115+[10]Mayo!G116+[10]Junio!G116+[10]Julio!G116+[10]Agosto!G116+[10]Septiembre!G116+[10]Octubre!G116+[10]Noviembre!G116+[10]Diciembre!G116</f>
        <v>9034</v>
      </c>
      <c r="H117" s="160">
        <f>+[10]Enero!H107+[10]Febrero!H116+[10]Marzo!H118+[10]Abril!H115+[10]Mayo!H116+[10]Junio!H116+[10]Julio!H116+[10]Agosto!H116+[10]Septiembre!H116+[10]Octubre!H116+[10]Noviembre!H116+[10]Diciembre!H116</f>
        <v>10141</v>
      </c>
      <c r="I117" s="160">
        <f>+[10]Enero!I107+[10]Febrero!I116+[10]Marzo!I118+[10]Abril!I115+[10]Mayo!I116+[10]Junio!I116+[10]Julio!I116+[10]Agosto!I116+[10]Septiembre!I116+[10]Octubre!I116+[10]Noviembre!I116+[10]Diciembre!I116</f>
        <v>0</v>
      </c>
      <c r="J117" s="160">
        <f t="shared" si="4"/>
        <v>1154796</v>
      </c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</row>
    <row r="118" spans="1:27" ht="20.100000000000001" customHeight="1" x14ac:dyDescent="0.2">
      <c r="A118" s="161" t="s">
        <v>145</v>
      </c>
      <c r="B118" s="160">
        <f>+[10]Enero!B108+[10]Febrero!B117+[10]Marzo!B119+[10]Abril!B116+[10]Mayo!B117+[10]Junio!B117+[10]Julio!B117+[10]Agosto!B117+[10]Septiembre!B117+[10]Octubre!B117+[10]Noviembre!B117+[10]Diciembre!B117</f>
        <v>97728</v>
      </c>
      <c r="C118" s="160">
        <f>+[10]Enero!C108+[10]Febrero!C117+[10]Marzo!C119+[10]Abril!C116+[10]Mayo!C117+[10]Junio!C117+[10]Julio!C117+[10]Agosto!C117+[10]Septiembre!C117+[10]Octubre!C117+[10]Noviembre!C117+[10]Diciembre!C117</f>
        <v>138669</v>
      </c>
      <c r="D118" s="160">
        <f>+[10]Enero!D108+[10]Febrero!D117+[10]Marzo!D119+[10]Abril!D116+[10]Mayo!D117+[10]Junio!D117+[10]Julio!D117+[10]Agosto!D117+[10]Septiembre!D117+[10]Octubre!D117+[10]Noviembre!D117+[10]Diciembre!D117</f>
        <v>57282</v>
      </c>
      <c r="E118" s="160">
        <f>+[10]Enero!E108+[10]Febrero!E117+[10]Marzo!E119+[10]Abril!E116+[10]Mayo!E117+[10]Junio!E117+[10]Julio!E117+[10]Agosto!E117+[10]Septiembre!E117+[10]Octubre!E117+[10]Noviembre!E117+[10]Diciembre!E117</f>
        <v>18270</v>
      </c>
      <c r="F118" s="160">
        <f>+[10]Enero!F108+[10]Febrero!F117+[10]Marzo!F119+[10]Abril!F116+[10]Mayo!F117+[10]Junio!F117+[10]Julio!F117+[10]Agosto!F117+[10]Septiembre!F117+[10]Octubre!F117+[10]Noviembre!F117+[10]Diciembre!F117</f>
        <v>235675</v>
      </c>
      <c r="G118" s="160">
        <f>+[10]Enero!G108+[10]Febrero!G117+[10]Marzo!G119+[10]Abril!G116+[10]Mayo!G117+[10]Junio!G117+[10]Julio!G117+[10]Agosto!G117+[10]Septiembre!G117+[10]Octubre!G117+[10]Noviembre!G117+[10]Diciembre!G117</f>
        <v>59137</v>
      </c>
      <c r="H118" s="160">
        <f>+[10]Enero!H108+[10]Febrero!H117+[10]Marzo!H119+[10]Abril!H116+[10]Mayo!H117+[10]Junio!H117+[10]Julio!H117+[10]Agosto!H117+[10]Septiembre!H117+[10]Octubre!H117+[10]Noviembre!H117+[10]Diciembre!H117</f>
        <v>6365</v>
      </c>
      <c r="I118" s="160">
        <f>+[10]Enero!I108+[10]Febrero!I117+[10]Marzo!I119+[10]Abril!I116+[10]Mayo!I117+[10]Junio!I117+[10]Julio!I117+[10]Agosto!I117+[10]Septiembre!I117+[10]Octubre!I117+[10]Noviembre!I117+[10]Diciembre!I117</f>
        <v>39902</v>
      </c>
      <c r="J118" s="160">
        <f t="shared" si="4"/>
        <v>653028</v>
      </c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  <c r="Y118" s="156"/>
      <c r="Z118" s="156"/>
      <c r="AA118" s="156"/>
    </row>
    <row r="119" spans="1:27" ht="20.100000000000001" customHeight="1" x14ac:dyDescent="0.2">
      <c r="A119" s="161" t="s">
        <v>146</v>
      </c>
      <c r="B119" s="160">
        <f>+[10]Enero!B109+[10]Febrero!B118+[10]Marzo!B120+[10]Abril!B117+[10]Mayo!B118+[10]Junio!B118+[10]Julio!B118+[10]Agosto!B118+[10]Septiembre!B118+[10]Octubre!B118+[10]Noviembre!B118+[10]Diciembre!B118</f>
        <v>1052337</v>
      </c>
      <c r="C119" s="160">
        <f>+[10]Enero!C109+[10]Febrero!C118+[10]Marzo!C120+[10]Abril!C117+[10]Mayo!C118+[10]Junio!C118+[10]Julio!C118+[10]Agosto!C118+[10]Septiembre!C118+[10]Octubre!C118+[10]Noviembre!C118+[10]Diciembre!C118</f>
        <v>350981</v>
      </c>
      <c r="D119" s="160">
        <f>+[10]Enero!D109+[10]Febrero!D118+[10]Marzo!D120+[10]Abril!D117+[10]Mayo!D118+[10]Junio!D118+[10]Julio!D118+[10]Agosto!D118+[10]Septiembre!D118+[10]Octubre!D118+[10]Noviembre!D118+[10]Diciembre!D118</f>
        <v>442870</v>
      </c>
      <c r="E119" s="160">
        <f>+[10]Enero!E109+[10]Febrero!E118+[10]Marzo!E120+[10]Abril!E117+[10]Mayo!E118+[10]Junio!E118+[10]Julio!E118+[10]Agosto!E118+[10]Septiembre!E118+[10]Octubre!E118+[10]Noviembre!E118+[10]Diciembre!E118</f>
        <v>1130997</v>
      </c>
      <c r="F119" s="160">
        <f>+[10]Enero!F109+[10]Febrero!F118+[10]Marzo!F120+[10]Abril!F117+[10]Mayo!F118+[10]Junio!F118+[10]Julio!F118+[10]Agosto!F118+[10]Septiembre!F118+[10]Octubre!F118+[10]Noviembre!F118+[10]Diciembre!F118</f>
        <v>396674</v>
      </c>
      <c r="G119" s="160">
        <f>+[10]Enero!G109+[10]Febrero!G118+[10]Marzo!G120+[10]Abril!G117+[10]Mayo!G118+[10]Junio!G118+[10]Julio!G118+[10]Agosto!G118+[10]Septiembre!G118+[10]Octubre!G118+[10]Noviembre!G118+[10]Diciembre!G118</f>
        <v>126131</v>
      </c>
      <c r="H119" s="160">
        <f>+[10]Enero!H109+[10]Febrero!H118+[10]Marzo!H120+[10]Abril!H117+[10]Mayo!H118+[10]Junio!H118+[10]Julio!H118+[10]Agosto!H118+[10]Septiembre!H118+[10]Octubre!H118+[10]Noviembre!H118+[10]Diciembre!H118</f>
        <v>870163</v>
      </c>
      <c r="I119" s="160">
        <f>+[10]Enero!I109+[10]Febrero!I118+[10]Marzo!I120+[10]Abril!I117+[10]Mayo!I118+[10]Junio!I118+[10]Julio!I118+[10]Agosto!I118+[10]Septiembre!I118+[10]Octubre!I118+[10]Noviembre!I118+[10]Diciembre!I118</f>
        <v>147524</v>
      </c>
      <c r="J119" s="160">
        <f t="shared" si="4"/>
        <v>4517677</v>
      </c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  <c r="Y119" s="156"/>
      <c r="Z119" s="156"/>
      <c r="AA119" s="156"/>
    </row>
    <row r="120" spans="1:27" ht="20.100000000000001" customHeight="1" x14ac:dyDescent="0.2">
      <c r="A120" s="161" t="s">
        <v>147</v>
      </c>
      <c r="B120" s="160">
        <f>+[10]Enero!B110+[10]Febrero!B119+[10]Marzo!B121+[10]Abril!B118+[10]Mayo!B119+[10]Junio!B119+[10]Julio!B119+[10]Agosto!B119+[10]Septiembre!B119+[10]Octubre!B119+[10]Noviembre!B119+[10]Diciembre!B119</f>
        <v>94140</v>
      </c>
      <c r="C120" s="160">
        <f>+[10]Enero!C110+[10]Febrero!C119+[10]Marzo!C121+[10]Abril!C118+[10]Mayo!C119+[10]Junio!C119+[10]Julio!C119+[10]Agosto!C119+[10]Septiembre!C119+[10]Octubre!C119+[10]Noviembre!C119+[10]Diciembre!C119</f>
        <v>19289</v>
      </c>
      <c r="D120" s="160">
        <f>+[10]Enero!D110+[10]Febrero!D119+[10]Marzo!D121+[10]Abril!D118+[10]Mayo!D119+[10]Junio!D119+[10]Julio!D119+[10]Agosto!D119+[10]Septiembre!D119+[10]Octubre!D119+[10]Noviembre!D119+[10]Diciembre!D119</f>
        <v>258625</v>
      </c>
      <c r="E120" s="160">
        <f>+[10]Enero!E110+[10]Febrero!E119+[10]Marzo!E121+[10]Abril!E118+[10]Mayo!E119+[10]Junio!E119+[10]Julio!E119+[10]Agosto!E119+[10]Septiembre!E119+[10]Octubre!E119+[10]Noviembre!E119+[10]Diciembre!E119</f>
        <v>126452</v>
      </c>
      <c r="F120" s="160">
        <f>+[10]Enero!F110+[10]Febrero!F119+[10]Marzo!F121+[10]Abril!F118+[10]Mayo!F119+[10]Junio!F119+[10]Julio!F119+[10]Agosto!F119+[10]Septiembre!F119+[10]Octubre!F119+[10]Noviembre!F119+[10]Diciembre!F119</f>
        <v>128698</v>
      </c>
      <c r="G120" s="160">
        <f>+[10]Enero!G110+[10]Febrero!G119+[10]Marzo!G121+[10]Abril!G118+[10]Mayo!G119+[10]Junio!G119+[10]Julio!G119+[10]Agosto!G119+[10]Septiembre!G119+[10]Octubre!G119+[10]Noviembre!G119+[10]Diciembre!G119</f>
        <v>65514</v>
      </c>
      <c r="H120" s="160">
        <f>+[10]Enero!H110+[10]Febrero!H119+[10]Marzo!H121+[10]Abril!H118+[10]Mayo!H119+[10]Junio!H119+[10]Julio!H119+[10]Agosto!H119+[10]Septiembre!H119+[10]Octubre!H119+[10]Noviembre!H119+[10]Diciembre!H119</f>
        <v>109596</v>
      </c>
      <c r="I120" s="160">
        <f>+[10]Enero!I110+[10]Febrero!I119+[10]Marzo!I121+[10]Abril!I118+[10]Mayo!I119+[10]Junio!I119+[10]Julio!I119+[10]Agosto!I119+[10]Septiembre!I119+[10]Octubre!I119+[10]Noviembre!I119+[10]Diciembre!I119</f>
        <v>13965</v>
      </c>
      <c r="J120" s="160">
        <f t="shared" si="4"/>
        <v>816279</v>
      </c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56"/>
      <c r="Y120" s="156"/>
      <c r="Z120" s="156"/>
      <c r="AA120" s="156"/>
    </row>
    <row r="121" spans="1:27" ht="20.100000000000001" customHeight="1" x14ac:dyDescent="0.2">
      <c r="A121" s="161" t="s">
        <v>148</v>
      </c>
      <c r="B121" s="160">
        <f>+[10]Enero!B111+[10]Febrero!B120+[10]Marzo!B122+[10]Abril!B119+[10]Mayo!B120+[10]Junio!B120+[10]Julio!B120+[10]Agosto!B120+[10]Septiembre!B120+[10]Octubre!B120+[10]Noviembre!B120+[10]Diciembre!B120</f>
        <v>8</v>
      </c>
      <c r="C121" s="160">
        <f>+[10]Enero!C111+[10]Febrero!C120+[10]Marzo!C122+[10]Abril!C119+[10]Mayo!C120+[10]Junio!C120+[10]Julio!C120+[10]Agosto!C120+[10]Septiembre!C120+[10]Octubre!C120+[10]Noviembre!C120+[10]Diciembre!C120</f>
        <v>70</v>
      </c>
      <c r="D121" s="160">
        <f>+[10]Enero!D111+[10]Febrero!D120+[10]Marzo!D122+[10]Abril!D119+[10]Mayo!D120+[10]Junio!D120+[10]Julio!D120+[10]Agosto!D120+[10]Septiembre!D120+[10]Octubre!D120+[10]Noviembre!D120+[10]Diciembre!D120</f>
        <v>0</v>
      </c>
      <c r="E121" s="160">
        <f>+[10]Enero!E111+[10]Febrero!E120+[10]Marzo!E122+[10]Abril!E119+[10]Mayo!E120+[10]Junio!E120+[10]Julio!E120+[10]Agosto!E120+[10]Septiembre!E120+[10]Octubre!E120+[10]Noviembre!E120+[10]Diciembre!E120</f>
        <v>43318</v>
      </c>
      <c r="F121" s="160">
        <f>+[10]Enero!F111+[10]Febrero!F120+[10]Marzo!F122+[10]Abril!F119+[10]Mayo!F120+[10]Junio!F120+[10]Julio!F120+[10]Agosto!F120+[10]Septiembre!F120+[10]Octubre!F120+[10]Noviembre!F120+[10]Diciembre!F120</f>
        <v>708</v>
      </c>
      <c r="G121" s="160">
        <f>+[10]Enero!G111+[10]Febrero!G120+[10]Marzo!G122+[10]Abril!G119+[10]Mayo!G120+[10]Junio!G120+[10]Julio!G120+[10]Agosto!G120+[10]Septiembre!G120+[10]Octubre!G120+[10]Noviembre!G120+[10]Diciembre!G120</f>
        <v>0</v>
      </c>
      <c r="H121" s="160">
        <f>+[10]Enero!H111+[10]Febrero!H120+[10]Marzo!H122+[10]Abril!H119+[10]Mayo!H120+[10]Junio!H120+[10]Julio!H120+[10]Agosto!H120+[10]Septiembre!H120+[10]Octubre!H120+[10]Noviembre!H120+[10]Diciembre!H120</f>
        <v>0</v>
      </c>
      <c r="I121" s="160">
        <f>+[10]Enero!I111+[10]Febrero!I120+[10]Marzo!I122+[10]Abril!I119+[10]Mayo!I120+[10]Junio!I120+[10]Julio!I120+[10]Agosto!I120+[10]Septiembre!I120+[10]Octubre!I120+[10]Noviembre!I120+[10]Diciembre!I120</f>
        <v>0</v>
      </c>
      <c r="J121" s="160">
        <f t="shared" si="4"/>
        <v>44104</v>
      </c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56"/>
      <c r="Z121" s="156"/>
      <c r="AA121" s="156"/>
    </row>
    <row r="122" spans="1:27" ht="20.100000000000001" customHeight="1" x14ac:dyDescent="0.2">
      <c r="A122" s="161" t="s">
        <v>149</v>
      </c>
      <c r="B122" s="160">
        <f>+[10]Enero!B112+[10]Febrero!B121+[10]Marzo!B123+[10]Abril!B120+[10]Mayo!B121+[10]Junio!B121+[10]Julio!B121+[10]Agosto!B121+[10]Septiembre!B121+[10]Octubre!B121+[10]Noviembre!B121+[10]Diciembre!B121</f>
        <v>55406</v>
      </c>
      <c r="C122" s="160">
        <f>+[10]Enero!C112+[10]Febrero!C121+[10]Marzo!C123+[10]Abril!C120+[10]Mayo!C121+[10]Junio!C121+[10]Julio!C121+[10]Agosto!C121+[10]Septiembre!C121+[10]Octubre!C121+[10]Noviembre!C121+[10]Diciembre!C121</f>
        <v>113564</v>
      </c>
      <c r="D122" s="160">
        <f>+[10]Enero!D112+[10]Febrero!D121+[10]Marzo!D123+[10]Abril!D120+[10]Mayo!D121+[10]Junio!D121+[10]Julio!D121+[10]Agosto!D121+[10]Septiembre!D121+[10]Octubre!D121+[10]Noviembre!D121+[10]Diciembre!D121</f>
        <v>74160</v>
      </c>
      <c r="E122" s="160">
        <f>+[10]Enero!E112+[10]Febrero!E121+[10]Marzo!E123+[10]Abril!E120+[10]Mayo!E121+[10]Junio!E121+[10]Julio!E121+[10]Agosto!E121+[10]Septiembre!E121+[10]Octubre!E121+[10]Noviembre!E121+[10]Diciembre!E121</f>
        <v>161119</v>
      </c>
      <c r="F122" s="160">
        <f>+[10]Enero!F112+[10]Febrero!F121+[10]Marzo!F123+[10]Abril!F120+[10]Mayo!F121+[10]Junio!F121+[10]Julio!F121+[10]Agosto!F121+[10]Septiembre!F121+[10]Octubre!F121+[10]Noviembre!F121+[10]Diciembre!F121</f>
        <v>186503</v>
      </c>
      <c r="G122" s="160">
        <f>+[10]Enero!G112+[10]Febrero!G121+[10]Marzo!G123+[10]Abril!G120+[10]Mayo!G121+[10]Junio!G121+[10]Julio!G121+[10]Agosto!G121+[10]Septiembre!G121+[10]Octubre!G121+[10]Noviembre!G121+[10]Diciembre!G121</f>
        <v>106189</v>
      </c>
      <c r="H122" s="160">
        <f>+[10]Enero!H112+[10]Febrero!H121+[10]Marzo!H123+[10]Abril!H120+[10]Mayo!H121+[10]Junio!H121+[10]Julio!H121+[10]Agosto!H121+[10]Septiembre!H121+[10]Octubre!H121+[10]Noviembre!H121+[10]Diciembre!H121</f>
        <v>51230</v>
      </c>
      <c r="I122" s="160">
        <f>+[10]Enero!I112+[10]Febrero!I121+[10]Marzo!I123+[10]Abril!I120+[10]Mayo!I121+[10]Junio!I121+[10]Julio!I121+[10]Agosto!I121+[10]Septiembre!I121+[10]Octubre!I121+[10]Noviembre!I121+[10]Diciembre!I121</f>
        <v>95011</v>
      </c>
      <c r="J122" s="160">
        <f t="shared" si="4"/>
        <v>843182</v>
      </c>
      <c r="K122" s="156"/>
      <c r="L122" s="156"/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  <c r="X122" s="156"/>
      <c r="Y122" s="156"/>
      <c r="Z122" s="156"/>
      <c r="AA122" s="156"/>
    </row>
    <row r="123" spans="1:27" ht="20.100000000000001" customHeight="1" x14ac:dyDescent="0.2">
      <c r="A123" s="161" t="s">
        <v>150</v>
      </c>
      <c r="B123" s="160">
        <f>+[10]Enero!B113+[10]Febrero!B122+[10]Marzo!B124+[10]Abril!B121+[10]Mayo!B122+[10]Junio!B122+[10]Julio!B122+[10]Agosto!B122+[10]Septiembre!B122+[10]Octubre!B122+[10]Noviembre!B122+[10]Diciembre!B122</f>
        <v>45611</v>
      </c>
      <c r="C123" s="160">
        <f>+[10]Enero!C113+[10]Febrero!C122+[10]Marzo!C124+[10]Abril!C121+[10]Mayo!C122+[10]Junio!C122+[10]Julio!C122+[10]Agosto!C122+[10]Septiembre!C122+[10]Octubre!C122+[10]Noviembre!C122+[10]Diciembre!C122</f>
        <v>6500</v>
      </c>
      <c r="D123" s="160">
        <f>+[10]Enero!D113+[10]Febrero!D122+[10]Marzo!D124+[10]Abril!D121+[10]Mayo!D122+[10]Junio!D122+[10]Julio!D122+[10]Agosto!D122+[10]Septiembre!D122+[10]Octubre!D122+[10]Noviembre!D122+[10]Diciembre!D122</f>
        <v>84271</v>
      </c>
      <c r="E123" s="160">
        <f>+[10]Enero!E113+[10]Febrero!E122+[10]Marzo!E124+[10]Abril!E121+[10]Mayo!E122+[10]Junio!E122+[10]Julio!E122+[10]Agosto!E122+[10]Septiembre!E122+[10]Octubre!E122+[10]Noviembre!E122+[10]Diciembre!E122</f>
        <v>226271</v>
      </c>
      <c r="F123" s="160">
        <f>+[10]Enero!F113+[10]Febrero!F122+[10]Marzo!F124+[10]Abril!F121+[10]Mayo!F122+[10]Junio!F122+[10]Julio!F122+[10]Agosto!F122+[10]Septiembre!F122+[10]Octubre!F122+[10]Noviembre!F122+[10]Diciembre!F122</f>
        <v>54857</v>
      </c>
      <c r="G123" s="160">
        <f>+[10]Enero!G113+[10]Febrero!G122+[10]Marzo!G124+[10]Abril!G121+[10]Mayo!G122+[10]Junio!G122+[10]Julio!G122+[10]Agosto!G122+[10]Septiembre!G122+[10]Octubre!G122+[10]Noviembre!G122+[10]Diciembre!G122</f>
        <v>27235</v>
      </c>
      <c r="H123" s="160">
        <f>+[10]Enero!H113+[10]Febrero!H122+[10]Marzo!H124+[10]Abril!H121+[10]Mayo!H122+[10]Junio!H122+[10]Julio!H122+[10]Agosto!H122+[10]Septiembre!H122+[10]Octubre!H122+[10]Noviembre!H122+[10]Diciembre!H122</f>
        <v>41505</v>
      </c>
      <c r="I123" s="160">
        <f>+[10]Enero!I113+[10]Febrero!I122+[10]Marzo!I124+[10]Abril!I121+[10]Mayo!I122+[10]Junio!I122+[10]Julio!I122+[10]Agosto!I122+[10]Septiembre!I122+[10]Octubre!I122+[10]Noviembre!I122+[10]Diciembre!I122</f>
        <v>4133</v>
      </c>
      <c r="J123" s="160">
        <f t="shared" si="4"/>
        <v>490383</v>
      </c>
      <c r="K123" s="156"/>
      <c r="L123" s="156"/>
      <c r="M123" s="156"/>
      <c r="N123" s="156"/>
      <c r="O123" s="156"/>
      <c r="P123" s="156"/>
      <c r="Q123" s="156"/>
      <c r="R123" s="156"/>
      <c r="S123" s="156"/>
      <c r="T123" s="156"/>
      <c r="U123" s="156"/>
      <c r="V123" s="156"/>
      <c r="W123" s="156"/>
      <c r="X123" s="156"/>
      <c r="Y123" s="156"/>
      <c r="Z123" s="156"/>
      <c r="AA123" s="156"/>
    </row>
    <row r="124" spans="1:27" ht="20.100000000000001" customHeight="1" x14ac:dyDescent="0.2">
      <c r="A124" s="161" t="s">
        <v>151</v>
      </c>
      <c r="B124" s="160">
        <f>+[10]Enero!B114+[10]Febrero!B123+[10]Marzo!B125+[10]Abril!B122+[10]Mayo!B123+[10]Junio!B123+[10]Julio!B123+[10]Agosto!B123+[10]Septiembre!B123+[10]Octubre!B123+[10]Noviembre!B123+[10]Diciembre!B123</f>
        <v>28354</v>
      </c>
      <c r="C124" s="160">
        <f>+[10]Enero!C114+[10]Febrero!C123+[10]Marzo!C125+[10]Abril!C122+[10]Mayo!C123+[10]Junio!C123+[10]Julio!C123+[10]Agosto!C123+[10]Septiembre!C123+[10]Octubre!C123+[10]Noviembre!C123+[10]Diciembre!C123</f>
        <v>186</v>
      </c>
      <c r="D124" s="160">
        <f>+[10]Enero!D114+[10]Febrero!D123+[10]Marzo!D125+[10]Abril!D122+[10]Mayo!D123+[10]Junio!D123+[10]Julio!D123+[10]Agosto!D123+[10]Septiembre!D123+[10]Octubre!D123+[10]Noviembre!D123+[10]Diciembre!D123</f>
        <v>4255</v>
      </c>
      <c r="E124" s="160">
        <f>+[10]Enero!E114+[10]Febrero!E123+[10]Marzo!E125+[10]Abril!E122+[10]Mayo!E123+[10]Junio!E123+[10]Julio!E123+[10]Agosto!E123+[10]Septiembre!E123+[10]Octubre!E123+[10]Noviembre!E123+[10]Diciembre!E123</f>
        <v>267389</v>
      </c>
      <c r="F124" s="160">
        <f>+[10]Enero!F114+[10]Febrero!F123+[10]Marzo!F125+[10]Abril!F122+[10]Mayo!F123+[10]Junio!F123+[10]Julio!F123+[10]Agosto!F123+[10]Septiembre!F123+[10]Octubre!F123+[10]Noviembre!F123+[10]Diciembre!F123</f>
        <v>376316</v>
      </c>
      <c r="G124" s="160">
        <f>+[10]Enero!G114+[10]Febrero!G123+[10]Marzo!G125+[10]Abril!G122+[10]Mayo!G123+[10]Junio!G123+[10]Julio!G123+[10]Agosto!G123+[10]Septiembre!G123+[10]Octubre!G123+[10]Noviembre!G123+[10]Diciembre!G123</f>
        <v>149098</v>
      </c>
      <c r="H124" s="160">
        <f>+[10]Enero!H114+[10]Febrero!H123+[10]Marzo!H125+[10]Abril!H122+[10]Mayo!H123+[10]Junio!H123+[10]Julio!H123+[10]Agosto!H123+[10]Septiembre!H123+[10]Octubre!H123+[10]Noviembre!H123+[10]Diciembre!H123</f>
        <v>244380</v>
      </c>
      <c r="I124" s="160">
        <f>+[10]Enero!I114+[10]Febrero!I123+[10]Marzo!I125+[10]Abril!I122+[10]Mayo!I123+[10]Junio!I123+[10]Julio!I123+[10]Agosto!I123+[10]Septiembre!I123+[10]Octubre!I123+[10]Noviembre!I123+[10]Diciembre!I123</f>
        <v>12</v>
      </c>
      <c r="J124" s="160">
        <f t="shared" si="4"/>
        <v>1069990</v>
      </c>
      <c r="K124" s="156"/>
      <c r="L124" s="156"/>
      <c r="M124" s="156"/>
      <c r="N124" s="156"/>
      <c r="O124" s="156"/>
      <c r="P124" s="156"/>
      <c r="Q124" s="156"/>
      <c r="R124" s="156"/>
      <c r="S124" s="156"/>
      <c r="T124" s="156"/>
      <c r="U124" s="156"/>
      <c r="V124" s="156"/>
      <c r="W124" s="156"/>
      <c r="X124" s="156"/>
      <c r="Y124" s="156"/>
      <c r="Z124" s="156"/>
      <c r="AA124" s="156"/>
    </row>
    <row r="125" spans="1:27" ht="20.100000000000001" customHeight="1" x14ac:dyDescent="0.2">
      <c r="A125" s="161" t="s">
        <v>152</v>
      </c>
      <c r="B125" s="160">
        <f>+[10]Enero!B115+[10]Febrero!B124+[10]Marzo!B126+[10]Abril!B123+[10]Mayo!B124+[10]Junio!B124+[10]Julio!B124+[10]Agosto!B124+[10]Septiembre!B124+[10]Octubre!B124+[10]Noviembre!B124+[10]Diciembre!B124</f>
        <v>9961</v>
      </c>
      <c r="C125" s="160">
        <f>+[10]Enero!C115+[10]Febrero!C124+[10]Marzo!C126+[10]Abril!C123+[10]Mayo!C124+[10]Junio!C124+[10]Julio!C124+[10]Agosto!C124+[10]Septiembre!C124+[10]Octubre!C124+[10]Noviembre!C124+[10]Diciembre!C124</f>
        <v>5272</v>
      </c>
      <c r="D125" s="160">
        <f>+[10]Enero!D115+[10]Febrero!D124+[10]Marzo!D126+[10]Abril!D123+[10]Mayo!D124+[10]Junio!D124+[10]Julio!D124+[10]Agosto!D124+[10]Septiembre!D124+[10]Octubre!D124+[10]Noviembre!D124+[10]Diciembre!D124</f>
        <v>14078</v>
      </c>
      <c r="E125" s="160">
        <f>+[10]Enero!E115+[10]Febrero!E124+[10]Marzo!E126+[10]Abril!E123+[10]Mayo!E124+[10]Junio!E124+[10]Julio!E124+[10]Agosto!E124+[10]Septiembre!E124+[10]Octubre!E124+[10]Noviembre!E124+[10]Diciembre!E124</f>
        <v>41394</v>
      </c>
      <c r="F125" s="160">
        <f>+[10]Enero!F115+[10]Febrero!F124+[10]Marzo!F126+[10]Abril!F123+[10]Mayo!F124+[10]Junio!F124+[10]Julio!F124+[10]Agosto!F124+[10]Septiembre!F124+[10]Octubre!F124+[10]Noviembre!F124+[10]Diciembre!F124</f>
        <v>68726</v>
      </c>
      <c r="G125" s="160">
        <f>+[10]Enero!G115+[10]Febrero!G124+[10]Marzo!G126+[10]Abril!G123+[10]Mayo!G124+[10]Junio!G124+[10]Julio!G124+[10]Agosto!G124+[10]Septiembre!G124+[10]Octubre!G124+[10]Noviembre!G124+[10]Diciembre!G124</f>
        <v>3500</v>
      </c>
      <c r="H125" s="160">
        <f>+[10]Enero!H115+[10]Febrero!H124+[10]Marzo!H126+[10]Abril!H123+[10]Mayo!H124+[10]Junio!H124+[10]Julio!H124+[10]Agosto!H124+[10]Septiembre!H124+[10]Octubre!H124+[10]Noviembre!H124+[10]Diciembre!H124</f>
        <v>6083</v>
      </c>
      <c r="I125" s="160">
        <f>+[10]Enero!I115+[10]Febrero!I124+[10]Marzo!I126+[10]Abril!I123+[10]Mayo!I124+[10]Junio!I124+[10]Julio!I124+[10]Agosto!I124+[10]Septiembre!I124+[10]Octubre!I124+[10]Noviembre!I124+[10]Diciembre!I124</f>
        <v>4091</v>
      </c>
      <c r="J125" s="160">
        <f t="shared" si="4"/>
        <v>153105</v>
      </c>
      <c r="K125" s="156"/>
      <c r="L125" s="156"/>
      <c r="M125" s="156"/>
      <c r="N125" s="156"/>
      <c r="O125" s="156"/>
      <c r="P125" s="156"/>
      <c r="Q125" s="156"/>
      <c r="R125" s="156"/>
      <c r="S125" s="156"/>
      <c r="T125" s="156"/>
      <c r="U125" s="156"/>
      <c r="V125" s="156"/>
      <c r="W125" s="156"/>
      <c r="X125" s="156"/>
      <c r="Y125" s="156"/>
      <c r="Z125" s="156"/>
      <c r="AA125" s="156"/>
    </row>
    <row r="126" spans="1:27" ht="20.100000000000001" customHeight="1" x14ac:dyDescent="0.2">
      <c r="A126" s="161" t="s">
        <v>172</v>
      </c>
      <c r="B126" s="160">
        <f>+[10]Enero!B116+[10]Febrero!B125+[10]Marzo!B127+[10]Abril!B124+[10]Mayo!B125+[10]Junio!B125+[10]Julio!B125+[10]Agosto!B125+[10]Septiembre!B125+[10]Octubre!B125+[10]Noviembre!B125+[10]Diciembre!B125</f>
        <v>984</v>
      </c>
      <c r="C126" s="160">
        <f>+[10]Enero!C116+[10]Febrero!C125+[10]Marzo!C127+[10]Abril!C124+[10]Mayo!C125+[10]Junio!C125+[10]Julio!C125+[10]Agosto!C125+[10]Septiembre!C125+[10]Octubre!C125+[10]Noviembre!C125+[10]Diciembre!C125</f>
        <v>108</v>
      </c>
      <c r="D126" s="160">
        <f>+[10]Enero!D116+[10]Febrero!D125+[10]Marzo!D127+[10]Abril!D124+[10]Mayo!D125+[10]Junio!D125+[10]Julio!D125+[10]Agosto!D125+[10]Septiembre!D125+[10]Octubre!D125+[10]Noviembre!D125+[10]Diciembre!D125</f>
        <v>17</v>
      </c>
      <c r="E126" s="160">
        <f>+[10]Enero!E116+[10]Febrero!E125+[10]Marzo!E127+[10]Abril!E124+[10]Mayo!E125+[10]Junio!E125+[10]Julio!E125+[10]Agosto!E125+[10]Septiembre!E125+[10]Octubre!E125+[10]Noviembre!E125+[10]Diciembre!E125</f>
        <v>17703</v>
      </c>
      <c r="F126" s="160">
        <f>+[10]Enero!F116+[10]Febrero!F125+[10]Marzo!F127+[10]Abril!F124+[10]Mayo!F125+[10]Junio!F125+[10]Julio!F125+[10]Agosto!F125+[10]Septiembre!F125+[10]Octubre!F125+[10]Noviembre!F125+[10]Diciembre!F125</f>
        <v>7555</v>
      </c>
      <c r="G126" s="160">
        <f>+[10]Enero!G116+[10]Febrero!G125+[10]Marzo!G127+[10]Abril!G124+[10]Mayo!G125+[10]Junio!G125+[10]Julio!G125+[10]Agosto!G125+[10]Septiembre!G125+[10]Octubre!G125+[10]Noviembre!G125+[10]Diciembre!G125</f>
        <v>252</v>
      </c>
      <c r="H126" s="160">
        <f>+[10]Enero!H116+[10]Febrero!H125+[10]Marzo!H127+[10]Abril!H124+[10]Mayo!H125+[10]Junio!H125+[10]Julio!H125+[10]Agosto!H125+[10]Septiembre!H125+[10]Octubre!H125+[10]Noviembre!H125+[10]Diciembre!H125</f>
        <v>150</v>
      </c>
      <c r="I126" s="160">
        <f>+[10]Enero!I116+[10]Febrero!I125+[10]Marzo!I127+[10]Abril!I124+[10]Mayo!I125+[10]Junio!I125+[10]Julio!I125+[10]Agosto!I125+[10]Septiembre!I125+[10]Octubre!I125+[10]Noviembre!I125+[10]Diciembre!I125</f>
        <v>120</v>
      </c>
      <c r="J126" s="160">
        <f t="shared" si="4"/>
        <v>26889</v>
      </c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  <c r="W126" s="156"/>
      <c r="X126" s="156"/>
      <c r="Y126" s="156"/>
      <c r="Z126" s="156"/>
      <c r="AA126" s="156"/>
    </row>
    <row r="127" spans="1:27" ht="20.100000000000001" customHeight="1" x14ac:dyDescent="0.2">
      <c r="A127" s="161" t="s">
        <v>173</v>
      </c>
      <c r="B127" s="160">
        <f>+[10]Enero!B117+[10]Febrero!B126+[10]Marzo!B128+[10]Abril!B125+[10]Mayo!B126+[10]Junio!B126+[10]Julio!B126+[10]Agosto!B126+[10]Septiembre!B126+[10]Octubre!B126+[10]Noviembre!B126+[10]Diciembre!B126</f>
        <v>346</v>
      </c>
      <c r="C127" s="160">
        <f>+[10]Enero!C117+[10]Febrero!C126+[10]Marzo!C128+[10]Abril!C125+[10]Mayo!C126+[10]Junio!C126+[10]Julio!C126+[10]Agosto!C126+[10]Septiembre!C126+[10]Octubre!C126+[10]Noviembre!C126+[10]Diciembre!C126</f>
        <v>0</v>
      </c>
      <c r="D127" s="160">
        <f>+[10]Enero!D117+[10]Febrero!D126+[10]Marzo!D128+[10]Abril!D125+[10]Mayo!D126+[10]Junio!D126+[10]Julio!D126+[10]Agosto!D126+[10]Septiembre!D126+[10]Octubre!D126+[10]Noviembre!D126+[10]Diciembre!D126</f>
        <v>4177</v>
      </c>
      <c r="E127" s="160">
        <f>+[10]Enero!E117+[10]Febrero!E126+[10]Marzo!E128+[10]Abril!E125+[10]Mayo!E126+[10]Junio!E126+[10]Julio!E126+[10]Agosto!E126+[10]Septiembre!E126+[10]Octubre!E126+[10]Noviembre!E126+[10]Diciembre!E126</f>
        <v>330861</v>
      </c>
      <c r="F127" s="160">
        <f>+[10]Enero!F117+[10]Febrero!F126+[10]Marzo!F128+[10]Abril!F125+[10]Mayo!F126+[10]Junio!F126+[10]Julio!F126+[10]Agosto!F126+[10]Septiembre!F126+[10]Octubre!F126+[10]Noviembre!F126+[10]Diciembre!F126</f>
        <v>1955</v>
      </c>
      <c r="G127" s="160">
        <f>+[10]Enero!G117+[10]Febrero!G126+[10]Marzo!G128+[10]Abril!G125+[10]Mayo!G126+[10]Junio!G126+[10]Julio!G126+[10]Agosto!G126+[10]Septiembre!G126+[10]Octubre!G126+[10]Noviembre!G126+[10]Diciembre!G126</f>
        <v>5832</v>
      </c>
      <c r="H127" s="160">
        <f>+[10]Enero!H117+[10]Febrero!H126+[10]Marzo!H128+[10]Abril!H125+[10]Mayo!H126+[10]Junio!H126+[10]Julio!H126+[10]Agosto!H126+[10]Septiembre!H126+[10]Octubre!H126+[10]Noviembre!H126+[10]Diciembre!H126</f>
        <v>3261</v>
      </c>
      <c r="I127" s="160">
        <f>+[10]Enero!I117+[10]Febrero!I126+[10]Marzo!I128+[10]Abril!I125+[10]Mayo!I126+[10]Junio!I126+[10]Julio!I126+[10]Agosto!I126+[10]Septiembre!I126+[10]Octubre!I126+[10]Noviembre!I126+[10]Diciembre!I126</f>
        <v>38</v>
      </c>
      <c r="J127" s="160">
        <f t="shared" si="4"/>
        <v>346470</v>
      </c>
      <c r="K127" s="156"/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  <c r="W127" s="156"/>
      <c r="X127" s="156"/>
      <c r="Y127" s="156"/>
      <c r="Z127" s="156"/>
      <c r="AA127" s="156"/>
    </row>
    <row r="128" spans="1:27" ht="20.100000000000001" customHeight="1" x14ac:dyDescent="0.2">
      <c r="A128" s="161" t="s">
        <v>155</v>
      </c>
      <c r="B128" s="160">
        <f>+[10]Enero!B118+[10]Febrero!B127+[10]Marzo!B129+[10]Abril!B126+[10]Mayo!B127+[10]Junio!B127+[10]Julio!B127+[10]Agosto!B127+[10]Septiembre!B127+[10]Octubre!B127+[10]Noviembre!B127+[10]Diciembre!B127</f>
        <v>2647</v>
      </c>
      <c r="C128" s="160">
        <f>+[10]Enero!C118+[10]Febrero!C127+[10]Marzo!C129+[10]Abril!C126+[10]Mayo!C127+[10]Junio!C127+[10]Julio!C127+[10]Agosto!C127+[10]Septiembre!C127+[10]Octubre!C127+[10]Noviembre!C127+[10]Diciembre!C127</f>
        <v>2229</v>
      </c>
      <c r="D128" s="160">
        <f>+[10]Enero!D118+[10]Febrero!D127+[10]Marzo!D129+[10]Abril!D126+[10]Mayo!D127+[10]Junio!D127+[10]Julio!D127+[10]Agosto!D127+[10]Septiembre!D127+[10]Octubre!D127+[10]Noviembre!D127+[10]Diciembre!D127</f>
        <v>6241</v>
      </c>
      <c r="E128" s="160">
        <f>+[10]Enero!E118+[10]Febrero!E127+[10]Marzo!E129+[10]Abril!E126+[10]Mayo!E127+[10]Junio!E127+[10]Julio!E127+[10]Agosto!E127+[10]Septiembre!E127+[10]Octubre!E127+[10]Noviembre!E127+[10]Diciembre!E127</f>
        <v>80341</v>
      </c>
      <c r="F128" s="160">
        <f>+[10]Enero!F118+[10]Febrero!F127+[10]Marzo!F129+[10]Abril!F126+[10]Mayo!F127+[10]Junio!F127+[10]Julio!F127+[10]Agosto!F127+[10]Septiembre!F127+[10]Octubre!F127+[10]Noviembre!F127+[10]Diciembre!F127</f>
        <v>180877</v>
      </c>
      <c r="G128" s="160">
        <f>+[10]Enero!G118+[10]Febrero!G127+[10]Marzo!G129+[10]Abril!G126+[10]Mayo!G127+[10]Junio!G127+[10]Julio!G127+[10]Agosto!G127+[10]Septiembre!G127+[10]Octubre!G127+[10]Noviembre!G127+[10]Diciembre!G127</f>
        <v>179</v>
      </c>
      <c r="H128" s="160">
        <f>+[10]Enero!H118+[10]Febrero!H127+[10]Marzo!H129+[10]Abril!H126+[10]Mayo!H127+[10]Junio!H127+[10]Julio!H127+[10]Agosto!H127+[10]Septiembre!H127+[10]Octubre!H127+[10]Noviembre!H127+[10]Diciembre!H127</f>
        <v>25551</v>
      </c>
      <c r="I128" s="160">
        <f>+[10]Enero!I118+[10]Febrero!I127+[10]Marzo!I129+[10]Abril!I126+[10]Mayo!I127+[10]Junio!I127+[10]Julio!I127+[10]Agosto!I127+[10]Septiembre!I127+[10]Octubre!I127+[10]Noviembre!I127+[10]Diciembre!I127</f>
        <v>965</v>
      </c>
      <c r="J128" s="160">
        <f>SUM(B128:I128)</f>
        <v>299030</v>
      </c>
      <c r="K128" s="184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</row>
    <row r="129" spans="1:27" ht="20.100000000000001" customHeight="1" x14ac:dyDescent="0.2">
      <c r="A129" s="161" t="s">
        <v>156</v>
      </c>
      <c r="B129" s="160">
        <f>+[10]Enero!B119+[10]Febrero!B128+[10]Marzo!B130+[10]Abril!B127+[10]Mayo!B128+[10]Junio!B128+[10]Julio!B128+[10]Agosto!B128+[10]Septiembre!B128+[10]Octubre!B128+[10]Noviembre!B128+[10]Diciembre!B128</f>
        <v>0</v>
      </c>
      <c r="C129" s="160">
        <f>+[10]Enero!C119+[10]Febrero!C128+[10]Marzo!C130+[10]Abril!C127+[10]Mayo!C128+[10]Junio!C128+[10]Julio!C128+[10]Agosto!C128+[10]Septiembre!C128+[10]Octubre!C128+[10]Noviembre!C128+[10]Diciembre!C128</f>
        <v>0</v>
      </c>
      <c r="D129" s="160">
        <f>+[10]Enero!D119+[10]Febrero!D128+[10]Marzo!D130+[10]Abril!D127+[10]Mayo!D128+[10]Junio!D128+[10]Julio!D128+[10]Agosto!D128+[10]Septiembre!D128+[10]Octubre!D128+[10]Noviembre!D128+[10]Diciembre!D128</f>
        <v>221000</v>
      </c>
      <c r="E129" s="160">
        <f>+[10]Enero!E119+[10]Febrero!E128+[10]Marzo!E130+[10]Abril!E127+[10]Mayo!E128+[10]Junio!E128+[10]Julio!E128+[10]Agosto!E128+[10]Septiembre!E128+[10]Octubre!E128+[10]Noviembre!E128+[10]Diciembre!E128</f>
        <v>0</v>
      </c>
      <c r="F129" s="160">
        <f>+[10]Enero!F119+[10]Febrero!F128+[10]Marzo!F130+[10]Abril!F127+[10]Mayo!F128+[10]Junio!F128+[10]Julio!F128+[10]Agosto!F128+[10]Septiembre!F128+[10]Octubre!F128+[10]Noviembre!F128+[10]Diciembre!F128</f>
        <v>500000</v>
      </c>
      <c r="G129" s="160">
        <f>+[10]Enero!G119+[10]Febrero!G128+[10]Marzo!G130+[10]Abril!G127+[10]Mayo!G128+[10]Junio!G128+[10]Julio!G128+[10]Agosto!G128+[10]Septiembre!G128+[10]Octubre!G128+[10]Noviembre!G128+[10]Diciembre!G128</f>
        <v>700000</v>
      </c>
      <c r="H129" s="160">
        <f>+[10]Enero!H119+[10]Febrero!H128+[10]Marzo!H130+[10]Abril!H127+[10]Mayo!H128+[10]Junio!H128+[10]Julio!H128+[10]Agosto!H128+[10]Septiembre!H128+[10]Octubre!H128+[10]Noviembre!H128+[10]Diciembre!H128</f>
        <v>400000</v>
      </c>
      <c r="I129" s="160">
        <f>+[10]Enero!I119+[10]Febrero!I128+[10]Marzo!I130+[10]Abril!I127+[10]Mayo!I128+[10]Junio!I128+[10]Julio!I128+[10]Agosto!I128+[10]Septiembre!I128+[10]Octubre!I128+[10]Noviembre!I128+[10]Diciembre!I128</f>
        <v>0</v>
      </c>
      <c r="J129" s="160">
        <f t="shared" si="4"/>
        <v>1821000</v>
      </c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</row>
    <row r="130" spans="1:27" ht="20.100000000000001" customHeight="1" x14ac:dyDescent="0.2">
      <c r="A130" s="161" t="s">
        <v>157</v>
      </c>
      <c r="B130" s="160">
        <f>+[10]Enero!B120+[10]Febrero!B129+[10]Marzo!B131+[10]Abril!B128+[10]Mayo!B129+[10]Junio!B129+[10]Julio!B129+[10]Agosto!B129+[10]Septiembre!B129+[10]Octubre!B129+[10]Noviembre!B129+[10]Diciembre!B129</f>
        <v>60</v>
      </c>
      <c r="C130" s="160">
        <f>+[10]Enero!C120+[10]Febrero!C129+[10]Marzo!C131+[10]Abril!C128+[10]Mayo!C129+[10]Junio!C129+[10]Julio!C129+[10]Agosto!C129+[10]Septiembre!C129+[10]Octubre!C129+[10]Noviembre!C129+[10]Diciembre!C129</f>
        <v>590</v>
      </c>
      <c r="D130" s="160">
        <f>+[10]Enero!D120+[10]Febrero!D129+[10]Marzo!D131+[10]Abril!D128+[10]Mayo!D129+[10]Junio!D129+[10]Julio!D129+[10]Agosto!D129+[10]Septiembre!D129+[10]Octubre!D129+[10]Noviembre!D129+[10]Diciembre!D129</f>
        <v>264</v>
      </c>
      <c r="E130" s="160">
        <f>+[10]Enero!E120+[10]Febrero!E129+[10]Marzo!E131+[10]Abril!E128+[10]Mayo!E129+[10]Junio!E129+[10]Julio!E129+[10]Agosto!E129+[10]Septiembre!E129+[10]Octubre!E129+[10]Noviembre!E129+[10]Diciembre!E129</f>
        <v>490550</v>
      </c>
      <c r="F130" s="160">
        <f>+[10]Enero!F120+[10]Febrero!F129+[10]Marzo!F131+[10]Abril!F128+[10]Mayo!F129+[10]Junio!F129+[10]Julio!F129+[10]Agosto!F129+[10]Septiembre!F129+[10]Octubre!F129+[10]Noviembre!F129+[10]Diciembre!F129</f>
        <v>74311</v>
      </c>
      <c r="G130" s="160">
        <f>+[10]Enero!G120+[10]Febrero!G129+[10]Marzo!G131+[10]Abril!G128+[10]Mayo!G129+[10]Junio!G129+[10]Julio!G129+[10]Agosto!G129+[10]Septiembre!G129+[10]Octubre!G129+[10]Noviembre!G129+[10]Diciembre!G129</f>
        <v>19144</v>
      </c>
      <c r="H130" s="160">
        <f>+[10]Enero!H120+[10]Febrero!H129+[10]Marzo!H131+[10]Abril!H128+[10]Mayo!H129+[10]Junio!H129+[10]Julio!H129+[10]Agosto!H129+[10]Septiembre!H129+[10]Octubre!H129+[10]Noviembre!H129+[10]Diciembre!H129</f>
        <v>0</v>
      </c>
      <c r="I130" s="160">
        <f>+[10]Enero!I120+[10]Febrero!I129+[10]Marzo!I131+[10]Abril!I128+[10]Mayo!I129+[10]Junio!I129+[10]Julio!I129+[10]Agosto!I129+[10]Septiembre!I129+[10]Octubre!I129+[10]Noviembre!I129+[10]Diciembre!I129</f>
        <v>34</v>
      </c>
      <c r="J130" s="160">
        <f t="shared" si="4"/>
        <v>584953</v>
      </c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</row>
    <row r="131" spans="1:27" ht="20.100000000000001" customHeight="1" x14ac:dyDescent="0.2">
      <c r="A131" s="161" t="s">
        <v>174</v>
      </c>
      <c r="B131" s="160">
        <f>+[10]Enero!B121+[10]Febrero!B130+[10]Marzo!B132+[10]Abril!B129+[10]Mayo!B130+[10]Junio!B130+[10]Julio!B130+[10]Agosto!B130+[10]Septiembre!B130+[10]Octubre!B130+[10]Noviembre!B130+[10]Diciembre!B130</f>
        <v>322120</v>
      </c>
      <c r="C131" s="160">
        <f>+[10]Enero!C121+[10]Febrero!C130+[10]Marzo!C132+[10]Abril!C129+[10]Mayo!C130+[10]Junio!C130+[10]Julio!C130+[10]Agosto!C130+[10]Septiembre!C130+[10]Octubre!C130+[10]Noviembre!C130+[10]Diciembre!C130</f>
        <v>3974</v>
      </c>
      <c r="D131" s="160">
        <f>+[10]Enero!D121+[10]Febrero!D130+[10]Marzo!D132+[10]Abril!D129+[10]Mayo!D130+[10]Junio!D130+[10]Julio!D130+[10]Agosto!D130+[10]Septiembre!D130+[10]Octubre!D130+[10]Noviembre!D130+[10]Diciembre!D130</f>
        <v>4410</v>
      </c>
      <c r="E131" s="160">
        <f>+[10]Enero!E121+[10]Febrero!E130+[10]Marzo!E132+[10]Abril!E129+[10]Mayo!E130+[10]Junio!E130+[10]Julio!E130+[10]Agosto!E130+[10]Septiembre!E130+[10]Octubre!E130+[10]Noviembre!E130+[10]Diciembre!E130</f>
        <v>23365</v>
      </c>
      <c r="F131" s="160">
        <f>+[10]Enero!F121+[10]Febrero!F130+[10]Marzo!F132+[10]Abril!F129+[10]Mayo!F130+[10]Junio!F130+[10]Julio!F130+[10]Agosto!F130+[10]Septiembre!F130+[10]Octubre!F130+[10]Noviembre!F130+[10]Diciembre!F130</f>
        <v>149511</v>
      </c>
      <c r="G131" s="160">
        <f>+[10]Enero!G121+[10]Febrero!G130+[10]Marzo!G132+[10]Abril!G129+[10]Mayo!G130+[10]Junio!G130+[10]Julio!G130+[10]Agosto!G130+[10]Septiembre!G130+[10]Octubre!G130+[10]Noviembre!G130+[10]Diciembre!G130</f>
        <v>81496</v>
      </c>
      <c r="H131" s="160">
        <f>+[10]Enero!H121+[10]Febrero!H130+[10]Marzo!H132+[10]Abril!H129+[10]Mayo!H130+[10]Junio!H130+[10]Julio!H130+[10]Agosto!H130+[10]Septiembre!H130+[10]Octubre!H130+[10]Noviembre!H130+[10]Diciembre!H130</f>
        <v>31012</v>
      </c>
      <c r="I131" s="160">
        <f>+[10]Enero!I121+[10]Febrero!I130+[10]Marzo!I132+[10]Abril!I129+[10]Mayo!I130+[10]Junio!I130+[10]Julio!I130+[10]Agosto!I130+[10]Septiembre!I130+[10]Octubre!I130+[10]Noviembre!I130+[10]Diciembre!I130</f>
        <v>13724</v>
      </c>
      <c r="J131" s="160">
        <f t="shared" si="4"/>
        <v>629612</v>
      </c>
      <c r="K131" s="156"/>
      <c r="L131" s="156"/>
      <c r="M131" s="156"/>
      <c r="N131" s="156"/>
      <c r="O131" s="156"/>
      <c r="P131" s="156"/>
      <c r="Q131" s="156"/>
      <c r="R131" s="156"/>
      <c r="S131" s="156"/>
      <c r="T131" s="156"/>
      <c r="U131" s="156"/>
      <c r="V131" s="156"/>
      <c r="W131" s="156"/>
      <c r="X131" s="156"/>
      <c r="Y131" s="156"/>
      <c r="Z131" s="156"/>
      <c r="AA131" s="156"/>
    </row>
    <row r="132" spans="1:27" ht="20.100000000000001" customHeight="1" x14ac:dyDescent="0.2">
      <c r="A132" s="161" t="s">
        <v>175</v>
      </c>
      <c r="B132" s="160">
        <f>+[10]Enero!B122+[10]Febrero!B131+[10]Marzo!B133+[10]Abril!B130+[10]Mayo!B131+[10]Junio!B131+[10]Julio!B131+[10]Agosto!B131+[10]Septiembre!B131+[10]Octubre!B131+[10]Noviembre!B131+[10]Diciembre!B131</f>
        <v>2550</v>
      </c>
      <c r="C132" s="160">
        <f>+[10]Enero!C122+[10]Febrero!C131+[10]Marzo!C133+[10]Abril!C130+[10]Mayo!C131+[10]Junio!C131+[10]Julio!C131+[10]Agosto!C131+[10]Septiembre!C131+[10]Octubre!C131+[10]Noviembre!C131+[10]Diciembre!C131</f>
        <v>9801</v>
      </c>
      <c r="D132" s="160">
        <f>+[10]Enero!D122+[10]Febrero!D131+[10]Marzo!D133+[10]Abril!D130+[10]Mayo!D131+[10]Junio!D131+[10]Julio!D131+[10]Agosto!D131+[10]Septiembre!D131+[10]Octubre!D131+[10]Noviembre!D131+[10]Diciembre!D131</f>
        <v>253</v>
      </c>
      <c r="E132" s="160">
        <f>+[10]Enero!E122+[10]Febrero!E131+[10]Marzo!E133+[10]Abril!E130+[10]Mayo!E131+[10]Junio!E131+[10]Julio!E131+[10]Agosto!E131+[10]Septiembre!E131+[10]Octubre!E131+[10]Noviembre!E131+[10]Diciembre!E131</f>
        <v>2269</v>
      </c>
      <c r="F132" s="160">
        <f>+[10]Enero!F122+[10]Febrero!F131+[10]Marzo!F133+[10]Abril!F130+[10]Mayo!F131+[10]Junio!F131+[10]Julio!F131+[10]Agosto!F131+[10]Septiembre!F131+[10]Octubre!F131+[10]Noviembre!F131+[10]Diciembre!F131</f>
        <v>69969</v>
      </c>
      <c r="G132" s="160">
        <f>+[10]Enero!G122+[10]Febrero!G131+[10]Marzo!G133+[10]Abril!G130+[10]Mayo!G131+[10]Junio!G131+[10]Julio!G131+[10]Agosto!G131+[10]Septiembre!G131+[10]Octubre!G131+[10]Noviembre!G131+[10]Diciembre!G131</f>
        <v>948</v>
      </c>
      <c r="H132" s="160">
        <f>+[10]Enero!H122+[10]Febrero!H131+[10]Marzo!H133+[10]Abril!H130+[10]Mayo!H131+[10]Junio!H131+[10]Julio!H131+[10]Agosto!H131+[10]Septiembre!H131+[10]Octubre!H131+[10]Noviembre!H131+[10]Diciembre!H131</f>
        <v>21</v>
      </c>
      <c r="I132" s="160">
        <f>+[10]Enero!I122+[10]Febrero!I131+[10]Marzo!I133+[10]Abril!I130+[10]Mayo!I131+[10]Junio!I131+[10]Julio!I131+[10]Agosto!I131+[10]Septiembre!I131+[10]Octubre!I131+[10]Noviembre!I131+[10]Diciembre!I131</f>
        <v>91016</v>
      </c>
      <c r="J132" s="160">
        <f t="shared" si="4"/>
        <v>176827</v>
      </c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</row>
    <row r="133" spans="1:27" ht="20.100000000000001" customHeight="1" x14ac:dyDescent="0.2">
      <c r="A133" s="161" t="s">
        <v>176</v>
      </c>
      <c r="B133" s="160">
        <f>+[10]Enero!B123+[10]Febrero!B132+[10]Marzo!B134+[10]Abril!B131+[10]Mayo!B132+[10]Junio!B132+[10]Julio!B132+[10]Agosto!B132+[10]Septiembre!B132+[10]Octubre!B132+[10]Noviembre!B132+[10]Diciembre!B132</f>
        <v>9004</v>
      </c>
      <c r="C133" s="160">
        <f>+[10]Enero!C123+[10]Febrero!C132+[10]Marzo!C134+[10]Abril!C131+[10]Mayo!C132+[10]Junio!C132+[10]Julio!C132+[10]Agosto!C132+[10]Septiembre!C132+[10]Octubre!C132+[10]Noviembre!C132+[10]Diciembre!C132</f>
        <v>7752</v>
      </c>
      <c r="D133" s="239">
        <f>+[10]Enero!D123+[10]Febrero!D132+[10]Marzo!D134+[10]Abril!D131+[10]Mayo!D132+[10]Junio!D132+[10]Julio!D132+[10]Agosto!D132+[10]Septiembre!D132+[10]Octubre!D132+[10]Noviembre!D132+[10]Diciembre!D132</f>
        <v>67199</v>
      </c>
      <c r="E133" s="239">
        <f>+[10]Enero!E123+[10]Febrero!E132+[10]Marzo!E134+[10]Abril!E131+[10]Mayo!E132+[10]Junio!E132+[10]Julio!E132+[10]Agosto!E132+[10]Septiembre!E132+[10]Octubre!E132+[10]Noviembre!E132+[10]Diciembre!E132</f>
        <v>55394</v>
      </c>
      <c r="F133" s="239">
        <f>+[10]Enero!F123+[10]Febrero!F132+[10]Marzo!F134+[10]Abril!F131+[10]Mayo!F132+[10]Junio!F132+[10]Julio!F132+[10]Agosto!F132+[10]Septiembre!F132+[10]Octubre!F132+[10]Noviembre!F132+[10]Diciembre!F132</f>
        <v>13596</v>
      </c>
      <c r="G133" s="239">
        <f>+[10]Enero!G123+[10]Febrero!G132+[10]Marzo!G134+[10]Abril!G131+[10]Mayo!G132+[10]Junio!G132+[10]Julio!G132+[10]Agosto!G132+[10]Septiembre!G132+[10]Octubre!G132+[10]Noviembre!G132+[10]Diciembre!G132</f>
        <v>11336</v>
      </c>
      <c r="H133" s="239">
        <f>+[10]Enero!H123+[10]Febrero!H132+[10]Marzo!H134+[10]Abril!H131+[10]Mayo!H132+[10]Junio!H132+[10]Julio!H132+[10]Agosto!H132+[10]Septiembre!H132+[10]Octubre!H132+[10]Noviembre!H132+[10]Diciembre!H132</f>
        <v>2062</v>
      </c>
      <c r="I133" s="239">
        <f>+[10]Enero!I123+[10]Febrero!I132+[10]Marzo!I134+[10]Abril!I131+[10]Mayo!I132+[10]Junio!I132+[10]Julio!I132+[10]Agosto!I132+[10]Septiembre!I132+[10]Octubre!I132+[10]Noviembre!I132+[10]Diciembre!I132</f>
        <v>16665</v>
      </c>
      <c r="J133" s="160">
        <f t="shared" si="4"/>
        <v>183008</v>
      </c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</row>
    <row r="134" spans="1:27" ht="20.100000000000001" customHeight="1" x14ac:dyDescent="0.2">
      <c r="A134" s="161" t="s">
        <v>177</v>
      </c>
      <c r="B134" s="160">
        <f>+[10]Enero!B124+[10]Febrero!B133+[10]Marzo!B135+[10]Abril!B132+[10]Mayo!B133+[10]Junio!B133+[10]Julio!B133+[10]Agosto!B133+[10]Septiembre!B133+[10]Octubre!B133+[10]Noviembre!B133+[10]Diciembre!B133</f>
        <v>204</v>
      </c>
      <c r="C134" s="160">
        <f>+[10]Enero!C124+[10]Febrero!C133+[10]Marzo!C135+[10]Abril!C132+[10]Mayo!C133+[10]Junio!C133+[10]Julio!C133+[10]Agosto!C133+[10]Septiembre!C133+[10]Octubre!C133+[10]Noviembre!C133+[10]Diciembre!C133</f>
        <v>864</v>
      </c>
      <c r="D134" s="160">
        <f>+[10]Enero!D124+[10]Febrero!D133+[10]Marzo!D135+[10]Abril!D132+[10]Mayo!D133+[10]Junio!D133+[10]Julio!D133+[10]Agosto!D133+[10]Septiembre!D133+[10]Octubre!D133+[10]Noviembre!D133+[10]Diciembre!D133</f>
        <v>3200</v>
      </c>
      <c r="E134" s="160">
        <f>+[10]Enero!E124+[10]Febrero!E133+[10]Marzo!E135+[10]Abril!E132+[10]Mayo!E133+[10]Junio!E133+[10]Julio!E133+[10]Agosto!E133+[10]Septiembre!E133+[10]Octubre!E133+[10]Noviembre!E133+[10]Diciembre!E133</f>
        <v>0</v>
      </c>
      <c r="F134" s="160">
        <f>+[10]Enero!F124+[10]Febrero!F133+[10]Marzo!F135+[10]Abril!F132+[10]Mayo!F133+[10]Junio!F133+[10]Julio!F133+[10]Agosto!F133+[10]Septiembre!F133+[10]Octubre!F133+[10]Noviembre!F133+[10]Diciembre!F133</f>
        <v>0</v>
      </c>
      <c r="G134" s="160">
        <f>+[10]Enero!G124+[10]Febrero!G133+[10]Marzo!G135+[10]Abril!G132+[10]Mayo!G133+[10]Junio!G133+[10]Julio!G133+[10]Agosto!G133+[10]Septiembre!G133+[10]Octubre!G133+[10]Noviembre!G133+[10]Diciembre!G133</f>
        <v>4933</v>
      </c>
      <c r="H134" s="160">
        <f>+[10]Enero!H124+[10]Febrero!H133+[10]Marzo!H135+[10]Abril!H132+[10]Mayo!H133+[10]Junio!H133+[10]Julio!H133+[10]Agosto!H133+[10]Septiembre!H133+[10]Octubre!H133+[10]Noviembre!H133+[10]Diciembre!H133</f>
        <v>1774</v>
      </c>
      <c r="I134" s="160">
        <f>+[10]Enero!I124+[10]Febrero!I133+[10]Marzo!I135+[10]Abril!I132+[10]Mayo!I133+[10]Junio!I133+[10]Julio!I133+[10]Agosto!I133+[10]Septiembre!I133+[10]Octubre!I133+[10]Noviembre!I133+[10]Diciembre!I133</f>
        <v>1904</v>
      </c>
      <c r="J134" s="160">
        <f t="shared" si="4"/>
        <v>12879</v>
      </c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</row>
    <row r="135" spans="1:27" ht="20.100000000000001" customHeight="1" x14ac:dyDescent="0.2">
      <c r="A135" s="161" t="s">
        <v>178</v>
      </c>
      <c r="B135" s="160">
        <f>+[10]Enero!B125+[10]Febrero!B134+[10]Marzo!B136+[10]Abril!B133+[10]Mayo!B134+[10]Junio!B134+[10]Julio!B134+[10]Agosto!B134+[10]Septiembre!B134+[10]Octubre!B134+[10]Noviembre!B134+[10]Diciembre!B134</f>
        <v>104044</v>
      </c>
      <c r="C135" s="160">
        <f>+[10]Enero!C125+[10]Febrero!C134+[10]Marzo!C136+[10]Abril!C133+[10]Mayo!C134+[10]Junio!C134+[10]Julio!C134+[10]Agosto!C134+[10]Septiembre!C134+[10]Octubre!C134+[10]Noviembre!C134+[10]Diciembre!C134</f>
        <v>52197</v>
      </c>
      <c r="D135" s="160">
        <f>+[10]Enero!D125+[10]Febrero!D134+[10]Marzo!D136+[10]Abril!D133+[10]Mayo!D134+[10]Junio!D134+[10]Julio!D134+[10]Agosto!D134+[10]Septiembre!D134+[10]Octubre!D134+[10]Noviembre!D134+[10]Diciembre!D134</f>
        <v>1547</v>
      </c>
      <c r="E135" s="160">
        <f>+[10]Enero!E125+[10]Febrero!E134+[10]Marzo!E136+[10]Abril!E133+[10]Mayo!E134+[10]Junio!E134+[10]Julio!E134+[10]Agosto!E134+[10]Septiembre!E134+[10]Octubre!E134+[10]Noviembre!E134+[10]Diciembre!E134</f>
        <v>17954</v>
      </c>
      <c r="F135" s="160">
        <f>+[10]Enero!F125+[10]Febrero!F134+[10]Marzo!F136+[10]Abril!F133+[10]Mayo!F134+[10]Junio!F134+[10]Julio!F134+[10]Agosto!F134+[10]Septiembre!F134+[10]Octubre!F134+[10]Noviembre!F134+[10]Diciembre!F134</f>
        <v>213226</v>
      </c>
      <c r="G135" s="160">
        <f>+[10]Enero!G125+[10]Febrero!G134+[10]Marzo!G136+[10]Abril!G133+[10]Mayo!G134+[10]Junio!G134+[10]Julio!G134+[10]Agosto!G134+[10]Septiembre!G134+[10]Octubre!G134+[10]Noviembre!G134+[10]Diciembre!G134</f>
        <v>25856</v>
      </c>
      <c r="H135" s="160">
        <f>+[10]Enero!H125+[10]Febrero!H134+[10]Marzo!H136+[10]Abril!H133+[10]Mayo!H134+[10]Junio!H134+[10]Julio!H134+[10]Agosto!H134+[10]Septiembre!H134+[10]Octubre!H134+[10]Noviembre!H134+[10]Diciembre!H134</f>
        <v>135</v>
      </c>
      <c r="I135" s="160">
        <f>+[10]Enero!I125+[10]Febrero!I134+[10]Marzo!I136+[10]Abril!I133+[10]Mayo!I134+[10]Junio!I134+[10]Julio!I134+[10]Agosto!I134+[10]Septiembre!I134+[10]Octubre!I134+[10]Noviembre!I134+[10]Diciembre!I134</f>
        <v>193659</v>
      </c>
      <c r="J135" s="160">
        <f t="shared" si="4"/>
        <v>608618</v>
      </c>
      <c r="K135" s="156"/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6"/>
      <c r="W135" s="156"/>
      <c r="X135" s="156"/>
      <c r="Y135" s="156"/>
      <c r="Z135" s="156"/>
      <c r="AA135" s="156"/>
    </row>
    <row r="136" spans="1:27" ht="20.100000000000001" customHeight="1" x14ac:dyDescent="0.2">
      <c r="A136" s="161" t="s">
        <v>179</v>
      </c>
      <c r="B136" s="160">
        <f>+[10]Enero!B126+[10]Febrero!B135+[10]Marzo!B137+[10]Abril!B134+[10]Mayo!B135+[10]Junio!B135+[10]Julio!B135+[10]Agosto!B135+[10]Septiembre!B135+[10]Octubre!B135+[10]Noviembre!B135+[10]Diciembre!B135</f>
        <v>8608</v>
      </c>
      <c r="C136" s="160">
        <f>+[10]Enero!C126+[10]Febrero!C135+[10]Marzo!C137+[10]Abril!C134+[10]Mayo!C135+[10]Junio!C135+[10]Julio!C135+[10]Agosto!C135+[10]Septiembre!C135+[10]Octubre!C135+[10]Noviembre!C135+[10]Diciembre!C135</f>
        <v>20296</v>
      </c>
      <c r="D136" s="160">
        <f>+[10]Enero!D126+[10]Febrero!D135+[10]Marzo!D137+[10]Abril!D134+[10]Mayo!D135+[10]Junio!D135+[10]Julio!D135+[10]Agosto!D135+[10]Septiembre!D135+[10]Octubre!D135+[10]Noviembre!D135+[10]Diciembre!D135</f>
        <v>1299</v>
      </c>
      <c r="E136" s="160">
        <f>+[10]Enero!E126+[10]Febrero!E135+[10]Marzo!E137+[10]Abril!E134+[10]Mayo!E135+[10]Junio!E135+[10]Julio!E135+[10]Agosto!E135+[10]Septiembre!E135+[10]Octubre!E135+[10]Noviembre!E135+[10]Diciembre!E135</f>
        <v>1412</v>
      </c>
      <c r="F136" s="160">
        <f>+[10]Enero!F126+[10]Febrero!F135+[10]Marzo!F137+[10]Abril!F134+[10]Mayo!F135+[10]Junio!F135+[10]Julio!F135+[10]Agosto!F135+[10]Septiembre!F135+[10]Octubre!F135+[10]Noviembre!F135+[10]Diciembre!F135</f>
        <v>41186</v>
      </c>
      <c r="G136" s="160">
        <f>+[10]Enero!G126+[10]Febrero!G135+[10]Marzo!G137+[10]Abril!G134+[10]Mayo!G135+[10]Junio!G135+[10]Julio!G135+[10]Agosto!G135+[10]Septiembre!G135+[10]Octubre!G135+[10]Noviembre!G135+[10]Diciembre!G135</f>
        <v>0</v>
      </c>
      <c r="H136" s="160">
        <f>+[10]Enero!H126+[10]Febrero!H135+[10]Marzo!H137+[10]Abril!H134+[10]Mayo!H135+[10]Junio!H135+[10]Julio!H135+[10]Agosto!H135+[10]Septiembre!H135+[10]Octubre!H135+[10]Noviembre!H135+[10]Diciembre!H135</f>
        <v>0</v>
      </c>
      <c r="I136" s="160">
        <f>+[10]Enero!I126+[10]Febrero!I135+[10]Marzo!I137+[10]Abril!I134+[10]Mayo!I135+[10]Junio!I135+[10]Julio!I135+[10]Agosto!I135+[10]Septiembre!I135+[10]Octubre!I135+[10]Noviembre!I135+[10]Diciembre!I135</f>
        <v>270</v>
      </c>
      <c r="J136" s="160">
        <f t="shared" si="4"/>
        <v>73071</v>
      </c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</row>
    <row r="137" spans="1:27" ht="20.100000000000001" customHeight="1" x14ac:dyDescent="0.2">
      <c r="A137" s="161" t="s">
        <v>180</v>
      </c>
      <c r="B137" s="160">
        <f>+[10]Enero!B127+[10]Febrero!B136+[10]Marzo!B138+[10]Abril!B135+[10]Mayo!B136+[10]Junio!B136+[10]Julio!B136+[10]Agosto!B136+[10]Septiembre!B136+[10]Octubre!B136+[10]Noviembre!B136+[10]Diciembre!B136</f>
        <v>7578</v>
      </c>
      <c r="C137" s="160">
        <f>+[10]Enero!C127+[10]Febrero!C136+[10]Marzo!C138+[10]Abril!C135+[10]Mayo!C136+[10]Junio!C136+[10]Julio!C136+[10]Agosto!C136+[10]Septiembre!C136+[10]Octubre!C136+[10]Noviembre!C136+[10]Diciembre!C136</f>
        <v>1274</v>
      </c>
      <c r="D137" s="160">
        <f>+[10]Enero!D127+[10]Febrero!D136+[10]Marzo!D138+[10]Abril!D135+[10]Mayo!D136+[10]Junio!D136+[10]Julio!D136+[10]Agosto!D136+[10]Septiembre!D136+[10]Octubre!D136+[10]Noviembre!D136+[10]Diciembre!D136</f>
        <v>1374</v>
      </c>
      <c r="E137" s="160">
        <f>+[10]Enero!E127+[10]Febrero!E136+[10]Marzo!E138+[10]Abril!E135+[10]Mayo!E136+[10]Junio!E136+[10]Julio!E136+[10]Agosto!E136+[10]Septiembre!E136+[10]Octubre!E136+[10]Noviembre!E136+[10]Diciembre!E136</f>
        <v>788</v>
      </c>
      <c r="F137" s="160">
        <f>+[10]Enero!F127+[10]Febrero!F136+[10]Marzo!F138+[10]Abril!F135+[10]Mayo!F136+[10]Junio!F136+[10]Julio!F136+[10]Agosto!F136+[10]Septiembre!F136+[10]Octubre!F136+[10]Noviembre!F136+[10]Diciembre!F136</f>
        <v>9826</v>
      </c>
      <c r="G137" s="160">
        <f>+[10]Enero!G127+[10]Febrero!G136+[10]Marzo!G138+[10]Abril!G135+[10]Mayo!G136+[10]Junio!G136+[10]Julio!G136+[10]Agosto!G136+[10]Septiembre!G136+[10]Octubre!G136+[10]Noviembre!G136+[10]Diciembre!G136</f>
        <v>12823</v>
      </c>
      <c r="H137" s="160">
        <f>+[10]Enero!H127+[10]Febrero!H136+[10]Marzo!H138+[10]Abril!H135+[10]Mayo!H136+[10]Junio!H136+[10]Julio!H136+[10]Agosto!H136+[10]Septiembre!H136+[10]Octubre!H136+[10]Noviembre!H136+[10]Diciembre!H136</f>
        <v>10</v>
      </c>
      <c r="I137" s="160">
        <f>+[10]Enero!I127+[10]Febrero!I136+[10]Marzo!I138+[10]Abril!I135+[10]Mayo!I136+[10]Junio!I136+[10]Julio!I136+[10]Agosto!I136+[10]Septiembre!I136+[10]Octubre!I136+[10]Noviembre!I136+[10]Diciembre!I136</f>
        <v>4045</v>
      </c>
      <c r="J137" s="160">
        <f t="shared" si="4"/>
        <v>37718</v>
      </c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</row>
    <row r="138" spans="1:27" ht="20.100000000000001" customHeight="1" x14ac:dyDescent="0.2">
      <c r="A138" s="161" t="s">
        <v>181</v>
      </c>
      <c r="B138" s="160">
        <f>+[10]Enero!B128+[10]Febrero!B137+[10]Marzo!B139+[10]Abril!B136+[10]Mayo!B137+[10]Junio!B137+[10]Julio!B137+[10]Agosto!B137+[10]Septiembre!B137+[10]Octubre!B137+[10]Noviembre!B137+[10]Diciembre!B137</f>
        <v>1887869</v>
      </c>
      <c r="C138" s="160">
        <f>+[10]Enero!C128+[10]Febrero!C137+[10]Marzo!C139+[10]Abril!C136+[10]Mayo!C137+[10]Junio!C137+[10]Julio!C137+[10]Agosto!C137+[10]Septiembre!C137+[10]Octubre!C137+[10]Noviembre!C137+[10]Diciembre!C137</f>
        <v>482815</v>
      </c>
      <c r="D138" s="160">
        <f>+[10]Enero!D128+[10]Febrero!D137+[10]Marzo!D139+[10]Abril!D136+[10]Mayo!D137+[10]Junio!D137+[10]Julio!D137+[10]Agosto!D137+[10]Septiembre!D137+[10]Octubre!D137+[10]Noviembre!D137+[10]Diciembre!D137</f>
        <v>21497273</v>
      </c>
      <c r="E138" s="160">
        <f>+[10]Enero!E128+[10]Febrero!E137+[10]Marzo!E139+[10]Abril!E136+[10]Mayo!E137+[10]Junio!E137+[10]Julio!E137+[10]Agosto!E137+[10]Septiembre!E137+[10]Octubre!E137+[10]Noviembre!E137+[10]Diciembre!E137</f>
        <v>238969</v>
      </c>
      <c r="F138" s="160">
        <f>+[10]Enero!F128+[10]Febrero!F137+[10]Marzo!F139+[10]Abril!F136+[10]Mayo!F137+[10]Junio!F137+[10]Julio!F137+[10]Agosto!F137+[10]Septiembre!F137+[10]Octubre!F137+[10]Noviembre!F137+[10]Diciembre!F137</f>
        <v>461405</v>
      </c>
      <c r="G138" s="160">
        <f>+[10]Enero!G128+[10]Febrero!G137+[10]Marzo!G139+[10]Abril!G136+[10]Mayo!G137+[10]Junio!G137+[10]Julio!G137+[10]Agosto!G137+[10]Septiembre!G137+[10]Octubre!G137+[10]Noviembre!G137+[10]Diciembre!G137</f>
        <v>4034194</v>
      </c>
      <c r="H138" s="160">
        <f>+[10]Enero!H128+[10]Febrero!H137+[10]Marzo!H139+[10]Abril!H136+[10]Mayo!H137+[10]Junio!H137+[10]Julio!H137+[10]Agosto!H137+[10]Septiembre!H137+[10]Octubre!H137+[10]Noviembre!H137+[10]Diciembre!H137</f>
        <v>1429751</v>
      </c>
      <c r="I138" s="160">
        <f>+[10]Enero!I128+[10]Febrero!I137+[10]Marzo!I139+[10]Abril!I136+[10]Mayo!I137+[10]Junio!I137+[10]Julio!I137+[10]Agosto!I137+[10]Septiembre!I137+[10]Octubre!I137+[10]Noviembre!I137+[10]Diciembre!I137</f>
        <v>247155</v>
      </c>
      <c r="J138" s="160">
        <f t="shared" si="4"/>
        <v>30279431</v>
      </c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</row>
    <row r="139" spans="1:27" ht="20.100000000000001" customHeight="1" thickBot="1" x14ac:dyDescent="0.25">
      <c r="A139" s="176" t="s">
        <v>182</v>
      </c>
      <c r="B139" s="173">
        <f>+[10]Enero!B129+[10]Febrero!B138+[10]Marzo!B140+[10]Abril!B137+[10]Mayo!B138+[10]Junio!B138+[10]Julio!B138+[10]Agosto!B138+[10]Septiembre!B138+[10]Octubre!B138+[10]Noviembre!B138+[10]Diciembre!B138</f>
        <v>446981</v>
      </c>
      <c r="C139" s="173">
        <f>+[10]Enero!C129+[10]Febrero!C138+[10]Marzo!C140+[10]Abril!C137+[10]Mayo!C138+[10]Junio!C138+[10]Julio!C138+[10]Agosto!C138+[10]Septiembre!C138+[10]Octubre!C138+[10]Noviembre!C138+[10]Diciembre!C138</f>
        <v>312145</v>
      </c>
      <c r="D139" s="173">
        <f>+[10]Enero!D129+[10]Febrero!D138+[10]Marzo!D140+[10]Abril!D137+[10]Mayo!D138+[10]Junio!D138+[10]Julio!D138+[10]Agosto!D138+[10]Septiembre!D138+[10]Octubre!D138+[10]Noviembre!D138+[10]Diciembre!D138</f>
        <v>114226</v>
      </c>
      <c r="E139" s="173">
        <f>+[10]Enero!E129+[10]Febrero!E138+[10]Marzo!E140+[10]Abril!E137+[10]Mayo!E138+[10]Junio!E138+[10]Julio!E138+[10]Agosto!E138+[10]Septiembre!E138+[10]Octubre!E138+[10]Noviembre!E138+[10]Diciembre!E138</f>
        <v>367025</v>
      </c>
      <c r="F139" s="173">
        <f>+[10]Enero!F129+[10]Febrero!F138+[10]Marzo!F140+[10]Abril!F137+[10]Mayo!F138+[10]Junio!F138+[10]Julio!F138+[10]Agosto!F138+[10]Septiembre!F138+[10]Octubre!F138+[10]Noviembre!F138+[10]Diciembre!F138</f>
        <v>56219</v>
      </c>
      <c r="G139" s="173">
        <f>+[10]Enero!G129+[10]Febrero!G138+[10]Marzo!G140+[10]Abril!G137+[10]Mayo!G138+[10]Junio!G138+[10]Julio!G138+[10]Agosto!G138+[10]Septiembre!G138+[10]Octubre!G138+[10]Noviembre!G138+[10]Diciembre!G138</f>
        <v>283213</v>
      </c>
      <c r="H139" s="173">
        <f>+[10]Enero!H129+[10]Febrero!H138+[10]Marzo!H140+[10]Abril!H137+[10]Mayo!H138+[10]Junio!H138+[10]Julio!H138+[10]Agosto!H138+[10]Septiembre!H138+[10]Octubre!H138+[10]Noviembre!H138+[10]Diciembre!H138</f>
        <v>96694</v>
      </c>
      <c r="I139" s="173">
        <f>+[10]Enero!I129+[10]Febrero!I138+[10]Marzo!I140+[10]Abril!I137+[10]Mayo!I138+[10]Junio!I138+[10]Julio!I138+[10]Agosto!I138+[10]Septiembre!I138+[10]Octubre!I138+[10]Noviembre!I138+[10]Diciembre!I138</f>
        <v>43287</v>
      </c>
      <c r="J139" s="173">
        <f t="shared" si="4"/>
        <v>1719790</v>
      </c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</row>
    <row r="140" spans="1:27" x14ac:dyDescent="0.2">
      <c r="A140" s="185" t="s">
        <v>167</v>
      </c>
      <c r="B140" s="186"/>
      <c r="C140" s="186"/>
      <c r="D140" s="186"/>
      <c r="E140" s="156"/>
      <c r="F140" s="156"/>
      <c r="G140" s="156"/>
      <c r="H140" s="156"/>
      <c r="I140" s="156"/>
      <c r="J140" s="177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</row>
    <row r="141" spans="1:27" x14ac:dyDescent="0.2">
      <c r="A141" s="187" t="s">
        <v>183</v>
      </c>
      <c r="B141" s="186"/>
      <c r="C141" s="186"/>
      <c r="D141" s="18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</row>
    <row r="142" spans="1:27" x14ac:dyDescent="0.2">
      <c r="A142" s="187" t="s">
        <v>184</v>
      </c>
      <c r="B142" s="186"/>
      <c r="C142" s="186"/>
      <c r="D142" s="18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</row>
    <row r="143" spans="1:27" x14ac:dyDescent="0.2">
      <c r="A143" s="186"/>
      <c r="B143" s="186"/>
      <c r="C143" s="186"/>
      <c r="D143" s="18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</row>
    <row r="144" spans="1:27" x14ac:dyDescent="0.2">
      <c r="A144" s="156"/>
      <c r="B144" s="74"/>
      <c r="C144" s="74"/>
      <c r="D144" s="74"/>
      <c r="E144" s="74"/>
      <c r="F144" s="74"/>
      <c r="G144" s="74"/>
      <c r="H144" s="74"/>
      <c r="I144" s="74"/>
      <c r="J144" s="74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</row>
    <row r="145" spans="1:27" x14ac:dyDescent="0.2">
      <c r="A145" s="156"/>
      <c r="B145" s="74"/>
      <c r="C145" s="74"/>
      <c r="D145" s="74"/>
      <c r="E145" s="74"/>
      <c r="F145" s="74"/>
      <c r="G145" s="74"/>
      <c r="H145" s="74"/>
      <c r="I145" s="74"/>
      <c r="J145" s="74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</row>
    <row r="146" spans="1:27" x14ac:dyDescent="0.2">
      <c r="A146" s="156"/>
      <c r="B146" s="74"/>
      <c r="C146" s="74"/>
      <c r="D146" s="74"/>
      <c r="E146" s="74"/>
      <c r="F146" s="74"/>
      <c r="G146" s="74"/>
      <c r="H146" s="74"/>
      <c r="I146" s="74"/>
      <c r="J146" s="74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</row>
    <row r="147" spans="1:27" x14ac:dyDescent="0.2">
      <c r="A147" s="156"/>
      <c r="B147" s="74"/>
      <c r="C147" s="74"/>
      <c r="D147" s="74">
        <f>+D145/6</f>
        <v>0</v>
      </c>
      <c r="E147" s="74"/>
      <c r="F147" s="74"/>
      <c r="G147" s="74"/>
      <c r="H147" s="74"/>
      <c r="I147" s="74"/>
      <c r="J147" s="74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</row>
    <row r="148" spans="1:27" x14ac:dyDescent="0.2">
      <c r="A148" s="156"/>
      <c r="B148" s="74"/>
      <c r="C148" s="74"/>
      <c r="D148" s="74"/>
      <c r="E148" s="74"/>
      <c r="F148" s="74"/>
      <c r="G148" s="74"/>
      <c r="H148" s="74"/>
      <c r="I148" s="74"/>
      <c r="J148" s="74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</row>
    <row r="149" spans="1:27" x14ac:dyDescent="0.2">
      <c r="A149" s="156"/>
      <c r="B149" s="74"/>
      <c r="C149" s="74"/>
      <c r="D149" s="74"/>
      <c r="E149" s="74"/>
      <c r="F149" s="74"/>
      <c r="G149" s="74"/>
      <c r="H149" s="74"/>
      <c r="I149" s="74"/>
      <c r="J149" s="74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</row>
    <row r="150" spans="1:27" x14ac:dyDescent="0.2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</row>
    <row r="151" spans="1:27" x14ac:dyDescent="0.2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</row>
    <row r="152" spans="1:27" x14ac:dyDescent="0.2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</row>
    <row r="153" spans="1:27" x14ac:dyDescent="0.2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</row>
    <row r="154" spans="1:27" x14ac:dyDescent="0.2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</row>
    <row r="155" spans="1:27" x14ac:dyDescent="0.2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</row>
    <row r="156" spans="1:27" x14ac:dyDescent="0.2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</row>
    <row r="157" spans="1:27" x14ac:dyDescent="0.2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</row>
    <row r="158" spans="1:27" x14ac:dyDescent="0.2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</row>
    <row r="159" spans="1:27" x14ac:dyDescent="0.2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</row>
    <row r="160" spans="1:27" x14ac:dyDescent="0.2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</row>
    <row r="161" spans="1:27" x14ac:dyDescent="0.2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</row>
    <row r="162" spans="1:27" x14ac:dyDescent="0.2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</row>
    <row r="163" spans="1:27" x14ac:dyDescent="0.2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</row>
    <row r="164" spans="1:27" x14ac:dyDescent="0.2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</row>
    <row r="165" spans="1:27" x14ac:dyDescent="0.2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</row>
    <row r="166" spans="1:27" x14ac:dyDescent="0.2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</row>
    <row r="167" spans="1:27" x14ac:dyDescent="0.2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</row>
    <row r="168" spans="1:27" x14ac:dyDescent="0.2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</row>
    <row r="169" spans="1:27" x14ac:dyDescent="0.2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</row>
    <row r="170" spans="1:27" x14ac:dyDescent="0.2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</row>
    <row r="171" spans="1:27" x14ac:dyDescent="0.2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</row>
    <row r="172" spans="1:27" x14ac:dyDescent="0.2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</row>
    <row r="173" spans="1:27" x14ac:dyDescent="0.2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</row>
    <row r="174" spans="1:27" x14ac:dyDescent="0.2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</row>
    <row r="175" spans="1:27" x14ac:dyDescent="0.2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</row>
    <row r="176" spans="1:27" x14ac:dyDescent="0.2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</row>
    <row r="177" spans="1:27" x14ac:dyDescent="0.2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</row>
    <row r="178" spans="1:27" x14ac:dyDescent="0.2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</row>
    <row r="179" spans="1:27" x14ac:dyDescent="0.2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</row>
    <row r="180" spans="1:27" x14ac:dyDescent="0.2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</row>
    <row r="181" spans="1:27" x14ac:dyDescent="0.2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</row>
    <row r="182" spans="1:27" x14ac:dyDescent="0.2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</row>
    <row r="183" spans="1:27" x14ac:dyDescent="0.2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</row>
    <row r="184" spans="1:27" x14ac:dyDescent="0.2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</row>
    <row r="185" spans="1:27" x14ac:dyDescent="0.2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</row>
    <row r="186" spans="1:27" x14ac:dyDescent="0.2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</row>
    <row r="187" spans="1:27" x14ac:dyDescent="0.2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</row>
    <row r="188" spans="1:27" x14ac:dyDescent="0.2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</row>
    <row r="189" spans="1:27" x14ac:dyDescent="0.2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</row>
    <row r="190" spans="1:27" x14ac:dyDescent="0.2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</row>
    <row r="191" spans="1:27" x14ac:dyDescent="0.2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</row>
    <row r="192" spans="1:27" x14ac:dyDescent="0.2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</row>
    <row r="193" spans="1:27" x14ac:dyDescent="0.2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</row>
    <row r="194" spans="1:27" x14ac:dyDescent="0.2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</row>
    <row r="195" spans="1:27" x14ac:dyDescent="0.2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</row>
    <row r="196" spans="1:27" x14ac:dyDescent="0.2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</row>
    <row r="197" spans="1:27" x14ac:dyDescent="0.2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</row>
    <row r="198" spans="1:27" x14ac:dyDescent="0.2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</row>
    <row r="199" spans="1:27" x14ac:dyDescent="0.2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</row>
    <row r="200" spans="1:27" x14ac:dyDescent="0.2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</row>
    <row r="201" spans="1:27" x14ac:dyDescent="0.2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</row>
    <row r="202" spans="1:27" x14ac:dyDescent="0.2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</row>
    <row r="203" spans="1:27" x14ac:dyDescent="0.2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</row>
    <row r="204" spans="1:27" x14ac:dyDescent="0.2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</row>
    <row r="205" spans="1:27" x14ac:dyDescent="0.2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</row>
    <row r="206" spans="1:27" x14ac:dyDescent="0.2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</row>
    <row r="207" spans="1:27" x14ac:dyDescent="0.2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</row>
    <row r="208" spans="1:27" x14ac:dyDescent="0.2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</row>
    <row r="209" spans="1:27" x14ac:dyDescent="0.2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</row>
    <row r="210" spans="1:27" x14ac:dyDescent="0.2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</row>
    <row r="211" spans="1:27" x14ac:dyDescent="0.2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</row>
    <row r="212" spans="1:27" x14ac:dyDescent="0.2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</row>
    <row r="213" spans="1:27" x14ac:dyDescent="0.2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</row>
    <row r="214" spans="1:27" x14ac:dyDescent="0.2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</row>
    <row r="215" spans="1:27" x14ac:dyDescent="0.2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</row>
    <row r="216" spans="1:27" x14ac:dyDescent="0.2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</row>
    <row r="217" spans="1:27" x14ac:dyDescent="0.2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</row>
    <row r="218" spans="1:27" x14ac:dyDescent="0.2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</row>
    <row r="219" spans="1:27" x14ac:dyDescent="0.2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</row>
    <row r="220" spans="1:27" x14ac:dyDescent="0.2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</row>
    <row r="221" spans="1:27" x14ac:dyDescent="0.2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</row>
    <row r="222" spans="1:27" x14ac:dyDescent="0.2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</row>
    <row r="223" spans="1:27" x14ac:dyDescent="0.2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</row>
    <row r="224" spans="1:27" x14ac:dyDescent="0.2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</row>
    <row r="225" spans="1:27" x14ac:dyDescent="0.2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</row>
    <row r="226" spans="1:27" x14ac:dyDescent="0.2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</row>
    <row r="227" spans="1:27" x14ac:dyDescent="0.2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</row>
    <row r="228" spans="1:27" x14ac:dyDescent="0.2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</row>
    <row r="229" spans="1:27" x14ac:dyDescent="0.2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</row>
    <row r="230" spans="1:27" x14ac:dyDescent="0.2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</row>
  </sheetData>
  <mergeCells count="6">
    <mergeCell ref="A102:J102"/>
    <mergeCell ref="A6:J6"/>
    <mergeCell ref="A7:J7"/>
    <mergeCell ref="A52:J52"/>
    <mergeCell ref="A53:J53"/>
    <mergeCell ref="A101:J10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29C9-C2F8-468D-97F0-A5795FD702AE}">
  <dimension ref="A1:V188"/>
  <sheetViews>
    <sheetView zoomScaleNormal="100" workbookViewId="0">
      <selection activeCell="L108" sqref="L108"/>
    </sheetView>
  </sheetViews>
  <sheetFormatPr baseColWidth="10" defaultColWidth="11.42578125" defaultRowHeight="15" x14ac:dyDescent="0.25"/>
  <cols>
    <col min="1" max="1" width="11.5703125" customWidth="1"/>
    <col min="2" max="2" width="12.85546875" customWidth="1"/>
    <col min="3" max="3" width="13.28515625" customWidth="1"/>
    <col min="4" max="4" width="15.28515625" customWidth="1"/>
    <col min="5" max="5" width="15" customWidth="1"/>
    <col min="6" max="6" width="14.5703125" customWidth="1"/>
    <col min="7" max="7" width="13.28515625" customWidth="1"/>
    <col min="8" max="9" width="14.140625" customWidth="1"/>
    <col min="10" max="10" width="16" customWidth="1"/>
    <col min="257" max="257" width="17" customWidth="1"/>
    <col min="258" max="265" width="16" customWidth="1"/>
    <col min="266" max="266" width="17.7109375" customWidth="1"/>
    <col min="513" max="513" width="17" customWidth="1"/>
    <col min="514" max="521" width="16" customWidth="1"/>
    <col min="522" max="522" width="17.7109375" customWidth="1"/>
    <col min="769" max="769" width="17" customWidth="1"/>
    <col min="770" max="777" width="16" customWidth="1"/>
    <col min="778" max="778" width="17.7109375" customWidth="1"/>
    <col min="1025" max="1025" width="17" customWidth="1"/>
    <col min="1026" max="1033" width="16" customWidth="1"/>
    <col min="1034" max="1034" width="17.7109375" customWidth="1"/>
    <col min="1281" max="1281" width="17" customWidth="1"/>
    <col min="1282" max="1289" width="16" customWidth="1"/>
    <col min="1290" max="1290" width="17.7109375" customWidth="1"/>
    <col min="1537" max="1537" width="17" customWidth="1"/>
    <col min="1538" max="1545" width="16" customWidth="1"/>
    <col min="1546" max="1546" width="17.7109375" customWidth="1"/>
    <col min="1793" max="1793" width="17" customWidth="1"/>
    <col min="1794" max="1801" width="16" customWidth="1"/>
    <col min="1802" max="1802" width="17.7109375" customWidth="1"/>
    <col min="2049" max="2049" width="17" customWidth="1"/>
    <col min="2050" max="2057" width="16" customWidth="1"/>
    <col min="2058" max="2058" width="17.7109375" customWidth="1"/>
    <col min="2305" max="2305" width="17" customWidth="1"/>
    <col min="2306" max="2313" width="16" customWidth="1"/>
    <col min="2314" max="2314" width="17.7109375" customWidth="1"/>
    <col min="2561" max="2561" width="17" customWidth="1"/>
    <col min="2562" max="2569" width="16" customWidth="1"/>
    <col min="2570" max="2570" width="17.7109375" customWidth="1"/>
    <col min="2817" max="2817" width="17" customWidth="1"/>
    <col min="2818" max="2825" width="16" customWidth="1"/>
    <col min="2826" max="2826" width="17.7109375" customWidth="1"/>
    <col min="3073" max="3073" width="17" customWidth="1"/>
    <col min="3074" max="3081" width="16" customWidth="1"/>
    <col min="3082" max="3082" width="17.7109375" customWidth="1"/>
    <col min="3329" max="3329" width="17" customWidth="1"/>
    <col min="3330" max="3337" width="16" customWidth="1"/>
    <col min="3338" max="3338" width="17.7109375" customWidth="1"/>
    <col min="3585" max="3585" width="17" customWidth="1"/>
    <col min="3586" max="3593" width="16" customWidth="1"/>
    <col min="3594" max="3594" width="17.7109375" customWidth="1"/>
    <col min="3841" max="3841" width="17" customWidth="1"/>
    <col min="3842" max="3849" width="16" customWidth="1"/>
    <col min="3850" max="3850" width="17.7109375" customWidth="1"/>
    <col min="4097" max="4097" width="17" customWidth="1"/>
    <col min="4098" max="4105" width="16" customWidth="1"/>
    <col min="4106" max="4106" width="17.7109375" customWidth="1"/>
    <col min="4353" max="4353" width="17" customWidth="1"/>
    <col min="4354" max="4361" width="16" customWidth="1"/>
    <col min="4362" max="4362" width="17.7109375" customWidth="1"/>
    <col min="4609" max="4609" width="17" customWidth="1"/>
    <col min="4610" max="4617" width="16" customWidth="1"/>
    <col min="4618" max="4618" width="17.7109375" customWidth="1"/>
    <col min="4865" max="4865" width="17" customWidth="1"/>
    <col min="4866" max="4873" width="16" customWidth="1"/>
    <col min="4874" max="4874" width="17.7109375" customWidth="1"/>
    <col min="5121" max="5121" width="17" customWidth="1"/>
    <col min="5122" max="5129" width="16" customWidth="1"/>
    <col min="5130" max="5130" width="17.7109375" customWidth="1"/>
    <col min="5377" max="5377" width="17" customWidth="1"/>
    <col min="5378" max="5385" width="16" customWidth="1"/>
    <col min="5386" max="5386" width="17.7109375" customWidth="1"/>
    <col min="5633" max="5633" width="17" customWidth="1"/>
    <col min="5634" max="5641" width="16" customWidth="1"/>
    <col min="5642" max="5642" width="17.7109375" customWidth="1"/>
    <col min="5889" max="5889" width="17" customWidth="1"/>
    <col min="5890" max="5897" width="16" customWidth="1"/>
    <col min="5898" max="5898" width="17.7109375" customWidth="1"/>
    <col min="6145" max="6145" width="17" customWidth="1"/>
    <col min="6146" max="6153" width="16" customWidth="1"/>
    <col min="6154" max="6154" width="17.7109375" customWidth="1"/>
    <col min="6401" max="6401" width="17" customWidth="1"/>
    <col min="6402" max="6409" width="16" customWidth="1"/>
    <col min="6410" max="6410" width="17.7109375" customWidth="1"/>
    <col min="6657" max="6657" width="17" customWidth="1"/>
    <col min="6658" max="6665" width="16" customWidth="1"/>
    <col min="6666" max="6666" width="17.7109375" customWidth="1"/>
    <col min="6913" max="6913" width="17" customWidth="1"/>
    <col min="6914" max="6921" width="16" customWidth="1"/>
    <col min="6922" max="6922" width="17.7109375" customWidth="1"/>
    <col min="7169" max="7169" width="17" customWidth="1"/>
    <col min="7170" max="7177" width="16" customWidth="1"/>
    <col min="7178" max="7178" width="17.7109375" customWidth="1"/>
    <col min="7425" max="7425" width="17" customWidth="1"/>
    <col min="7426" max="7433" width="16" customWidth="1"/>
    <col min="7434" max="7434" width="17.7109375" customWidth="1"/>
    <col min="7681" max="7681" width="17" customWidth="1"/>
    <col min="7682" max="7689" width="16" customWidth="1"/>
    <col min="7690" max="7690" width="17.7109375" customWidth="1"/>
    <col min="7937" max="7937" width="17" customWidth="1"/>
    <col min="7938" max="7945" width="16" customWidth="1"/>
    <col min="7946" max="7946" width="17.7109375" customWidth="1"/>
    <col min="8193" max="8193" width="17" customWidth="1"/>
    <col min="8194" max="8201" width="16" customWidth="1"/>
    <col min="8202" max="8202" width="17.7109375" customWidth="1"/>
    <col min="8449" max="8449" width="17" customWidth="1"/>
    <col min="8450" max="8457" width="16" customWidth="1"/>
    <col min="8458" max="8458" width="17.7109375" customWidth="1"/>
    <col min="8705" max="8705" width="17" customWidth="1"/>
    <col min="8706" max="8713" width="16" customWidth="1"/>
    <col min="8714" max="8714" width="17.7109375" customWidth="1"/>
    <col min="8961" max="8961" width="17" customWidth="1"/>
    <col min="8962" max="8969" width="16" customWidth="1"/>
    <col min="8970" max="8970" width="17.7109375" customWidth="1"/>
    <col min="9217" max="9217" width="17" customWidth="1"/>
    <col min="9218" max="9225" width="16" customWidth="1"/>
    <col min="9226" max="9226" width="17.7109375" customWidth="1"/>
    <col min="9473" max="9473" width="17" customWidth="1"/>
    <col min="9474" max="9481" width="16" customWidth="1"/>
    <col min="9482" max="9482" width="17.7109375" customWidth="1"/>
    <col min="9729" max="9729" width="17" customWidth="1"/>
    <col min="9730" max="9737" width="16" customWidth="1"/>
    <col min="9738" max="9738" width="17.7109375" customWidth="1"/>
    <col min="9985" max="9985" width="17" customWidth="1"/>
    <col min="9986" max="9993" width="16" customWidth="1"/>
    <col min="9994" max="9994" width="17.7109375" customWidth="1"/>
    <col min="10241" max="10241" width="17" customWidth="1"/>
    <col min="10242" max="10249" width="16" customWidth="1"/>
    <col min="10250" max="10250" width="17.7109375" customWidth="1"/>
    <col min="10497" max="10497" width="17" customWidth="1"/>
    <col min="10498" max="10505" width="16" customWidth="1"/>
    <col min="10506" max="10506" width="17.7109375" customWidth="1"/>
    <col min="10753" max="10753" width="17" customWidth="1"/>
    <col min="10754" max="10761" width="16" customWidth="1"/>
    <col min="10762" max="10762" width="17.7109375" customWidth="1"/>
    <col min="11009" max="11009" width="17" customWidth="1"/>
    <col min="11010" max="11017" width="16" customWidth="1"/>
    <col min="11018" max="11018" width="17.7109375" customWidth="1"/>
    <col min="11265" max="11265" width="17" customWidth="1"/>
    <col min="11266" max="11273" width="16" customWidth="1"/>
    <col min="11274" max="11274" width="17.7109375" customWidth="1"/>
    <col min="11521" max="11521" width="17" customWidth="1"/>
    <col min="11522" max="11529" width="16" customWidth="1"/>
    <col min="11530" max="11530" width="17.7109375" customWidth="1"/>
    <col min="11777" max="11777" width="17" customWidth="1"/>
    <col min="11778" max="11785" width="16" customWidth="1"/>
    <col min="11786" max="11786" width="17.7109375" customWidth="1"/>
    <col min="12033" max="12033" width="17" customWidth="1"/>
    <col min="12034" max="12041" width="16" customWidth="1"/>
    <col min="12042" max="12042" width="17.7109375" customWidth="1"/>
    <col min="12289" max="12289" width="17" customWidth="1"/>
    <col min="12290" max="12297" width="16" customWidth="1"/>
    <col min="12298" max="12298" width="17.7109375" customWidth="1"/>
    <col min="12545" max="12545" width="17" customWidth="1"/>
    <col min="12546" max="12553" width="16" customWidth="1"/>
    <col min="12554" max="12554" width="17.7109375" customWidth="1"/>
    <col min="12801" max="12801" width="17" customWidth="1"/>
    <col min="12802" max="12809" width="16" customWidth="1"/>
    <col min="12810" max="12810" width="17.7109375" customWidth="1"/>
    <col min="13057" max="13057" width="17" customWidth="1"/>
    <col min="13058" max="13065" width="16" customWidth="1"/>
    <col min="13066" max="13066" width="17.7109375" customWidth="1"/>
    <col min="13313" max="13313" width="17" customWidth="1"/>
    <col min="13314" max="13321" width="16" customWidth="1"/>
    <col min="13322" max="13322" width="17.7109375" customWidth="1"/>
    <col min="13569" max="13569" width="17" customWidth="1"/>
    <col min="13570" max="13577" width="16" customWidth="1"/>
    <col min="13578" max="13578" width="17.7109375" customWidth="1"/>
    <col min="13825" max="13825" width="17" customWidth="1"/>
    <col min="13826" max="13833" width="16" customWidth="1"/>
    <col min="13834" max="13834" width="17.7109375" customWidth="1"/>
    <col min="14081" max="14081" width="17" customWidth="1"/>
    <col min="14082" max="14089" width="16" customWidth="1"/>
    <col min="14090" max="14090" width="17.7109375" customWidth="1"/>
    <col min="14337" max="14337" width="17" customWidth="1"/>
    <col min="14338" max="14345" width="16" customWidth="1"/>
    <col min="14346" max="14346" width="17.7109375" customWidth="1"/>
    <col min="14593" max="14593" width="17" customWidth="1"/>
    <col min="14594" max="14601" width="16" customWidth="1"/>
    <col min="14602" max="14602" width="17.7109375" customWidth="1"/>
    <col min="14849" max="14849" width="17" customWidth="1"/>
    <col min="14850" max="14857" width="16" customWidth="1"/>
    <col min="14858" max="14858" width="17.7109375" customWidth="1"/>
    <col min="15105" max="15105" width="17" customWidth="1"/>
    <col min="15106" max="15113" width="16" customWidth="1"/>
    <col min="15114" max="15114" width="17.7109375" customWidth="1"/>
    <col min="15361" max="15361" width="17" customWidth="1"/>
    <col min="15362" max="15369" width="16" customWidth="1"/>
    <col min="15370" max="15370" width="17.7109375" customWidth="1"/>
    <col min="15617" max="15617" width="17" customWidth="1"/>
    <col min="15618" max="15625" width="16" customWidth="1"/>
    <col min="15626" max="15626" width="17.7109375" customWidth="1"/>
    <col min="15873" max="15873" width="17" customWidth="1"/>
    <col min="15874" max="15881" width="16" customWidth="1"/>
    <col min="15882" max="15882" width="17.7109375" customWidth="1"/>
    <col min="16129" max="16129" width="17" customWidth="1"/>
    <col min="16130" max="16137" width="16" customWidth="1"/>
    <col min="16138" max="16138" width="17.7109375" customWidth="1"/>
  </cols>
  <sheetData>
    <row r="1" spans="1:22" x14ac:dyDescent="0.25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</row>
    <row r="2" spans="1:22" x14ac:dyDescent="0.25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</row>
    <row r="3" spans="1:22" x14ac:dyDescent="0.25">
      <c r="A3" s="105" t="s">
        <v>78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</row>
    <row r="4" spans="1:22" x14ac:dyDescent="0.25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</row>
    <row r="5" spans="1:22" x14ac:dyDescent="0.25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</row>
    <row r="6" spans="1:22" ht="15.75" x14ac:dyDescent="0.25">
      <c r="A6" s="240" t="s">
        <v>188</v>
      </c>
      <c r="B6" s="240"/>
      <c r="C6" s="240"/>
      <c r="D6" s="240"/>
      <c r="E6" s="240"/>
      <c r="F6" s="240"/>
      <c r="G6" s="240"/>
      <c r="H6" s="240"/>
      <c r="I6" s="240"/>
      <c r="J6" s="240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</row>
    <row r="7" spans="1:22" ht="15.75" x14ac:dyDescent="0.25">
      <c r="A7" s="240" t="s">
        <v>83</v>
      </c>
      <c r="B7" s="240"/>
      <c r="C7" s="240"/>
      <c r="D7" s="240"/>
      <c r="E7" s="240"/>
      <c r="F7" s="240"/>
      <c r="G7" s="240"/>
      <c r="H7" s="240"/>
      <c r="I7" s="240"/>
      <c r="J7" s="240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</row>
    <row r="8" spans="1:22" ht="11.25" customHeight="1" x14ac:dyDescent="0.25">
      <c r="A8" s="118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</row>
    <row r="9" spans="1:22" x14ac:dyDescent="0.25">
      <c r="A9" s="127" t="s">
        <v>1</v>
      </c>
      <c r="B9" s="127" t="s">
        <v>2</v>
      </c>
      <c r="C9" s="127" t="s">
        <v>3</v>
      </c>
      <c r="D9" s="127" t="s">
        <v>4</v>
      </c>
      <c r="E9" s="127" t="s">
        <v>5</v>
      </c>
      <c r="F9" s="127" t="s">
        <v>6</v>
      </c>
      <c r="G9" s="127" t="s">
        <v>7</v>
      </c>
      <c r="H9" s="127" t="s">
        <v>8</v>
      </c>
      <c r="I9" s="127" t="s">
        <v>9</v>
      </c>
      <c r="J9" s="127" t="s">
        <v>10</v>
      </c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</row>
    <row r="10" spans="1:22" ht="20.100000000000001" customHeight="1" x14ac:dyDescent="0.25">
      <c r="A10" s="226" t="s">
        <v>133</v>
      </c>
      <c r="B10" s="21">
        <f>+[11]Enero!B8+[11]Febrero!B8+[11]Marzo!B8+[11]Abril!B8+[11]Mayo!B8+[11]Junio!B8+[11]Julio!B8+[11]Agosto!B8+[11]Septiembre!B8+[11]Octubre!B8+[11]Noviembre!B8+[11]Diciembre!B8</f>
        <v>34725</v>
      </c>
      <c r="C10" s="21">
        <f>+[11]Enero!C8+[11]Febrero!C8+[11]Marzo!C8+[11]Abril!C8+[11]Mayo!C8+[11]Junio!C8+[11]Julio!C8+[11]Agosto!C8+[11]Septiembre!C8+[11]Octubre!C8+[11]Noviembre!C8+[11]Diciembre!C8</f>
        <v>1302378</v>
      </c>
      <c r="D10" s="21">
        <f>+[11]Enero!D8+[11]Febrero!D8+[11]Marzo!D8+[11]Abril!D8+[11]Mayo!D8+[11]Junio!D8+[11]Julio!D8+[11]Agosto!D8+[11]Septiembre!D8+[11]Octubre!D8+[11]Noviembre!D8+[11]Diciembre!D8</f>
        <v>739039</v>
      </c>
      <c r="E10" s="21">
        <f>+[11]Enero!E8+[11]Febrero!E8+[11]Marzo!E8+[11]Abril!E8+[11]Mayo!E8+[11]Junio!E8+[11]Julio!E8+[11]Agosto!E8+[11]Septiembre!E8+[11]Octubre!E8+[11]Noviembre!E8+[11]Diciembre!E8</f>
        <v>502208</v>
      </c>
      <c r="F10" s="21">
        <f>+[11]Enero!F8+[11]Febrero!F8+[11]Marzo!F8+[11]Abril!F8+[11]Mayo!F8+[11]Junio!F8+[11]Julio!F8+[11]Agosto!F8+[11]Septiembre!F8+[11]Octubre!F8+[11]Noviembre!F8+[11]Diciembre!F8</f>
        <v>70566</v>
      </c>
      <c r="G10" s="21">
        <f>+[11]Enero!G8+[11]Febrero!G8+[11]Marzo!G8+[11]Abril!G8+[11]Mayo!G8+[11]Junio!G8+[11]Julio!G8+[11]Agosto!G8+[11]Septiembre!G8+[11]Octubre!G8+[11]Noviembre!G8+[11]Diciembre!G8</f>
        <v>0</v>
      </c>
      <c r="H10" s="21">
        <f>+[11]Enero!H8+[11]Febrero!H8+[11]Marzo!H8+[11]Abril!H8+[11]Mayo!H8+[11]Junio!H8+[11]Julio!H8+[11]Agosto!H8+[11]Septiembre!H8+[11]Octubre!H8+[11]Noviembre!H8+[11]Diciembre!H8</f>
        <v>166160</v>
      </c>
      <c r="I10" s="21">
        <f>+[11]Enero!I8+[11]Febrero!I8+[11]Marzo!I8+[11]Abril!I8+[11]Mayo!I8+[11]Junio!I8+[11]Julio!I8+[11]Agosto!I8+[11]Septiembre!I8+[11]Octubre!I8+[11]Noviembre!I8+[11]Diciembre!I8</f>
        <v>62693</v>
      </c>
      <c r="J10" s="21">
        <f t="shared" ref="J10:J43" si="0">SUM(B10:I10)</f>
        <v>2877769</v>
      </c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</row>
    <row r="11" spans="1:22" ht="20.100000000000001" customHeight="1" x14ac:dyDescent="0.25">
      <c r="A11" s="226" t="s">
        <v>134</v>
      </c>
      <c r="B11" s="21">
        <f>+[11]Enero!B9+[11]Febrero!B9+[11]Marzo!B9+[11]Abril!B9+[11]Mayo!B9+[11]Junio!B9+[11]Julio!B9+[11]Agosto!B9+[11]Septiembre!B9+[11]Octubre!B9+[11]Noviembre!B9+[11]Diciembre!B9</f>
        <v>37593</v>
      </c>
      <c r="C11" s="21">
        <f>+[11]Enero!C9+[11]Febrero!C9+[11]Marzo!C9+[11]Abril!C9+[11]Mayo!C9+[11]Junio!C9+[11]Julio!C9+[11]Agosto!C9+[11]Septiembre!C9+[11]Octubre!C9+[11]Noviembre!C9+[11]Diciembre!C9</f>
        <v>12286</v>
      </c>
      <c r="D11" s="21">
        <f>+[11]Enero!D9+[11]Febrero!D9+[11]Marzo!D9+[11]Abril!D9+[11]Mayo!D9+[11]Junio!D9+[11]Julio!D9+[11]Agosto!D9+[11]Septiembre!D9+[11]Octubre!D9+[11]Noviembre!D9+[11]Diciembre!D9</f>
        <v>24023</v>
      </c>
      <c r="E11" s="21">
        <f>+[11]Enero!E9+[11]Febrero!E9+[11]Marzo!E9+[11]Abril!E9+[11]Mayo!E9+[11]Junio!E9+[11]Julio!E9+[11]Agosto!E9+[11]Septiembre!E9+[11]Octubre!E9+[11]Noviembre!E9+[11]Diciembre!E9</f>
        <v>28666</v>
      </c>
      <c r="F11" s="21">
        <f>+[11]Enero!F9+[11]Febrero!F9+[11]Marzo!F9+[11]Abril!F9+[11]Mayo!F9+[11]Junio!F9+[11]Julio!F9+[11]Agosto!F9+[11]Septiembre!F9+[11]Octubre!F9+[11]Noviembre!F9+[11]Diciembre!F9</f>
        <v>43038</v>
      </c>
      <c r="G11" s="21">
        <f>+[11]Enero!G9+[11]Febrero!G9+[11]Marzo!G9+[11]Abril!G9+[11]Mayo!G9+[11]Junio!G9+[11]Julio!G9+[11]Agosto!G9+[11]Septiembre!G9+[11]Octubre!G9+[11]Noviembre!G9+[11]Diciembre!G9</f>
        <v>43335</v>
      </c>
      <c r="H11" s="21">
        <f>+[11]Enero!H9+[11]Febrero!H9+[11]Marzo!H9+[11]Abril!H9+[11]Mayo!H9+[11]Junio!H9+[11]Julio!H9+[11]Agosto!H9+[11]Septiembre!H9+[11]Octubre!H9+[11]Noviembre!H9+[11]Diciembre!H9</f>
        <v>177492</v>
      </c>
      <c r="I11" s="21">
        <f>+[11]Enero!I9+[11]Febrero!I9+[11]Marzo!I9+[11]Abril!I9+[11]Mayo!I9+[11]Junio!I9+[11]Julio!I9+[11]Agosto!I9+[11]Septiembre!I9+[11]Octubre!I9+[11]Noviembre!I9+[11]Diciembre!I9</f>
        <v>14337</v>
      </c>
      <c r="J11" s="21">
        <f t="shared" si="0"/>
        <v>380770</v>
      </c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</row>
    <row r="12" spans="1:22" ht="20.100000000000001" customHeight="1" x14ac:dyDescent="0.25">
      <c r="A12" s="226" t="s">
        <v>135</v>
      </c>
      <c r="B12" s="21">
        <f>+[11]Enero!B10+[11]Febrero!B10+[11]Marzo!B10+[11]Abril!B10+[11]Mayo!B10+[11]Junio!B10+[11]Julio!B10+[11]Agosto!B10+[11]Septiembre!B10+[11]Octubre!B10+[11]Noviembre!B10+[11]Diciembre!B10</f>
        <v>0</v>
      </c>
      <c r="C12" s="21">
        <f>+[11]Enero!C10+[11]Febrero!C10+[11]Marzo!C10+[11]Abril!C10+[11]Mayo!C10+[11]Junio!C10+[11]Julio!C10+[11]Agosto!C10+[11]Septiembre!C10+[11]Octubre!C10+[11]Noviembre!C10+[11]Diciembre!C10</f>
        <v>300</v>
      </c>
      <c r="D12" s="21">
        <f>+[11]Enero!D10+[11]Febrero!D10+[11]Marzo!D10+[11]Abril!D10+[11]Mayo!D10+[11]Junio!D10+[11]Julio!D10+[11]Agosto!D10+[11]Septiembre!D10+[11]Octubre!D10+[11]Noviembre!D10+[11]Diciembre!D10</f>
        <v>250</v>
      </c>
      <c r="E12" s="21">
        <f>+[11]Enero!E10+[11]Febrero!E10+[11]Marzo!E10+[11]Abril!E10+[11]Mayo!E10+[11]Junio!E10+[11]Julio!E10+[11]Agosto!E10+[11]Septiembre!E10+[11]Octubre!E10+[11]Noviembre!E10+[11]Diciembre!E10</f>
        <v>0</v>
      </c>
      <c r="F12" s="21">
        <f>+[11]Enero!F10+[11]Febrero!F10+[11]Marzo!F10+[11]Abril!F10+[11]Mayo!F10+[11]Junio!F10+[11]Julio!F10+[11]Agosto!F10+[11]Septiembre!F10+[11]Octubre!F10+[11]Noviembre!F10+[11]Diciembre!F10</f>
        <v>0</v>
      </c>
      <c r="G12" s="21">
        <f>+[11]Enero!G10+[11]Febrero!G10+[11]Marzo!G10+[11]Abril!G10+[11]Mayo!G10+[11]Junio!G10+[11]Julio!G10+[11]Agosto!G10+[11]Septiembre!G10+[11]Octubre!G10+[11]Noviembre!G10+[11]Diciembre!G10</f>
        <v>21310</v>
      </c>
      <c r="H12" s="21">
        <f>+[11]Enero!H10+[11]Febrero!H10+[11]Marzo!H10+[11]Abril!H10+[11]Mayo!H10+[11]Junio!H10+[11]Julio!H10+[11]Agosto!H10+[11]Septiembre!H10+[11]Octubre!H10+[11]Noviembre!H10+[11]Diciembre!H10</f>
        <v>432</v>
      </c>
      <c r="I12" s="21">
        <f>+[11]Enero!I10+[11]Febrero!I10+[11]Marzo!I10+[11]Abril!I10+[11]Mayo!I10+[11]Junio!I10+[11]Julio!I10+[11]Agosto!I10+[11]Septiembre!I10+[11]Octubre!I10+[11]Noviembre!I10+[11]Diciembre!I10</f>
        <v>0</v>
      </c>
      <c r="J12" s="21">
        <f t="shared" si="0"/>
        <v>22292</v>
      </c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</row>
    <row r="13" spans="1:22" ht="20.100000000000001" customHeight="1" x14ac:dyDescent="0.25">
      <c r="A13" s="226" t="s">
        <v>136</v>
      </c>
      <c r="B13" s="21">
        <f>+[11]Enero!B11+[11]Febrero!B11+[11]Marzo!B11+[11]Abril!B11+[11]Mayo!B11+[11]Junio!B11+[11]Julio!B11+[11]Agosto!B11+[11]Septiembre!B11+[11]Octubre!B11+[11]Noviembre!B11+[11]Diciembre!B11</f>
        <v>241</v>
      </c>
      <c r="C13" s="21">
        <f>+[11]Enero!C11+[11]Febrero!C11+[11]Marzo!C11+[11]Abril!C11+[11]Mayo!C11+[11]Junio!C11+[11]Julio!C11+[11]Agosto!C11+[11]Septiembre!C11+[11]Octubre!C11+[11]Noviembre!C11+[11]Diciembre!C11</f>
        <v>782</v>
      </c>
      <c r="D13" s="21">
        <f>+[11]Enero!D11+[11]Febrero!D11+[11]Marzo!D11+[11]Abril!D11+[11]Mayo!D11+[11]Junio!D11+[11]Julio!D11+[11]Agosto!D11+[11]Septiembre!D11+[11]Octubre!D11+[11]Noviembre!D11+[11]Diciembre!D11</f>
        <v>394</v>
      </c>
      <c r="E13" s="21">
        <f>+[11]Enero!E11+[11]Febrero!E11+[11]Marzo!E11+[11]Abril!E11+[11]Mayo!E11+[11]Junio!E11+[11]Julio!E11+[11]Agosto!E11+[11]Septiembre!E11+[11]Octubre!E11+[11]Noviembre!E11+[11]Diciembre!E11</f>
        <v>237</v>
      </c>
      <c r="F13" s="21">
        <f>+[11]Enero!F11+[11]Febrero!F11+[11]Marzo!F11+[11]Abril!F11+[11]Mayo!F11+[11]Junio!F11+[11]Julio!F11+[11]Agosto!F11+[11]Septiembre!F11+[11]Octubre!F11+[11]Noviembre!F11+[11]Diciembre!F11</f>
        <v>262</v>
      </c>
      <c r="G13" s="21">
        <f>+[11]Enero!G11+[11]Febrero!G11+[11]Marzo!G11+[11]Abril!G11+[11]Mayo!G11+[11]Junio!G11+[11]Julio!G11+[11]Agosto!G11+[11]Septiembre!G11+[11]Octubre!G11+[11]Noviembre!G11+[11]Diciembre!G11</f>
        <v>200</v>
      </c>
      <c r="H13" s="21">
        <f>+[11]Enero!H11+[11]Febrero!H11+[11]Marzo!H11+[11]Abril!H11+[11]Mayo!H11+[11]Junio!H11+[11]Julio!H11+[11]Agosto!H11+[11]Septiembre!H11+[11]Octubre!H11+[11]Noviembre!H11+[11]Diciembre!H11</f>
        <v>236</v>
      </c>
      <c r="I13" s="21">
        <f>+[11]Enero!I11+[11]Febrero!I11+[11]Marzo!I11+[11]Abril!I11+[11]Mayo!I11+[11]Junio!I11+[11]Julio!I11+[11]Agosto!I11+[11]Septiembre!I11+[11]Octubre!I11+[11]Noviembre!I11+[11]Diciembre!I11</f>
        <v>271</v>
      </c>
      <c r="J13" s="21">
        <f t="shared" si="0"/>
        <v>2623</v>
      </c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</row>
    <row r="14" spans="1:22" ht="20.100000000000001" customHeight="1" x14ac:dyDescent="0.25">
      <c r="A14" s="226" t="s">
        <v>137</v>
      </c>
      <c r="B14" s="21">
        <f>+[11]Enero!B12+[11]Febrero!B12+[11]Marzo!B12+[11]Abril!B12+[11]Mayo!B12+[11]Junio!B12+[11]Julio!B12+[11]Agosto!B12+[11]Septiembre!B12+[11]Octubre!B12+[11]Noviembre!B12+[11]Diciembre!B12</f>
        <v>5</v>
      </c>
      <c r="C14" s="21">
        <f>+[11]Enero!C12+[11]Febrero!C12+[11]Marzo!C12+[11]Abril!C12+[11]Mayo!C12+[11]Junio!C12+[11]Julio!C12+[11]Agosto!C12+[11]Septiembre!C12+[11]Octubre!C12+[11]Noviembre!C12+[11]Diciembre!C12</f>
        <v>1</v>
      </c>
      <c r="D14" s="21">
        <f>+[11]Enero!D12+[11]Febrero!D12+[11]Marzo!D12+[11]Abril!D12+[11]Mayo!D12+[11]Junio!D12+[11]Julio!D12+[11]Agosto!D12+[11]Septiembre!D12+[11]Octubre!D12+[11]Noviembre!D12+[11]Diciembre!D12</f>
        <v>11705</v>
      </c>
      <c r="E14" s="21">
        <f>+[11]Enero!E12+[11]Febrero!E12+[11]Marzo!E12+[11]Abril!E12+[11]Mayo!E12+[11]Junio!E12+[11]Julio!E12+[11]Agosto!E12+[11]Septiembre!E12+[11]Octubre!E12+[11]Noviembre!E12+[11]Diciembre!E12</f>
        <v>0</v>
      </c>
      <c r="F14" s="21">
        <f>+[11]Enero!F12+[11]Febrero!F12+[11]Marzo!F12+[11]Abril!F12+[11]Mayo!F12+[11]Junio!F12+[11]Julio!F12+[11]Agosto!F12+[11]Septiembre!F12+[11]Octubre!F12+[11]Noviembre!F12+[11]Diciembre!F12</f>
        <v>97</v>
      </c>
      <c r="G14" s="21">
        <f>+[11]Enero!G12+[11]Febrero!G12+[11]Marzo!G12+[11]Abril!G12+[11]Mayo!G12+[11]Junio!G12+[11]Julio!G12+[11]Agosto!G12+[11]Septiembre!G12+[11]Octubre!G12+[11]Noviembre!G12+[11]Diciembre!G12</f>
        <v>100</v>
      </c>
      <c r="H14" s="21">
        <f>+[11]Enero!H12+[11]Febrero!H12+[11]Marzo!H12+[11]Abril!H12+[11]Mayo!H12+[11]Junio!H12+[11]Julio!H12+[11]Agosto!H12+[11]Septiembre!H12+[11]Octubre!H12+[11]Noviembre!H12+[11]Diciembre!H12</f>
        <v>29240</v>
      </c>
      <c r="I14" s="21">
        <f>+[11]Enero!I12+[11]Febrero!I12+[11]Marzo!I12+[11]Abril!I12+[11]Mayo!I12+[11]Junio!I12+[11]Julio!I12+[11]Agosto!I12+[11]Septiembre!I12+[11]Octubre!I12+[11]Noviembre!I12+[11]Diciembre!I12</f>
        <v>3857</v>
      </c>
      <c r="J14" s="21">
        <f t="shared" si="0"/>
        <v>45005</v>
      </c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</row>
    <row r="15" spans="1:22" ht="20.100000000000001" customHeight="1" x14ac:dyDescent="0.25">
      <c r="A15" s="226" t="s">
        <v>138</v>
      </c>
      <c r="B15" s="21">
        <f>+[11]Enero!B13+[11]Febrero!B13+[11]Marzo!B13+[11]Abril!B13+[11]Mayo!B13+[11]Junio!B13+[11]Julio!B13+[11]Agosto!B13+[11]Septiembre!B13+[11]Octubre!B13+[11]Noviembre!B13+[11]Diciembre!B13</f>
        <v>6943</v>
      </c>
      <c r="C15" s="21">
        <f>+[11]Enero!C13+[11]Febrero!C13+[11]Marzo!C13+[11]Abril!C13+[11]Mayo!C13+[11]Junio!C13+[11]Julio!C13+[11]Agosto!C13+[11]Septiembre!C13+[11]Octubre!C13+[11]Noviembre!C13+[11]Diciembre!C13</f>
        <v>2113</v>
      </c>
      <c r="D15" s="21">
        <f>+[11]Enero!D13+[11]Febrero!D13+[11]Marzo!D13+[11]Abril!D13+[11]Mayo!D13+[11]Junio!D13+[11]Julio!D13+[11]Agosto!D13+[11]Septiembre!D13+[11]Octubre!D13+[11]Noviembre!D13+[11]Diciembre!D13</f>
        <v>12119</v>
      </c>
      <c r="E15" s="21">
        <f>+[11]Enero!E13+[11]Febrero!E13+[11]Marzo!E13+[11]Abril!E13+[11]Mayo!E13+[11]Junio!E13+[11]Julio!E13+[11]Agosto!E13+[11]Septiembre!E13+[11]Octubre!E13+[11]Noviembre!E13+[11]Diciembre!E13</f>
        <v>21657</v>
      </c>
      <c r="F15" s="21">
        <f>+[11]Enero!F13+[11]Febrero!F13+[11]Marzo!F13+[11]Abril!F13+[11]Mayo!F13+[11]Junio!F13+[11]Julio!F13+[11]Agosto!F13+[11]Septiembre!F13+[11]Octubre!F13+[11]Noviembre!F13+[11]Diciembre!F13</f>
        <v>22939</v>
      </c>
      <c r="G15" s="21">
        <f>+[11]Enero!G13+[11]Febrero!G13+[11]Marzo!G13+[11]Abril!G13+[11]Mayo!G13+[11]Junio!G13+[11]Julio!G13+[11]Agosto!G13+[11]Septiembre!G13+[11]Octubre!G13+[11]Noviembre!G13+[11]Diciembre!G13</f>
        <v>18100</v>
      </c>
      <c r="H15" s="21">
        <f>+[11]Enero!H13+[11]Febrero!H13+[11]Marzo!H13+[11]Abril!H13+[11]Mayo!H13+[11]Junio!H13+[11]Julio!H13+[11]Agosto!H13+[11]Septiembre!H13+[11]Octubre!H13+[11]Noviembre!H13+[11]Diciembre!H13</f>
        <v>189554</v>
      </c>
      <c r="I15" s="21">
        <f>+[11]Enero!I13+[11]Febrero!I13+[11]Marzo!I13+[11]Abril!I13+[11]Mayo!I13+[11]Junio!I13+[11]Julio!I13+[11]Agosto!I13+[11]Septiembre!I13+[11]Octubre!I13+[11]Noviembre!I13+[11]Diciembre!I13</f>
        <v>39272</v>
      </c>
      <c r="J15" s="21">
        <f t="shared" si="0"/>
        <v>312697</v>
      </c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</row>
    <row r="16" spans="1:22" ht="20.100000000000001" customHeight="1" x14ac:dyDescent="0.25">
      <c r="A16" s="226" t="s">
        <v>139</v>
      </c>
      <c r="B16" s="21">
        <f>+[11]Enero!B14+[11]Febrero!B14+[11]Marzo!B14+[11]Abril!B14+[11]Mayo!B14+[11]Junio!B14+[11]Julio!B14+[11]Agosto!B14+[11]Septiembre!B14+[11]Octubre!B14+[11]Noviembre!B14+[11]Diciembre!B14</f>
        <v>2386</v>
      </c>
      <c r="C16" s="21">
        <f>+[11]Enero!C14+[11]Febrero!C14+[11]Marzo!C14+[11]Abril!C14+[11]Mayo!C14+[11]Junio!C14+[11]Julio!C14+[11]Agosto!C14+[11]Septiembre!C14+[11]Octubre!C14+[11]Noviembre!C14+[11]Diciembre!C14</f>
        <v>2625</v>
      </c>
      <c r="D16" s="21">
        <f>+[11]Enero!D14+[11]Febrero!D14+[11]Marzo!D14+[11]Abril!D14+[11]Mayo!D14+[11]Junio!D14+[11]Julio!D14+[11]Agosto!D14+[11]Septiembre!D14+[11]Octubre!D14+[11]Noviembre!D14+[11]Diciembre!D14</f>
        <v>14027</v>
      </c>
      <c r="E16" s="21">
        <f>+[11]Enero!E14+[11]Febrero!E14+[11]Marzo!E14+[11]Abril!E14+[11]Mayo!E14+[11]Junio!E14+[11]Julio!E14+[11]Agosto!E14+[11]Septiembre!E14+[11]Octubre!E14+[11]Noviembre!E14+[11]Diciembre!E14</f>
        <v>5395</v>
      </c>
      <c r="F16" s="21">
        <f>+[11]Enero!F14+[11]Febrero!F14+[11]Marzo!F14+[11]Abril!F14+[11]Mayo!F14+[11]Junio!F14+[11]Julio!F14+[11]Agosto!F14+[11]Septiembre!F14+[11]Octubre!F14+[11]Noviembre!F14+[11]Diciembre!F14</f>
        <v>8271</v>
      </c>
      <c r="G16" s="21">
        <f>+[11]Enero!G14+[11]Febrero!G14+[11]Marzo!G14+[11]Abril!G14+[11]Mayo!G14+[11]Junio!G14+[11]Julio!G14+[11]Agosto!G14+[11]Septiembre!G14+[11]Octubre!G14+[11]Noviembre!G14+[11]Diciembre!G14</f>
        <v>72390</v>
      </c>
      <c r="H16" s="21">
        <f>+[11]Enero!H14+[11]Febrero!H14+[11]Marzo!H14+[11]Abril!H14+[11]Mayo!H14+[11]Junio!H14+[11]Julio!H14+[11]Agosto!H14+[11]Septiembre!H14+[11]Octubre!H14+[11]Noviembre!H14+[11]Diciembre!H14</f>
        <v>119350</v>
      </c>
      <c r="I16" s="21">
        <f>+[11]Enero!I14+[11]Febrero!I14+[11]Marzo!I14+[11]Abril!I14+[11]Mayo!I14+[11]Junio!I14+[11]Julio!I14+[11]Agosto!I14+[11]Septiembre!I14+[11]Octubre!I14+[11]Noviembre!I14+[11]Diciembre!I14</f>
        <v>20612</v>
      </c>
      <c r="J16" s="21">
        <f t="shared" si="0"/>
        <v>245056</v>
      </c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</row>
    <row r="17" spans="1:22" ht="20.100000000000001" customHeight="1" x14ac:dyDescent="0.25">
      <c r="A17" s="226" t="s">
        <v>140</v>
      </c>
      <c r="B17" s="21">
        <f>+[11]Enero!B15+[11]Febrero!B15+[11]Marzo!B15+[11]Abril!B15+[11]Mayo!B15+[11]Junio!B15+[11]Julio!B15+[11]Agosto!B15+[11]Septiembre!B15+[11]Octubre!B15+[11]Noviembre!B15+[11]Diciembre!B15</f>
        <v>922</v>
      </c>
      <c r="C17" s="21">
        <f>+[11]Enero!C15+[11]Febrero!C15+[11]Marzo!C15+[11]Abril!C15+[11]Mayo!C15+[11]Junio!C15+[11]Julio!C15+[11]Agosto!C15+[11]Septiembre!C15+[11]Octubre!C15+[11]Noviembre!C15+[11]Diciembre!C15</f>
        <v>10</v>
      </c>
      <c r="D17" s="21">
        <f>+[11]Enero!D15+[11]Febrero!D15+[11]Marzo!D15+[11]Abril!D15+[11]Mayo!D15+[11]Junio!D15+[11]Julio!D15+[11]Agosto!D15+[11]Septiembre!D15+[11]Octubre!D15+[11]Noviembre!D15+[11]Diciembre!D15</f>
        <v>65</v>
      </c>
      <c r="E17" s="21">
        <f>+[11]Enero!E15+[11]Febrero!E15+[11]Marzo!E15+[11]Abril!E15+[11]Mayo!E15+[11]Junio!E15+[11]Julio!E15+[11]Agosto!E15+[11]Septiembre!E15+[11]Octubre!E15+[11]Noviembre!E15+[11]Diciembre!E15</f>
        <v>324</v>
      </c>
      <c r="F17" s="21">
        <f>+[11]Enero!F15+[11]Febrero!F15+[11]Marzo!F15+[11]Abril!F15+[11]Mayo!F15+[11]Junio!F15+[11]Julio!F15+[11]Agosto!F15+[11]Septiembre!F15+[11]Octubre!F15+[11]Noviembre!F15+[11]Diciembre!F15</f>
        <v>1107</v>
      </c>
      <c r="G17" s="21">
        <f>+[11]Enero!G15+[11]Febrero!G15+[11]Marzo!G15+[11]Abril!G15+[11]Mayo!G15+[11]Junio!G15+[11]Julio!G15+[11]Agosto!G15+[11]Septiembre!G15+[11]Octubre!G15+[11]Noviembre!G15+[11]Diciembre!G15</f>
        <v>7925</v>
      </c>
      <c r="H17" s="21">
        <f>+[11]Enero!H15+[11]Febrero!H15+[11]Marzo!H15+[11]Abril!H15+[11]Mayo!H15+[11]Junio!H15+[11]Julio!H15+[11]Agosto!H15+[11]Septiembre!H15+[11]Octubre!H15+[11]Noviembre!H15+[11]Diciembre!H15</f>
        <v>3870</v>
      </c>
      <c r="I17" s="21">
        <f>+[11]Enero!I15+[11]Febrero!I15+[11]Marzo!I15+[11]Abril!I15+[11]Mayo!I15+[11]Junio!I15+[11]Julio!I15+[11]Agosto!I15+[11]Septiembre!I15+[11]Octubre!I15+[11]Noviembre!I15+[11]Diciembre!I15</f>
        <v>0</v>
      </c>
      <c r="J17" s="21">
        <f t="shared" si="0"/>
        <v>14223</v>
      </c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</row>
    <row r="18" spans="1:22" ht="20.100000000000001" customHeight="1" x14ac:dyDescent="0.25">
      <c r="A18" s="226" t="s">
        <v>141</v>
      </c>
      <c r="B18" s="21">
        <f>+[11]Enero!B16+[11]Febrero!B16+[11]Marzo!B16+[11]Abril!B16+[11]Mayo!B16+[11]Junio!B16+[11]Julio!B16+[11]Agosto!B16+[11]Septiembre!B16+[11]Octubre!B16+[11]Noviembre!B16+[11]Diciembre!B16</f>
        <v>4829</v>
      </c>
      <c r="C18" s="21">
        <f>+[11]Enero!C16+[11]Febrero!C16+[11]Marzo!C16+[11]Abril!C16+[11]Mayo!C16+[11]Junio!C16+[11]Julio!C16+[11]Agosto!C16+[11]Septiembre!C16+[11]Octubre!C16+[11]Noviembre!C16+[11]Diciembre!C16</f>
        <v>3932</v>
      </c>
      <c r="D18" s="21">
        <f>+[11]Enero!D16+[11]Febrero!D16+[11]Marzo!D16+[11]Abril!D16+[11]Mayo!D16+[11]Junio!D16+[11]Julio!D16+[11]Agosto!D16+[11]Septiembre!D16+[11]Octubre!D16+[11]Noviembre!D16+[11]Diciembre!D16</f>
        <v>9929</v>
      </c>
      <c r="E18" s="21">
        <f>+[11]Enero!E16+[11]Febrero!E16+[11]Marzo!E16+[11]Abril!E16+[11]Mayo!E16+[11]Junio!E16+[11]Julio!E16+[11]Agosto!E16+[11]Septiembre!E16+[11]Octubre!E16+[11]Noviembre!E16+[11]Diciembre!E16</f>
        <v>4959</v>
      </c>
      <c r="F18" s="21">
        <f>+[11]Enero!F16+[11]Febrero!F16+[11]Marzo!F16+[11]Abril!F16+[11]Mayo!F16+[11]Junio!F16+[11]Julio!F16+[11]Agosto!F16+[11]Septiembre!F16+[11]Octubre!F16+[11]Noviembre!F16+[11]Diciembre!F16</f>
        <v>20338</v>
      </c>
      <c r="G18" s="21">
        <f>+[11]Enero!G16+[11]Febrero!G16+[11]Marzo!G16+[11]Abril!G16+[11]Mayo!G16+[11]Junio!G16+[11]Julio!G16+[11]Agosto!G16+[11]Septiembre!G16+[11]Octubre!G16+[11]Noviembre!G16+[11]Diciembre!G16</f>
        <v>57870</v>
      </c>
      <c r="H18" s="21">
        <f>+[11]Enero!H16+[11]Febrero!H16+[11]Marzo!H16+[11]Abril!H16+[11]Mayo!H16+[11]Junio!H16+[11]Julio!H16+[11]Agosto!H16+[11]Septiembre!H16+[11]Octubre!H16+[11]Noviembre!H16+[11]Diciembre!H16</f>
        <v>104896</v>
      </c>
      <c r="I18" s="21">
        <f>+[11]Enero!I16+[11]Febrero!I16+[11]Marzo!I16+[11]Abril!I16+[11]Mayo!I16+[11]Junio!I16+[11]Julio!I16+[11]Agosto!I16+[11]Septiembre!I16+[11]Octubre!I16+[11]Noviembre!I16+[11]Diciembre!I16</f>
        <v>7732</v>
      </c>
      <c r="J18" s="21">
        <f t="shared" si="0"/>
        <v>214485</v>
      </c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</row>
    <row r="19" spans="1:22" ht="20.100000000000001" customHeight="1" x14ac:dyDescent="0.25">
      <c r="A19" s="226" t="s">
        <v>142</v>
      </c>
      <c r="B19" s="21">
        <f>+[11]Enero!B17+[11]Febrero!B17+[11]Marzo!B17+[11]Abril!B17+[11]Mayo!B17+[11]Junio!B17+[11]Julio!B17+[11]Agosto!B17+[11]Septiembre!B17+[11]Octubre!B17+[11]Noviembre!B17+[11]Diciembre!B17</f>
        <v>8405</v>
      </c>
      <c r="C19" s="21">
        <f>+[11]Enero!C17+[11]Febrero!C17+[11]Marzo!C17+[11]Abril!C17+[11]Mayo!C17+[11]Junio!C17+[11]Julio!C17+[11]Agosto!C17+[11]Septiembre!C17+[11]Octubre!C17+[11]Noviembre!C17+[11]Diciembre!C17</f>
        <v>6069</v>
      </c>
      <c r="D19" s="21">
        <f>+[11]Enero!D17+[11]Febrero!D17+[11]Marzo!D17+[11]Abril!D17+[11]Mayo!D17+[11]Junio!D17+[11]Julio!D17+[11]Agosto!D17+[11]Septiembre!D17+[11]Octubre!D17+[11]Noviembre!D17+[11]Diciembre!D17</f>
        <v>3813</v>
      </c>
      <c r="E19" s="21">
        <f>+[11]Enero!E17+[11]Febrero!E17+[11]Marzo!E17+[11]Abril!E17+[11]Mayo!E17+[11]Junio!E17+[11]Julio!E17+[11]Agosto!E17+[11]Septiembre!E17+[11]Octubre!E17+[11]Noviembre!E17+[11]Diciembre!E17</f>
        <v>26100</v>
      </c>
      <c r="F19" s="21">
        <f>+[11]Enero!F17+[11]Febrero!F17+[11]Marzo!F17+[11]Abril!F17+[11]Mayo!F17+[11]Junio!F17+[11]Julio!F17+[11]Agosto!F17+[11]Septiembre!F17+[11]Octubre!F17+[11]Noviembre!F17+[11]Diciembre!F17</f>
        <v>6994</v>
      </c>
      <c r="G19" s="21">
        <f>+[11]Enero!G17+[11]Febrero!G17+[11]Marzo!G17+[11]Abril!G17+[11]Mayo!G17+[11]Junio!G17+[11]Julio!G17+[11]Agosto!G17+[11]Septiembre!G17+[11]Octubre!G17+[11]Noviembre!G17+[11]Diciembre!G17</f>
        <v>2442</v>
      </c>
      <c r="H19" s="21">
        <f>+[11]Enero!H17+[11]Febrero!H17+[11]Marzo!H17+[11]Abril!H17+[11]Mayo!H17+[11]Junio!H17+[11]Julio!H17+[11]Agosto!H17+[11]Septiembre!H17+[11]Octubre!H17+[11]Noviembre!H17+[11]Diciembre!H17</f>
        <v>28654</v>
      </c>
      <c r="I19" s="21">
        <f>+[11]Enero!I17+[11]Febrero!I17+[11]Marzo!I17+[11]Abril!I17+[11]Mayo!I17+[11]Junio!I17+[11]Julio!I17+[11]Agosto!I17+[11]Septiembre!I17+[11]Octubre!I17+[11]Noviembre!I17+[11]Diciembre!I17</f>
        <v>4029.6666666666665</v>
      </c>
      <c r="J19" s="21">
        <f t="shared" si="0"/>
        <v>86506.666666666672</v>
      </c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</row>
    <row r="20" spans="1:22" ht="20.100000000000001" customHeight="1" x14ac:dyDescent="0.25">
      <c r="A20" s="226" t="s">
        <v>143</v>
      </c>
      <c r="B20" s="21">
        <f>+[11]Enero!B18+[11]Febrero!B18+[11]Marzo!B18+[11]Abril!B18+[11]Mayo!B18+[11]Junio!B18+[11]Julio!B18+[11]Agosto!B18+[11]Septiembre!B18+[11]Octubre!B18+[11]Noviembre!B18+[11]Diciembre!B18</f>
        <v>187</v>
      </c>
      <c r="C20" s="21">
        <f>+[11]Enero!C18+[11]Febrero!C18+[11]Marzo!C18+[11]Abril!C18+[11]Mayo!C18+[11]Junio!C18+[11]Julio!C18+[11]Agosto!C18+[11]Septiembre!C18+[11]Octubre!C18+[11]Noviembre!C18+[11]Diciembre!C18</f>
        <v>22119</v>
      </c>
      <c r="D20" s="21">
        <f>+[11]Enero!D18+[11]Febrero!D18+[11]Marzo!D18+[11]Abril!D18+[11]Mayo!D18+[11]Junio!D18+[11]Julio!D18+[11]Agosto!D18+[11]Septiembre!D18+[11]Octubre!D18+[11]Noviembre!D18+[11]Diciembre!D18</f>
        <v>830</v>
      </c>
      <c r="E20" s="21">
        <f>+[11]Enero!E18+[11]Febrero!E18+[11]Marzo!E18+[11]Abril!E18+[11]Mayo!E18+[11]Junio!E18+[11]Julio!E18+[11]Agosto!E18+[11]Septiembre!E18+[11]Octubre!E18+[11]Noviembre!E18+[11]Diciembre!E18</f>
        <v>1108</v>
      </c>
      <c r="F20" s="21">
        <f>+[11]Enero!F18+[11]Febrero!F18+[11]Marzo!F18+[11]Abril!F18+[11]Mayo!F18+[11]Junio!F18+[11]Julio!F18+[11]Agosto!F18+[11]Septiembre!F18+[11]Octubre!F18+[11]Noviembre!F18+[11]Diciembre!F18</f>
        <v>28422</v>
      </c>
      <c r="G20" s="21">
        <f>+[11]Enero!G18+[11]Febrero!G18+[11]Marzo!G18+[11]Abril!G18+[11]Mayo!G18+[11]Junio!G18+[11]Julio!G18+[11]Agosto!G18+[11]Septiembre!G18+[11]Octubre!G18+[11]Noviembre!G18+[11]Diciembre!G18</f>
        <v>5025</v>
      </c>
      <c r="H20" s="21">
        <f>+[11]Enero!H18+[11]Febrero!H18+[11]Marzo!H18+[11]Abril!H18+[11]Mayo!H18+[11]Junio!H18+[11]Julio!H18+[11]Agosto!H18+[11]Septiembre!H18+[11]Octubre!H18+[11]Noviembre!H18+[11]Diciembre!H18</f>
        <v>222</v>
      </c>
      <c r="I20" s="21">
        <f>+[11]Enero!I18+[11]Febrero!I18+[11]Marzo!I18+[11]Abril!I18+[11]Mayo!I18+[11]Junio!I18+[11]Julio!I18+[11]Agosto!I18+[11]Septiembre!I18+[11]Octubre!I18+[11]Noviembre!I18+[11]Diciembre!I18</f>
        <v>13373</v>
      </c>
      <c r="J20" s="21">
        <f t="shared" si="0"/>
        <v>71286</v>
      </c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</row>
    <row r="21" spans="1:22" ht="20.100000000000001" customHeight="1" x14ac:dyDescent="0.25">
      <c r="A21" s="226" t="s">
        <v>144</v>
      </c>
      <c r="B21" s="21">
        <f>+[11]Enero!B19+[11]Febrero!B19+[11]Marzo!B19+[11]Abril!B19+[11]Mayo!B19+[11]Junio!B19+[11]Julio!B19+[11]Agosto!B19+[11]Septiembre!B19+[11]Octubre!B19+[11]Noviembre!B19+[11]Diciembre!B19</f>
        <v>0</v>
      </c>
      <c r="C21" s="21">
        <f>+[11]Enero!C19+[11]Febrero!C19+[11]Marzo!C19+[11]Abril!C19+[11]Mayo!C19+[11]Junio!C19+[11]Julio!C19+[11]Agosto!C19+[11]Septiembre!C19+[11]Octubre!C19+[11]Noviembre!C19+[11]Diciembre!C19</f>
        <v>0</v>
      </c>
      <c r="D21" s="21">
        <f>+[11]Enero!D19+[11]Febrero!D19+[11]Marzo!D19+[11]Abril!D19+[11]Mayo!D19+[11]Junio!D19+[11]Julio!D19+[11]Agosto!D19+[11]Septiembre!D19+[11]Octubre!D19+[11]Noviembre!D19+[11]Diciembre!D19</f>
        <v>1</v>
      </c>
      <c r="E21" s="21">
        <f>+[11]Enero!E19+[11]Febrero!E19+[11]Marzo!E19+[11]Abril!E19+[11]Mayo!E19+[11]Junio!E19+[11]Julio!E19+[11]Agosto!E19+[11]Septiembre!E19+[11]Octubre!E19+[11]Noviembre!E19+[11]Diciembre!E19</f>
        <v>24904</v>
      </c>
      <c r="F21" s="21">
        <f>+[11]Enero!F19+[11]Febrero!F19+[11]Marzo!F19+[11]Abril!F19+[11]Mayo!F19+[11]Junio!F19+[11]Julio!F19+[11]Agosto!F19+[11]Septiembre!F19+[11]Octubre!F19+[11]Noviembre!F19+[11]Diciembre!F19</f>
        <v>6685</v>
      </c>
      <c r="G21" s="21">
        <f>+[11]Enero!G19+[11]Febrero!G19+[11]Marzo!G19+[11]Abril!G19+[11]Mayo!G19+[11]Junio!G19+[11]Julio!G19+[11]Agosto!G19+[11]Septiembre!G19+[11]Octubre!G19+[11]Noviembre!G19+[11]Diciembre!G19</f>
        <v>317</v>
      </c>
      <c r="H21" s="21">
        <f>+[11]Enero!H19+[11]Febrero!H19+[11]Marzo!H19+[11]Abril!H19+[11]Mayo!H19+[11]Junio!H19+[11]Julio!H19+[11]Agosto!H19+[11]Septiembre!H19+[11]Octubre!H19+[11]Noviembre!H19+[11]Diciembre!H19</f>
        <v>89</v>
      </c>
      <c r="I21" s="21">
        <f>+[11]Enero!I19+[11]Febrero!I19+[11]Marzo!I19+[11]Abril!I19+[11]Mayo!I19+[11]Junio!I19+[11]Julio!I19+[11]Agosto!I19+[11]Septiembre!I19+[11]Octubre!I19+[11]Noviembre!I19+[11]Diciembre!I19</f>
        <v>0</v>
      </c>
      <c r="J21" s="21">
        <f t="shared" si="0"/>
        <v>31996</v>
      </c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</row>
    <row r="22" spans="1:22" ht="20.100000000000001" customHeight="1" x14ac:dyDescent="0.25">
      <c r="A22" s="226" t="s">
        <v>145</v>
      </c>
      <c r="B22" s="21">
        <f>+[11]Enero!B20+[11]Febrero!B20+[11]Marzo!B20+[11]Abril!B20+[11]Mayo!B20+[11]Junio!B20+[11]Julio!B20+[11]Agosto!B20+[11]Septiembre!B20+[11]Octubre!B20+[11]Noviembre!B20+[11]Diciembre!B20</f>
        <v>7173.333333333333</v>
      </c>
      <c r="C22" s="21">
        <f>+[11]Enero!C20+[11]Febrero!C20+[11]Marzo!C20+[11]Abril!C20+[11]Mayo!C20+[11]Junio!C20+[11]Julio!C20+[11]Agosto!C20+[11]Septiembre!C20+[11]Octubre!C20+[11]Noviembre!C20+[11]Diciembre!C20</f>
        <v>19603</v>
      </c>
      <c r="D22" s="21">
        <f>+[11]Enero!D20+[11]Febrero!D20+[11]Marzo!D20+[11]Abril!D20+[11]Mayo!D20+[11]Junio!D20+[11]Julio!D20+[11]Agosto!D20+[11]Septiembre!D20+[11]Octubre!D20+[11]Noviembre!D20+[11]Diciembre!D20</f>
        <v>2552</v>
      </c>
      <c r="E22" s="21">
        <f>+[11]Enero!E20+[11]Febrero!E20+[11]Marzo!E20+[11]Abril!E20+[11]Mayo!E20+[11]Junio!E20+[11]Julio!E20+[11]Agosto!E20+[11]Septiembre!E20+[11]Octubre!E20+[11]Noviembre!E20+[11]Diciembre!E20</f>
        <v>7831</v>
      </c>
      <c r="F22" s="21">
        <f>+[11]Enero!F20+[11]Febrero!F20+[11]Marzo!F20+[11]Abril!F20+[11]Mayo!F20+[11]Junio!F20+[11]Julio!F20+[11]Agosto!F20+[11]Septiembre!F20+[11]Octubre!F20+[11]Noviembre!F20+[11]Diciembre!F20</f>
        <v>27810.333333333332</v>
      </c>
      <c r="G22" s="21">
        <f>+[11]Enero!G20+[11]Febrero!G20+[11]Marzo!G20+[11]Abril!G20+[11]Mayo!G20+[11]Junio!G20+[11]Julio!G20+[11]Agosto!G20+[11]Septiembre!G20+[11]Octubre!G20+[11]Noviembre!G20+[11]Diciembre!G20</f>
        <v>10670.666666666666</v>
      </c>
      <c r="H22" s="21">
        <f>+[11]Enero!H20+[11]Febrero!H20+[11]Marzo!H20+[11]Abril!H20+[11]Mayo!H20+[11]Junio!H20+[11]Julio!H20+[11]Agosto!H20+[11]Septiembre!H20+[11]Octubre!H20+[11]Noviembre!H20+[11]Diciembre!H20</f>
        <v>1475.6666666666667</v>
      </c>
      <c r="I22" s="21">
        <f>+[11]Enero!I20+[11]Febrero!I20+[11]Marzo!I20+[11]Abril!I20+[11]Mayo!I20+[11]Junio!I20+[11]Julio!I20+[11]Agosto!I20+[11]Septiembre!I20+[11]Octubre!I20+[11]Noviembre!I20+[11]Diciembre!I20</f>
        <v>3796</v>
      </c>
      <c r="J22" s="21">
        <f t="shared" si="0"/>
        <v>80912</v>
      </c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</row>
    <row r="23" spans="1:22" ht="20.100000000000001" customHeight="1" x14ac:dyDescent="0.25">
      <c r="A23" s="226" t="s">
        <v>146</v>
      </c>
      <c r="B23" s="21">
        <f>+[11]Enero!B21+[11]Febrero!B21+[11]Marzo!B21+[11]Abril!B21+[11]Mayo!B21+[11]Junio!B21+[11]Julio!B21+[11]Agosto!B21+[11]Septiembre!B21+[11]Octubre!B21+[11]Noviembre!B21+[11]Diciembre!B21</f>
        <v>43014</v>
      </c>
      <c r="C23" s="21">
        <f>+[11]Enero!C21+[11]Febrero!C21+[11]Marzo!C21+[11]Abril!C21+[11]Mayo!C21+[11]Junio!C21+[11]Julio!C21+[11]Agosto!C21+[11]Septiembre!C21+[11]Octubre!C21+[11]Noviembre!C21+[11]Diciembre!C21</f>
        <v>23370</v>
      </c>
      <c r="D23" s="21">
        <f>+[11]Enero!D21+[11]Febrero!D21+[11]Marzo!D21+[11]Abril!D21+[11]Mayo!D21+[11]Junio!D21+[11]Julio!D21+[11]Agosto!D21+[11]Septiembre!D21+[11]Octubre!D21+[11]Noviembre!D21+[11]Diciembre!D21</f>
        <v>34027</v>
      </c>
      <c r="E23" s="21">
        <f>+[11]Enero!E21+[11]Febrero!E21+[11]Marzo!E21+[11]Abril!E21+[11]Mayo!E21+[11]Junio!E21+[11]Julio!E21+[11]Agosto!E21+[11]Septiembre!E21+[11]Octubre!E21+[11]Noviembre!E21+[11]Diciembre!E21</f>
        <v>90017</v>
      </c>
      <c r="F23" s="21">
        <f>+[11]Enero!F21+[11]Febrero!F21+[11]Marzo!F21+[11]Abril!F21+[11]Mayo!F21+[11]Junio!F21+[11]Julio!F21+[11]Agosto!F21+[11]Septiembre!F21+[11]Octubre!F21+[11]Noviembre!F21+[11]Diciembre!F21</f>
        <v>46525</v>
      </c>
      <c r="G23" s="21">
        <f>+[11]Enero!G21+[11]Febrero!G21+[11]Marzo!G21+[11]Abril!G21+[11]Mayo!G21+[11]Junio!G21+[11]Julio!G21+[11]Agosto!G21+[11]Septiembre!G21+[11]Octubre!G21+[11]Noviembre!G21+[11]Diciembre!G21</f>
        <v>11230</v>
      </c>
      <c r="H23" s="21">
        <f>+[11]Enero!H21+[11]Febrero!H21+[11]Marzo!H21+[11]Abril!H21+[11]Mayo!H21+[11]Junio!H21+[11]Julio!H21+[11]Agosto!H21+[11]Septiembre!H21+[11]Octubre!H21+[11]Noviembre!H21+[11]Diciembre!H21</f>
        <v>27214</v>
      </c>
      <c r="I23" s="21">
        <f>+[11]Enero!I21+[11]Febrero!I21+[11]Marzo!I21+[11]Abril!I21+[11]Mayo!I21+[11]Junio!I21+[11]Julio!I21+[11]Agosto!I21+[11]Septiembre!I21+[11]Octubre!I21+[11]Noviembre!I21+[11]Diciembre!I21</f>
        <v>13572</v>
      </c>
      <c r="J23" s="21">
        <f t="shared" si="0"/>
        <v>288969</v>
      </c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</row>
    <row r="24" spans="1:22" ht="20.100000000000001" customHeight="1" x14ac:dyDescent="0.25">
      <c r="A24" s="226" t="s">
        <v>147</v>
      </c>
      <c r="B24" s="21">
        <f>+[11]Enero!B22+[11]Febrero!B22+[11]Marzo!B22+[11]Abril!B22+[11]Mayo!B22+[11]Junio!B22+[11]Julio!B22+[11]Agosto!B22+[11]Septiembre!B22+[11]Octubre!B22+[11]Noviembre!B22+[11]Diciembre!B22</f>
        <v>8280</v>
      </c>
      <c r="C24" s="21">
        <f>+[11]Enero!C22+[11]Febrero!C22+[11]Marzo!C22+[11]Abril!C22+[11]Mayo!C22+[11]Junio!C22+[11]Julio!C22+[11]Agosto!C22+[11]Septiembre!C22+[11]Octubre!C22+[11]Noviembre!C22+[11]Diciembre!C22</f>
        <v>1431</v>
      </c>
      <c r="D24" s="21">
        <f>+[11]Enero!D22+[11]Febrero!D22+[11]Marzo!D22+[11]Abril!D22+[11]Mayo!D22+[11]Junio!D22+[11]Julio!D22+[11]Agosto!D22+[11]Septiembre!D22+[11]Octubre!D22+[11]Noviembre!D22+[11]Diciembre!D22</f>
        <v>6704</v>
      </c>
      <c r="E24" s="21">
        <f>+[11]Enero!E22+[11]Febrero!E22+[11]Marzo!E22+[11]Abril!E22+[11]Mayo!E22+[11]Junio!E22+[11]Julio!E22+[11]Agosto!E22+[11]Septiembre!E22+[11]Octubre!E22+[11]Noviembre!E22+[11]Diciembre!E22</f>
        <v>4400</v>
      </c>
      <c r="F24" s="21">
        <f>+[11]Enero!F22+[11]Febrero!F22+[11]Marzo!F22+[11]Abril!F22+[11]Mayo!F22+[11]Junio!F22+[11]Julio!F22+[11]Agosto!F22+[11]Septiembre!F22+[11]Octubre!F22+[11]Noviembre!F22+[11]Diciembre!F22</f>
        <v>9005</v>
      </c>
      <c r="G24" s="21">
        <f>+[11]Enero!G22+[11]Febrero!G22+[11]Marzo!G22+[11]Abril!G22+[11]Mayo!G22+[11]Junio!G22+[11]Julio!G22+[11]Agosto!G22+[11]Septiembre!G22+[11]Octubre!G22+[11]Noviembre!G22+[11]Diciembre!G22</f>
        <v>4317</v>
      </c>
      <c r="H24" s="21">
        <f>+[11]Enero!H22+[11]Febrero!H22+[11]Marzo!H22+[11]Abril!H22+[11]Mayo!H22+[11]Junio!H22+[11]Julio!H22+[11]Agosto!H22+[11]Septiembre!H22+[11]Octubre!H22+[11]Noviembre!H22+[11]Diciembre!H22</f>
        <v>6874</v>
      </c>
      <c r="I24" s="21">
        <f>+[11]Enero!I22+[11]Febrero!I22+[11]Marzo!I22+[11]Abril!I22+[11]Mayo!I22+[11]Junio!I22+[11]Julio!I22+[11]Agosto!I22+[11]Septiembre!I22+[11]Octubre!I22+[11]Noviembre!I22+[11]Diciembre!I22</f>
        <v>863</v>
      </c>
      <c r="J24" s="21">
        <f t="shared" si="0"/>
        <v>41874</v>
      </c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</row>
    <row r="25" spans="1:22" ht="20.100000000000001" customHeight="1" x14ac:dyDescent="0.25">
      <c r="A25" s="226" t="s">
        <v>148</v>
      </c>
      <c r="B25" s="21">
        <f>+[11]Enero!B23+[11]Febrero!B23+[11]Marzo!B23+[11]Abril!B23+[11]Mayo!B23+[11]Junio!B23+[11]Julio!B23+[11]Agosto!B23+[11]Septiembre!B23+[11]Octubre!B23+[11]Noviembre!B23+[11]Diciembre!B23</f>
        <v>0</v>
      </c>
      <c r="C25" s="21">
        <f>+[11]Enero!C23+[11]Febrero!C23+[11]Marzo!C23+[11]Abril!C23+[11]Mayo!C23+[11]Junio!C23+[11]Julio!C23+[11]Agosto!C23+[11]Septiembre!C23+[11]Octubre!C23+[11]Noviembre!C23+[11]Diciembre!C23</f>
        <v>0</v>
      </c>
      <c r="D25" s="21">
        <f>+[11]Enero!D23+[11]Febrero!D23+[11]Marzo!D23+[11]Abril!D23+[11]Mayo!D23+[11]Junio!D23+[11]Julio!D23+[11]Agosto!D23+[11]Septiembre!D23+[11]Octubre!D23+[11]Noviembre!D23+[11]Diciembre!D23</f>
        <v>0</v>
      </c>
      <c r="E25" s="21">
        <f>+[11]Enero!E23+[11]Febrero!E23+[11]Marzo!E23+[11]Abril!E23+[11]Mayo!E23+[11]Junio!E23+[11]Julio!E23+[11]Agosto!E23+[11]Septiembre!E23+[11]Octubre!E23+[11]Noviembre!E23+[11]Diciembre!E23</f>
        <v>4523</v>
      </c>
      <c r="F25" s="21">
        <f>+[11]Enero!F23+[11]Febrero!F23+[11]Marzo!F23+[11]Abril!F23+[11]Mayo!F23+[11]Junio!F23+[11]Julio!F23+[11]Agosto!F23+[11]Septiembre!F23+[11]Octubre!F23+[11]Noviembre!F23+[11]Diciembre!F23</f>
        <v>70</v>
      </c>
      <c r="G25" s="21">
        <f>+[11]Enero!G23+[11]Febrero!G23+[11]Marzo!G23+[11]Abril!G23+[11]Mayo!G23+[11]Junio!G23+[11]Julio!G23+[11]Agosto!G23+[11]Septiembre!G23+[11]Octubre!G23+[11]Noviembre!G23+[11]Diciembre!G23</f>
        <v>0</v>
      </c>
      <c r="H25" s="21">
        <f>+[11]Enero!H23+[11]Febrero!H23+[11]Marzo!H23+[11]Abril!H23+[11]Mayo!H23+[11]Junio!H23+[11]Julio!H23+[11]Agosto!H23+[11]Septiembre!H23+[11]Octubre!H23+[11]Noviembre!H23+[11]Diciembre!H23</f>
        <v>80</v>
      </c>
      <c r="I25" s="21">
        <f>+[11]Enero!I23+[11]Febrero!I23+[11]Marzo!I23+[11]Abril!I23+[11]Mayo!I23+[11]Junio!I23+[11]Julio!I23+[11]Agosto!I23+[11]Septiembre!I23+[11]Octubre!I23+[11]Noviembre!I23+[11]Diciembre!I23</f>
        <v>0</v>
      </c>
      <c r="J25" s="21">
        <f t="shared" si="0"/>
        <v>4673</v>
      </c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</row>
    <row r="26" spans="1:22" ht="20.100000000000001" customHeight="1" x14ac:dyDescent="0.25">
      <c r="A26" s="226" t="s">
        <v>149</v>
      </c>
      <c r="B26" s="21">
        <f>+[11]Enero!B24+[11]Febrero!B24+[11]Marzo!B24+[11]Abril!B24+[11]Mayo!B24+[11]Junio!B24+[11]Julio!B24+[11]Agosto!B24+[11]Septiembre!B24+[11]Octubre!B24+[11]Noviembre!B24+[11]Diciembre!B24</f>
        <v>15014</v>
      </c>
      <c r="C26" s="21">
        <f>+[11]Enero!C24+[11]Febrero!C24+[11]Marzo!C24+[11]Abril!C24+[11]Mayo!C24+[11]Junio!C24+[11]Julio!C24+[11]Agosto!C24+[11]Septiembre!C24+[11]Octubre!C24+[11]Noviembre!C24+[11]Diciembre!C24</f>
        <v>7911</v>
      </c>
      <c r="D26" s="21">
        <f>+[11]Enero!D24+[11]Febrero!D24+[11]Marzo!D24+[11]Abril!D24+[11]Mayo!D24+[11]Junio!D24+[11]Julio!D24+[11]Agosto!D24+[11]Septiembre!D24+[11]Octubre!D24+[11]Noviembre!D24+[11]Diciembre!D24</f>
        <v>6337</v>
      </c>
      <c r="E26" s="21">
        <f>+[11]Enero!E24+[11]Febrero!E24+[11]Marzo!E24+[11]Abril!E24+[11]Mayo!E24+[11]Junio!E24+[11]Julio!E24+[11]Agosto!E24+[11]Septiembre!E24+[11]Octubre!E24+[11]Noviembre!E24+[11]Diciembre!E24</f>
        <v>7400</v>
      </c>
      <c r="F26" s="21">
        <f>+[11]Enero!F24+[11]Febrero!F24+[11]Marzo!F24+[11]Abril!F24+[11]Mayo!F24+[11]Junio!F24+[11]Julio!F24+[11]Agosto!F24+[11]Septiembre!F24+[11]Octubre!F24+[11]Noviembre!F24+[11]Diciembre!F24</f>
        <v>23671</v>
      </c>
      <c r="G26" s="21">
        <f>+[11]Enero!G24+[11]Febrero!G24+[11]Marzo!G24+[11]Abril!G24+[11]Mayo!G24+[11]Junio!G24+[11]Julio!G24+[11]Agosto!G24+[11]Septiembre!G24+[11]Octubre!G24+[11]Noviembre!G24+[11]Diciembre!G24</f>
        <v>11445</v>
      </c>
      <c r="H26" s="21">
        <f>+[11]Enero!H24+[11]Febrero!H24+[11]Marzo!H24+[11]Abril!H24+[11]Mayo!H24+[11]Junio!H24+[11]Julio!H24+[11]Agosto!H24+[11]Septiembre!H24+[11]Octubre!H24+[11]Noviembre!H24+[11]Diciembre!H24</f>
        <v>6262</v>
      </c>
      <c r="I26" s="21">
        <f>+[11]Enero!I24+[11]Febrero!I24+[11]Marzo!I24+[11]Abril!I24+[11]Mayo!I24+[11]Junio!I24+[11]Julio!I24+[11]Agosto!I24+[11]Septiembre!I24+[11]Octubre!I24+[11]Noviembre!I24+[11]Diciembre!I24</f>
        <v>8717</v>
      </c>
      <c r="J26" s="21">
        <f t="shared" si="0"/>
        <v>86757</v>
      </c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</row>
    <row r="27" spans="1:22" ht="20.100000000000001" customHeight="1" x14ac:dyDescent="0.25">
      <c r="A27" s="226" t="s">
        <v>150</v>
      </c>
      <c r="B27" s="21">
        <f>+[11]Enero!B25+[11]Febrero!B25+[11]Marzo!B25+[11]Abril!B25+[11]Mayo!B25+[11]Junio!B25+[11]Julio!B25+[11]Agosto!B25+[11]Septiembre!B25+[11]Octubre!B25+[11]Noviembre!B25+[11]Diciembre!B25</f>
        <v>3168</v>
      </c>
      <c r="C27" s="21">
        <f>+[11]Enero!C25+[11]Febrero!C25+[11]Marzo!C25+[11]Abril!C25+[11]Mayo!C25+[11]Junio!C25+[11]Julio!C25+[11]Agosto!C25+[11]Septiembre!C25+[11]Octubre!C25+[11]Noviembre!C25+[11]Diciembre!C25</f>
        <v>370</v>
      </c>
      <c r="D27" s="21">
        <f>+[11]Enero!D25+[11]Febrero!D25+[11]Marzo!D25+[11]Abril!D25+[11]Mayo!D25+[11]Junio!D25+[11]Julio!D25+[11]Agosto!D25+[11]Septiembre!D25+[11]Octubre!D25+[11]Noviembre!D25+[11]Diciembre!D25</f>
        <v>1695</v>
      </c>
      <c r="E27" s="21">
        <f>+[11]Enero!E25+[11]Febrero!E25+[11]Marzo!E25+[11]Abril!E25+[11]Mayo!E25+[11]Junio!E25+[11]Julio!E25+[11]Agosto!E25+[11]Septiembre!E25+[11]Octubre!E25+[11]Noviembre!E25+[11]Diciembre!E25</f>
        <v>5418</v>
      </c>
      <c r="F27" s="21">
        <f>+[11]Enero!F25+[11]Febrero!F25+[11]Marzo!F25+[11]Abril!F25+[11]Mayo!F25+[11]Junio!F25+[11]Julio!F25+[11]Agosto!F25+[11]Septiembre!F25+[11]Octubre!F25+[11]Noviembre!F25+[11]Diciembre!F25</f>
        <v>2820</v>
      </c>
      <c r="G27" s="21">
        <f>+[11]Enero!G25+[11]Febrero!G25+[11]Marzo!G25+[11]Abril!G25+[11]Mayo!G25+[11]Junio!G25+[11]Julio!G25+[11]Agosto!G25+[11]Septiembre!G25+[11]Octubre!G25+[11]Noviembre!G25+[11]Diciembre!G25</f>
        <v>1413</v>
      </c>
      <c r="H27" s="21">
        <f>+[11]Enero!H25+[11]Febrero!H25+[11]Marzo!H25+[11]Abril!H25+[11]Mayo!H25+[11]Junio!H25+[11]Julio!H25+[11]Agosto!H25+[11]Septiembre!H25+[11]Octubre!H25+[11]Noviembre!H25+[11]Diciembre!H25</f>
        <v>4052</v>
      </c>
      <c r="I27" s="21">
        <f>+[11]Enero!I25+[11]Febrero!I25+[11]Marzo!I25+[11]Abril!I25+[11]Mayo!I25+[11]Junio!I25+[11]Julio!I25+[11]Agosto!I25+[11]Septiembre!I25+[11]Octubre!I25+[11]Noviembre!I25+[11]Diciembre!I25</f>
        <v>277</v>
      </c>
      <c r="J27" s="21">
        <f t="shared" si="0"/>
        <v>19213</v>
      </c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</row>
    <row r="28" spans="1:22" ht="20.100000000000001" customHeight="1" x14ac:dyDescent="0.25">
      <c r="A28" s="226" t="s">
        <v>151</v>
      </c>
      <c r="B28" s="21">
        <f>+[11]Enero!B26+[11]Febrero!B26+[11]Marzo!B26+[11]Abril!B26+[11]Mayo!B26+[11]Junio!B26+[11]Julio!B26+[11]Agosto!B26+[11]Septiembre!B26+[11]Octubre!B26+[11]Noviembre!B26+[11]Diciembre!B26</f>
        <v>831</v>
      </c>
      <c r="C28" s="21">
        <f>+[11]Enero!C26+[11]Febrero!C26+[11]Marzo!C26+[11]Abril!C26+[11]Mayo!C26+[11]Junio!C26+[11]Julio!C26+[11]Agosto!C26+[11]Septiembre!C26+[11]Octubre!C26+[11]Noviembre!C26+[11]Diciembre!C26</f>
        <v>28</v>
      </c>
      <c r="D28" s="21">
        <f>+[11]Enero!D26+[11]Febrero!D26+[11]Marzo!D26+[11]Abril!D26+[11]Mayo!D26+[11]Junio!D26+[11]Julio!D26+[11]Agosto!D26+[11]Septiembre!D26+[11]Octubre!D26+[11]Noviembre!D26+[11]Diciembre!D26</f>
        <v>895</v>
      </c>
      <c r="E28" s="21">
        <f>+[11]Enero!E26+[11]Febrero!E26+[11]Marzo!E26+[11]Abril!E26+[11]Mayo!E26+[11]Junio!E26+[11]Julio!E26+[11]Agosto!E26+[11]Septiembre!E26+[11]Octubre!E26+[11]Noviembre!E26+[11]Diciembre!E26</f>
        <v>7643</v>
      </c>
      <c r="F28" s="21">
        <f>+[11]Enero!F26+[11]Febrero!F26+[11]Marzo!F26+[11]Abril!F26+[11]Mayo!F26+[11]Junio!F26+[11]Julio!F26+[11]Agosto!F26+[11]Septiembre!F26+[11]Octubre!F26+[11]Noviembre!F26+[11]Diciembre!F26</f>
        <v>9727</v>
      </c>
      <c r="G28" s="21">
        <f>+[11]Enero!G26+[11]Febrero!G26+[11]Marzo!G26+[11]Abril!G26+[11]Mayo!G26+[11]Junio!G26+[11]Julio!G26+[11]Agosto!G26+[11]Septiembre!G26+[11]Octubre!G26+[11]Noviembre!G26+[11]Diciembre!G26</f>
        <v>4560</v>
      </c>
      <c r="H28" s="21">
        <f>+[11]Enero!H26+[11]Febrero!H26+[11]Marzo!H26+[11]Abril!H26+[11]Mayo!H26+[11]Junio!H26+[11]Julio!H26+[11]Agosto!H26+[11]Septiembre!H26+[11]Octubre!H26+[11]Noviembre!H26+[11]Diciembre!H26</f>
        <v>19931</v>
      </c>
      <c r="I28" s="21">
        <f>+[11]Enero!I26+[11]Febrero!I26+[11]Marzo!I26+[11]Abril!I26+[11]Mayo!I26+[11]Junio!I26+[11]Julio!I26+[11]Agosto!I26+[11]Septiembre!I26+[11]Octubre!I26+[11]Noviembre!I26+[11]Diciembre!I26</f>
        <v>59</v>
      </c>
      <c r="J28" s="21">
        <f t="shared" si="0"/>
        <v>43674</v>
      </c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</row>
    <row r="29" spans="1:22" ht="20.100000000000001" customHeight="1" x14ac:dyDescent="0.25">
      <c r="A29" s="226" t="s">
        <v>152</v>
      </c>
      <c r="B29" s="21">
        <f>+[11]Enero!B27+[11]Febrero!B27+[11]Marzo!B27+[11]Abril!B27+[11]Mayo!B27+[11]Junio!B27+[11]Julio!B27+[11]Agosto!B27+[11]Septiembre!B27+[11]Octubre!B27+[11]Noviembre!B27+[11]Diciembre!B27</f>
        <v>708</v>
      </c>
      <c r="C29" s="21">
        <f>+[11]Enero!C27+[11]Febrero!C27+[11]Marzo!C27+[11]Abril!C27+[11]Mayo!C27+[11]Junio!C27+[11]Julio!C27+[11]Agosto!C27+[11]Septiembre!C27+[11]Octubre!C27+[11]Noviembre!C27+[11]Diciembre!C27</f>
        <v>312.66666666666669</v>
      </c>
      <c r="D29" s="21">
        <f>+[11]Enero!D27+[11]Febrero!D27+[11]Marzo!D27+[11]Abril!D27+[11]Mayo!D27+[11]Junio!D27+[11]Julio!D27+[11]Agosto!D27+[11]Septiembre!D27+[11]Octubre!D27+[11]Noviembre!D27+[11]Diciembre!D27</f>
        <v>567</v>
      </c>
      <c r="E29" s="21">
        <f>+[11]Enero!E27+[11]Febrero!E27+[11]Marzo!E27+[11]Abril!E27+[11]Mayo!E27+[11]Junio!E27+[11]Julio!E27+[11]Agosto!E27+[11]Septiembre!E27+[11]Octubre!E27+[11]Noviembre!E27+[11]Diciembre!E27</f>
        <v>1513</v>
      </c>
      <c r="F29" s="21">
        <f>+[11]Enero!F27+[11]Febrero!F27+[11]Marzo!F27+[11]Abril!F27+[11]Mayo!F27+[11]Junio!F27+[11]Julio!F27+[11]Agosto!F27+[11]Septiembre!F27+[11]Octubre!F27+[11]Noviembre!F27+[11]Diciembre!F27</f>
        <v>3684</v>
      </c>
      <c r="G29" s="21">
        <f>+[11]Enero!G27+[11]Febrero!G27+[11]Marzo!G27+[11]Abril!G27+[11]Mayo!G27+[11]Junio!G27+[11]Julio!G27+[11]Agosto!G27+[11]Septiembre!G27+[11]Octubre!G27+[11]Noviembre!G27+[11]Diciembre!G27</f>
        <v>385</v>
      </c>
      <c r="H29" s="21">
        <f>+[11]Enero!H27+[11]Febrero!H27+[11]Marzo!H27+[11]Abril!H27+[11]Mayo!H27+[11]Junio!H27+[11]Julio!H27+[11]Agosto!H27+[11]Septiembre!H27+[11]Octubre!H27+[11]Noviembre!H27+[11]Diciembre!H27</f>
        <v>265</v>
      </c>
      <c r="I29" s="21">
        <f>+[11]Enero!I27+[11]Febrero!I27+[11]Marzo!I27+[11]Abril!I27+[11]Mayo!I27+[11]Junio!I27+[11]Julio!I27+[11]Agosto!I27+[11]Septiembre!I27+[11]Octubre!I27+[11]Noviembre!I27+[11]Diciembre!I27</f>
        <v>98</v>
      </c>
      <c r="J29" s="21">
        <f t="shared" si="0"/>
        <v>7532.666666666667</v>
      </c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</row>
    <row r="30" spans="1:22" ht="20.100000000000001" customHeight="1" x14ac:dyDescent="0.25">
      <c r="A30" s="226" t="s">
        <v>153</v>
      </c>
      <c r="B30" s="21">
        <f>+[11]Enero!B28+[11]Febrero!B28+[11]Marzo!B28+[11]Abril!B28+[11]Mayo!B28+[11]Junio!B28+[11]Julio!B28+[11]Agosto!B28+[11]Septiembre!B28+[11]Octubre!B28+[11]Noviembre!B28+[11]Diciembre!B28</f>
        <v>16</v>
      </c>
      <c r="C30" s="21">
        <f>+[11]Enero!C28+[11]Febrero!C28+[11]Marzo!C28+[11]Abril!C28+[11]Mayo!C28+[11]Junio!C28+[11]Julio!C28+[11]Agosto!C28+[11]Septiembre!C28+[11]Octubre!C28+[11]Noviembre!C28+[11]Diciembre!C28</f>
        <v>68</v>
      </c>
      <c r="D30" s="21">
        <f>+[11]Enero!D28+[11]Febrero!D28+[11]Marzo!D28+[11]Abril!D28+[11]Mayo!D28+[11]Junio!D28+[11]Julio!D28+[11]Agosto!D28+[11]Septiembre!D28+[11]Octubre!D28+[11]Noviembre!D28+[11]Diciembre!D28</f>
        <v>1</v>
      </c>
      <c r="E30" s="21">
        <f>+[11]Enero!E28+[11]Febrero!E28+[11]Marzo!E28+[11]Abril!E28+[11]Mayo!E28+[11]Junio!E28+[11]Julio!E28+[11]Agosto!E28+[11]Septiembre!E28+[11]Octubre!E28+[11]Noviembre!E28+[11]Diciembre!E28</f>
        <v>7094</v>
      </c>
      <c r="F30" s="21">
        <f>+[11]Enero!F28+[11]Febrero!F28+[11]Marzo!F28+[11]Abril!F28+[11]Mayo!F28+[11]Junio!F28+[11]Julio!F28+[11]Agosto!F28+[11]Septiembre!F28+[11]Octubre!F28+[11]Noviembre!F28+[11]Diciembre!F28</f>
        <v>3262</v>
      </c>
      <c r="G30" s="21">
        <f>+[11]Enero!G28+[11]Febrero!G28+[11]Marzo!G28+[11]Abril!G28+[11]Mayo!G28+[11]Junio!G28+[11]Julio!G28+[11]Agosto!G28+[11]Septiembre!G28+[11]Octubre!G28+[11]Noviembre!G28+[11]Diciembre!G28</f>
        <v>384</v>
      </c>
      <c r="H30" s="21">
        <f>+[11]Enero!H28+[11]Febrero!H28+[11]Marzo!H28+[11]Abril!H28+[11]Mayo!H28+[11]Junio!H28+[11]Julio!H28+[11]Agosto!H28+[11]Septiembre!H28+[11]Octubre!H28+[11]Noviembre!H28+[11]Diciembre!H28</f>
        <v>77</v>
      </c>
      <c r="I30" s="21">
        <f>+[11]Enero!I28+[11]Febrero!I28+[11]Marzo!I28+[11]Abril!I28+[11]Mayo!I28+[11]Junio!I28+[11]Julio!I28+[11]Agosto!I28+[11]Septiembre!I28+[11]Octubre!I28+[11]Noviembre!I28+[11]Diciembre!I28</f>
        <v>191</v>
      </c>
      <c r="J30" s="21">
        <f t="shared" si="0"/>
        <v>11093</v>
      </c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</row>
    <row r="31" spans="1:22" ht="20.100000000000001" customHeight="1" x14ac:dyDescent="0.25">
      <c r="A31" s="226" t="s">
        <v>154</v>
      </c>
      <c r="B31" s="21">
        <f>+[11]Enero!B29+[11]Febrero!B29+[11]Marzo!B29+[11]Abril!B29+[11]Mayo!B29+[11]Junio!B29+[11]Julio!B29+[11]Agosto!B29+[11]Septiembre!B29+[11]Octubre!B29+[11]Noviembre!B29+[11]Diciembre!B29</f>
        <v>1</v>
      </c>
      <c r="C31" s="21">
        <f>+[11]Enero!C29+[11]Febrero!C29+[11]Marzo!C29+[11]Abril!C29+[11]Mayo!C29+[11]Junio!C29+[11]Julio!C29+[11]Agosto!C29+[11]Septiembre!C29+[11]Octubre!C29+[11]Noviembre!C29+[11]Diciembre!C29</f>
        <v>8</v>
      </c>
      <c r="D31" s="21">
        <f>+[11]Enero!D29+[11]Febrero!D29+[11]Marzo!D29+[11]Abril!D29+[11]Mayo!D29+[11]Junio!D29+[11]Julio!D29+[11]Agosto!D29+[11]Septiembre!D29+[11]Octubre!D29+[11]Noviembre!D29+[11]Diciembre!D29</f>
        <v>109</v>
      </c>
      <c r="E31" s="21">
        <f>+[11]Enero!E29+[11]Febrero!E29+[11]Marzo!E29+[11]Abril!E29+[11]Mayo!E29+[11]Junio!E29+[11]Julio!E29+[11]Agosto!E29+[11]Septiembre!E29+[11]Octubre!E29+[11]Noviembre!E29+[11]Diciembre!E29</f>
        <v>7023</v>
      </c>
      <c r="F31" s="21">
        <f>+[11]Enero!F29+[11]Febrero!F29+[11]Marzo!F29+[11]Abril!F29+[11]Mayo!F29+[11]Junio!F29+[11]Julio!F29+[11]Agosto!F29+[11]Septiembre!F29+[11]Octubre!F29+[11]Noviembre!F29+[11]Diciembre!F29</f>
        <v>714</v>
      </c>
      <c r="G31" s="21">
        <f>+[11]Enero!G29+[11]Febrero!G29+[11]Marzo!G29+[11]Abril!G29+[11]Mayo!G29+[11]Junio!G29+[11]Julio!G29+[11]Agosto!G29+[11]Septiembre!G29+[11]Octubre!G29+[11]Noviembre!G29+[11]Diciembre!G29</f>
        <v>9</v>
      </c>
      <c r="H31" s="21">
        <f>+[11]Enero!H29+[11]Febrero!H29+[11]Marzo!H29+[11]Abril!H29+[11]Mayo!H29+[11]Junio!H29+[11]Julio!H29+[11]Agosto!H29+[11]Septiembre!H29+[11]Octubre!H29+[11]Noviembre!H29+[11]Diciembre!H29</f>
        <v>64</v>
      </c>
      <c r="I31" s="21">
        <f>+[11]Enero!I29+[11]Febrero!I29+[11]Marzo!I29+[11]Abril!I29+[11]Mayo!I29+[11]Junio!I29+[11]Julio!I29+[11]Agosto!I29+[11]Septiembre!I29+[11]Octubre!I29+[11]Noviembre!I29+[11]Diciembre!I29</f>
        <v>17</v>
      </c>
      <c r="J31" s="21">
        <f t="shared" si="0"/>
        <v>7945</v>
      </c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</row>
    <row r="32" spans="1:22" ht="20.100000000000001" customHeight="1" x14ac:dyDescent="0.25">
      <c r="A32" s="226" t="s">
        <v>155</v>
      </c>
      <c r="B32" s="21">
        <f>+[11]Enero!B30+[11]Febrero!B30+[11]Marzo!B30+[11]Abril!B30+[11]Mayo!B30+[11]Junio!B30+[11]Julio!B30+[11]Agosto!B30+[11]Septiembre!B30+[11]Octubre!B30+[11]Noviembre!B30+[11]Diciembre!B30</f>
        <v>395</v>
      </c>
      <c r="C32" s="21">
        <f>+[11]Enero!C30+[11]Febrero!C30+[11]Marzo!C30+[11]Abril!C30+[11]Mayo!C30+[11]Junio!C30+[11]Julio!C30+[11]Agosto!C30+[11]Septiembre!C30+[11]Octubre!C30+[11]Noviembre!C30+[11]Diciembre!C30</f>
        <v>104</v>
      </c>
      <c r="D32" s="21">
        <f>+[11]Enero!D30+[11]Febrero!D30+[11]Marzo!D30+[11]Abril!D30+[11]Mayo!D30+[11]Junio!D30+[11]Julio!D30+[11]Agosto!D30+[11]Septiembre!D30+[11]Octubre!D30+[11]Noviembre!D30+[11]Diciembre!D30</f>
        <v>193</v>
      </c>
      <c r="E32" s="21">
        <f>+[11]Enero!E30+[11]Febrero!E30+[11]Marzo!E30+[11]Abril!E30+[11]Mayo!E30+[11]Junio!E30+[11]Julio!E30+[11]Agosto!E30+[11]Septiembre!E30+[11]Octubre!E30+[11]Noviembre!E30+[11]Diciembre!E30</f>
        <v>2067</v>
      </c>
      <c r="F32" s="21">
        <f>+[11]Enero!F30+[11]Febrero!F30+[11]Marzo!F30+[11]Abril!F30+[11]Mayo!F30+[11]Junio!F30+[11]Julio!F30+[11]Agosto!F30+[11]Septiembre!F30+[11]Octubre!F30+[11]Noviembre!F30+[11]Diciembre!F30</f>
        <v>6650</v>
      </c>
      <c r="G32" s="21">
        <f>+[11]Enero!G30+[11]Febrero!G30+[11]Marzo!G30+[11]Abril!G30+[11]Mayo!G30+[11]Junio!G30+[11]Julio!G30+[11]Agosto!G30+[11]Septiembre!G30+[11]Octubre!G30+[11]Noviembre!G30+[11]Diciembre!G30</f>
        <v>254</v>
      </c>
      <c r="H32" s="21">
        <f>+[11]Enero!H30+[11]Febrero!H30+[11]Marzo!H30+[11]Abril!H30+[11]Mayo!H30+[11]Junio!H30+[11]Julio!H30+[11]Agosto!H30+[11]Septiembre!H30+[11]Octubre!H30+[11]Noviembre!H30+[11]Diciembre!H30</f>
        <v>792</v>
      </c>
      <c r="I32" s="21">
        <f>+[11]Enero!I30+[11]Febrero!I30+[11]Marzo!I30+[11]Abril!I30+[11]Mayo!I30+[11]Junio!I30+[11]Julio!I30+[11]Agosto!I30+[11]Septiembre!I30+[11]Octubre!I30+[11]Noviembre!I30+[11]Diciembre!I30</f>
        <v>80</v>
      </c>
      <c r="J32" s="21">
        <f t="shared" si="0"/>
        <v>10535</v>
      </c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</row>
    <row r="33" spans="1:22" ht="20.100000000000001" customHeight="1" x14ac:dyDescent="0.25">
      <c r="A33" s="226" t="s">
        <v>156</v>
      </c>
      <c r="B33" s="21">
        <f>+[11]Enero!B31+[11]Febrero!B31+[11]Marzo!B31+[11]Abril!B31+[11]Mayo!B31+[11]Junio!B31+[11]Julio!B31+[11]Agosto!B31+[11]Septiembre!B31+[11]Octubre!B31+[11]Noviembre!B31+[11]Diciembre!B31</f>
        <v>0</v>
      </c>
      <c r="C33" s="21">
        <f>+[11]Enero!C31+[11]Febrero!C31+[11]Marzo!C31+[11]Abril!C31+[11]Mayo!C31+[11]Junio!C31+[11]Julio!C31+[11]Agosto!C31+[11]Septiembre!C31+[11]Octubre!C31+[11]Noviembre!C31+[11]Diciembre!C31</f>
        <v>0</v>
      </c>
      <c r="D33" s="21">
        <f>+[11]Enero!D31+[11]Febrero!D31+[11]Marzo!D31+[11]Abril!D31+[11]Mayo!D31+[11]Junio!D31+[11]Julio!D31+[11]Agosto!D31+[11]Septiembre!D31+[11]Octubre!D31+[11]Noviembre!D31+[11]Diciembre!D31</f>
        <v>0</v>
      </c>
      <c r="E33" s="21">
        <f>+[11]Enero!E31+[11]Febrero!E31+[11]Marzo!E31+[11]Abril!E31+[11]Mayo!E31+[11]Junio!E31+[11]Julio!E31+[11]Agosto!E31+[11]Septiembre!E31+[11]Octubre!E31+[11]Noviembre!E31+[11]Diciembre!E31</f>
        <v>0</v>
      </c>
      <c r="F33" s="21">
        <f>+[11]Enero!F31+[11]Febrero!F31+[11]Marzo!F31+[11]Abril!F31+[11]Mayo!F31+[11]Junio!F31+[11]Julio!F31+[11]Agosto!F31+[11]Septiembre!F31+[11]Octubre!F31+[11]Noviembre!F31+[11]Diciembre!F31</f>
        <v>0</v>
      </c>
      <c r="G33" s="21">
        <f>+[11]Enero!G31+[11]Febrero!G31+[11]Marzo!G31+[11]Abril!G31+[11]Mayo!G31+[11]Junio!G31+[11]Julio!G31+[11]Agosto!G31+[11]Septiembre!G31+[11]Octubre!G31+[11]Noviembre!G31+[11]Diciembre!G31</f>
        <v>0</v>
      </c>
      <c r="H33" s="21">
        <f>+[11]Enero!H31+[11]Febrero!H31+[11]Marzo!H31+[11]Abril!H31+[11]Mayo!H31+[11]Junio!H31+[11]Julio!H31+[11]Agosto!H31+[11]Septiembre!H31+[11]Octubre!H31+[11]Noviembre!H31+[11]Diciembre!H31</f>
        <v>0</v>
      </c>
      <c r="I33" s="21">
        <f>+[11]Enero!I31+[11]Febrero!I31+[11]Marzo!I31+[11]Abril!I31+[11]Mayo!I31+[11]Junio!I31+[11]Julio!I31+[11]Agosto!I31+[11]Septiembre!I31+[11]Octubre!I31+[11]Noviembre!I31+[11]Diciembre!I31</f>
        <v>0</v>
      </c>
      <c r="J33" s="21">
        <f t="shared" si="0"/>
        <v>0</v>
      </c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</row>
    <row r="34" spans="1:22" ht="20.100000000000001" customHeight="1" x14ac:dyDescent="0.25">
      <c r="A34" s="226" t="s">
        <v>157</v>
      </c>
      <c r="B34" s="21">
        <f>+[11]Enero!B32+[11]Febrero!B32+[11]Marzo!B32+[11]Abril!B32+[11]Mayo!B32+[11]Junio!B32+[11]Julio!B32+[11]Agosto!B32+[11]Septiembre!B32+[11]Octubre!B32+[11]Noviembre!B32+[11]Diciembre!B32</f>
        <v>3</v>
      </c>
      <c r="C34" s="21">
        <f>+[11]Enero!C32+[11]Febrero!C32+[11]Marzo!C32+[11]Abril!C32+[11]Mayo!C32+[11]Junio!C32+[11]Julio!C32+[11]Agosto!C32+[11]Septiembre!C32+[11]Octubre!C32+[11]Noviembre!C32+[11]Diciembre!C32</f>
        <v>25</v>
      </c>
      <c r="D34" s="21">
        <f>+[11]Enero!D32+[11]Febrero!D32+[11]Marzo!D32+[11]Abril!D32+[11]Mayo!D32+[11]Junio!D32+[11]Julio!D32+[11]Agosto!D32+[11]Septiembre!D32+[11]Octubre!D32+[11]Noviembre!D32+[11]Diciembre!D32</f>
        <v>165</v>
      </c>
      <c r="E34" s="21">
        <f>+[11]Enero!E32+[11]Febrero!E32+[11]Marzo!E32+[11]Abril!E32+[11]Mayo!E32+[11]Junio!E32+[11]Julio!E32+[11]Agosto!E32+[11]Septiembre!E32+[11]Octubre!E32+[11]Noviembre!E32+[11]Diciembre!E32</f>
        <v>8800</v>
      </c>
      <c r="F34" s="21">
        <f>+[11]Enero!F32+[11]Febrero!F32+[11]Marzo!F32+[11]Abril!F32+[11]Mayo!F32+[11]Junio!F32+[11]Julio!F32+[11]Agosto!F32+[11]Septiembre!F32+[11]Octubre!F32+[11]Noviembre!F32+[11]Diciembre!F32</f>
        <v>2970</v>
      </c>
      <c r="G34" s="21">
        <f>+[11]Enero!G32+[11]Febrero!G32+[11]Marzo!G32+[11]Abril!G32+[11]Mayo!G32+[11]Junio!G32+[11]Julio!G32+[11]Agosto!G32+[11]Septiembre!G32+[11]Octubre!G32+[11]Noviembre!G32+[11]Diciembre!G32</f>
        <v>1660</v>
      </c>
      <c r="H34" s="21">
        <f>+[11]Enero!H32+[11]Febrero!H32+[11]Marzo!H32+[11]Abril!H32+[11]Mayo!H32+[11]Junio!H32+[11]Julio!H32+[11]Agosto!H32+[11]Septiembre!H32+[11]Octubre!H32+[11]Noviembre!H32+[11]Diciembre!H32</f>
        <v>27</v>
      </c>
      <c r="I34" s="21">
        <f>+[11]Enero!I32+[11]Febrero!I32+[11]Marzo!I32+[11]Abril!I32+[11]Mayo!I32+[11]Junio!I32+[11]Julio!I32+[11]Agosto!I32+[11]Septiembre!I32+[11]Octubre!I32+[11]Noviembre!I32+[11]Diciembre!I32</f>
        <v>155</v>
      </c>
      <c r="J34" s="21">
        <f t="shared" si="0"/>
        <v>13805</v>
      </c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</row>
    <row r="35" spans="1:22" ht="20.100000000000001" customHeight="1" x14ac:dyDescent="0.25">
      <c r="A35" s="226" t="s">
        <v>158</v>
      </c>
      <c r="B35" s="21">
        <f>+[11]Enero!B33+[11]Febrero!B33+[11]Marzo!B33+[11]Abril!B33+[11]Mayo!B33+[11]Junio!B33+[11]Julio!B33+[11]Agosto!B33+[11]Septiembre!B33+[11]Octubre!B33+[11]Noviembre!B33+[11]Diciembre!B33</f>
        <v>205</v>
      </c>
      <c r="C35" s="21">
        <f>+[11]Enero!C33+[11]Febrero!C33+[11]Marzo!C33+[11]Abril!C33+[11]Mayo!C33+[11]Junio!C33+[11]Julio!C33+[11]Agosto!C33+[11]Septiembre!C33+[11]Octubre!C33+[11]Noviembre!C33+[11]Diciembre!C33</f>
        <v>0</v>
      </c>
      <c r="D35" s="21">
        <f>+[11]Enero!D33+[11]Febrero!D33+[11]Marzo!D33+[11]Abril!D33+[11]Mayo!D33+[11]Junio!D33+[11]Julio!D33+[11]Agosto!D33+[11]Septiembre!D33+[11]Octubre!D33+[11]Noviembre!D33+[11]Diciembre!D33</f>
        <v>468</v>
      </c>
      <c r="E35" s="21">
        <f>+[11]Enero!E33+[11]Febrero!E33+[11]Marzo!E33+[11]Abril!E33+[11]Mayo!E33+[11]Junio!E33+[11]Julio!E33+[11]Agosto!E33+[11]Septiembre!E33+[11]Octubre!E33+[11]Noviembre!E33+[11]Diciembre!E33</f>
        <v>720</v>
      </c>
      <c r="F35" s="21">
        <f>+[11]Enero!F33+[11]Febrero!F33+[11]Marzo!F33+[11]Abril!F33+[11]Mayo!F33+[11]Junio!F33+[11]Julio!F33+[11]Agosto!F33+[11]Septiembre!F33+[11]Octubre!F33+[11]Noviembre!F33+[11]Diciembre!F33</f>
        <v>2898</v>
      </c>
      <c r="G35" s="21">
        <f>+[11]Enero!G33+[11]Febrero!G33+[11]Marzo!G33+[11]Abril!G33+[11]Mayo!G33+[11]Junio!G33+[11]Julio!G33+[11]Agosto!G33+[11]Septiembre!G33+[11]Octubre!G33+[11]Noviembre!G33+[11]Diciembre!G33</f>
        <v>1544</v>
      </c>
      <c r="H35" s="21">
        <f>+[11]Enero!H33+[11]Febrero!H33+[11]Marzo!H33+[11]Abril!H33+[11]Mayo!H33+[11]Junio!H33+[11]Julio!H33+[11]Agosto!H33+[11]Septiembre!H33+[11]Octubre!H33+[11]Noviembre!H33+[11]Diciembre!H33</f>
        <v>1722</v>
      </c>
      <c r="I35" s="21">
        <f>+[11]Enero!I33+[11]Febrero!I33+[11]Marzo!I33+[11]Abril!I33+[11]Mayo!I33+[11]Junio!I33+[11]Julio!I33+[11]Agosto!I33+[11]Septiembre!I33+[11]Octubre!I33+[11]Noviembre!I33+[11]Diciembre!I33</f>
        <v>193</v>
      </c>
      <c r="J35" s="21">
        <f t="shared" si="0"/>
        <v>7750</v>
      </c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</row>
    <row r="36" spans="1:22" ht="20.100000000000001" customHeight="1" x14ac:dyDescent="0.25">
      <c r="A36" s="226" t="s">
        <v>159</v>
      </c>
      <c r="B36" s="21">
        <f>+[11]Enero!B34+[11]Febrero!B34+[11]Marzo!B34+[11]Abril!B34+[11]Mayo!B34+[11]Junio!B34+[11]Julio!B34+[11]Agosto!B34+[11]Septiembre!B34+[11]Octubre!B34+[11]Noviembre!B34+[11]Diciembre!B34</f>
        <v>338</v>
      </c>
      <c r="C36" s="21">
        <f>+[11]Enero!C34+[11]Febrero!C34+[11]Marzo!C34+[11]Abril!C34+[11]Mayo!C34+[11]Junio!C34+[11]Julio!C34+[11]Agosto!C34+[11]Septiembre!C34+[11]Octubre!C34+[11]Noviembre!C34+[11]Diciembre!C34</f>
        <v>1785</v>
      </c>
      <c r="D36" s="21">
        <f>+[11]Enero!D34+[11]Febrero!D34+[11]Marzo!D34+[11]Abril!D34+[11]Mayo!D34+[11]Junio!D34+[11]Julio!D34+[11]Agosto!D34+[11]Septiembre!D34+[11]Octubre!D34+[11]Noviembre!D34+[11]Diciembre!D34</f>
        <v>166</v>
      </c>
      <c r="E36" s="21">
        <f>+[11]Enero!E34+[11]Febrero!E34+[11]Marzo!E34+[11]Abril!E34+[11]Mayo!E34+[11]Junio!E34+[11]Julio!E34+[11]Agosto!E34+[11]Septiembre!E34+[11]Octubre!E34+[11]Noviembre!E34+[11]Diciembre!E34</f>
        <v>1100</v>
      </c>
      <c r="F36" s="21">
        <f>+[11]Enero!F34+[11]Febrero!F34+[11]Marzo!F34+[11]Abril!F34+[11]Mayo!F34+[11]Junio!F34+[11]Julio!F34+[11]Agosto!F34+[11]Septiembre!F34+[11]Octubre!F34+[11]Noviembre!F34+[11]Diciembre!F34</f>
        <v>3690</v>
      </c>
      <c r="G36" s="21">
        <f>+[11]Enero!G34+[11]Febrero!G34+[11]Marzo!G34+[11]Abril!G34+[11]Mayo!G34+[11]Junio!G34+[11]Julio!G34+[11]Agosto!G34+[11]Septiembre!G34+[11]Octubre!G34+[11]Noviembre!G34+[11]Diciembre!G34</f>
        <v>401</v>
      </c>
      <c r="H36" s="21">
        <f>+[11]Enero!H34+[11]Febrero!H34+[11]Marzo!H34+[11]Abril!H34+[11]Mayo!H34+[11]Junio!H34+[11]Julio!H34+[11]Agosto!H34+[11]Septiembre!H34+[11]Octubre!H34+[11]Noviembre!H34+[11]Diciembre!H34</f>
        <v>427</v>
      </c>
      <c r="I36" s="21">
        <f>+[11]Enero!I34+[11]Febrero!I34+[11]Marzo!I34+[11]Abril!I34+[11]Mayo!I34+[11]Junio!I34+[11]Julio!I34+[11]Agosto!I34+[11]Septiembre!I34+[11]Octubre!I34+[11]Noviembre!I34+[11]Diciembre!I34</f>
        <v>10016</v>
      </c>
      <c r="J36" s="21">
        <f t="shared" si="0"/>
        <v>17923</v>
      </c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</row>
    <row r="37" spans="1:22" ht="20.100000000000001" customHeight="1" x14ac:dyDescent="0.25">
      <c r="A37" s="226" t="s">
        <v>160</v>
      </c>
      <c r="B37" s="21">
        <f>+[11]Enero!B35+[11]Febrero!B35+[11]Marzo!B35+[11]Abril!B35+[11]Mayo!B35+[11]Junio!B35+[11]Julio!B35+[11]Agosto!B35+[11]Septiembre!B35+[11]Octubre!B35+[11]Noviembre!B35+[11]Diciembre!B35</f>
        <v>1471</v>
      </c>
      <c r="C37" s="21">
        <f>+[11]Enero!C35+[11]Febrero!C35+[11]Marzo!C35+[11]Abril!C35+[11]Mayo!C35+[11]Junio!C35+[11]Julio!C35+[11]Agosto!C35+[11]Septiembre!C35+[11]Octubre!C35+[11]Noviembre!C35+[11]Diciembre!C35</f>
        <v>1137</v>
      </c>
      <c r="D37" s="21">
        <f>+[11]Enero!D35+[11]Febrero!D35+[11]Marzo!D35+[11]Abril!D35+[11]Mayo!D35+[11]Junio!D35+[11]Julio!D35+[11]Agosto!D35+[11]Septiembre!D35+[11]Octubre!D35+[11]Noviembre!D35+[11]Diciembre!D35</f>
        <v>3627</v>
      </c>
      <c r="E37" s="21">
        <f>+[11]Enero!E35+[11]Febrero!E35+[11]Marzo!E35+[11]Abril!E35+[11]Mayo!E35+[11]Junio!E35+[11]Julio!E35+[11]Agosto!E35+[11]Septiembre!E35+[11]Octubre!E35+[11]Noviembre!E35+[11]Diciembre!E35</f>
        <v>2978</v>
      </c>
      <c r="F37" s="21">
        <f>+[11]Enero!F35+[11]Febrero!F35+[11]Marzo!F35+[11]Abril!F35+[11]Mayo!F35+[11]Junio!F35+[11]Julio!F35+[11]Agosto!F35+[11]Septiembre!F35+[11]Octubre!F35+[11]Noviembre!F35+[11]Diciembre!F35</f>
        <v>1941</v>
      </c>
      <c r="G37" s="21">
        <f>+[11]Enero!G35+[11]Febrero!G35+[11]Marzo!G35+[11]Abril!G35+[11]Mayo!G35+[11]Junio!G35+[11]Julio!G35+[11]Agosto!G35+[11]Septiembre!G35+[11]Octubre!G35+[11]Noviembre!G35+[11]Diciembre!G35</f>
        <v>3743</v>
      </c>
      <c r="H37" s="21">
        <f>+[11]Enero!H35+[11]Febrero!H35+[11]Marzo!H35+[11]Abril!H35+[11]Mayo!H35+[11]Junio!H35+[11]Julio!H35+[11]Agosto!H35+[11]Septiembre!H35+[11]Octubre!H35+[11]Noviembre!H35+[11]Diciembre!H35</f>
        <v>1357</v>
      </c>
      <c r="I37" s="21">
        <f>+[11]Enero!I35+[11]Febrero!I35+[11]Marzo!I35+[11]Abril!I35+[11]Mayo!I35+[11]Junio!I35+[11]Julio!I35+[11]Agosto!I35+[11]Septiembre!I35+[11]Octubre!I35+[11]Noviembre!I35+[11]Diciembre!I35</f>
        <v>1502</v>
      </c>
      <c r="J37" s="21">
        <f t="shared" si="0"/>
        <v>17756</v>
      </c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</row>
    <row r="38" spans="1:22" ht="20.100000000000001" customHeight="1" x14ac:dyDescent="0.25">
      <c r="A38" s="226" t="s">
        <v>161</v>
      </c>
      <c r="B38" s="21">
        <f>+[11]Enero!B36+[11]Febrero!B36+[11]Marzo!B36+[11]Abril!B36+[11]Mayo!B36+[11]Junio!B36+[11]Julio!B36+[11]Agosto!B36+[11]Septiembre!B36+[11]Octubre!B36+[11]Noviembre!B36+[11]Diciembre!B36</f>
        <v>346</v>
      </c>
      <c r="C38" s="21">
        <f>+[11]Enero!C36+[11]Febrero!C36+[11]Marzo!C36+[11]Abril!C36+[11]Mayo!C36+[11]Junio!C36+[11]Julio!C36+[11]Agosto!C36+[11]Septiembre!C36+[11]Octubre!C36+[11]Noviembre!C36+[11]Diciembre!C36</f>
        <v>0</v>
      </c>
      <c r="D38" s="21">
        <f>+[11]Enero!D36+[11]Febrero!D36+[11]Marzo!D36+[11]Abril!D36+[11]Mayo!D36+[11]Junio!D36+[11]Julio!D36+[11]Agosto!D36+[11]Septiembre!D36+[11]Octubre!D36+[11]Noviembre!D36+[11]Diciembre!D36</f>
        <v>2873</v>
      </c>
      <c r="E38" s="21">
        <f>+[11]Enero!E36+[11]Febrero!E36+[11]Marzo!E36+[11]Abril!E36+[11]Mayo!E36+[11]Junio!E36+[11]Julio!E36+[11]Agosto!E36+[11]Septiembre!E36+[11]Octubre!E36+[11]Noviembre!E36+[11]Diciembre!E36</f>
        <v>0</v>
      </c>
      <c r="F38" s="21">
        <f>+[11]Enero!F36+[11]Febrero!F36+[11]Marzo!F36+[11]Abril!F36+[11]Mayo!F36+[11]Junio!F36+[11]Julio!F36+[11]Agosto!F36+[11]Septiembre!F36+[11]Octubre!F36+[11]Noviembre!F36+[11]Diciembre!F36</f>
        <v>55</v>
      </c>
      <c r="G38" s="21">
        <f>+[11]Enero!G36+[11]Febrero!G36+[11]Marzo!G36+[11]Abril!G36+[11]Mayo!G36+[11]Junio!G36+[11]Julio!G36+[11]Agosto!G36+[11]Septiembre!G36+[11]Octubre!G36+[11]Noviembre!G36+[11]Diciembre!G36</f>
        <v>4246</v>
      </c>
      <c r="H38" s="21">
        <f>+[11]Enero!H36+[11]Febrero!H36+[11]Marzo!H36+[11]Abril!H36+[11]Mayo!H36+[11]Junio!H36+[11]Julio!H36+[11]Agosto!H36+[11]Septiembre!H36+[11]Octubre!H36+[11]Noviembre!H36+[11]Diciembre!H36</f>
        <v>1438</v>
      </c>
      <c r="I38" s="21">
        <f>+[11]Enero!I36+[11]Febrero!I36+[11]Marzo!I36+[11]Abril!I36+[11]Mayo!I36+[11]Junio!I36+[11]Julio!I36+[11]Agosto!I36+[11]Septiembre!I36+[11]Octubre!I36+[11]Noviembre!I36+[11]Diciembre!I36</f>
        <v>1534</v>
      </c>
      <c r="J38" s="21">
        <f t="shared" si="0"/>
        <v>10492</v>
      </c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</row>
    <row r="39" spans="1:22" ht="20.100000000000001" customHeight="1" x14ac:dyDescent="0.25">
      <c r="A39" s="226" t="s">
        <v>162</v>
      </c>
      <c r="B39" s="21">
        <f>+[11]Enero!B37+[11]Febrero!B37+[11]Marzo!B37+[11]Abril!B37+[11]Mayo!B37+[11]Junio!B37+[11]Julio!B37+[11]Agosto!B37+[11]Septiembre!B37+[11]Octubre!B37+[11]Noviembre!B37+[11]Diciembre!B37</f>
        <v>38</v>
      </c>
      <c r="C39" s="21">
        <f>+[11]Enero!C37+[11]Febrero!C37+[11]Marzo!C37+[11]Abril!C37+[11]Mayo!C37+[11]Junio!C37+[11]Julio!C37+[11]Agosto!C37+[11]Septiembre!C37+[11]Octubre!C37+[11]Noviembre!C37+[11]Diciembre!C37</f>
        <v>968</v>
      </c>
      <c r="D39" s="21">
        <f>+[11]Enero!D37+[11]Febrero!D37+[11]Marzo!D37+[11]Abril!D37+[11]Mayo!D37+[11]Junio!D37+[11]Julio!D37+[11]Agosto!D37+[11]Septiembre!D37+[11]Octubre!D37+[11]Noviembre!D37+[11]Diciembre!D37</f>
        <v>133</v>
      </c>
      <c r="E39" s="21">
        <f>+[11]Enero!E37+[11]Febrero!E37+[11]Marzo!E37+[11]Abril!E37+[11]Mayo!E37+[11]Junio!E37+[11]Julio!E37+[11]Agosto!E37+[11]Septiembre!E37+[11]Octubre!E37+[11]Noviembre!E37+[11]Diciembre!E37</f>
        <v>463</v>
      </c>
      <c r="F39" s="21">
        <f>+[11]Enero!F37+[11]Febrero!F37+[11]Marzo!F37+[11]Abril!F37+[11]Mayo!F37+[11]Junio!F37+[11]Julio!F37+[11]Agosto!F37+[11]Septiembre!F37+[11]Octubre!F37+[11]Noviembre!F37+[11]Diciembre!F37</f>
        <v>606</v>
      </c>
      <c r="G39" s="21">
        <f>+[11]Enero!G37+[11]Febrero!G37+[11]Marzo!G37+[11]Abril!G37+[11]Mayo!G37+[11]Junio!G37+[11]Julio!G37+[11]Agosto!G37+[11]Septiembre!G37+[11]Octubre!G37+[11]Noviembre!G37+[11]Diciembre!G37</f>
        <v>812</v>
      </c>
      <c r="H39" s="21">
        <f>+[11]Enero!H37+[11]Febrero!H37+[11]Marzo!H37+[11]Abril!H37+[11]Mayo!H37+[11]Junio!H37+[11]Julio!H37+[11]Agosto!H37+[11]Septiembre!H37+[11]Octubre!H37+[11]Noviembre!H37+[11]Diciembre!H37</f>
        <v>496</v>
      </c>
      <c r="I39" s="21">
        <f>+[11]Enero!I37+[11]Febrero!I37+[11]Marzo!I37+[11]Abril!I37+[11]Mayo!I37+[11]Junio!I37+[11]Julio!I37+[11]Agosto!I37+[11]Septiembre!I37+[11]Octubre!I37+[11]Noviembre!I37+[11]Diciembre!I37</f>
        <v>2943</v>
      </c>
      <c r="J39" s="21">
        <f t="shared" si="0"/>
        <v>6459</v>
      </c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</row>
    <row r="40" spans="1:22" ht="20.100000000000001" customHeight="1" x14ac:dyDescent="0.25">
      <c r="A40" s="226" t="s">
        <v>163</v>
      </c>
      <c r="B40" s="21">
        <f>+[11]Enero!B38+[11]Febrero!B38+[11]Marzo!B38+[11]Abril!B38+[11]Mayo!B38+[11]Junio!B38+[11]Julio!B38+[11]Agosto!B38+[11]Septiembre!B38+[11]Octubre!B38+[11]Noviembre!B38+[11]Diciembre!B38</f>
        <v>1392</v>
      </c>
      <c r="C40" s="21">
        <f>+[11]Enero!C38+[11]Febrero!C38+[11]Marzo!C38+[11]Abril!C38+[11]Mayo!C38+[11]Junio!C38+[11]Julio!C38+[11]Agosto!C38+[11]Septiembre!C38+[11]Octubre!C38+[11]Noviembre!C38+[11]Diciembre!C38</f>
        <v>15511</v>
      </c>
      <c r="D40" s="21">
        <f>+[11]Enero!D38+[11]Febrero!D38+[11]Marzo!D38+[11]Abril!D38+[11]Mayo!D38+[11]Junio!D38+[11]Julio!D38+[11]Agosto!D38+[11]Septiembre!D38+[11]Octubre!D38+[11]Noviembre!D38+[11]Diciembre!D38</f>
        <v>47</v>
      </c>
      <c r="E40" s="21">
        <f>+[11]Enero!E38+[11]Febrero!E38+[11]Marzo!E38+[11]Abril!E38+[11]Mayo!E38+[11]Junio!E38+[11]Julio!E38+[11]Agosto!E38+[11]Septiembre!E38+[11]Octubre!E38+[11]Noviembre!E38+[11]Diciembre!E38</f>
        <v>801</v>
      </c>
      <c r="F40" s="21">
        <f>+[11]Enero!F38+[11]Febrero!F38+[11]Marzo!F38+[11]Abril!F38+[11]Mayo!F38+[11]Junio!F38+[11]Julio!F38+[11]Agosto!F38+[11]Septiembre!F38+[11]Octubre!F38+[11]Noviembre!F38+[11]Diciembre!F38</f>
        <v>21391</v>
      </c>
      <c r="G40" s="21">
        <f>+[11]Enero!G38+[11]Febrero!G38+[11]Marzo!G38+[11]Abril!G38+[11]Mayo!G38+[11]Junio!G38+[11]Julio!G38+[11]Agosto!G38+[11]Septiembre!G38+[11]Octubre!G38+[11]Noviembre!G38+[11]Diciembre!G38</f>
        <v>62</v>
      </c>
      <c r="H40" s="21">
        <f>+[11]Enero!H38+[11]Febrero!H38+[11]Marzo!H38+[11]Abril!H38+[11]Mayo!H38+[11]Junio!H38+[11]Julio!H38+[11]Agosto!H38+[11]Septiembre!H38+[11]Octubre!H38+[11]Noviembre!H38+[11]Diciembre!H38</f>
        <v>89</v>
      </c>
      <c r="I40" s="21">
        <f>+[11]Enero!I38+[11]Febrero!I38+[11]Marzo!I38+[11]Abril!I38+[11]Mayo!I38+[11]Junio!I38+[11]Julio!I38+[11]Agosto!I38+[11]Septiembre!I38+[11]Octubre!I38+[11]Noviembre!I38+[11]Diciembre!I38</f>
        <v>96</v>
      </c>
      <c r="J40" s="21">
        <f t="shared" si="0"/>
        <v>39389</v>
      </c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</row>
    <row r="41" spans="1:22" ht="20.100000000000001" customHeight="1" x14ac:dyDescent="0.25">
      <c r="A41" s="226" t="s">
        <v>164</v>
      </c>
      <c r="B41" s="21">
        <f>+[11]Enero!B39+[11]Febrero!B39+[11]Marzo!B39+[11]Abril!B39+[11]Mayo!B39+[11]Junio!B39+[11]Julio!B39+[11]Agosto!B39+[11]Septiembre!B39+[11]Octubre!B39+[11]Noviembre!B39+[11]Diciembre!B39</f>
        <v>0</v>
      </c>
      <c r="C41" s="21">
        <f>+[11]Enero!C39+[11]Febrero!C39+[11]Marzo!C39+[11]Abril!C39+[11]Mayo!C39+[11]Junio!C39+[11]Julio!C39+[11]Agosto!C39+[11]Septiembre!C39+[11]Octubre!C39+[11]Noviembre!C39+[11]Diciembre!C39</f>
        <v>5</v>
      </c>
      <c r="D41" s="21">
        <f>+[11]Enero!D39+[11]Febrero!D39+[11]Marzo!D39+[11]Abril!D39+[11]Mayo!D39+[11]Junio!D39+[11]Julio!D39+[11]Agosto!D39+[11]Septiembre!D39+[11]Octubre!D39+[11]Noviembre!D39+[11]Diciembre!D39</f>
        <v>18</v>
      </c>
      <c r="E41" s="21">
        <f>+[11]Enero!E39+[11]Febrero!E39+[11]Marzo!E39+[11]Abril!E39+[11]Mayo!E39+[11]Junio!E39+[11]Julio!E39+[11]Agosto!E39+[11]Septiembre!E39+[11]Octubre!E39+[11]Noviembre!E39+[11]Diciembre!E39</f>
        <v>1</v>
      </c>
      <c r="F41" s="21">
        <f>+[11]Enero!F39+[11]Febrero!F39+[11]Marzo!F39+[11]Abril!F39+[11]Mayo!F39+[11]Junio!F39+[11]Julio!F39+[11]Agosto!F39+[11]Septiembre!F39+[11]Octubre!F39+[11]Noviembre!F39+[11]Diciembre!F39</f>
        <v>0</v>
      </c>
      <c r="G41" s="21">
        <f>+[11]Enero!G39+[11]Febrero!G39+[11]Marzo!G39+[11]Abril!G39+[11]Mayo!G39+[11]Junio!G39+[11]Julio!G39+[11]Agosto!G39+[11]Septiembre!G39+[11]Octubre!G39+[11]Noviembre!G39+[11]Diciembre!G39</f>
        <v>1165</v>
      </c>
      <c r="H41" s="21">
        <f>+[11]Enero!H39+[11]Febrero!H39+[11]Marzo!H39+[11]Abril!H39+[11]Mayo!H39+[11]Junio!H39+[11]Julio!H39+[11]Agosto!H39+[11]Septiembre!H39+[11]Octubre!H39+[11]Noviembre!H39+[11]Diciembre!H39</f>
        <v>10</v>
      </c>
      <c r="I41" s="21">
        <f>+[11]Enero!I39+[11]Febrero!I39+[11]Marzo!I39+[11]Abril!I39+[11]Mayo!I39+[11]Junio!I39+[11]Julio!I39+[11]Agosto!I39+[11]Septiembre!I39+[11]Octubre!I39+[11]Noviembre!I39+[11]Diciembre!I39</f>
        <v>0</v>
      </c>
      <c r="J41" s="21">
        <f t="shared" si="0"/>
        <v>1199</v>
      </c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</row>
    <row r="42" spans="1:22" ht="20.100000000000001" customHeight="1" x14ac:dyDescent="0.25">
      <c r="A42" s="226" t="s">
        <v>165</v>
      </c>
      <c r="B42" s="21">
        <f>+[11]Enero!B40+[11]Febrero!B40+[11]Marzo!B40+[11]Abril!B40+[11]Mayo!B40+[11]Junio!B40+[11]Julio!B40+[11]Agosto!B40+[11]Septiembre!B40+[11]Octubre!B40+[11]Noviembre!B40+[11]Diciembre!B40</f>
        <v>7763</v>
      </c>
      <c r="C42" s="21">
        <f>+[11]Enero!C40+[11]Febrero!C40+[11]Marzo!C40+[11]Abril!C40+[11]Mayo!C40+[11]Junio!C40+[11]Julio!C40+[11]Agosto!C40+[11]Septiembre!C40+[11]Octubre!C40+[11]Noviembre!C40+[11]Diciembre!C40</f>
        <v>3278</v>
      </c>
      <c r="D42" s="21">
        <f>+[11]Enero!D40+[11]Febrero!D40+[11]Marzo!D40+[11]Abril!D40+[11]Mayo!D40+[11]Junio!D40+[11]Julio!D40+[11]Agosto!D40+[11]Septiembre!D40+[11]Octubre!D40+[11]Noviembre!D40+[11]Diciembre!D40</f>
        <v>37428</v>
      </c>
      <c r="E42" s="21">
        <f>+[11]Enero!E40+[11]Febrero!E40+[11]Marzo!E40+[11]Abril!E40+[11]Mayo!E40+[11]Junio!E40+[11]Julio!E40+[11]Agosto!E40+[11]Septiembre!E40+[11]Octubre!E40+[11]Noviembre!E40+[11]Diciembre!E40</f>
        <v>1597</v>
      </c>
      <c r="F42" s="21">
        <f>+[11]Enero!F40+[11]Febrero!F40+[11]Marzo!F40+[11]Abril!F40+[11]Mayo!F40+[11]Junio!F40+[11]Julio!F40+[11]Agosto!F40+[11]Septiembre!F40+[11]Octubre!F40+[11]Noviembre!F40+[11]Diciembre!F40</f>
        <v>5927</v>
      </c>
      <c r="G42" s="21">
        <f>+[11]Enero!G40+[11]Febrero!G40+[11]Marzo!G40+[11]Abril!G40+[11]Mayo!G40+[11]Junio!G40+[11]Julio!G40+[11]Agosto!G40+[11]Septiembre!G40+[11]Octubre!G40+[11]Noviembre!G40+[11]Diciembre!G40</f>
        <v>2068</v>
      </c>
      <c r="H42" s="21">
        <f>+[11]Enero!H40+[11]Febrero!H40+[11]Marzo!H40+[11]Abril!H40+[11]Mayo!H40+[11]Junio!H40+[11]Julio!H40+[11]Agosto!H40+[11]Septiembre!H40+[11]Octubre!H40+[11]Noviembre!H40+[11]Diciembre!H40</f>
        <v>4681</v>
      </c>
      <c r="I42" s="21">
        <f>+[11]Enero!I40+[11]Febrero!I40+[11]Marzo!I40+[11]Abril!I40+[11]Mayo!I40+[11]Junio!I40+[11]Julio!I40+[11]Agosto!I40+[11]Septiembre!I40+[11]Octubre!I40+[11]Noviembre!I40+[11]Diciembre!I40</f>
        <v>1540</v>
      </c>
      <c r="J42" s="21">
        <f t="shared" si="0"/>
        <v>64282</v>
      </c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</row>
    <row r="43" spans="1:22" ht="20.100000000000001" customHeight="1" x14ac:dyDescent="0.25">
      <c r="A43" s="226" t="s">
        <v>166</v>
      </c>
      <c r="B43" s="21">
        <f>+[11]Enero!B41+[11]Febrero!B41+[11]Marzo!B41+[11]Abril!B41+[11]Mayo!B41+[11]Junio!B41+[11]Julio!B41+[11]Agosto!B41+[11]Septiembre!B41+[11]Octubre!B41+[11]Noviembre!B41+[11]Diciembre!B41</f>
        <v>29168</v>
      </c>
      <c r="C43" s="21">
        <f>+[11]Enero!C41+[11]Febrero!C41+[11]Marzo!C41+[11]Abril!C41+[11]Mayo!C41+[11]Junio!C41+[11]Julio!C41+[11]Agosto!C41+[11]Septiembre!C41+[11]Octubre!C41+[11]Noviembre!C41+[11]Diciembre!C41</f>
        <v>20431</v>
      </c>
      <c r="D43" s="21">
        <f>+[11]Enero!D41+[11]Febrero!D41+[11]Marzo!D41+[11]Abril!D41+[11]Mayo!D41+[11]Junio!D41+[11]Julio!D41+[11]Agosto!D41+[11]Septiembre!D41+[11]Octubre!D41+[11]Noviembre!D41+[11]Diciembre!D41</f>
        <v>21291</v>
      </c>
      <c r="E43" s="21">
        <f>+[11]Enero!E41+[11]Febrero!E41+[11]Marzo!E41+[11]Abril!E41+[11]Mayo!E41+[11]Junio!E41+[11]Julio!E41+[11]Agosto!E41+[11]Septiembre!E41+[11]Octubre!E41+[11]Noviembre!E41+[11]Diciembre!E41</f>
        <v>58065</v>
      </c>
      <c r="F43" s="21">
        <f>+[11]Enero!F41+[11]Febrero!F41+[11]Marzo!F41+[11]Abril!F41+[11]Mayo!F41+[11]Junio!F41+[11]Julio!F41+[11]Agosto!F41+[11]Septiembre!F41+[11]Octubre!F41+[11]Noviembre!F41+[11]Diciembre!F41</f>
        <v>27444</v>
      </c>
      <c r="G43" s="21">
        <f>+[11]Enero!G41+[11]Febrero!G41+[11]Marzo!G41+[11]Abril!G41+[11]Mayo!G41+[11]Junio!G41+[11]Julio!G41+[11]Agosto!G41+[11]Septiembre!G41+[11]Octubre!G41+[11]Noviembre!G41+[11]Diciembre!G41</f>
        <v>25692</v>
      </c>
      <c r="H43" s="21">
        <f>+[11]Enero!H41+[11]Febrero!H41+[11]Marzo!H41+[11]Abril!H41+[11]Mayo!H41+[11]Junio!H41+[11]Julio!H41+[11]Agosto!H41+[11]Septiembre!H41+[11]Octubre!H41+[11]Noviembre!H41+[11]Diciembre!H41</f>
        <v>18619</v>
      </c>
      <c r="I43" s="21">
        <f>+[11]Enero!I41+[11]Febrero!I41+[11]Marzo!I41+[11]Abril!I41+[11]Mayo!I41+[11]Junio!I41+[11]Julio!I41+[11]Agosto!I41+[11]Septiembre!I41+[11]Octubre!I41+[11]Noviembre!I41+[11]Diciembre!I41</f>
        <v>7957</v>
      </c>
      <c r="J43" s="21">
        <f t="shared" si="0"/>
        <v>208667</v>
      </c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</row>
    <row r="44" spans="1:22" ht="16.5" customHeight="1" x14ac:dyDescent="0.25">
      <c r="A44" s="227" t="s">
        <v>10</v>
      </c>
      <c r="B44" s="228">
        <f t="shared" ref="B44:I44" si="1">SUM(B10:B43)</f>
        <v>215560.33333333331</v>
      </c>
      <c r="C44" s="228">
        <f t="shared" si="1"/>
        <v>1448960.6666666667</v>
      </c>
      <c r="D44" s="228">
        <f t="shared" si="1"/>
        <v>935491</v>
      </c>
      <c r="E44" s="228">
        <f t="shared" si="1"/>
        <v>835012</v>
      </c>
      <c r="F44" s="228">
        <f t="shared" si="1"/>
        <v>409579.33333333337</v>
      </c>
      <c r="G44" s="228">
        <f t="shared" si="1"/>
        <v>315074.66666666663</v>
      </c>
      <c r="H44" s="228">
        <f t="shared" si="1"/>
        <v>916147.66666666663</v>
      </c>
      <c r="I44" s="228">
        <f t="shared" si="1"/>
        <v>219782.66666666666</v>
      </c>
      <c r="J44" s="228">
        <f>SUM(J10:J43)</f>
        <v>5295608.333333334</v>
      </c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</row>
    <row r="45" spans="1:22" ht="15" customHeight="1" x14ac:dyDescent="0.25">
      <c r="A45" s="90" t="s">
        <v>167</v>
      </c>
      <c r="B45" s="235"/>
      <c r="C45" s="235"/>
      <c r="D45" s="23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</row>
    <row r="46" spans="1:22" ht="15" customHeight="1" x14ac:dyDescent="0.25">
      <c r="A46" s="90"/>
      <c r="B46" s="235"/>
      <c r="C46" s="235"/>
      <c r="D46" s="23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</row>
    <row r="47" spans="1:22" ht="15" customHeight="1" x14ac:dyDescent="0.25">
      <c r="A47" s="90"/>
      <c r="B47" s="235"/>
      <c r="C47" s="235"/>
      <c r="D47" s="23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</row>
    <row r="48" spans="1:22" x14ac:dyDescent="0.25">
      <c r="A48" s="105"/>
      <c r="B48" s="105"/>
      <c r="C48" s="105"/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</row>
    <row r="49" spans="1:22" ht="15" customHeight="1" x14ac:dyDescent="0.25">
      <c r="A49" s="105"/>
      <c r="B49" s="105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</row>
    <row r="50" spans="1:22" x14ac:dyDescent="0.25">
      <c r="A50" s="105"/>
      <c r="B50" s="105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</row>
    <row r="51" spans="1:22" x14ac:dyDescent="0.25">
      <c r="A51" s="105"/>
      <c r="B51" s="105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</row>
    <row r="52" spans="1:22" x14ac:dyDescent="0.25">
      <c r="A52" s="105"/>
      <c r="B52" s="105"/>
      <c r="C52" s="105"/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</row>
    <row r="53" spans="1:22" x14ac:dyDescent="0.25">
      <c r="A53" s="105"/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</row>
    <row r="54" spans="1:22" ht="15.75" x14ac:dyDescent="0.25">
      <c r="A54" s="240" t="s">
        <v>189</v>
      </c>
      <c r="B54" s="240"/>
      <c r="C54" s="240"/>
      <c r="D54" s="240"/>
      <c r="E54" s="240"/>
      <c r="F54" s="240"/>
      <c r="G54" s="240"/>
      <c r="H54" s="240"/>
      <c r="I54" s="240"/>
      <c r="J54" s="240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  <row r="55" spans="1:22" ht="15.75" x14ac:dyDescent="0.25">
      <c r="A55" s="241" t="s">
        <v>83</v>
      </c>
      <c r="B55" s="240"/>
      <c r="C55" s="240"/>
      <c r="D55" s="240"/>
      <c r="E55" s="240"/>
      <c r="F55" s="240"/>
      <c r="G55" s="240"/>
      <c r="H55" s="240"/>
      <c r="I55" s="240"/>
      <c r="J55" s="240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</row>
    <row r="56" spans="1:22" x14ac:dyDescent="0.25">
      <c r="A56" s="118"/>
      <c r="B56" s="105"/>
      <c r="C56" s="105"/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5"/>
      <c r="R56" s="105"/>
      <c r="S56" s="105"/>
      <c r="T56" s="105"/>
      <c r="U56" s="105"/>
      <c r="V56" s="105"/>
    </row>
    <row r="57" spans="1:22" x14ac:dyDescent="0.25">
      <c r="A57" s="126" t="s">
        <v>1</v>
      </c>
      <c r="B57" s="126" t="s">
        <v>2</v>
      </c>
      <c r="C57" s="126" t="s">
        <v>3</v>
      </c>
      <c r="D57" s="126" t="s">
        <v>4</v>
      </c>
      <c r="E57" s="126" t="s">
        <v>5</v>
      </c>
      <c r="F57" s="126" t="s">
        <v>6</v>
      </c>
      <c r="G57" s="126" t="s">
        <v>7</v>
      </c>
      <c r="H57" s="126" t="s">
        <v>8</v>
      </c>
      <c r="I57" s="126" t="s">
        <v>9</v>
      </c>
      <c r="J57" s="126" t="s">
        <v>10</v>
      </c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</row>
    <row r="58" spans="1:22" ht="20.100000000000001" customHeight="1" x14ac:dyDescent="0.25">
      <c r="A58" s="226" t="s">
        <v>133</v>
      </c>
      <c r="B58" s="21">
        <f>+[11]Enero!B52+[11]Febrero!B56+[11]Marzo!B56+[11]Abril!B55+[11]Mayo!B56+[11]Junio!B56+[11]Julio!B56+[11]Agosto!B56+[11]Septiembre!B56+[11]Octubre!B56+[11]Noviembre!B56+[11]Diciembre!B56</f>
        <v>35756</v>
      </c>
      <c r="C58" s="21">
        <f>+[11]Enero!C52+[11]Febrero!C56+[11]Marzo!C56+[11]Abril!C55+[11]Mayo!C56+[11]Junio!C56+[11]Julio!C56+[11]Agosto!C56+[11]Septiembre!C56+[11]Octubre!C56+[11]Noviembre!C56+[11]Diciembre!C56</f>
        <v>1277619</v>
      </c>
      <c r="D58" s="21">
        <f>+[11]Enero!D52+[11]Febrero!D56+[11]Marzo!D56+[11]Abril!D55+[11]Mayo!D56+[11]Junio!D56+[11]Julio!D56+[11]Agosto!D56+[11]Septiembre!D56+[11]Octubre!D56+[11]Noviembre!D56+[11]Diciembre!D56</f>
        <v>789773</v>
      </c>
      <c r="E58" s="21">
        <f>+[11]Enero!E52+[11]Febrero!E56+[11]Marzo!E56+[11]Abril!E55+[11]Mayo!E56+[11]Junio!E56+[11]Julio!E56+[11]Agosto!E56+[11]Septiembre!E56+[11]Octubre!E56+[11]Noviembre!E56+[11]Diciembre!E56</f>
        <v>376017</v>
      </c>
      <c r="F58" s="21">
        <f>+[11]Enero!F52+[11]Febrero!F56+[11]Marzo!F56+[11]Abril!F55+[11]Mayo!F56+[11]Junio!F56+[11]Julio!F56+[11]Agosto!F56+[11]Septiembre!F56+[11]Octubre!F56+[11]Noviembre!F56+[11]Diciembre!F56</f>
        <v>67302</v>
      </c>
      <c r="G58" s="21">
        <f>+[11]Enero!G52+[11]Febrero!G56+[11]Marzo!G56+[11]Abril!G55+[11]Mayo!G56+[11]Junio!G56+[11]Julio!G56+[11]Agosto!G56+[11]Septiembre!G56+[11]Octubre!G56+[11]Noviembre!G56+[11]Diciembre!G56</f>
        <v>0</v>
      </c>
      <c r="H58" s="21">
        <f>+[11]Enero!H52+[11]Febrero!H56+[11]Marzo!H56+[11]Abril!H55+[11]Mayo!H56+[11]Junio!H56+[11]Julio!H56+[11]Agosto!H56+[11]Septiembre!H56+[11]Octubre!H56+[11]Noviembre!H56+[11]Diciembre!H56</f>
        <v>175666</v>
      </c>
      <c r="I58" s="21">
        <f>+[11]Enero!I52+[11]Febrero!I56+[11]Marzo!I56+[11]Abril!I55+[11]Mayo!I56+[11]Junio!I56+[11]Julio!I56+[11]Agosto!I56+[11]Septiembre!I56+[11]Octubre!I56+[11]Noviembre!I56+[11]Diciembre!I56</f>
        <v>56198</v>
      </c>
      <c r="J58" s="21">
        <f>SUM(B58:I58)</f>
        <v>2778331</v>
      </c>
      <c r="K58" s="105"/>
      <c r="L58" s="108"/>
      <c r="M58" s="105"/>
      <c r="N58" s="105"/>
      <c r="O58" s="105"/>
      <c r="P58" s="105"/>
      <c r="Q58" s="105"/>
      <c r="R58" s="105"/>
      <c r="S58" s="105"/>
      <c r="T58" s="105"/>
      <c r="U58" s="105"/>
      <c r="V58" s="105"/>
    </row>
    <row r="59" spans="1:22" ht="20.100000000000001" customHeight="1" x14ac:dyDescent="0.25">
      <c r="A59" s="226" t="s">
        <v>134</v>
      </c>
      <c r="B59" s="21">
        <f>+[11]Enero!B53+[11]Febrero!B57+[11]Marzo!B57+[11]Abril!B56+[11]Mayo!B57+[11]Junio!B57+[11]Julio!B57+[11]Agosto!B57+[11]Septiembre!B57+[11]Octubre!B57+[11]Noviembre!B57+[11]Diciembre!B57</f>
        <v>38189.666666666672</v>
      </c>
      <c r="C59" s="21">
        <f>+[11]Enero!C53+[11]Febrero!C57+[11]Marzo!C57+[11]Abril!C56+[11]Mayo!C57+[11]Junio!C57+[11]Julio!C57+[11]Agosto!C57+[11]Septiembre!C57+[11]Octubre!C57+[11]Noviembre!C57+[11]Diciembre!C57</f>
        <v>12836.666666666666</v>
      </c>
      <c r="D59" s="21">
        <f>+[11]Enero!D53+[11]Febrero!D57+[11]Marzo!D57+[11]Abril!D56+[11]Mayo!D57+[11]Junio!D57+[11]Julio!D57+[11]Agosto!D57+[11]Septiembre!D57+[11]Octubre!D57+[11]Noviembre!D57+[11]Diciembre!D57</f>
        <v>24362.333333333332</v>
      </c>
      <c r="E59" s="21">
        <f>+[11]Enero!E53+[11]Febrero!E57+[11]Marzo!E57+[11]Abril!E56+[11]Mayo!E57+[11]Junio!E57+[11]Julio!E57+[11]Agosto!E57+[11]Septiembre!E57+[11]Octubre!E57+[11]Noviembre!E57+[11]Diciembre!E57</f>
        <v>21179.666666666668</v>
      </c>
      <c r="F59" s="21">
        <f>+[11]Enero!F53+[11]Febrero!F57+[11]Marzo!F57+[11]Abril!F56+[11]Mayo!F57+[11]Junio!F57+[11]Julio!F57+[11]Agosto!F57+[11]Septiembre!F57+[11]Octubre!F57+[11]Noviembre!F57+[11]Diciembre!F57</f>
        <v>39930.666666666664</v>
      </c>
      <c r="G59" s="21">
        <f>+[11]Enero!G53+[11]Febrero!G57+[11]Marzo!G57+[11]Abril!G56+[11]Mayo!G57+[11]Junio!G57+[11]Julio!G57+[11]Agosto!G57+[11]Septiembre!G57+[11]Octubre!G57+[11]Noviembre!G57+[11]Diciembre!G57</f>
        <v>36305</v>
      </c>
      <c r="H59" s="21">
        <f>+[11]Enero!H53+[11]Febrero!H57+[11]Marzo!H57+[11]Abril!H56+[11]Mayo!H57+[11]Junio!H57+[11]Julio!H57+[11]Agosto!H57+[11]Septiembre!H57+[11]Octubre!H57+[11]Noviembre!H57+[11]Diciembre!H57</f>
        <v>149058.33333333331</v>
      </c>
      <c r="I59" s="21">
        <f>+[11]Enero!I53+[11]Febrero!I57+[11]Marzo!I57+[11]Abril!I56+[11]Mayo!I57+[11]Junio!I57+[11]Julio!I57+[11]Agosto!I57+[11]Septiembre!I57+[11]Octubre!I57+[11]Noviembre!I57+[11]Diciembre!I57</f>
        <v>25273</v>
      </c>
      <c r="J59" s="21">
        <f t="shared" ref="J59:J91" si="2">SUM(B59:I59)</f>
        <v>347135.33333333331</v>
      </c>
      <c r="K59" s="105"/>
      <c r="L59" s="108"/>
      <c r="M59" s="105"/>
      <c r="N59" s="105"/>
      <c r="O59" s="105"/>
      <c r="P59" s="105"/>
      <c r="Q59" s="105"/>
      <c r="R59" s="105"/>
      <c r="S59" s="105"/>
      <c r="T59" s="105"/>
      <c r="U59" s="105"/>
      <c r="V59" s="105"/>
    </row>
    <row r="60" spans="1:22" ht="20.100000000000001" customHeight="1" x14ac:dyDescent="0.25">
      <c r="A60" s="226" t="s">
        <v>135</v>
      </c>
      <c r="B60" s="21">
        <f>+[11]Enero!B54+[11]Febrero!B58+[11]Marzo!B58+[11]Abril!B57+[11]Mayo!B58+[11]Junio!B58+[11]Julio!B58+[11]Agosto!B58+[11]Septiembre!B58+[11]Octubre!B58+[11]Noviembre!B58+[11]Diciembre!B58</f>
        <v>0</v>
      </c>
      <c r="C60" s="21">
        <f>+[11]Enero!C54+[11]Febrero!C58+[11]Marzo!C58+[11]Abril!C57+[11]Mayo!C58+[11]Junio!C58+[11]Julio!C58+[11]Agosto!C58+[11]Septiembre!C58+[11]Octubre!C58+[11]Noviembre!C58+[11]Diciembre!C58</f>
        <v>0</v>
      </c>
      <c r="D60" s="21">
        <f>+[11]Enero!D54+[11]Febrero!D58+[11]Marzo!D58+[11]Abril!D57+[11]Mayo!D58+[11]Junio!D58+[11]Julio!D58+[11]Agosto!D58+[11]Septiembre!D58+[11]Octubre!D58+[11]Noviembre!D58+[11]Diciembre!D58</f>
        <v>885</v>
      </c>
      <c r="E60" s="21">
        <f>+[11]Enero!E54+[11]Febrero!E58+[11]Marzo!E58+[11]Abril!E57+[11]Mayo!E58+[11]Junio!E58+[11]Julio!E58+[11]Agosto!E58+[11]Septiembre!E58+[11]Octubre!E58+[11]Noviembre!E58+[11]Diciembre!E58</f>
        <v>0</v>
      </c>
      <c r="F60" s="21">
        <f>+[11]Enero!F54+[11]Febrero!F58+[11]Marzo!F58+[11]Abril!F57+[11]Mayo!F58+[11]Junio!F58+[11]Julio!F58+[11]Agosto!F58+[11]Septiembre!F58+[11]Octubre!F58+[11]Noviembre!F58+[11]Diciembre!F58</f>
        <v>0</v>
      </c>
      <c r="G60" s="21">
        <f>+[11]Enero!G54+[11]Febrero!G58+[11]Marzo!G58+[11]Abril!G57+[11]Mayo!G58+[11]Junio!G58+[11]Julio!G58+[11]Agosto!G58+[11]Septiembre!G58+[11]Octubre!G58+[11]Noviembre!G58+[11]Diciembre!G58</f>
        <v>23146</v>
      </c>
      <c r="H60" s="21">
        <f>+[11]Enero!H54+[11]Febrero!H58+[11]Marzo!H58+[11]Abril!H57+[11]Mayo!H58+[11]Junio!H58+[11]Julio!H58+[11]Agosto!H58+[11]Septiembre!H58+[11]Octubre!H58+[11]Noviembre!H58+[11]Diciembre!H58</f>
        <v>0</v>
      </c>
      <c r="I60" s="21">
        <f>+[11]Enero!I54+[11]Febrero!I58+[11]Marzo!I58+[11]Abril!I57+[11]Mayo!I58+[11]Junio!I58+[11]Julio!I58+[11]Agosto!I58+[11]Septiembre!I58+[11]Octubre!I58+[11]Noviembre!I58+[11]Diciembre!I58</f>
        <v>271</v>
      </c>
      <c r="J60" s="21">
        <f t="shared" si="2"/>
        <v>24302</v>
      </c>
      <c r="K60" s="105"/>
      <c r="L60" s="108"/>
      <c r="M60" s="105"/>
      <c r="N60" s="105"/>
      <c r="O60" s="105"/>
      <c r="P60" s="105"/>
      <c r="Q60" s="105"/>
      <c r="R60" s="105"/>
      <c r="S60" s="105"/>
      <c r="T60" s="105"/>
      <c r="U60" s="105"/>
      <c r="V60" s="105"/>
    </row>
    <row r="61" spans="1:22" ht="20.100000000000001" customHeight="1" x14ac:dyDescent="0.25">
      <c r="A61" s="226" t="s">
        <v>136</v>
      </c>
      <c r="B61" s="21">
        <f>(+[11]Enero!B55+[11]Febrero!B59+[11]Marzo!B59+[11]Abril!B58+[11]Mayo!B59+[11]Junio!B59+[11]Julio!B59+[11]Agosto!B59+[11]Septiembre!B59+[11]Octubre!B59+[11]Noviembre!B59+[11]Diciembre!B59)/4.4</f>
        <v>5396.1363636363631</v>
      </c>
      <c r="C61" s="21">
        <f>(+[11]Enero!C55+[11]Febrero!C59+[11]Marzo!C59+[11]Abril!C58+[11]Mayo!C59+[11]Junio!C59+[11]Julio!C59+[11]Agosto!C59+[11]Septiembre!C59+[11]Octubre!C59+[11]Noviembre!C59+[11]Diciembre!C59)/4.4</f>
        <v>472917.04545454541</v>
      </c>
      <c r="D61" s="21">
        <f>(+[11]Enero!D55+[11]Febrero!D59+[11]Marzo!D59+[11]Abril!D58+[11]Mayo!D59+[11]Junio!D59+[11]Julio!D59+[11]Agosto!D59+[11]Septiembre!D59+[11]Octubre!D59+[11]Noviembre!D59+[11]Diciembre!D59)/4.4</f>
        <v>4798.181818181818</v>
      </c>
      <c r="E61" s="21">
        <f>(+[11]Enero!E55+[11]Febrero!E59+[11]Marzo!E59+[11]Abril!E58+[11]Mayo!E59+[11]Junio!E59+[11]Julio!E59+[11]Agosto!E59+[11]Septiembre!E59+[11]Octubre!E59+[11]Noviembre!E59+[11]Diciembre!E59)/4.4</f>
        <v>7121.363636363636</v>
      </c>
      <c r="F61" s="21">
        <f>(+[11]Enero!F55+[11]Febrero!F59+[11]Marzo!F59+[11]Abril!F58+[11]Mayo!F59+[11]Junio!F59+[11]Julio!F59+[11]Agosto!F59+[11]Septiembre!F59+[11]Octubre!F59+[11]Noviembre!F59+[11]Diciembre!F59)/4.4</f>
        <v>26117.499999999996</v>
      </c>
      <c r="G61" s="21">
        <f>(+[11]Enero!G55+[11]Febrero!G59+[11]Marzo!G59+[11]Abril!G58+[11]Mayo!G59+[11]Junio!G59+[11]Julio!G59+[11]Agosto!G59+[11]Septiembre!G59+[11]Octubre!G59+[11]Noviembre!G59+[11]Diciembre!G59)/4.4</f>
        <v>19210.681818181816</v>
      </c>
      <c r="H61" s="21">
        <f>(+[11]Enero!H55+[11]Febrero!H59+[11]Marzo!H59+[11]Abril!H58+[11]Mayo!H59+[11]Junio!H59+[11]Julio!H59+[11]Agosto!H59+[11]Septiembre!H59+[11]Octubre!H59+[11]Noviembre!H59+[11]Diciembre!H59)/4.4</f>
        <v>6259.3181818181811</v>
      </c>
      <c r="I61" s="21">
        <f>(+[11]Enero!I55+[11]Febrero!I59+[11]Marzo!I59+[11]Abril!I58+[11]Mayo!I59+[11]Junio!I59+[11]Julio!I59+[11]Agosto!I59+[11]Septiembre!I59+[11]Octubre!I59+[11]Noviembre!I59+[11]Diciembre!I59)/4.4</f>
        <v>84874.318181818177</v>
      </c>
      <c r="J61" s="21">
        <f t="shared" si="2"/>
        <v>626694.54545454541</v>
      </c>
      <c r="K61" s="105"/>
      <c r="L61" s="108"/>
      <c r="M61" s="105"/>
      <c r="N61" s="105"/>
      <c r="O61" s="105"/>
      <c r="P61" s="105"/>
      <c r="Q61" s="105"/>
      <c r="R61" s="105"/>
      <c r="S61" s="105"/>
      <c r="T61" s="105"/>
      <c r="U61" s="105"/>
      <c r="V61" s="105"/>
    </row>
    <row r="62" spans="1:22" ht="20.100000000000001" customHeight="1" x14ac:dyDescent="0.25">
      <c r="A62" s="226" t="s">
        <v>137</v>
      </c>
      <c r="B62" s="21">
        <f>+[11]Enero!B56+[11]Febrero!B60+[11]Marzo!B60+[11]Abril!B59+[11]Mayo!B60+[11]Junio!B60+[11]Julio!B60+[11]Agosto!B60+[11]Septiembre!B60+[11]Octubre!B60+[11]Noviembre!B60+[11]Diciembre!B60</f>
        <v>0</v>
      </c>
      <c r="C62" s="21">
        <f>+[11]Enero!C56+[11]Febrero!C60+[11]Marzo!C60+[11]Abril!C59+[11]Mayo!C60+[11]Junio!C60+[11]Julio!C60+[11]Agosto!C60+[11]Septiembre!C60+[11]Octubre!C60+[11]Noviembre!C60+[11]Diciembre!C60</f>
        <v>192</v>
      </c>
      <c r="D62" s="21">
        <f>+[11]Enero!D56+[11]Febrero!D60+[11]Marzo!D60+[11]Abril!D59+[11]Mayo!D60+[11]Junio!D60+[11]Julio!D60+[11]Agosto!D60+[11]Septiembre!D60+[11]Octubre!D60+[11]Noviembre!D60+[11]Diciembre!D60</f>
        <v>8414</v>
      </c>
      <c r="E62" s="21">
        <f>+[11]Enero!E56+[11]Febrero!E60+[11]Marzo!E60+[11]Abril!E59+[11]Mayo!E60+[11]Junio!E60+[11]Julio!E60+[11]Agosto!E60+[11]Septiembre!E60+[11]Octubre!E60+[11]Noviembre!E60+[11]Diciembre!E60</f>
        <v>0</v>
      </c>
      <c r="F62" s="21">
        <f>+[11]Enero!F56+[11]Febrero!F60+[11]Marzo!F60+[11]Abril!F59+[11]Mayo!F60+[11]Junio!F60+[11]Julio!F60+[11]Agosto!F60+[11]Septiembre!F60+[11]Octubre!F60+[11]Noviembre!F60+[11]Diciembre!F60</f>
        <v>33.666666666666671</v>
      </c>
      <c r="G62" s="21">
        <f>+[11]Enero!G56+[11]Febrero!G60+[11]Marzo!G60+[11]Abril!G59+[11]Mayo!G60+[11]Junio!G60+[11]Julio!G60+[11]Agosto!G60+[11]Septiembre!G60+[11]Octubre!G60+[11]Noviembre!G60+[11]Diciembre!G60</f>
        <v>479</v>
      </c>
      <c r="H62" s="21">
        <f>+[11]Enero!H56+[11]Febrero!H60+[11]Marzo!H60+[11]Abril!H59+[11]Mayo!H60+[11]Junio!H60+[11]Julio!H60+[11]Agosto!H60+[11]Septiembre!H60+[11]Octubre!H60+[11]Noviembre!H60+[11]Diciembre!H60</f>
        <v>29587</v>
      </c>
      <c r="I62" s="21">
        <f>+[11]Enero!I56+[11]Febrero!I60+[11]Marzo!I60+[11]Abril!I59+[11]Mayo!I60+[11]Junio!I60+[11]Julio!I60+[11]Agosto!I60+[11]Septiembre!I60+[11]Octubre!I60+[11]Noviembre!I60+[11]Diciembre!I60</f>
        <v>6874.666666666667</v>
      </c>
      <c r="J62" s="21">
        <f t="shared" si="2"/>
        <v>45580.333333333328</v>
      </c>
      <c r="K62" s="105"/>
      <c r="L62" s="108"/>
      <c r="M62" s="105"/>
      <c r="N62" s="105"/>
      <c r="O62" s="105"/>
      <c r="P62" s="105"/>
      <c r="Q62" s="105"/>
      <c r="R62" s="105"/>
      <c r="S62" s="105"/>
      <c r="T62" s="105"/>
      <c r="U62" s="105"/>
      <c r="V62" s="105"/>
    </row>
    <row r="63" spans="1:22" ht="20.100000000000001" customHeight="1" x14ac:dyDescent="0.25">
      <c r="A63" s="226" t="s">
        <v>138</v>
      </c>
      <c r="B63" s="21">
        <f>+[11]Enero!B57+[11]Febrero!B61+[11]Marzo!B61+[11]Abril!B60+[11]Mayo!B61+[11]Junio!B61+[11]Julio!B61+[11]Agosto!B61+[11]Septiembre!B61+[11]Octubre!B61+[11]Noviembre!B61+[11]Diciembre!B61</f>
        <v>9875</v>
      </c>
      <c r="C63" s="21">
        <f>+[11]Enero!C57+[11]Febrero!C61+[11]Marzo!C61+[11]Abril!C60+[11]Mayo!C61+[11]Junio!C61+[11]Julio!C61+[11]Agosto!C61+[11]Septiembre!C61+[11]Octubre!C61+[11]Noviembre!C61+[11]Diciembre!C61</f>
        <v>7860</v>
      </c>
      <c r="D63" s="21">
        <f>+[11]Enero!D57+[11]Febrero!D61+[11]Marzo!D61+[11]Abril!D60+[11]Mayo!D61+[11]Junio!D61+[11]Julio!D61+[11]Agosto!D61+[11]Septiembre!D61+[11]Octubre!D61+[11]Noviembre!D61+[11]Diciembre!D61</f>
        <v>13145.666666666666</v>
      </c>
      <c r="E63" s="21">
        <f>+[11]Enero!E57+[11]Febrero!E61+[11]Marzo!E61+[11]Abril!E60+[11]Mayo!E61+[11]Junio!E61+[11]Julio!E61+[11]Agosto!E61+[11]Septiembre!E61+[11]Octubre!E61+[11]Noviembre!E61+[11]Diciembre!E61</f>
        <v>15745</v>
      </c>
      <c r="F63" s="21">
        <f>+[11]Enero!F57+[11]Febrero!F61+[11]Marzo!F61+[11]Abril!F60+[11]Mayo!F61+[11]Junio!F61+[11]Julio!F61+[11]Agosto!F61+[11]Septiembre!F61+[11]Octubre!F61+[11]Noviembre!F61+[11]Diciembre!F61</f>
        <v>18058</v>
      </c>
      <c r="G63" s="21">
        <f>+[11]Enero!G57+[11]Febrero!G61+[11]Marzo!G61+[11]Abril!G60+[11]Mayo!G61+[11]Junio!G61+[11]Julio!G61+[11]Agosto!G61+[11]Septiembre!G61+[11]Octubre!G61+[11]Noviembre!G61+[11]Diciembre!G61</f>
        <v>16268</v>
      </c>
      <c r="H63" s="21">
        <f>+[11]Enero!H57+[11]Febrero!H61+[11]Marzo!H61+[11]Abril!H60+[11]Mayo!H61+[11]Junio!H61+[11]Julio!H61+[11]Agosto!H61+[11]Septiembre!H61+[11]Octubre!H61+[11]Noviembre!H61+[11]Diciembre!H61</f>
        <v>229626</v>
      </c>
      <c r="I63" s="21">
        <f>+[11]Enero!I57+[11]Febrero!I61+[11]Marzo!I61+[11]Abril!I60+[11]Mayo!I61+[11]Junio!I61+[11]Julio!I61+[11]Agosto!I61+[11]Septiembre!I61+[11]Octubre!I61+[11]Noviembre!I61+[11]Diciembre!I61</f>
        <v>27111</v>
      </c>
      <c r="J63" s="21">
        <f t="shared" si="2"/>
        <v>337688.66666666663</v>
      </c>
      <c r="K63" s="105"/>
      <c r="L63" s="108"/>
      <c r="M63" s="105"/>
      <c r="N63" s="105"/>
      <c r="O63" s="105"/>
      <c r="P63" s="105"/>
      <c r="Q63" s="105"/>
      <c r="R63" s="105"/>
      <c r="S63" s="105"/>
      <c r="T63" s="105"/>
      <c r="U63" s="105"/>
      <c r="V63" s="105"/>
    </row>
    <row r="64" spans="1:22" ht="20.100000000000001" customHeight="1" x14ac:dyDescent="0.25">
      <c r="A64" s="226" t="s">
        <v>139</v>
      </c>
      <c r="B64" s="21">
        <f>+[11]Enero!B58+[11]Febrero!B62+[11]Marzo!B62+[11]Abril!B61+[11]Mayo!B62+[11]Junio!B62+[11]Julio!B62+[11]Agosto!B62+[11]Septiembre!B62+[11]Octubre!B62+[11]Noviembre!B62+[11]Diciembre!B62</f>
        <v>523</v>
      </c>
      <c r="C64" s="21">
        <f>+[11]Enero!C58+[11]Febrero!C62+[11]Marzo!C62+[11]Abril!C61+[11]Mayo!C62+[11]Junio!C62+[11]Julio!C62+[11]Agosto!C62+[11]Septiembre!C62+[11]Octubre!C62+[11]Noviembre!C62+[11]Diciembre!C62</f>
        <v>1573.6666666666667</v>
      </c>
      <c r="D64" s="21">
        <f>+[11]Enero!D58+[11]Febrero!D62+[11]Marzo!D62+[11]Abril!D61+[11]Mayo!D62+[11]Junio!D62+[11]Julio!D62+[11]Agosto!D62+[11]Septiembre!D62+[11]Octubre!D62+[11]Noviembre!D62+[11]Diciembre!D62</f>
        <v>9291.6666666666679</v>
      </c>
      <c r="E64" s="21">
        <f>+[11]Enero!E58+[11]Febrero!E62+[11]Marzo!E62+[11]Abril!E61+[11]Mayo!E62+[11]Junio!E62+[11]Julio!E62+[11]Agosto!E62+[11]Septiembre!E62+[11]Octubre!E62+[11]Noviembre!E62+[11]Diciembre!E62</f>
        <v>2730</v>
      </c>
      <c r="F64" s="21">
        <f>+[11]Enero!F58+[11]Febrero!F62+[11]Marzo!F62+[11]Abril!F61+[11]Mayo!F62+[11]Junio!F62+[11]Julio!F62+[11]Agosto!F62+[11]Septiembre!F62+[11]Octubre!F62+[11]Noviembre!F62+[11]Diciembre!F62</f>
        <v>9023.6666666666661</v>
      </c>
      <c r="G64" s="21">
        <f>+[11]Enero!G58+[11]Febrero!G62+[11]Marzo!G62+[11]Abril!G61+[11]Mayo!G62+[11]Junio!G62+[11]Julio!G62+[11]Agosto!G62+[11]Septiembre!G62+[11]Octubre!G62+[11]Noviembre!G62+[11]Diciembre!G62</f>
        <v>68855.666666666657</v>
      </c>
      <c r="H64" s="21">
        <f>+[11]Enero!H58+[11]Febrero!H62+[11]Marzo!H62+[11]Abril!H61+[11]Mayo!H62+[11]Junio!H62+[11]Julio!H62+[11]Agosto!H62+[11]Septiembre!H62+[11]Octubre!H62+[11]Noviembre!H62+[11]Diciembre!H62</f>
        <v>154733</v>
      </c>
      <c r="I64" s="21">
        <f>+[11]Enero!I58+[11]Febrero!I62+[11]Marzo!I62+[11]Abril!I61+[11]Mayo!I62+[11]Junio!I62+[11]Julio!I62+[11]Agosto!I62+[11]Septiembre!I62+[11]Octubre!I62+[11]Noviembre!I62+[11]Diciembre!I62</f>
        <v>14185</v>
      </c>
      <c r="J64" s="21">
        <f t="shared" si="2"/>
        <v>260915.66666666666</v>
      </c>
      <c r="K64" s="105"/>
      <c r="L64" s="108"/>
      <c r="M64" s="105"/>
      <c r="N64" s="105"/>
      <c r="O64" s="105"/>
      <c r="P64" s="105"/>
      <c r="Q64" s="105"/>
      <c r="R64" s="105"/>
      <c r="S64" s="105"/>
      <c r="T64" s="105"/>
      <c r="U64" s="105"/>
      <c r="V64" s="105"/>
    </row>
    <row r="65" spans="1:22" ht="20.100000000000001" customHeight="1" x14ac:dyDescent="0.25">
      <c r="A65" s="226" t="s">
        <v>140</v>
      </c>
      <c r="B65" s="21">
        <f>+[11]Enero!B59+[11]Febrero!B63+[11]Marzo!B63+[11]Abril!B62+[11]Mayo!B63+[11]Junio!B63+[11]Julio!B63+[11]Agosto!B63+[11]Septiembre!B63+[11]Octubre!B63+[11]Noviembre!B63+[11]Diciembre!B63</f>
        <v>755</v>
      </c>
      <c r="C65" s="21">
        <f>+[11]Enero!C59+[11]Febrero!C63+[11]Marzo!C63+[11]Abril!C62+[11]Mayo!C63+[11]Junio!C63+[11]Julio!C63+[11]Agosto!C63+[11]Septiembre!C63+[11]Octubre!C63+[11]Noviembre!C63+[11]Diciembre!C63</f>
        <v>13</v>
      </c>
      <c r="D65" s="21">
        <f>+[11]Enero!D59+[11]Febrero!D63+[11]Marzo!D63+[11]Abril!D62+[11]Mayo!D63+[11]Junio!D63+[11]Julio!D63+[11]Agosto!D63+[11]Septiembre!D63+[11]Octubre!D63+[11]Noviembre!D63+[11]Diciembre!D63</f>
        <v>39</v>
      </c>
      <c r="E65" s="21">
        <f>+[11]Enero!E59+[11]Febrero!E63+[11]Marzo!E63+[11]Abril!E62+[11]Mayo!E63+[11]Junio!E63+[11]Julio!E63+[11]Agosto!E63+[11]Septiembre!E63+[11]Octubre!E63+[11]Noviembre!E63+[11]Diciembre!E63</f>
        <v>0</v>
      </c>
      <c r="F65" s="21">
        <f>+[11]Enero!F59+[11]Febrero!F63+[11]Marzo!F63+[11]Abril!F62+[11]Mayo!F63+[11]Junio!F63+[11]Julio!F63+[11]Agosto!F63+[11]Septiembre!F63+[11]Octubre!F63+[11]Noviembre!F63+[11]Diciembre!F63</f>
        <v>240</v>
      </c>
      <c r="G65" s="21">
        <f>+[11]Enero!G59+[11]Febrero!G63+[11]Marzo!G63+[11]Abril!G62+[11]Mayo!G63+[11]Junio!G63+[11]Julio!G63+[11]Agosto!G63+[11]Septiembre!G63+[11]Octubre!G63+[11]Noviembre!G63+[11]Diciembre!G63</f>
        <v>9607</v>
      </c>
      <c r="H65" s="21">
        <f>+[11]Enero!H59+[11]Febrero!H63+[11]Marzo!H63+[11]Abril!H62+[11]Mayo!H63+[11]Junio!H63+[11]Julio!H63+[11]Agosto!H63+[11]Septiembre!H63+[11]Octubre!H63+[11]Noviembre!H63+[11]Diciembre!H63</f>
        <v>2855</v>
      </c>
      <c r="I65" s="21">
        <f>+[11]Enero!I59+[11]Febrero!I63+[11]Marzo!I63+[11]Abril!I62+[11]Mayo!I63+[11]Junio!I63+[11]Julio!I63+[11]Agosto!I63+[11]Septiembre!I63+[11]Octubre!I63+[11]Noviembre!I63+[11]Diciembre!I63</f>
        <v>0</v>
      </c>
      <c r="J65" s="21">
        <f t="shared" si="2"/>
        <v>13509</v>
      </c>
      <c r="K65" s="105"/>
      <c r="L65" s="108"/>
      <c r="M65" s="105"/>
      <c r="N65" s="105"/>
      <c r="O65" s="105"/>
      <c r="P65" s="105"/>
      <c r="Q65" s="105"/>
      <c r="R65" s="105"/>
      <c r="S65" s="105"/>
      <c r="T65" s="105"/>
      <c r="U65" s="105"/>
      <c r="V65" s="105"/>
    </row>
    <row r="66" spans="1:22" ht="20.100000000000001" customHeight="1" x14ac:dyDescent="0.25">
      <c r="A66" s="226" t="s">
        <v>141</v>
      </c>
      <c r="B66" s="21">
        <f>+[11]Enero!B60+[11]Febrero!B64+[11]Marzo!B64+[11]Abril!B63+[11]Mayo!B64+[11]Junio!B64+[11]Julio!B64+[11]Agosto!B64+[11]Septiembre!B64+[11]Octubre!B64+[11]Noviembre!B64+[11]Diciembre!B64</f>
        <v>7586.666666666667</v>
      </c>
      <c r="C66" s="21">
        <f>+[11]Enero!C60+[11]Febrero!C64+[11]Marzo!C64+[11]Abril!C63+[11]Mayo!C64+[11]Junio!C64+[11]Julio!C64+[11]Agosto!C64+[11]Septiembre!C64+[11]Octubre!C64+[11]Noviembre!C64+[11]Diciembre!C64</f>
        <v>20980.666666666668</v>
      </c>
      <c r="D66" s="21">
        <f>+[11]Enero!D60+[11]Febrero!D64+[11]Marzo!D64+[11]Abril!D63+[11]Mayo!D64+[11]Junio!D64+[11]Julio!D64+[11]Agosto!D64+[11]Septiembre!D64+[11]Octubre!D64+[11]Noviembre!D64+[11]Diciembre!D64</f>
        <v>30468.666666666668</v>
      </c>
      <c r="E66" s="21">
        <f>+[11]Enero!E60+[11]Febrero!E64+[11]Marzo!E64+[11]Abril!E63+[11]Mayo!E64+[11]Junio!E64+[11]Julio!E64+[11]Agosto!E64+[11]Septiembre!E64+[11]Octubre!E64+[11]Noviembre!E64+[11]Diciembre!E64</f>
        <v>11099</v>
      </c>
      <c r="F66" s="21">
        <f>+[11]Enero!F60+[11]Febrero!F64+[11]Marzo!F64+[11]Abril!F63+[11]Mayo!F64+[11]Junio!F64+[11]Julio!F64+[11]Agosto!F64+[11]Septiembre!F64+[11]Octubre!F64+[11]Noviembre!F64+[11]Diciembre!F64</f>
        <v>46044.333333333336</v>
      </c>
      <c r="G66" s="21">
        <f>+[11]Enero!G60+[11]Febrero!G64+[11]Marzo!G64+[11]Abril!G63+[11]Mayo!G64+[11]Junio!G64+[11]Julio!G64+[11]Agosto!G64+[11]Septiembre!G64+[11]Octubre!G64+[11]Noviembre!G64+[11]Diciembre!G64</f>
        <v>126601.66666666667</v>
      </c>
      <c r="H66" s="21">
        <f>+[11]Enero!H60+[11]Febrero!H64+[11]Marzo!H64+[11]Abril!H63+[11]Mayo!H64+[11]Junio!H64+[11]Julio!H64+[11]Agosto!H64+[11]Septiembre!H64+[11]Octubre!H64+[11]Noviembre!H64+[11]Diciembre!H64</f>
        <v>115317.66666666667</v>
      </c>
      <c r="I66" s="21">
        <f>+[11]Enero!I60+[11]Febrero!I64+[11]Marzo!I64+[11]Abril!I63+[11]Mayo!I64+[11]Junio!I64+[11]Julio!I64+[11]Agosto!I64+[11]Septiembre!I64+[11]Octubre!I64+[11]Noviembre!I64+[11]Diciembre!I64</f>
        <v>11056</v>
      </c>
      <c r="J66" s="21">
        <f t="shared" si="2"/>
        <v>369154.66666666669</v>
      </c>
      <c r="K66" s="105"/>
      <c r="L66" s="108"/>
      <c r="M66" s="105"/>
      <c r="N66" s="105"/>
      <c r="O66" s="105"/>
      <c r="P66" s="105"/>
      <c r="Q66" s="105"/>
      <c r="R66" s="105"/>
      <c r="S66" s="105"/>
      <c r="T66" s="105"/>
      <c r="U66" s="105"/>
      <c r="V66" s="105"/>
    </row>
    <row r="67" spans="1:22" ht="20.100000000000001" customHeight="1" x14ac:dyDescent="0.25">
      <c r="A67" s="226" t="s">
        <v>142</v>
      </c>
      <c r="B67" s="21">
        <f>+[11]Enero!B61+[11]Febrero!B65+[11]Marzo!B65+[11]Abril!B64+[11]Mayo!B65+[11]Junio!B65+[11]Julio!B65+[11]Agosto!B65+[11]Septiembre!B65+[11]Octubre!B65+[11]Noviembre!B65+[11]Diciembre!B65</f>
        <v>7975</v>
      </c>
      <c r="C67" s="21">
        <f>+[11]Enero!C61+[11]Febrero!C65+[11]Marzo!C65+[11]Abril!C64+[11]Mayo!C65+[11]Junio!C65+[11]Julio!C65+[11]Agosto!C65+[11]Septiembre!C65+[11]Octubre!C65+[11]Noviembre!C65+[11]Diciembre!C65</f>
        <v>8308</v>
      </c>
      <c r="D67" s="21">
        <f>+[11]Enero!D61+[11]Febrero!D65+[11]Marzo!D65+[11]Abril!D64+[11]Mayo!D65+[11]Junio!D65+[11]Julio!D65+[11]Agosto!D65+[11]Septiembre!D65+[11]Octubre!D65+[11]Noviembre!D65+[11]Diciembre!D65</f>
        <v>2813.6666666666665</v>
      </c>
      <c r="E67" s="21">
        <f>+[11]Enero!E61+[11]Febrero!E65+[11]Marzo!E65+[11]Abril!E64+[11]Mayo!E65+[11]Junio!E65+[11]Julio!E65+[11]Agosto!E65+[11]Septiembre!E65+[11]Octubre!E65+[11]Noviembre!E65+[11]Diciembre!E65</f>
        <v>21338</v>
      </c>
      <c r="F67" s="21">
        <f>+[11]Enero!F61+[11]Febrero!F65+[11]Marzo!F65+[11]Abril!F64+[11]Mayo!F65+[11]Junio!F65+[11]Julio!F65+[11]Agosto!F65+[11]Septiembre!F65+[11]Octubre!F65+[11]Noviembre!F65+[11]Diciembre!F65</f>
        <v>10902.666666666666</v>
      </c>
      <c r="G67" s="21">
        <f>+[11]Enero!G61+[11]Febrero!G65+[11]Marzo!G65+[11]Abril!G64+[11]Mayo!G65+[11]Junio!G65+[11]Julio!G65+[11]Agosto!G65+[11]Septiembre!G65+[11]Octubre!G65+[11]Noviembre!G65+[11]Diciembre!G65</f>
        <v>2079</v>
      </c>
      <c r="H67" s="21">
        <f>+[11]Enero!H61+[11]Febrero!H65+[11]Marzo!H65+[11]Abril!H64+[11]Mayo!H65+[11]Junio!H65+[11]Julio!H65+[11]Agosto!H65+[11]Septiembre!H65+[11]Octubre!H65+[11]Noviembre!H65+[11]Diciembre!H65</f>
        <v>30500</v>
      </c>
      <c r="I67" s="21">
        <f>+[11]Enero!I61+[11]Febrero!I65+[11]Marzo!I65+[11]Abril!I64+[11]Mayo!I65+[11]Junio!I65+[11]Julio!I65+[11]Agosto!I65+[11]Septiembre!I65+[11]Octubre!I65+[11]Noviembre!I65+[11]Diciembre!I65</f>
        <v>7459</v>
      </c>
      <c r="J67" s="21">
        <f t="shared" si="2"/>
        <v>91375.333333333343</v>
      </c>
      <c r="K67" s="105"/>
      <c r="L67" s="108"/>
      <c r="M67" s="105"/>
      <c r="N67" s="105"/>
      <c r="O67" s="105"/>
      <c r="P67" s="105"/>
      <c r="Q67" s="105"/>
      <c r="R67" s="105"/>
      <c r="S67" s="105"/>
      <c r="T67" s="105"/>
      <c r="U67" s="105"/>
      <c r="V67" s="105"/>
    </row>
    <row r="68" spans="1:22" ht="20.100000000000001" customHeight="1" x14ac:dyDescent="0.25">
      <c r="A68" s="226" t="s">
        <v>143</v>
      </c>
      <c r="B68" s="21">
        <f>+[11]Enero!B62+[11]Febrero!B66+[11]Marzo!B66+[11]Abril!B65+[11]Mayo!B66+[11]Junio!B66+[11]Julio!B66+[11]Agosto!B66+[11]Septiembre!B66+[11]Octubre!B66+[11]Noviembre!B66+[11]Diciembre!B66</f>
        <v>106</v>
      </c>
      <c r="C68" s="21">
        <f>+[11]Enero!C62+[11]Febrero!C66+[11]Marzo!C66+[11]Abril!C65+[11]Mayo!C66+[11]Junio!C66+[11]Julio!C66+[11]Agosto!C66+[11]Septiembre!C66+[11]Octubre!C66+[11]Noviembre!C66+[11]Diciembre!C66</f>
        <v>26930.666666666668</v>
      </c>
      <c r="D68" s="21">
        <f>+[11]Enero!D62+[11]Febrero!D66+[11]Marzo!D66+[11]Abril!D65+[11]Mayo!D66+[11]Junio!D66+[11]Julio!D66+[11]Agosto!D66+[11]Septiembre!D66+[11]Octubre!D66+[11]Noviembre!D66+[11]Diciembre!D66</f>
        <v>449</v>
      </c>
      <c r="E68" s="21">
        <f>+[11]Enero!E62+[11]Febrero!E66+[11]Marzo!E66+[11]Abril!E65+[11]Mayo!E66+[11]Junio!E66+[11]Julio!E66+[11]Agosto!E66+[11]Septiembre!E66+[11]Octubre!E66+[11]Noviembre!E66+[11]Diciembre!E66</f>
        <v>349.33333333333331</v>
      </c>
      <c r="F68" s="21">
        <f>+[11]Enero!F62+[11]Febrero!F66+[11]Marzo!F66+[11]Abril!F65+[11]Mayo!F66+[11]Junio!F66+[11]Julio!F66+[11]Agosto!F66+[11]Septiembre!F66+[11]Octubre!F66+[11]Noviembre!F66+[11]Diciembre!F66</f>
        <v>18668</v>
      </c>
      <c r="G68" s="21">
        <f>+[11]Enero!G62+[11]Febrero!G66+[11]Marzo!G66+[11]Abril!G65+[11]Mayo!G66+[11]Junio!G66+[11]Julio!G66+[11]Agosto!G66+[11]Septiembre!G66+[11]Octubre!G66+[11]Noviembre!G66+[11]Diciembre!G66</f>
        <v>4942</v>
      </c>
      <c r="H68" s="21">
        <f>+[11]Enero!H62+[11]Febrero!H66+[11]Marzo!H66+[11]Abril!H65+[11]Mayo!H66+[11]Junio!H66+[11]Julio!H66+[11]Agosto!H66+[11]Septiembre!H66+[11]Octubre!H66+[11]Noviembre!H66+[11]Diciembre!H66</f>
        <v>694</v>
      </c>
      <c r="I68" s="21">
        <f>+[11]Enero!I62+[11]Febrero!I66+[11]Marzo!I66+[11]Abril!I65+[11]Mayo!I66+[11]Junio!I66+[11]Julio!I66+[11]Agosto!I66+[11]Septiembre!I66+[11]Octubre!I66+[11]Noviembre!I66+[11]Diciembre!I66</f>
        <v>14644</v>
      </c>
      <c r="J68" s="21">
        <f t="shared" si="2"/>
        <v>66783</v>
      </c>
      <c r="K68" s="105"/>
      <c r="L68" s="108"/>
      <c r="M68" s="105"/>
      <c r="N68" s="105"/>
      <c r="O68" s="105"/>
      <c r="P68" s="105"/>
      <c r="Q68" s="105"/>
      <c r="R68" s="105"/>
      <c r="S68" s="105"/>
      <c r="T68" s="105"/>
      <c r="U68" s="105"/>
      <c r="V68" s="105"/>
    </row>
    <row r="69" spans="1:22" ht="20.100000000000001" customHeight="1" x14ac:dyDescent="0.25">
      <c r="A69" s="226" t="s">
        <v>144</v>
      </c>
      <c r="B69" s="21">
        <f>+[11]Enero!B63+[11]Febrero!B67+[11]Marzo!B67+[11]Abril!B66+[11]Mayo!B67+[11]Junio!B67+[11]Julio!B67+[11]Agosto!B67+[11]Septiembre!B67+[11]Octubre!B67+[11]Noviembre!B67+[11]Diciembre!B67</f>
        <v>0</v>
      </c>
      <c r="C69" s="21">
        <f>+[11]Enero!C63+[11]Febrero!C67+[11]Marzo!C67+[11]Abril!C66+[11]Mayo!C67+[11]Junio!C67+[11]Julio!C67+[11]Agosto!C67+[11]Septiembre!C67+[11]Octubre!C67+[11]Noviembre!C67+[11]Diciembre!C67</f>
        <v>0</v>
      </c>
      <c r="D69" s="21">
        <f>+[11]Enero!D63+[11]Febrero!D67+[11]Marzo!D67+[11]Abril!D66+[11]Mayo!D67+[11]Junio!D67+[11]Julio!D67+[11]Agosto!D67+[11]Septiembre!D67+[11]Octubre!D67+[11]Noviembre!D67+[11]Diciembre!D67</f>
        <v>1</v>
      </c>
      <c r="E69" s="21">
        <f>+[11]Enero!E63+[11]Febrero!E67+[11]Marzo!E67+[11]Abril!E66+[11]Mayo!E67+[11]Junio!E67+[11]Julio!E67+[11]Agosto!E67+[11]Septiembre!E67+[11]Octubre!E67+[11]Noviembre!E67+[11]Diciembre!E67</f>
        <v>26229.333333333332</v>
      </c>
      <c r="F69" s="21">
        <f>+[11]Enero!F63+[11]Febrero!F67+[11]Marzo!F67+[11]Abril!F66+[11]Mayo!F67+[11]Junio!F67+[11]Julio!F67+[11]Agosto!F67+[11]Septiembre!F67+[11]Octubre!F67+[11]Noviembre!F67+[11]Diciembre!F67</f>
        <v>9764.6666666666679</v>
      </c>
      <c r="G69" s="21">
        <f>+[11]Enero!G63+[11]Febrero!G67+[11]Marzo!G67+[11]Abril!G66+[11]Mayo!G67+[11]Junio!G67+[11]Julio!G67+[11]Agosto!G67+[11]Septiembre!G67+[11]Octubre!G67+[11]Noviembre!G67+[11]Diciembre!G67</f>
        <v>16.333333333333332</v>
      </c>
      <c r="H69" s="21">
        <f>+[11]Enero!H63+[11]Febrero!H67+[11]Marzo!H67+[11]Abril!H66+[11]Mayo!H67+[11]Junio!H67+[11]Julio!H67+[11]Agosto!H67+[11]Septiembre!H67+[11]Octubre!H67+[11]Noviembre!H67+[11]Diciembre!H67</f>
        <v>46</v>
      </c>
      <c r="I69" s="21">
        <f>+[11]Enero!I63+[11]Febrero!I67+[11]Marzo!I67+[11]Abril!I66+[11]Mayo!I67+[11]Junio!I67+[11]Julio!I67+[11]Agosto!I67+[11]Septiembre!I67+[11]Octubre!I67+[11]Noviembre!I67+[11]Diciembre!I67</f>
        <v>0</v>
      </c>
      <c r="J69" s="21">
        <f t="shared" si="2"/>
        <v>36057.333333333336</v>
      </c>
      <c r="K69" s="105"/>
      <c r="L69" s="108"/>
      <c r="M69" s="105"/>
      <c r="N69" s="105"/>
      <c r="O69" s="105"/>
      <c r="P69" s="105"/>
      <c r="Q69" s="105"/>
      <c r="R69" s="105"/>
      <c r="S69" s="105"/>
      <c r="T69" s="105"/>
      <c r="U69" s="105"/>
      <c r="V69" s="105"/>
    </row>
    <row r="70" spans="1:22" ht="20.100000000000001" customHeight="1" x14ac:dyDescent="0.25">
      <c r="A70" s="226" t="s">
        <v>145</v>
      </c>
      <c r="B70" s="21">
        <f>+[11]Enero!B64+[11]Febrero!B68+[11]Marzo!B68+[11]Abril!B67+[11]Mayo!B68+[11]Junio!B68+[11]Julio!B68+[11]Agosto!B68+[11]Septiembre!B68+[11]Octubre!B68+[11]Noviembre!B68+[11]Diciembre!B68</f>
        <v>7898.333333333333</v>
      </c>
      <c r="C70" s="21">
        <f>+[11]Enero!C64+[11]Febrero!C68+[11]Marzo!C68+[11]Abril!C67+[11]Mayo!C68+[11]Junio!C68+[11]Julio!C68+[11]Agosto!C68+[11]Septiembre!C68+[11]Octubre!C68+[11]Noviembre!C68+[11]Diciembre!C68</f>
        <v>19459</v>
      </c>
      <c r="D70" s="21">
        <f>+[11]Enero!D64+[11]Febrero!D68+[11]Marzo!D68+[11]Abril!D67+[11]Mayo!D68+[11]Junio!D68+[11]Julio!D68+[11]Agosto!D68+[11]Septiembre!D68+[11]Octubre!D68+[11]Noviembre!D68+[11]Diciembre!D68</f>
        <v>2612.6666666666665</v>
      </c>
      <c r="E70" s="21">
        <f>+[11]Enero!E64+[11]Febrero!E68+[11]Marzo!E68+[11]Abril!E67+[11]Mayo!E68+[11]Junio!E68+[11]Julio!E68+[11]Agosto!E68+[11]Septiembre!E68+[11]Octubre!E68+[11]Noviembre!E68+[11]Diciembre!E68</f>
        <v>10323.666666666666</v>
      </c>
      <c r="F70" s="21">
        <f>+[11]Enero!F64+[11]Febrero!F68+[11]Marzo!F68+[11]Abril!F67+[11]Mayo!F68+[11]Junio!F68+[11]Julio!F68+[11]Agosto!F68+[11]Septiembre!F68+[11]Octubre!F68+[11]Noviembre!F68+[11]Diciembre!F68</f>
        <v>24615.333333333332</v>
      </c>
      <c r="G70" s="21">
        <f>+[11]Enero!G64+[11]Febrero!G68+[11]Marzo!G68+[11]Abril!G67+[11]Mayo!G68+[11]Junio!G68+[11]Julio!G68+[11]Agosto!G68+[11]Septiembre!G68+[11]Octubre!G68+[11]Noviembre!G68+[11]Diciembre!G68</f>
        <v>9573.6666666666679</v>
      </c>
      <c r="H70" s="21">
        <f>+[11]Enero!H64+[11]Febrero!H68+[11]Marzo!H68+[11]Abril!H67+[11]Mayo!H68+[11]Junio!H68+[11]Julio!H68+[11]Agosto!H68+[11]Septiembre!H68+[11]Octubre!H68+[11]Noviembre!H68+[11]Diciembre!H68</f>
        <v>423</v>
      </c>
      <c r="I70" s="21">
        <f>+[11]Enero!I64+[11]Febrero!I68+[11]Marzo!I68+[11]Abril!I67+[11]Mayo!I68+[11]Junio!I68+[11]Julio!I68+[11]Agosto!I68+[11]Septiembre!I68+[11]Octubre!I68+[11]Noviembre!I68+[11]Diciembre!I68</f>
        <v>5232</v>
      </c>
      <c r="J70" s="21">
        <f t="shared" si="2"/>
        <v>80137.666666666672</v>
      </c>
      <c r="K70" s="105"/>
      <c r="L70" s="108"/>
      <c r="M70" s="105"/>
      <c r="N70" s="105"/>
      <c r="O70" s="105"/>
      <c r="P70" s="105"/>
      <c r="Q70" s="105"/>
      <c r="R70" s="105"/>
      <c r="S70" s="105"/>
      <c r="T70" s="105"/>
      <c r="U70" s="105"/>
      <c r="V70" s="105"/>
    </row>
    <row r="71" spans="1:22" ht="20.100000000000001" customHeight="1" x14ac:dyDescent="0.25">
      <c r="A71" s="226" t="s">
        <v>146</v>
      </c>
      <c r="B71" s="21">
        <f>+[11]Enero!B65+[11]Febrero!B69+[11]Marzo!B69+[11]Abril!B68+[11]Mayo!B69+[11]Junio!B69+[11]Julio!B69+[11]Agosto!B69+[11]Septiembre!B69+[11]Octubre!B69+[11]Noviembre!B69+[11]Diciembre!B69</f>
        <v>50745.666666666664</v>
      </c>
      <c r="C71" s="21">
        <f>+[11]Enero!C65+[11]Febrero!C69+[11]Marzo!C69+[11]Abril!C68+[11]Mayo!C69+[11]Junio!C69+[11]Julio!C69+[11]Agosto!C69+[11]Septiembre!C69+[11]Octubre!C69+[11]Noviembre!C69+[11]Diciembre!C69</f>
        <v>37646</v>
      </c>
      <c r="D71" s="21">
        <f>+[11]Enero!D65+[11]Febrero!D69+[11]Marzo!D69+[11]Abril!D68+[11]Mayo!D69+[11]Junio!D69+[11]Julio!D69+[11]Agosto!D69+[11]Septiembre!D69+[11]Octubre!D69+[11]Noviembre!D69+[11]Diciembre!D69</f>
        <v>44326.333333333336</v>
      </c>
      <c r="E71" s="21">
        <f>+[11]Enero!E65+[11]Febrero!E69+[11]Marzo!E69+[11]Abril!E68+[11]Mayo!E69+[11]Junio!E69+[11]Julio!E69+[11]Agosto!E69+[11]Septiembre!E69+[11]Octubre!E69+[11]Noviembre!E69+[11]Diciembre!E69</f>
        <v>89150</v>
      </c>
      <c r="F71" s="21">
        <f>+[11]Enero!F65+[11]Febrero!F69+[11]Marzo!F69+[11]Abril!F68+[11]Mayo!F69+[11]Junio!F69+[11]Julio!F69+[11]Agosto!F69+[11]Septiembre!F69+[11]Octubre!F69+[11]Noviembre!F69+[11]Diciembre!F69</f>
        <v>60900.333333333336</v>
      </c>
      <c r="G71" s="21">
        <f>+[11]Enero!G65+[11]Febrero!G69+[11]Marzo!G69+[11]Abril!G68+[11]Mayo!G69+[11]Junio!G69+[11]Julio!G69+[11]Agosto!G69+[11]Septiembre!G69+[11]Octubre!G69+[11]Noviembre!G69+[11]Diciembre!G69</f>
        <v>21719</v>
      </c>
      <c r="H71" s="21">
        <f>+[11]Enero!H65+[11]Febrero!H69+[11]Marzo!H69+[11]Abril!H68+[11]Mayo!H69+[11]Junio!H69+[11]Julio!H69+[11]Agosto!H69+[11]Septiembre!H69+[11]Octubre!H69+[11]Noviembre!H69+[11]Diciembre!H69</f>
        <v>45169.333333333328</v>
      </c>
      <c r="I71" s="21">
        <f>+[11]Enero!I65+[11]Febrero!I69+[11]Marzo!I69+[11]Abril!I68+[11]Mayo!I69+[11]Junio!I69+[11]Julio!I69+[11]Agosto!I69+[11]Septiembre!I69+[11]Octubre!I69+[11]Noviembre!I69+[11]Diciembre!I69</f>
        <v>23757.666666666668</v>
      </c>
      <c r="J71" s="21">
        <f t="shared" si="2"/>
        <v>373414.33333333331</v>
      </c>
      <c r="K71" s="105"/>
      <c r="L71" s="108"/>
      <c r="M71" s="105"/>
      <c r="N71" s="105"/>
      <c r="O71" s="105"/>
      <c r="P71" s="105"/>
      <c r="Q71" s="105"/>
      <c r="R71" s="105"/>
      <c r="S71" s="105"/>
      <c r="T71" s="105"/>
      <c r="U71" s="105"/>
      <c r="V71" s="105"/>
    </row>
    <row r="72" spans="1:22" ht="20.100000000000001" customHeight="1" x14ac:dyDescent="0.25">
      <c r="A72" s="226" t="s">
        <v>147</v>
      </c>
      <c r="B72" s="21">
        <f>+[11]Enero!B66+[11]Febrero!B70+[11]Marzo!B70+[11]Abril!B69+[11]Mayo!B70+[11]Junio!B70+[11]Julio!B70+[11]Agosto!B70+[11]Septiembre!B70+[11]Octubre!B70+[11]Noviembre!B70+[11]Diciembre!B70</f>
        <v>8215</v>
      </c>
      <c r="C72" s="21">
        <f>+[11]Enero!C66+[11]Febrero!C70+[11]Marzo!C70+[11]Abril!C69+[11]Mayo!C70+[11]Junio!C70+[11]Julio!C70+[11]Agosto!C70+[11]Septiembre!C70+[11]Octubre!C70+[11]Noviembre!C70+[11]Diciembre!C70</f>
        <v>5232</v>
      </c>
      <c r="D72" s="21">
        <f>+[11]Enero!D66+[11]Febrero!D70+[11]Marzo!D70+[11]Abril!D69+[11]Mayo!D70+[11]Junio!D70+[11]Julio!D70+[11]Agosto!D70+[11]Septiembre!D70+[11]Octubre!D70+[11]Noviembre!D70+[11]Diciembre!D70</f>
        <v>33287.666666666672</v>
      </c>
      <c r="E72" s="21">
        <f>+[11]Enero!E66+[11]Febrero!E70+[11]Marzo!E70+[11]Abril!E69+[11]Mayo!E70+[11]Junio!E70+[11]Julio!E70+[11]Agosto!E70+[11]Septiembre!E70+[11]Octubre!E70+[11]Noviembre!E70+[11]Diciembre!E70</f>
        <v>36184</v>
      </c>
      <c r="F72" s="21">
        <f>+[11]Enero!F66+[11]Febrero!F70+[11]Marzo!F70+[11]Abril!F69+[11]Mayo!F70+[11]Junio!F70+[11]Julio!F70+[11]Agosto!F70+[11]Septiembre!F70+[11]Octubre!F70+[11]Noviembre!F70+[11]Diciembre!F70</f>
        <v>13176</v>
      </c>
      <c r="G72" s="21">
        <f>+[11]Enero!G66+[11]Febrero!G70+[11]Marzo!G70+[11]Abril!G69+[11]Mayo!G70+[11]Junio!G70+[11]Julio!G70+[11]Agosto!G70+[11]Septiembre!G70+[11]Octubre!G70+[11]Noviembre!G70+[11]Diciembre!G70</f>
        <v>9123.3333333333339</v>
      </c>
      <c r="H72" s="21">
        <f>+[11]Enero!H66+[11]Febrero!H70+[11]Marzo!H70+[11]Abril!H69+[11]Mayo!H70+[11]Junio!H70+[11]Julio!H70+[11]Agosto!H70+[11]Septiembre!H70+[11]Octubre!H70+[11]Noviembre!H70+[11]Diciembre!H70</f>
        <v>8416</v>
      </c>
      <c r="I72" s="21">
        <f>+[11]Enero!I66+[11]Febrero!I70+[11]Marzo!I70+[11]Abril!I69+[11]Mayo!I70+[11]Junio!I70+[11]Julio!I70+[11]Agosto!I70+[11]Septiembre!I70+[11]Octubre!I70+[11]Noviembre!I70+[11]Diciembre!I70</f>
        <v>1808.3333333333333</v>
      </c>
      <c r="J72" s="21">
        <f t="shared" si="2"/>
        <v>115442.33333333333</v>
      </c>
      <c r="K72" s="105"/>
      <c r="L72" s="108"/>
      <c r="M72" s="105"/>
      <c r="N72" s="105"/>
      <c r="O72" s="105"/>
      <c r="P72" s="105"/>
      <c r="Q72" s="105"/>
      <c r="R72" s="105"/>
      <c r="S72" s="105"/>
      <c r="T72" s="105"/>
      <c r="U72" s="105"/>
      <c r="V72" s="105"/>
    </row>
    <row r="73" spans="1:22" ht="20.100000000000001" customHeight="1" x14ac:dyDescent="0.25">
      <c r="A73" s="226" t="s">
        <v>148</v>
      </c>
      <c r="B73" s="21">
        <f>+[11]Enero!B67+[11]Febrero!B71+[11]Marzo!B71+[11]Abril!B70+[11]Mayo!B71+[11]Junio!B71+[11]Julio!B71+[11]Agosto!B71+[11]Septiembre!B71+[11]Octubre!B71+[11]Noviembre!B71+[11]Diciembre!B71</f>
        <v>0</v>
      </c>
      <c r="C73" s="21">
        <f>+[11]Enero!C67+[11]Febrero!C71+[11]Marzo!C71+[11]Abril!C70+[11]Mayo!C71+[11]Junio!C71+[11]Julio!C71+[11]Agosto!C71+[11]Septiembre!C71+[11]Octubre!C71+[11]Noviembre!C71+[11]Diciembre!C71</f>
        <v>0</v>
      </c>
      <c r="D73" s="21">
        <f>+[11]Enero!D67+[11]Febrero!D71+[11]Marzo!D71+[11]Abril!D70+[11]Mayo!D71+[11]Junio!D71+[11]Julio!D71+[11]Agosto!D71+[11]Septiembre!D71+[11]Octubre!D71+[11]Noviembre!D71+[11]Diciembre!D71</f>
        <v>748</v>
      </c>
      <c r="E73" s="21">
        <f>+[11]Enero!E67+[11]Febrero!E71+[11]Marzo!E71+[11]Abril!E70+[11]Mayo!E71+[11]Junio!E71+[11]Julio!E71+[11]Agosto!E71+[11]Septiembre!E71+[11]Octubre!E71+[11]Noviembre!E71+[11]Diciembre!E71</f>
        <v>4309</v>
      </c>
      <c r="F73" s="21">
        <f>+[11]Enero!F67+[11]Febrero!F71+[11]Marzo!F71+[11]Abril!F70+[11]Mayo!F71+[11]Junio!F71+[11]Julio!F71+[11]Agosto!F71+[11]Septiembre!F71+[11]Octubre!F71+[11]Noviembre!F71+[11]Diciembre!F71</f>
        <v>543</v>
      </c>
      <c r="G73" s="21">
        <f>+[11]Enero!G67+[11]Febrero!G71+[11]Marzo!G71+[11]Abril!G70+[11]Mayo!G71+[11]Junio!G71+[11]Julio!G71+[11]Agosto!G71+[11]Septiembre!G71+[11]Octubre!G71+[11]Noviembre!G71+[11]Diciembre!G71</f>
        <v>0</v>
      </c>
      <c r="H73" s="21">
        <f>+[11]Enero!H67+[11]Febrero!H71+[11]Marzo!H71+[11]Abril!H70+[11]Mayo!H71+[11]Junio!H71+[11]Julio!H71+[11]Agosto!H71+[11]Septiembre!H71+[11]Octubre!H71+[11]Noviembre!H71+[11]Diciembre!H71</f>
        <v>0</v>
      </c>
      <c r="I73" s="21">
        <f>+[11]Enero!I67+[11]Febrero!I71+[11]Marzo!I71+[11]Abril!I70+[11]Mayo!I71+[11]Junio!I71+[11]Julio!I71+[11]Agosto!I71+[11]Septiembre!I71+[11]Octubre!I71+[11]Noviembre!I71+[11]Diciembre!I71</f>
        <v>0</v>
      </c>
      <c r="J73" s="21">
        <f t="shared" si="2"/>
        <v>5600</v>
      </c>
      <c r="K73" s="105"/>
      <c r="L73" s="108"/>
      <c r="M73" s="105"/>
      <c r="N73" s="105"/>
      <c r="O73" s="105"/>
      <c r="P73" s="105"/>
      <c r="Q73" s="105"/>
      <c r="R73" s="105"/>
      <c r="S73" s="105"/>
      <c r="T73" s="105"/>
      <c r="U73" s="105"/>
      <c r="V73" s="105"/>
    </row>
    <row r="74" spans="1:22" ht="20.100000000000001" customHeight="1" x14ac:dyDescent="0.25">
      <c r="A74" s="226" t="s">
        <v>149</v>
      </c>
      <c r="B74" s="21">
        <f>+[11]Enero!B68+[11]Febrero!B72+[11]Marzo!B72+[11]Abril!B71+[11]Mayo!B72+[11]Junio!B72+[11]Julio!B72+[11]Agosto!B72+[11]Septiembre!B72+[11]Octubre!B72+[11]Noviembre!B72+[11]Diciembre!B72</f>
        <v>10925.333333333332</v>
      </c>
      <c r="C74" s="21">
        <f>+[11]Enero!C68+[11]Febrero!C72+[11]Marzo!C72+[11]Abril!C71+[11]Mayo!C72+[11]Junio!C72+[11]Julio!C72+[11]Agosto!C72+[11]Septiembre!C72+[11]Octubre!C72+[11]Noviembre!C72+[11]Diciembre!C72</f>
        <v>28104.666666666668</v>
      </c>
      <c r="D74" s="21">
        <f>+[11]Enero!D68+[11]Febrero!D72+[11]Marzo!D72+[11]Abril!D71+[11]Mayo!D72+[11]Junio!D72+[11]Julio!D72+[11]Agosto!D72+[11]Septiembre!D72+[11]Octubre!D72+[11]Noviembre!D72+[11]Diciembre!D72</f>
        <v>8738.6666666666679</v>
      </c>
      <c r="E74" s="21">
        <f>+[11]Enero!E68+[11]Febrero!E72+[11]Marzo!E72+[11]Abril!E71+[11]Mayo!E72+[11]Junio!E72+[11]Julio!E72+[11]Agosto!E72+[11]Septiembre!E72+[11]Octubre!E72+[11]Noviembre!E72+[11]Diciembre!E72</f>
        <v>25183.666666666668</v>
      </c>
      <c r="F74" s="21">
        <f>+[11]Enero!F68+[11]Febrero!F72+[11]Marzo!F72+[11]Abril!F71+[11]Mayo!F72+[11]Junio!F72+[11]Julio!F72+[11]Agosto!F72+[11]Septiembre!F72+[11]Octubre!F72+[11]Noviembre!F72+[11]Diciembre!F72</f>
        <v>26989.666666666668</v>
      </c>
      <c r="G74" s="21">
        <f>+[11]Enero!G68+[11]Febrero!G72+[11]Marzo!G72+[11]Abril!G71+[11]Mayo!G72+[11]Junio!G72+[11]Julio!G72+[11]Agosto!G72+[11]Septiembre!G72+[11]Octubre!G72+[11]Noviembre!G72+[11]Diciembre!G72</f>
        <v>16473</v>
      </c>
      <c r="H74" s="21">
        <f>+[11]Enero!H68+[11]Febrero!H72+[11]Marzo!H72+[11]Abril!H71+[11]Mayo!H72+[11]Junio!H72+[11]Julio!H72+[11]Agosto!H72+[11]Septiembre!H72+[11]Octubre!H72+[11]Noviembre!H72+[11]Diciembre!H72</f>
        <v>7556.333333333333</v>
      </c>
      <c r="I74" s="21">
        <f>+[11]Enero!I68+[11]Febrero!I72+[11]Marzo!I72+[11]Abril!I71+[11]Mayo!I72+[11]Junio!I72+[11]Julio!I72+[11]Agosto!I72+[11]Septiembre!I72+[11]Octubre!I72+[11]Noviembre!I72+[11]Diciembre!I72</f>
        <v>12188.666666666666</v>
      </c>
      <c r="J74" s="21">
        <f t="shared" si="2"/>
        <v>136160</v>
      </c>
      <c r="K74" s="105"/>
      <c r="L74" s="108"/>
      <c r="M74" s="105"/>
      <c r="N74" s="105"/>
      <c r="O74" s="105"/>
      <c r="P74" s="105"/>
      <c r="Q74" s="105"/>
      <c r="R74" s="105"/>
      <c r="S74" s="105"/>
      <c r="T74" s="105"/>
      <c r="U74" s="105"/>
      <c r="V74" s="105"/>
    </row>
    <row r="75" spans="1:22" ht="20.100000000000001" customHeight="1" x14ac:dyDescent="0.25">
      <c r="A75" s="226" t="s">
        <v>150</v>
      </c>
      <c r="B75" s="21">
        <f>+[11]Enero!B69+[11]Febrero!B73+[11]Marzo!B73+[11]Abril!B72+[11]Mayo!B73+[11]Junio!B73+[11]Julio!B73+[11]Agosto!B73+[11]Septiembre!B73+[11]Octubre!B73+[11]Noviembre!B73+[11]Diciembre!B73</f>
        <v>7916</v>
      </c>
      <c r="C75" s="21">
        <f>+[11]Enero!C69+[11]Febrero!C73+[11]Marzo!C73+[11]Abril!C72+[11]Mayo!C73+[11]Junio!C73+[11]Julio!C73+[11]Agosto!C73+[11]Septiembre!C73+[11]Octubre!C73+[11]Noviembre!C73+[11]Diciembre!C73</f>
        <v>975</v>
      </c>
      <c r="D75" s="21">
        <f>+[11]Enero!D69+[11]Febrero!D73+[11]Marzo!D73+[11]Abril!D72+[11]Mayo!D73+[11]Junio!D73+[11]Julio!D73+[11]Agosto!D73+[11]Septiembre!D73+[11]Octubre!D73+[11]Noviembre!D73+[11]Diciembre!D73</f>
        <v>9942.6666666666661</v>
      </c>
      <c r="E75" s="21">
        <f>+[11]Enero!E69+[11]Febrero!E73+[11]Marzo!E73+[11]Abril!E72+[11]Mayo!E73+[11]Junio!E73+[11]Julio!E73+[11]Agosto!E73+[11]Septiembre!E73+[11]Octubre!E73+[11]Noviembre!E73+[11]Diciembre!E73</f>
        <v>40650</v>
      </c>
      <c r="F75" s="21">
        <f>+[11]Enero!F69+[11]Febrero!F73+[11]Marzo!F73+[11]Abril!F72+[11]Mayo!F73+[11]Junio!F73+[11]Julio!F73+[11]Agosto!F73+[11]Septiembre!F73+[11]Octubre!F73+[11]Noviembre!F73+[11]Diciembre!F73</f>
        <v>9204</v>
      </c>
      <c r="G75" s="21">
        <f>+[11]Enero!G69+[11]Febrero!G73+[11]Marzo!G73+[11]Abril!G72+[11]Mayo!G73+[11]Junio!G73+[11]Julio!G73+[11]Agosto!G73+[11]Septiembre!G73+[11]Octubre!G73+[11]Noviembre!G73+[11]Diciembre!G73</f>
        <v>3822.3333333333335</v>
      </c>
      <c r="H75" s="21">
        <f>+[11]Enero!H69+[11]Febrero!H73+[11]Marzo!H73+[11]Abril!H72+[11]Mayo!H73+[11]Junio!H73+[11]Julio!H73+[11]Agosto!H73+[11]Septiembre!H73+[11]Octubre!H73+[11]Noviembre!H73+[11]Diciembre!H73</f>
        <v>4702.333333333333</v>
      </c>
      <c r="I75" s="21">
        <f>+[11]Enero!I69+[11]Febrero!I73+[11]Marzo!I73+[11]Abril!I72+[11]Mayo!I73+[11]Junio!I73+[11]Julio!I73+[11]Agosto!I73+[11]Septiembre!I73+[11]Octubre!I73+[11]Noviembre!I73+[11]Diciembre!I73</f>
        <v>565.66666666666674</v>
      </c>
      <c r="J75" s="21">
        <f t="shared" si="2"/>
        <v>77777.999999999985</v>
      </c>
      <c r="K75" s="105"/>
      <c r="L75" s="108"/>
      <c r="M75" s="105"/>
      <c r="N75" s="105"/>
      <c r="O75" s="105"/>
      <c r="P75" s="105"/>
      <c r="Q75" s="105"/>
      <c r="R75" s="105"/>
      <c r="S75" s="105"/>
      <c r="T75" s="105"/>
      <c r="U75" s="105"/>
      <c r="V75" s="105"/>
    </row>
    <row r="76" spans="1:22" ht="20.100000000000001" customHeight="1" x14ac:dyDescent="0.25">
      <c r="A76" s="226" t="s">
        <v>151</v>
      </c>
      <c r="B76" s="21">
        <f>+[11]Enero!B70+[11]Febrero!B74+[11]Marzo!B74+[11]Abril!B73+[11]Mayo!B74+[11]Junio!B74+[11]Julio!B74+[11]Agosto!B74+[11]Septiembre!B74+[11]Octubre!B74+[11]Noviembre!B74+[11]Diciembre!B74</f>
        <v>1624</v>
      </c>
      <c r="C76" s="21">
        <f>+[11]Enero!C70+[11]Febrero!C74+[11]Marzo!C74+[11]Abril!C73+[11]Mayo!C74+[11]Junio!C74+[11]Julio!C74+[11]Agosto!C74+[11]Septiembre!C74+[11]Octubre!C74+[11]Noviembre!C74+[11]Diciembre!C74</f>
        <v>30</v>
      </c>
      <c r="D76" s="21">
        <f>+[11]Enero!D70+[11]Febrero!D74+[11]Marzo!D74+[11]Abril!D73+[11]Mayo!D74+[11]Junio!D74+[11]Julio!D74+[11]Agosto!D74+[11]Septiembre!D74+[11]Octubre!D74+[11]Noviembre!D74+[11]Diciembre!D74</f>
        <v>452.66666666666669</v>
      </c>
      <c r="E76" s="21">
        <f>+[11]Enero!E70+[11]Febrero!E74+[11]Marzo!E74+[11]Abril!E73+[11]Mayo!E74+[11]Junio!E74+[11]Julio!E74+[11]Agosto!E74+[11]Septiembre!E74+[11]Octubre!E74+[11]Noviembre!E74+[11]Diciembre!E74</f>
        <v>7896</v>
      </c>
      <c r="F76" s="21">
        <f>+[11]Enero!F70+[11]Febrero!F74+[11]Marzo!F74+[11]Abril!F73+[11]Mayo!F74+[11]Junio!F74+[11]Julio!F74+[11]Agosto!F74+[11]Septiembre!F74+[11]Octubre!F74+[11]Noviembre!F74+[11]Diciembre!F74</f>
        <v>27812</v>
      </c>
      <c r="G76" s="21">
        <f>+[11]Enero!G70+[11]Febrero!G74+[11]Marzo!G74+[11]Abril!G73+[11]Mayo!G74+[11]Junio!G74+[11]Julio!G74+[11]Agosto!G74+[11]Septiembre!G74+[11]Octubre!G74+[11]Noviembre!G74+[11]Diciembre!G74</f>
        <v>10365.333333333334</v>
      </c>
      <c r="H76" s="21">
        <f>+[11]Enero!H70+[11]Febrero!H74+[11]Marzo!H74+[11]Abril!H73+[11]Mayo!H74+[11]Junio!H74+[11]Julio!H74+[11]Agosto!H74+[11]Septiembre!H74+[11]Octubre!H74+[11]Noviembre!H74+[11]Diciembre!H74</f>
        <v>20372</v>
      </c>
      <c r="I76" s="21">
        <f>+[11]Enero!I70+[11]Febrero!I74+[11]Marzo!I74+[11]Abril!I73+[11]Mayo!I74+[11]Junio!I74+[11]Julio!I74+[11]Agosto!I74+[11]Septiembre!I74+[11]Octubre!I74+[11]Noviembre!I74+[11]Diciembre!I74</f>
        <v>434.66666666666669</v>
      </c>
      <c r="J76" s="21">
        <f t="shared" si="2"/>
        <v>68986.666666666672</v>
      </c>
      <c r="K76" s="105"/>
      <c r="L76" s="108"/>
      <c r="M76" s="105"/>
      <c r="N76" s="105"/>
      <c r="O76" s="105"/>
      <c r="P76" s="105"/>
      <c r="Q76" s="105"/>
      <c r="R76" s="105"/>
      <c r="S76" s="105"/>
      <c r="T76" s="105"/>
      <c r="U76" s="105"/>
      <c r="V76" s="105"/>
    </row>
    <row r="77" spans="1:22" ht="20.100000000000001" customHeight="1" x14ac:dyDescent="0.25">
      <c r="A77" s="226" t="s">
        <v>152</v>
      </c>
      <c r="B77" s="21">
        <f>+[11]Enero!B71+[11]Febrero!B75+[11]Marzo!B75+[11]Abril!B74+[11]Mayo!B75+[11]Junio!B75+[11]Julio!B75+[11]Agosto!B75+[11]Septiembre!B75+[11]Octubre!B75+[11]Noviembre!B75+[11]Diciembre!B75</f>
        <v>1006.3333333333334</v>
      </c>
      <c r="C77" s="21">
        <f>+[11]Enero!C71+[11]Febrero!C75+[11]Marzo!C75+[11]Abril!C74+[11]Mayo!C75+[11]Junio!C75+[11]Julio!C75+[11]Agosto!C75+[11]Septiembre!C75+[11]Octubre!C75+[11]Noviembre!C75+[11]Diciembre!C75</f>
        <v>864</v>
      </c>
      <c r="D77" s="21">
        <f>+[11]Enero!D71+[11]Febrero!D75+[11]Marzo!D75+[11]Abril!D74+[11]Mayo!D75+[11]Junio!D75+[11]Julio!D75+[11]Agosto!D75+[11]Septiembre!D75+[11]Octubre!D75+[11]Noviembre!D75+[11]Diciembre!D75</f>
        <v>647.33333333333337</v>
      </c>
      <c r="E77" s="21">
        <f>+[11]Enero!E71+[11]Febrero!E75+[11]Marzo!E75+[11]Abril!E74+[11]Mayo!E75+[11]Junio!E75+[11]Julio!E75+[11]Agosto!E75+[11]Septiembre!E75+[11]Octubre!E75+[11]Noviembre!E75+[11]Diciembre!E75</f>
        <v>3681.6666666666665</v>
      </c>
      <c r="F77" s="21">
        <f>+[11]Enero!F71+[11]Febrero!F75+[11]Marzo!F75+[11]Abril!F74+[11]Mayo!F75+[11]Junio!F75+[11]Julio!F75+[11]Agosto!F75+[11]Septiembre!F75+[11]Octubre!F75+[11]Noviembre!F75+[11]Diciembre!F75</f>
        <v>4314</v>
      </c>
      <c r="G77" s="21">
        <f>+[11]Enero!G71+[11]Febrero!G75+[11]Marzo!G75+[11]Abril!G74+[11]Mayo!G75+[11]Junio!G75+[11]Julio!G75+[11]Agosto!G75+[11]Septiembre!G75+[11]Octubre!G75+[11]Noviembre!G75+[11]Diciembre!G75</f>
        <v>329</v>
      </c>
      <c r="H77" s="21">
        <f>+[11]Enero!H71+[11]Febrero!H75+[11]Marzo!H75+[11]Abril!H74+[11]Mayo!H75+[11]Junio!H75+[11]Julio!H75+[11]Agosto!H75+[11]Septiembre!H75+[11]Octubre!H75+[11]Noviembre!H75+[11]Diciembre!H75</f>
        <v>213.33333333333334</v>
      </c>
      <c r="I77" s="21">
        <f>+[11]Enero!I71+[11]Febrero!I75+[11]Marzo!I75+[11]Abril!I74+[11]Mayo!I75+[11]Junio!I75+[11]Julio!I75+[11]Agosto!I75+[11]Septiembre!I75+[11]Octubre!I75+[11]Noviembre!I75+[11]Diciembre!I75</f>
        <v>206</v>
      </c>
      <c r="J77" s="21">
        <f t="shared" si="2"/>
        <v>11261.666666666668</v>
      </c>
      <c r="K77" s="105"/>
      <c r="L77" s="108"/>
      <c r="M77" s="105"/>
      <c r="N77" s="105"/>
      <c r="O77" s="105"/>
      <c r="P77" s="105"/>
      <c r="Q77" s="105"/>
      <c r="R77" s="105"/>
      <c r="S77" s="105"/>
      <c r="T77" s="105"/>
      <c r="U77" s="105"/>
      <c r="V77" s="105"/>
    </row>
    <row r="78" spans="1:22" ht="20.100000000000001" customHeight="1" x14ac:dyDescent="0.25">
      <c r="A78" s="226" t="s">
        <v>153</v>
      </c>
      <c r="B78" s="21">
        <f>+[11]Enero!B72+[11]Febrero!B76+[11]Marzo!B76+[11]Abril!B75+[11]Mayo!B76+[11]Junio!B76+[11]Julio!B76+[11]Agosto!B76+[11]Septiembre!B76+[11]Octubre!B76+[11]Noviembre!B76+[11]Diciembre!B76</f>
        <v>32.333333333333336</v>
      </c>
      <c r="C78" s="21">
        <f>+[11]Enero!C72+[11]Febrero!C76+[11]Marzo!C76+[11]Abril!C75+[11]Mayo!C76+[11]Junio!C76+[11]Julio!C76+[11]Agosto!C76+[11]Septiembre!C76+[11]Octubre!C76+[11]Noviembre!C76+[11]Diciembre!C76</f>
        <v>51</v>
      </c>
      <c r="D78" s="21">
        <f>+[11]Enero!D72+[11]Febrero!D76+[11]Marzo!D76+[11]Abril!D75+[11]Mayo!D76+[11]Junio!D76+[11]Julio!D76+[11]Agosto!D76+[11]Septiembre!D76+[11]Octubre!D76+[11]Noviembre!D76+[11]Diciembre!D76</f>
        <v>0</v>
      </c>
      <c r="E78" s="21">
        <f>+[11]Enero!E72+[11]Febrero!E76+[11]Marzo!E76+[11]Abril!E75+[11]Mayo!E76+[11]Junio!E76+[11]Julio!E76+[11]Agosto!E76+[11]Septiembre!E76+[11]Octubre!E76+[11]Noviembre!E76+[11]Diciembre!E76</f>
        <v>7748.666666666667</v>
      </c>
      <c r="F78" s="21">
        <f>+[11]Enero!F72+[11]Febrero!F76+[11]Marzo!F76+[11]Abril!F75+[11]Mayo!F76+[11]Junio!F76+[11]Julio!F76+[11]Agosto!F76+[11]Septiembre!F76+[11]Octubre!F76+[11]Noviembre!F76+[11]Diciembre!F76</f>
        <v>4623</v>
      </c>
      <c r="G78" s="21">
        <f>+[11]Enero!G72+[11]Febrero!G76+[11]Marzo!G76+[11]Abril!G75+[11]Mayo!G76+[11]Junio!G76+[11]Julio!G76+[11]Agosto!G76+[11]Septiembre!G76+[11]Octubre!G76+[11]Noviembre!G76+[11]Diciembre!G76</f>
        <v>221.33333333333331</v>
      </c>
      <c r="H78" s="21">
        <f>+[11]Enero!H72+[11]Febrero!H76+[11]Marzo!H76+[11]Abril!H75+[11]Mayo!H76+[11]Junio!H76+[11]Julio!H76+[11]Agosto!H76+[11]Septiembre!H76+[11]Octubre!H76+[11]Noviembre!H76+[11]Diciembre!H76</f>
        <v>35</v>
      </c>
      <c r="I78" s="21">
        <f>+[11]Enero!I72+[11]Febrero!I76+[11]Marzo!I76+[11]Abril!I75+[11]Mayo!I76+[11]Junio!I76+[11]Julio!I76+[11]Agosto!I76+[11]Septiembre!I76+[11]Octubre!I76+[11]Noviembre!I76+[11]Diciembre!I76</f>
        <v>253</v>
      </c>
      <c r="J78" s="21">
        <f t="shared" si="2"/>
        <v>12964.333333333334</v>
      </c>
      <c r="K78" s="105"/>
      <c r="L78" s="108"/>
      <c r="M78" s="105"/>
      <c r="N78" s="105"/>
      <c r="O78" s="105"/>
      <c r="P78" s="105"/>
      <c r="Q78" s="105"/>
      <c r="R78" s="105"/>
      <c r="S78" s="105"/>
      <c r="T78" s="105"/>
      <c r="U78" s="105"/>
      <c r="V78" s="105"/>
    </row>
    <row r="79" spans="1:22" ht="20.100000000000001" customHeight="1" x14ac:dyDescent="0.25">
      <c r="A79" s="226" t="s">
        <v>154</v>
      </c>
      <c r="B79" s="21">
        <f>+[11]Enero!B73+[11]Febrero!B77+[11]Marzo!B77+[11]Abril!B76+[11]Mayo!B77+[11]Junio!B77+[11]Julio!B77+[11]Agosto!B77+[11]Septiembre!B77+[11]Octubre!B77+[11]Noviembre!B77+[11]Diciembre!B77</f>
        <v>423</v>
      </c>
      <c r="C79" s="21">
        <f>+[11]Enero!C73+[11]Febrero!C77+[11]Marzo!C77+[11]Abril!C76+[11]Mayo!C77+[11]Junio!C77+[11]Julio!C77+[11]Agosto!C77+[11]Septiembre!C77+[11]Octubre!C77+[11]Noviembre!C77+[11]Diciembre!C77</f>
        <v>0</v>
      </c>
      <c r="D79" s="21">
        <f>+[11]Enero!D73+[11]Febrero!D77+[11]Marzo!D77+[11]Abril!D76+[11]Mayo!D77+[11]Junio!D77+[11]Julio!D77+[11]Agosto!D77+[11]Septiembre!D77+[11]Octubre!D77+[11]Noviembre!D77+[11]Diciembre!D77</f>
        <v>2110</v>
      </c>
      <c r="E79" s="21">
        <f>+[11]Enero!E73+[11]Febrero!E77+[11]Marzo!E77+[11]Abril!E76+[11]Mayo!E77+[11]Junio!E77+[11]Julio!E77+[11]Agosto!E77+[11]Septiembre!E77+[11]Octubre!E77+[11]Noviembre!E77+[11]Diciembre!E77</f>
        <v>139006</v>
      </c>
      <c r="F79" s="21">
        <f>+[11]Enero!F73+[11]Febrero!F77+[11]Marzo!F77+[11]Abril!F76+[11]Mayo!F77+[11]Junio!F77+[11]Julio!F77+[11]Agosto!F77+[11]Septiembre!F77+[11]Octubre!F77+[11]Noviembre!F77+[11]Diciembre!F77</f>
        <v>6680</v>
      </c>
      <c r="G79" s="21">
        <f>+[11]Enero!G73+[11]Febrero!G77+[11]Marzo!G77+[11]Abril!G76+[11]Mayo!G77+[11]Junio!G77+[11]Julio!G77+[11]Agosto!G77+[11]Septiembre!G77+[11]Octubre!G77+[11]Noviembre!G77+[11]Diciembre!G77</f>
        <v>9404</v>
      </c>
      <c r="H79" s="21">
        <f>+[11]Enero!H73+[11]Febrero!H77+[11]Marzo!H77+[11]Abril!H76+[11]Mayo!H77+[11]Junio!H77+[11]Julio!H77+[11]Agosto!H77+[11]Septiembre!H77+[11]Octubre!H77+[11]Noviembre!H77+[11]Diciembre!H77</f>
        <v>2963</v>
      </c>
      <c r="I79" s="21">
        <f>+[11]Enero!I73+[11]Febrero!I77+[11]Marzo!I77+[11]Abril!I76+[11]Mayo!I77+[11]Junio!I77+[11]Julio!I77+[11]Agosto!I77+[11]Septiembre!I77+[11]Octubre!I77+[11]Noviembre!I77+[11]Diciembre!I77</f>
        <v>12</v>
      </c>
      <c r="J79" s="21">
        <f t="shared" si="2"/>
        <v>160598</v>
      </c>
      <c r="K79" s="105"/>
      <c r="L79" s="108"/>
      <c r="M79" s="105"/>
      <c r="N79" s="105"/>
      <c r="O79" s="105"/>
      <c r="P79" s="105"/>
      <c r="Q79" s="105"/>
      <c r="R79" s="105"/>
      <c r="S79" s="105"/>
      <c r="T79" s="105"/>
      <c r="U79" s="105"/>
      <c r="V79" s="105"/>
    </row>
    <row r="80" spans="1:22" ht="20.100000000000001" customHeight="1" x14ac:dyDescent="0.25">
      <c r="A80" s="226" t="s">
        <v>155</v>
      </c>
      <c r="B80" s="21">
        <f>+[11]Enero!B74+[11]Febrero!B78+[11]Marzo!B78+[11]Abril!B77+[11]Mayo!B78+[11]Junio!B78+[11]Julio!B78+[11]Agosto!B78+[11]Septiembre!B78+[11]Octubre!B78+[11]Noviembre!B78+[11]Diciembre!B78</f>
        <v>975.33333333333326</v>
      </c>
      <c r="C80" s="21">
        <f>+[11]Enero!C74+[11]Febrero!C78+[11]Marzo!C78+[11]Abril!C77+[11]Mayo!C78+[11]Junio!C78+[11]Julio!C78+[11]Agosto!C78+[11]Septiembre!C78+[11]Octubre!C78+[11]Noviembre!C78+[11]Diciembre!C78</f>
        <v>418.33333333333337</v>
      </c>
      <c r="D80" s="21">
        <f>+[11]Enero!D74+[11]Febrero!D78+[11]Marzo!D78+[11]Abril!D77+[11]Mayo!D78+[11]Junio!D78+[11]Julio!D78+[11]Agosto!D78+[11]Septiembre!D78+[11]Octubre!D78+[11]Noviembre!D78+[11]Diciembre!D78</f>
        <v>742.66666666666663</v>
      </c>
      <c r="E80" s="21">
        <f>+[11]Enero!E74+[11]Febrero!E78+[11]Marzo!E78+[11]Abril!E77+[11]Mayo!E78+[11]Junio!E78+[11]Julio!E78+[11]Agosto!E78+[11]Septiembre!E78+[11]Octubre!E78+[11]Noviembre!E78+[11]Diciembre!E78</f>
        <v>6245.333333333333</v>
      </c>
      <c r="F80" s="21">
        <f>+[11]Enero!F74+[11]Febrero!F78+[11]Marzo!F78+[11]Abril!F77+[11]Mayo!F78+[11]Junio!F78+[11]Julio!F78+[11]Agosto!F78+[11]Septiembre!F78+[11]Octubre!F78+[11]Noviembre!F78+[11]Diciembre!F78</f>
        <v>8318.3333333333321</v>
      </c>
      <c r="G80" s="21">
        <f>+[11]Enero!G74+[11]Febrero!G78+[11]Marzo!G78+[11]Abril!G77+[11]Mayo!G78+[11]Junio!G78+[11]Julio!G78+[11]Agosto!G78+[11]Septiembre!G78+[11]Octubre!G78+[11]Noviembre!G78+[11]Diciembre!G78</f>
        <v>631.33333333333337</v>
      </c>
      <c r="H80" s="21">
        <f>+[11]Enero!H74+[11]Febrero!H78+[11]Marzo!H78+[11]Abril!H77+[11]Mayo!H78+[11]Junio!H78+[11]Julio!H78+[11]Agosto!H78+[11]Septiembre!H78+[11]Octubre!H78+[11]Noviembre!H78+[11]Diciembre!H78</f>
        <v>1418</v>
      </c>
      <c r="I80" s="21">
        <f>+[11]Enero!I74+[11]Febrero!I78+[11]Marzo!I78+[11]Abril!I77+[11]Mayo!I78+[11]Junio!I78+[11]Julio!I78+[11]Agosto!I78+[11]Septiembre!I78+[11]Octubre!I78+[11]Noviembre!I78+[11]Diciembre!I78</f>
        <v>104.33333333333333</v>
      </c>
      <c r="J80" s="21">
        <f t="shared" si="2"/>
        <v>18853.666666666664</v>
      </c>
      <c r="K80" s="105"/>
      <c r="L80" s="108"/>
      <c r="M80" s="105"/>
      <c r="N80" s="105"/>
      <c r="O80" s="105"/>
      <c r="P80" s="105"/>
      <c r="Q80" s="105"/>
      <c r="R80" s="105"/>
      <c r="S80" s="105"/>
      <c r="T80" s="105"/>
      <c r="U80" s="105"/>
      <c r="V80" s="105"/>
    </row>
    <row r="81" spans="1:22" ht="20.100000000000001" customHeight="1" x14ac:dyDescent="0.25">
      <c r="A81" s="226" t="s">
        <v>156</v>
      </c>
      <c r="B81" s="21">
        <f>+[11]Enero!B75+[11]Febrero!B79+[11]Marzo!B79+[11]Abril!B78+[11]Mayo!B79+[11]Junio!B79+[11]Julio!B79+[11]Agosto!B79+[11]Septiembre!B79+[11]Octubre!B79+[11]Noviembre!B79+[11]Diciembre!B79</f>
        <v>0</v>
      </c>
      <c r="C81" s="21">
        <f>+[11]Enero!C75+[11]Febrero!C79+[11]Marzo!C79+[11]Abril!C78+[11]Mayo!C79+[11]Junio!C79+[11]Julio!C79+[11]Agosto!C79+[11]Septiembre!C79+[11]Octubre!C79+[11]Noviembre!C79+[11]Diciembre!C79</f>
        <v>0</v>
      </c>
      <c r="D81" s="21">
        <f>+[11]Enero!D75+[11]Febrero!D79+[11]Marzo!D79+[11]Abril!D78+[11]Mayo!D79+[11]Junio!D79+[11]Julio!D79+[11]Agosto!D79+[11]Septiembre!D79+[11]Octubre!D79+[11]Noviembre!D79+[11]Diciembre!D79</f>
        <v>0</v>
      </c>
      <c r="E81" s="21">
        <f>+[11]Enero!E75+[11]Febrero!E79+[11]Marzo!E79+[11]Abril!E78+[11]Mayo!E79+[11]Junio!E79+[11]Julio!E79+[11]Agosto!E79+[11]Septiembre!E79+[11]Octubre!E79+[11]Noviembre!E79+[11]Diciembre!E79</f>
        <v>0</v>
      </c>
      <c r="F81" s="21">
        <f>+[11]Enero!F75+[11]Febrero!F79+[11]Marzo!F79+[11]Abril!F78+[11]Mayo!F79+[11]Junio!F79+[11]Julio!F79+[11]Agosto!F79+[11]Septiembre!F79+[11]Octubre!F79+[11]Noviembre!F79+[11]Diciembre!F79</f>
        <v>0</v>
      </c>
      <c r="G81" s="21">
        <f>+[11]Enero!G75+[11]Febrero!G79+[11]Marzo!G79+[11]Abril!G78+[11]Mayo!G79+[11]Junio!G79+[11]Julio!G79+[11]Agosto!G79+[11]Septiembre!G79+[11]Octubre!G79+[11]Noviembre!G79+[11]Diciembre!G79</f>
        <v>0</v>
      </c>
      <c r="H81" s="21">
        <f>+[11]Enero!H75+[11]Febrero!H79+[11]Marzo!H79+[11]Abril!H78+[11]Mayo!H79+[11]Junio!H79+[11]Julio!H79+[11]Agosto!H79+[11]Septiembre!H79+[11]Octubre!H79+[11]Noviembre!H79+[11]Diciembre!H79</f>
        <v>0</v>
      </c>
      <c r="I81" s="21">
        <f>+[11]Enero!I75+[11]Febrero!I79+[11]Marzo!I79+[11]Abril!I78+[11]Mayo!I79+[11]Junio!I79+[11]Julio!I79+[11]Agosto!I79+[11]Septiembre!I79+[11]Octubre!I79+[11]Noviembre!I79+[11]Diciembre!I79</f>
        <v>0</v>
      </c>
      <c r="J81" s="21">
        <f t="shared" si="2"/>
        <v>0</v>
      </c>
      <c r="K81" s="105"/>
      <c r="L81" s="108"/>
      <c r="M81" s="105"/>
      <c r="N81" s="105"/>
      <c r="O81" s="105"/>
      <c r="P81" s="105"/>
      <c r="Q81" s="105"/>
      <c r="R81" s="105"/>
      <c r="S81" s="105"/>
      <c r="T81" s="105"/>
      <c r="U81" s="105"/>
      <c r="V81" s="105"/>
    </row>
    <row r="82" spans="1:22" ht="20.100000000000001" customHeight="1" x14ac:dyDescent="0.25">
      <c r="A82" s="226" t="s">
        <v>157</v>
      </c>
      <c r="B82" s="21">
        <f>+[11]Enero!B76+[11]Febrero!B80+[11]Marzo!B80+[11]Abril!B79+[11]Mayo!B80+[11]Junio!B80+[11]Julio!B80+[11]Agosto!B80+[11]Septiembre!B80+[11]Octubre!B80+[11]Noviembre!B80+[11]Diciembre!B80</f>
        <v>2</v>
      </c>
      <c r="C82" s="21">
        <f>+[11]Enero!C76+[11]Febrero!C80+[11]Marzo!C80+[11]Abril!C79+[11]Mayo!C80+[11]Junio!C80+[11]Julio!C80+[11]Agosto!C80+[11]Septiembre!C80+[11]Octubre!C80+[11]Noviembre!C80+[11]Diciembre!C80</f>
        <v>11</v>
      </c>
      <c r="D82" s="21">
        <f>+[11]Enero!D76+[11]Febrero!D80+[11]Marzo!D80+[11]Abril!D79+[11]Mayo!D80+[11]Junio!D80+[11]Julio!D80+[11]Agosto!D80+[11]Septiembre!D80+[11]Octubre!D80+[11]Noviembre!D80+[11]Diciembre!D80</f>
        <v>15</v>
      </c>
      <c r="E82" s="21">
        <f>+[11]Enero!E76+[11]Febrero!E80+[11]Marzo!E80+[11]Abril!E79+[11]Mayo!E80+[11]Junio!E80+[11]Julio!E80+[11]Agosto!E80+[11]Septiembre!E80+[11]Octubre!E80+[11]Noviembre!E80+[11]Diciembre!E80</f>
        <v>38936.666666666664</v>
      </c>
      <c r="F82" s="21">
        <f>+[11]Enero!F76+[11]Febrero!F80+[11]Marzo!F80+[11]Abril!F79+[11]Mayo!F80+[11]Junio!F80+[11]Julio!F80+[11]Agosto!F80+[11]Septiembre!F80+[11]Octubre!F80+[11]Noviembre!F80+[11]Diciembre!F80</f>
        <v>11098</v>
      </c>
      <c r="G82" s="21">
        <f>+[11]Enero!G76+[11]Febrero!G80+[11]Marzo!G80+[11]Abril!G79+[11]Mayo!G80+[11]Junio!G80+[11]Julio!G80+[11]Agosto!G80+[11]Septiembre!G80+[11]Octubre!G80+[11]Noviembre!G80+[11]Diciembre!G80</f>
        <v>1798.3333333333333</v>
      </c>
      <c r="H82" s="21">
        <f>+[11]Enero!H76+[11]Febrero!H80+[11]Marzo!H80+[11]Abril!H79+[11]Mayo!H80+[11]Junio!H80+[11]Julio!H80+[11]Agosto!H80+[11]Septiembre!H80+[11]Octubre!H80+[11]Noviembre!H80+[11]Diciembre!H80</f>
        <v>3.6666666666666665</v>
      </c>
      <c r="I82" s="21">
        <f>+[11]Enero!I76+[11]Febrero!I80+[11]Marzo!I80+[11]Abril!I79+[11]Mayo!I80+[11]Junio!I80+[11]Julio!I80+[11]Agosto!I80+[11]Septiembre!I80+[11]Octubre!I80+[11]Noviembre!I80+[11]Diciembre!I80</f>
        <v>105</v>
      </c>
      <c r="J82" s="21">
        <f t="shared" si="2"/>
        <v>51969.666666666664</v>
      </c>
      <c r="K82" s="105"/>
      <c r="L82" s="108"/>
      <c r="M82" s="105"/>
      <c r="N82" s="105"/>
      <c r="O82" s="105"/>
      <c r="P82" s="105"/>
      <c r="Q82" s="105"/>
      <c r="R82" s="105"/>
      <c r="S82" s="105"/>
      <c r="T82" s="105"/>
      <c r="U82" s="105"/>
      <c r="V82" s="105"/>
    </row>
    <row r="83" spans="1:22" ht="20.100000000000001" customHeight="1" x14ac:dyDescent="0.25">
      <c r="A83" s="226" t="s">
        <v>158</v>
      </c>
      <c r="B83" s="21">
        <f>+[11]Enero!B77+[11]Febrero!B81+[11]Marzo!B81+[11]Abril!B80+[11]Mayo!B81+[11]Junio!B81+[11]Julio!B81+[11]Agosto!B81+[11]Septiembre!B81+[11]Octubre!B81+[11]Noviembre!B81+[11]Diciembre!B81</f>
        <v>197344.66666666666</v>
      </c>
      <c r="C83" s="21">
        <f>+[11]Enero!C77+[11]Febrero!C81+[11]Marzo!C81+[11]Abril!C80+[11]Mayo!C81+[11]Junio!C81+[11]Julio!C81+[11]Agosto!C81+[11]Septiembre!C81+[11]Octubre!C81+[11]Noviembre!C81+[11]Diciembre!C81</f>
        <v>9695</v>
      </c>
      <c r="D83" s="21">
        <f>+[11]Enero!D77+[11]Febrero!D81+[11]Marzo!D81+[11]Abril!D80+[11]Mayo!D81+[11]Junio!D81+[11]Julio!D81+[11]Agosto!D81+[11]Septiembre!D81+[11]Octubre!D81+[11]Noviembre!D81+[11]Diciembre!D81</f>
        <v>16735.333333333336</v>
      </c>
      <c r="E83" s="21">
        <f>+[11]Enero!E77+[11]Febrero!E81+[11]Marzo!E81+[11]Abril!E80+[11]Mayo!E81+[11]Junio!E81+[11]Julio!E81+[11]Agosto!E81+[11]Septiembre!E81+[11]Octubre!E81+[11]Noviembre!E81+[11]Diciembre!E81</f>
        <v>41604.333333333336</v>
      </c>
      <c r="F83" s="21">
        <f>+[11]Enero!F77+[11]Febrero!F81+[11]Marzo!F81+[11]Abril!F80+[11]Mayo!F81+[11]Junio!F81+[11]Julio!F81+[11]Agosto!F81+[11]Septiembre!F81+[11]Octubre!F81+[11]Noviembre!F81+[11]Diciembre!F81</f>
        <v>96421</v>
      </c>
      <c r="G83" s="21">
        <f>+[11]Enero!G77+[11]Febrero!G81+[11]Marzo!G81+[11]Abril!G80+[11]Mayo!G81+[11]Junio!G81+[11]Julio!G81+[11]Agosto!G81+[11]Septiembre!G81+[11]Octubre!G81+[11]Noviembre!G81+[11]Diciembre!G81</f>
        <v>96684.333333333328</v>
      </c>
      <c r="H83" s="21">
        <f>+[11]Enero!H77+[11]Febrero!H81+[11]Marzo!H81+[11]Abril!H80+[11]Mayo!H81+[11]Junio!H81+[11]Julio!H81+[11]Agosto!H81+[11]Septiembre!H81+[11]Octubre!H81+[11]Noviembre!H81+[11]Diciembre!H81</f>
        <v>38288</v>
      </c>
      <c r="I83" s="21">
        <f>+[11]Enero!I77+[11]Febrero!I81+[11]Marzo!I81+[11]Abril!I80+[11]Mayo!I81+[11]Junio!I81+[11]Julio!I81+[11]Agosto!I81+[11]Septiembre!I81+[11]Octubre!I81+[11]Noviembre!I81+[11]Diciembre!I81</f>
        <v>11164</v>
      </c>
      <c r="J83" s="21">
        <f t="shared" si="2"/>
        <v>507936.66666666663</v>
      </c>
      <c r="K83" s="105"/>
      <c r="L83" s="108"/>
      <c r="M83" s="105"/>
      <c r="N83" s="105"/>
      <c r="O83" s="105"/>
      <c r="P83" s="105"/>
      <c r="Q83" s="105"/>
      <c r="R83" s="105"/>
      <c r="S83" s="105"/>
      <c r="T83" s="105"/>
      <c r="U83" s="105"/>
      <c r="V83" s="105"/>
    </row>
    <row r="84" spans="1:22" ht="20.100000000000001" customHeight="1" x14ac:dyDescent="0.25">
      <c r="A84" s="226" t="s">
        <v>159</v>
      </c>
      <c r="B84" s="21">
        <f>+[11]Enero!B78+[11]Febrero!B82+[11]Marzo!B82+[11]Abril!B81+[11]Mayo!B82+[11]Junio!B82+[11]Julio!B82+[11]Agosto!B82+[11]Septiembre!B82+[11]Octubre!B82+[11]Noviembre!B82+[11]Diciembre!B82</f>
        <v>4363</v>
      </c>
      <c r="C84" s="21">
        <f>+[11]Enero!C78+[11]Febrero!C82+[11]Marzo!C82+[11]Abril!C81+[11]Mayo!C82+[11]Junio!C82+[11]Julio!C82+[11]Agosto!C82+[11]Septiembre!C82+[11]Octubre!C82+[11]Noviembre!C82+[11]Diciembre!C82</f>
        <v>33578</v>
      </c>
      <c r="D84" s="21">
        <f>+[11]Enero!D78+[11]Febrero!D82+[11]Marzo!D82+[11]Abril!D81+[11]Mayo!D82+[11]Junio!D82+[11]Julio!D82+[11]Agosto!D82+[11]Septiembre!D82+[11]Octubre!D82+[11]Noviembre!D82+[11]Diciembre!D82</f>
        <v>518</v>
      </c>
      <c r="E84" s="21">
        <f>+[11]Enero!E78+[11]Febrero!E82+[11]Marzo!E82+[11]Abril!E81+[11]Mayo!E82+[11]Junio!E82+[11]Julio!E82+[11]Agosto!E82+[11]Septiembre!E82+[11]Octubre!E82+[11]Noviembre!E82+[11]Diciembre!E82</f>
        <v>12334</v>
      </c>
      <c r="F84" s="21">
        <f>+[11]Enero!F78+[11]Febrero!F82+[11]Marzo!F82+[11]Abril!F81+[11]Mayo!F82+[11]Junio!F82+[11]Julio!F82+[11]Agosto!F82+[11]Septiembre!F82+[11]Octubre!F82+[11]Noviembre!F82+[11]Diciembre!F82</f>
        <v>48581</v>
      </c>
      <c r="G84" s="21">
        <f>+[11]Enero!G78+[11]Febrero!G82+[11]Marzo!G82+[11]Abril!G81+[11]Mayo!G82+[11]Junio!G82+[11]Julio!G82+[11]Agosto!G82+[11]Septiembre!G82+[11]Octubre!G82+[11]Noviembre!G82+[11]Diciembre!G82</f>
        <v>6513</v>
      </c>
      <c r="H84" s="21">
        <f>+[11]Enero!H78+[11]Febrero!H82+[11]Marzo!H82+[11]Abril!H81+[11]Mayo!H82+[11]Junio!H82+[11]Julio!H82+[11]Agosto!H82+[11]Septiembre!H82+[11]Octubre!H82+[11]Noviembre!H82+[11]Diciembre!H82</f>
        <v>181</v>
      </c>
      <c r="I84" s="21">
        <f>+[11]Enero!I78+[11]Febrero!I82+[11]Marzo!I82+[11]Abril!I81+[11]Mayo!I82+[11]Junio!I82+[11]Julio!I82+[11]Agosto!I82+[11]Septiembre!I82+[11]Octubre!I82+[11]Noviembre!I82+[11]Diciembre!I82</f>
        <v>49453</v>
      </c>
      <c r="J84" s="21">
        <f t="shared" si="2"/>
        <v>155521</v>
      </c>
      <c r="K84" s="105"/>
      <c r="L84" s="108"/>
      <c r="M84" s="105"/>
      <c r="N84" s="105"/>
      <c r="O84" s="105"/>
      <c r="P84" s="105"/>
      <c r="Q84" s="105"/>
      <c r="R84" s="105"/>
      <c r="S84" s="105"/>
      <c r="T84" s="105"/>
      <c r="U84" s="105"/>
      <c r="V84" s="105"/>
    </row>
    <row r="85" spans="1:22" ht="20.100000000000001" customHeight="1" x14ac:dyDescent="0.25">
      <c r="A85" s="226" t="s">
        <v>160</v>
      </c>
      <c r="B85" s="21">
        <f>+[11]Enero!B79+[11]Febrero!B83+[11]Marzo!B83+[11]Abril!B82+[11]Mayo!B83+[11]Junio!B83+[11]Julio!B83+[11]Agosto!B83+[11]Septiembre!B83+[11]Octubre!B83+[11]Noviembre!B83+[11]Diciembre!B83</f>
        <v>2161</v>
      </c>
      <c r="C85" s="21">
        <f>+[11]Enero!C79+[11]Febrero!C83+[11]Marzo!C83+[11]Abril!C82+[11]Mayo!C83+[11]Junio!C83+[11]Julio!C83+[11]Agosto!C83+[11]Septiembre!C83+[11]Octubre!C83+[11]Noviembre!C83+[11]Diciembre!C83</f>
        <v>14052</v>
      </c>
      <c r="D85" s="21">
        <f>+[11]Enero!D79+[11]Febrero!D83+[11]Marzo!D83+[11]Abril!D82+[11]Mayo!D83+[11]Junio!D83+[11]Julio!D83+[11]Agosto!D83+[11]Septiembre!D83+[11]Octubre!D83+[11]Noviembre!D83+[11]Diciembre!D83</f>
        <v>55716</v>
      </c>
      <c r="E85" s="21">
        <f>+[11]Enero!E79+[11]Febrero!E83+[11]Marzo!E83+[11]Abril!E82+[11]Mayo!E83+[11]Junio!E83+[11]Julio!E83+[11]Agosto!E83+[11]Septiembre!E83+[11]Octubre!E83+[11]Noviembre!E83+[11]Diciembre!E83</f>
        <v>21633</v>
      </c>
      <c r="F85" s="21">
        <f>+[11]Enero!F79+[11]Febrero!F83+[11]Marzo!F83+[11]Abril!F82+[11]Mayo!F83+[11]Junio!F83+[11]Julio!F83+[11]Agosto!F83+[11]Septiembre!F83+[11]Octubre!F83+[11]Noviembre!F83+[11]Diciembre!F83</f>
        <v>4935</v>
      </c>
      <c r="G85" s="21">
        <f>+[11]Enero!G79+[11]Febrero!G83+[11]Marzo!G83+[11]Abril!G82+[11]Mayo!G83+[11]Junio!G83+[11]Julio!G83+[11]Agosto!G83+[11]Septiembre!G83+[11]Octubre!G83+[11]Noviembre!G83+[11]Diciembre!G83</f>
        <v>11065</v>
      </c>
      <c r="H85" s="21">
        <f>+[11]Enero!H79+[11]Febrero!H83+[11]Marzo!H83+[11]Abril!H82+[11]Mayo!H83+[11]Junio!H83+[11]Julio!H83+[11]Agosto!H83+[11]Septiembre!H83+[11]Octubre!H83+[11]Noviembre!H83+[11]Diciembre!H83</f>
        <v>1803</v>
      </c>
      <c r="I85" s="21">
        <f>+[11]Enero!I79+[11]Febrero!I83+[11]Marzo!I83+[11]Abril!I82+[11]Mayo!I83+[11]Junio!I83+[11]Julio!I83+[11]Agosto!I83+[11]Septiembre!I83+[11]Octubre!I83+[11]Noviembre!I83+[11]Diciembre!I83</f>
        <v>7285</v>
      </c>
      <c r="J85" s="21">
        <f t="shared" si="2"/>
        <v>118650</v>
      </c>
      <c r="K85" s="105"/>
      <c r="L85" s="108"/>
      <c r="M85" s="105"/>
      <c r="N85" s="105"/>
      <c r="O85" s="105"/>
      <c r="P85" s="105"/>
      <c r="Q85" s="105"/>
      <c r="R85" s="105"/>
      <c r="S85" s="105"/>
      <c r="T85" s="105"/>
      <c r="U85" s="105"/>
      <c r="V85" s="105"/>
    </row>
    <row r="86" spans="1:22" ht="20.100000000000001" customHeight="1" x14ac:dyDescent="0.25">
      <c r="A86" s="226" t="s">
        <v>161</v>
      </c>
      <c r="B86" s="21">
        <f>+[11]Enero!B80+[11]Febrero!B84+[11]Marzo!B84+[11]Abril!B83+[11]Mayo!B84+[11]Junio!B84+[11]Julio!B84+[11]Agosto!B84+[11]Septiembre!B84+[11]Octubre!B84+[11]Noviembre!B84+[11]Diciembre!B84</f>
        <v>385.66666666666669</v>
      </c>
      <c r="C86" s="21">
        <f>+[11]Enero!C80+[11]Febrero!C84+[11]Marzo!C84+[11]Abril!C83+[11]Mayo!C84+[11]Junio!C84+[11]Julio!C84+[11]Agosto!C84+[11]Septiembre!C84+[11]Octubre!C84+[11]Noviembre!C84+[11]Diciembre!C84</f>
        <v>5</v>
      </c>
      <c r="D86" s="21">
        <f>+[11]Enero!D80+[11]Febrero!D84+[11]Marzo!D84+[11]Abril!D83+[11]Mayo!D84+[11]Junio!D84+[11]Julio!D84+[11]Agosto!D84+[11]Septiembre!D84+[11]Octubre!D84+[11]Noviembre!D84+[11]Diciembre!D84</f>
        <v>3252</v>
      </c>
      <c r="E86" s="21">
        <f>+[11]Enero!E80+[11]Febrero!E84+[11]Marzo!E84+[11]Abril!E83+[11]Mayo!E84+[11]Junio!E84+[11]Julio!E84+[11]Agosto!E84+[11]Septiembre!E84+[11]Octubre!E84+[11]Noviembre!E84+[11]Diciembre!E84</f>
        <v>0</v>
      </c>
      <c r="F86" s="21">
        <f>+[11]Enero!F80+[11]Febrero!F84+[11]Marzo!F84+[11]Abril!F83+[11]Mayo!F84+[11]Junio!F84+[11]Julio!F84+[11]Agosto!F84+[11]Septiembre!F84+[11]Octubre!F84+[11]Noviembre!F84+[11]Diciembre!F84</f>
        <v>254</v>
      </c>
      <c r="G86" s="21">
        <f>+[11]Enero!G80+[11]Febrero!G84+[11]Marzo!G84+[11]Abril!G83+[11]Mayo!G84+[11]Junio!G84+[11]Julio!G84+[11]Agosto!G84+[11]Septiembre!G84+[11]Octubre!G84+[11]Noviembre!G84+[11]Diciembre!G84</f>
        <v>5663.666666666667</v>
      </c>
      <c r="H86" s="21">
        <f>+[11]Enero!H80+[11]Febrero!H84+[11]Marzo!H84+[11]Abril!H83+[11]Mayo!H84+[11]Junio!H84+[11]Julio!H84+[11]Agosto!H84+[11]Septiembre!H84+[11]Octubre!H84+[11]Noviembre!H84+[11]Diciembre!H84</f>
        <v>1603</v>
      </c>
      <c r="I86" s="21">
        <f>+[11]Enero!I80+[11]Febrero!I84+[11]Marzo!I84+[11]Abril!I83+[11]Mayo!I84+[11]Junio!I84+[11]Julio!I84+[11]Agosto!I84+[11]Septiembre!I84+[11]Octubre!I84+[11]Noviembre!I84+[11]Diciembre!I84</f>
        <v>2023.6666666666667</v>
      </c>
      <c r="J86" s="21">
        <f t="shared" si="2"/>
        <v>13187</v>
      </c>
      <c r="K86" s="105"/>
      <c r="L86" s="108"/>
      <c r="M86" s="105"/>
      <c r="N86" s="105"/>
      <c r="O86" s="105"/>
      <c r="P86" s="105"/>
      <c r="Q86" s="105"/>
      <c r="R86" s="105"/>
      <c r="S86" s="105"/>
      <c r="T86" s="105"/>
      <c r="U86" s="105"/>
      <c r="V86" s="105"/>
    </row>
    <row r="87" spans="1:22" ht="20.100000000000001" customHeight="1" x14ac:dyDescent="0.25">
      <c r="A87" s="226" t="s">
        <v>162</v>
      </c>
      <c r="B87" s="21">
        <f>+[11]Enero!B81+[11]Febrero!B85+[11]Marzo!B85+[11]Abril!B84+[11]Mayo!B85+[11]Junio!B85+[11]Julio!B85+[11]Agosto!B85+[11]Septiembre!B85+[11]Octubre!B85+[11]Noviembre!B85+[11]Diciembre!B85</f>
        <v>32115.333333333336</v>
      </c>
      <c r="C87" s="21">
        <f>+[11]Enero!C81+[11]Febrero!C85+[11]Marzo!C85+[11]Abril!C84+[11]Mayo!C85+[11]Junio!C85+[11]Julio!C85+[11]Agosto!C85+[11]Septiembre!C85+[11]Octubre!C85+[11]Noviembre!C85+[11]Diciembre!C85</f>
        <v>47229.333333333336</v>
      </c>
      <c r="D87" s="21">
        <f>+[11]Enero!D81+[11]Febrero!D85+[11]Marzo!D85+[11]Abril!D84+[11]Mayo!D85+[11]Junio!D85+[11]Julio!D85+[11]Agosto!D85+[11]Septiembre!D85+[11]Octubre!D85+[11]Noviembre!D85+[11]Diciembre!D85</f>
        <v>1239.3333333333333</v>
      </c>
      <c r="E87" s="21">
        <f>+[11]Enero!E81+[11]Febrero!E85+[11]Marzo!E85+[11]Abril!E84+[11]Mayo!E85+[11]Junio!E85+[11]Julio!E85+[11]Agosto!E85+[11]Septiembre!E85+[11]Octubre!E85+[11]Noviembre!E85+[11]Diciembre!E85</f>
        <v>18970.666666666664</v>
      </c>
      <c r="F87" s="21">
        <f>+[11]Enero!F81+[11]Febrero!F85+[11]Marzo!F85+[11]Abril!F84+[11]Mayo!F85+[11]Junio!F85+[11]Julio!F85+[11]Agosto!F85+[11]Septiembre!F85+[11]Octubre!F85+[11]Noviembre!F85+[11]Diciembre!F85</f>
        <v>171750.33333333334</v>
      </c>
      <c r="G87" s="21">
        <f>+[11]Enero!G81+[11]Febrero!G85+[11]Marzo!G85+[11]Abril!G84+[11]Mayo!G85+[11]Junio!G85+[11]Julio!G85+[11]Agosto!G85+[11]Septiembre!G85+[11]Octubre!G85+[11]Noviembre!G85+[11]Diciembre!G85</f>
        <v>11814.666666666666</v>
      </c>
      <c r="H87" s="21">
        <f>+[11]Enero!H81+[11]Febrero!H85+[11]Marzo!H85+[11]Abril!H84+[11]Mayo!H85+[11]Junio!H85+[11]Julio!H85+[11]Agosto!H85+[11]Septiembre!H85+[11]Octubre!H85+[11]Noviembre!H85+[11]Diciembre!H85</f>
        <v>202.66666666666666</v>
      </c>
      <c r="I87" s="21">
        <f>+[11]Enero!I81+[11]Febrero!I85+[11]Marzo!I85+[11]Abril!I84+[11]Mayo!I85+[11]Junio!I85+[11]Julio!I85+[11]Agosto!I85+[11]Septiembre!I85+[11]Octubre!I85+[11]Noviembre!I85+[11]Diciembre!I85</f>
        <v>121676</v>
      </c>
      <c r="J87" s="21">
        <f t="shared" si="2"/>
        <v>404998.33333333337</v>
      </c>
      <c r="K87" s="105"/>
      <c r="L87" s="108"/>
      <c r="M87" s="105"/>
      <c r="N87" s="105"/>
      <c r="O87" s="105"/>
      <c r="P87" s="105"/>
      <c r="Q87" s="105"/>
      <c r="R87" s="105"/>
      <c r="S87" s="105"/>
      <c r="T87" s="105"/>
      <c r="U87" s="105"/>
      <c r="V87" s="105"/>
    </row>
    <row r="88" spans="1:22" ht="20.100000000000001" customHeight="1" x14ac:dyDescent="0.25">
      <c r="A88" s="226" t="s">
        <v>163</v>
      </c>
      <c r="B88" s="21">
        <f>+[11]Enero!B82+[11]Febrero!B86+[11]Marzo!B86+[11]Abril!B85+[11]Mayo!B86+[11]Junio!B86+[11]Julio!B86+[11]Agosto!B86+[11]Septiembre!B86+[11]Octubre!B86+[11]Noviembre!B86+[11]Diciembre!B86</f>
        <v>3424.6666666666665</v>
      </c>
      <c r="C88" s="21">
        <f>+[11]Enero!C82+[11]Febrero!C86+[11]Marzo!C86+[11]Abril!C85+[11]Mayo!C86+[11]Junio!C86+[11]Julio!C86+[11]Agosto!C86+[11]Septiembre!C86+[11]Octubre!C86+[11]Noviembre!C86+[11]Diciembre!C86</f>
        <v>126133</v>
      </c>
      <c r="D88" s="21">
        <f>+[11]Enero!D82+[11]Febrero!D86+[11]Marzo!D86+[11]Abril!D85+[11]Mayo!D86+[11]Junio!D86+[11]Julio!D86+[11]Agosto!D86+[11]Septiembre!D86+[11]Octubre!D86+[11]Noviembre!D86+[11]Diciembre!D86</f>
        <v>84</v>
      </c>
      <c r="E88" s="21">
        <f>+[11]Enero!E82+[11]Febrero!E86+[11]Marzo!E86+[11]Abril!E85+[11]Mayo!E86+[11]Junio!E86+[11]Julio!E86+[11]Agosto!E86+[11]Septiembre!E86+[11]Octubre!E86+[11]Noviembre!E86+[11]Diciembre!E86</f>
        <v>388</v>
      </c>
      <c r="F88" s="21">
        <f>+[11]Enero!F82+[11]Febrero!F86+[11]Marzo!F86+[11]Abril!F85+[11]Mayo!F86+[11]Junio!F86+[11]Julio!F86+[11]Agosto!F86+[11]Septiembre!F86+[11]Octubre!F86+[11]Noviembre!F86+[11]Diciembre!F86</f>
        <v>19202.333333333332</v>
      </c>
      <c r="G88" s="21">
        <f>+[11]Enero!G82+[11]Febrero!G86+[11]Marzo!G86+[11]Abril!G85+[11]Mayo!G86+[11]Junio!G86+[11]Julio!G86+[11]Agosto!G86+[11]Septiembre!G86+[11]Octubre!G86+[11]Noviembre!G86+[11]Diciembre!G86</f>
        <v>0</v>
      </c>
      <c r="H88" s="21">
        <f>+[11]Enero!H82+[11]Febrero!H86+[11]Marzo!H86+[11]Abril!H85+[11]Mayo!H86+[11]Junio!H86+[11]Julio!H86+[11]Agosto!H86+[11]Septiembre!H86+[11]Octubre!H86+[11]Noviembre!H86+[11]Diciembre!H86</f>
        <v>0</v>
      </c>
      <c r="I88" s="21">
        <f>+[11]Enero!I82+[11]Febrero!I86+[11]Marzo!I86+[11]Abril!I85+[11]Mayo!I86+[11]Junio!I86+[11]Julio!I86+[11]Agosto!I86+[11]Septiembre!I86+[11]Octubre!I86+[11]Noviembre!I86+[11]Diciembre!I86</f>
        <v>308.33333333333331</v>
      </c>
      <c r="J88" s="21">
        <f t="shared" si="2"/>
        <v>149540.33333333334</v>
      </c>
      <c r="K88" s="105"/>
      <c r="L88" s="108"/>
      <c r="M88" s="105"/>
      <c r="N88" s="105"/>
      <c r="O88" s="105"/>
      <c r="P88" s="105"/>
      <c r="Q88" s="105"/>
      <c r="R88" s="105"/>
      <c r="S88" s="105"/>
      <c r="T88" s="105"/>
      <c r="U88" s="105"/>
      <c r="V88" s="105"/>
    </row>
    <row r="89" spans="1:22" ht="20.100000000000001" customHeight="1" x14ac:dyDescent="0.25">
      <c r="A89" s="226" t="s">
        <v>164</v>
      </c>
      <c r="B89" s="21">
        <f>+[11]Enero!B83+[11]Febrero!B87+[11]Marzo!B87+[11]Abril!B86+[11]Mayo!B87+[11]Junio!B87+[11]Julio!B87+[11]Agosto!B87+[11]Septiembre!B87+[11]Octubre!B87+[11]Noviembre!B87+[11]Diciembre!B87</f>
        <v>2183</v>
      </c>
      <c r="C89" s="21">
        <f>+[11]Enero!C83+[11]Febrero!C87+[11]Marzo!C87+[11]Abril!C86+[11]Mayo!C87+[11]Junio!C87+[11]Julio!C87+[11]Agosto!C87+[11]Septiembre!C87+[11]Octubre!C87+[11]Noviembre!C87+[11]Diciembre!C87</f>
        <v>1277</v>
      </c>
      <c r="D89" s="21">
        <f>+[11]Enero!D83+[11]Febrero!D87+[11]Marzo!D87+[11]Abril!D86+[11]Mayo!D87+[11]Junio!D87+[11]Julio!D87+[11]Agosto!D87+[11]Septiembre!D87+[11]Octubre!D87+[11]Noviembre!D87+[11]Diciembre!D87</f>
        <v>0</v>
      </c>
      <c r="E89" s="21">
        <f>+[11]Enero!E83+[11]Febrero!E87+[11]Marzo!E87+[11]Abril!E86+[11]Mayo!E87+[11]Junio!E87+[11]Julio!E87+[11]Agosto!E87+[11]Septiembre!E87+[11]Octubre!E87+[11]Noviembre!E87+[11]Diciembre!E87</f>
        <v>662.66666666666663</v>
      </c>
      <c r="F89" s="21">
        <f>+[11]Enero!F83+[11]Febrero!F87+[11]Marzo!F87+[11]Abril!F86+[11]Mayo!F87+[11]Junio!F87+[11]Julio!F87+[11]Agosto!F87+[11]Septiembre!F87+[11]Octubre!F87+[11]Noviembre!F87+[11]Diciembre!F87</f>
        <v>6053</v>
      </c>
      <c r="G89" s="21">
        <f>+[11]Enero!G83+[11]Febrero!G87+[11]Marzo!G87+[11]Abril!G86+[11]Mayo!G87+[11]Junio!G87+[11]Julio!G87+[11]Agosto!G87+[11]Septiembre!G87+[11]Octubre!G87+[11]Noviembre!G87+[11]Diciembre!G87</f>
        <v>12698.666666666666</v>
      </c>
      <c r="H89" s="21">
        <f>+[11]Enero!H83+[11]Febrero!H87+[11]Marzo!H87+[11]Abril!H86+[11]Mayo!H87+[11]Junio!H87+[11]Julio!H87+[11]Agosto!H87+[11]Septiembre!H87+[11]Octubre!H87+[11]Noviembre!H87+[11]Diciembre!H87</f>
        <v>3</v>
      </c>
      <c r="I89" s="21">
        <f>+[11]Enero!I83+[11]Febrero!I87+[11]Marzo!I87+[11]Abril!I86+[11]Mayo!I87+[11]Junio!I87+[11]Julio!I87+[11]Agosto!I87+[11]Septiembre!I87+[11]Octubre!I87+[11]Noviembre!I87+[11]Diciembre!I87</f>
        <v>4974.3333333333339</v>
      </c>
      <c r="J89" s="21">
        <f t="shared" si="2"/>
        <v>27851.666666666672</v>
      </c>
      <c r="K89" s="105"/>
      <c r="L89" s="108"/>
      <c r="M89" s="105"/>
      <c r="N89" s="105"/>
      <c r="O89" s="105"/>
      <c r="P89" s="105"/>
      <c r="Q89" s="105"/>
      <c r="R89" s="105"/>
      <c r="S89" s="105"/>
      <c r="T89" s="105"/>
      <c r="U89" s="105"/>
      <c r="V89" s="105"/>
    </row>
    <row r="90" spans="1:22" ht="20.100000000000001" customHeight="1" x14ac:dyDescent="0.25">
      <c r="A90" s="226" t="s">
        <v>165</v>
      </c>
      <c r="B90" s="21">
        <f>(+[11]Enero!B84+[11]Febrero!B88+[11]Marzo!B88+[11]Abril!B87+[11]Mayo!B88+[11]Junio!B88+[11]Julio!B88+[11]Agosto!B88+[11]Septiembre!B88+[11]Octubre!B88+[11]Noviembre!B88+[11]Diciembre!B88)/12</f>
        <v>25614</v>
      </c>
      <c r="C90" s="21">
        <f>(+[11]Enero!C84+[11]Febrero!C88+[11]Marzo!C88+[11]Abril!C87+[11]Mayo!C88+[11]Junio!C88+[11]Julio!C88+[11]Agosto!C88+[11]Septiembre!C88+[11]Octubre!C88+[11]Noviembre!C88+[11]Diciembre!C88)/12</f>
        <v>11008.083333333334</v>
      </c>
      <c r="D90" s="21">
        <f>(+[11]Enero!D84+[11]Febrero!D88+[11]Marzo!D88+[11]Abril!D87+[11]Mayo!D88+[11]Junio!D88+[11]Julio!D88+[11]Agosto!D88+[11]Septiembre!D88+[11]Octubre!D88+[11]Noviembre!D88+[11]Diciembre!D88)/12</f>
        <v>201263.91666666666</v>
      </c>
      <c r="E90" s="21">
        <f>(+[11]Enero!E84+[11]Febrero!E88+[11]Marzo!E88+[11]Abril!E87+[11]Mayo!E88+[11]Junio!E88+[11]Julio!E88+[11]Agosto!E88+[11]Septiembre!E88+[11]Octubre!E88+[11]Noviembre!E88+[11]Diciembre!E88)/12</f>
        <v>4810.5</v>
      </c>
      <c r="F90" s="21">
        <f>(+[11]Enero!F84+[11]Febrero!F88+[11]Marzo!F88+[11]Abril!F87+[11]Mayo!F88+[11]Junio!F88+[11]Julio!F88+[11]Agosto!F88+[11]Septiembre!F88+[11]Octubre!F88+[11]Noviembre!F88+[11]Diciembre!F88)/12</f>
        <v>10055.666666666666</v>
      </c>
      <c r="G90" s="21">
        <f>(+[11]Enero!G84+[11]Febrero!G88+[11]Marzo!G88+[11]Abril!G87+[11]Mayo!G88+[11]Junio!G88+[11]Julio!G88+[11]Agosto!G88+[11]Septiembre!G88+[11]Octubre!G88+[11]Noviembre!G88+[11]Diciembre!G88)/12</f>
        <v>70286.083333333328</v>
      </c>
      <c r="H90" s="21">
        <f>(+[11]Enero!H84+[11]Febrero!H88+[11]Marzo!H88+[11]Abril!H87+[11]Mayo!H88+[11]Junio!H88+[11]Julio!H88+[11]Agosto!H88+[11]Septiembre!H88+[11]Octubre!H88+[11]Noviembre!H88+[11]Diciembre!H88)/12</f>
        <v>23193.333333333332</v>
      </c>
      <c r="I90" s="21">
        <f>(+[11]Enero!I84+[11]Febrero!I88+[11]Marzo!I88+[11]Abril!I87+[11]Mayo!I88+[11]Junio!I88+[11]Julio!I88+[11]Agosto!I88+[11]Septiembre!I88+[11]Octubre!I88+[11]Noviembre!I88+[11]Diciembre!I88)/12</f>
        <v>714.97222222222229</v>
      </c>
      <c r="J90" s="21">
        <f t="shared" si="2"/>
        <v>346946.55555555556</v>
      </c>
      <c r="K90" s="105"/>
      <c r="L90" s="108"/>
      <c r="M90" s="105"/>
      <c r="N90" s="105"/>
      <c r="O90" s="105"/>
      <c r="P90" s="105"/>
      <c r="Q90" s="105"/>
      <c r="R90" s="105"/>
      <c r="S90" s="105"/>
      <c r="T90" s="105"/>
      <c r="U90" s="105"/>
      <c r="V90" s="105"/>
    </row>
    <row r="91" spans="1:22" ht="20.100000000000001" customHeight="1" x14ac:dyDescent="0.25">
      <c r="A91" s="226" t="s">
        <v>166</v>
      </c>
      <c r="B91" s="21">
        <f>(+[11]Enero!B85+[11]Febrero!B89+[11]Marzo!B89+[11]Abril!B88+[11]Mayo!B89+[11]Junio!B89+[11]Julio!B89+[11]Agosto!B89+[11]Septiembre!B89+[11]Octubre!B89+[11]Noviembre!B89+[11]Diciembre!B89)/12</f>
        <v>155863.36111111109</v>
      </c>
      <c r="C91" s="21">
        <f>(+[11]Enero!C85+[11]Febrero!C89+[11]Marzo!C89+[11]Abril!C88+[11]Mayo!C89+[11]Junio!C89+[11]Julio!C89+[11]Agosto!C89+[11]Septiembre!C89+[11]Octubre!C89+[11]Noviembre!C89+[11]Diciembre!C89)/12</f>
        <v>159980.33333333334</v>
      </c>
      <c r="D91" s="21">
        <f>(+[11]Enero!D85+[11]Febrero!D89+[11]Marzo!D89+[11]Abril!D88+[11]Mayo!D89+[11]Junio!D89+[11]Julio!D89+[11]Agosto!D89+[11]Septiembre!D89+[11]Octubre!D89+[11]Noviembre!D89+[11]Diciembre!D89)/12</f>
        <v>18485.916666666668</v>
      </c>
      <c r="E91" s="21">
        <f>(+[11]Enero!E85+[11]Febrero!E89+[11]Marzo!E89+[11]Abril!E88+[11]Mayo!E89+[11]Junio!E89+[11]Julio!E89+[11]Agosto!E89+[11]Septiembre!E89+[11]Octubre!E89+[11]Noviembre!E89+[11]Diciembre!E89)/12</f>
        <v>212997.25</v>
      </c>
      <c r="F91" s="21">
        <f>(+[11]Enero!F85+[11]Febrero!F89+[11]Marzo!F89+[11]Abril!F88+[11]Mayo!F89+[11]Junio!F89+[11]Julio!F89+[11]Agosto!F89+[11]Septiembre!F89+[11]Octubre!F89+[11]Noviembre!F89+[11]Diciembre!F89)/12</f>
        <v>24547</v>
      </c>
      <c r="G91" s="21">
        <f>(+[11]Enero!G85+[11]Febrero!G89+[11]Marzo!G89+[11]Abril!G88+[11]Mayo!G89+[11]Junio!G89+[11]Julio!G89+[11]Agosto!G89+[11]Septiembre!G89+[11]Octubre!G89+[11]Noviembre!G89+[11]Diciembre!G89)/12</f>
        <v>105884.5</v>
      </c>
      <c r="H91" s="21">
        <f>(+[11]Enero!H85+[11]Febrero!H89+[11]Marzo!H89+[11]Abril!H88+[11]Mayo!H89+[11]Junio!H89+[11]Julio!H89+[11]Agosto!H89+[11]Septiembre!H89+[11]Octubre!H89+[11]Noviembre!H89+[11]Diciembre!H89)/12</f>
        <v>23448.472222222219</v>
      </c>
      <c r="I91" s="21">
        <f>(+[11]Enero!I85+[11]Febrero!I89+[11]Marzo!I89+[11]Abril!I88+[11]Mayo!I89+[11]Junio!I89+[11]Julio!I89+[11]Agosto!I89+[11]Septiembre!I89+[11]Octubre!I89+[11]Noviembre!I89+[11]Diciembre!I89)/12</f>
        <v>2920.9166666666665</v>
      </c>
      <c r="J91" s="21">
        <f t="shared" si="2"/>
        <v>704127.75</v>
      </c>
      <c r="K91" s="105"/>
      <c r="L91" s="108"/>
      <c r="M91" s="105"/>
      <c r="N91" s="105"/>
      <c r="O91" s="105"/>
      <c r="P91" s="105"/>
      <c r="Q91" s="105"/>
      <c r="R91" s="105"/>
      <c r="S91" s="105"/>
      <c r="T91" s="105"/>
      <c r="U91" s="105"/>
      <c r="V91" s="105"/>
    </row>
    <row r="92" spans="1:22" ht="15" customHeight="1" x14ac:dyDescent="0.25">
      <c r="A92" s="227" t="s">
        <v>10</v>
      </c>
      <c r="B92" s="228">
        <f t="shared" ref="B92:I92" si="3">SUM(B58:B91)</f>
        <v>619380.49747474748</v>
      </c>
      <c r="C92" s="228">
        <f t="shared" si="3"/>
        <v>2324979.4621212129</v>
      </c>
      <c r="D92" s="228">
        <f t="shared" si="3"/>
        <v>1285359.3484848484</v>
      </c>
      <c r="E92" s="228">
        <f t="shared" si="3"/>
        <v>1204523.7803030303</v>
      </c>
      <c r="F92" s="228">
        <f t="shared" si="3"/>
        <v>826158.16666666663</v>
      </c>
      <c r="G92" s="228">
        <f t="shared" si="3"/>
        <v>711580.93181818177</v>
      </c>
      <c r="H92" s="228">
        <f t="shared" si="3"/>
        <v>1074336.7904040404</v>
      </c>
      <c r="I92" s="228">
        <f t="shared" si="3"/>
        <v>493133.54040404042</v>
      </c>
      <c r="J92" s="228">
        <f>SUM(J58:J91)</f>
        <v>8539452.5176767688</v>
      </c>
      <c r="K92" s="105"/>
      <c r="L92" s="105"/>
      <c r="M92" s="105"/>
      <c r="N92" s="105"/>
      <c r="O92" s="105"/>
      <c r="P92" s="105"/>
      <c r="Q92" s="105"/>
      <c r="R92" s="105"/>
      <c r="S92" s="105"/>
      <c r="T92" s="105"/>
      <c r="U92" s="105"/>
      <c r="V92" s="105"/>
    </row>
    <row r="93" spans="1:22" ht="15" customHeight="1" x14ac:dyDescent="0.25">
      <c r="A93" s="185" t="s">
        <v>277</v>
      </c>
      <c r="B93" s="186"/>
      <c r="C93" s="186"/>
      <c r="D93" s="186"/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</row>
    <row r="94" spans="1:22" ht="15" customHeight="1" x14ac:dyDescent="0.25">
      <c r="A94" s="185"/>
      <c r="B94" s="186"/>
      <c r="C94" s="186"/>
      <c r="D94" s="186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</row>
    <row r="95" spans="1:22" x14ac:dyDescent="0.25">
      <c r="A95" s="188"/>
      <c r="B95" s="186"/>
      <c r="C95" s="186"/>
      <c r="D95" s="186"/>
      <c r="E95" s="105"/>
      <c r="F95" s="105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/>
    </row>
    <row r="96" spans="1:22" x14ac:dyDescent="0.25">
      <c r="A96" s="122"/>
      <c r="B96" s="105"/>
      <c r="C96" s="105"/>
      <c r="D96" s="105"/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</row>
    <row r="97" spans="1:22" x14ac:dyDescent="0.25">
      <c r="A97" s="105"/>
      <c r="B97" s="105"/>
      <c r="C97" s="105"/>
      <c r="D97" s="105"/>
      <c r="E97" s="105"/>
      <c r="F97" s="105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</row>
    <row r="98" spans="1:22" x14ac:dyDescent="0.25">
      <c r="A98" s="105"/>
      <c r="B98" s="105"/>
      <c r="C98" s="105"/>
      <c r="D98" s="105"/>
      <c r="E98" s="105"/>
      <c r="F98" s="105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  <c r="V98" s="105"/>
    </row>
    <row r="99" spans="1:22" x14ac:dyDescent="0.25">
      <c r="A99" s="105"/>
      <c r="B99" s="105"/>
      <c r="C99" s="105"/>
      <c r="D99" s="105"/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  <c r="V99" s="105"/>
    </row>
    <row r="100" spans="1:22" ht="15.75" x14ac:dyDescent="0.25">
      <c r="A100" s="240" t="s">
        <v>190</v>
      </c>
      <c r="B100" s="240"/>
      <c r="C100" s="240"/>
      <c r="D100" s="240"/>
      <c r="E100" s="240"/>
      <c r="F100" s="240"/>
      <c r="G100" s="240"/>
      <c r="H100" s="240"/>
      <c r="I100" s="240"/>
      <c r="J100" s="240"/>
      <c r="K100" s="105"/>
      <c r="L100" s="105"/>
      <c r="M100" s="105"/>
      <c r="N100" s="105"/>
      <c r="O100" s="105"/>
      <c r="P100" s="105"/>
      <c r="Q100" s="105"/>
      <c r="R100" s="105"/>
      <c r="S100" s="105"/>
      <c r="T100" s="105"/>
      <c r="U100" s="105"/>
      <c r="V100" s="105"/>
    </row>
    <row r="101" spans="1:22" ht="15.75" x14ac:dyDescent="0.25">
      <c r="A101" s="241" t="s">
        <v>170</v>
      </c>
      <c r="B101" s="240"/>
      <c r="C101" s="240"/>
      <c r="D101" s="240"/>
      <c r="E101" s="240"/>
      <c r="F101" s="240"/>
      <c r="G101" s="240"/>
      <c r="H101" s="240"/>
      <c r="I101" s="240"/>
      <c r="J101" s="240"/>
      <c r="K101" s="105"/>
      <c r="L101" s="105"/>
      <c r="M101" s="105"/>
      <c r="N101" s="105"/>
      <c r="O101" s="105"/>
      <c r="P101" s="105"/>
      <c r="Q101" s="105"/>
      <c r="R101" s="105"/>
      <c r="S101" s="105"/>
      <c r="T101" s="105"/>
      <c r="U101" s="105"/>
      <c r="V101" s="105"/>
    </row>
    <row r="102" spans="1:22" x14ac:dyDescent="0.25">
      <c r="A102" s="118"/>
      <c r="B102" s="105"/>
      <c r="C102" s="105"/>
      <c r="D102" s="105"/>
      <c r="E102" s="105"/>
      <c r="F102" s="105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5"/>
      <c r="U102" s="105"/>
      <c r="V102" s="105"/>
    </row>
    <row r="103" spans="1:22" ht="6" customHeight="1" x14ac:dyDescent="0.25">
      <c r="A103" s="118"/>
      <c r="B103" s="105"/>
      <c r="C103" s="105"/>
      <c r="D103" s="105"/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5"/>
      <c r="U103" s="105"/>
      <c r="V103" s="105"/>
    </row>
    <row r="104" spans="1:22" x14ac:dyDescent="0.25">
      <c r="A104" s="126" t="s">
        <v>1</v>
      </c>
      <c r="B104" s="126" t="s">
        <v>2</v>
      </c>
      <c r="C104" s="126" t="s">
        <v>3</v>
      </c>
      <c r="D104" s="126" t="s">
        <v>4</v>
      </c>
      <c r="E104" s="126" t="s">
        <v>5</v>
      </c>
      <c r="F104" s="126" t="s">
        <v>6</v>
      </c>
      <c r="G104" s="126" t="s">
        <v>7</v>
      </c>
      <c r="H104" s="126" t="s">
        <v>8</v>
      </c>
      <c r="I104" s="126" t="s">
        <v>9</v>
      </c>
      <c r="J104" s="126" t="s">
        <v>10</v>
      </c>
      <c r="K104" s="105"/>
      <c r="L104" s="105"/>
      <c r="M104" s="105"/>
      <c r="N104" s="105"/>
      <c r="O104" s="105"/>
      <c r="P104" s="105"/>
      <c r="Q104" s="105"/>
      <c r="R104" s="105"/>
      <c r="S104" s="105"/>
      <c r="T104" s="105"/>
      <c r="U104" s="105"/>
      <c r="V104" s="105"/>
    </row>
    <row r="105" spans="1:22" ht="20.100000000000001" customHeight="1" x14ac:dyDescent="0.25">
      <c r="A105" s="226" t="s">
        <v>133</v>
      </c>
      <c r="B105" s="21">
        <f>+[11]Enero!B105+[11]Febrero!B105+[11]Marzo!B105+[11]Abril!B105+[11]Mayo!B105+[11]Junio!B105+[11]Julio!B105+[11]Agosto!B105+[11]Septiembre!B105+[11]Octubre!B105+[11]Noviembre!B105+[11]Diciembre!B105</f>
        <v>164067</v>
      </c>
      <c r="C105" s="21">
        <f>+[11]Enero!C105+[11]Febrero!C105+[11]Marzo!C105+[11]Abril!C105+[11]Mayo!C105+[11]Junio!C105+[11]Julio!C105+[11]Agosto!C105+[11]Septiembre!C105+[11]Octubre!C105+[11]Noviembre!C105+[11]Diciembre!C105</f>
        <v>5364740</v>
      </c>
      <c r="D105" s="21">
        <f>+[11]Enero!D105+[11]Febrero!D105+[11]Marzo!D105+[11]Abril!D105+[11]Mayo!D105+[11]Junio!D105+[11]Julio!D105+[11]Agosto!D105+[11]Septiembre!D105+[11]Octubre!D105+[11]Noviembre!D105+[11]Diciembre!D105</f>
        <v>3603674</v>
      </c>
      <c r="E105" s="21">
        <f>+[11]Enero!E105+[11]Febrero!E105+[11]Marzo!E105+[11]Abril!E105+[11]Mayo!E105+[11]Junio!E105+[11]Julio!E105+[11]Agosto!E105+[11]Septiembre!E105+[11]Octubre!E105+[11]Noviembre!E105+[11]Diciembre!E105</f>
        <v>1890395</v>
      </c>
      <c r="F105" s="21">
        <f>+[11]Enero!F105+[11]Febrero!F105+[11]Marzo!F105+[11]Abril!F105+[11]Mayo!F105+[11]Junio!F105+[11]Julio!F105+[11]Agosto!F105+[11]Septiembre!F105+[11]Octubre!F105+[11]Noviembre!F105+[11]Diciembre!F105</f>
        <v>243210</v>
      </c>
      <c r="G105" s="21">
        <f>+[11]Enero!G105+[11]Febrero!G105+[11]Marzo!G105+[11]Abril!G105+[11]Mayo!G105+[11]Junio!G105+[11]Julio!G105+[11]Agosto!G105+[11]Septiembre!G105+[11]Octubre!G105+[11]Noviembre!G105+[11]Diciembre!G105</f>
        <v>0</v>
      </c>
      <c r="H105" s="21">
        <f>+[11]Enero!H105+[11]Febrero!H105+[11]Marzo!H105+[11]Abril!H105+[11]Mayo!H105+[11]Junio!H105+[11]Julio!H105+[11]Agosto!H105+[11]Septiembre!H105+[11]Octubre!H105+[11]Noviembre!H105+[11]Diciembre!H105</f>
        <v>713200</v>
      </c>
      <c r="I105" s="21">
        <f>+[11]Enero!I105+[11]Febrero!I105+[11]Marzo!I105+[11]Abril!I105+[11]Mayo!I105+[11]Junio!I105+[11]Julio!I105+[11]Agosto!I105+[11]Septiembre!I105+[11]Octubre!I105+[11]Noviembre!I105+[11]Diciembre!I105</f>
        <v>171264</v>
      </c>
      <c r="J105" s="21">
        <f>SUM(B105:I105)</f>
        <v>12150550</v>
      </c>
      <c r="K105" s="105"/>
      <c r="L105" s="108"/>
      <c r="M105" s="105"/>
      <c r="N105" s="105"/>
      <c r="O105" s="105"/>
      <c r="P105" s="105"/>
      <c r="Q105" s="105"/>
      <c r="R105" s="105"/>
      <c r="S105" s="105"/>
      <c r="T105" s="105"/>
      <c r="U105" s="105"/>
      <c r="V105" s="105"/>
    </row>
    <row r="106" spans="1:22" ht="20.100000000000001" customHeight="1" x14ac:dyDescent="0.25">
      <c r="A106" s="226" t="s">
        <v>134</v>
      </c>
      <c r="B106" s="21">
        <f>+[11]Enero!B106+[11]Febrero!B106+[11]Marzo!B106+[11]Abril!B106+[11]Mayo!B106+[11]Junio!B106+[11]Julio!B106+[11]Agosto!B106+[11]Septiembre!B106+[11]Octubre!B106+[11]Noviembre!B106+[11]Diciembre!B106</f>
        <v>68229</v>
      </c>
      <c r="C106" s="21">
        <f>+[11]Enero!C106+[11]Febrero!C106+[11]Marzo!C106+[11]Abril!C106+[11]Mayo!C106+[11]Junio!C106+[11]Julio!C106+[11]Agosto!C106+[11]Septiembre!C106+[11]Octubre!C106+[11]Noviembre!C106+[11]Diciembre!C106</f>
        <v>24830</v>
      </c>
      <c r="D106" s="21">
        <f>+[11]Enero!D106+[11]Febrero!D106+[11]Marzo!D106+[11]Abril!D106+[11]Mayo!D106+[11]Junio!D106+[11]Julio!D106+[11]Agosto!D106+[11]Septiembre!D106+[11]Octubre!D106+[11]Noviembre!D106+[11]Diciembre!D106</f>
        <v>47582</v>
      </c>
      <c r="E106" s="21">
        <f>+[11]Enero!E106+[11]Febrero!E106+[11]Marzo!E106+[11]Abril!E106+[11]Mayo!E106+[11]Junio!E106+[11]Julio!E106+[11]Agosto!E106+[11]Septiembre!E106+[11]Octubre!E106+[11]Noviembre!E106+[11]Diciembre!E106</f>
        <v>53172</v>
      </c>
      <c r="F106" s="21">
        <f>+[11]Enero!F106+[11]Febrero!F106+[11]Marzo!F106+[11]Abril!F106+[11]Mayo!F106+[11]Junio!F106+[11]Julio!F106+[11]Agosto!F106+[11]Septiembre!F106+[11]Octubre!F106+[11]Noviembre!F106+[11]Diciembre!F106</f>
        <v>92049</v>
      </c>
      <c r="G106" s="21">
        <f>+[11]Enero!G106+[11]Febrero!G106+[11]Marzo!G106+[11]Abril!G106+[11]Mayo!G106+[11]Junio!G106+[11]Julio!G106+[11]Agosto!G106+[11]Septiembre!G106+[11]Octubre!G106+[11]Noviembre!G106+[11]Diciembre!G106</f>
        <v>71500</v>
      </c>
      <c r="H106" s="21">
        <f>+[11]Enero!H106+[11]Febrero!H106+[11]Marzo!H106+[11]Abril!H106+[11]Mayo!H106+[11]Junio!H106+[11]Julio!H106+[11]Agosto!H106+[11]Septiembre!H106+[11]Octubre!H106+[11]Noviembre!H106+[11]Diciembre!H106</f>
        <v>379891</v>
      </c>
      <c r="I106" s="21">
        <f>+[11]Enero!I106+[11]Febrero!I106+[11]Marzo!I106+[11]Abril!I106+[11]Mayo!I106+[11]Junio!I106+[11]Julio!I106+[11]Agosto!I106+[11]Septiembre!I106+[11]Octubre!I106+[11]Noviembre!I106+[11]Diciembre!I106</f>
        <v>43858</v>
      </c>
      <c r="J106" s="21">
        <f t="shared" ref="J106:J138" si="4">SUM(B106:I106)</f>
        <v>781111</v>
      </c>
      <c r="K106" s="105"/>
      <c r="L106" s="108"/>
      <c r="M106" s="105"/>
      <c r="N106" s="105"/>
      <c r="O106" s="105"/>
      <c r="P106" s="105"/>
      <c r="Q106" s="105"/>
      <c r="R106" s="105"/>
      <c r="S106" s="105"/>
      <c r="T106" s="105"/>
      <c r="U106" s="105"/>
      <c r="V106" s="105"/>
    </row>
    <row r="107" spans="1:22" ht="20.100000000000001" customHeight="1" x14ac:dyDescent="0.25">
      <c r="A107" s="226" t="s">
        <v>135</v>
      </c>
      <c r="B107" s="21">
        <f>+[11]Enero!B107+[11]Febrero!B107+[11]Marzo!B107+[11]Abril!B107+[11]Mayo!B107+[11]Junio!B107+[11]Julio!B107+[11]Agosto!B107+[11]Septiembre!B107+[11]Octubre!B107+[11]Noviembre!B107+[11]Diciembre!B107</f>
        <v>0</v>
      </c>
      <c r="C107" s="21">
        <f>+[11]Enero!C107+[11]Febrero!C107+[11]Marzo!C107+[11]Abril!C107+[11]Mayo!C107+[11]Junio!C107+[11]Julio!C107+[11]Agosto!C107+[11]Septiembre!C107+[11]Octubre!C107+[11]Noviembre!C107+[11]Diciembre!C107</f>
        <v>0</v>
      </c>
      <c r="D107" s="21">
        <f>+[11]Enero!D107+[11]Febrero!D107+[11]Marzo!D107+[11]Abril!D107+[11]Mayo!D107+[11]Junio!D107+[11]Julio!D107+[11]Agosto!D107+[11]Septiembre!D107+[11]Octubre!D107+[11]Noviembre!D107+[11]Diciembre!D107</f>
        <v>2955</v>
      </c>
      <c r="E107" s="21">
        <f>+[11]Enero!E107+[11]Febrero!E107+[11]Marzo!E107+[11]Abril!E107+[11]Mayo!E107+[11]Junio!E107+[11]Julio!E107+[11]Agosto!E107+[11]Septiembre!E107+[11]Octubre!E107+[11]Noviembre!E107+[11]Diciembre!E107</f>
        <v>0</v>
      </c>
      <c r="F107" s="21">
        <f>+[11]Enero!F107+[11]Febrero!F107+[11]Marzo!F107+[11]Abril!F107+[11]Mayo!F107+[11]Junio!F107+[11]Julio!F107+[11]Agosto!F107+[11]Septiembre!F107+[11]Octubre!F107+[11]Noviembre!F107+[11]Diciembre!F107</f>
        <v>0</v>
      </c>
      <c r="G107" s="21">
        <f>+[11]Enero!G107+[11]Febrero!G107+[11]Marzo!G107+[11]Abril!G107+[11]Mayo!G107+[11]Junio!G107+[11]Julio!G107+[11]Agosto!G107+[11]Septiembre!G107+[11]Octubre!G107+[11]Noviembre!G107+[11]Diciembre!G107</f>
        <v>46016</v>
      </c>
      <c r="H107" s="21">
        <f>+[11]Enero!H107+[11]Febrero!H107+[11]Marzo!H107+[11]Abril!H107+[11]Mayo!H107+[11]Junio!H107+[11]Julio!H107+[11]Agosto!H107+[11]Septiembre!H107+[11]Octubre!H107+[11]Noviembre!H107+[11]Diciembre!H107</f>
        <v>0</v>
      </c>
      <c r="I107" s="21">
        <f>+[11]Enero!I107+[11]Febrero!I107+[11]Marzo!I107+[11]Abril!I107+[11]Mayo!I107+[11]Junio!I107+[11]Julio!I107+[11]Agosto!I107+[11]Septiembre!I107+[11]Octubre!I107+[11]Noviembre!I107+[11]Diciembre!I107</f>
        <v>444</v>
      </c>
      <c r="J107" s="21">
        <f t="shared" si="4"/>
        <v>49415</v>
      </c>
      <c r="K107" s="105"/>
      <c r="L107" s="108"/>
      <c r="M107" s="105"/>
      <c r="N107" s="105"/>
      <c r="O107" s="105"/>
      <c r="P107" s="105"/>
      <c r="Q107" s="105"/>
      <c r="R107" s="105"/>
      <c r="S107" s="105"/>
      <c r="T107" s="105"/>
      <c r="U107" s="105"/>
      <c r="V107" s="105"/>
    </row>
    <row r="108" spans="1:22" ht="20.100000000000001" customHeight="1" x14ac:dyDescent="0.25">
      <c r="A108" s="226" t="s">
        <v>171</v>
      </c>
      <c r="B108" s="21">
        <f>+[11]Enero!B108+[11]Febrero!B108+[11]Marzo!B108+[11]Abril!B108+[11]Mayo!B108+[11]Junio!B108+[11]Julio!B108+[11]Agosto!B108+[11]Septiembre!B108+[11]Octubre!B108+[11]Noviembre!B108+[11]Diciembre!B108</f>
        <v>4830</v>
      </c>
      <c r="C108" s="21">
        <f>+[11]Enero!C108+[11]Febrero!C108+[11]Marzo!C108+[11]Abril!C108+[11]Mayo!C108+[11]Junio!C108+[11]Julio!C108+[11]Agosto!C108+[11]Septiembre!C108+[11]Octubre!C108+[11]Noviembre!C108+[11]Diciembre!C108</f>
        <v>117835</v>
      </c>
      <c r="D108" s="21">
        <f>+[11]Enero!D108+[11]Febrero!D108+[11]Marzo!D108+[11]Abril!D108+[11]Mayo!D108+[11]Junio!D108+[11]Julio!D108+[11]Agosto!D108+[11]Septiembre!D108+[11]Octubre!D108+[11]Noviembre!D108+[11]Diciembre!D108</f>
        <v>3090</v>
      </c>
      <c r="E108" s="21">
        <f>+[11]Enero!E108+[11]Febrero!E108+[11]Marzo!E108+[11]Abril!E108+[11]Mayo!E108+[11]Junio!E108+[11]Julio!E108+[11]Agosto!E108+[11]Septiembre!E108+[11]Octubre!E108+[11]Noviembre!E108+[11]Diciembre!E108</f>
        <v>5005</v>
      </c>
      <c r="F108" s="21">
        <f>+[11]Enero!F108+[11]Febrero!F108+[11]Marzo!F108+[11]Abril!F108+[11]Mayo!F108+[11]Junio!F108+[11]Julio!F108+[11]Agosto!F108+[11]Septiembre!F108+[11]Octubre!F108+[11]Noviembre!F108+[11]Diciembre!F108</f>
        <v>19445</v>
      </c>
      <c r="G108" s="21">
        <f>+[11]Enero!G108+[11]Febrero!G108+[11]Marzo!G108+[11]Abril!G108+[11]Mayo!G108+[11]Junio!G108+[11]Julio!G108+[11]Agosto!G108+[11]Septiembre!G108+[11]Octubre!G108+[11]Noviembre!G108+[11]Diciembre!G108</f>
        <v>19410</v>
      </c>
      <c r="H108" s="21">
        <f>+[11]Enero!H108+[11]Febrero!H108+[11]Marzo!H108+[11]Abril!H108+[11]Mayo!H108+[11]Junio!H108+[11]Julio!H108+[11]Agosto!H108+[11]Septiembre!H108+[11]Octubre!H108+[11]Noviembre!H108+[11]Diciembre!H108</f>
        <v>2021</v>
      </c>
      <c r="I108" s="21">
        <f>+[11]Enero!I108+[11]Febrero!I108+[11]Marzo!I108+[11]Abril!I108+[11]Mayo!I108+[11]Junio!I108+[11]Julio!I108+[11]Agosto!I108+[11]Septiembre!I108+[11]Octubre!I108+[11]Noviembre!I108+[11]Diciembre!I108</f>
        <v>47386</v>
      </c>
      <c r="J108" s="21">
        <f t="shared" si="4"/>
        <v>219022</v>
      </c>
      <c r="K108" s="105"/>
      <c r="L108" s="108"/>
      <c r="M108" s="105"/>
      <c r="N108" s="105"/>
      <c r="O108" s="105"/>
      <c r="P108" s="105"/>
      <c r="Q108" s="105"/>
      <c r="R108" s="105"/>
      <c r="S108" s="105"/>
      <c r="T108" s="105"/>
      <c r="U108" s="105"/>
      <c r="V108" s="105"/>
    </row>
    <row r="109" spans="1:22" ht="20.100000000000001" customHeight="1" x14ac:dyDescent="0.25">
      <c r="A109" s="226" t="s">
        <v>137</v>
      </c>
      <c r="B109" s="21">
        <f>+[11]Enero!B109+[11]Febrero!B109+[11]Marzo!B109+[11]Abril!B109+[11]Mayo!B109+[11]Junio!B109+[11]Julio!B109+[11]Agosto!B109+[11]Septiembre!B109+[11]Octubre!B109+[11]Noviembre!B109+[11]Diciembre!B109</f>
        <v>0</v>
      </c>
      <c r="C109" s="21">
        <f>+[11]Enero!C109+[11]Febrero!C109+[11]Marzo!C109+[11]Abril!C109+[11]Mayo!C109+[11]Junio!C109+[11]Julio!C109+[11]Agosto!C109+[11]Septiembre!C109+[11]Octubre!C109+[11]Noviembre!C109+[11]Diciembre!C109</f>
        <v>40</v>
      </c>
      <c r="D109" s="21">
        <f>+[11]Enero!D109+[11]Febrero!D109+[11]Marzo!D109+[11]Abril!D109+[11]Mayo!D109+[11]Junio!D109+[11]Julio!D109+[11]Agosto!D109+[11]Septiembre!D109+[11]Octubre!D109+[11]Noviembre!D109+[11]Diciembre!D109</f>
        <v>15333</v>
      </c>
      <c r="E109" s="21">
        <f>+[11]Enero!E109+[11]Febrero!E109+[11]Marzo!E109+[11]Abril!E109+[11]Mayo!E109+[11]Junio!E109+[11]Julio!E109+[11]Agosto!E109+[11]Septiembre!E109+[11]Octubre!E109+[11]Noviembre!E109+[11]Diciembre!E109</f>
        <v>0</v>
      </c>
      <c r="F109" s="21">
        <f>+[11]Enero!F109+[11]Febrero!F109+[11]Marzo!F109+[11]Abril!F109+[11]Mayo!F109+[11]Junio!F109+[11]Julio!F109+[11]Agosto!F109+[11]Septiembre!F109+[11]Octubre!F109+[11]Noviembre!F109+[11]Diciembre!F109</f>
        <v>104</v>
      </c>
      <c r="G109" s="21">
        <f>+[11]Enero!G109+[11]Febrero!G109+[11]Marzo!G109+[11]Abril!G109+[11]Mayo!G109+[11]Junio!G109+[11]Julio!G109+[11]Agosto!G109+[11]Septiembre!G109+[11]Octubre!G109+[11]Noviembre!G109+[11]Diciembre!G109</f>
        <v>601</v>
      </c>
      <c r="H109" s="21">
        <f>+[11]Enero!H109+[11]Febrero!H109+[11]Marzo!H109+[11]Abril!H109+[11]Mayo!H109+[11]Junio!H109+[11]Julio!H109+[11]Agosto!H109+[11]Septiembre!H109+[11]Octubre!H109+[11]Noviembre!H109+[11]Diciembre!H109</f>
        <v>65785</v>
      </c>
      <c r="I109" s="21">
        <f>+[11]Enero!I109+[11]Febrero!I109+[11]Marzo!I109+[11]Abril!I109+[11]Mayo!I109+[11]Junio!I109+[11]Julio!I109+[11]Agosto!I109+[11]Septiembre!I109+[11]Octubre!I109+[11]Noviembre!I109+[11]Diciembre!I109</f>
        <v>11869</v>
      </c>
      <c r="J109" s="21">
        <f t="shared" si="4"/>
        <v>93732</v>
      </c>
      <c r="K109" s="105"/>
      <c r="L109" s="108"/>
      <c r="M109" s="105"/>
      <c r="N109" s="105"/>
      <c r="O109" s="105"/>
      <c r="P109" s="105"/>
      <c r="Q109" s="105"/>
      <c r="R109" s="105"/>
      <c r="S109" s="105"/>
      <c r="T109" s="105"/>
      <c r="U109" s="105"/>
      <c r="V109" s="105"/>
    </row>
    <row r="110" spans="1:22" ht="20.100000000000001" customHeight="1" x14ac:dyDescent="0.25">
      <c r="A110" s="226" t="s">
        <v>138</v>
      </c>
      <c r="B110" s="21">
        <f>+[11]Enero!B110+[11]Febrero!B110+[11]Marzo!B110+[11]Abril!B110+[11]Mayo!B110+[11]Junio!B110+[11]Julio!B110+[11]Agosto!B110+[11]Septiembre!B110+[11]Octubre!B110+[11]Noviembre!B110+[11]Diciembre!B110</f>
        <v>11131</v>
      </c>
      <c r="C110" s="21">
        <f>+[11]Enero!C110+[11]Febrero!C110+[11]Marzo!C110+[11]Abril!C110+[11]Mayo!C110+[11]Junio!C110+[11]Julio!C110+[11]Agosto!C110+[11]Septiembre!C110+[11]Octubre!C110+[11]Noviembre!C110+[11]Diciembre!C110</f>
        <v>11242</v>
      </c>
      <c r="D110" s="21">
        <f>+[11]Enero!D110+[11]Febrero!D110+[11]Marzo!D110+[11]Abril!D110+[11]Mayo!D110+[11]Junio!D110+[11]Julio!D110+[11]Agosto!D110+[11]Septiembre!D110+[11]Octubre!D110+[11]Noviembre!D110+[11]Diciembre!D110</f>
        <v>16810</v>
      </c>
      <c r="E110" s="21">
        <f>+[11]Enero!E110+[11]Febrero!E110+[11]Marzo!E110+[11]Abril!E110+[11]Mayo!E110+[11]Junio!E110+[11]Julio!E110+[11]Agosto!E110+[11]Septiembre!E110+[11]Octubre!E110+[11]Noviembre!E110+[11]Diciembre!E110</f>
        <v>28844</v>
      </c>
      <c r="F110" s="21">
        <f>+[11]Enero!F110+[11]Febrero!F110+[11]Marzo!F110+[11]Abril!F110+[11]Mayo!F110+[11]Junio!F110+[11]Julio!F110+[11]Agosto!F110+[11]Septiembre!F110+[11]Octubre!F110+[11]Noviembre!F110+[11]Diciembre!F110</f>
        <v>31303</v>
      </c>
      <c r="G110" s="21">
        <f>+[11]Enero!G110+[11]Febrero!G110+[11]Marzo!G110+[11]Abril!G110+[11]Mayo!G110+[11]Junio!G110+[11]Julio!G110+[11]Agosto!G110+[11]Septiembre!G110+[11]Octubre!G110+[11]Noviembre!G110+[11]Diciembre!G110</f>
        <v>26512</v>
      </c>
      <c r="H110" s="21">
        <f>+[11]Enero!H110+[11]Febrero!H110+[11]Marzo!H110+[11]Abril!H110+[11]Mayo!H110+[11]Junio!H110+[11]Julio!H110+[11]Agosto!H110+[11]Septiembre!H110+[11]Octubre!H110+[11]Noviembre!H110+[11]Diciembre!H110</f>
        <v>296233</v>
      </c>
      <c r="I110" s="21">
        <f>+[11]Enero!I110+[11]Febrero!I110+[11]Marzo!I110+[11]Abril!I110+[11]Mayo!I110+[11]Junio!I110+[11]Julio!I110+[11]Agosto!I110+[11]Septiembre!I110+[11]Octubre!I110+[11]Noviembre!I110+[11]Diciembre!I110</f>
        <v>47494</v>
      </c>
      <c r="J110" s="21">
        <f t="shared" si="4"/>
        <v>469569</v>
      </c>
      <c r="K110" s="105"/>
      <c r="L110" s="108"/>
      <c r="M110" s="105"/>
      <c r="N110" s="105"/>
      <c r="O110" s="105"/>
      <c r="P110" s="105"/>
      <c r="Q110" s="105"/>
      <c r="R110" s="105"/>
      <c r="S110" s="105"/>
      <c r="T110" s="105"/>
      <c r="U110" s="105"/>
      <c r="V110" s="105"/>
    </row>
    <row r="111" spans="1:22" ht="20.100000000000001" customHeight="1" x14ac:dyDescent="0.25">
      <c r="A111" s="226" t="s">
        <v>139</v>
      </c>
      <c r="B111" s="21">
        <f>+[11]Enero!B111+[11]Febrero!B111+[11]Marzo!B111+[11]Abril!B111+[11]Mayo!B111+[11]Junio!B111+[11]Julio!B111+[11]Agosto!B111+[11]Septiembre!B111+[11]Octubre!B111+[11]Noviembre!B111+[11]Diciembre!B111</f>
        <v>761</v>
      </c>
      <c r="C111" s="21">
        <f>+[11]Enero!C111+[11]Febrero!C111+[11]Marzo!C111+[11]Abril!C111+[11]Mayo!C111+[11]Junio!C111+[11]Julio!C111+[11]Agosto!C111+[11]Septiembre!C111+[11]Octubre!C111+[11]Noviembre!C111+[11]Diciembre!C111</f>
        <v>2307</v>
      </c>
      <c r="D111" s="21">
        <f>+[11]Enero!D111+[11]Febrero!D111+[11]Marzo!D111+[11]Abril!D111+[11]Mayo!D111+[11]Junio!D111+[11]Julio!D111+[11]Agosto!D111+[11]Septiembre!D111+[11]Octubre!D111+[11]Noviembre!D111+[11]Diciembre!D111</f>
        <v>9095</v>
      </c>
      <c r="E111" s="21">
        <f>+[11]Enero!E111+[11]Febrero!E111+[11]Marzo!E111+[11]Abril!E111+[11]Mayo!E111+[11]Junio!E111+[11]Julio!E111+[11]Agosto!E111+[11]Septiembre!E111+[11]Octubre!E111+[11]Noviembre!E111+[11]Diciembre!E111</f>
        <v>4863</v>
      </c>
      <c r="F111" s="21">
        <f>+[11]Enero!F111+[11]Febrero!F111+[11]Marzo!F111+[11]Abril!F111+[11]Mayo!F111+[11]Junio!F111+[11]Julio!F111+[11]Agosto!F111+[11]Septiembre!F111+[11]Octubre!F111+[11]Noviembre!F111+[11]Diciembre!F111</f>
        <v>12971</v>
      </c>
      <c r="G111" s="21">
        <f>+[11]Enero!G111+[11]Febrero!G111+[11]Marzo!G111+[11]Abril!G111+[11]Mayo!G111+[11]Junio!G111+[11]Julio!G111+[11]Agosto!G111+[11]Septiembre!G111+[11]Octubre!G111+[11]Noviembre!G111+[11]Diciembre!G111</f>
        <v>63791</v>
      </c>
      <c r="H111" s="21">
        <f>+[11]Enero!H111+[11]Febrero!H111+[11]Marzo!H111+[11]Abril!H111+[11]Mayo!H111+[11]Junio!H111+[11]Julio!H111+[11]Agosto!H111+[11]Septiembre!H111+[11]Octubre!H111+[11]Noviembre!H111+[11]Diciembre!H111</f>
        <v>168586</v>
      </c>
      <c r="I111" s="21">
        <f>+[11]Enero!I111+[11]Febrero!I111+[11]Marzo!I111+[11]Abril!I111+[11]Mayo!I111+[11]Junio!I111+[11]Julio!I111+[11]Agosto!I111+[11]Septiembre!I111+[11]Octubre!I111+[11]Noviembre!I111+[11]Diciembre!I111</f>
        <v>13784</v>
      </c>
      <c r="J111" s="21">
        <f t="shared" si="4"/>
        <v>276158</v>
      </c>
      <c r="K111" s="105"/>
      <c r="L111" s="108"/>
      <c r="M111" s="105"/>
      <c r="N111" s="105"/>
      <c r="O111" s="105"/>
      <c r="P111" s="105"/>
      <c r="Q111" s="105"/>
      <c r="R111" s="105"/>
      <c r="S111" s="105"/>
      <c r="T111" s="105"/>
      <c r="U111" s="105"/>
      <c r="V111" s="105"/>
    </row>
    <row r="112" spans="1:22" ht="20.100000000000001" customHeight="1" x14ac:dyDescent="0.25">
      <c r="A112" s="226" t="s">
        <v>140</v>
      </c>
      <c r="B112" s="21">
        <f>+[11]Enero!B112+[11]Febrero!B112+[11]Marzo!B112+[11]Abril!B112+[11]Mayo!B112+[11]Junio!B112+[11]Julio!B112+[11]Agosto!B112+[11]Septiembre!B112+[11]Octubre!B112+[11]Noviembre!B112+[11]Diciembre!B112</f>
        <v>1300</v>
      </c>
      <c r="C112" s="21">
        <f>+[11]Enero!C112+[11]Febrero!C112+[11]Marzo!C112+[11]Abril!C112+[11]Mayo!C112+[11]Junio!C112+[11]Julio!C112+[11]Agosto!C112+[11]Septiembre!C112+[11]Octubre!C112+[11]Noviembre!C112+[11]Diciembre!C112</f>
        <v>13</v>
      </c>
      <c r="D112" s="21">
        <f>+[11]Enero!D112+[11]Febrero!D112+[11]Marzo!D112+[11]Abril!D112+[11]Mayo!D112+[11]Junio!D112+[11]Julio!D112+[11]Agosto!D112+[11]Septiembre!D112+[11]Octubre!D112+[11]Noviembre!D112+[11]Diciembre!D112</f>
        <v>52</v>
      </c>
      <c r="E112" s="21">
        <f>+[11]Enero!E112+[11]Febrero!E112+[11]Marzo!E112+[11]Abril!E112+[11]Mayo!E112+[11]Junio!E112+[11]Julio!E112+[11]Agosto!E112+[11]Septiembre!E112+[11]Octubre!E112+[11]Noviembre!E112+[11]Diciembre!E112</f>
        <v>0</v>
      </c>
      <c r="F112" s="21">
        <f>+[11]Enero!F112+[11]Febrero!F112+[11]Marzo!F112+[11]Abril!F112+[11]Mayo!F112+[11]Junio!F112+[11]Julio!F112+[11]Agosto!F112+[11]Septiembre!F112+[11]Octubre!F112+[11]Noviembre!F112+[11]Diciembre!F112</f>
        <v>339</v>
      </c>
      <c r="G112" s="21">
        <f>+[11]Enero!G112+[11]Febrero!G112+[11]Marzo!G112+[11]Abril!G112+[11]Mayo!G112+[11]Junio!G112+[11]Julio!G112+[11]Agosto!G112+[11]Septiembre!G112+[11]Octubre!G112+[11]Noviembre!G112+[11]Diciembre!G112</f>
        <v>7586</v>
      </c>
      <c r="H112" s="21">
        <f>+[11]Enero!H112+[11]Febrero!H112+[11]Marzo!H112+[11]Abril!H112+[11]Mayo!H112+[11]Junio!H112+[11]Julio!H112+[11]Agosto!H112+[11]Septiembre!H112+[11]Octubre!H112+[11]Noviembre!H112+[11]Diciembre!H112</f>
        <v>3039</v>
      </c>
      <c r="I112" s="21">
        <f>+[11]Enero!I112+[11]Febrero!I112+[11]Marzo!I112+[11]Abril!I112+[11]Mayo!I112+[11]Junio!I112+[11]Julio!I112+[11]Agosto!I112+[11]Septiembre!I112+[11]Octubre!I112+[11]Noviembre!I112+[11]Diciembre!I112</f>
        <v>0</v>
      </c>
      <c r="J112" s="21">
        <f t="shared" si="4"/>
        <v>12329</v>
      </c>
      <c r="K112" s="105"/>
      <c r="L112" s="108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</row>
    <row r="113" spans="1:22" ht="20.100000000000001" customHeight="1" x14ac:dyDescent="0.25">
      <c r="A113" s="226" t="s">
        <v>141</v>
      </c>
      <c r="B113" s="21">
        <f>+[11]Enero!B113+[11]Febrero!B113+[11]Marzo!B113+[11]Abril!B113+[11]Mayo!B113+[11]Junio!B113+[11]Julio!B113+[11]Agosto!B113+[11]Septiembre!B113+[11]Octubre!B113+[11]Noviembre!B113+[11]Diciembre!B113</f>
        <v>16781</v>
      </c>
      <c r="C113" s="21">
        <f>+[11]Enero!C113+[11]Febrero!C113+[11]Marzo!C113+[11]Abril!C113+[11]Mayo!C113+[11]Junio!C113+[11]Julio!C113+[11]Agosto!C113+[11]Septiembre!C113+[11]Octubre!C113+[11]Noviembre!C113+[11]Diciembre!C113</f>
        <v>18738</v>
      </c>
      <c r="D113" s="21">
        <f>+[11]Enero!D113+[11]Febrero!D113+[11]Marzo!D113+[11]Abril!D113+[11]Mayo!D113+[11]Junio!D113+[11]Julio!D113+[11]Agosto!D113+[11]Septiembre!D113+[11]Octubre!D113+[11]Noviembre!D113+[11]Diciembre!D113</f>
        <v>50905</v>
      </c>
      <c r="E113" s="21">
        <f>+[11]Enero!E113+[11]Febrero!E113+[11]Marzo!E113+[11]Abril!E113+[11]Mayo!E113+[11]Junio!E113+[11]Julio!E113+[11]Agosto!E113+[11]Septiembre!E113+[11]Octubre!E113+[11]Noviembre!E113+[11]Diciembre!E113</f>
        <v>10856</v>
      </c>
      <c r="F113" s="21">
        <f>+[11]Enero!F113+[11]Febrero!F113+[11]Marzo!F113+[11]Abril!F113+[11]Mayo!F113+[11]Junio!F113+[11]Julio!F113+[11]Agosto!F113+[11]Septiembre!F113+[11]Octubre!F113+[11]Noviembre!F113+[11]Diciembre!F113</f>
        <v>84325</v>
      </c>
      <c r="G113" s="21">
        <f>+[11]Enero!G113+[11]Febrero!G113+[11]Marzo!G113+[11]Abril!G113+[11]Mayo!G113+[11]Junio!G113+[11]Julio!G113+[11]Agosto!G113+[11]Septiembre!G113+[11]Octubre!G113+[11]Noviembre!G113+[11]Diciembre!G113</f>
        <v>147129.33333333331</v>
      </c>
      <c r="H113" s="21">
        <f>+[11]Enero!H113+[11]Febrero!H113+[11]Marzo!H113+[11]Abril!H113+[11]Mayo!H113+[11]Junio!H113+[11]Julio!H113+[11]Agosto!H113+[11]Septiembre!H113+[11]Octubre!H113+[11]Noviembre!H113+[11]Diciembre!H113</f>
        <v>203036</v>
      </c>
      <c r="I113" s="21">
        <f>+[11]Enero!I113+[11]Febrero!I113+[11]Marzo!I113+[11]Abril!I113+[11]Mayo!I113+[11]Junio!I113+[11]Julio!I113+[11]Agosto!I113+[11]Septiembre!I113+[11]Octubre!I113+[11]Noviembre!I113+[11]Diciembre!I113</f>
        <v>15369</v>
      </c>
      <c r="J113" s="21">
        <f t="shared" si="4"/>
        <v>547139.33333333326</v>
      </c>
      <c r="K113" s="105"/>
      <c r="L113" s="108"/>
      <c r="M113" s="105"/>
      <c r="N113" s="105"/>
      <c r="O113" s="105"/>
      <c r="P113" s="105"/>
      <c r="Q113" s="105"/>
      <c r="R113" s="105"/>
      <c r="S113" s="105"/>
      <c r="T113" s="105"/>
      <c r="U113" s="105"/>
      <c r="V113" s="105"/>
    </row>
    <row r="114" spans="1:22" ht="20.100000000000001" customHeight="1" x14ac:dyDescent="0.25">
      <c r="A114" s="226" t="s">
        <v>142</v>
      </c>
      <c r="B114" s="21">
        <f>+[11]Enero!B114+[11]Febrero!B114+[11]Marzo!B114+[11]Abril!B114+[11]Mayo!B114+[11]Junio!B114+[11]Julio!B114+[11]Agosto!B114+[11]Septiembre!B114+[11]Octubre!B114+[11]Noviembre!B114+[11]Diciembre!B114</f>
        <v>106570</v>
      </c>
      <c r="C114" s="21">
        <f>+[11]Enero!C114+[11]Febrero!C114+[11]Marzo!C114+[11]Abril!C114+[11]Mayo!C114+[11]Junio!C114+[11]Julio!C114+[11]Agosto!C114+[11]Septiembre!C114+[11]Octubre!C114+[11]Noviembre!C114+[11]Diciembre!C114</f>
        <v>76074</v>
      </c>
      <c r="D114" s="21">
        <f>+[11]Enero!D114+[11]Febrero!D114+[11]Marzo!D114+[11]Abril!D114+[11]Mayo!D114+[11]Junio!D114+[11]Julio!D114+[11]Agosto!D114+[11]Septiembre!D114+[11]Octubre!D114+[11]Noviembre!D114+[11]Diciembre!D114</f>
        <v>30489</v>
      </c>
      <c r="E114" s="21">
        <f>+[11]Enero!E114+[11]Febrero!E114+[11]Marzo!E114+[11]Abril!E114+[11]Mayo!E114+[11]Junio!E114+[11]Julio!E114+[11]Agosto!E114+[11]Septiembre!E114+[11]Octubre!E114+[11]Noviembre!E114+[11]Diciembre!E114</f>
        <v>248118</v>
      </c>
      <c r="F114" s="21">
        <f>+[11]Enero!F114+[11]Febrero!F114+[11]Marzo!F114+[11]Abril!F114+[11]Mayo!F114+[11]Junio!F114+[11]Julio!F114+[11]Agosto!F114+[11]Septiembre!F114+[11]Octubre!F114+[11]Noviembre!F114+[11]Diciembre!F114</f>
        <v>119662</v>
      </c>
      <c r="G114" s="21">
        <f>+[11]Enero!G114+[11]Febrero!G114+[11]Marzo!G114+[11]Abril!G114+[11]Mayo!G114+[11]Junio!G114+[11]Julio!G114+[11]Agosto!G114+[11]Septiembre!G114+[11]Octubre!G114+[11]Noviembre!G114+[11]Diciembre!G114</f>
        <v>24641</v>
      </c>
      <c r="H114" s="21">
        <f>+[11]Enero!H114+[11]Febrero!H114+[11]Marzo!H114+[11]Abril!H114+[11]Mayo!H114+[11]Junio!H114+[11]Julio!H114+[11]Agosto!H114+[11]Septiembre!H114+[11]Octubre!H114+[11]Noviembre!H114+[11]Diciembre!H114</f>
        <v>358132</v>
      </c>
      <c r="I114" s="21">
        <f>+[11]Enero!I114+[11]Febrero!I114+[11]Marzo!I114+[11]Abril!I114+[11]Mayo!I114+[11]Junio!I114+[11]Julio!I114+[11]Agosto!I114+[11]Septiembre!I114+[11]Octubre!I114+[11]Noviembre!I114+[11]Diciembre!I114</f>
        <v>61380</v>
      </c>
      <c r="J114" s="21">
        <f t="shared" si="4"/>
        <v>1025066</v>
      </c>
      <c r="K114" s="105"/>
      <c r="L114" s="108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</row>
    <row r="115" spans="1:22" ht="20.100000000000001" customHeight="1" x14ac:dyDescent="0.25">
      <c r="A115" s="226" t="s">
        <v>143</v>
      </c>
      <c r="B115" s="21">
        <f>+[11]Enero!B115+[11]Febrero!B115+[11]Marzo!B115+[11]Abril!B115+[11]Mayo!B115+[11]Junio!B115+[11]Julio!B115+[11]Agosto!B115+[11]Septiembre!B115+[11]Octubre!B115+[11]Noviembre!B115+[11]Diciembre!B115</f>
        <v>970</v>
      </c>
      <c r="C115" s="21">
        <f>+[11]Enero!C115+[11]Febrero!C115+[11]Marzo!C115+[11]Abril!C115+[11]Mayo!C115+[11]Junio!C115+[11]Julio!C115+[11]Agosto!C115+[11]Septiembre!C115+[11]Octubre!C115+[11]Noviembre!C115+[11]Diciembre!C115</f>
        <v>269566</v>
      </c>
      <c r="D115" s="21">
        <f>+[11]Enero!D115+[11]Febrero!D115+[11]Marzo!D115+[11]Abril!D115+[11]Mayo!D115+[11]Junio!D115+[11]Julio!D115+[11]Agosto!D115+[11]Septiembre!D115+[11]Octubre!D115+[11]Noviembre!D115+[11]Diciembre!D115</f>
        <v>1624</v>
      </c>
      <c r="E115" s="21">
        <f>+[11]Enero!E115+[11]Febrero!E115+[11]Marzo!E115+[11]Abril!E115+[11]Mayo!E115+[11]Junio!E115+[11]Julio!E115+[11]Agosto!E115+[11]Septiembre!E115+[11]Octubre!E115+[11]Noviembre!E115+[11]Diciembre!E115</f>
        <v>4318</v>
      </c>
      <c r="F115" s="21">
        <f>+[11]Enero!F115+[11]Febrero!F115+[11]Marzo!F115+[11]Abril!F115+[11]Mayo!F115+[11]Junio!F115+[11]Julio!F115+[11]Agosto!F115+[11]Septiembre!F115+[11]Octubre!F115+[11]Noviembre!F115+[11]Diciembre!F115</f>
        <v>142699</v>
      </c>
      <c r="G115" s="21">
        <f>+[11]Enero!G115+[11]Febrero!G115+[11]Marzo!G115+[11]Abril!G115+[11]Mayo!G115+[11]Junio!G115+[11]Julio!G115+[11]Agosto!G115+[11]Septiembre!G115+[11]Octubre!G115+[11]Noviembre!G115+[11]Diciembre!G115</f>
        <v>37072</v>
      </c>
      <c r="H115" s="21">
        <f>+[11]Enero!H115+[11]Febrero!H115+[11]Marzo!H115+[11]Abril!H115+[11]Mayo!H115+[11]Junio!H115+[11]Julio!H115+[11]Agosto!H115+[11]Septiembre!H115+[11]Octubre!H115+[11]Noviembre!H115+[11]Diciembre!H115</f>
        <v>6160</v>
      </c>
      <c r="I115" s="21">
        <f>+[11]Enero!I115+[11]Febrero!I115+[11]Marzo!I115+[11]Abril!I115+[11]Mayo!I115+[11]Junio!I115+[11]Julio!I115+[11]Agosto!I115+[11]Septiembre!I115+[11]Octubre!I115+[11]Noviembre!I115+[11]Diciembre!I115</f>
        <v>159206</v>
      </c>
      <c r="J115" s="21">
        <f t="shared" si="4"/>
        <v>621615</v>
      </c>
      <c r="K115" s="105"/>
      <c r="L115" s="108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</row>
    <row r="116" spans="1:22" ht="20.100000000000001" customHeight="1" x14ac:dyDescent="0.25">
      <c r="A116" s="226" t="s">
        <v>144</v>
      </c>
      <c r="B116" s="21">
        <f>+[11]Enero!B116+[11]Febrero!B116+[11]Marzo!B116+[11]Abril!B116+[11]Mayo!B116+[11]Junio!B116+[11]Julio!B116+[11]Agosto!B116+[11]Septiembre!B116+[11]Octubre!B116+[11]Noviembre!B116+[11]Diciembre!B116</f>
        <v>0</v>
      </c>
      <c r="C116" s="21">
        <f>+[11]Enero!C116+[11]Febrero!C116+[11]Marzo!C116+[11]Abril!C116+[11]Mayo!C116+[11]Junio!C116+[11]Julio!C116+[11]Agosto!C116+[11]Septiembre!C116+[11]Octubre!C116+[11]Noviembre!C116+[11]Diciembre!C116</f>
        <v>0</v>
      </c>
      <c r="D116" s="21">
        <f>+[11]Enero!D116+[11]Febrero!D116+[11]Marzo!D116+[11]Abril!D116+[11]Mayo!D116+[11]Junio!D116+[11]Julio!D116+[11]Agosto!D116+[11]Septiembre!D116+[11]Octubre!D116+[11]Noviembre!D116+[11]Diciembre!D116</f>
        <v>10</v>
      </c>
      <c r="E116" s="21">
        <f>+[11]Enero!E116+[11]Febrero!E116+[11]Marzo!E116+[11]Abril!E116+[11]Mayo!E116+[11]Junio!E116+[11]Julio!E116+[11]Agosto!E116+[11]Septiembre!E116+[11]Octubre!E116+[11]Noviembre!E116+[11]Diciembre!E116</f>
        <v>930823</v>
      </c>
      <c r="F116" s="21">
        <f>+[11]Enero!F116+[11]Febrero!F116+[11]Marzo!F116+[11]Abril!F116+[11]Mayo!F116+[11]Junio!F116+[11]Julio!F116+[11]Agosto!F116+[11]Septiembre!F116+[11]Octubre!F116+[11]Noviembre!F116+[11]Diciembre!F116</f>
        <v>243375</v>
      </c>
      <c r="G116" s="21">
        <f>+[11]Enero!G116+[11]Febrero!G116+[11]Marzo!G116+[11]Abril!G116+[11]Mayo!G116+[11]Junio!G116+[11]Julio!G116+[11]Agosto!G116+[11]Septiembre!G116+[11]Octubre!G116+[11]Noviembre!G116+[11]Diciembre!G116</f>
        <v>6570</v>
      </c>
      <c r="H116" s="21">
        <f>+[11]Enero!H116+[11]Febrero!H116+[11]Marzo!H116+[11]Abril!H116+[11]Mayo!H116+[11]Junio!H116+[11]Julio!H116+[11]Agosto!H116+[11]Septiembre!H116+[11]Octubre!H116+[11]Noviembre!H116+[11]Diciembre!H116</f>
        <v>153</v>
      </c>
      <c r="I116" s="21">
        <f>+[11]Enero!I116+[11]Febrero!I116+[11]Marzo!I116+[11]Abril!I116+[11]Mayo!I116+[11]Junio!I116+[11]Julio!I116+[11]Agosto!I116+[11]Septiembre!I116+[11]Octubre!I116+[11]Noviembre!I116+[11]Diciembre!I116</f>
        <v>0</v>
      </c>
      <c r="J116" s="21">
        <f t="shared" si="4"/>
        <v>1180931</v>
      </c>
      <c r="K116" s="105"/>
      <c r="L116" s="108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</row>
    <row r="117" spans="1:22" ht="20.100000000000001" customHeight="1" x14ac:dyDescent="0.25">
      <c r="A117" s="226" t="s">
        <v>145</v>
      </c>
      <c r="B117" s="21">
        <f>+[11]Enero!B117+[11]Febrero!B117+[11]Marzo!B117+[11]Abril!B117+[11]Mayo!B117+[11]Junio!B117+[11]Julio!B117+[11]Agosto!B117+[11]Septiembre!B117+[11]Octubre!B117+[11]Noviembre!B117+[11]Diciembre!B117</f>
        <v>76480</v>
      </c>
      <c r="C117" s="21">
        <f>+[11]Enero!C117+[11]Febrero!C117+[11]Marzo!C117+[11]Abril!C117+[11]Mayo!C117+[11]Junio!C117+[11]Julio!C117+[11]Agosto!C117+[11]Septiembre!C117+[11]Octubre!C117+[11]Noviembre!C117+[11]Diciembre!C117</f>
        <v>146797</v>
      </c>
      <c r="D117" s="21">
        <f>+[11]Enero!D117+[11]Febrero!D117+[11]Marzo!D117+[11]Abril!D117+[11]Mayo!D117+[11]Junio!D117+[11]Julio!D117+[11]Agosto!D117+[11]Septiembre!D117+[11]Octubre!D117+[11]Noviembre!D117+[11]Diciembre!D117</f>
        <v>41681</v>
      </c>
      <c r="E117" s="21">
        <f>+[11]Enero!E117+[11]Febrero!E117+[11]Marzo!E117+[11]Abril!E117+[11]Mayo!E117+[11]Junio!E117+[11]Julio!E117+[11]Agosto!E117+[11]Septiembre!E117+[11]Octubre!E117+[11]Noviembre!E117+[11]Diciembre!E117</f>
        <v>80369</v>
      </c>
      <c r="F117" s="21">
        <f>+[11]Enero!F117+[11]Febrero!F117+[11]Marzo!F117+[11]Abril!F117+[11]Mayo!F117+[11]Junio!F117+[11]Julio!F117+[11]Agosto!F117+[11]Septiembre!F117+[11]Octubre!F117+[11]Noviembre!F117+[11]Diciembre!F117</f>
        <v>275366</v>
      </c>
      <c r="G117" s="21">
        <f>+[11]Enero!G117+[11]Febrero!G117+[11]Marzo!G117+[11]Abril!G117+[11]Mayo!G117+[11]Junio!G117+[11]Julio!G117+[11]Agosto!G117+[11]Septiembre!G117+[11]Octubre!G117+[11]Noviembre!G117+[11]Diciembre!G117</f>
        <v>48650</v>
      </c>
      <c r="H117" s="21">
        <f>+[11]Enero!H117+[11]Febrero!H117+[11]Marzo!H117+[11]Abril!H117+[11]Mayo!H117+[11]Junio!H117+[11]Julio!H117+[11]Agosto!H117+[11]Septiembre!H117+[11]Octubre!H117+[11]Noviembre!H117+[11]Diciembre!H117</f>
        <v>8893</v>
      </c>
      <c r="I117" s="21">
        <f>+[11]Enero!I117+[11]Febrero!I117+[11]Marzo!I117+[11]Abril!I117+[11]Mayo!I117+[11]Junio!I117+[11]Julio!I117+[11]Agosto!I117+[11]Septiembre!I117+[11]Octubre!I117+[11]Noviembre!I117+[11]Diciembre!I117</f>
        <v>47481</v>
      </c>
      <c r="J117" s="21">
        <f t="shared" si="4"/>
        <v>725717</v>
      </c>
      <c r="K117" s="105"/>
      <c r="L117" s="108"/>
      <c r="M117" s="105"/>
      <c r="N117" s="105"/>
      <c r="O117" s="105"/>
      <c r="P117" s="105"/>
      <c r="Q117" s="105"/>
      <c r="R117" s="105"/>
      <c r="S117" s="105"/>
      <c r="T117" s="105"/>
      <c r="U117" s="105"/>
      <c r="V117" s="105"/>
    </row>
    <row r="118" spans="1:22" ht="20.100000000000001" customHeight="1" x14ac:dyDescent="0.25">
      <c r="A118" s="226" t="s">
        <v>146</v>
      </c>
      <c r="B118" s="21">
        <f>+[11]Enero!B118+[11]Febrero!B118+[11]Marzo!B118+[11]Abril!B118+[11]Mayo!B118+[11]Junio!B118+[11]Julio!B118+[11]Agosto!B118+[11]Septiembre!B118+[11]Octubre!B118+[11]Noviembre!B118+[11]Diciembre!B118</f>
        <v>671237</v>
      </c>
      <c r="C118" s="21">
        <f>+[11]Enero!C118+[11]Febrero!C118+[11]Marzo!C118+[11]Abril!C118+[11]Mayo!C118+[11]Junio!C118+[11]Julio!C118+[11]Agosto!C118+[11]Septiembre!C118+[11]Octubre!C118+[11]Noviembre!C118+[11]Diciembre!C118</f>
        <v>326990</v>
      </c>
      <c r="D118" s="21">
        <f>+[11]Enero!D118+[11]Febrero!D118+[11]Marzo!D118+[11]Abril!D118+[11]Mayo!D118+[11]Junio!D118+[11]Julio!D118+[11]Agosto!D118+[11]Septiembre!D118+[11]Octubre!D118+[11]Noviembre!D118+[11]Diciembre!D118</f>
        <v>528408</v>
      </c>
      <c r="E118" s="21">
        <f>+[11]Enero!E118+[11]Febrero!E118+[11]Marzo!E118+[11]Abril!E118+[11]Mayo!E118+[11]Junio!E118+[11]Julio!E118+[11]Agosto!E118+[11]Septiembre!E118+[11]Octubre!E118+[11]Noviembre!E118+[11]Diciembre!E118</f>
        <v>1093752</v>
      </c>
      <c r="F118" s="21">
        <f>+[11]Enero!F118+[11]Febrero!F118+[11]Marzo!F118+[11]Abril!F118+[11]Mayo!F118+[11]Junio!F118+[11]Julio!F118+[11]Agosto!F118+[11]Septiembre!F118+[11]Octubre!F118+[11]Noviembre!F118+[11]Diciembre!F118</f>
        <v>633965</v>
      </c>
      <c r="G118" s="21">
        <f>+[11]Enero!G118+[11]Febrero!G118+[11]Marzo!G118+[11]Abril!G118+[11]Mayo!G118+[11]Junio!G118+[11]Julio!G118+[11]Agosto!G118+[11]Septiembre!G118+[11]Octubre!G118+[11]Noviembre!G118+[11]Diciembre!G118</f>
        <v>167619</v>
      </c>
      <c r="H118" s="21">
        <f>+[11]Enero!H118+[11]Febrero!H118+[11]Marzo!H118+[11]Abril!H118+[11]Mayo!H118+[11]Junio!H118+[11]Julio!H118+[11]Agosto!H118+[11]Septiembre!H118+[11]Octubre!H118+[11]Noviembre!H118+[11]Diciembre!H118</f>
        <v>467266</v>
      </c>
      <c r="I118" s="21">
        <f>+[11]Enero!I118+[11]Febrero!I118+[11]Marzo!I118+[11]Abril!I118+[11]Mayo!I118+[11]Junio!I118+[11]Julio!I118+[11]Agosto!I118+[11]Septiembre!I118+[11]Octubre!I118+[11]Noviembre!I118+[11]Diciembre!I118</f>
        <v>184700</v>
      </c>
      <c r="J118" s="21">
        <f t="shared" si="4"/>
        <v>4073937</v>
      </c>
      <c r="K118" s="105"/>
      <c r="L118" s="108"/>
      <c r="M118" s="105"/>
      <c r="N118" s="105"/>
      <c r="O118" s="105"/>
      <c r="P118" s="105"/>
      <c r="Q118" s="105"/>
      <c r="R118" s="105"/>
      <c r="S118" s="105"/>
      <c r="T118" s="105"/>
      <c r="U118" s="105"/>
      <c r="V118" s="105"/>
    </row>
    <row r="119" spans="1:22" ht="20.100000000000001" customHeight="1" x14ac:dyDescent="0.25">
      <c r="A119" s="226" t="s">
        <v>147</v>
      </c>
      <c r="B119" s="21">
        <f>+[11]Enero!B119+[11]Febrero!B119+[11]Marzo!B119+[11]Abril!B119+[11]Mayo!B119+[11]Junio!B119+[11]Julio!B119+[11]Agosto!B119+[11]Septiembre!B119+[11]Octubre!B119+[11]Noviembre!B119+[11]Diciembre!B119</f>
        <v>114362</v>
      </c>
      <c r="C119" s="21">
        <f>+[11]Enero!C119+[11]Febrero!C119+[11]Marzo!C119+[11]Abril!C119+[11]Mayo!C119+[11]Junio!C119+[11]Julio!C119+[11]Agosto!C119+[11]Septiembre!C119+[11]Octubre!C119+[11]Noviembre!C119+[11]Diciembre!C119</f>
        <v>11680</v>
      </c>
      <c r="D119" s="21">
        <f>+[11]Enero!D119+[11]Febrero!D119+[11]Marzo!D119+[11]Abril!D119+[11]Mayo!D119+[11]Junio!D119+[11]Julio!D119+[11]Agosto!D119+[11]Septiembre!D119+[11]Octubre!D119+[11]Noviembre!D119+[11]Diciembre!D119</f>
        <v>198602</v>
      </c>
      <c r="E119" s="21">
        <f>+[11]Enero!E119+[11]Febrero!E119+[11]Marzo!E119+[11]Abril!E119+[11]Mayo!E119+[11]Junio!E119+[11]Julio!E119+[11]Agosto!E119+[11]Septiembre!E119+[11]Octubre!E119+[11]Noviembre!E119+[11]Diciembre!E119</f>
        <v>156725</v>
      </c>
      <c r="F119" s="21">
        <f>+[11]Enero!F119+[11]Febrero!F119+[11]Marzo!F119+[11]Abril!F119+[11]Mayo!F119+[11]Junio!F119+[11]Julio!F119+[11]Agosto!F119+[11]Septiembre!F119+[11]Octubre!F119+[11]Noviembre!F119+[11]Diciembre!F119</f>
        <v>130452</v>
      </c>
      <c r="G119" s="21">
        <f>+[11]Enero!G119+[11]Febrero!G119+[11]Marzo!G119+[11]Abril!G119+[11]Mayo!G119+[11]Junio!G119+[11]Julio!G119+[11]Agosto!G119+[11]Septiembre!G119+[11]Octubre!G119+[11]Noviembre!G119+[11]Diciembre!G119</f>
        <v>60178</v>
      </c>
      <c r="H119" s="21">
        <f>+[11]Enero!H119+[11]Febrero!H119+[11]Marzo!H119+[11]Abril!H119+[11]Mayo!H119+[11]Junio!H119+[11]Julio!H119+[11]Agosto!H119+[11]Septiembre!H119+[11]Octubre!H119+[11]Noviembre!H119+[11]Diciembre!H119</f>
        <v>124095</v>
      </c>
      <c r="I119" s="21">
        <f>+[11]Enero!I119+[11]Febrero!I119+[11]Marzo!I119+[11]Abril!I119+[11]Mayo!I119+[11]Junio!I119+[11]Julio!I119+[11]Agosto!I119+[11]Septiembre!I119+[11]Octubre!I119+[11]Noviembre!I119+[11]Diciembre!I119</f>
        <v>16130</v>
      </c>
      <c r="J119" s="21">
        <f t="shared" si="4"/>
        <v>812224</v>
      </c>
      <c r="K119" s="105"/>
      <c r="L119" s="108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</row>
    <row r="120" spans="1:22" ht="20.100000000000001" customHeight="1" x14ac:dyDescent="0.25">
      <c r="A120" s="226" t="s">
        <v>148</v>
      </c>
      <c r="B120" s="21">
        <f>+[11]Enero!B120+[11]Febrero!B120+[11]Marzo!B120+[11]Abril!B120+[11]Mayo!B120+[11]Junio!B120+[11]Julio!B120+[11]Agosto!B120+[11]Septiembre!B120+[11]Octubre!B120+[11]Noviembre!B120+[11]Diciembre!B120</f>
        <v>0</v>
      </c>
      <c r="C120" s="21">
        <f>+[11]Enero!C120+[11]Febrero!C120+[11]Marzo!C120+[11]Abril!C120+[11]Mayo!C120+[11]Junio!C120+[11]Julio!C120+[11]Agosto!C120+[11]Septiembre!C120+[11]Octubre!C120+[11]Noviembre!C120+[11]Diciembre!C120</f>
        <v>0</v>
      </c>
      <c r="D120" s="21">
        <f>+[11]Enero!D120+[11]Febrero!D120+[11]Marzo!D120+[11]Abril!D120+[11]Mayo!D120+[11]Junio!D120+[11]Julio!D120+[11]Agosto!D120+[11]Septiembre!D120+[11]Octubre!D120+[11]Noviembre!D120+[11]Diciembre!D120</f>
        <v>2618</v>
      </c>
      <c r="E120" s="21">
        <f>+[11]Enero!E120+[11]Febrero!E120+[11]Marzo!E120+[11]Abril!E120+[11]Mayo!E120+[11]Junio!E120+[11]Julio!E120+[11]Agosto!E120+[11]Septiembre!E120+[11]Octubre!E120+[11]Noviembre!E120+[11]Diciembre!E120</f>
        <v>61224</v>
      </c>
      <c r="F120" s="21">
        <f>+[11]Enero!F120+[11]Febrero!F120+[11]Marzo!F120+[11]Abril!F120+[11]Mayo!F120+[11]Junio!F120+[11]Julio!F120+[11]Agosto!F120+[11]Septiembre!F120+[11]Octubre!F120+[11]Noviembre!F120+[11]Diciembre!F120</f>
        <v>4196</v>
      </c>
      <c r="G120" s="21">
        <f>+[11]Enero!G120+[11]Febrero!G120+[11]Marzo!G120+[11]Abril!G120+[11]Mayo!G120+[11]Junio!G120+[11]Julio!G120+[11]Agosto!G120+[11]Septiembre!G120+[11]Octubre!G120+[11]Noviembre!G120+[11]Diciembre!G120</f>
        <v>0</v>
      </c>
      <c r="H120" s="21">
        <f>+[11]Enero!H120+[11]Febrero!H120+[11]Marzo!H120+[11]Abril!H120+[11]Mayo!H120+[11]Junio!H120+[11]Julio!H120+[11]Agosto!H120+[11]Septiembre!H120+[11]Octubre!H120+[11]Noviembre!H120+[11]Diciembre!H120</f>
        <v>0</v>
      </c>
      <c r="I120" s="21">
        <f>+[11]Enero!I120+[11]Febrero!I120+[11]Marzo!I120+[11]Abril!I120+[11]Mayo!I120+[11]Junio!I120+[11]Julio!I120+[11]Agosto!I120+[11]Septiembre!I120+[11]Octubre!I120+[11]Noviembre!I120+[11]Diciembre!I120</f>
        <v>0</v>
      </c>
      <c r="J120" s="21">
        <f t="shared" si="4"/>
        <v>68038</v>
      </c>
      <c r="K120" s="105"/>
      <c r="L120" s="108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</row>
    <row r="121" spans="1:22" ht="20.100000000000001" customHeight="1" x14ac:dyDescent="0.25">
      <c r="A121" s="226" t="s">
        <v>149</v>
      </c>
      <c r="B121" s="21">
        <f>+[11]Enero!B121+[11]Febrero!B121+[11]Marzo!B121+[11]Abril!B121+[11]Mayo!B121+[11]Junio!B121+[11]Julio!B121+[11]Agosto!B121+[11]Septiembre!B121+[11]Octubre!B121+[11]Noviembre!B121+[11]Diciembre!B121</f>
        <v>99230</v>
      </c>
      <c r="C121" s="21">
        <f>+[11]Enero!C121+[11]Febrero!C121+[11]Marzo!C121+[11]Abril!C121+[11]Mayo!C121+[11]Junio!C121+[11]Julio!C121+[11]Agosto!C121+[11]Septiembre!C121+[11]Octubre!C121+[11]Noviembre!C121+[11]Diciembre!C121</f>
        <v>133958</v>
      </c>
      <c r="D121" s="21">
        <f>+[11]Enero!D121+[11]Febrero!D121+[11]Marzo!D121+[11]Abril!D121+[11]Mayo!D121+[11]Junio!D121+[11]Julio!D121+[11]Agosto!D121+[11]Septiembre!D121+[11]Octubre!D121+[11]Noviembre!D121+[11]Diciembre!D121</f>
        <v>67612</v>
      </c>
      <c r="E121" s="21">
        <f>+[11]Enero!E121+[11]Febrero!E121+[11]Marzo!E121+[11]Abril!E121+[11]Mayo!E121+[11]Junio!E121+[11]Julio!E121+[11]Agosto!E121+[11]Septiembre!E121+[11]Octubre!E121+[11]Noviembre!E121+[11]Diciembre!E121</f>
        <v>161250</v>
      </c>
      <c r="F121" s="21">
        <f>+[11]Enero!F121+[11]Febrero!F121+[11]Marzo!F121+[11]Abril!F121+[11]Mayo!F121+[11]Junio!F121+[11]Julio!F121+[11]Agosto!F121+[11]Septiembre!F121+[11]Octubre!F121+[11]Noviembre!F121+[11]Diciembre!F121</f>
        <v>161562</v>
      </c>
      <c r="G121" s="21">
        <f>+[11]Enero!G121+[11]Febrero!G121+[11]Marzo!G121+[11]Abril!G121+[11]Mayo!G121+[11]Junio!G121+[11]Julio!G121+[11]Agosto!G121+[11]Septiembre!G121+[11]Octubre!G121+[11]Noviembre!G121+[11]Diciembre!G121</f>
        <v>84693</v>
      </c>
      <c r="H121" s="21">
        <f>+[11]Enero!H121+[11]Febrero!H121+[11]Marzo!H121+[11]Abril!H121+[11]Mayo!H121+[11]Junio!H121+[11]Julio!H121+[11]Agosto!H121+[11]Septiembre!H121+[11]Octubre!H121+[11]Noviembre!H121+[11]Diciembre!H121</f>
        <v>49191</v>
      </c>
      <c r="I121" s="21">
        <f>+[11]Enero!I121+[11]Febrero!I121+[11]Marzo!I121+[11]Abril!I121+[11]Mayo!I121+[11]Junio!I121+[11]Julio!I121+[11]Agosto!I121+[11]Septiembre!I121+[11]Octubre!I121+[11]Noviembre!I121+[11]Diciembre!I121</f>
        <v>86731</v>
      </c>
      <c r="J121" s="21">
        <f t="shared" si="4"/>
        <v>844227</v>
      </c>
      <c r="K121" s="105"/>
      <c r="L121" s="108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</row>
    <row r="122" spans="1:22" ht="20.100000000000001" customHeight="1" x14ac:dyDescent="0.25">
      <c r="A122" s="226" t="s">
        <v>150</v>
      </c>
      <c r="B122" s="21">
        <f>+[11]Enero!B122+[11]Febrero!B122+[11]Marzo!B122+[11]Abril!B122+[11]Mayo!B122+[11]Junio!B122+[11]Julio!B122+[11]Agosto!B122+[11]Septiembre!B122+[11]Octubre!B122+[11]Noviembre!B122+[11]Diciembre!B122</f>
        <v>86619</v>
      </c>
      <c r="C122" s="21">
        <f>+[11]Enero!C122+[11]Febrero!C122+[11]Marzo!C122+[11]Abril!C122+[11]Mayo!C122+[11]Junio!C122+[11]Julio!C122+[11]Agosto!C122+[11]Septiembre!C122+[11]Octubre!C122+[11]Noviembre!C122+[11]Diciembre!C122</f>
        <v>2774</v>
      </c>
      <c r="D122" s="21">
        <f>+[11]Enero!D122+[11]Febrero!D122+[11]Marzo!D122+[11]Abril!D122+[11]Mayo!D122+[11]Junio!D122+[11]Julio!D122+[11]Agosto!D122+[11]Septiembre!D122+[11]Octubre!D122+[11]Noviembre!D122+[11]Diciembre!D122</f>
        <v>85788</v>
      </c>
      <c r="E122" s="21">
        <f>+[11]Enero!E122+[11]Febrero!E122+[11]Marzo!E122+[11]Abril!E122+[11]Mayo!E122+[11]Junio!E122+[11]Julio!E122+[11]Agosto!E122+[11]Septiembre!E122+[11]Octubre!E122+[11]Noviembre!E122+[11]Diciembre!E122</f>
        <v>210718</v>
      </c>
      <c r="F122" s="21">
        <f>+[11]Enero!F122+[11]Febrero!F122+[11]Marzo!F122+[11]Abril!F122+[11]Mayo!F122+[11]Junio!F122+[11]Julio!F122+[11]Agosto!F122+[11]Septiembre!F122+[11]Octubre!F122+[11]Noviembre!F122+[11]Diciembre!F122</f>
        <v>41807</v>
      </c>
      <c r="G122" s="21">
        <f>+[11]Enero!G122+[11]Febrero!G122+[11]Marzo!G122+[11]Abril!G122+[11]Mayo!G122+[11]Junio!G122+[11]Julio!G122+[11]Agosto!G122+[11]Septiembre!G122+[11]Octubre!G122+[11]Noviembre!G122+[11]Diciembre!G122</f>
        <v>29715</v>
      </c>
      <c r="H122" s="21">
        <f>+[11]Enero!H122+[11]Febrero!H122+[11]Marzo!H122+[11]Abril!H122+[11]Mayo!H122+[11]Junio!H122+[11]Julio!H122+[11]Agosto!H122+[11]Septiembre!H122+[11]Octubre!H122+[11]Noviembre!H122+[11]Diciembre!H122</f>
        <v>74647</v>
      </c>
      <c r="I122" s="21">
        <f>+[11]Enero!I122+[11]Febrero!I122+[11]Marzo!I122+[11]Abril!I122+[11]Mayo!I122+[11]Junio!I122+[11]Julio!I122+[11]Agosto!I122+[11]Septiembre!I122+[11]Octubre!I122+[11]Noviembre!I122+[11]Diciembre!I122</f>
        <v>3236</v>
      </c>
      <c r="J122" s="21">
        <f t="shared" si="4"/>
        <v>535304</v>
      </c>
      <c r="K122" s="105"/>
      <c r="L122" s="108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</row>
    <row r="123" spans="1:22" ht="20.100000000000001" customHeight="1" x14ac:dyDescent="0.25">
      <c r="A123" s="226" t="s">
        <v>151</v>
      </c>
      <c r="B123" s="21">
        <f>+[11]Enero!B123+[11]Febrero!B123+[11]Marzo!B123+[11]Abril!B123+[11]Mayo!B123+[11]Junio!B123+[11]Julio!B123+[11]Agosto!B123+[11]Septiembre!B123+[11]Octubre!B123+[11]Noviembre!B123+[11]Diciembre!B123</f>
        <v>32867</v>
      </c>
      <c r="C123" s="21">
        <f>+[11]Enero!C123+[11]Febrero!C123+[11]Marzo!C123+[11]Abril!C123+[11]Mayo!C123+[11]Junio!C123+[11]Julio!C123+[11]Agosto!C123+[11]Septiembre!C123+[11]Octubre!C123+[11]Noviembre!C123+[11]Diciembre!C123</f>
        <v>14</v>
      </c>
      <c r="D123" s="21">
        <f>+[11]Enero!D123+[11]Febrero!D123+[11]Marzo!D123+[11]Abril!D123+[11]Mayo!D123+[11]Junio!D123+[11]Julio!D123+[11]Agosto!D123+[11]Septiembre!D123+[11]Octubre!D123+[11]Noviembre!D123+[11]Diciembre!D123</f>
        <v>6373</v>
      </c>
      <c r="E123" s="21">
        <f>+[11]Enero!E123+[11]Febrero!E123+[11]Marzo!E123+[11]Abril!E123+[11]Mayo!E123+[11]Junio!E123+[11]Julio!E123+[11]Agosto!E123+[11]Septiembre!E123+[11]Octubre!E123+[11]Noviembre!E123+[11]Diciembre!E123</f>
        <v>269006</v>
      </c>
      <c r="F123" s="21">
        <f>+[11]Enero!F123+[11]Febrero!F123+[11]Marzo!F123+[11]Abril!F123+[11]Mayo!F123+[11]Junio!F123+[11]Julio!F123+[11]Agosto!F123+[11]Septiembre!F123+[11]Octubre!F123+[11]Noviembre!F123+[11]Diciembre!F123</f>
        <v>759673</v>
      </c>
      <c r="G123" s="21">
        <f>+[11]Enero!G123+[11]Febrero!G123+[11]Marzo!G123+[11]Abril!G123+[11]Mayo!G123+[11]Junio!G123+[11]Julio!G123+[11]Agosto!G123+[11]Septiembre!G123+[11]Octubre!G123+[11]Noviembre!G123+[11]Diciembre!G123</f>
        <v>208197</v>
      </c>
      <c r="H123" s="21">
        <f>+[11]Enero!H123+[11]Febrero!H123+[11]Marzo!H123+[11]Abril!H123+[11]Mayo!H123+[11]Junio!H123+[11]Julio!H123+[11]Agosto!H123+[11]Septiembre!H123+[11]Octubre!H123+[11]Noviembre!H123+[11]Diciembre!H123</f>
        <v>404790</v>
      </c>
      <c r="I123" s="21">
        <f>+[11]Enero!I123+[11]Febrero!I123+[11]Marzo!I123+[11]Abril!I123+[11]Mayo!I123+[11]Junio!I123+[11]Julio!I123+[11]Agosto!I123+[11]Septiembre!I123+[11]Octubre!I123+[11]Noviembre!I123+[11]Diciembre!I123</f>
        <v>3090</v>
      </c>
      <c r="J123" s="21">
        <f t="shared" si="4"/>
        <v>1684010</v>
      </c>
      <c r="K123" s="105"/>
      <c r="L123" s="108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</row>
    <row r="124" spans="1:22" ht="20.100000000000001" customHeight="1" x14ac:dyDescent="0.25">
      <c r="A124" s="226" t="s">
        <v>152</v>
      </c>
      <c r="B124" s="21">
        <f>+[11]Enero!B124+[11]Febrero!B124+[11]Marzo!B124+[11]Abril!B124+[11]Mayo!B124+[11]Junio!B124+[11]Julio!B124+[11]Agosto!B124+[11]Septiembre!B124+[11]Octubre!B124+[11]Noviembre!B124+[11]Diciembre!B124</f>
        <v>15385</v>
      </c>
      <c r="C124" s="21">
        <f>+[11]Enero!C124+[11]Febrero!C124+[11]Marzo!C124+[11]Abril!C124+[11]Mayo!C124+[11]Junio!C124+[11]Julio!C124+[11]Agosto!C124+[11]Septiembre!C124+[11]Octubre!C124+[11]Noviembre!C124+[11]Diciembre!C124</f>
        <v>2751</v>
      </c>
      <c r="D124" s="21">
        <f>+[11]Enero!D124+[11]Febrero!D124+[11]Marzo!D124+[11]Abril!D124+[11]Mayo!D124+[11]Junio!D124+[11]Julio!D124+[11]Agosto!D124+[11]Septiembre!D124+[11]Octubre!D124+[11]Noviembre!D124+[11]Diciembre!D124</f>
        <v>10393</v>
      </c>
      <c r="E124" s="21">
        <f>+[11]Enero!E124+[11]Febrero!E124+[11]Marzo!E124+[11]Abril!E124+[11]Mayo!E124+[11]Junio!E124+[11]Julio!E124+[11]Agosto!E124+[11]Septiembre!E124+[11]Octubre!E124+[11]Noviembre!E124+[11]Diciembre!E124</f>
        <v>59621</v>
      </c>
      <c r="F124" s="21">
        <f>+[11]Enero!F124+[11]Febrero!F124+[11]Marzo!F124+[11]Abril!F124+[11]Mayo!F124+[11]Junio!F124+[11]Julio!F124+[11]Agosto!F124+[11]Septiembre!F124+[11]Octubre!F124+[11]Noviembre!F124+[11]Diciembre!F124</f>
        <v>76285</v>
      </c>
      <c r="G124" s="21">
        <f>+[11]Enero!G124+[11]Febrero!G124+[11]Marzo!G124+[11]Abril!G124+[11]Mayo!G124+[11]Junio!G124+[11]Julio!G124+[11]Agosto!G124+[11]Septiembre!G124+[11]Octubre!G124+[11]Noviembre!G124+[11]Diciembre!G124</f>
        <v>4588</v>
      </c>
      <c r="H124" s="21">
        <f>+[11]Enero!H124+[11]Febrero!H124+[11]Marzo!H124+[11]Abril!H124+[11]Mayo!H124+[11]Junio!H124+[11]Julio!H124+[11]Agosto!H124+[11]Septiembre!H124+[11]Octubre!H124+[11]Noviembre!H124+[11]Diciembre!H124</f>
        <v>2341</v>
      </c>
      <c r="I124" s="21">
        <f>+[11]Enero!I124+[11]Febrero!I124+[11]Marzo!I124+[11]Abril!I124+[11]Mayo!I124+[11]Junio!I124+[11]Julio!I124+[11]Agosto!I124+[11]Septiembre!I124+[11]Octubre!I124+[11]Noviembre!I124+[11]Diciembre!I124</f>
        <v>2148</v>
      </c>
      <c r="J124" s="21">
        <f t="shared" si="4"/>
        <v>173512</v>
      </c>
      <c r="K124" s="105"/>
      <c r="L124" s="108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</row>
    <row r="125" spans="1:22" ht="20.100000000000001" customHeight="1" x14ac:dyDescent="0.25">
      <c r="A125" s="226" t="s">
        <v>172</v>
      </c>
      <c r="B125" s="21">
        <f>+[11]Enero!B125+[11]Febrero!B125+[11]Marzo!B125+[11]Abril!B125+[11]Mayo!B125+[11]Junio!B125+[11]Julio!B125+[11]Agosto!B125+[11]Septiembre!B125+[11]Octubre!B125+[11]Noviembre!B125+[11]Diciembre!B125</f>
        <v>239</v>
      </c>
      <c r="C125" s="21">
        <f>+[11]Enero!C125+[11]Febrero!C125+[11]Marzo!C125+[11]Abril!C125+[11]Mayo!C125+[11]Junio!C125+[11]Julio!C125+[11]Agosto!C125+[11]Septiembre!C125+[11]Octubre!C125+[11]Noviembre!C125+[11]Diciembre!C125</f>
        <v>52</v>
      </c>
      <c r="D125" s="21">
        <f>+[11]Enero!D125+[11]Febrero!D125+[11]Marzo!D125+[11]Abril!D125+[11]Mayo!D125+[11]Junio!D125+[11]Julio!D125+[11]Agosto!D125+[11]Septiembre!D125+[11]Octubre!D125+[11]Noviembre!D125+[11]Diciembre!D125</f>
        <v>0</v>
      </c>
      <c r="E125" s="21">
        <f>+[11]Enero!E125+[11]Febrero!E125+[11]Marzo!E125+[11]Abril!E125+[11]Mayo!E125+[11]Junio!E125+[11]Julio!E125+[11]Agosto!E125+[11]Septiembre!E125+[11]Octubre!E125+[11]Noviembre!E125+[11]Diciembre!E125</f>
        <v>15162</v>
      </c>
      <c r="F125" s="21">
        <f>+[11]Enero!F125+[11]Febrero!F125+[11]Marzo!F125+[11]Abril!F125+[11]Mayo!F125+[11]Junio!F125+[11]Julio!F125+[11]Agosto!F125+[11]Septiembre!F125+[11]Octubre!F125+[11]Noviembre!F125+[11]Diciembre!F125</f>
        <v>11255</v>
      </c>
      <c r="G125" s="21">
        <f>+[11]Enero!G125+[11]Febrero!G125+[11]Marzo!G125+[11]Abril!G125+[11]Mayo!G125+[11]Junio!G125+[11]Julio!G125+[11]Agosto!G125+[11]Septiembre!G125+[11]Octubre!G125+[11]Noviembre!G125+[11]Diciembre!G125</f>
        <v>144</v>
      </c>
      <c r="H125" s="21">
        <f>+[11]Enero!H125+[11]Febrero!H125+[11]Marzo!H125+[11]Abril!H125+[11]Mayo!H125+[11]Junio!H125+[11]Julio!H125+[11]Agosto!H125+[11]Septiembre!H125+[11]Octubre!H125+[11]Noviembre!H125+[11]Diciembre!H125</f>
        <v>283</v>
      </c>
      <c r="I125" s="21">
        <f>+[11]Enero!I125+[11]Febrero!I125+[11]Marzo!I125+[11]Abril!I125+[11]Mayo!I125+[11]Junio!I125+[11]Julio!I125+[11]Agosto!I125+[11]Septiembre!I125+[11]Octubre!I125+[11]Noviembre!I125+[11]Diciembre!I125</f>
        <v>1290</v>
      </c>
      <c r="J125" s="21">
        <f t="shared" si="4"/>
        <v>28425</v>
      </c>
      <c r="K125" s="105"/>
      <c r="L125" s="108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</row>
    <row r="126" spans="1:22" ht="20.100000000000001" customHeight="1" x14ac:dyDescent="0.25">
      <c r="A126" s="226" t="s">
        <v>173</v>
      </c>
      <c r="B126" s="21">
        <f>+[11]Enero!B126+[11]Febrero!B126+[11]Marzo!B126+[11]Abril!B126+[11]Mayo!B126+[11]Junio!B126+[11]Julio!B126+[11]Agosto!B126+[11]Septiembre!B126+[11]Octubre!B126+[11]Noviembre!B126+[11]Diciembre!B126</f>
        <v>226</v>
      </c>
      <c r="C126" s="21">
        <f>+[11]Enero!C126+[11]Febrero!C126+[11]Marzo!C126+[11]Abril!C126+[11]Mayo!C126+[11]Junio!C126+[11]Julio!C126+[11]Agosto!C126+[11]Septiembre!C126+[11]Octubre!C126+[11]Noviembre!C126+[11]Diciembre!C126</f>
        <v>0</v>
      </c>
      <c r="D126" s="21">
        <f>+[11]Enero!D126+[11]Febrero!D126+[11]Marzo!D126+[11]Abril!D126+[11]Mayo!D126+[11]Junio!D126+[11]Julio!D126+[11]Agosto!D126+[11]Septiembre!D126+[11]Octubre!D126+[11]Noviembre!D126+[11]Diciembre!D126</f>
        <v>2346</v>
      </c>
      <c r="E126" s="21">
        <f>+[11]Enero!E126+[11]Febrero!E126+[11]Marzo!E126+[11]Abril!E126+[11]Mayo!E126+[11]Junio!E126+[11]Julio!E126+[11]Agosto!E126+[11]Septiembre!E126+[11]Octubre!E126+[11]Noviembre!E126+[11]Diciembre!E126</f>
        <v>299616</v>
      </c>
      <c r="F126" s="21">
        <f>+[11]Enero!F126+[11]Febrero!F126+[11]Marzo!F126+[11]Abril!F126+[11]Mayo!F126+[11]Junio!F126+[11]Julio!F126+[11]Agosto!F126+[11]Septiembre!F126+[11]Octubre!F126+[11]Noviembre!F126+[11]Diciembre!F126</f>
        <v>15488</v>
      </c>
      <c r="G126" s="21">
        <f>+[11]Enero!G126+[11]Febrero!G126+[11]Marzo!G126+[11]Abril!G126+[11]Mayo!G126+[11]Junio!G126+[11]Julio!G126+[11]Agosto!G126+[11]Septiembre!G126+[11]Octubre!G126+[11]Noviembre!G126+[11]Diciembre!G126</f>
        <v>16617</v>
      </c>
      <c r="H126" s="21">
        <f>+[11]Enero!H126+[11]Febrero!H126+[11]Marzo!H126+[11]Abril!H126+[11]Mayo!H126+[11]Junio!H126+[11]Julio!H126+[11]Agosto!H126+[11]Septiembre!H126+[11]Octubre!H126+[11]Noviembre!H126+[11]Diciembre!H126</f>
        <v>6417</v>
      </c>
      <c r="I126" s="21">
        <f>+[11]Enero!I126+[11]Febrero!I126+[11]Marzo!I126+[11]Abril!I126+[11]Mayo!I126+[11]Junio!I126+[11]Julio!I126+[11]Agosto!I126+[11]Septiembre!I126+[11]Octubre!I126+[11]Noviembre!I126+[11]Diciembre!I126</f>
        <v>12</v>
      </c>
      <c r="J126" s="21">
        <f t="shared" si="4"/>
        <v>340722</v>
      </c>
      <c r="K126" s="105"/>
      <c r="L126" s="108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</row>
    <row r="127" spans="1:22" ht="20.100000000000001" customHeight="1" x14ac:dyDescent="0.25">
      <c r="A127" s="226" t="s">
        <v>155</v>
      </c>
      <c r="B127" s="21">
        <f>+[11]Enero!B127+[11]Febrero!B127+[11]Marzo!B127+[11]Abril!B127+[11]Mayo!B127+[11]Junio!B127+[11]Julio!B127+[11]Agosto!B127+[11]Septiembre!B127+[11]Octubre!B127+[11]Noviembre!B127+[11]Diciembre!B127</f>
        <v>11277</v>
      </c>
      <c r="C127" s="21">
        <f>+[11]Enero!C127+[11]Febrero!C127+[11]Marzo!C127+[11]Abril!C127+[11]Mayo!C127+[11]Junio!C127+[11]Julio!C127+[11]Agosto!C127+[11]Septiembre!C127+[11]Octubre!C127+[11]Noviembre!C127+[11]Diciembre!C127</f>
        <v>1242</v>
      </c>
      <c r="D127" s="21">
        <f>+[11]Enero!D127+[11]Febrero!D127+[11]Marzo!D127+[11]Abril!D127+[11]Mayo!D127+[11]Junio!D127+[11]Julio!D127+[11]Agosto!D127+[11]Septiembre!D127+[11]Octubre!D127+[11]Noviembre!D127+[11]Diciembre!D127</f>
        <v>8493</v>
      </c>
      <c r="E127" s="21">
        <f>+[11]Enero!E127+[11]Febrero!E127+[11]Marzo!E127+[11]Abril!E127+[11]Mayo!E127+[11]Junio!E127+[11]Julio!E127+[11]Agosto!E127+[11]Septiembre!E127+[11]Octubre!E127+[11]Noviembre!E127+[11]Diciembre!E127</f>
        <v>96217</v>
      </c>
      <c r="F127" s="21">
        <f>+[11]Enero!F127+[11]Febrero!F127+[11]Marzo!F127+[11]Abril!F127+[11]Mayo!F127+[11]Junio!F127+[11]Julio!F127+[11]Agosto!F127+[11]Septiembre!F127+[11]Octubre!F127+[11]Noviembre!F127+[11]Diciembre!F127</f>
        <v>237365</v>
      </c>
      <c r="G127" s="21">
        <f>+[11]Enero!G127+[11]Febrero!G127+[11]Marzo!G127+[11]Abril!G127+[11]Mayo!G127+[11]Junio!G127+[11]Julio!G127+[11]Agosto!G127+[11]Septiembre!G127+[11]Octubre!G127+[11]Noviembre!G127+[11]Diciembre!G127</f>
        <v>8808</v>
      </c>
      <c r="H127" s="21">
        <f>+[11]Enero!H127+[11]Febrero!H127+[11]Marzo!H127+[11]Abril!H127+[11]Mayo!H127+[11]Junio!H127+[11]Julio!H127+[11]Agosto!H127+[11]Septiembre!H127+[11]Octubre!H127+[11]Noviembre!H127+[11]Diciembre!H127</f>
        <v>33263</v>
      </c>
      <c r="I127" s="21">
        <f>+[11]Enero!I127+[11]Febrero!I127+[11]Marzo!I127+[11]Abril!I127+[11]Mayo!I127+[11]Junio!I127+[11]Julio!I127+[11]Agosto!I127+[11]Septiembre!I127+[11]Octubre!I127+[11]Noviembre!I127+[11]Diciembre!I127</f>
        <v>792</v>
      </c>
      <c r="J127" s="21">
        <f t="shared" si="4"/>
        <v>397457</v>
      </c>
      <c r="K127" s="112"/>
      <c r="L127" s="108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</row>
    <row r="128" spans="1:22" ht="20.100000000000001" customHeight="1" x14ac:dyDescent="0.25">
      <c r="A128" s="226" t="s">
        <v>156</v>
      </c>
      <c r="B128" s="21">
        <f>+[11]Enero!B128+[11]Febrero!B128+[11]Marzo!B128+[11]Abril!B128+[11]Mayo!B128+[11]Junio!B128+[11]Julio!B128+[11]Agosto!B128+[11]Septiembre!B128+[11]Octubre!B128+[11]Noviembre!B128+[11]Diciembre!B128</f>
        <v>0</v>
      </c>
      <c r="C128" s="21">
        <f>+[11]Enero!C128+[11]Febrero!C128+[11]Marzo!C128+[11]Abril!C128+[11]Mayo!C128+[11]Junio!C128+[11]Julio!C128+[11]Agosto!C128+[11]Septiembre!C128+[11]Octubre!C128+[11]Noviembre!C128+[11]Diciembre!C128</f>
        <v>0</v>
      </c>
      <c r="D128" s="21">
        <f>+[11]Enero!D128+[11]Febrero!D128+[11]Marzo!D128+[11]Abril!D128+[11]Mayo!D128+[11]Junio!D128+[11]Julio!D128+[11]Agosto!D128+[11]Septiembre!D128+[11]Octubre!D128+[11]Noviembre!D128+[11]Diciembre!D128</f>
        <v>0</v>
      </c>
      <c r="E128" s="21">
        <f>+[11]Enero!E128+[11]Febrero!E128+[11]Marzo!E128+[11]Abril!E128+[11]Mayo!E128+[11]Junio!E128+[11]Julio!E128+[11]Agosto!E128+[11]Septiembre!E128+[11]Octubre!E128+[11]Noviembre!E128+[11]Diciembre!E128</f>
        <v>0</v>
      </c>
      <c r="F128" s="21">
        <f>+[11]Enero!F128+[11]Febrero!F128+[11]Marzo!F128+[11]Abril!F128+[11]Mayo!F128+[11]Junio!F128+[11]Julio!F128+[11]Agosto!F128+[11]Septiembre!F128+[11]Octubre!F128+[11]Noviembre!F128+[11]Diciembre!F128</f>
        <v>0</v>
      </c>
      <c r="G128" s="21">
        <f>+[11]Enero!G128+[11]Febrero!G128+[11]Marzo!G128+[11]Abril!G128+[11]Mayo!G128+[11]Junio!G128+[11]Julio!G128+[11]Agosto!G128+[11]Septiembre!G128+[11]Octubre!G128+[11]Noviembre!G128+[11]Diciembre!G128</f>
        <v>0</v>
      </c>
      <c r="H128" s="21">
        <f>+[11]Enero!H128+[11]Febrero!H128+[11]Marzo!H128+[11]Abril!H128+[11]Mayo!H128+[11]Junio!H128+[11]Julio!H128+[11]Agosto!H128+[11]Septiembre!H128+[11]Octubre!H128+[11]Noviembre!H128+[11]Diciembre!H128</f>
        <v>0</v>
      </c>
      <c r="I128" s="21">
        <f>+[11]Enero!I128+[11]Febrero!I128+[11]Marzo!I128+[11]Abril!I128+[11]Mayo!I128+[11]Junio!I128+[11]Julio!I128+[11]Agosto!I128+[11]Septiembre!I128+[11]Octubre!I128+[11]Noviembre!I128+[11]Diciembre!I128</f>
        <v>0</v>
      </c>
      <c r="J128" s="21">
        <f t="shared" si="4"/>
        <v>0</v>
      </c>
      <c r="K128" s="105"/>
      <c r="L128" s="108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</row>
    <row r="129" spans="1:22" ht="20.100000000000001" customHeight="1" x14ac:dyDescent="0.25">
      <c r="A129" s="226" t="s">
        <v>157</v>
      </c>
      <c r="B129" s="21">
        <f>+[11]Enero!B129+[11]Febrero!B129+[11]Marzo!B129+[11]Abril!B129+[11]Mayo!B129+[11]Junio!B129+[11]Julio!B129+[11]Agosto!B129+[11]Septiembre!B129+[11]Octubre!B129+[11]Noviembre!B129+[11]Diciembre!B129</f>
        <v>110</v>
      </c>
      <c r="C129" s="21">
        <f>+[11]Enero!C129+[11]Febrero!C129+[11]Marzo!C129+[11]Abril!C129+[11]Mayo!C129+[11]Junio!C129+[11]Julio!C129+[11]Agosto!C129+[11]Septiembre!C129+[11]Octubre!C129+[11]Noviembre!C129+[11]Diciembre!C129</f>
        <v>44</v>
      </c>
      <c r="D129" s="21">
        <f>+[11]Enero!D129+[11]Febrero!D129+[11]Marzo!D129+[11]Abril!D129+[11]Mayo!D129+[11]Junio!D129+[11]Julio!D129+[11]Agosto!D129+[11]Septiembre!D129+[11]Octubre!D129+[11]Noviembre!D129+[11]Diciembre!D129</f>
        <v>150</v>
      </c>
      <c r="E129" s="21">
        <f>+[11]Enero!E129+[11]Febrero!E129+[11]Marzo!E129+[11]Abril!E129+[11]Mayo!E129+[11]Junio!E129+[11]Julio!E129+[11]Agosto!E129+[11]Septiembre!E129+[11]Octubre!E129+[11]Noviembre!E129+[11]Diciembre!E129</f>
        <v>666190</v>
      </c>
      <c r="F129" s="21">
        <f>+[11]Enero!F129+[11]Febrero!F129+[11]Marzo!F129+[11]Abril!F129+[11]Mayo!F129+[11]Junio!F129+[11]Julio!F129+[11]Agosto!F129+[11]Septiembre!F129+[11]Octubre!F129+[11]Noviembre!F129+[11]Diciembre!F129</f>
        <v>289845</v>
      </c>
      <c r="G129" s="21">
        <f>+[11]Enero!G129+[11]Febrero!G129+[11]Marzo!G129+[11]Abril!G129+[11]Mayo!G129+[11]Junio!G129+[11]Julio!G129+[11]Agosto!G129+[11]Septiembre!G129+[11]Octubre!G129+[11]Noviembre!G129+[11]Diciembre!G129</f>
        <v>31718</v>
      </c>
      <c r="H129" s="21">
        <f>+[11]Enero!H129+[11]Febrero!H129+[11]Marzo!H129+[11]Abril!H129+[11]Mayo!H129+[11]Junio!H129+[11]Julio!H129+[11]Agosto!H129+[11]Septiembre!H129+[11]Octubre!H129+[11]Noviembre!H129+[11]Diciembre!H129</f>
        <v>47</v>
      </c>
      <c r="I129" s="21">
        <f>+[11]Enero!I129+[11]Febrero!I129+[11]Marzo!I129+[11]Abril!I129+[11]Mayo!I129+[11]Junio!I129+[11]Julio!I129+[11]Agosto!I129+[11]Septiembre!I129+[11]Octubre!I129+[11]Noviembre!I129+[11]Diciembre!I129</f>
        <v>297</v>
      </c>
      <c r="J129" s="21">
        <f t="shared" si="4"/>
        <v>988401</v>
      </c>
      <c r="K129" s="105"/>
      <c r="L129" s="108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</row>
    <row r="130" spans="1:22" ht="20.100000000000001" customHeight="1" x14ac:dyDescent="0.25">
      <c r="A130" s="226" t="s">
        <v>174</v>
      </c>
      <c r="B130" s="21">
        <f>+[11]Enero!B130+[11]Febrero!B130+[11]Marzo!B130+[11]Abril!B130+[11]Mayo!B130+[11]Junio!B130+[11]Julio!B130+[11]Agosto!B130+[11]Septiembre!B130+[11]Octubre!B130+[11]Noviembre!B130+[11]Diciembre!B130</f>
        <v>354503</v>
      </c>
      <c r="C130" s="21">
        <f>+[11]Enero!C130+[11]Febrero!C130+[11]Marzo!C130+[11]Abril!C130+[11]Mayo!C130+[11]Junio!C130+[11]Julio!C130+[11]Agosto!C130+[11]Septiembre!C130+[11]Octubre!C130+[11]Noviembre!C130+[11]Diciembre!C130</f>
        <v>9751</v>
      </c>
      <c r="D130" s="21">
        <f>+[11]Enero!D130+[11]Febrero!D130+[11]Marzo!D130+[11]Abril!D130+[11]Mayo!D130+[11]Junio!D130+[11]Julio!D130+[11]Agosto!D130+[11]Septiembre!D130+[11]Octubre!D130+[11]Noviembre!D130+[11]Diciembre!D130</f>
        <v>7846</v>
      </c>
      <c r="E130" s="21">
        <f>+[11]Enero!E130+[11]Febrero!E130+[11]Marzo!E130+[11]Abril!E130+[11]Mayo!E130+[11]Junio!E130+[11]Julio!E130+[11]Agosto!E130+[11]Septiembre!E130+[11]Octubre!E130+[11]Noviembre!E130+[11]Diciembre!E130</f>
        <v>33806</v>
      </c>
      <c r="F130" s="21">
        <f>+[11]Enero!F130+[11]Febrero!F130+[11]Marzo!F130+[11]Abril!F130+[11]Mayo!F130+[11]Junio!F130+[11]Julio!F130+[11]Agosto!F130+[11]Septiembre!F130+[11]Octubre!F130+[11]Noviembre!F130+[11]Diciembre!F130</f>
        <v>125941</v>
      </c>
      <c r="G130" s="21">
        <f>+[11]Enero!G130+[11]Febrero!G130+[11]Marzo!G130+[11]Abril!G130+[11]Mayo!G130+[11]Junio!G130+[11]Julio!G130+[11]Agosto!G130+[11]Septiembre!G130+[11]Octubre!G130+[11]Noviembre!G130+[11]Diciembre!G130</f>
        <v>78280</v>
      </c>
      <c r="H130" s="21">
        <f>+[11]Enero!H130+[11]Febrero!H130+[11]Marzo!H130+[11]Abril!H130+[11]Mayo!H130+[11]Junio!H130+[11]Julio!H130+[11]Agosto!H130+[11]Septiembre!H130+[11]Octubre!H130+[11]Noviembre!H130+[11]Diciembre!H130</f>
        <v>29924</v>
      </c>
      <c r="I130" s="21">
        <f>+[11]Enero!I130+[11]Febrero!I130+[11]Marzo!I130+[11]Abril!I130+[11]Mayo!I130+[11]Junio!I130+[11]Julio!I130+[11]Agosto!I130+[11]Septiembre!I130+[11]Octubre!I130+[11]Noviembre!I130+[11]Diciembre!I130</f>
        <v>10484</v>
      </c>
      <c r="J130" s="21">
        <f t="shared" si="4"/>
        <v>650535</v>
      </c>
      <c r="K130" s="105"/>
      <c r="L130" s="108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</row>
    <row r="131" spans="1:22" ht="20.100000000000001" customHeight="1" x14ac:dyDescent="0.25">
      <c r="A131" s="226" t="s">
        <v>175</v>
      </c>
      <c r="B131" s="21">
        <f>+[11]Enero!B131+[11]Febrero!B131+[11]Marzo!B131+[11]Abril!B131+[11]Mayo!B131+[11]Junio!B131+[11]Julio!B131+[11]Agosto!B131+[11]Septiembre!B131+[11]Octubre!B131+[11]Noviembre!B131+[11]Diciembre!B131</f>
        <v>3493</v>
      </c>
      <c r="C131" s="21">
        <f>+[11]Enero!C131+[11]Febrero!C131+[11]Marzo!C131+[11]Abril!C131+[11]Mayo!C131+[11]Junio!C131+[11]Julio!C131+[11]Agosto!C131+[11]Septiembre!C131+[11]Octubre!C131+[11]Noviembre!C131+[11]Diciembre!C131</f>
        <v>20329</v>
      </c>
      <c r="D131" s="21">
        <f>+[11]Enero!D131+[11]Febrero!D131+[11]Marzo!D131+[11]Abril!D131+[11]Mayo!D131+[11]Junio!D131+[11]Julio!D131+[11]Agosto!D131+[11]Septiembre!D131+[11]Octubre!D131+[11]Noviembre!D131+[11]Diciembre!D131</f>
        <v>222</v>
      </c>
      <c r="E131" s="21">
        <f>+[11]Enero!E131+[11]Febrero!E131+[11]Marzo!E131+[11]Abril!E131+[11]Mayo!E131+[11]Junio!E131+[11]Julio!E131+[11]Agosto!E131+[11]Septiembre!E131+[11]Octubre!E131+[11]Noviembre!E131+[11]Diciembre!E131</f>
        <v>12509</v>
      </c>
      <c r="F131" s="21">
        <f>+[11]Enero!F131+[11]Febrero!F131+[11]Marzo!F131+[11]Abril!F131+[11]Mayo!F131+[11]Junio!F131+[11]Julio!F131+[11]Agosto!F131+[11]Septiembre!F131+[11]Octubre!F131+[11]Noviembre!F131+[11]Diciembre!F131</f>
        <v>74731</v>
      </c>
      <c r="G131" s="21">
        <f>+[11]Enero!G131+[11]Febrero!G131+[11]Marzo!G131+[11]Abril!G131+[11]Mayo!G131+[11]Junio!G131+[11]Julio!G131+[11]Agosto!G131+[11]Septiembre!G131+[11]Octubre!G131+[11]Noviembre!G131+[11]Diciembre!G131</f>
        <v>2285</v>
      </c>
      <c r="H131" s="21">
        <f>+[11]Enero!H131+[11]Febrero!H131+[11]Marzo!H131+[11]Abril!H131+[11]Mayo!H131+[11]Junio!H131+[11]Julio!H131+[11]Agosto!H131+[11]Septiembre!H131+[11]Octubre!H131+[11]Noviembre!H131+[11]Diciembre!H131</f>
        <v>95</v>
      </c>
      <c r="I131" s="21">
        <f>+[11]Enero!I131+[11]Febrero!I131+[11]Marzo!I131+[11]Abril!I131+[11]Mayo!I131+[11]Junio!I131+[11]Julio!I131+[11]Agosto!I131+[11]Septiembre!I131+[11]Octubre!I131+[11]Noviembre!I131+[11]Diciembre!I131</f>
        <v>126390</v>
      </c>
      <c r="J131" s="21">
        <f t="shared" si="4"/>
        <v>240054</v>
      </c>
      <c r="K131" s="105"/>
      <c r="L131" s="108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</row>
    <row r="132" spans="1:22" ht="20.100000000000001" customHeight="1" x14ac:dyDescent="0.25">
      <c r="A132" s="226" t="s">
        <v>176</v>
      </c>
      <c r="B132" s="21">
        <f>+[11]Enero!B132+[11]Febrero!B132+[11]Marzo!B132+[11]Abril!B132+[11]Mayo!B132+[11]Junio!B132+[11]Julio!B132+[11]Agosto!B132+[11]Septiembre!B132+[11]Octubre!B132+[11]Noviembre!B132+[11]Diciembre!B132</f>
        <v>7918</v>
      </c>
      <c r="C132" s="21">
        <f>+[11]Enero!C132+[11]Febrero!C132+[11]Marzo!C132+[11]Abril!C132+[11]Mayo!C132+[11]Junio!C132+[11]Julio!C132+[11]Agosto!C132+[11]Septiembre!C132+[11]Octubre!C132+[11]Noviembre!C132+[11]Diciembre!C132</f>
        <v>7679</v>
      </c>
      <c r="D132" s="21">
        <f>+[11]Enero!D132+[11]Febrero!D132+[11]Marzo!D132+[11]Abril!D132+[11]Mayo!D132+[11]Junio!D132+[11]Julio!D132+[11]Agosto!D132+[11]Septiembre!D132+[11]Octubre!D132+[11]Noviembre!D132+[11]Diciembre!D132</f>
        <v>87432</v>
      </c>
      <c r="E132" s="21">
        <f>+[11]Enero!E132+[11]Febrero!E132+[11]Marzo!E132+[11]Abril!E132+[11]Mayo!E132+[11]Junio!E132+[11]Julio!E132+[11]Agosto!E132+[11]Septiembre!E132+[11]Octubre!E132+[11]Noviembre!E132+[11]Diciembre!E132</f>
        <v>38771</v>
      </c>
      <c r="F132" s="21">
        <f>+[11]Enero!F132+[11]Febrero!F132+[11]Marzo!F132+[11]Abril!F132+[11]Mayo!F132+[11]Junio!F132+[11]Julio!F132+[11]Agosto!F132+[11]Septiembre!F132+[11]Octubre!F132+[11]Noviembre!F132+[11]Diciembre!F132</f>
        <v>12560</v>
      </c>
      <c r="G132" s="21">
        <f>+[11]Enero!G132+[11]Febrero!G132+[11]Marzo!G132+[11]Abril!G132+[11]Mayo!G132+[11]Junio!G132+[11]Julio!G132+[11]Agosto!G132+[11]Septiembre!G132+[11]Octubre!G132+[11]Noviembre!G132+[11]Diciembre!G132</f>
        <v>12571</v>
      </c>
      <c r="H132" s="21">
        <f>+[11]Enero!H132+[11]Febrero!H132+[11]Marzo!H132+[11]Abril!H132+[11]Mayo!H132+[11]Junio!H132+[11]Julio!H132+[11]Agosto!H132+[11]Septiembre!H132+[11]Octubre!H132+[11]Noviembre!H132+[11]Diciembre!H132</f>
        <v>5575</v>
      </c>
      <c r="I132" s="21">
        <f>+[11]Enero!I132+[11]Febrero!I132+[11]Marzo!I132+[11]Abril!I132+[11]Mayo!I132+[11]Junio!I132+[11]Julio!I132+[11]Agosto!I132+[11]Septiembre!I132+[11]Octubre!I132+[11]Noviembre!I132+[11]Diciembre!I132</f>
        <v>10445</v>
      </c>
      <c r="J132" s="21">
        <f>SUM(B132:I132)</f>
        <v>182951</v>
      </c>
      <c r="K132" s="105"/>
      <c r="L132" s="108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</row>
    <row r="133" spans="1:22" ht="20.100000000000001" customHeight="1" x14ac:dyDescent="0.25">
      <c r="A133" s="226" t="s">
        <v>177</v>
      </c>
      <c r="B133" s="21">
        <f>+[11]Enero!B133+[11]Febrero!B133+[11]Marzo!B133+[11]Abril!B133+[11]Mayo!B133+[11]Junio!B133+[11]Julio!B133+[11]Agosto!B133+[11]Septiembre!B133+[11]Octubre!B133+[11]Noviembre!B133+[11]Diciembre!B133</f>
        <v>459</v>
      </c>
      <c r="C133" s="21">
        <f>+[11]Enero!C133+[11]Febrero!C133+[11]Marzo!C133+[11]Abril!C133+[11]Mayo!C133+[11]Junio!C133+[11]Julio!C133+[11]Agosto!C133+[11]Septiembre!C133+[11]Octubre!C133+[11]Noviembre!C133+[11]Diciembre!C133</f>
        <v>98</v>
      </c>
      <c r="D133" s="21">
        <f>+[11]Enero!D133+[11]Febrero!D133+[11]Marzo!D133+[11]Abril!D133+[11]Mayo!D133+[11]Junio!D133+[11]Julio!D133+[11]Agosto!D133+[11]Septiembre!D133+[11]Octubre!D133+[11]Noviembre!D133+[11]Diciembre!D133</f>
        <v>8655</v>
      </c>
      <c r="E133" s="21">
        <f>+[11]Enero!E133+[11]Febrero!E133+[11]Marzo!E133+[11]Abril!E133+[11]Mayo!E133+[11]Junio!E133+[11]Julio!E133+[11]Agosto!E133+[11]Septiembre!E133+[11]Octubre!E133+[11]Noviembre!E133+[11]Diciembre!E133</f>
        <v>0</v>
      </c>
      <c r="F133" s="21">
        <f>+[11]Enero!F133+[11]Febrero!F133+[11]Marzo!F133+[11]Abril!F133+[11]Mayo!F133+[11]Junio!F133+[11]Julio!F133+[11]Agosto!F133+[11]Septiembre!F133+[11]Octubre!F133+[11]Noviembre!F133+[11]Diciembre!F133</f>
        <v>120</v>
      </c>
      <c r="G133" s="21">
        <f>+[11]Enero!G133+[11]Febrero!G133+[11]Marzo!G133+[11]Abril!G133+[11]Mayo!G133+[11]Junio!G133+[11]Julio!G133+[11]Agosto!G133+[11]Septiembre!G133+[11]Octubre!G133+[11]Noviembre!G133+[11]Diciembre!G133</f>
        <v>5391</v>
      </c>
      <c r="H133" s="21">
        <f>+[11]Enero!H133+[11]Febrero!H133+[11]Marzo!H133+[11]Abril!H133+[11]Mayo!H133+[11]Junio!H133+[11]Julio!H133+[11]Agosto!H133+[11]Septiembre!H133+[11]Octubre!H133+[11]Noviembre!H133+[11]Diciembre!H133</f>
        <v>986</v>
      </c>
      <c r="I133" s="21">
        <f>+[11]Enero!I133+[11]Febrero!I133+[11]Marzo!I133+[11]Abril!I133+[11]Mayo!I133+[11]Junio!I133+[11]Julio!I133+[11]Agosto!I133+[11]Septiembre!I133+[11]Octubre!I133+[11]Noviembre!I133+[11]Diciembre!I133</f>
        <v>2708</v>
      </c>
      <c r="J133" s="21">
        <f t="shared" si="4"/>
        <v>18417</v>
      </c>
      <c r="K133" s="105"/>
      <c r="L133" s="108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</row>
    <row r="134" spans="1:22" ht="20.100000000000001" customHeight="1" x14ac:dyDescent="0.25">
      <c r="A134" s="226" t="s">
        <v>178</v>
      </c>
      <c r="B134" s="21">
        <f>+[11]Enero!B134+[11]Febrero!B134+[11]Marzo!B134+[11]Abril!B134+[11]Mayo!B134+[11]Junio!B134+[11]Julio!B134+[11]Agosto!B134+[11]Septiembre!B134+[11]Octubre!B134+[11]Noviembre!B134+[11]Diciembre!B134</f>
        <v>38488</v>
      </c>
      <c r="C134" s="21">
        <f>+[11]Enero!C134+[11]Febrero!C134+[11]Marzo!C134+[11]Abril!C134+[11]Mayo!C134+[11]Junio!C134+[11]Julio!C134+[11]Agosto!C134+[11]Septiembre!C134+[11]Octubre!C134+[11]Noviembre!C134+[11]Diciembre!C134</f>
        <v>66346</v>
      </c>
      <c r="D134" s="21">
        <f>+[11]Enero!D134+[11]Febrero!D134+[11]Marzo!D134+[11]Abril!D134+[11]Mayo!D134+[11]Junio!D134+[11]Julio!D134+[11]Agosto!D134+[11]Septiembre!D134+[11]Octubre!D134+[11]Noviembre!D134+[11]Diciembre!D134</f>
        <v>522</v>
      </c>
      <c r="E134" s="21">
        <f>+[11]Enero!E134+[11]Febrero!E134+[11]Marzo!E134+[11]Abril!E134+[11]Mayo!E134+[11]Junio!E134+[11]Julio!E134+[11]Agosto!E134+[11]Septiembre!E134+[11]Octubre!E134+[11]Noviembre!E134+[11]Diciembre!E134</f>
        <v>5438</v>
      </c>
      <c r="F134" s="21">
        <f>+[11]Enero!F134+[11]Febrero!F134+[11]Marzo!F134+[11]Abril!F134+[11]Mayo!F134+[11]Junio!F134+[11]Julio!F134+[11]Agosto!F134+[11]Septiembre!F134+[11]Octubre!F134+[11]Noviembre!F134+[11]Diciembre!F134</f>
        <v>251356</v>
      </c>
      <c r="G134" s="21">
        <f>+[11]Enero!G134+[11]Febrero!G134+[11]Marzo!G134+[11]Abril!G134+[11]Mayo!G134+[11]Junio!G134+[11]Julio!G134+[11]Agosto!G134+[11]Septiembre!G134+[11]Octubre!G134+[11]Noviembre!G134+[11]Diciembre!G134</f>
        <v>18924</v>
      </c>
      <c r="H134" s="21">
        <f>+[11]Enero!H134+[11]Febrero!H134+[11]Marzo!H134+[11]Abril!H134+[11]Mayo!H134+[11]Junio!H134+[11]Julio!H134+[11]Agosto!H134+[11]Septiembre!H134+[11]Octubre!H134+[11]Noviembre!H134+[11]Diciembre!H134</f>
        <v>448</v>
      </c>
      <c r="I134" s="21">
        <f>+[11]Enero!I134+[11]Febrero!I134+[11]Marzo!I134+[11]Abril!I134+[11]Mayo!I134+[11]Junio!I134+[11]Julio!I134+[11]Agosto!I134+[11]Septiembre!I134+[11]Octubre!I134+[11]Noviembre!I134+[11]Diciembre!I134</f>
        <v>232902</v>
      </c>
      <c r="J134" s="21">
        <f t="shared" si="4"/>
        <v>614424</v>
      </c>
      <c r="K134" s="105"/>
      <c r="L134" s="108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</row>
    <row r="135" spans="1:22" ht="20.100000000000001" customHeight="1" x14ac:dyDescent="0.25">
      <c r="A135" s="226" t="s">
        <v>179</v>
      </c>
      <c r="B135" s="21">
        <f>+[11]Enero!B135+[11]Febrero!B135+[11]Marzo!B135+[11]Abril!B135+[11]Mayo!B135+[11]Junio!B135+[11]Julio!B135+[11]Agosto!B135+[11]Septiembre!B135+[11]Octubre!B135+[11]Noviembre!B135+[11]Diciembre!B135</f>
        <v>6215</v>
      </c>
      <c r="C135" s="21">
        <f>+[11]Enero!C135+[11]Febrero!C135+[11]Marzo!C135+[11]Abril!C135+[11]Mayo!C135+[11]Junio!C135+[11]Julio!C135+[11]Agosto!C135+[11]Septiembre!C135+[11]Octubre!C135+[11]Noviembre!C135+[11]Diciembre!C135</f>
        <v>48287</v>
      </c>
      <c r="D135" s="21">
        <f>+[11]Enero!D135+[11]Febrero!D135+[11]Marzo!D135+[11]Abril!D135+[11]Mayo!D135+[11]Junio!D135+[11]Julio!D135+[11]Agosto!D135+[11]Septiembre!D135+[11]Octubre!D135+[11]Noviembre!D135+[11]Diciembre!D135</f>
        <v>44</v>
      </c>
      <c r="E135" s="21">
        <f>+[11]Enero!E135+[11]Febrero!E135+[11]Marzo!E135+[11]Abril!E135+[11]Mayo!E135+[11]Junio!E135+[11]Julio!E135+[11]Agosto!E135+[11]Septiembre!E135+[11]Octubre!E135+[11]Noviembre!E135+[11]Diciembre!E135</f>
        <v>473</v>
      </c>
      <c r="F135" s="21">
        <f>+[11]Enero!F135+[11]Febrero!F135+[11]Marzo!F135+[11]Abril!F135+[11]Mayo!F135+[11]Junio!F135+[11]Julio!F135+[11]Agosto!F135+[11]Septiembre!F135+[11]Octubre!F135+[11]Noviembre!F135+[11]Diciembre!F135</f>
        <v>42270</v>
      </c>
      <c r="G135" s="21">
        <f>+[11]Enero!G135+[11]Febrero!G135+[11]Marzo!G135+[11]Abril!G135+[11]Mayo!G135+[11]Junio!G135+[11]Julio!G135+[11]Agosto!G135+[11]Septiembre!G135+[11]Octubre!G135+[11]Noviembre!G135+[11]Diciembre!G135</f>
        <v>0</v>
      </c>
      <c r="H135" s="21">
        <f>+[11]Enero!H135+[11]Febrero!H135+[11]Marzo!H135+[11]Abril!H135+[11]Mayo!H135+[11]Junio!H135+[11]Julio!H135+[11]Agosto!H135+[11]Septiembre!H135+[11]Octubre!H135+[11]Noviembre!H135+[11]Diciembre!H135</f>
        <v>0</v>
      </c>
      <c r="I135" s="21">
        <f>+[11]Enero!I135+[11]Febrero!I135+[11]Marzo!I135+[11]Abril!I135+[11]Mayo!I135+[11]Junio!I135+[11]Julio!I135+[11]Agosto!I135+[11]Septiembre!I135+[11]Octubre!I135+[11]Noviembre!I135+[11]Diciembre!I135</f>
        <v>479</v>
      </c>
      <c r="J135" s="21">
        <f t="shared" si="4"/>
        <v>97768</v>
      </c>
      <c r="K135" s="105"/>
      <c r="L135" s="108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</row>
    <row r="136" spans="1:22" ht="20.100000000000001" customHeight="1" x14ac:dyDescent="0.25">
      <c r="A136" s="226" t="s">
        <v>180</v>
      </c>
      <c r="B136" s="21">
        <f>+[11]Enero!B136+[11]Febrero!B136+[11]Marzo!B136+[11]Abril!B136+[11]Mayo!B136+[11]Junio!B136+[11]Julio!B136+[11]Agosto!B136+[11]Septiembre!B136+[11]Octubre!B136+[11]Noviembre!B136+[11]Diciembre!B136</f>
        <v>3644</v>
      </c>
      <c r="C136" s="21">
        <f>+[11]Enero!C136+[11]Febrero!C136+[11]Marzo!C136+[11]Abril!C136+[11]Mayo!C136+[11]Junio!C136+[11]Julio!C136+[11]Agosto!C136+[11]Septiembre!C136+[11]Octubre!C136+[11]Noviembre!C136+[11]Diciembre!C136</f>
        <v>794</v>
      </c>
      <c r="D136" s="21">
        <f>+[11]Enero!D136+[11]Febrero!D136+[11]Marzo!D136+[11]Abril!D136+[11]Mayo!D136+[11]Junio!D136+[11]Julio!D136+[11]Agosto!D136+[11]Septiembre!D136+[11]Octubre!D136+[11]Noviembre!D136+[11]Diciembre!D136</f>
        <v>0</v>
      </c>
      <c r="E136" s="21">
        <f>+[11]Enero!E136+[11]Febrero!E136+[11]Marzo!E136+[11]Abril!E136+[11]Mayo!E136+[11]Junio!E136+[11]Julio!E136+[11]Agosto!E136+[11]Septiembre!E136+[11]Octubre!E136+[11]Noviembre!E136+[11]Diciembre!E136</f>
        <v>94</v>
      </c>
      <c r="F136" s="21">
        <f>+[11]Enero!F136+[11]Febrero!F136+[11]Marzo!F136+[11]Abril!F136+[11]Mayo!F136+[11]Junio!F136+[11]Julio!F136+[11]Agosto!F136+[11]Septiembre!F136+[11]Octubre!F136+[11]Noviembre!F136+[11]Diciembre!F136</f>
        <v>5363</v>
      </c>
      <c r="G136" s="21">
        <f>+[11]Enero!G136+[11]Febrero!G136+[11]Marzo!G136+[11]Abril!G136+[11]Mayo!G136+[11]Junio!G136+[11]Julio!G136+[11]Agosto!G136+[11]Septiembre!G136+[11]Octubre!G136+[11]Noviembre!G136+[11]Diciembre!G136</f>
        <v>14322</v>
      </c>
      <c r="H136" s="21">
        <f>+[11]Enero!H136+[11]Febrero!H136+[11]Marzo!H136+[11]Abril!H136+[11]Mayo!H136+[11]Junio!H136+[11]Julio!H136+[11]Agosto!H136+[11]Septiembre!H136+[11]Octubre!H136+[11]Noviembre!H136+[11]Diciembre!H136</f>
        <v>19</v>
      </c>
      <c r="I136" s="21">
        <f>+[11]Enero!I136+[11]Febrero!I136+[11]Marzo!I136+[11]Abril!I136+[11]Mayo!I136+[11]Junio!I136+[11]Julio!I136+[11]Agosto!I136+[11]Septiembre!I136+[11]Octubre!I136+[11]Noviembre!I136+[11]Diciembre!I136</f>
        <v>5942</v>
      </c>
      <c r="J136" s="21">
        <f t="shared" si="4"/>
        <v>30178</v>
      </c>
      <c r="K136" s="105"/>
      <c r="L136" s="108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</row>
    <row r="137" spans="1:22" ht="20.100000000000001" customHeight="1" x14ac:dyDescent="0.25">
      <c r="A137" s="226" t="s">
        <v>181</v>
      </c>
      <c r="B137" s="21">
        <f>+[11]Enero!B137+[11]Febrero!B137+[11]Marzo!B137+[11]Abril!B137+[11]Mayo!B137+[11]Junio!B137+[11]Julio!B137+[11]Agosto!B137+[11]Septiembre!B137+[11]Octubre!B137+[11]Noviembre!B137+[11]Diciembre!B137</f>
        <v>1899596</v>
      </c>
      <c r="C137" s="21">
        <f>+[11]Enero!C137+[11]Febrero!C137+[11]Marzo!C137+[11]Abril!C137+[11]Mayo!C137+[11]Junio!C137+[11]Julio!C137+[11]Agosto!C137+[11]Septiembre!C137+[11]Octubre!C137+[11]Noviembre!C137+[11]Diciembre!C137</f>
        <v>512452</v>
      </c>
      <c r="D137" s="21">
        <f>+[11]Enero!D137+[11]Febrero!D137+[11]Marzo!D137+[11]Abril!D137+[11]Mayo!D137+[11]Junio!D137+[11]Julio!D137+[11]Agosto!D137+[11]Septiembre!D137+[11]Octubre!D137+[11]Noviembre!D137+[11]Diciembre!D137</f>
        <v>25222023</v>
      </c>
      <c r="E137" s="21">
        <f>+[11]Enero!E137+[11]Febrero!E137+[11]Marzo!E137+[11]Abril!E137+[11]Mayo!E137+[11]Junio!E137+[11]Julio!E137+[11]Agosto!E137+[11]Septiembre!E137+[11]Octubre!E137+[11]Noviembre!E137+[11]Diciembre!E137</f>
        <v>324995</v>
      </c>
      <c r="F137" s="21">
        <f>+[11]Enero!F137+[11]Febrero!F137+[11]Marzo!F137+[11]Abril!F137+[11]Mayo!F137+[11]Junio!F137+[11]Julio!F137+[11]Agosto!F137+[11]Septiembre!F137+[11]Octubre!F137+[11]Noviembre!F137+[11]Diciembre!F137</f>
        <v>533099</v>
      </c>
      <c r="G137" s="21">
        <f>+[11]Enero!G137+[11]Febrero!G137+[11]Marzo!G137+[11]Abril!G137+[11]Mayo!G137+[11]Junio!G137+[11]Julio!G137+[11]Agosto!G137+[11]Septiembre!G137+[11]Octubre!G137+[11]Noviembre!G137+[11]Diciembre!G137</f>
        <v>3679503</v>
      </c>
      <c r="H137" s="21">
        <f>+[11]Enero!H137+[11]Febrero!H137+[11]Marzo!H137+[11]Abril!H137+[11]Mayo!H137+[11]Junio!H137+[11]Julio!H137+[11]Agosto!H137+[11]Septiembre!H137+[11]Octubre!H137+[11]Noviembre!H137+[11]Diciembre!H137</f>
        <v>1364130</v>
      </c>
      <c r="I137" s="21">
        <f>+[11]Enero!I137+[11]Febrero!I137+[11]Marzo!I137+[11]Abril!I137+[11]Mayo!I137+[11]Junio!I137+[11]Julio!I137+[11]Agosto!I137+[11]Septiembre!I137+[11]Octubre!I137+[11]Noviembre!I137+[11]Diciembre!I137</f>
        <v>342658</v>
      </c>
      <c r="J137" s="21">
        <f t="shared" si="4"/>
        <v>33878456</v>
      </c>
      <c r="K137" s="105"/>
      <c r="L137" s="108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</row>
    <row r="138" spans="1:22" ht="20.100000000000001" customHeight="1" x14ac:dyDescent="0.25">
      <c r="A138" s="226" t="s">
        <v>182</v>
      </c>
      <c r="B138" s="21">
        <f>+[11]Enero!B138+[11]Febrero!B138+[11]Marzo!B138+[11]Abril!B138+[11]Mayo!B138+[11]Junio!B138+[11]Julio!B138+[11]Agosto!B138+[11]Septiembre!B138+[11]Octubre!B138+[11]Noviembre!B138+[11]Diciembre!B138</f>
        <v>454851</v>
      </c>
      <c r="C138" s="21">
        <f>+[11]Enero!C138+[11]Febrero!C138+[11]Marzo!C138+[11]Abril!C138+[11]Mayo!C138+[11]Junio!C138+[11]Julio!C138+[11]Agosto!C138+[11]Septiembre!C138+[11]Octubre!C138+[11]Noviembre!C138+[11]Diciembre!C138</f>
        <v>287479</v>
      </c>
      <c r="D138" s="21">
        <f>+[11]Enero!D138+[11]Febrero!D138+[11]Marzo!D138+[11]Abril!D138+[11]Mayo!D138+[11]Junio!D138+[11]Julio!D138+[11]Agosto!D138+[11]Septiembre!D138+[11]Octubre!D138+[11]Noviembre!D138+[11]Diciembre!D138</f>
        <v>153982</v>
      </c>
      <c r="E138" s="21">
        <f>+[11]Enero!E138+[11]Febrero!E138+[11]Marzo!E138+[11]Abril!E138+[11]Mayo!E138+[11]Junio!E138+[11]Julio!E138+[11]Agosto!E138+[11]Septiembre!E138+[11]Octubre!E138+[11]Noviembre!E138+[11]Diciembre!E138</f>
        <v>384182</v>
      </c>
      <c r="F138" s="21">
        <f>+[11]Enero!F138+[11]Febrero!F138+[11]Marzo!F138+[11]Abril!F138+[11]Mayo!F138+[11]Junio!F138+[11]Julio!F138+[11]Agosto!F138+[11]Septiembre!F138+[11]Octubre!F138+[11]Noviembre!F138+[11]Diciembre!F138</f>
        <v>109106</v>
      </c>
      <c r="G138" s="21">
        <f>+[11]Enero!G138+[11]Febrero!G138+[11]Marzo!G138+[11]Abril!G138+[11]Mayo!G138+[11]Junio!G138+[11]Julio!G138+[11]Agosto!G138+[11]Septiembre!G138+[11]Octubre!G138+[11]Noviembre!G138+[11]Diciembre!G138</f>
        <v>355841</v>
      </c>
      <c r="H138" s="21">
        <f>+[11]Enero!H138+[11]Febrero!H138+[11]Marzo!H138+[11]Abril!H138+[11]Mayo!H138+[11]Junio!H138+[11]Julio!H138+[11]Agosto!H138+[11]Septiembre!H138+[11]Octubre!H138+[11]Noviembre!H138+[11]Diciembre!H138</f>
        <v>90986</v>
      </c>
      <c r="I138" s="21">
        <f>+[11]Enero!I138+[11]Febrero!I138+[11]Marzo!I138+[11]Abril!I138+[11]Mayo!I138+[11]Junio!I138+[11]Julio!I138+[11]Agosto!I138+[11]Septiembre!I138+[11]Octubre!I138+[11]Noviembre!I138+[11]Diciembre!I138</f>
        <v>44909</v>
      </c>
      <c r="J138" s="21">
        <f t="shared" si="4"/>
        <v>1881336</v>
      </c>
      <c r="K138" s="105"/>
      <c r="L138" s="108"/>
      <c r="M138" s="105"/>
      <c r="N138" s="105"/>
      <c r="O138" s="105"/>
      <c r="P138" s="105"/>
      <c r="Q138" s="105"/>
      <c r="R138" s="105"/>
      <c r="S138" s="105"/>
      <c r="T138" s="105"/>
      <c r="U138" s="105"/>
      <c r="V138" s="105"/>
    </row>
    <row r="139" spans="1:22" x14ac:dyDescent="0.25">
      <c r="A139" s="185" t="s">
        <v>167</v>
      </c>
      <c r="B139" s="186"/>
      <c r="C139" s="186"/>
      <c r="D139" s="186"/>
      <c r="E139" s="186"/>
      <c r="F139" s="105"/>
      <c r="G139" s="105"/>
      <c r="H139" s="105"/>
      <c r="I139" s="105"/>
      <c r="J139" s="108"/>
      <c r="K139" s="105"/>
      <c r="L139" s="105"/>
      <c r="M139" s="105"/>
      <c r="N139" s="105"/>
      <c r="O139" s="105"/>
      <c r="P139" s="105"/>
      <c r="Q139" s="105"/>
      <c r="R139" s="105"/>
      <c r="S139" s="105"/>
      <c r="T139" s="105"/>
      <c r="U139" s="105"/>
      <c r="V139" s="105"/>
    </row>
    <row r="140" spans="1:22" x14ac:dyDescent="0.25">
      <c r="A140" s="187" t="s">
        <v>183</v>
      </c>
      <c r="B140" s="186"/>
      <c r="C140" s="186"/>
      <c r="D140" s="186"/>
      <c r="E140" s="186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</row>
    <row r="141" spans="1:22" x14ac:dyDescent="0.25">
      <c r="A141" s="187" t="s">
        <v>184</v>
      </c>
      <c r="B141" s="186"/>
      <c r="C141" s="186"/>
      <c r="D141" s="186"/>
      <c r="E141" s="186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</row>
    <row r="142" spans="1:22" x14ac:dyDescent="0.25">
      <c r="A142" s="186"/>
      <c r="B142" s="186"/>
      <c r="C142" s="186"/>
      <c r="D142" s="186"/>
      <c r="E142" s="186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5"/>
    </row>
    <row r="143" spans="1:22" x14ac:dyDescent="0.25">
      <c r="A143" s="186"/>
      <c r="B143" s="186"/>
      <c r="C143" s="186"/>
      <c r="D143" s="186"/>
      <c r="E143" s="186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</row>
    <row r="144" spans="1:22" x14ac:dyDescent="0.25">
      <c r="A144" s="105"/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</row>
    <row r="145" spans="1:22" x14ac:dyDescent="0.25">
      <c r="A145" s="105"/>
      <c r="B145" s="105"/>
      <c r="C145" s="105"/>
      <c r="D145" s="105"/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  <c r="V145" s="105"/>
    </row>
    <row r="146" spans="1:22" x14ac:dyDescent="0.25">
      <c r="A146" s="105"/>
      <c r="B146" s="105"/>
      <c r="C146" s="105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5"/>
      <c r="R146" s="105"/>
      <c r="S146" s="105"/>
      <c r="T146" s="105"/>
      <c r="U146" s="105"/>
      <c r="V146" s="105"/>
    </row>
    <row r="147" spans="1:22" x14ac:dyDescent="0.25">
      <c r="A147" s="105"/>
      <c r="B147" s="105"/>
      <c r="C147" s="105"/>
      <c r="D147" s="105"/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105"/>
      <c r="U147" s="105"/>
      <c r="V147" s="105"/>
    </row>
    <row r="148" spans="1:22" x14ac:dyDescent="0.25">
      <c r="A148" s="105"/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  <c r="V148" s="105"/>
    </row>
    <row r="149" spans="1:22" x14ac:dyDescent="0.25">
      <c r="A149" s="105"/>
      <c r="B149" s="105"/>
      <c r="C149" s="105"/>
      <c r="D149" s="105"/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105"/>
      <c r="S149" s="105"/>
      <c r="T149" s="105"/>
      <c r="U149" s="105"/>
      <c r="V149" s="105"/>
    </row>
    <row r="150" spans="1:22" x14ac:dyDescent="0.25">
      <c r="A150" s="105"/>
      <c r="B150" s="105"/>
      <c r="C150" s="105"/>
      <c r="D150" s="105"/>
      <c r="E150" s="105"/>
      <c r="F150" s="105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5"/>
      <c r="R150" s="105"/>
      <c r="S150" s="105"/>
      <c r="T150" s="105"/>
      <c r="U150" s="105"/>
      <c r="V150" s="105"/>
    </row>
    <row r="151" spans="1:22" x14ac:dyDescent="0.25">
      <c r="A151" s="105"/>
      <c r="B151" s="105"/>
      <c r="C151" s="105"/>
      <c r="D151" s="105"/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5"/>
      <c r="R151" s="105"/>
      <c r="S151" s="105"/>
      <c r="T151" s="105"/>
      <c r="U151" s="105"/>
      <c r="V151" s="105"/>
    </row>
    <row r="152" spans="1:22" x14ac:dyDescent="0.25">
      <c r="A152" s="105"/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</row>
    <row r="153" spans="1:22" x14ac:dyDescent="0.25">
      <c r="A153" s="105"/>
      <c r="B153" s="105"/>
      <c r="C153" s="105"/>
      <c r="D153" s="105"/>
      <c r="E153" s="105"/>
      <c r="F153" s="105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5"/>
      <c r="R153" s="105"/>
      <c r="S153" s="105"/>
      <c r="T153" s="105"/>
      <c r="U153" s="105"/>
      <c r="V153" s="105"/>
    </row>
    <row r="154" spans="1:22" x14ac:dyDescent="0.25">
      <c r="A154" s="105"/>
      <c r="B154" s="105"/>
      <c r="C154" s="105"/>
      <c r="D154" s="105"/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5"/>
      <c r="R154" s="105"/>
      <c r="S154" s="105"/>
      <c r="T154" s="105"/>
      <c r="U154" s="105"/>
      <c r="V154" s="105"/>
    </row>
    <row r="155" spans="1:22" x14ac:dyDescent="0.25">
      <c r="A155" s="105"/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5"/>
      <c r="R155" s="105"/>
      <c r="S155" s="105"/>
      <c r="T155" s="105"/>
      <c r="U155" s="105"/>
      <c r="V155" s="105"/>
    </row>
    <row r="156" spans="1:22" x14ac:dyDescent="0.25">
      <c r="A156" s="105"/>
      <c r="B156" s="105"/>
      <c r="C156" s="105"/>
      <c r="D156" s="105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5"/>
      <c r="R156" s="105"/>
      <c r="S156" s="105"/>
      <c r="T156" s="105"/>
      <c r="U156" s="105"/>
      <c r="V156" s="105"/>
    </row>
    <row r="157" spans="1:22" x14ac:dyDescent="0.25">
      <c r="A157" s="105"/>
      <c r="B157" s="105"/>
      <c r="C157" s="105"/>
      <c r="D157" s="105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  <c r="V157" s="105"/>
    </row>
    <row r="158" spans="1:22" x14ac:dyDescent="0.25">
      <c r="A158" s="105"/>
      <c r="B158" s="105"/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</row>
    <row r="159" spans="1:22" x14ac:dyDescent="0.25">
      <c r="A159" s="105"/>
      <c r="B159" s="105"/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</row>
    <row r="160" spans="1:22" x14ac:dyDescent="0.25">
      <c r="A160" s="105"/>
      <c r="B160" s="105"/>
      <c r="C160" s="105"/>
      <c r="D160" s="105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105"/>
      <c r="U160" s="105"/>
      <c r="V160" s="105"/>
    </row>
    <row r="161" spans="1:22" x14ac:dyDescent="0.25">
      <c r="A161" s="105"/>
      <c r="B161" s="105"/>
      <c r="C161" s="105"/>
      <c r="D161" s="105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5"/>
      <c r="R161" s="105"/>
      <c r="S161" s="105"/>
      <c r="T161" s="105"/>
      <c r="U161" s="105"/>
      <c r="V161" s="105"/>
    </row>
    <row r="162" spans="1:22" x14ac:dyDescent="0.25">
      <c r="A162" s="105"/>
      <c r="B162" s="105"/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105"/>
      <c r="U162" s="105"/>
      <c r="V162" s="105"/>
    </row>
    <row r="163" spans="1:22" x14ac:dyDescent="0.25">
      <c r="A163" s="105"/>
      <c r="B163" s="105"/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</row>
    <row r="164" spans="1:22" x14ac:dyDescent="0.25">
      <c r="A164" s="105"/>
      <c r="B164" s="105"/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</row>
    <row r="165" spans="1:22" x14ac:dyDescent="0.25">
      <c r="A165" s="105"/>
      <c r="B165" s="105"/>
      <c r="C165" s="105"/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105"/>
      <c r="U165" s="105"/>
      <c r="V165" s="105"/>
    </row>
    <row r="166" spans="1:22" x14ac:dyDescent="0.25">
      <c r="A166" s="105"/>
      <c r="B166" s="105"/>
      <c r="C166" s="105"/>
      <c r="D166" s="105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105"/>
      <c r="U166" s="105"/>
      <c r="V166" s="105"/>
    </row>
    <row r="167" spans="1:22" x14ac:dyDescent="0.25">
      <c r="A167" s="105"/>
      <c r="B167" s="105"/>
      <c r="C167" s="105"/>
      <c r="D167" s="105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105"/>
      <c r="U167" s="105"/>
      <c r="V167" s="105"/>
    </row>
    <row r="168" spans="1:22" x14ac:dyDescent="0.25">
      <c r="A168" s="105"/>
      <c r="B168" s="105"/>
      <c r="C168" s="105"/>
      <c r="D168" s="105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105"/>
      <c r="U168" s="105"/>
      <c r="V168" s="105"/>
    </row>
    <row r="169" spans="1:22" x14ac:dyDescent="0.25">
      <c r="A169" s="105"/>
      <c r="B169" s="105"/>
      <c r="C169" s="105"/>
      <c r="D169" s="105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5"/>
    </row>
    <row r="170" spans="1:22" x14ac:dyDescent="0.25">
      <c r="A170" s="105"/>
      <c r="B170" s="105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5"/>
      <c r="U170" s="105"/>
      <c r="V170" s="105"/>
    </row>
    <row r="171" spans="1:22" x14ac:dyDescent="0.25">
      <c r="A171" s="105"/>
      <c r="B171" s="105"/>
      <c r="C171" s="105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105"/>
      <c r="U171" s="105"/>
      <c r="V171" s="105"/>
    </row>
    <row r="172" spans="1:22" x14ac:dyDescent="0.25">
      <c r="A172" s="105"/>
      <c r="B172" s="105"/>
      <c r="C172" s="105"/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105"/>
      <c r="U172" s="105"/>
      <c r="V172" s="105"/>
    </row>
    <row r="173" spans="1:22" x14ac:dyDescent="0.25">
      <c r="A173" s="105"/>
      <c r="B173" s="105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5"/>
      <c r="R173" s="105"/>
      <c r="S173" s="105"/>
      <c r="T173" s="105"/>
      <c r="U173" s="105"/>
      <c r="V173" s="105"/>
    </row>
    <row r="174" spans="1:22" x14ac:dyDescent="0.25">
      <c r="A174" s="105"/>
      <c r="B174" s="105"/>
      <c r="C174" s="105"/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105"/>
      <c r="U174" s="105"/>
      <c r="V174" s="105"/>
    </row>
    <row r="175" spans="1:22" x14ac:dyDescent="0.25">
      <c r="A175" s="105"/>
      <c r="B175" s="105"/>
      <c r="C175" s="105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105"/>
      <c r="U175" s="105"/>
      <c r="V175" s="105"/>
    </row>
    <row r="176" spans="1:22" x14ac:dyDescent="0.25">
      <c r="A176" s="105"/>
      <c r="B176" s="105"/>
      <c r="C176" s="105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105"/>
      <c r="U176" s="105"/>
      <c r="V176" s="105"/>
    </row>
    <row r="177" spans="1:22" x14ac:dyDescent="0.25">
      <c r="A177" s="105"/>
      <c r="B177" s="105"/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5"/>
      <c r="R177" s="105"/>
      <c r="S177" s="105"/>
      <c r="T177" s="105"/>
      <c r="U177" s="105"/>
      <c r="V177" s="105"/>
    </row>
    <row r="178" spans="1:22" x14ac:dyDescent="0.25">
      <c r="A178" s="105"/>
      <c r="B178" s="105"/>
      <c r="C178" s="105"/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5"/>
      <c r="U178" s="105"/>
      <c r="V178" s="105"/>
    </row>
    <row r="179" spans="1:22" x14ac:dyDescent="0.25">
      <c r="A179" s="105"/>
      <c r="B179" s="105"/>
      <c r="C179" s="105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105"/>
      <c r="U179" s="105"/>
      <c r="V179" s="105"/>
    </row>
    <row r="180" spans="1:22" x14ac:dyDescent="0.25">
      <c r="A180" s="105"/>
      <c r="B180" s="105"/>
      <c r="C180" s="105"/>
      <c r="D180" s="105"/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5"/>
      <c r="R180" s="105"/>
      <c r="S180" s="105"/>
      <c r="T180" s="105"/>
      <c r="U180" s="105"/>
      <c r="V180" s="105"/>
    </row>
    <row r="181" spans="1:22" x14ac:dyDescent="0.25">
      <c r="A181" s="105"/>
      <c r="B181" s="105"/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5"/>
      <c r="R181" s="105"/>
      <c r="S181" s="105"/>
      <c r="T181" s="105"/>
      <c r="U181" s="105"/>
      <c r="V181" s="105"/>
    </row>
    <row r="182" spans="1:22" x14ac:dyDescent="0.25">
      <c r="A182" s="105"/>
      <c r="B182" s="105"/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</row>
    <row r="183" spans="1:22" x14ac:dyDescent="0.25">
      <c r="A183" s="105"/>
      <c r="B183" s="105"/>
      <c r="C183" s="105"/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T183" s="105"/>
      <c r="U183" s="105"/>
      <c r="V183" s="105"/>
    </row>
    <row r="184" spans="1:22" x14ac:dyDescent="0.25">
      <c r="A184" s="105"/>
      <c r="B184" s="105"/>
      <c r="C184" s="105"/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105"/>
      <c r="U184" s="105"/>
      <c r="V184" s="105"/>
    </row>
    <row r="185" spans="1:22" x14ac:dyDescent="0.25">
      <c r="A185" s="105"/>
      <c r="B185" s="105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</row>
    <row r="186" spans="1:22" x14ac:dyDescent="0.25">
      <c r="A186" s="105"/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</row>
    <row r="187" spans="1:22" x14ac:dyDescent="0.25">
      <c r="A187" s="105"/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</row>
    <row r="188" spans="1:22" x14ac:dyDescent="0.25">
      <c r="A188" s="105"/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</row>
  </sheetData>
  <mergeCells count="6">
    <mergeCell ref="A101:J101"/>
    <mergeCell ref="A6:J6"/>
    <mergeCell ref="A7:J7"/>
    <mergeCell ref="A54:J54"/>
    <mergeCell ref="A55:J55"/>
    <mergeCell ref="A100:J100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E9C23-0437-44A0-9FF8-79806ED7261B}">
  <dimension ref="A1:IV198"/>
  <sheetViews>
    <sheetView topLeftCell="A2" zoomScaleNormal="100" workbookViewId="0">
      <selection activeCell="K9" sqref="K9"/>
    </sheetView>
  </sheetViews>
  <sheetFormatPr baseColWidth="10" defaultColWidth="12.42578125" defaultRowHeight="12.75" x14ac:dyDescent="0.2"/>
  <cols>
    <col min="1" max="16384" width="12.42578125" style="76"/>
  </cols>
  <sheetData>
    <row r="1" spans="1:40" hidden="1" x14ac:dyDescent="0.2">
      <c r="A1" s="76" t="s">
        <v>78</v>
      </c>
    </row>
    <row r="2" spans="1:40" s="85" customFormat="1" x14ac:dyDescent="0.2"/>
    <row r="3" spans="1:40" s="85" customFormat="1" x14ac:dyDescent="0.2"/>
    <row r="4" spans="1:40" x14ac:dyDescent="0.2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</row>
    <row r="5" spans="1:40" x14ac:dyDescent="0.2">
      <c r="A5" s="85"/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</row>
    <row r="6" spans="1:40" x14ac:dyDescent="0.2">
      <c r="A6" s="85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</row>
    <row r="7" spans="1:40" ht="15.75" x14ac:dyDescent="0.25">
      <c r="A7" s="87"/>
      <c r="B7" s="87"/>
      <c r="C7" s="87"/>
      <c r="D7" s="87"/>
      <c r="E7" s="87"/>
      <c r="F7" s="87"/>
      <c r="G7" s="87"/>
      <c r="H7" s="87"/>
      <c r="I7" s="87"/>
      <c r="J7" s="87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</row>
    <row r="8" spans="1:40" s="225" customFormat="1" ht="15.75" x14ac:dyDescent="0.25">
      <c r="A8" s="244" t="s">
        <v>191</v>
      </c>
      <c r="B8" s="244"/>
      <c r="C8" s="244"/>
      <c r="D8" s="244"/>
      <c r="E8" s="244"/>
      <c r="F8" s="244"/>
      <c r="G8" s="244"/>
      <c r="H8" s="244"/>
      <c r="I8" s="244"/>
      <c r="J8" s="244"/>
      <c r="K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</row>
    <row r="9" spans="1:40" s="225" customFormat="1" ht="15.75" x14ac:dyDescent="0.25">
      <c r="A9" s="244" t="s">
        <v>192</v>
      </c>
      <c r="B9" s="244"/>
      <c r="C9" s="244"/>
      <c r="D9" s="244"/>
      <c r="E9" s="244"/>
      <c r="F9" s="244"/>
      <c r="G9" s="244"/>
      <c r="H9" s="244"/>
      <c r="I9" s="244"/>
      <c r="J9" s="244"/>
      <c r="K9" s="224"/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4"/>
      <c r="AJ9" s="224"/>
      <c r="AK9" s="224"/>
      <c r="AL9" s="224"/>
      <c r="AM9" s="224"/>
      <c r="AN9" s="224"/>
    </row>
    <row r="10" spans="1:40" x14ac:dyDescent="0.2">
      <c r="A10" s="231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</row>
    <row r="11" spans="1:40" x14ac:dyDescent="0.2">
      <c r="A11" s="127" t="s">
        <v>1</v>
      </c>
      <c r="B11" s="127" t="s">
        <v>2</v>
      </c>
      <c r="C11" s="127" t="s">
        <v>3</v>
      </c>
      <c r="D11" s="127" t="s">
        <v>4</v>
      </c>
      <c r="E11" s="127" t="s">
        <v>5</v>
      </c>
      <c r="F11" s="127" t="s">
        <v>6</v>
      </c>
      <c r="G11" s="127" t="s">
        <v>7</v>
      </c>
      <c r="H11" s="127" t="s">
        <v>8</v>
      </c>
      <c r="I11" s="127" t="s">
        <v>9</v>
      </c>
      <c r="J11" s="127" t="s">
        <v>10</v>
      </c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</row>
    <row r="12" spans="1:40" ht="20.100000000000001" customHeight="1" x14ac:dyDescent="0.2">
      <c r="A12" s="226" t="s">
        <v>275</v>
      </c>
      <c r="B12" s="21">
        <f>+[12]Enero!B8+[12]Febrero!B8+[12]Marzo!B8+[12]Abril!B8+[12]Mayo!B8+[12]Junio!B8+[12]Julio!B8+[12]Agosto!B8+[12]Septiembre!B8+[12]Octubre!B8+[12]Noviembre!B8+[12]Diciembre!B8</f>
        <v>31898</v>
      </c>
      <c r="C12" s="21">
        <f>+[12]Enero!C8+[12]Febrero!C8+[12]Marzo!C8+[12]Abril!C8+[12]Mayo!C8+[12]Junio!C8+[12]Julio!C8+[12]Agosto!C8+[12]Septiembre!C8+[12]Octubre!C8+[12]Noviembre!C8+[12]Diciembre!C8</f>
        <v>1309153</v>
      </c>
      <c r="D12" s="21">
        <f>+[12]Enero!D8+[12]Febrero!D8+[12]Marzo!D8+[12]Abril!D8+[12]Mayo!D8+[12]Junio!D8+[12]Julio!D8+[12]Agosto!D8+[12]Septiembre!D8+[12]Octubre!D8+[12]Noviembre!D8+[12]Diciembre!D8</f>
        <v>690178</v>
      </c>
      <c r="E12" s="21">
        <f>+[12]Enero!E8+[12]Febrero!E8+[12]Marzo!E8+[12]Abril!E8+[12]Mayo!E8+[12]Junio!E8+[12]Julio!E8+[12]Agosto!E8+[12]Septiembre!E8+[12]Octubre!E8+[12]Noviembre!E8+[12]Diciembre!E8</f>
        <v>387265</v>
      </c>
      <c r="F12" s="21">
        <f>+[12]Enero!F8+[12]Febrero!F8+[12]Marzo!F8+[12]Abril!F8+[12]Mayo!F8+[12]Junio!F8+[12]Julio!F8+[12]Agosto!F8+[12]Septiembre!F8+[12]Octubre!F8+[12]Noviembre!F8+[12]Diciembre!F8</f>
        <v>24518</v>
      </c>
      <c r="G12" s="21">
        <f>+[12]Enero!G8+[12]Febrero!G8+[12]Marzo!G8+[12]Abril!G8+[12]Mayo!G8+[12]Junio!G8+[12]Julio!G8+[12]Agosto!G8+[12]Septiembre!G8+[12]Octubre!G8+[12]Noviembre!G8+[12]Diciembre!G8</f>
        <v>0</v>
      </c>
      <c r="H12" s="21">
        <f>+[12]Enero!H8+[12]Febrero!H8+[12]Marzo!H8+[12]Abril!H8+[12]Mayo!H8+[12]Junio!H8+[12]Julio!H8+[12]Agosto!H8+[12]Septiembre!H8+[12]Octubre!H8+[12]Noviembre!H8+[12]Diciembre!H8</f>
        <v>147279</v>
      </c>
      <c r="I12" s="21">
        <f>+[12]Enero!I8+[12]Febrero!I8+[12]Marzo!I8+[12]Abril!I8+[12]Mayo!I8+[12]Junio!I8+[12]Julio!I8+[12]Agosto!I8+[12]Septiembre!I8+[12]Octubre!I8+[12]Noviembre!I8+[12]Diciembre!I8</f>
        <v>60465</v>
      </c>
      <c r="J12" s="21">
        <f t="shared" ref="J12:J45" si="0">SUM(B12:I12)</f>
        <v>2650756</v>
      </c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</row>
    <row r="13" spans="1:40" ht="20.100000000000001" customHeight="1" x14ac:dyDescent="0.2">
      <c r="A13" s="226" t="s">
        <v>134</v>
      </c>
      <c r="B13" s="21">
        <f>+[12]Enero!B9+[12]Febrero!B9+[12]Marzo!B9+[12]Abril!B9+[12]Mayo!B9+[12]Junio!B9+[12]Julio!B9+[12]Agosto!B9+[12]Septiembre!B9+[12]Octubre!B9+[12]Noviembre!B9+[12]Diciembre!B9</f>
        <v>35829</v>
      </c>
      <c r="C13" s="21">
        <f>+[12]Enero!C9+[12]Febrero!C9+[12]Marzo!C9+[12]Abril!C9+[12]Mayo!C9+[12]Junio!C9+[12]Julio!C9+[12]Agosto!C9+[12]Septiembre!C9+[12]Octubre!C9+[12]Noviembre!C9+[12]Diciembre!C9</f>
        <v>14055</v>
      </c>
      <c r="D13" s="21">
        <f>+[12]Enero!D9+[12]Febrero!D9+[12]Marzo!D9+[12]Abril!D9+[12]Mayo!D9+[12]Junio!D9+[12]Julio!D9+[12]Agosto!D9+[12]Septiembre!D9+[12]Octubre!D9+[12]Noviembre!D9+[12]Diciembre!D9</f>
        <v>34398</v>
      </c>
      <c r="E13" s="21">
        <f>+[12]Enero!E9+[12]Febrero!E9+[12]Marzo!E9+[12]Abril!E9+[12]Mayo!E9+[12]Junio!E9+[12]Julio!E9+[12]Agosto!E9+[12]Septiembre!E9+[12]Octubre!E9+[12]Noviembre!E9+[12]Diciembre!E9</f>
        <v>20586</v>
      </c>
      <c r="F13" s="21">
        <f>+[12]Enero!F9+[12]Febrero!F9+[12]Marzo!F9+[12]Abril!F9+[12]Mayo!F9+[12]Junio!F9+[12]Julio!F9+[12]Agosto!F9+[12]Septiembre!F9+[12]Octubre!F9+[12]Noviembre!F9+[12]Diciembre!F9</f>
        <v>39007</v>
      </c>
      <c r="G13" s="21">
        <f>+[12]Enero!G9+[12]Febrero!G9+[12]Marzo!G9+[12]Abril!G9+[12]Mayo!G9+[12]Junio!G9+[12]Julio!G9+[12]Agosto!G9+[12]Septiembre!G9+[12]Octubre!G9+[12]Noviembre!G9+[12]Diciembre!G9</f>
        <v>50273</v>
      </c>
      <c r="H13" s="21">
        <f>+[12]Enero!H9+[12]Febrero!H9+[12]Marzo!H9+[12]Abril!H9+[12]Mayo!H9+[12]Junio!H9+[12]Julio!H9+[12]Agosto!H9+[12]Septiembre!H9+[12]Octubre!H9+[12]Noviembre!H9+[12]Diciembre!H9</f>
        <v>213907</v>
      </c>
      <c r="I13" s="21">
        <f>+[12]Enero!I9+[12]Febrero!I9+[12]Marzo!I9+[12]Abril!I9+[12]Mayo!I9+[12]Junio!I9+[12]Julio!I9+[12]Agosto!I9+[12]Septiembre!I9+[12]Octubre!I9+[12]Noviembre!I9+[12]Diciembre!I9</f>
        <v>18143</v>
      </c>
      <c r="J13" s="21">
        <f t="shared" si="0"/>
        <v>426198</v>
      </c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</row>
    <row r="14" spans="1:40" ht="20.100000000000001" customHeight="1" x14ac:dyDescent="0.2">
      <c r="A14" s="226" t="s">
        <v>135</v>
      </c>
      <c r="B14" s="21">
        <f>+[12]Enero!B10+[12]Febrero!B10+[12]Marzo!B10+[12]Abril!B10+[12]Mayo!B10+[12]Junio!B10+[12]Julio!B10+[12]Agosto!B10+[12]Septiembre!B10+[12]Octubre!B10+[12]Noviembre!B10+[12]Diciembre!B10</f>
        <v>170</v>
      </c>
      <c r="C14" s="21">
        <f>+[12]Enero!C10+[12]Febrero!C10+[12]Marzo!C10+[12]Abril!C10+[12]Mayo!C10+[12]Junio!C10+[12]Julio!C10+[12]Agosto!C10+[12]Septiembre!C10+[12]Octubre!C10+[12]Noviembre!C10+[12]Diciembre!C10</f>
        <v>60</v>
      </c>
      <c r="D14" s="21">
        <f>+[12]Enero!D10+[12]Febrero!D10+[12]Marzo!D10+[12]Abril!D10+[12]Mayo!D10+[12]Junio!D10+[12]Julio!D10+[12]Agosto!D10+[12]Septiembre!D10+[12]Octubre!D10+[12]Noviembre!D10+[12]Diciembre!D10</f>
        <v>160</v>
      </c>
      <c r="E14" s="21">
        <f>+[12]Enero!E10+[12]Febrero!E10+[12]Marzo!E10+[12]Abril!E10+[12]Mayo!E10+[12]Junio!E10+[12]Julio!E10+[12]Agosto!E10+[12]Septiembre!E10+[12]Octubre!E10+[12]Noviembre!E10+[12]Diciembre!E10</f>
        <v>0</v>
      </c>
      <c r="F14" s="21">
        <f>+[12]Enero!F10+[12]Febrero!F10+[12]Marzo!F10+[12]Abril!F10+[12]Mayo!F10+[12]Junio!F10+[12]Julio!F10+[12]Agosto!F10+[12]Septiembre!F10+[12]Octubre!F10+[12]Noviembre!F10+[12]Diciembre!F10</f>
        <v>0</v>
      </c>
      <c r="G14" s="21">
        <f>+[12]Enero!G10+[12]Febrero!G10+[12]Marzo!G10+[12]Abril!G10+[12]Mayo!G10+[12]Junio!G10+[12]Julio!G10+[12]Agosto!G10+[12]Septiembre!G10+[12]Octubre!G10+[12]Noviembre!G10+[12]Diciembre!G10</f>
        <v>21210</v>
      </c>
      <c r="H14" s="21">
        <f>+[12]Enero!H10+[12]Febrero!H10+[12]Marzo!H10+[12]Abril!H10+[12]Mayo!H10+[12]Junio!H10+[12]Julio!H10+[12]Agosto!H10+[12]Septiembre!H10+[12]Octubre!H10+[12]Noviembre!H10+[12]Diciembre!H10</f>
        <v>0</v>
      </c>
      <c r="I14" s="21">
        <f>+[12]Enero!I10+[12]Febrero!I10+[12]Marzo!I10+[12]Abril!I10+[12]Mayo!I10+[12]Junio!I10+[12]Julio!I10+[12]Agosto!I10+[12]Septiembre!I10+[12]Octubre!I10+[12]Noviembre!I10+[12]Diciembre!I10</f>
        <v>0</v>
      </c>
      <c r="J14" s="21">
        <f t="shared" si="0"/>
        <v>21600</v>
      </c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</row>
    <row r="15" spans="1:40" ht="20.100000000000001" customHeight="1" x14ac:dyDescent="0.2">
      <c r="A15" s="226" t="s">
        <v>136</v>
      </c>
      <c r="B15" s="21">
        <f>+[12]Enero!B11+[12]Febrero!B11+[12]Marzo!B11+[12]Abril!B11+[12]Mayo!B11+[12]Junio!B11+[12]Julio!B11+[12]Agosto!B11+[12]Septiembre!B11+[12]Octubre!B11+[12]Noviembre!B11+[12]Diciembre!B11</f>
        <v>116</v>
      </c>
      <c r="C15" s="21">
        <f>+[12]Enero!C11+[12]Febrero!C11+[12]Marzo!C11+[12]Abril!C11+[12]Mayo!C11+[12]Junio!C11+[12]Julio!C11+[12]Agosto!C11+[12]Septiembre!C11+[12]Octubre!C11+[12]Noviembre!C11+[12]Diciembre!C11</f>
        <v>571</v>
      </c>
      <c r="D15" s="21">
        <f>+[12]Enero!D11+[12]Febrero!D11+[12]Marzo!D11+[12]Abril!D11+[12]Mayo!D11+[12]Junio!D11+[12]Julio!D11+[12]Agosto!D11+[12]Septiembre!D11+[12]Octubre!D11+[12]Noviembre!D11+[12]Diciembre!D11</f>
        <v>119</v>
      </c>
      <c r="E15" s="21">
        <f>+[12]Enero!E11+[12]Febrero!E11+[12]Marzo!E11+[12]Abril!E11+[12]Mayo!E11+[12]Junio!E11+[12]Julio!E11+[12]Agosto!E11+[12]Septiembre!E11+[12]Octubre!E11+[12]Noviembre!E11+[12]Diciembre!E11</f>
        <v>172</v>
      </c>
      <c r="F15" s="21">
        <f>+[12]Enero!F11+[12]Febrero!F11+[12]Marzo!F11+[12]Abril!F11+[12]Mayo!F11+[12]Junio!F11+[12]Julio!F11+[12]Agosto!F11+[12]Septiembre!F11+[12]Octubre!F11+[12]Noviembre!F11+[12]Diciembre!F11</f>
        <v>261</v>
      </c>
      <c r="G15" s="21">
        <f>+[12]Enero!G11+[12]Febrero!G11+[12]Marzo!G11+[12]Abril!G11+[12]Mayo!G11+[12]Junio!G11+[12]Julio!G11+[12]Agosto!G11+[12]Septiembre!G11+[12]Octubre!G11+[12]Noviembre!G11+[12]Diciembre!G11</f>
        <v>93</v>
      </c>
      <c r="H15" s="21">
        <f>+[12]Enero!H11+[12]Febrero!H11+[12]Marzo!H11+[12]Abril!H11+[12]Mayo!H11+[12]Junio!H11+[12]Julio!H11+[12]Agosto!H11+[12]Septiembre!H11+[12]Octubre!H11+[12]Noviembre!H11+[12]Diciembre!H11</f>
        <v>45</v>
      </c>
      <c r="I15" s="21">
        <f>+[12]Enero!I11+[12]Febrero!I11+[12]Marzo!I11+[12]Abril!I11+[12]Mayo!I11+[12]Junio!I11+[12]Julio!I11+[12]Agosto!I11+[12]Septiembre!I11+[12]Octubre!I11+[12]Noviembre!I11+[12]Diciembre!I11</f>
        <v>135</v>
      </c>
      <c r="J15" s="21">
        <f t="shared" si="0"/>
        <v>1512</v>
      </c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</row>
    <row r="16" spans="1:40" ht="20.100000000000001" customHeight="1" x14ac:dyDescent="0.2">
      <c r="A16" s="226" t="s">
        <v>137</v>
      </c>
      <c r="B16" s="21">
        <f>+[12]Enero!B12+[12]Febrero!B12+[12]Marzo!B12+[12]Abril!B12+[12]Mayo!B12+[12]Junio!B12+[12]Julio!B12+[12]Agosto!B12+[12]Septiembre!B12+[12]Octubre!B12+[12]Noviembre!B12+[12]Diciembre!B12</f>
        <v>0</v>
      </c>
      <c r="C16" s="21">
        <f>+[12]Enero!C12+[12]Febrero!C12+[12]Marzo!C12+[12]Abril!C12+[12]Mayo!C12+[12]Junio!C12+[12]Julio!C12+[12]Agosto!C12+[12]Septiembre!C12+[12]Octubre!C12+[12]Noviembre!C12+[12]Diciembre!C12</f>
        <v>402</v>
      </c>
      <c r="D16" s="21">
        <f>+[12]Enero!D12+[12]Febrero!D12+[12]Marzo!D12+[12]Abril!D12+[12]Mayo!D12+[12]Junio!D12+[12]Julio!D12+[12]Agosto!D12+[12]Septiembre!D12+[12]Octubre!D12+[12]Noviembre!D12+[12]Diciembre!D12</f>
        <v>8200</v>
      </c>
      <c r="E16" s="21">
        <f>+[12]Enero!E12+[12]Febrero!E12+[12]Marzo!E12+[12]Abril!E12+[12]Mayo!E12+[12]Junio!E12+[12]Julio!E12+[12]Agosto!E12+[12]Septiembre!E12+[12]Octubre!E12+[12]Noviembre!E12+[12]Diciembre!E12</f>
        <v>182</v>
      </c>
      <c r="F16" s="21">
        <f>+[12]Enero!F12+[12]Febrero!F12+[12]Marzo!F12+[12]Abril!F12+[12]Mayo!F12+[12]Junio!F12+[12]Julio!F12+[12]Agosto!F12+[12]Septiembre!F12+[12]Octubre!F12+[12]Noviembre!F12+[12]Diciembre!F12</f>
        <v>74</v>
      </c>
      <c r="G16" s="21">
        <f>+[12]Enero!G12+[12]Febrero!G12+[12]Marzo!G12+[12]Abril!G12+[12]Mayo!G12+[12]Junio!G12+[12]Julio!G12+[12]Agosto!G12+[12]Septiembre!G12+[12]Octubre!G12+[12]Noviembre!G12+[12]Diciembre!G12</f>
        <v>32</v>
      </c>
      <c r="H16" s="21">
        <f>+[12]Enero!H12+[12]Febrero!H12+[12]Marzo!H12+[12]Abril!H12+[12]Mayo!H12+[12]Junio!H12+[12]Julio!H12+[12]Agosto!H12+[12]Septiembre!H12+[12]Octubre!H12+[12]Noviembre!H12+[12]Diciembre!H12</f>
        <v>29856</v>
      </c>
      <c r="I16" s="21">
        <f>+[12]Enero!I12+[12]Febrero!I12+[12]Marzo!I12+[12]Abril!I12+[12]Mayo!I12+[12]Junio!I12+[12]Julio!I12+[12]Agosto!I12+[12]Septiembre!I12+[12]Octubre!I12+[12]Noviembre!I12+[12]Diciembre!I12</f>
        <v>2750</v>
      </c>
      <c r="J16" s="21">
        <f t="shared" si="0"/>
        <v>41496</v>
      </c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</row>
    <row r="17" spans="1:40" ht="20.100000000000001" customHeight="1" x14ac:dyDescent="0.2">
      <c r="A17" s="226" t="s">
        <v>138</v>
      </c>
      <c r="B17" s="21">
        <f>+[12]Enero!B13+[12]Febrero!B13+[12]Marzo!B13+[12]Abril!B13+[12]Mayo!B13+[12]Junio!B13+[12]Julio!B13+[12]Agosto!B13+[12]Septiembre!B13+[12]Octubre!B13+[12]Noviembre!B13+[12]Diciembre!B13</f>
        <v>8388</v>
      </c>
      <c r="C17" s="21">
        <f>+[12]Enero!C13+[12]Febrero!C13+[12]Marzo!C13+[12]Abril!C13+[12]Mayo!C13+[12]Junio!C13+[12]Julio!C13+[12]Agosto!C13+[12]Septiembre!C13+[12]Octubre!C13+[12]Noviembre!C13+[12]Diciembre!C13</f>
        <v>4884</v>
      </c>
      <c r="D17" s="21">
        <f>+[12]Enero!D13+[12]Febrero!D13+[12]Marzo!D13+[12]Abril!D13+[12]Mayo!D13+[12]Junio!D13+[12]Julio!D13+[12]Agosto!D13+[12]Septiembre!D13+[12]Octubre!D13+[12]Noviembre!D13+[12]Diciembre!D13</f>
        <v>24427</v>
      </c>
      <c r="E17" s="21">
        <f>+[12]Enero!E13+[12]Febrero!E13+[12]Marzo!E13+[12]Abril!E13+[12]Mayo!E13+[12]Junio!E13+[12]Julio!E13+[12]Agosto!E13+[12]Septiembre!E13+[12]Octubre!E13+[12]Noviembre!E13+[12]Diciembre!E13</f>
        <v>17785</v>
      </c>
      <c r="F17" s="21">
        <f>+[12]Enero!F13+[12]Febrero!F13+[12]Marzo!F13+[12]Abril!F13+[12]Mayo!F13+[12]Junio!F13+[12]Julio!F13+[12]Agosto!F13+[12]Septiembre!F13+[12]Octubre!F13+[12]Noviembre!F13+[12]Diciembre!F13</f>
        <v>28538</v>
      </c>
      <c r="G17" s="21">
        <f>+[12]Enero!G13+[12]Febrero!G13+[12]Marzo!G13+[12]Abril!G13+[12]Mayo!G13+[12]Junio!G13+[12]Julio!G13+[12]Agosto!G13+[12]Septiembre!G13+[12]Octubre!G13+[12]Noviembre!G13+[12]Diciembre!G13</f>
        <v>18171</v>
      </c>
      <c r="H17" s="21">
        <f>+[12]Enero!H13+[12]Febrero!H13+[12]Marzo!H13+[12]Abril!H13+[12]Mayo!H13+[12]Junio!H13+[12]Julio!H13+[12]Agosto!H13+[12]Septiembre!H13+[12]Octubre!H13+[12]Noviembre!H13+[12]Diciembre!H13</f>
        <v>284591</v>
      </c>
      <c r="I17" s="21">
        <f>+[12]Enero!I13+[12]Febrero!I13+[12]Marzo!I13+[12]Abril!I13+[12]Mayo!I13+[12]Junio!I13+[12]Julio!I13+[12]Agosto!I13+[12]Septiembre!I13+[12]Octubre!I13+[12]Noviembre!I13+[12]Diciembre!I13</f>
        <v>21914</v>
      </c>
      <c r="J17" s="21">
        <f t="shared" si="0"/>
        <v>408698</v>
      </c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</row>
    <row r="18" spans="1:40" ht="20.100000000000001" customHeight="1" x14ac:dyDescent="0.2">
      <c r="A18" s="226" t="s">
        <v>139</v>
      </c>
      <c r="B18" s="21">
        <f>+[12]Enero!B14+[12]Febrero!B14+[12]Marzo!B14+[12]Abril!B14+[12]Mayo!B14+[12]Junio!B14+[12]Julio!B14+[12]Agosto!B14+[12]Septiembre!B14+[12]Octubre!B14+[12]Noviembre!B14+[12]Diciembre!B14</f>
        <v>3401</v>
      </c>
      <c r="C18" s="21">
        <f>+[12]Enero!C14+[12]Febrero!C14+[12]Marzo!C14+[12]Abril!C14+[12]Mayo!C14+[12]Junio!C14+[12]Julio!C14+[12]Agosto!C14+[12]Septiembre!C14+[12]Octubre!C14+[12]Noviembre!C14+[12]Diciembre!C14</f>
        <v>3412</v>
      </c>
      <c r="D18" s="21">
        <f>+[12]Enero!D14+[12]Febrero!D14+[12]Marzo!D14+[12]Abril!D14+[12]Mayo!D14+[12]Junio!D14+[12]Julio!D14+[12]Agosto!D14+[12]Septiembre!D14+[12]Octubre!D14+[12]Noviembre!D14+[12]Diciembre!D14</f>
        <v>16448</v>
      </c>
      <c r="E18" s="21">
        <f>+[12]Enero!E14+[12]Febrero!E14+[12]Marzo!E14+[12]Abril!E14+[12]Mayo!E14+[12]Junio!E14+[12]Julio!E14+[12]Agosto!E14+[12]Septiembre!E14+[12]Octubre!E14+[12]Noviembre!E14+[12]Diciembre!E14</f>
        <v>5301</v>
      </c>
      <c r="F18" s="21">
        <f>+[12]Enero!F14+[12]Febrero!F14+[12]Marzo!F14+[12]Abril!F14+[12]Mayo!F14+[12]Junio!F14+[12]Julio!F14+[12]Agosto!F14+[12]Septiembre!F14+[12]Octubre!F14+[12]Noviembre!F14+[12]Diciembre!F14</f>
        <v>7512</v>
      </c>
      <c r="G18" s="21">
        <f>+[12]Enero!G14+[12]Febrero!G14+[12]Marzo!G14+[12]Abril!G14+[12]Mayo!G14+[12]Junio!G14+[12]Julio!G14+[12]Agosto!G14+[12]Septiembre!G14+[12]Octubre!G14+[12]Noviembre!G14+[12]Diciembre!G14</f>
        <v>85960</v>
      </c>
      <c r="H18" s="21">
        <f>+[12]Enero!H14+[12]Febrero!H14+[12]Marzo!H14+[12]Abril!H14+[12]Mayo!H14+[12]Junio!H14+[12]Julio!H14+[12]Agosto!H14+[12]Septiembre!H14+[12]Octubre!H14+[12]Noviembre!H14+[12]Diciembre!H14</f>
        <v>160603</v>
      </c>
      <c r="I18" s="21">
        <f>+[12]Enero!I14+[12]Febrero!I14+[12]Marzo!I14+[12]Abril!I14+[12]Mayo!I14+[12]Junio!I14+[12]Julio!I14+[12]Agosto!I14+[12]Septiembre!I14+[12]Octubre!I14+[12]Noviembre!I14+[12]Diciembre!I14</f>
        <v>8543</v>
      </c>
      <c r="J18" s="21">
        <f t="shared" si="0"/>
        <v>291180</v>
      </c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</row>
    <row r="19" spans="1:40" ht="20.100000000000001" customHeight="1" x14ac:dyDescent="0.2">
      <c r="A19" s="226" t="s">
        <v>140</v>
      </c>
      <c r="B19" s="21">
        <f>+[12]Enero!B15+[12]Febrero!B15+[12]Marzo!B15+[12]Abril!B15+[12]Mayo!B15+[12]Junio!B15+[12]Julio!B15+[12]Agosto!B15+[12]Septiembre!B15+[12]Octubre!B15+[12]Noviembre!B15+[12]Diciembre!B15</f>
        <v>685</v>
      </c>
      <c r="C19" s="21">
        <f>+[12]Enero!C15+[12]Febrero!C15+[12]Marzo!C15+[12]Abril!C15+[12]Mayo!C15+[12]Junio!C15+[12]Julio!C15+[12]Agosto!C15+[12]Septiembre!C15+[12]Octubre!C15+[12]Noviembre!C15+[12]Diciembre!C15</f>
        <v>0</v>
      </c>
      <c r="D19" s="21">
        <f>+[12]Enero!D15+[12]Febrero!D15+[12]Marzo!D15+[12]Abril!D15+[12]Mayo!D15+[12]Junio!D15+[12]Julio!D15+[12]Agosto!D15+[12]Septiembre!D15+[12]Octubre!D15+[12]Noviembre!D15+[12]Diciembre!D15</f>
        <v>23</v>
      </c>
      <c r="E19" s="21">
        <f>+[12]Enero!E15+[12]Febrero!E15+[12]Marzo!E15+[12]Abril!E15+[12]Mayo!E15+[12]Junio!E15+[12]Julio!E15+[12]Agosto!E15+[12]Septiembre!E15+[12]Octubre!E15+[12]Noviembre!E15+[12]Diciembre!E15</f>
        <v>1</v>
      </c>
      <c r="F19" s="21">
        <f>+[12]Enero!F15+[12]Febrero!F15+[12]Marzo!F15+[12]Abril!F15+[12]Mayo!F15+[12]Junio!F15+[12]Julio!F15+[12]Agosto!F15+[12]Septiembre!F15+[12]Octubre!F15+[12]Noviembre!F15+[12]Diciembre!F15</f>
        <v>935</v>
      </c>
      <c r="G19" s="21">
        <f>+[12]Enero!G15+[12]Febrero!G15+[12]Marzo!G15+[12]Abril!G15+[12]Mayo!G15+[12]Junio!G15+[12]Julio!G15+[12]Agosto!G15+[12]Septiembre!G15+[12]Octubre!G15+[12]Noviembre!G15+[12]Diciembre!G15</f>
        <v>5384</v>
      </c>
      <c r="H19" s="21">
        <f>+[12]Enero!H15+[12]Febrero!H15+[12]Marzo!H15+[12]Abril!H15+[12]Mayo!H15+[12]Junio!H15+[12]Julio!H15+[12]Agosto!H15+[12]Septiembre!H15+[12]Octubre!H15+[12]Noviembre!H15+[12]Diciembre!H15</f>
        <v>7786</v>
      </c>
      <c r="I19" s="21">
        <f>+[12]Enero!I15+[12]Febrero!I15+[12]Marzo!I15+[12]Abril!I15+[12]Mayo!I15+[12]Junio!I15+[12]Julio!I15+[12]Agosto!I15+[12]Septiembre!I15+[12]Octubre!I15+[12]Noviembre!I15+[12]Diciembre!I15</f>
        <v>0</v>
      </c>
      <c r="J19" s="21">
        <f t="shared" si="0"/>
        <v>14814</v>
      </c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</row>
    <row r="20" spans="1:40" ht="20.100000000000001" customHeight="1" x14ac:dyDescent="0.2">
      <c r="A20" s="226" t="s">
        <v>141</v>
      </c>
      <c r="B20" s="21">
        <f>+[12]Enero!B16+[12]Febrero!B16+[12]Marzo!B16+[12]Abril!B16+[12]Mayo!B16+[12]Junio!B16+[12]Julio!B16+[12]Agosto!B16+[12]Septiembre!B16+[12]Octubre!B16+[12]Noviembre!B16+[12]Diciembre!B16</f>
        <v>4010</v>
      </c>
      <c r="C20" s="21">
        <f>+[12]Enero!C16+[12]Febrero!C16+[12]Marzo!C16+[12]Abril!C16+[12]Mayo!C16+[12]Junio!C16+[12]Julio!C16+[12]Agosto!C16+[12]Septiembre!C16+[12]Octubre!C16+[12]Noviembre!C16+[12]Diciembre!C16</f>
        <v>3158</v>
      </c>
      <c r="D20" s="21">
        <f>+[12]Enero!D16+[12]Febrero!D16+[12]Marzo!D16+[12]Abril!D16+[12]Mayo!D16+[12]Junio!D16+[12]Julio!D16+[12]Agosto!D16+[12]Septiembre!D16+[12]Octubre!D16+[12]Noviembre!D16+[12]Diciembre!D16</f>
        <v>12044</v>
      </c>
      <c r="E20" s="21">
        <f>+[12]Enero!E16+[12]Febrero!E16+[12]Marzo!E16+[12]Abril!E16+[12]Mayo!E16+[12]Junio!E16+[12]Julio!E16+[12]Agosto!E16+[12]Septiembre!E16+[12]Octubre!E16+[12]Noviembre!E16+[12]Diciembre!E16</f>
        <v>5679</v>
      </c>
      <c r="F20" s="21">
        <f>+[12]Enero!F16+[12]Febrero!F16+[12]Marzo!F16+[12]Abril!F16+[12]Mayo!F16+[12]Junio!F16+[12]Julio!F16+[12]Agosto!F16+[12]Septiembre!F16+[12]Octubre!F16+[12]Noviembre!F16+[12]Diciembre!F16</f>
        <v>17400</v>
      </c>
      <c r="G20" s="21">
        <f>+[12]Enero!G16+[12]Febrero!G16+[12]Marzo!G16+[12]Abril!G16+[12]Mayo!G16+[12]Junio!G16+[12]Julio!G16+[12]Agosto!G16+[12]Septiembre!G16+[12]Octubre!G16+[12]Noviembre!G16+[12]Diciembre!G16</f>
        <v>81679</v>
      </c>
      <c r="H20" s="21">
        <f>+[12]Enero!H16+[12]Febrero!H16+[12]Marzo!H16+[12]Abril!H16+[12]Mayo!H16+[12]Junio!H16+[12]Julio!H16+[12]Agosto!H16+[12]Septiembre!H16+[12]Octubre!H16+[12]Noviembre!H16+[12]Diciembre!H16</f>
        <v>113509</v>
      </c>
      <c r="I20" s="21">
        <f>+[12]Enero!I16+[12]Febrero!I16+[12]Marzo!I16+[12]Abril!I16+[12]Mayo!I16+[12]Junio!I16+[12]Julio!I16+[12]Agosto!I16+[12]Septiembre!I16+[12]Octubre!I16+[12]Noviembre!I16+[12]Diciembre!I16</f>
        <v>5574</v>
      </c>
      <c r="J20" s="21">
        <f t="shared" si="0"/>
        <v>243053</v>
      </c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</row>
    <row r="21" spans="1:40" ht="20.100000000000001" customHeight="1" x14ac:dyDescent="0.2">
      <c r="A21" s="226" t="s">
        <v>142</v>
      </c>
      <c r="B21" s="21">
        <f>+[12]Enero!B17+[12]Febrero!B17+[12]Marzo!B17+[12]Abril!B17+[12]Mayo!B17+[12]Junio!B17+[12]Julio!B17+[12]Agosto!B17+[12]Septiembre!B17+[12]Octubre!B17+[12]Noviembre!B17+[12]Diciembre!B17</f>
        <v>10345</v>
      </c>
      <c r="C21" s="21">
        <f>+[12]Enero!C17+[12]Febrero!C17+[12]Marzo!C17+[12]Abril!C17+[12]Mayo!C17+[12]Junio!C17+[12]Julio!C17+[12]Agosto!C17+[12]Septiembre!C17+[12]Octubre!C17+[12]Noviembre!C17+[12]Diciembre!C17</f>
        <v>7921</v>
      </c>
      <c r="D21" s="21">
        <f>+[12]Enero!D17+[12]Febrero!D17+[12]Marzo!D17+[12]Abril!D17+[12]Mayo!D17+[12]Junio!D17+[12]Julio!D17+[12]Agosto!D17+[12]Septiembre!D17+[12]Octubre!D17+[12]Noviembre!D17+[12]Diciembre!D17</f>
        <v>4388</v>
      </c>
      <c r="E21" s="21">
        <f>+[12]Enero!E17+[12]Febrero!E17+[12]Marzo!E17+[12]Abril!E17+[12]Mayo!E17+[12]Junio!E17+[12]Julio!E17+[12]Agosto!E17+[12]Septiembre!E17+[12]Octubre!E17+[12]Noviembre!E17+[12]Diciembre!E17</f>
        <v>22288</v>
      </c>
      <c r="F21" s="21">
        <f>+[12]Enero!F17+[12]Febrero!F17+[12]Marzo!F17+[12]Abril!F17+[12]Mayo!F17+[12]Junio!F17+[12]Julio!F17+[12]Agosto!F17+[12]Septiembre!F17+[12]Octubre!F17+[12]Noviembre!F17+[12]Diciembre!F17</f>
        <v>6709</v>
      </c>
      <c r="G21" s="21">
        <f>+[12]Enero!G17+[12]Febrero!G17+[12]Marzo!G17+[12]Abril!G17+[12]Mayo!G17+[12]Junio!G17+[12]Julio!G17+[12]Agosto!G17+[12]Septiembre!G17+[12]Octubre!G17+[12]Noviembre!G17+[12]Diciembre!G17</f>
        <v>2909</v>
      </c>
      <c r="H21" s="21">
        <f>+[12]Enero!H17+[12]Febrero!H17+[12]Marzo!H17+[12]Abril!H17+[12]Mayo!H17+[12]Junio!H17+[12]Julio!H17+[12]Agosto!H17+[12]Septiembre!H17+[12]Octubre!H17+[12]Noviembre!H17+[12]Diciembre!H17</f>
        <v>28790</v>
      </c>
      <c r="I21" s="21">
        <f>+[12]Enero!I17+[12]Febrero!I17+[12]Marzo!I17+[12]Abril!I17+[12]Mayo!I17+[12]Junio!I17+[12]Julio!I17+[12]Agosto!I17+[12]Septiembre!I17+[12]Octubre!I17+[12]Noviembre!I17+[12]Diciembre!I17</f>
        <v>5607</v>
      </c>
      <c r="J21" s="21">
        <f t="shared" si="0"/>
        <v>88957</v>
      </c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</row>
    <row r="22" spans="1:40" ht="20.100000000000001" customHeight="1" x14ac:dyDescent="0.2">
      <c r="A22" s="226" t="s">
        <v>143</v>
      </c>
      <c r="B22" s="21">
        <f>+[12]Enero!B18+[12]Febrero!B18+[12]Marzo!B18+[12]Abril!B18+[12]Mayo!B18+[12]Junio!B18+[12]Julio!B18+[12]Agosto!B18+[12]Septiembre!B18+[12]Octubre!B18+[12]Noviembre!B18+[12]Diciembre!B18</f>
        <v>100</v>
      </c>
      <c r="C22" s="21">
        <f>+[12]Enero!C18+[12]Febrero!C18+[12]Marzo!C18+[12]Abril!C18+[12]Mayo!C18+[12]Junio!C18+[12]Julio!C18+[12]Agosto!C18+[12]Septiembre!C18+[12]Octubre!C18+[12]Noviembre!C18+[12]Diciembre!C18</f>
        <v>23076</v>
      </c>
      <c r="D22" s="21">
        <f>+[12]Enero!D18+[12]Febrero!D18+[12]Marzo!D18+[12]Abril!D18+[12]Mayo!D18+[12]Junio!D18+[12]Julio!D18+[12]Agosto!D18+[12]Septiembre!D18+[12]Octubre!D18+[12]Noviembre!D18+[12]Diciembre!D18</f>
        <v>2782</v>
      </c>
      <c r="E22" s="21">
        <f>+[12]Enero!E18+[12]Febrero!E18+[12]Marzo!E18+[12]Abril!E18+[12]Mayo!E18+[12]Junio!E18+[12]Julio!E18+[12]Agosto!E18+[12]Septiembre!E18+[12]Octubre!E18+[12]Noviembre!E18+[12]Diciembre!E18</f>
        <v>706</v>
      </c>
      <c r="F22" s="21">
        <f>+[12]Enero!F18+[12]Febrero!F18+[12]Marzo!F18+[12]Abril!F18+[12]Mayo!F18+[12]Junio!F18+[12]Julio!F18+[12]Agosto!F18+[12]Septiembre!F18+[12]Octubre!F18+[12]Noviembre!F18+[12]Diciembre!F18</f>
        <v>24308</v>
      </c>
      <c r="G22" s="21">
        <f>+[12]Enero!G18+[12]Febrero!G18+[12]Marzo!G18+[12]Abril!G18+[12]Mayo!G18+[12]Junio!G18+[12]Julio!G18+[12]Agosto!G18+[12]Septiembre!G18+[12]Octubre!G18+[12]Noviembre!G18+[12]Diciembre!G18</f>
        <v>2199</v>
      </c>
      <c r="H22" s="21">
        <f>+[12]Enero!H18+[12]Febrero!H18+[12]Marzo!H18+[12]Abril!H18+[12]Mayo!H18+[12]Junio!H18+[12]Julio!H18+[12]Agosto!H18+[12]Septiembre!H18+[12]Octubre!H18+[12]Noviembre!H18+[12]Diciembre!H18</f>
        <v>348</v>
      </c>
      <c r="I22" s="21">
        <f>+[12]Enero!I18+[12]Febrero!I18+[12]Marzo!I18+[12]Abril!I18+[12]Mayo!I18+[12]Junio!I18+[12]Julio!I18+[12]Agosto!I18+[12]Septiembre!I18+[12]Octubre!I18+[12]Noviembre!I18+[12]Diciembre!I18</f>
        <v>9819</v>
      </c>
      <c r="J22" s="21">
        <f t="shared" si="0"/>
        <v>63338</v>
      </c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</row>
    <row r="23" spans="1:40" ht="20.100000000000001" customHeight="1" x14ac:dyDescent="0.2">
      <c r="A23" s="226" t="s">
        <v>144</v>
      </c>
      <c r="B23" s="21">
        <f>+[12]Enero!B19+[12]Febrero!B19+[12]Marzo!B19+[12]Abril!B19+[12]Mayo!B19+[12]Junio!B19+[12]Julio!B19+[12]Agosto!B19+[12]Septiembre!B19+[12]Octubre!B19+[12]Noviembre!B19+[12]Diciembre!B19</f>
        <v>0</v>
      </c>
      <c r="C23" s="21">
        <f>+[12]Enero!C19+[12]Febrero!C19+[12]Marzo!C19+[12]Abril!C19+[12]Mayo!C19+[12]Junio!C19+[12]Julio!C19+[12]Agosto!C19+[12]Septiembre!C19+[12]Octubre!C19+[12]Noviembre!C19+[12]Diciembre!C19</f>
        <v>0</v>
      </c>
      <c r="D23" s="21">
        <f>+[12]Enero!D19+[12]Febrero!D19+[12]Marzo!D19+[12]Abril!D19+[12]Mayo!D19+[12]Junio!D19+[12]Julio!D19+[12]Agosto!D19+[12]Septiembre!D19+[12]Octubre!D19+[12]Noviembre!D19+[12]Diciembre!D19</f>
        <v>3</v>
      </c>
      <c r="E23" s="21">
        <f>+[12]Enero!E19+[12]Febrero!E19+[12]Marzo!E19+[12]Abril!E19+[12]Mayo!E19+[12]Junio!E19+[12]Julio!E19+[12]Agosto!E19+[12]Septiembre!E19+[12]Octubre!E19+[12]Noviembre!E19+[12]Diciembre!E19</f>
        <v>25919</v>
      </c>
      <c r="F23" s="21">
        <f>+[12]Enero!F19+[12]Febrero!F19+[12]Marzo!F19+[12]Abril!F19+[12]Mayo!F19+[12]Junio!F19+[12]Julio!F19+[12]Agosto!F19+[12]Septiembre!F19+[12]Octubre!F19+[12]Noviembre!F19+[12]Diciembre!F19</f>
        <v>8262</v>
      </c>
      <c r="G23" s="21">
        <f>+[12]Enero!G19+[12]Febrero!G19+[12]Marzo!G19+[12]Abril!G19+[12]Mayo!G19+[12]Junio!G19+[12]Julio!G19+[12]Agosto!G19+[12]Septiembre!G19+[12]Octubre!G19+[12]Noviembre!G19+[12]Diciembre!G19</f>
        <v>436</v>
      </c>
      <c r="H23" s="21">
        <f>+[12]Enero!H19+[12]Febrero!H19+[12]Marzo!H19+[12]Abril!H19+[12]Mayo!H19+[12]Junio!H19+[12]Julio!H19+[12]Agosto!H19+[12]Septiembre!H19+[12]Octubre!H19+[12]Noviembre!H19+[12]Diciembre!H19</f>
        <v>0</v>
      </c>
      <c r="I23" s="21">
        <f>+[12]Enero!I19+[12]Febrero!I19+[12]Marzo!I19+[12]Abril!I19+[12]Mayo!I19+[12]Junio!I19+[12]Julio!I19+[12]Agosto!I19+[12]Septiembre!I19+[12]Octubre!I19+[12]Noviembre!I19+[12]Diciembre!I19</f>
        <v>10</v>
      </c>
      <c r="J23" s="21">
        <f t="shared" si="0"/>
        <v>34630</v>
      </c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</row>
    <row r="24" spans="1:40" ht="20.100000000000001" customHeight="1" x14ac:dyDescent="0.2">
      <c r="A24" s="226" t="s">
        <v>145</v>
      </c>
      <c r="B24" s="21">
        <f>+[12]Enero!B20+[12]Febrero!B20+[12]Marzo!B20+[12]Abril!B20+[12]Mayo!B20+[12]Junio!B20+[12]Julio!B20+[12]Agosto!B20+[12]Septiembre!B20+[12]Octubre!B20+[12]Noviembre!B20+[12]Diciembre!B20</f>
        <v>6204</v>
      </c>
      <c r="C24" s="21">
        <f>+[12]Enero!C20+[12]Febrero!C20+[12]Marzo!C20+[12]Abril!C20+[12]Mayo!C20+[12]Junio!C20+[12]Julio!C20+[12]Agosto!C20+[12]Septiembre!C20+[12]Octubre!C20+[12]Noviembre!C20+[12]Diciembre!C20</f>
        <v>18852</v>
      </c>
      <c r="D24" s="21">
        <f>+[12]Enero!D20+[12]Febrero!D20+[12]Marzo!D20+[12]Abril!D20+[12]Mayo!D20+[12]Junio!D20+[12]Julio!D20+[12]Agosto!D20+[12]Septiembre!D20+[12]Octubre!D20+[12]Noviembre!D20+[12]Diciembre!D20</f>
        <v>3635</v>
      </c>
      <c r="E24" s="21">
        <f>+[12]Enero!E20+[12]Febrero!E20+[12]Marzo!E20+[12]Abril!E20+[12]Mayo!E20+[12]Junio!E20+[12]Julio!E20+[12]Agosto!E20+[12]Septiembre!E20+[12]Octubre!E20+[12]Noviembre!E20+[12]Diciembre!E20</f>
        <v>5679</v>
      </c>
      <c r="F24" s="21">
        <f>+[12]Enero!F20+[12]Febrero!F20+[12]Marzo!F20+[12]Abril!F20+[12]Mayo!F20+[12]Junio!F20+[12]Julio!F20+[12]Agosto!F20+[12]Septiembre!F20+[12]Octubre!F20+[12]Noviembre!F20+[12]Diciembre!F20</f>
        <v>22454</v>
      </c>
      <c r="G24" s="21">
        <f>+[12]Enero!G20+[12]Febrero!G20+[12]Marzo!G20+[12]Abril!G20+[12]Mayo!G20+[12]Junio!G20+[12]Julio!G20+[12]Agosto!G20+[12]Septiembre!G20+[12]Octubre!G20+[12]Noviembre!G20+[12]Diciembre!G20</f>
        <v>8553</v>
      </c>
      <c r="H24" s="21">
        <f>+[12]Enero!H20+[12]Febrero!H20+[12]Marzo!H20+[12]Abril!H20+[12]Mayo!H20+[12]Junio!H20+[12]Julio!H20+[12]Agosto!H20+[12]Septiembre!H20+[12]Octubre!H20+[12]Noviembre!H20+[12]Diciembre!H20</f>
        <v>1915</v>
      </c>
      <c r="I24" s="21">
        <f>+[12]Enero!I20+[12]Febrero!I20+[12]Marzo!I20+[12]Abril!I20+[12]Mayo!I20+[12]Junio!I20+[12]Julio!I20+[12]Agosto!I20+[12]Septiembre!I20+[12]Octubre!I20+[12]Noviembre!I20+[12]Diciembre!I20</f>
        <v>5325</v>
      </c>
      <c r="J24" s="21">
        <f t="shared" si="0"/>
        <v>72617</v>
      </c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</row>
    <row r="25" spans="1:40" ht="20.100000000000001" customHeight="1" x14ac:dyDescent="0.2">
      <c r="A25" s="226" t="s">
        <v>146</v>
      </c>
      <c r="B25" s="21">
        <f>+[12]Enero!B21+[12]Febrero!B21+[12]Marzo!B21+[12]Abril!B21+[12]Mayo!B21+[12]Junio!B21+[12]Julio!B21+[12]Agosto!B21+[12]Septiembre!B21+[12]Octubre!B21+[12]Noviembre!B21+[12]Diciembre!B21</f>
        <v>38709</v>
      </c>
      <c r="C25" s="21">
        <f>+[12]Enero!C21+[12]Febrero!C21+[12]Marzo!C21+[12]Abril!C21+[12]Mayo!C21+[12]Junio!C21+[12]Julio!C21+[12]Agosto!C21+[12]Septiembre!C21+[12]Octubre!C21+[12]Noviembre!C21+[12]Diciembre!C21</f>
        <v>29037</v>
      </c>
      <c r="D25" s="21">
        <f>+[12]Enero!D21+[12]Febrero!D21+[12]Marzo!D21+[12]Abril!D21+[12]Mayo!D21+[12]Junio!D21+[12]Julio!D21+[12]Agosto!D21+[12]Septiembre!D21+[12]Octubre!D21+[12]Noviembre!D21+[12]Diciembre!D21</f>
        <v>45156</v>
      </c>
      <c r="E25" s="21">
        <f>+[12]Enero!E21+[12]Febrero!E21+[12]Marzo!E21+[12]Abril!E21+[12]Mayo!E21+[12]Junio!E21+[12]Julio!E21+[12]Agosto!E21+[12]Septiembre!E21+[12]Octubre!E21+[12]Noviembre!E21+[12]Diciembre!E21</f>
        <v>76774</v>
      </c>
      <c r="F25" s="21">
        <f>+[12]Enero!F21+[12]Febrero!F21+[12]Marzo!F21+[12]Abril!F21+[12]Mayo!F21+[12]Junio!F21+[12]Julio!F21+[12]Agosto!F21+[12]Septiembre!F21+[12]Octubre!F21+[12]Noviembre!F21+[12]Diciembre!F21</f>
        <v>42141</v>
      </c>
      <c r="G25" s="21">
        <f>+[12]Enero!G21+[12]Febrero!G21+[12]Marzo!G21+[12]Abril!G21+[12]Mayo!G21+[12]Junio!G21+[12]Julio!G21+[12]Agosto!G21+[12]Septiembre!G21+[12]Octubre!G21+[12]Noviembre!G21+[12]Diciembre!G21</f>
        <v>15759</v>
      </c>
      <c r="H25" s="21">
        <f>+[12]Enero!H21+[12]Febrero!H21+[12]Marzo!H21+[12]Abril!H21+[12]Mayo!H21+[12]Junio!H21+[12]Julio!H21+[12]Agosto!H21+[12]Septiembre!H21+[12]Octubre!H21+[12]Noviembre!H21+[12]Diciembre!H21</f>
        <v>30966</v>
      </c>
      <c r="I25" s="21">
        <f>+[12]Enero!I21+[12]Febrero!I21+[12]Marzo!I21+[12]Abril!I21+[12]Mayo!I21+[12]Junio!I21+[12]Julio!I21+[12]Agosto!I21+[12]Septiembre!I21+[12]Octubre!I21+[12]Noviembre!I21+[12]Diciembre!I21</f>
        <v>15562</v>
      </c>
      <c r="J25" s="21">
        <f t="shared" si="0"/>
        <v>294104</v>
      </c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</row>
    <row r="26" spans="1:40" ht="20.100000000000001" customHeight="1" x14ac:dyDescent="0.2">
      <c r="A26" s="226" t="s">
        <v>147</v>
      </c>
      <c r="B26" s="21">
        <f>+[12]Enero!B22+[12]Febrero!B22+[12]Marzo!B22+[12]Abril!B22+[12]Mayo!B22+[12]Junio!B22+[12]Julio!B22+[12]Agosto!B22+[12]Septiembre!B22+[12]Octubre!B22+[12]Noviembre!B22+[12]Diciembre!B22</f>
        <v>6742</v>
      </c>
      <c r="C26" s="21">
        <f>+[12]Enero!C22+[12]Febrero!C22+[12]Marzo!C22+[12]Abril!C22+[12]Mayo!C22+[12]Junio!C22+[12]Julio!C22+[12]Agosto!C22+[12]Septiembre!C22+[12]Octubre!C22+[12]Noviembre!C22+[12]Diciembre!C22</f>
        <v>1800</v>
      </c>
      <c r="D26" s="21">
        <f>+[12]Enero!D22+[12]Febrero!D22+[12]Marzo!D22+[12]Abril!D22+[12]Mayo!D22+[12]Junio!D22+[12]Julio!D22+[12]Agosto!D22+[12]Septiembre!D22+[12]Octubre!D22+[12]Noviembre!D22+[12]Diciembre!D22</f>
        <v>8442</v>
      </c>
      <c r="E26" s="21">
        <f>+[12]Enero!E22+[12]Febrero!E22+[12]Marzo!E22+[12]Abril!E22+[12]Mayo!E22+[12]Junio!E22+[12]Julio!E22+[12]Agosto!E22+[12]Septiembre!E22+[12]Octubre!E22+[12]Noviembre!E22+[12]Diciembre!E22</f>
        <v>4662</v>
      </c>
      <c r="F26" s="21">
        <f>+[12]Enero!F22+[12]Febrero!F22+[12]Marzo!F22+[12]Abril!F22+[12]Mayo!F22+[12]Junio!F22+[12]Julio!F22+[12]Agosto!F22+[12]Septiembre!F22+[12]Octubre!F22+[12]Noviembre!F22+[12]Diciembre!F22</f>
        <v>6892</v>
      </c>
      <c r="G26" s="21">
        <f>+[12]Enero!G22+[12]Febrero!G22+[12]Marzo!G22+[12]Abril!G22+[12]Mayo!G22+[12]Junio!G22+[12]Julio!G22+[12]Agosto!G22+[12]Septiembre!G22+[12]Octubre!G22+[12]Noviembre!G22+[12]Diciembre!G22</f>
        <v>3808</v>
      </c>
      <c r="H26" s="21">
        <f>+[12]Enero!H22+[12]Febrero!H22+[12]Marzo!H22+[12]Abril!H22+[12]Mayo!H22+[12]Junio!H22+[12]Julio!H22+[12]Agosto!H22+[12]Septiembre!H22+[12]Octubre!H22+[12]Noviembre!H22+[12]Diciembre!H22</f>
        <v>8350</v>
      </c>
      <c r="I26" s="21">
        <f>+[12]Enero!I22+[12]Febrero!I22+[12]Marzo!I22+[12]Abril!I22+[12]Mayo!I22+[12]Junio!I22+[12]Julio!I22+[12]Agosto!I22+[12]Septiembre!I22+[12]Octubre!I22+[12]Noviembre!I22+[12]Diciembre!I22</f>
        <v>1786</v>
      </c>
      <c r="J26" s="21">
        <f t="shared" si="0"/>
        <v>42482</v>
      </c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</row>
    <row r="27" spans="1:40" ht="20.100000000000001" customHeight="1" x14ac:dyDescent="0.2">
      <c r="A27" s="226" t="s">
        <v>148</v>
      </c>
      <c r="B27" s="21">
        <f>+[12]Enero!B23+[12]Febrero!B23+[12]Marzo!B23+[12]Abril!B23+[12]Mayo!B23+[12]Junio!B23+[12]Julio!B23+[12]Agosto!B23+[12]Septiembre!B23+[12]Octubre!B23+[12]Noviembre!B23+[12]Diciembre!B23</f>
        <v>1</v>
      </c>
      <c r="C27" s="21">
        <f>+[12]Enero!C23+[12]Febrero!C23+[12]Marzo!C23+[12]Abril!C23+[12]Mayo!C23+[12]Junio!C23+[12]Julio!C23+[12]Agosto!C23+[12]Septiembre!C23+[12]Octubre!C23+[12]Noviembre!C23+[12]Diciembre!C23</f>
        <v>0</v>
      </c>
      <c r="D27" s="21">
        <f>+[12]Enero!D23+[12]Febrero!D23+[12]Marzo!D23+[12]Abril!D23+[12]Mayo!D23+[12]Junio!D23+[12]Julio!D23+[12]Agosto!D23+[12]Septiembre!D23+[12]Octubre!D23+[12]Noviembre!D23+[12]Diciembre!D23</f>
        <v>0</v>
      </c>
      <c r="E27" s="21">
        <f>+[12]Enero!E23+[12]Febrero!E23+[12]Marzo!E23+[12]Abril!E23+[12]Mayo!E23+[12]Junio!E23+[12]Julio!E23+[12]Agosto!E23+[12]Septiembre!E23+[12]Octubre!E23+[12]Noviembre!E23+[12]Diciembre!E23</f>
        <v>10063</v>
      </c>
      <c r="F27" s="21">
        <f>+[12]Enero!F23+[12]Febrero!F23+[12]Marzo!F23+[12]Abril!F23+[12]Mayo!F23+[12]Junio!F23+[12]Julio!F23+[12]Agosto!F23+[12]Septiembre!F23+[12]Octubre!F23+[12]Noviembre!F23+[12]Diciembre!F23</f>
        <v>0</v>
      </c>
      <c r="G27" s="21">
        <f>+[12]Enero!G23+[12]Febrero!G23+[12]Marzo!G23+[12]Abril!G23+[12]Mayo!G23+[12]Junio!G23+[12]Julio!G23+[12]Agosto!G23+[12]Septiembre!G23+[12]Octubre!G23+[12]Noviembre!G23+[12]Diciembre!G23</f>
        <v>2</v>
      </c>
      <c r="H27" s="21">
        <f>+[12]Enero!H23+[12]Febrero!H23+[12]Marzo!H23+[12]Abril!H23+[12]Mayo!H23+[12]Junio!H23+[12]Julio!H23+[12]Agosto!H23+[12]Septiembre!H23+[12]Octubre!H23+[12]Noviembre!H23+[12]Diciembre!H23</f>
        <v>0</v>
      </c>
      <c r="I27" s="21">
        <f>+[12]Enero!I23+[12]Febrero!I23+[12]Marzo!I23+[12]Abril!I23+[12]Mayo!I23+[12]Junio!I23+[12]Julio!I23+[12]Agosto!I23+[12]Septiembre!I23+[12]Octubre!I23+[12]Noviembre!I23+[12]Diciembre!I23</f>
        <v>0</v>
      </c>
      <c r="J27" s="21">
        <f t="shared" si="0"/>
        <v>10066</v>
      </c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</row>
    <row r="28" spans="1:40" ht="20.100000000000001" customHeight="1" x14ac:dyDescent="0.2">
      <c r="A28" s="226" t="s">
        <v>149</v>
      </c>
      <c r="B28" s="21">
        <f>+[12]Enero!B24+[12]Febrero!B24+[12]Marzo!B24+[12]Abril!B24+[12]Mayo!B24+[12]Junio!B24+[12]Julio!B24+[12]Agosto!B24+[12]Septiembre!B24+[12]Octubre!B24+[12]Noviembre!B24+[12]Diciembre!B24</f>
        <v>4251</v>
      </c>
      <c r="C28" s="21">
        <f>+[12]Enero!C24+[12]Febrero!C24+[12]Marzo!C24+[12]Abril!C24+[12]Mayo!C24+[12]Junio!C24+[12]Julio!C24+[12]Agosto!C24+[12]Septiembre!C24+[12]Octubre!C24+[12]Noviembre!C24+[12]Diciembre!C24</f>
        <v>10166</v>
      </c>
      <c r="D28" s="21">
        <f>+[12]Enero!D24+[12]Febrero!D24+[12]Marzo!D24+[12]Abril!D24+[12]Mayo!D24+[12]Junio!D24+[12]Julio!D24+[12]Agosto!D24+[12]Septiembre!D24+[12]Octubre!D24+[12]Noviembre!D24+[12]Diciembre!D24</f>
        <v>7900</v>
      </c>
      <c r="E28" s="21">
        <f>+[12]Enero!E24+[12]Febrero!E24+[12]Marzo!E24+[12]Abril!E24+[12]Mayo!E24+[12]Junio!E24+[12]Julio!E24+[12]Agosto!E24+[12]Septiembre!E24+[12]Octubre!E24+[12]Noviembre!E24+[12]Diciembre!E24</f>
        <v>5382</v>
      </c>
      <c r="F28" s="21">
        <f>+[12]Enero!F24+[12]Febrero!F24+[12]Marzo!F24+[12]Abril!F24+[12]Mayo!F24+[12]Junio!F24+[12]Julio!F24+[12]Agosto!F24+[12]Septiembre!F24+[12]Octubre!F24+[12]Noviembre!F24+[12]Diciembre!F24</f>
        <v>27354</v>
      </c>
      <c r="G28" s="21">
        <f>+[12]Enero!G24+[12]Febrero!G24+[12]Marzo!G24+[12]Abril!G24+[12]Mayo!G24+[12]Junio!G24+[12]Julio!G24+[12]Agosto!G24+[12]Septiembre!G24+[12]Octubre!G24+[12]Noviembre!G24+[12]Diciembre!G24</f>
        <v>17988</v>
      </c>
      <c r="H28" s="21">
        <f>+[12]Enero!H24+[12]Febrero!H24+[12]Marzo!H24+[12]Abril!H24+[12]Mayo!H24+[12]Junio!H24+[12]Julio!H24+[12]Agosto!H24+[12]Septiembre!H24+[12]Octubre!H24+[12]Noviembre!H24+[12]Diciembre!H24</f>
        <v>10830</v>
      </c>
      <c r="I28" s="21">
        <f>+[12]Enero!I24+[12]Febrero!I24+[12]Marzo!I24+[12]Abril!I24+[12]Mayo!I24+[12]Junio!I24+[12]Julio!I24+[12]Agosto!I24+[12]Septiembre!I24+[12]Octubre!I24+[12]Noviembre!I24+[12]Diciembre!I24</f>
        <v>10441</v>
      </c>
      <c r="J28" s="21">
        <f t="shared" si="0"/>
        <v>94312</v>
      </c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</row>
    <row r="29" spans="1:40" ht="20.100000000000001" customHeight="1" x14ac:dyDescent="0.2">
      <c r="A29" s="226" t="s">
        <v>150</v>
      </c>
      <c r="B29" s="21">
        <f>+[12]Enero!B25+[12]Febrero!B25+[12]Marzo!B25+[12]Abril!B25+[12]Mayo!B25+[12]Junio!B25+[12]Julio!B25+[12]Agosto!B25+[12]Septiembre!B25+[12]Octubre!B25+[12]Noviembre!B25+[12]Diciembre!B25</f>
        <v>2528</v>
      </c>
      <c r="C29" s="21">
        <f>+[12]Enero!C25+[12]Febrero!C25+[12]Marzo!C25+[12]Abril!C25+[12]Mayo!C25+[12]Junio!C25+[12]Julio!C25+[12]Agosto!C25+[12]Septiembre!C25+[12]Octubre!C25+[12]Noviembre!C25+[12]Diciembre!C25</f>
        <v>595</v>
      </c>
      <c r="D29" s="21">
        <f>+[12]Enero!D25+[12]Febrero!D25+[12]Marzo!D25+[12]Abril!D25+[12]Mayo!D25+[12]Junio!D25+[12]Julio!D25+[12]Agosto!D25+[12]Septiembre!D25+[12]Octubre!D25+[12]Noviembre!D25+[12]Diciembre!D25</f>
        <v>1785</v>
      </c>
      <c r="E29" s="21">
        <f>+[12]Enero!E25+[12]Febrero!E25+[12]Marzo!E25+[12]Abril!E25+[12]Mayo!E25+[12]Junio!E25+[12]Julio!E25+[12]Agosto!E25+[12]Septiembre!E25+[12]Octubre!E25+[12]Noviembre!E25+[12]Diciembre!E25</f>
        <v>5018</v>
      </c>
      <c r="F29" s="21">
        <f>+[12]Enero!F25+[12]Febrero!F25+[12]Marzo!F25+[12]Abril!F25+[12]Mayo!F25+[12]Junio!F25+[12]Julio!F25+[12]Agosto!F25+[12]Septiembre!F25+[12]Octubre!F25+[12]Noviembre!F25+[12]Diciembre!F25</f>
        <v>3614</v>
      </c>
      <c r="G29" s="21">
        <f>+[12]Enero!G25+[12]Febrero!G25+[12]Marzo!G25+[12]Abril!G25+[12]Mayo!G25+[12]Junio!G25+[12]Julio!G25+[12]Agosto!G25+[12]Septiembre!G25+[12]Octubre!G25+[12]Noviembre!G25+[12]Diciembre!G25</f>
        <v>2421</v>
      </c>
      <c r="H29" s="21">
        <f>+[12]Enero!H25+[12]Febrero!H25+[12]Marzo!H25+[12]Abril!H25+[12]Mayo!H25+[12]Junio!H25+[12]Julio!H25+[12]Agosto!H25+[12]Septiembre!H25+[12]Octubre!H25+[12]Noviembre!H25+[12]Diciembre!H25</f>
        <v>3200</v>
      </c>
      <c r="I29" s="21">
        <f>+[12]Enero!I25+[12]Febrero!I25+[12]Marzo!I25+[12]Abril!I25+[12]Mayo!I25+[12]Junio!I25+[12]Julio!I25+[12]Agosto!I25+[12]Septiembre!I25+[12]Octubre!I25+[12]Noviembre!I25+[12]Diciembre!I25</f>
        <v>375</v>
      </c>
      <c r="J29" s="21">
        <f t="shared" si="0"/>
        <v>19536</v>
      </c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</row>
    <row r="30" spans="1:40" ht="20.100000000000001" customHeight="1" x14ac:dyDescent="0.2">
      <c r="A30" s="226" t="s">
        <v>151</v>
      </c>
      <c r="B30" s="21">
        <f>+[12]Enero!B26+[12]Febrero!B26+[12]Marzo!B26+[12]Abril!B26+[12]Mayo!B26+[12]Junio!B26+[12]Julio!B26+[12]Agosto!B26+[12]Septiembre!B26+[12]Octubre!B26+[12]Noviembre!B26+[12]Diciembre!B26</f>
        <v>1130</v>
      </c>
      <c r="C30" s="21">
        <f>+[12]Enero!C26+[12]Febrero!C26+[12]Marzo!C26+[12]Abril!C26+[12]Mayo!C26+[12]Junio!C26+[12]Julio!C26+[12]Agosto!C26+[12]Septiembre!C26+[12]Octubre!C26+[12]Noviembre!C26+[12]Diciembre!C26</f>
        <v>0</v>
      </c>
      <c r="D30" s="21">
        <f>+[12]Enero!D26+[12]Febrero!D26+[12]Marzo!D26+[12]Abril!D26+[12]Mayo!D26+[12]Junio!D26+[12]Julio!D26+[12]Agosto!D26+[12]Septiembre!D26+[12]Octubre!D26+[12]Noviembre!D26+[12]Diciembre!D26</f>
        <v>1628</v>
      </c>
      <c r="E30" s="21">
        <f>+[12]Enero!E26+[12]Febrero!E26+[12]Marzo!E26+[12]Abril!E26+[12]Mayo!E26+[12]Junio!E26+[12]Julio!E26+[12]Agosto!E26+[12]Septiembre!E26+[12]Octubre!E26+[12]Noviembre!E26+[12]Diciembre!E26</f>
        <v>9374</v>
      </c>
      <c r="F30" s="21">
        <f>+[12]Enero!F26+[12]Febrero!F26+[12]Marzo!F26+[12]Abril!F26+[12]Mayo!F26+[12]Junio!F26+[12]Julio!F26+[12]Agosto!F26+[12]Septiembre!F26+[12]Octubre!F26+[12]Noviembre!F26+[12]Diciembre!F26</f>
        <v>12273</v>
      </c>
      <c r="G30" s="21">
        <f>+[12]Enero!G26+[12]Febrero!G26+[12]Marzo!G26+[12]Abril!G26+[12]Mayo!G26+[12]Junio!G26+[12]Julio!G26+[12]Agosto!G26+[12]Septiembre!G26+[12]Octubre!G26+[12]Noviembre!G26+[12]Diciembre!G26</f>
        <v>4415</v>
      </c>
      <c r="H30" s="21">
        <f>+[12]Enero!H26+[12]Febrero!H26+[12]Marzo!H26+[12]Abril!H26+[12]Mayo!H26+[12]Junio!H26+[12]Julio!H26+[12]Agosto!H26+[12]Septiembre!H26+[12]Octubre!H26+[12]Noviembre!H26+[12]Diciembre!H26</f>
        <v>15403</v>
      </c>
      <c r="I30" s="21">
        <f>+[12]Enero!I26+[12]Febrero!I26+[12]Marzo!I26+[12]Abril!I26+[12]Mayo!I26+[12]Junio!I26+[12]Julio!I26+[12]Agosto!I26+[12]Septiembre!I26+[12]Octubre!I26+[12]Noviembre!I26+[12]Diciembre!I26</f>
        <v>841</v>
      </c>
      <c r="J30" s="21">
        <f t="shared" si="0"/>
        <v>45064</v>
      </c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</row>
    <row r="31" spans="1:40" ht="20.100000000000001" customHeight="1" x14ac:dyDescent="0.2">
      <c r="A31" s="226" t="s">
        <v>152</v>
      </c>
      <c r="B31" s="21">
        <f>+[12]Enero!B27+[12]Febrero!B27+[12]Marzo!B27+[12]Abril!B27+[12]Mayo!B27+[12]Junio!B27+[12]Julio!B27+[12]Agosto!B27+[12]Septiembre!B27+[12]Octubre!B27+[12]Noviembre!B27+[12]Diciembre!B27</f>
        <v>352</v>
      </c>
      <c r="C31" s="21">
        <f>+[12]Enero!C27+[12]Febrero!C27+[12]Marzo!C27+[12]Abril!C27+[12]Mayo!C27+[12]Junio!C27+[12]Julio!C27+[12]Agosto!C27+[12]Septiembre!C27+[12]Octubre!C27+[12]Noviembre!C27+[12]Diciembre!C27</f>
        <v>183</v>
      </c>
      <c r="D31" s="21">
        <f>+[12]Enero!D27+[12]Febrero!D27+[12]Marzo!D27+[12]Abril!D27+[12]Mayo!D27+[12]Junio!D27+[12]Julio!D27+[12]Agosto!D27+[12]Septiembre!D27+[12]Octubre!D27+[12]Noviembre!D27+[12]Diciembre!D27</f>
        <v>523</v>
      </c>
      <c r="E31" s="21">
        <f>+[12]Enero!E27+[12]Febrero!E27+[12]Marzo!E27+[12]Abril!E27+[12]Mayo!E27+[12]Junio!E27+[12]Julio!E27+[12]Agosto!E27+[12]Septiembre!E27+[12]Octubre!E27+[12]Noviembre!E27+[12]Diciembre!E27</f>
        <v>1345</v>
      </c>
      <c r="F31" s="21">
        <f>+[12]Enero!F27+[12]Febrero!F27+[12]Marzo!F27+[12]Abril!F27+[12]Mayo!F27+[12]Junio!F27+[12]Julio!F27+[12]Agosto!F27+[12]Septiembre!F27+[12]Octubre!F27+[12]Noviembre!F27+[12]Diciembre!F27</f>
        <v>3268</v>
      </c>
      <c r="G31" s="21">
        <f>+[12]Enero!G27+[12]Febrero!G27+[12]Marzo!G27+[12]Abril!G27+[12]Mayo!G27+[12]Junio!G27+[12]Julio!G27+[12]Agosto!G27+[12]Septiembre!G27+[12]Octubre!G27+[12]Noviembre!G27+[12]Diciembre!G27</f>
        <v>57</v>
      </c>
      <c r="H31" s="21">
        <f>+[12]Enero!H27+[12]Febrero!H27+[12]Marzo!H27+[12]Abril!H27+[12]Mayo!H27+[12]Junio!H27+[12]Julio!H27+[12]Agosto!H27+[12]Septiembre!H27+[12]Octubre!H27+[12]Noviembre!H27+[12]Diciembre!H27</f>
        <v>1596</v>
      </c>
      <c r="I31" s="21">
        <f>+[12]Enero!I27+[12]Febrero!I27+[12]Marzo!I27+[12]Abril!I27+[12]Mayo!I27+[12]Junio!I27+[12]Julio!I27+[12]Agosto!I27+[12]Septiembre!I27+[12]Octubre!I27+[12]Noviembre!I27+[12]Diciembre!I27</f>
        <v>131</v>
      </c>
      <c r="J31" s="21">
        <f t="shared" si="0"/>
        <v>7455</v>
      </c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</row>
    <row r="32" spans="1:40" ht="20.100000000000001" customHeight="1" x14ac:dyDescent="0.2">
      <c r="A32" s="226" t="s">
        <v>153</v>
      </c>
      <c r="B32" s="21">
        <f>+[12]Enero!B28+[12]Febrero!B28+[12]Marzo!B28+[12]Abril!B28+[12]Mayo!B28+[12]Junio!B28+[12]Julio!B28+[12]Agosto!B28+[12]Septiembre!B28+[12]Octubre!B28+[12]Noviembre!B28+[12]Diciembre!B28</f>
        <v>5</v>
      </c>
      <c r="C32" s="21">
        <f>+[12]Enero!C28+[12]Febrero!C28+[12]Marzo!C28+[12]Abril!C28+[12]Mayo!C28+[12]Junio!C28+[12]Julio!C28+[12]Agosto!C28+[12]Septiembre!C28+[12]Octubre!C28+[12]Noviembre!C28+[12]Diciembre!C28</f>
        <v>42</v>
      </c>
      <c r="D32" s="21">
        <f>+[12]Enero!D28+[12]Febrero!D28+[12]Marzo!D28+[12]Abril!D28+[12]Mayo!D28+[12]Junio!D28+[12]Julio!D28+[12]Agosto!D28+[12]Septiembre!D28+[12]Octubre!D28+[12]Noviembre!D28+[12]Diciembre!D28</f>
        <v>0</v>
      </c>
      <c r="E32" s="21">
        <f>+[12]Enero!E28+[12]Febrero!E28+[12]Marzo!E28+[12]Abril!E28+[12]Mayo!E28+[12]Junio!E28+[12]Julio!E28+[12]Agosto!E28+[12]Septiembre!E28+[12]Octubre!E28+[12]Noviembre!E28+[12]Diciembre!E28</f>
        <v>8284</v>
      </c>
      <c r="F32" s="21">
        <f>+[12]Enero!F28+[12]Febrero!F28+[12]Marzo!F28+[12]Abril!F28+[12]Mayo!F28+[12]Junio!F28+[12]Julio!F28+[12]Agosto!F28+[12]Septiembre!F28+[12]Octubre!F28+[12]Noviembre!F28+[12]Diciembre!F28</f>
        <v>2373</v>
      </c>
      <c r="G32" s="21">
        <f>+[12]Enero!G28+[12]Febrero!G28+[12]Marzo!G28+[12]Abril!G28+[12]Mayo!G28+[12]Junio!G28+[12]Julio!G28+[12]Agosto!G28+[12]Septiembre!G28+[12]Octubre!G28+[12]Noviembre!G28+[12]Diciembre!G28</f>
        <v>379</v>
      </c>
      <c r="H32" s="21">
        <f>+[12]Enero!H28+[12]Febrero!H28+[12]Marzo!H28+[12]Abril!H28+[12]Mayo!H28+[12]Junio!H28+[12]Julio!H28+[12]Agosto!H28+[12]Septiembre!H28+[12]Octubre!H28+[12]Noviembre!H28+[12]Diciembre!H28</f>
        <v>148</v>
      </c>
      <c r="I32" s="21">
        <f>+[12]Enero!I28+[12]Febrero!I28+[12]Marzo!I28+[12]Abril!I28+[12]Mayo!I28+[12]Junio!I28+[12]Julio!I28+[12]Agosto!I28+[12]Septiembre!I28+[12]Octubre!I28+[12]Noviembre!I28+[12]Diciembre!I28</f>
        <v>109</v>
      </c>
      <c r="J32" s="21">
        <f t="shared" si="0"/>
        <v>11340</v>
      </c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</row>
    <row r="33" spans="1:40" ht="20.100000000000001" customHeight="1" x14ac:dyDescent="0.2">
      <c r="A33" s="226" t="s">
        <v>154</v>
      </c>
      <c r="B33" s="21">
        <f>+[12]Enero!B29+[12]Febrero!B29+[12]Marzo!B29+[12]Abril!B29+[12]Mayo!B29+[12]Junio!B29+[12]Julio!B29+[12]Agosto!B29+[12]Septiembre!B29+[12]Octubre!B29+[12]Noviembre!B29+[12]Diciembre!B29</f>
        <v>0</v>
      </c>
      <c r="C33" s="21">
        <f>+[12]Enero!C29+[12]Febrero!C29+[12]Marzo!C29+[12]Abril!C29+[12]Mayo!C29+[12]Junio!C29+[12]Julio!C29+[12]Agosto!C29+[12]Septiembre!C29+[12]Octubre!C29+[12]Noviembre!C29+[12]Diciembre!C29</f>
        <v>79</v>
      </c>
      <c r="D33" s="21">
        <f>+[12]Enero!D29+[12]Febrero!D29+[12]Marzo!D29+[12]Abril!D29+[12]Mayo!D29+[12]Junio!D29+[12]Julio!D29+[12]Agosto!D29+[12]Septiembre!D29+[12]Octubre!D29+[12]Noviembre!D29+[12]Diciembre!D29</f>
        <v>0</v>
      </c>
      <c r="E33" s="21">
        <f>+[12]Enero!E29+[12]Febrero!E29+[12]Marzo!E29+[12]Abril!E29+[12]Mayo!E29+[12]Junio!E29+[12]Julio!E29+[12]Agosto!E29+[12]Septiembre!E29+[12]Octubre!E29+[12]Noviembre!E29+[12]Diciembre!E29</f>
        <v>5301</v>
      </c>
      <c r="F33" s="21">
        <f>+[12]Enero!F29+[12]Febrero!F29+[12]Marzo!F29+[12]Abril!F29+[12]Mayo!F29+[12]Junio!F29+[12]Julio!F29+[12]Agosto!F29+[12]Septiembre!F29+[12]Octubre!F29+[12]Noviembre!F29+[12]Diciembre!F29</f>
        <v>1064</v>
      </c>
      <c r="G33" s="21">
        <f>+[12]Enero!G29+[12]Febrero!G29+[12]Marzo!G29+[12]Abril!G29+[12]Mayo!G29+[12]Junio!G29+[12]Julio!G29+[12]Agosto!G29+[12]Septiembre!G29+[12]Octubre!G29+[12]Noviembre!G29+[12]Diciembre!G29</f>
        <v>5</v>
      </c>
      <c r="H33" s="21">
        <f>+[12]Enero!H29+[12]Febrero!H29+[12]Marzo!H29+[12]Abril!H29+[12]Mayo!H29+[12]Junio!H29+[12]Julio!H29+[12]Agosto!H29+[12]Septiembre!H29+[12]Octubre!H29+[12]Noviembre!H29+[12]Diciembre!H29</f>
        <v>0</v>
      </c>
      <c r="I33" s="21">
        <f>+[12]Enero!I29+[12]Febrero!I29+[12]Marzo!I29+[12]Abril!I29+[12]Mayo!I29+[12]Junio!I29+[12]Julio!I29+[12]Agosto!I29+[12]Septiembre!I29+[12]Octubre!I29+[12]Noviembre!I29+[12]Diciembre!I29</f>
        <v>19</v>
      </c>
      <c r="J33" s="21">
        <f t="shared" si="0"/>
        <v>6468</v>
      </c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</row>
    <row r="34" spans="1:40" ht="20.100000000000001" customHeight="1" x14ac:dyDescent="0.2">
      <c r="A34" s="226" t="s">
        <v>155</v>
      </c>
      <c r="B34" s="21">
        <f>+[12]Enero!B30+[12]Febrero!B30+[12]Marzo!B30+[12]Abril!B30+[12]Mayo!B30+[12]Junio!B30+[12]Julio!B30+[12]Agosto!B30+[12]Septiembre!B30+[12]Octubre!B30+[12]Noviembre!B30+[12]Diciembre!B30</f>
        <v>368</v>
      </c>
      <c r="C34" s="21">
        <f>+[12]Enero!C30+[12]Febrero!C30+[12]Marzo!C30+[12]Abril!C30+[12]Mayo!C30+[12]Junio!C30+[12]Julio!C30+[12]Agosto!C30+[12]Septiembre!C30+[12]Octubre!C30+[12]Noviembre!C30+[12]Diciembre!C30</f>
        <v>183</v>
      </c>
      <c r="D34" s="21">
        <f>+[12]Enero!D30+[12]Febrero!D30+[12]Marzo!D30+[12]Abril!D30+[12]Mayo!D30+[12]Junio!D30+[12]Julio!D30+[12]Agosto!D30+[12]Septiembre!D30+[12]Octubre!D30+[12]Noviembre!D30+[12]Diciembre!D30</f>
        <v>286</v>
      </c>
      <c r="E34" s="21">
        <f>+[12]Enero!E30+[12]Febrero!E30+[12]Marzo!E30+[12]Abril!E30+[12]Mayo!E30+[12]Junio!E30+[12]Julio!E30+[12]Agosto!E30+[12]Septiembre!E30+[12]Octubre!E30+[12]Noviembre!E30+[12]Diciembre!E30</f>
        <v>1564</v>
      </c>
      <c r="F34" s="21">
        <f>+[12]Enero!F30+[12]Febrero!F30+[12]Marzo!F30+[12]Abril!F30+[12]Mayo!F30+[12]Junio!F30+[12]Julio!F30+[12]Agosto!F30+[12]Septiembre!F30+[12]Octubre!F30+[12]Noviembre!F30+[12]Diciembre!F30</f>
        <v>7019</v>
      </c>
      <c r="G34" s="21">
        <f>+[12]Enero!G30+[12]Febrero!G30+[12]Marzo!G30+[12]Abril!G30+[12]Mayo!G30+[12]Junio!G30+[12]Julio!G30+[12]Agosto!G30+[12]Septiembre!G30+[12]Octubre!G30+[12]Noviembre!G30+[12]Diciembre!G30</f>
        <v>283</v>
      </c>
      <c r="H34" s="21">
        <f>+[12]Enero!H30+[12]Febrero!H30+[12]Marzo!H30+[12]Abril!H30+[12]Mayo!H30+[12]Junio!H30+[12]Julio!H30+[12]Agosto!H30+[12]Septiembre!H30+[12]Octubre!H30+[12]Noviembre!H30+[12]Diciembre!H30</f>
        <v>1353</v>
      </c>
      <c r="I34" s="21">
        <f>+[12]Enero!I30+[12]Febrero!I30+[12]Marzo!I30+[12]Abril!I30+[12]Mayo!I30+[12]Junio!I30+[12]Julio!I30+[12]Agosto!I30+[12]Septiembre!I30+[12]Octubre!I30+[12]Noviembre!I30+[12]Diciembre!I30</f>
        <v>101</v>
      </c>
      <c r="J34" s="21">
        <f t="shared" si="0"/>
        <v>11157</v>
      </c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</row>
    <row r="35" spans="1:40" ht="20.100000000000001" customHeight="1" x14ac:dyDescent="0.2">
      <c r="A35" s="226" t="s">
        <v>276</v>
      </c>
      <c r="B35" s="21">
        <f>+[12]Enero!B31+[12]Febrero!B31+[12]Marzo!B31+[12]Abril!B31+[12]Mayo!B31+[12]Junio!B31+[12]Julio!B31+[12]Agosto!B31+[12]Septiembre!B31+[12]Octubre!B31+[12]Noviembre!B31+[12]Diciembre!B31</f>
        <v>0</v>
      </c>
      <c r="C35" s="21">
        <f>+[12]Enero!C31+[12]Febrero!C31+[12]Marzo!C31+[12]Abril!C31+[12]Mayo!C31+[12]Junio!C31+[12]Julio!C31+[12]Agosto!C31+[12]Septiembre!C31+[12]Octubre!C31+[12]Noviembre!C31+[12]Diciembre!C31</f>
        <v>0</v>
      </c>
      <c r="D35" s="21">
        <f>+[12]Enero!D31+[12]Febrero!D31+[12]Marzo!D31+[12]Abril!D31+[12]Mayo!D31+[12]Junio!D31+[12]Julio!D31+[12]Agosto!D31+[12]Septiembre!D31+[12]Octubre!D31+[12]Noviembre!D31+[12]Diciembre!D31</f>
        <v>0</v>
      </c>
      <c r="E35" s="21">
        <f>+[12]Enero!E31+[12]Febrero!E31+[12]Marzo!E31+[12]Abril!E31+[12]Mayo!E31+[12]Junio!E31+[12]Julio!E31+[12]Agosto!E31+[12]Septiembre!E31+[12]Octubre!E31+[12]Noviembre!E31+[12]Diciembre!E31</f>
        <v>0</v>
      </c>
      <c r="F35" s="21">
        <f>+[12]Enero!F31+[12]Febrero!F31+[12]Marzo!F31+[12]Abril!F31+[12]Mayo!F31+[12]Junio!F31+[12]Julio!F31+[12]Agosto!F31+[12]Septiembre!F31+[12]Octubre!F31+[12]Noviembre!F31+[12]Diciembre!F31</f>
        <v>0</v>
      </c>
      <c r="G35" s="21">
        <f>+[12]Enero!G31+[12]Febrero!G31+[12]Marzo!G31+[12]Abril!G31+[12]Mayo!G31+[12]Junio!G31+[12]Julio!G31+[12]Agosto!G31+[12]Septiembre!G31+[12]Octubre!G31+[12]Noviembre!G31+[12]Diciembre!G31</f>
        <v>0</v>
      </c>
      <c r="H35" s="21">
        <f>+[12]Enero!H31+[12]Febrero!H31+[12]Marzo!H31+[12]Abril!H31+[12]Mayo!H31+[12]Junio!H31+[12]Julio!H31+[12]Agosto!H31+[12]Septiembre!H31+[12]Octubre!H31+[12]Noviembre!H31+[12]Diciembre!H31</f>
        <v>68662</v>
      </c>
      <c r="I35" s="21">
        <f>+[12]Enero!I31+[12]Febrero!I31+[12]Marzo!I31+[12]Abril!I31+[12]Mayo!I31+[12]Junio!I31+[12]Julio!I31+[12]Agosto!I31+[12]Septiembre!I31+[12]Octubre!I31+[12]Noviembre!I31+[12]Diciembre!I31</f>
        <v>0</v>
      </c>
      <c r="J35" s="21">
        <f t="shared" si="0"/>
        <v>68662</v>
      </c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</row>
    <row r="36" spans="1:40" ht="20.100000000000001" customHeight="1" x14ac:dyDescent="0.2">
      <c r="A36" s="226" t="s">
        <v>157</v>
      </c>
      <c r="B36" s="21">
        <f>+[12]Enero!B32+[12]Febrero!B32+[12]Marzo!B32+[12]Abril!B32+[12]Mayo!B32+[12]Junio!B32+[12]Julio!B32+[12]Agosto!B32+[12]Septiembre!B32+[12]Octubre!B32+[12]Noviembre!B32+[12]Diciembre!B32</f>
        <v>0</v>
      </c>
      <c r="C36" s="21">
        <f>+[12]Enero!C32+[12]Febrero!C32+[12]Marzo!C32+[12]Abril!C32+[12]Mayo!C32+[12]Junio!C32+[12]Julio!C32+[12]Agosto!C32+[12]Septiembre!C32+[12]Octubre!C32+[12]Noviembre!C32+[12]Diciembre!C32</f>
        <v>19</v>
      </c>
      <c r="D36" s="21">
        <f>+[12]Enero!D32+[12]Febrero!D32+[12]Marzo!D32+[12]Abril!D32+[12]Mayo!D32+[12]Junio!D32+[12]Julio!D32+[12]Agosto!D32+[12]Septiembre!D32+[12]Octubre!D32+[12]Noviembre!D32+[12]Diciembre!D32</f>
        <v>14</v>
      </c>
      <c r="E36" s="21">
        <f>+[12]Enero!E32+[12]Febrero!E32+[12]Marzo!E32+[12]Abril!E32+[12]Mayo!E32+[12]Junio!E32+[12]Julio!E32+[12]Agosto!E32+[12]Septiembre!E32+[12]Octubre!E32+[12]Noviembre!E32+[12]Diciembre!E32</f>
        <v>10314</v>
      </c>
      <c r="F36" s="21">
        <f>+[12]Enero!F32+[12]Febrero!F32+[12]Marzo!F32+[12]Abril!F32+[12]Mayo!F32+[12]Junio!F32+[12]Julio!F32+[12]Agosto!F32+[12]Septiembre!F32+[12]Octubre!F32+[12]Noviembre!F32+[12]Diciembre!F32</f>
        <v>3316</v>
      </c>
      <c r="G36" s="21">
        <f>+[12]Enero!G32+[12]Febrero!G32+[12]Marzo!G32+[12]Abril!G32+[12]Mayo!G32+[12]Junio!G32+[12]Julio!G32+[12]Agosto!G32+[12]Septiembre!G32+[12]Octubre!G32+[12]Noviembre!G32+[12]Diciembre!G32</f>
        <v>2680</v>
      </c>
      <c r="H36" s="21">
        <f>+[12]Enero!H32+[12]Febrero!H32+[12]Marzo!H32+[12]Abril!H32+[12]Mayo!H32+[12]Junio!H32+[12]Julio!H32+[12]Agosto!H32+[12]Septiembre!H32+[12]Octubre!H32+[12]Noviembre!H32+[12]Diciembre!H32</f>
        <v>30</v>
      </c>
      <c r="I36" s="21">
        <f>+[12]Enero!I32+[12]Febrero!I32+[12]Marzo!I32+[12]Abril!I32+[12]Mayo!I32+[12]Junio!I32+[12]Julio!I32+[12]Agosto!I32+[12]Septiembre!I32+[12]Octubre!I32+[12]Noviembre!I32+[12]Diciembre!I32</f>
        <v>3</v>
      </c>
      <c r="J36" s="21">
        <f t="shared" si="0"/>
        <v>16376</v>
      </c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</row>
    <row r="37" spans="1:40" ht="20.100000000000001" customHeight="1" x14ac:dyDescent="0.2">
      <c r="A37" s="226" t="s">
        <v>158</v>
      </c>
      <c r="B37" s="21">
        <f>+[12]Enero!B33+[12]Febrero!B33+[12]Marzo!B33+[12]Abril!B33+[12]Mayo!B33+[12]Junio!B33+[12]Julio!B33+[12]Agosto!B33+[12]Septiembre!B33+[12]Octubre!B33+[12]Noviembre!B33+[12]Diciembre!B33</f>
        <v>186</v>
      </c>
      <c r="C37" s="21">
        <f>+[12]Enero!C33+[12]Febrero!C33+[12]Marzo!C33+[12]Abril!C33+[12]Mayo!C33+[12]Junio!C33+[12]Julio!C33+[12]Agosto!C33+[12]Septiembre!C33+[12]Octubre!C33+[12]Noviembre!C33+[12]Diciembre!C33</f>
        <v>0</v>
      </c>
      <c r="D37" s="21">
        <f>+[12]Enero!D33+[12]Febrero!D33+[12]Marzo!D33+[12]Abril!D33+[12]Mayo!D33+[12]Junio!D33+[12]Julio!D33+[12]Agosto!D33+[12]Septiembre!D33+[12]Octubre!D33+[12]Noviembre!D33+[12]Diciembre!D33</f>
        <v>132</v>
      </c>
      <c r="E37" s="21">
        <f>+[12]Enero!E33+[12]Febrero!E33+[12]Marzo!E33+[12]Abril!E33+[12]Mayo!E33+[12]Junio!E33+[12]Julio!E33+[12]Agosto!E33+[12]Septiembre!E33+[12]Octubre!E33+[12]Noviembre!E33+[12]Diciembre!E33</f>
        <v>411</v>
      </c>
      <c r="F37" s="21">
        <f>+[12]Enero!F33+[12]Febrero!F33+[12]Marzo!F33+[12]Abril!F33+[12]Mayo!F33+[12]Junio!F33+[12]Julio!F33+[12]Agosto!F33+[12]Septiembre!F33+[12]Octubre!F33+[12]Noviembre!F33+[12]Diciembre!F33</f>
        <v>1357</v>
      </c>
      <c r="G37" s="21">
        <f>+[12]Enero!G33+[12]Febrero!G33+[12]Marzo!G33+[12]Abril!G33+[12]Mayo!G33+[12]Junio!G33+[12]Julio!G33+[12]Agosto!G33+[12]Septiembre!G33+[12]Octubre!G33+[12]Noviembre!G33+[12]Diciembre!G33</f>
        <v>451</v>
      </c>
      <c r="H37" s="21">
        <f>+[12]Enero!H33+[12]Febrero!H33+[12]Marzo!H33+[12]Abril!H33+[12]Mayo!H33+[12]Junio!H33+[12]Julio!H33+[12]Agosto!H33+[12]Septiembre!H33+[12]Octubre!H33+[12]Noviembre!H33+[12]Diciembre!H33</f>
        <v>2682</v>
      </c>
      <c r="I37" s="21">
        <f>+[12]Enero!I33+[12]Febrero!I33+[12]Marzo!I33+[12]Abril!I33+[12]Mayo!I33+[12]Junio!I33+[12]Julio!I33+[12]Agosto!I33+[12]Septiembre!I33+[12]Octubre!I33+[12]Noviembre!I33+[12]Diciembre!I33</f>
        <v>2648</v>
      </c>
      <c r="J37" s="21">
        <f t="shared" si="0"/>
        <v>7867</v>
      </c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</row>
    <row r="38" spans="1:40" ht="20.100000000000001" customHeight="1" x14ac:dyDescent="0.2">
      <c r="A38" s="226" t="s">
        <v>159</v>
      </c>
      <c r="B38" s="21">
        <f>+[12]Enero!B34+[12]Febrero!B34+[12]Marzo!B34+[12]Abril!B34+[12]Mayo!B34+[12]Junio!B34+[12]Julio!B34+[12]Agosto!B34+[12]Septiembre!B34+[12]Octubre!B34+[12]Noviembre!B34+[12]Diciembre!B34</f>
        <v>53</v>
      </c>
      <c r="C38" s="21">
        <f>+[12]Enero!C34+[12]Febrero!C34+[12]Marzo!C34+[12]Abril!C34+[12]Mayo!C34+[12]Junio!C34+[12]Julio!C34+[12]Agosto!C34+[12]Septiembre!C34+[12]Octubre!C34+[12]Noviembre!C34+[12]Diciembre!C34</f>
        <v>1999</v>
      </c>
      <c r="D38" s="21">
        <f>+[12]Enero!D34+[12]Febrero!D34+[12]Marzo!D34+[12]Abril!D34+[12]Mayo!D34+[12]Junio!D34+[12]Julio!D34+[12]Agosto!D34+[12]Septiembre!D34+[12]Octubre!D34+[12]Noviembre!D34+[12]Diciembre!D34</f>
        <v>117</v>
      </c>
      <c r="E38" s="21">
        <f>+[12]Enero!E34+[12]Febrero!E34+[12]Marzo!E34+[12]Abril!E34+[12]Mayo!E34+[12]Junio!E34+[12]Julio!E34+[12]Agosto!E34+[12]Septiembre!E34+[12]Octubre!E34+[12]Noviembre!E34+[12]Diciembre!E34</f>
        <v>1172</v>
      </c>
      <c r="F38" s="21">
        <f>+[12]Enero!F34+[12]Febrero!F34+[12]Marzo!F34+[12]Abril!F34+[12]Mayo!F34+[12]Junio!F34+[12]Julio!F34+[12]Agosto!F34+[12]Septiembre!F34+[12]Octubre!F34+[12]Noviembre!F34+[12]Diciembre!F34</f>
        <v>10029</v>
      </c>
      <c r="G38" s="21">
        <f>+[12]Enero!G34+[12]Febrero!G34+[12]Marzo!G34+[12]Abril!G34+[12]Mayo!G34+[12]Junio!G34+[12]Julio!G34+[12]Agosto!G34+[12]Septiembre!G34+[12]Octubre!G34+[12]Noviembre!G34+[12]Diciembre!G34</f>
        <v>180</v>
      </c>
      <c r="H38" s="21">
        <f>+[12]Enero!H34+[12]Febrero!H34+[12]Marzo!H34+[12]Abril!H34+[12]Mayo!H34+[12]Junio!H34+[12]Julio!H34+[12]Agosto!H34+[12]Septiembre!H34+[12]Octubre!H34+[12]Noviembre!H34+[12]Diciembre!H34</f>
        <v>200</v>
      </c>
      <c r="I38" s="21">
        <f>+[12]Enero!I34+[12]Febrero!I34+[12]Marzo!I34+[12]Abril!I34+[12]Mayo!I34+[12]Junio!I34+[12]Julio!I34+[12]Agosto!I34+[12]Septiembre!I34+[12]Octubre!I34+[12]Noviembre!I34+[12]Diciembre!I34</f>
        <v>6659</v>
      </c>
      <c r="J38" s="21">
        <f t="shared" si="0"/>
        <v>20409</v>
      </c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</row>
    <row r="39" spans="1:40" ht="20.100000000000001" customHeight="1" x14ac:dyDescent="0.2">
      <c r="A39" s="226" t="s">
        <v>160</v>
      </c>
      <c r="B39" s="21">
        <f>+[12]Enero!B35+[12]Febrero!B35+[12]Marzo!B35+[12]Abril!B35+[12]Mayo!B35+[12]Junio!B35+[12]Julio!B35+[12]Agosto!B35+[12]Septiembre!B35+[12]Octubre!B35+[12]Noviembre!B35+[12]Diciembre!B35</f>
        <v>876</v>
      </c>
      <c r="C39" s="21">
        <f>+[12]Enero!C35+[12]Febrero!C35+[12]Marzo!C35+[12]Abril!C35+[12]Mayo!C35+[12]Junio!C35+[12]Julio!C35+[12]Agosto!C35+[12]Septiembre!C35+[12]Octubre!C35+[12]Noviembre!C35+[12]Diciembre!C35</f>
        <v>1316</v>
      </c>
      <c r="D39" s="21">
        <f>+[12]Enero!D35+[12]Febrero!D35+[12]Marzo!D35+[12]Abril!D35+[12]Mayo!D35+[12]Junio!D35+[12]Julio!D35+[12]Agosto!D35+[12]Septiembre!D35+[12]Octubre!D35+[12]Noviembre!D35+[12]Diciembre!D35</f>
        <v>4459</v>
      </c>
      <c r="E39" s="21">
        <f>+[12]Enero!E35+[12]Febrero!E35+[12]Marzo!E35+[12]Abril!E35+[12]Mayo!E35+[12]Junio!E35+[12]Julio!E35+[12]Agosto!E35+[12]Septiembre!E35+[12]Octubre!E35+[12]Noviembre!E35+[12]Diciembre!E35</f>
        <v>1905</v>
      </c>
      <c r="F39" s="21">
        <f>+[12]Enero!F35+[12]Febrero!F35+[12]Marzo!F35+[12]Abril!F35+[12]Mayo!F35+[12]Junio!F35+[12]Julio!F35+[12]Agosto!F35+[12]Septiembre!F35+[12]Octubre!F35+[12]Noviembre!F35+[12]Diciembre!F35</f>
        <v>4431</v>
      </c>
      <c r="G39" s="21">
        <f>+[12]Enero!G35+[12]Febrero!G35+[12]Marzo!G35+[12]Abril!G35+[12]Mayo!G35+[12]Junio!G35+[12]Julio!G35+[12]Agosto!G35+[12]Septiembre!G35+[12]Octubre!G35+[12]Noviembre!G35+[12]Diciembre!G35</f>
        <v>2510</v>
      </c>
      <c r="H39" s="21">
        <f>+[12]Enero!H35+[12]Febrero!H35+[12]Marzo!H35+[12]Abril!H35+[12]Mayo!H35+[12]Junio!H35+[12]Julio!H35+[12]Agosto!H35+[12]Septiembre!H35+[12]Octubre!H35+[12]Noviembre!H35+[12]Diciembre!H35</f>
        <v>2317</v>
      </c>
      <c r="I39" s="21">
        <f>+[12]Enero!I35+[12]Febrero!I35+[12]Marzo!I35+[12]Abril!I35+[12]Mayo!I35+[12]Junio!I35+[12]Julio!I35+[12]Agosto!I35+[12]Septiembre!I35+[12]Octubre!I35+[12]Noviembre!I35+[12]Diciembre!I35</f>
        <v>2505</v>
      </c>
      <c r="J39" s="21">
        <f t="shared" si="0"/>
        <v>20319</v>
      </c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</row>
    <row r="40" spans="1:40" ht="20.100000000000001" customHeight="1" x14ac:dyDescent="0.2">
      <c r="A40" s="226" t="s">
        <v>161</v>
      </c>
      <c r="B40" s="21">
        <f>+[12]Enero!B36+[12]Febrero!B36+[12]Marzo!B36+[12]Abril!B36+[12]Mayo!B36+[12]Junio!B36+[12]Julio!B36+[12]Agosto!B36+[12]Septiembre!B36+[12]Octubre!B36+[12]Noviembre!B36+[12]Diciembre!B36</f>
        <v>200</v>
      </c>
      <c r="C40" s="21">
        <f>+[12]Enero!C36+[12]Febrero!C36+[12]Marzo!C36+[12]Abril!C36+[12]Mayo!C36+[12]Junio!C36+[12]Julio!C36+[12]Agosto!C36+[12]Septiembre!C36+[12]Octubre!C36+[12]Noviembre!C36+[12]Diciembre!C36</f>
        <v>0</v>
      </c>
      <c r="D40" s="21">
        <f>+[12]Enero!D36+[12]Febrero!D36+[12]Marzo!D36+[12]Abril!D36+[12]Mayo!D36+[12]Junio!D36+[12]Julio!D36+[12]Agosto!D36+[12]Septiembre!D36+[12]Octubre!D36+[12]Noviembre!D36+[12]Diciembre!D36</f>
        <v>3296</v>
      </c>
      <c r="E40" s="21">
        <f>+[12]Enero!E36+[12]Febrero!E36+[12]Marzo!E36+[12]Abril!E36+[12]Mayo!E36+[12]Junio!E36+[12]Julio!E36+[12]Agosto!E36+[12]Septiembre!E36+[12]Octubre!E36+[12]Noviembre!E36+[12]Diciembre!E36</f>
        <v>0</v>
      </c>
      <c r="F40" s="21">
        <f>+[12]Enero!F36+[12]Febrero!F36+[12]Marzo!F36+[12]Abril!F36+[12]Mayo!F36+[12]Junio!F36+[12]Julio!F36+[12]Agosto!F36+[12]Septiembre!F36+[12]Octubre!F36+[12]Noviembre!F36+[12]Diciembre!F36</f>
        <v>52</v>
      </c>
      <c r="G40" s="21">
        <f>+[12]Enero!G36+[12]Febrero!G36+[12]Marzo!G36+[12]Abril!G36+[12]Mayo!G36+[12]Junio!G36+[12]Julio!G36+[12]Agosto!G36+[12]Septiembre!G36+[12]Octubre!G36+[12]Noviembre!G36+[12]Diciembre!G36</f>
        <v>2699</v>
      </c>
      <c r="H40" s="21">
        <f>+[12]Enero!H36+[12]Febrero!H36+[12]Marzo!H36+[12]Abril!H36+[12]Mayo!H36+[12]Junio!H36+[12]Julio!H36+[12]Agosto!H36+[12]Septiembre!H36+[12]Octubre!H36+[12]Noviembre!H36+[12]Diciembre!H36</f>
        <v>2318</v>
      </c>
      <c r="I40" s="21">
        <f>+[12]Enero!I36+[12]Febrero!I36+[12]Marzo!I36+[12]Abril!I36+[12]Mayo!I36+[12]Junio!I36+[12]Julio!I36+[12]Agosto!I36+[12]Septiembre!I36+[12]Octubre!I36+[12]Noviembre!I36+[12]Diciembre!I36</f>
        <v>767</v>
      </c>
      <c r="J40" s="21">
        <f t="shared" si="0"/>
        <v>9332</v>
      </c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</row>
    <row r="41" spans="1:40" ht="20.100000000000001" customHeight="1" x14ac:dyDescent="0.2">
      <c r="A41" s="226" t="s">
        <v>162</v>
      </c>
      <c r="B41" s="21">
        <f>+[12]Enero!B37+[12]Febrero!B37+[12]Marzo!B37+[12]Abril!B37+[12]Mayo!B37+[12]Junio!B37+[12]Julio!B37+[12]Agosto!B37+[12]Septiembre!B37+[12]Octubre!B37+[12]Noviembre!B37+[12]Diciembre!B37</f>
        <v>18</v>
      </c>
      <c r="C41" s="21">
        <f>+[12]Enero!C37+[12]Febrero!C37+[12]Marzo!C37+[12]Abril!C37+[12]Mayo!C37+[12]Junio!C37+[12]Julio!C37+[12]Agosto!C37+[12]Septiembre!C37+[12]Octubre!C37+[12]Noviembre!C37+[12]Diciembre!C37</f>
        <v>571</v>
      </c>
      <c r="D41" s="21">
        <f>+[12]Enero!D37+[12]Febrero!D37+[12]Marzo!D37+[12]Abril!D37+[12]Mayo!D37+[12]Junio!D37+[12]Julio!D37+[12]Agosto!D37+[12]Septiembre!D37+[12]Octubre!D37+[12]Noviembre!D37+[12]Diciembre!D37</f>
        <v>60</v>
      </c>
      <c r="E41" s="21">
        <f>+[12]Enero!E37+[12]Febrero!E37+[12]Marzo!E37+[12]Abril!E37+[12]Mayo!E37+[12]Junio!E37+[12]Julio!E37+[12]Agosto!E37+[12]Septiembre!E37+[12]Octubre!E37+[12]Noviembre!E37+[12]Diciembre!E37</f>
        <v>182</v>
      </c>
      <c r="F41" s="21">
        <f>+[12]Enero!F37+[12]Febrero!F37+[12]Marzo!F37+[12]Abril!F37+[12]Mayo!F37+[12]Junio!F37+[12]Julio!F37+[12]Agosto!F37+[12]Septiembre!F37+[12]Octubre!F37+[12]Noviembre!F37+[12]Diciembre!F37</f>
        <v>123</v>
      </c>
      <c r="G41" s="21">
        <f>+[12]Enero!G37+[12]Febrero!G37+[12]Marzo!G37+[12]Abril!G37+[12]Mayo!G37+[12]Junio!G37+[12]Julio!G37+[12]Agosto!G37+[12]Septiembre!G37+[12]Octubre!G37+[12]Noviembre!G37+[12]Diciembre!G37</f>
        <v>35</v>
      </c>
      <c r="H41" s="21">
        <f>+[12]Enero!H37+[12]Febrero!H37+[12]Marzo!H37+[12]Abril!H37+[12]Mayo!H37+[12]Junio!H37+[12]Julio!H37+[12]Agosto!H37+[12]Septiembre!H37+[12]Octubre!H37+[12]Noviembre!H37+[12]Diciembre!H37</f>
        <v>37</v>
      </c>
      <c r="I41" s="21">
        <f>+[12]Enero!I37+[12]Febrero!I37+[12]Marzo!I37+[12]Abril!I37+[12]Mayo!I37+[12]Junio!I37+[12]Julio!I37+[12]Agosto!I37+[12]Septiembre!I37+[12]Octubre!I37+[12]Noviembre!I37+[12]Diciembre!I37</f>
        <v>1847</v>
      </c>
      <c r="J41" s="21">
        <f t="shared" si="0"/>
        <v>2873</v>
      </c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</row>
    <row r="42" spans="1:40" ht="20.100000000000001" customHeight="1" x14ac:dyDescent="0.2">
      <c r="A42" s="226" t="s">
        <v>163</v>
      </c>
      <c r="B42" s="21">
        <f>+[12]Enero!B38+[12]Febrero!B38+[12]Marzo!B38+[12]Abril!B38+[12]Mayo!B38+[12]Junio!B38+[12]Julio!B38+[12]Agosto!B38+[12]Septiembre!B38+[12]Octubre!B38+[12]Noviembre!B38+[12]Diciembre!B38</f>
        <v>1164</v>
      </c>
      <c r="C42" s="21">
        <f>+[12]Enero!C38+[12]Febrero!C38+[12]Marzo!C38+[12]Abril!C38+[12]Mayo!C38+[12]Junio!C38+[12]Julio!C38+[12]Agosto!C38+[12]Septiembre!C38+[12]Octubre!C38+[12]Noviembre!C38+[12]Diciembre!C38</f>
        <v>19603</v>
      </c>
      <c r="D42" s="21">
        <f>+[12]Enero!D38+[12]Febrero!D38+[12]Marzo!D38+[12]Abril!D38+[12]Mayo!D38+[12]Junio!D38+[12]Julio!D38+[12]Agosto!D38+[12]Septiembre!D38+[12]Octubre!D38+[12]Noviembre!D38+[12]Diciembre!D38</f>
        <v>470</v>
      </c>
      <c r="E42" s="21">
        <f>+[12]Enero!E38+[12]Febrero!E38+[12]Marzo!E38+[12]Abril!E38+[12]Mayo!E38+[12]Junio!E38+[12]Julio!E38+[12]Agosto!E38+[12]Septiembre!E38+[12]Octubre!E38+[12]Noviembre!E38+[12]Diciembre!E38</f>
        <v>417</v>
      </c>
      <c r="F42" s="21">
        <f>+[12]Enero!F38+[12]Febrero!F38+[12]Marzo!F38+[12]Abril!F38+[12]Mayo!F38+[12]Junio!F38+[12]Julio!F38+[12]Agosto!F38+[12]Septiembre!F38+[12]Octubre!F38+[12]Noviembre!F38+[12]Diciembre!F38</f>
        <v>55287</v>
      </c>
      <c r="G42" s="21">
        <f>+[12]Enero!G38+[12]Febrero!G38+[12]Marzo!G38+[12]Abril!G38+[12]Mayo!G38+[12]Junio!G38+[12]Julio!G38+[12]Agosto!G38+[12]Septiembre!G38+[12]Octubre!G38+[12]Noviembre!G38+[12]Diciembre!G38</f>
        <v>0</v>
      </c>
      <c r="H42" s="21">
        <f>+[12]Enero!H38+[12]Febrero!H38+[12]Marzo!H38+[12]Abril!H38+[12]Mayo!H38+[12]Junio!H38+[12]Julio!H38+[12]Agosto!H38+[12]Septiembre!H38+[12]Octubre!H38+[12]Noviembre!H38+[12]Diciembre!H38</f>
        <v>389</v>
      </c>
      <c r="I42" s="21">
        <f>+[12]Enero!I38+[12]Febrero!I38+[12]Marzo!I38+[12]Abril!I38+[12]Mayo!I38+[12]Junio!I38+[12]Julio!I38+[12]Agosto!I38+[12]Septiembre!I38+[12]Octubre!I38+[12]Noviembre!I38+[12]Diciembre!I38</f>
        <v>423</v>
      </c>
      <c r="J42" s="21">
        <f t="shared" si="0"/>
        <v>77753</v>
      </c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</row>
    <row r="43" spans="1:40" ht="20.100000000000001" customHeight="1" x14ac:dyDescent="0.2">
      <c r="A43" s="226" t="s">
        <v>164</v>
      </c>
      <c r="B43" s="21">
        <f>+[12]Enero!B39+[12]Febrero!B39+[12]Marzo!B39+[12]Abril!B39+[12]Mayo!B39+[12]Junio!B39+[12]Julio!B39+[12]Agosto!B39+[12]Septiembre!B39+[12]Octubre!B39+[12]Noviembre!B39+[12]Diciembre!B39</f>
        <v>0</v>
      </c>
      <c r="C43" s="21">
        <f>+[12]Enero!C39+[12]Febrero!C39+[12]Marzo!C39+[12]Abril!C39+[12]Mayo!C39+[12]Junio!C39+[12]Julio!C39+[12]Agosto!C39+[12]Septiembre!C39+[12]Octubre!C39+[12]Noviembre!C39+[12]Diciembre!C39</f>
        <v>0</v>
      </c>
      <c r="D43" s="21">
        <f>+[12]Enero!D39+[12]Febrero!D39+[12]Marzo!D39+[12]Abril!D39+[12]Mayo!D39+[12]Junio!D39+[12]Julio!D39+[12]Agosto!D39+[12]Septiembre!D39+[12]Octubre!D39+[12]Noviembre!D39+[12]Diciembre!D39</f>
        <v>23</v>
      </c>
      <c r="E43" s="21">
        <f>+[12]Enero!E39+[12]Febrero!E39+[12]Marzo!E39+[12]Abril!E39+[12]Mayo!E39+[12]Junio!E39+[12]Julio!E39+[12]Agosto!E39+[12]Septiembre!E39+[12]Octubre!E39+[12]Noviembre!E39+[12]Diciembre!E39</f>
        <v>0</v>
      </c>
      <c r="F43" s="21">
        <f>+[12]Enero!F39+[12]Febrero!F39+[12]Marzo!F39+[12]Abril!F39+[12]Mayo!F39+[12]Junio!F39+[12]Julio!F39+[12]Agosto!F39+[12]Septiembre!F39+[12]Octubre!F39+[12]Noviembre!F39+[12]Diciembre!F39</f>
        <v>850</v>
      </c>
      <c r="G43" s="21">
        <f>+[12]Enero!G39+[12]Febrero!G39+[12]Marzo!G39+[12]Abril!G39+[12]Mayo!G39+[12]Junio!G39+[12]Julio!G39+[12]Agosto!G39+[12]Septiembre!G39+[12]Octubre!G39+[12]Noviembre!G39+[12]Diciembre!G39</f>
        <v>0</v>
      </c>
      <c r="H43" s="21">
        <f>+[12]Enero!H39+[12]Febrero!H39+[12]Marzo!H39+[12]Abril!H39+[12]Mayo!H39+[12]Junio!H39+[12]Julio!H39+[12]Agosto!H39+[12]Septiembre!H39+[12]Octubre!H39+[12]Noviembre!H39+[12]Diciembre!H39</f>
        <v>0</v>
      </c>
      <c r="I43" s="21">
        <f>+[12]Enero!I39+[12]Febrero!I39+[12]Marzo!I39+[12]Abril!I39+[12]Mayo!I39+[12]Junio!I39+[12]Julio!I39+[12]Agosto!I39+[12]Septiembre!I39+[12]Octubre!I39+[12]Noviembre!I39+[12]Diciembre!I39</f>
        <v>35</v>
      </c>
      <c r="J43" s="21">
        <f t="shared" si="0"/>
        <v>908</v>
      </c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</row>
    <row r="44" spans="1:40" ht="20.100000000000001" customHeight="1" x14ac:dyDescent="0.2">
      <c r="A44" s="226" t="s">
        <v>165</v>
      </c>
      <c r="B44" s="21">
        <f>+[12]Enero!B40+[12]Febrero!B40+[12]Marzo!B40+[12]Abril!B40+[12]Mayo!B40+[12]Junio!B40+[12]Julio!B40+[12]Agosto!B40+[12]Septiembre!B40+[12]Octubre!B40+[12]Noviembre!B40+[12]Diciembre!B40</f>
        <v>4474</v>
      </c>
      <c r="C44" s="21">
        <f>+[12]Enero!C40+[12]Febrero!C40+[12]Marzo!C40+[12]Abril!C40+[12]Mayo!C40+[12]Junio!C40+[12]Julio!C40+[12]Agosto!C40+[12]Septiembre!C40+[12]Octubre!C40+[12]Noviembre!C40+[12]Diciembre!C40</f>
        <v>4115</v>
      </c>
      <c r="D44" s="21">
        <f>+[12]Enero!D40+[12]Febrero!D40+[12]Marzo!D40+[12]Abril!D40+[12]Mayo!D40+[12]Junio!D40+[12]Julio!D40+[12]Agosto!D40+[12]Septiembre!D40+[12]Octubre!D40+[12]Noviembre!D40+[12]Diciembre!D40</f>
        <v>38806</v>
      </c>
      <c r="E44" s="21">
        <f>+[12]Enero!E40+[12]Febrero!E40+[12]Marzo!E40+[12]Abril!E40+[12]Mayo!E40+[12]Junio!E40+[12]Julio!E40+[12]Agosto!E40+[12]Septiembre!E40+[12]Octubre!E40+[12]Noviembre!E40+[12]Diciembre!E40</f>
        <v>1532</v>
      </c>
      <c r="F44" s="21">
        <f>+[12]Enero!F40+[12]Febrero!F40+[12]Marzo!F40+[12]Abril!F40+[12]Mayo!F40+[12]Junio!F40+[12]Julio!F40+[12]Agosto!F40+[12]Septiembre!F40+[12]Octubre!F40+[12]Noviembre!F40+[12]Diciembre!F40</f>
        <v>10100</v>
      </c>
      <c r="G44" s="21">
        <f>+[12]Enero!G40+[12]Febrero!G40+[12]Marzo!G40+[12]Abril!G40+[12]Mayo!G40+[12]Junio!G40+[12]Julio!G40+[12]Agosto!G40+[12]Septiembre!G40+[12]Octubre!G40+[12]Noviembre!G40+[12]Diciembre!G40</f>
        <v>2263</v>
      </c>
      <c r="H44" s="21">
        <f>+[12]Enero!H40+[12]Febrero!H40+[12]Marzo!H40+[12]Abril!H40+[12]Mayo!H40+[12]Junio!H40+[12]Julio!H40+[12]Agosto!H40+[12]Septiembre!H40+[12]Octubre!H40+[12]Noviembre!H40+[12]Diciembre!H40</f>
        <v>6613</v>
      </c>
      <c r="I44" s="21">
        <f>+[12]Enero!I40+[12]Febrero!I40+[12]Marzo!I40+[12]Abril!I40+[12]Mayo!I40+[12]Junio!I40+[12]Julio!I40+[12]Agosto!I40+[12]Septiembre!I40+[12]Octubre!I40+[12]Noviembre!I40+[12]Diciembre!I40</f>
        <v>1415</v>
      </c>
      <c r="J44" s="21">
        <f t="shared" si="0"/>
        <v>69318</v>
      </c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</row>
    <row r="45" spans="1:40" ht="20.100000000000001" customHeight="1" x14ac:dyDescent="0.2">
      <c r="A45" s="226" t="s">
        <v>166</v>
      </c>
      <c r="B45" s="21">
        <f>+[12]Enero!B41+[12]Febrero!B41+[12]Marzo!B41+[12]Abril!B41+[12]Mayo!B41+[12]Junio!B41+[12]Julio!B41+[12]Agosto!B41+[12]Septiembre!B41+[12]Octubre!B41+[12]Noviembre!B41+[12]Diciembre!B41</f>
        <v>27059</v>
      </c>
      <c r="C45" s="21">
        <f>+[12]Enero!C41+[12]Febrero!C41+[12]Marzo!C41+[12]Abril!C41+[12]Mayo!C41+[12]Junio!C41+[12]Julio!C41+[12]Agosto!C41+[12]Septiembre!C41+[12]Octubre!C41+[12]Noviembre!C41+[12]Diciembre!C41</f>
        <v>25306</v>
      </c>
      <c r="D45" s="21">
        <f>+[12]Enero!D41+[12]Febrero!D41+[12]Marzo!D41+[12]Abril!D41+[12]Mayo!D41+[12]Junio!D41+[12]Julio!D41+[12]Agosto!D41+[12]Septiembre!D41+[12]Octubre!D41+[12]Noviembre!D41+[12]Diciembre!D41</f>
        <v>24307</v>
      </c>
      <c r="E45" s="21">
        <f>+[12]Enero!E41+[12]Febrero!E41+[12]Marzo!E41+[12]Abril!E41+[12]Mayo!E41+[12]Junio!E41+[12]Julio!E41+[12]Agosto!E41+[12]Septiembre!E41+[12]Octubre!E41+[12]Noviembre!E41+[12]Diciembre!E41</f>
        <v>53750</v>
      </c>
      <c r="F45" s="21">
        <f>+[12]Enero!F41+[12]Febrero!F41+[12]Marzo!F41+[12]Abril!F41+[12]Mayo!F41+[12]Junio!F41+[12]Julio!F41+[12]Agosto!F41+[12]Septiembre!F41+[12]Octubre!F41+[12]Noviembre!F41+[12]Diciembre!F41</f>
        <v>33144</v>
      </c>
      <c r="G45" s="21">
        <f>+[12]Enero!G41+[12]Febrero!G41+[12]Marzo!G41+[12]Abril!G41+[12]Mayo!G41+[12]Junio!G41+[12]Julio!G41+[12]Agosto!G41+[12]Septiembre!G41+[12]Octubre!G41+[12]Noviembre!G41+[12]Diciembre!G41</f>
        <v>26640</v>
      </c>
      <c r="H45" s="21">
        <f>+[12]Enero!H41+[12]Febrero!H41+[12]Marzo!H41+[12]Abril!H41+[12]Mayo!H41+[12]Junio!H41+[12]Julio!H41+[12]Agosto!H41+[12]Septiembre!H41+[12]Octubre!H41+[12]Noviembre!H41+[12]Diciembre!H41</f>
        <v>24488</v>
      </c>
      <c r="I45" s="21">
        <f>+[12]Enero!I41+[12]Febrero!I41+[12]Marzo!I41+[12]Abril!I41+[12]Mayo!I41+[12]Junio!I41+[12]Julio!I41+[12]Agosto!I41+[12]Septiembre!I41+[12]Octubre!I41+[12]Noviembre!I41+[12]Diciembre!I41</f>
        <v>10683</v>
      </c>
      <c r="J45" s="21">
        <f t="shared" si="0"/>
        <v>225377</v>
      </c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</row>
    <row r="46" spans="1:40" ht="20.100000000000001" customHeight="1" x14ac:dyDescent="0.2">
      <c r="A46" s="227" t="s">
        <v>10</v>
      </c>
      <c r="B46" s="228">
        <f t="shared" ref="B46:I46" si="1">SUM(B12:B45)</f>
        <v>189262</v>
      </c>
      <c r="C46" s="228">
        <f t="shared" si="1"/>
        <v>1480558</v>
      </c>
      <c r="D46" s="228">
        <f t="shared" si="1"/>
        <v>934209</v>
      </c>
      <c r="E46" s="228">
        <f t="shared" si="1"/>
        <v>689013</v>
      </c>
      <c r="F46" s="228">
        <f t="shared" si="1"/>
        <v>404665</v>
      </c>
      <c r="G46" s="228">
        <f t="shared" si="1"/>
        <v>359474</v>
      </c>
      <c r="H46" s="228">
        <f t="shared" si="1"/>
        <v>1168211</v>
      </c>
      <c r="I46" s="228">
        <f t="shared" si="1"/>
        <v>194635</v>
      </c>
      <c r="J46" s="228">
        <f>SUM(J12:J45)</f>
        <v>5420027</v>
      </c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</row>
    <row r="47" spans="1:40" x14ac:dyDescent="0.2">
      <c r="A47" s="185" t="s">
        <v>254</v>
      </c>
      <c r="B47" s="187"/>
      <c r="C47" s="187"/>
      <c r="D47" s="187"/>
      <c r="E47" s="187"/>
      <c r="F47" s="187" t="s">
        <v>272</v>
      </c>
      <c r="G47" s="187"/>
      <c r="H47" s="187"/>
      <c r="I47" s="187"/>
      <c r="J47" s="187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</row>
    <row r="48" spans="1:40" x14ac:dyDescent="0.2">
      <c r="A48" s="185" t="s">
        <v>255</v>
      </c>
      <c r="B48" s="187"/>
      <c r="C48" s="187"/>
      <c r="D48" s="187"/>
      <c r="E48" s="187"/>
      <c r="F48" s="187" t="s">
        <v>273</v>
      </c>
      <c r="G48" s="187"/>
      <c r="H48" s="187"/>
      <c r="I48" s="187"/>
      <c r="J48" s="187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</row>
    <row r="49" spans="1:40" x14ac:dyDescent="0.2">
      <c r="A49" s="185"/>
      <c r="B49" s="187"/>
      <c r="C49" s="187"/>
      <c r="D49" s="187"/>
      <c r="E49" s="187"/>
      <c r="F49" s="187"/>
      <c r="G49" s="187"/>
      <c r="H49" s="187"/>
      <c r="I49" s="187"/>
      <c r="J49" s="187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</row>
    <row r="50" spans="1:40" x14ac:dyDescent="0.2">
      <c r="A50" s="185"/>
      <c r="B50" s="187"/>
      <c r="C50" s="187"/>
      <c r="D50" s="187"/>
      <c r="E50" s="187"/>
      <c r="F50" s="187"/>
      <c r="G50" s="187"/>
      <c r="H50" s="187"/>
      <c r="I50" s="187"/>
      <c r="J50" s="187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</row>
    <row r="51" spans="1:40" ht="15" customHeight="1" x14ac:dyDescent="0.2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</row>
    <row r="52" spans="1:40" x14ac:dyDescent="0.2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</row>
    <row r="53" spans="1:40" x14ac:dyDescent="0.2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</row>
    <row r="54" spans="1:40" hidden="1" x14ac:dyDescent="0.2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</row>
    <row r="55" spans="1:40" x14ac:dyDescent="0.2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</row>
    <row r="56" spans="1:40" s="225" customFormat="1" ht="15.75" x14ac:dyDescent="0.25">
      <c r="A56" s="244" t="s">
        <v>193</v>
      </c>
      <c r="B56" s="244"/>
      <c r="C56" s="244"/>
      <c r="D56" s="244"/>
      <c r="E56" s="244"/>
      <c r="F56" s="244"/>
      <c r="G56" s="244"/>
      <c r="H56" s="244"/>
      <c r="I56" s="244"/>
      <c r="J56" s="24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24"/>
      <c r="AD56" s="224"/>
      <c r="AE56" s="224"/>
      <c r="AF56" s="224"/>
      <c r="AG56" s="224"/>
      <c r="AH56" s="224"/>
      <c r="AI56" s="224"/>
      <c r="AJ56" s="224"/>
      <c r="AK56" s="224"/>
      <c r="AL56" s="224"/>
      <c r="AM56" s="224"/>
      <c r="AN56" s="224"/>
    </row>
    <row r="57" spans="1:40" s="225" customFormat="1" ht="15.75" x14ac:dyDescent="0.25">
      <c r="A57" s="244" t="s">
        <v>192</v>
      </c>
      <c r="B57" s="244"/>
      <c r="C57" s="244"/>
      <c r="D57" s="244"/>
      <c r="E57" s="244"/>
      <c r="F57" s="244"/>
      <c r="G57" s="244"/>
      <c r="H57" s="244"/>
      <c r="I57" s="244"/>
      <c r="J57" s="24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24"/>
      <c r="AD57" s="224"/>
      <c r="AE57" s="224"/>
      <c r="AF57" s="224"/>
      <c r="AG57" s="224"/>
      <c r="AH57" s="224"/>
      <c r="AI57" s="224"/>
      <c r="AJ57" s="224"/>
      <c r="AK57" s="224"/>
      <c r="AL57" s="224"/>
      <c r="AM57" s="224"/>
      <c r="AN57" s="224"/>
    </row>
    <row r="58" spans="1:40" ht="7.5" customHeight="1" x14ac:dyDescent="0.2">
      <c r="A58" s="231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</row>
    <row r="59" spans="1:40" hidden="1" x14ac:dyDescent="0.2">
      <c r="A59" s="171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</row>
    <row r="60" spans="1:40" hidden="1" x14ac:dyDescent="0.2">
      <c r="A60" s="171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</row>
    <row r="61" spans="1:40" x14ac:dyDescent="0.2">
      <c r="A61" s="126" t="s">
        <v>1</v>
      </c>
      <c r="B61" s="126" t="s">
        <v>2</v>
      </c>
      <c r="C61" s="126" t="s">
        <v>3</v>
      </c>
      <c r="D61" s="126" t="s">
        <v>4</v>
      </c>
      <c r="E61" s="126" t="s">
        <v>5</v>
      </c>
      <c r="F61" s="126" t="s">
        <v>6</v>
      </c>
      <c r="G61" s="126" t="s">
        <v>7</v>
      </c>
      <c r="H61" s="126" t="s">
        <v>8</v>
      </c>
      <c r="I61" s="126" t="s">
        <v>9</v>
      </c>
      <c r="J61" s="126" t="s">
        <v>10</v>
      </c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</row>
    <row r="62" spans="1:40" ht="20.100000000000001" customHeight="1" x14ac:dyDescent="0.2">
      <c r="A62" s="232" t="s">
        <v>275</v>
      </c>
      <c r="B62" s="233">
        <f>+[12]Enero!B52+[12]Febrero!B56+[12]Marzo!B56+[12]Abril!B55+[12]Mayo!B56+[12]Junio!B56+[12]Julio!B56+[12]Agosto!B56+[12]Septiembre!B56+[12]Octubre!B56+[12]Noviembre!B56+[12]Diciembre!B56</f>
        <v>26870</v>
      </c>
      <c r="C62" s="233">
        <f>+[12]Enero!C52+[12]Febrero!C56+[12]Marzo!C56+[12]Abril!C55+[12]Mayo!C56+[12]Junio!C56+[12]Julio!C56+[12]Agosto!C56+[12]Septiembre!C56+[12]Octubre!C56+[12]Noviembre!C56+[12]Diciembre!C56</f>
        <v>1210118</v>
      </c>
      <c r="D62" s="233">
        <f>+[12]Enero!D52+[12]Febrero!D56+[12]Marzo!D56+[12]Abril!D55+[12]Mayo!D56+[12]Junio!D56+[12]Julio!D56+[12]Agosto!D56+[12]Septiembre!D56+[12]Octubre!D56+[12]Noviembre!D56+[12]Diciembre!D56</f>
        <v>677736</v>
      </c>
      <c r="E62" s="233">
        <f>+[12]Enero!E52+[12]Febrero!E56+[12]Marzo!E56+[12]Abril!E55+[12]Mayo!E56+[12]Junio!E56+[12]Julio!E56+[12]Agosto!E56+[12]Septiembre!E56+[12]Octubre!E56+[12]Noviembre!E56+[12]Diciembre!E56</f>
        <v>414751</v>
      </c>
      <c r="F62" s="233">
        <f>+[12]Enero!F52+[12]Febrero!F56+[12]Marzo!F56+[12]Abril!F55+[12]Mayo!F56+[12]Junio!F56+[12]Julio!F56+[12]Agosto!F56+[12]Septiembre!F56+[12]Octubre!F56+[12]Noviembre!F56+[12]Diciembre!F56</f>
        <v>38810</v>
      </c>
      <c r="G62" s="233">
        <f>+[12]Enero!G52+[12]Febrero!G56+[12]Marzo!G56+[12]Abril!G55+[12]Mayo!G56+[12]Junio!G56+[12]Julio!G56+[12]Agosto!G56+[12]Septiembre!G56+[12]Octubre!G56+[12]Noviembre!G56+[12]Diciembre!G56</f>
        <v>0</v>
      </c>
      <c r="H62" s="233">
        <f>+[12]Enero!H52+[12]Febrero!H56+[12]Marzo!H56+[12]Abril!H55+[12]Mayo!H56+[12]Junio!H56+[12]Julio!H56+[12]Agosto!H56+[12]Septiembre!H56+[12]Octubre!H56+[12]Noviembre!H56+[12]Diciembre!H56</f>
        <v>140971</v>
      </c>
      <c r="I62" s="233">
        <f>+[12]Enero!I52+[12]Febrero!I56+[12]Marzo!I56+[12]Abril!I55+[12]Mayo!I56+[12]Junio!I56+[12]Julio!I56+[12]Agosto!I56+[12]Septiembre!I56+[12]Octubre!I56+[12]Noviembre!I56+[12]Diciembre!I56</f>
        <v>49107</v>
      </c>
      <c r="J62" s="233">
        <f>SUM(B62:I62)</f>
        <v>2558363</v>
      </c>
      <c r="K62" s="85"/>
      <c r="L62" s="9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</row>
    <row r="63" spans="1:40" ht="20.100000000000001" customHeight="1" x14ac:dyDescent="0.2">
      <c r="A63" s="232" t="s">
        <v>134</v>
      </c>
      <c r="B63" s="233">
        <f>+[12]Enero!B53+[12]Febrero!B57+[12]Marzo!B57+[12]Abril!B56+[12]Mayo!B57+[12]Junio!B57+[12]Julio!B57+[12]Agosto!B57+[12]Septiembre!B57+[12]Octubre!B57+[12]Noviembre!B57+[12]Diciembre!B57</f>
        <v>43613</v>
      </c>
      <c r="C63" s="233">
        <f>+[12]Enero!C53+[12]Febrero!C57+[12]Marzo!C57+[12]Abril!C56+[12]Mayo!C57+[12]Junio!C57+[12]Julio!C57+[12]Agosto!C57+[12]Septiembre!C57+[12]Octubre!C57+[12]Noviembre!C57+[12]Diciembre!C57</f>
        <v>14732</v>
      </c>
      <c r="D63" s="233">
        <f>+[12]Enero!D53+[12]Febrero!D57+[12]Marzo!D57+[12]Abril!D56+[12]Mayo!D57+[12]Junio!D57+[12]Julio!D57+[12]Agosto!D57+[12]Septiembre!D57+[12]Octubre!D57+[12]Noviembre!D57+[12]Diciembre!D57</f>
        <v>22612</v>
      </c>
      <c r="E63" s="233">
        <f>+[12]Enero!E53+[12]Febrero!E57+[12]Marzo!E57+[12]Abril!E56+[12]Mayo!E57+[12]Junio!E57+[12]Julio!E57+[12]Agosto!E57+[12]Septiembre!E57+[12]Octubre!E57+[12]Noviembre!E57+[12]Diciembre!E57</f>
        <v>19888</v>
      </c>
      <c r="F63" s="233">
        <f>+[12]Enero!F53+[12]Febrero!F57+[12]Marzo!F57+[12]Abril!F56+[12]Mayo!F57+[12]Junio!F57+[12]Julio!F57+[12]Agosto!F57+[12]Septiembre!F57+[12]Octubre!F57+[12]Noviembre!F57+[12]Diciembre!F57</f>
        <v>36119</v>
      </c>
      <c r="G63" s="233">
        <f>+[12]Enero!G53+[12]Febrero!G57+[12]Marzo!G57+[12]Abril!G56+[12]Mayo!G57+[12]Junio!G57+[12]Julio!G57+[12]Agosto!G57+[12]Septiembre!G57+[12]Octubre!G57+[12]Noviembre!G57+[12]Diciembre!G57</f>
        <v>39933</v>
      </c>
      <c r="H63" s="233">
        <f>+[12]Enero!H53+[12]Febrero!H57+[12]Marzo!H57+[12]Abril!H56+[12]Mayo!H57+[12]Junio!H57+[12]Julio!H57+[12]Agosto!H57+[12]Septiembre!H57+[12]Octubre!H57+[12]Noviembre!H57+[12]Diciembre!H57</f>
        <v>228618</v>
      </c>
      <c r="I63" s="233">
        <f>+[12]Enero!I53+[12]Febrero!I57+[12]Marzo!I57+[12]Abril!I56+[12]Mayo!I57+[12]Junio!I57+[12]Julio!I57+[12]Agosto!I57+[12]Septiembre!I57+[12]Octubre!I57+[12]Noviembre!I57+[12]Diciembre!I57</f>
        <v>16379</v>
      </c>
      <c r="J63" s="233">
        <f t="shared" ref="J63:J93" si="2">SUM(B63:I63)</f>
        <v>421894</v>
      </c>
      <c r="K63" s="85"/>
      <c r="L63" s="9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</row>
    <row r="64" spans="1:40" ht="20.100000000000001" customHeight="1" x14ac:dyDescent="0.2">
      <c r="A64" s="232" t="s">
        <v>135</v>
      </c>
      <c r="B64" s="233">
        <f>+[12]Enero!B54+[12]Febrero!B58+[12]Marzo!B58+[12]Abril!B57+[12]Mayo!B58+[12]Junio!B58+[12]Julio!B58+[12]Agosto!B58+[12]Septiembre!B58+[12]Octubre!B58+[12]Noviembre!B58+[12]Diciembre!B58</f>
        <v>150</v>
      </c>
      <c r="C64" s="233">
        <f>+[12]Enero!C54+[12]Febrero!C58+[12]Marzo!C58+[12]Abril!C57+[12]Mayo!C58+[12]Junio!C58+[12]Julio!C58+[12]Agosto!C58+[12]Septiembre!C58+[12]Octubre!C58+[12]Noviembre!C58+[12]Diciembre!C58</f>
        <v>2219</v>
      </c>
      <c r="D64" s="233">
        <f>+[12]Enero!D54+[12]Febrero!D58+[12]Marzo!D58+[12]Abril!D57+[12]Mayo!D58+[12]Junio!D58+[12]Julio!D58+[12]Agosto!D58+[12]Septiembre!D58+[12]Octubre!D58+[12]Noviembre!D58+[12]Diciembre!D58</f>
        <v>250</v>
      </c>
      <c r="E64" s="233">
        <f>+[12]Enero!E54+[12]Febrero!E58+[12]Marzo!E58+[12]Abril!E57+[12]Mayo!E58+[12]Junio!E58+[12]Julio!E58+[12]Agosto!E58+[12]Septiembre!E58+[12]Octubre!E58+[12]Noviembre!E58+[12]Diciembre!E58</f>
        <v>0</v>
      </c>
      <c r="F64" s="233">
        <f>+[12]Enero!F54+[12]Febrero!F58+[12]Marzo!F58+[12]Abril!F57+[12]Mayo!F58+[12]Junio!F58+[12]Julio!F58+[12]Agosto!F58+[12]Septiembre!F58+[12]Octubre!F58+[12]Noviembre!F58+[12]Diciembre!F58</f>
        <v>0</v>
      </c>
      <c r="G64" s="233">
        <f>+[12]Enero!G54+[12]Febrero!G58+[12]Marzo!G58+[12]Abril!G57+[12]Mayo!G58+[12]Junio!G58+[12]Julio!G58+[12]Agosto!G58+[12]Septiembre!G58+[12]Octubre!G58+[12]Noviembre!G58+[12]Diciembre!G58</f>
        <v>18942</v>
      </c>
      <c r="H64" s="233">
        <f>+[12]Enero!H54+[12]Febrero!H58+[12]Marzo!H58+[12]Abril!H57+[12]Mayo!H58+[12]Junio!H58+[12]Julio!H58+[12]Agosto!H58+[12]Septiembre!H58+[12]Octubre!H58+[12]Noviembre!H58+[12]Diciembre!H58</f>
        <v>0</v>
      </c>
      <c r="I64" s="233">
        <f>+[12]Enero!I54+[12]Febrero!I58+[12]Marzo!I58+[12]Abril!I57+[12]Mayo!I58+[12]Junio!I58+[12]Julio!I58+[12]Agosto!I58+[12]Septiembre!I58+[12]Octubre!I58+[12]Noviembre!I58+[12]Diciembre!I58</f>
        <v>0</v>
      </c>
      <c r="J64" s="233">
        <f t="shared" si="2"/>
        <v>21561</v>
      </c>
      <c r="K64" s="85"/>
      <c r="L64" s="9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</row>
    <row r="65" spans="1:40" ht="20.100000000000001" customHeight="1" x14ac:dyDescent="0.2">
      <c r="A65" s="232" t="s">
        <v>136</v>
      </c>
      <c r="B65" s="233">
        <f>(+[12]Enero!B55+[12]Febrero!B59+[12]Marzo!B59+[12]Abril!B58+[12]Mayo!B59+[12]Junio!B59+[12]Julio!B59+[12]Agosto!B59+[12]Septiembre!B59+[12]Octubre!B59+[12]Noviembre!B59+[12]Diciembre!B59)/1.62</f>
        <v>12440.123456790123</v>
      </c>
      <c r="C65" s="233">
        <f>+([12]Enero!C55+[12]Febrero!C59+[12]Marzo!C59+[12]Abril!C58+[12]Mayo!C59+[12]Junio!C59+[12]Julio!C59+[12]Agosto!C59+[12]Septiembre!C59+[12]Octubre!C59+[12]Noviembre!C59+[12]Diciembre!C59)/6.62</f>
        <v>373703.17220543808</v>
      </c>
      <c r="D65" s="233">
        <f>+([12]Enero!D55+[12]Febrero!D59+[12]Marzo!D59+[12]Abril!D58+[12]Mayo!D59+[12]Junio!D59+[12]Julio!D59+[12]Agosto!D59+[12]Septiembre!D59+[12]Octubre!D59+[12]Noviembre!D59+[12]Diciembre!D59)/3.62</f>
        <v>69064.36464088397</v>
      </c>
      <c r="E65" s="233">
        <f>+([12]Enero!E55+[12]Febrero!E59+[12]Marzo!E59+[12]Abril!E58+[12]Mayo!E59+[12]Junio!E59+[12]Julio!E59+[12]Agosto!E59+[12]Septiembre!E59+[12]Octubre!E59+[12]Noviembre!E59+[12]Diciembre!E59)/4.62</f>
        <v>4833.7662337662341</v>
      </c>
      <c r="F65" s="233">
        <f>(+[12]Enero!F55+[12]Febrero!F59+[12]Marzo!F59+[12]Abril!F58+[12]Mayo!F59+[12]Junio!F59+[12]Julio!F59+[12]Agosto!F59+[12]Septiembre!F59+[12]Octubre!F59+[12]Noviembre!F59+[12]Diciembre!F59)/7.62</f>
        <v>12291.732283464567</v>
      </c>
      <c r="G65" s="233">
        <f>+[12]Enero!G55+[12]Febrero!G59+[12]Marzo!G59+[12]Abril!G58+[12]Mayo!G59+[12]Junio!G59+[12]Julio!G59+[12]Agosto!G59+[12]Septiembre!G59+[12]Octubre!G59+[12]Noviembre!G59+[12]Diciembre!G59</f>
        <v>57157</v>
      </c>
      <c r="H65" s="233">
        <f>+([12]Enero!H55+[12]Febrero!H59+[12]Marzo!H59+[12]Abril!H58+[12]Mayo!H59+[12]Junio!H59+[12]Julio!H59+[12]Agosto!H59+[12]Septiembre!H59+[12]Octubre!H59+[12]Noviembre!H59+[12]Diciembre!H59)/5.62</f>
        <v>2201.0676156583631</v>
      </c>
      <c r="I65" s="233">
        <f>+([12]Enero!I55+[12]Febrero!I59+[12]Marzo!I59+[12]Abril!I58+[12]Mayo!I59+[12]Junio!I59+[12]Julio!I59+[12]Agosto!I59+[12]Septiembre!I59+[12]Octubre!I59+[12]Noviembre!I59+[12]Diciembre!I59)/2.841582</f>
        <v>125621.57277178699</v>
      </c>
      <c r="J65" s="233">
        <f t="shared" si="2"/>
        <v>657312.79920778831</v>
      </c>
      <c r="K65" s="85"/>
      <c r="L65" s="9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</row>
    <row r="66" spans="1:40" ht="20.100000000000001" customHeight="1" x14ac:dyDescent="0.2">
      <c r="A66" s="232" t="s">
        <v>137</v>
      </c>
      <c r="B66" s="233">
        <f>+[12]Enero!B56+[12]Febrero!B60+[12]Marzo!B60+[12]Abril!B59+[12]Mayo!B60+[12]Junio!B60+[12]Julio!B60+[12]Agosto!B60+[12]Septiembre!B60+[12]Octubre!B60+[12]Noviembre!B60+[12]Diciembre!B60</f>
        <v>0</v>
      </c>
      <c r="C66" s="233">
        <f>+[12]Enero!C56+[12]Febrero!C60+[12]Marzo!C60+[12]Abril!C59+[12]Mayo!C60+[12]Junio!C60+[12]Julio!C60+[12]Agosto!C60+[12]Septiembre!C60+[12]Octubre!C60+[12]Noviembre!C60+[12]Diciembre!C60</f>
        <v>0</v>
      </c>
      <c r="D66" s="233">
        <f>+[12]Enero!D56+[12]Febrero!D60+[12]Marzo!D60+[12]Abril!D59+[12]Mayo!D60+[12]Junio!D60+[12]Julio!D60+[12]Agosto!D60+[12]Septiembre!D60+[12]Octubre!D60+[12]Noviembre!D60+[12]Diciembre!D60</f>
        <v>8358</v>
      </c>
      <c r="E66" s="233">
        <f>+[12]Enero!E56+[12]Febrero!E60+[12]Marzo!E60+[12]Abril!E59+[12]Mayo!E60+[12]Junio!E60+[12]Julio!E60+[12]Agosto!E60+[12]Septiembre!E60+[12]Octubre!E60+[12]Noviembre!E60+[12]Diciembre!E60</f>
        <v>45</v>
      </c>
      <c r="F66" s="233">
        <f>+[12]Enero!F56+[12]Febrero!F60+[12]Marzo!F60+[12]Abril!F59+[12]Mayo!F60+[12]Junio!F60+[12]Julio!F60+[12]Agosto!F60+[12]Septiembre!F60+[12]Octubre!F60+[12]Noviembre!F60+[12]Diciembre!F60</f>
        <v>134</v>
      </c>
      <c r="G66" s="233">
        <f>+[12]Enero!G56+[12]Febrero!G60+[12]Marzo!G60+[12]Abril!G59+[12]Mayo!G60+[12]Junio!G60+[12]Julio!G60+[12]Agosto!G60+[12]Septiembre!G60+[12]Octubre!G60+[12]Noviembre!G60+[12]Diciembre!G60</f>
        <v>32</v>
      </c>
      <c r="H66" s="233">
        <f>+[12]Enero!H56+[12]Febrero!H60+[12]Marzo!H60+[12]Abril!H59+[12]Mayo!H60+[12]Junio!H60+[12]Julio!H60+[12]Agosto!H60+[12]Septiembre!H60+[12]Octubre!H60+[12]Noviembre!H60+[12]Diciembre!H60</f>
        <v>30155</v>
      </c>
      <c r="I66" s="233">
        <f>+[12]Enero!I56+[12]Febrero!I60+[12]Marzo!I60+[12]Abril!I59+[12]Mayo!I60+[12]Junio!I60+[12]Julio!I60+[12]Agosto!I60+[12]Septiembre!I60+[12]Octubre!I60+[12]Noviembre!I60+[12]Diciembre!I60</f>
        <v>2102</v>
      </c>
      <c r="J66" s="233">
        <f t="shared" si="2"/>
        <v>40826</v>
      </c>
      <c r="K66" s="85"/>
      <c r="L66" s="9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</row>
    <row r="67" spans="1:40" ht="20.100000000000001" customHeight="1" x14ac:dyDescent="0.2">
      <c r="A67" s="232" t="s">
        <v>138</v>
      </c>
      <c r="B67" s="233">
        <f>+[12]Enero!B57+[12]Febrero!B61+[12]Marzo!B61+[12]Abril!B60+[12]Mayo!B61+[12]Junio!B61+[12]Julio!B61+[12]Agosto!B61+[12]Septiembre!B61+[12]Octubre!B61+[12]Noviembre!B61+[12]Diciembre!B61</f>
        <v>4991</v>
      </c>
      <c r="C67" s="233">
        <f>+[12]Enero!C57+[12]Febrero!C61+[12]Marzo!C61+[12]Abril!C60+[12]Mayo!C61+[12]Junio!C61+[12]Julio!C61+[12]Agosto!C61+[12]Septiembre!C61+[12]Octubre!C61+[12]Noviembre!C61+[12]Diciembre!C61</f>
        <v>2037</v>
      </c>
      <c r="D67" s="233">
        <f>+[12]Enero!D57+[12]Febrero!D61+[12]Marzo!D61+[12]Abril!D60+[12]Mayo!D61+[12]Junio!D61+[12]Julio!D61+[12]Agosto!D61+[12]Septiembre!D61+[12]Octubre!D61+[12]Noviembre!D61+[12]Diciembre!D61</f>
        <v>13211</v>
      </c>
      <c r="E67" s="233">
        <f>+[12]Enero!E57+[12]Febrero!E61+[12]Marzo!E61+[12]Abril!E60+[12]Mayo!E61+[12]Junio!E61+[12]Julio!E61+[12]Agosto!E61+[12]Septiembre!E61+[12]Octubre!E61+[12]Noviembre!E61+[12]Diciembre!E61</f>
        <v>19281</v>
      </c>
      <c r="F67" s="233">
        <f>+[12]Enero!F57+[12]Febrero!F61+[12]Marzo!F61+[12]Abril!F60+[12]Mayo!F61+[12]Junio!F61+[12]Julio!F61+[12]Agosto!F61+[12]Septiembre!F61+[12]Octubre!F61+[12]Noviembre!F61+[12]Diciembre!F61</f>
        <v>19097</v>
      </c>
      <c r="G67" s="233">
        <f>+[12]Enero!G57+[12]Febrero!G61+[12]Marzo!G61+[12]Abril!G60+[12]Mayo!G61+[12]Junio!G61+[12]Julio!G61+[12]Agosto!G61+[12]Septiembre!G61+[12]Octubre!G61+[12]Noviembre!G61+[12]Diciembre!G61</f>
        <v>13088</v>
      </c>
      <c r="H67" s="233">
        <f>+[12]Enero!H57+[12]Febrero!H61+[12]Marzo!H61+[12]Abril!H60+[12]Mayo!H61+[12]Junio!H61+[12]Julio!H61+[12]Agosto!H61+[12]Septiembre!H61+[12]Octubre!H61+[12]Noviembre!H61+[12]Diciembre!H61</f>
        <v>216072</v>
      </c>
      <c r="I67" s="233">
        <f>+[12]Enero!I57+[12]Febrero!I61+[12]Marzo!I61+[12]Abril!I60+[12]Mayo!I61+[12]Junio!I61+[12]Julio!I61+[12]Agosto!I61+[12]Septiembre!I61+[12]Octubre!I61+[12]Noviembre!I61+[12]Diciembre!I61</f>
        <v>31212</v>
      </c>
      <c r="J67" s="233">
        <f t="shared" si="2"/>
        <v>318989</v>
      </c>
      <c r="K67" s="85"/>
      <c r="L67" s="9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</row>
    <row r="68" spans="1:40" ht="20.100000000000001" customHeight="1" x14ac:dyDescent="0.2">
      <c r="A68" s="232" t="s">
        <v>139</v>
      </c>
      <c r="B68" s="233">
        <f>+[12]Enero!B58+[12]Febrero!B62+[12]Marzo!B62+[12]Abril!B61+[12]Mayo!B62+[12]Junio!B62+[12]Julio!B62+[12]Agosto!B62+[12]Septiembre!B62+[12]Octubre!B62+[12]Noviembre!B62+[12]Diciembre!B62</f>
        <v>1058</v>
      </c>
      <c r="C68" s="233">
        <f>+[12]Enero!C58+[12]Febrero!C62+[12]Marzo!C62+[12]Abril!C61+[12]Mayo!C62+[12]Junio!C62+[12]Julio!C62+[12]Agosto!C62+[12]Septiembre!C62+[12]Octubre!C62+[12]Noviembre!C62+[12]Diciembre!C62</f>
        <v>1211</v>
      </c>
      <c r="D68" s="233">
        <f>+[12]Enero!D58+[12]Febrero!D62+[12]Marzo!D62+[12]Abril!D61+[12]Mayo!D62+[12]Junio!D62+[12]Julio!D62+[12]Agosto!D62+[12]Septiembre!D62+[12]Octubre!D62+[12]Noviembre!D62+[12]Diciembre!D62</f>
        <v>9760</v>
      </c>
      <c r="E68" s="233">
        <f>+[12]Enero!E58+[12]Febrero!E62+[12]Marzo!E62+[12]Abril!E61+[12]Mayo!E62+[12]Junio!E62+[12]Julio!E62+[12]Agosto!E62+[12]Septiembre!E62+[12]Octubre!E62+[12]Noviembre!E62+[12]Diciembre!E62</f>
        <v>2910</v>
      </c>
      <c r="F68" s="233">
        <f>+[12]Enero!F58+[12]Febrero!F62+[12]Marzo!F62+[12]Abril!F61+[12]Mayo!F62+[12]Junio!F62+[12]Julio!F62+[12]Agosto!F62+[12]Septiembre!F62+[12]Octubre!F62+[12]Noviembre!F62+[12]Diciembre!F62</f>
        <v>7771</v>
      </c>
      <c r="G68" s="233">
        <f>+[12]Enero!G58+[12]Febrero!G62+[12]Marzo!G62+[12]Abril!G61+[12]Mayo!G62+[12]Junio!G62+[12]Julio!G62+[12]Agosto!G62+[12]Septiembre!G62+[12]Octubre!G62+[12]Noviembre!G62+[12]Diciembre!G62</f>
        <v>74221</v>
      </c>
      <c r="H68" s="233">
        <f>+[12]Enero!H58+[12]Febrero!H62+[12]Marzo!H62+[12]Abril!H61+[12]Mayo!H62+[12]Junio!H62+[12]Julio!H62+[12]Agosto!H62+[12]Septiembre!H62+[12]Octubre!H62+[12]Noviembre!H62+[12]Diciembre!H62</f>
        <v>137756</v>
      </c>
      <c r="I68" s="233">
        <f>+[12]Enero!I58+[12]Febrero!I62+[12]Marzo!I62+[12]Abril!I61+[12]Mayo!I62+[12]Junio!I62+[12]Julio!I62+[12]Agosto!I62+[12]Septiembre!I62+[12]Octubre!I62+[12]Noviembre!I62+[12]Diciembre!I62</f>
        <v>12815</v>
      </c>
      <c r="J68" s="233">
        <f t="shared" si="2"/>
        <v>247502</v>
      </c>
      <c r="K68" s="85"/>
      <c r="L68" s="9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</row>
    <row r="69" spans="1:40" ht="20.100000000000001" customHeight="1" x14ac:dyDescent="0.2">
      <c r="A69" s="232" t="s">
        <v>140</v>
      </c>
      <c r="B69" s="233">
        <f>+[12]Enero!B59+[12]Febrero!B63+[12]Marzo!B63+[12]Abril!B62+[12]Mayo!B63+[12]Junio!B63+[12]Julio!B63+[12]Agosto!B63+[12]Septiembre!B63+[12]Octubre!B63+[12]Noviembre!B63+[12]Diciembre!B63</f>
        <v>653</v>
      </c>
      <c r="C69" s="233">
        <f>+[12]Enero!C59+[12]Febrero!C63+[12]Marzo!C63+[12]Abril!C62+[12]Mayo!C63+[12]Junio!C63+[12]Julio!C63+[12]Agosto!C63+[12]Septiembre!C63+[12]Octubre!C63+[12]Noviembre!C63+[12]Diciembre!C63</f>
        <v>0</v>
      </c>
      <c r="D69" s="233">
        <f>+[12]Enero!D59+[12]Febrero!D63+[12]Marzo!D63+[12]Abril!D62+[12]Mayo!D63+[12]Junio!D63+[12]Julio!D63+[12]Agosto!D63+[12]Septiembre!D63+[12]Octubre!D63+[12]Noviembre!D63+[12]Diciembre!D63</f>
        <v>254</v>
      </c>
      <c r="E69" s="233">
        <f>+[12]Enero!E59+[12]Febrero!E63+[12]Marzo!E63+[12]Abril!E62+[12]Mayo!E63+[12]Junio!E63+[12]Julio!E63+[12]Agosto!E63+[12]Septiembre!E63+[12]Octubre!E63+[12]Noviembre!E63+[12]Diciembre!E63</f>
        <v>1</v>
      </c>
      <c r="F69" s="233">
        <f>+[12]Enero!F59+[12]Febrero!F63+[12]Marzo!F63+[12]Abril!F62+[12]Mayo!F63+[12]Junio!F63+[12]Julio!F63+[12]Agosto!F63+[12]Septiembre!F63+[12]Octubre!F63+[12]Noviembre!F63+[12]Diciembre!F63</f>
        <v>419</v>
      </c>
      <c r="G69" s="233">
        <f>+[12]Enero!G59+[12]Febrero!G63+[12]Marzo!G63+[12]Abril!G62+[12]Mayo!G63+[12]Junio!G63+[12]Julio!G63+[12]Agosto!G63+[12]Septiembre!G63+[12]Octubre!G63+[12]Noviembre!G63+[12]Diciembre!G63</f>
        <v>3567</v>
      </c>
      <c r="H69" s="233">
        <f>+[12]Enero!H59+[12]Febrero!H63+[12]Marzo!H63+[12]Abril!H62+[12]Mayo!H63+[12]Junio!H63+[12]Julio!H63+[12]Agosto!H63+[12]Septiembre!H63+[12]Octubre!H63+[12]Noviembre!H63+[12]Diciembre!H63</f>
        <v>2911</v>
      </c>
      <c r="I69" s="233">
        <f>+[12]Enero!I59+[12]Febrero!I63+[12]Marzo!I63+[12]Abril!I62+[12]Mayo!I63+[12]Junio!I63+[12]Julio!I63+[12]Agosto!I63+[12]Septiembre!I63+[12]Octubre!I63+[12]Noviembre!I63+[12]Diciembre!I63</f>
        <v>0</v>
      </c>
      <c r="J69" s="233">
        <f t="shared" si="2"/>
        <v>7805</v>
      </c>
      <c r="K69" s="85"/>
      <c r="L69" s="9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</row>
    <row r="70" spans="1:40" ht="20.100000000000001" customHeight="1" x14ac:dyDescent="0.2">
      <c r="A70" s="232" t="s">
        <v>141</v>
      </c>
      <c r="B70" s="233">
        <f>+[12]Enero!B60+[12]Febrero!B64+[12]Marzo!B64+[12]Abril!B63+[12]Mayo!B64+[12]Junio!B64+[12]Julio!B64+[12]Agosto!B64+[12]Septiembre!B64+[12]Octubre!B64+[12]Noviembre!B64+[12]Diciembre!B64</f>
        <v>5099</v>
      </c>
      <c r="C70" s="233">
        <f>+[12]Enero!C60+[12]Febrero!C64+[12]Marzo!C64+[12]Abril!C63+[12]Mayo!C64+[12]Junio!C64+[12]Julio!C64+[12]Agosto!C64+[12]Septiembre!C64+[12]Octubre!C64+[12]Noviembre!C64+[12]Diciembre!C64</f>
        <v>19456</v>
      </c>
      <c r="D70" s="233">
        <f>+[12]Enero!D60+[12]Febrero!D64+[12]Marzo!D64+[12]Abril!D63+[12]Mayo!D64+[12]Junio!D64+[12]Julio!D64+[12]Agosto!D64+[12]Septiembre!D64+[12]Octubre!D64+[12]Noviembre!D64+[12]Diciembre!D64</f>
        <v>36537</v>
      </c>
      <c r="E70" s="233">
        <f>+[12]Enero!E60+[12]Febrero!E64+[12]Marzo!E64+[12]Abril!E63+[12]Mayo!E64+[12]Junio!E64+[12]Julio!E64+[12]Agosto!E64+[12]Septiembre!E64+[12]Octubre!E64+[12]Noviembre!E64+[12]Diciembre!E64</f>
        <v>7643</v>
      </c>
      <c r="F70" s="233">
        <f>+[12]Enero!F60+[12]Febrero!F64+[12]Marzo!F64+[12]Abril!F63+[12]Mayo!F64+[12]Junio!F64+[12]Julio!F64+[12]Agosto!F64+[12]Septiembre!F64+[12]Octubre!F64+[12]Noviembre!F64+[12]Diciembre!F64</f>
        <v>41646</v>
      </c>
      <c r="G70" s="233">
        <f>+[12]Enero!G60+[12]Febrero!G64+[12]Marzo!G64+[12]Abril!G63+[12]Mayo!G64+[12]Junio!G64+[12]Julio!G64+[12]Agosto!G64+[12]Septiembre!G64+[12]Octubre!G64+[12]Noviembre!G64+[12]Diciembre!G64</f>
        <v>154387</v>
      </c>
      <c r="H70" s="233">
        <f>+[12]Enero!H60+[12]Febrero!H64+[12]Marzo!H64+[12]Abril!H63+[12]Mayo!H64+[12]Junio!H64+[12]Julio!H64+[12]Agosto!H64+[12]Septiembre!H64+[12]Octubre!H64+[12]Noviembre!H64+[12]Diciembre!H64</f>
        <v>121202</v>
      </c>
      <c r="I70" s="233">
        <f>+[12]Enero!I60+[12]Febrero!I64+[12]Marzo!I64+[12]Abril!I63+[12]Mayo!I64+[12]Junio!I64+[12]Julio!I64+[12]Agosto!I64+[12]Septiembre!I64+[12]Octubre!I64+[12]Noviembre!I64+[12]Diciembre!I64</f>
        <v>14914</v>
      </c>
      <c r="J70" s="233">
        <f t="shared" si="2"/>
        <v>400884</v>
      </c>
      <c r="K70" s="85"/>
      <c r="L70" s="9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</row>
    <row r="71" spans="1:40" ht="20.100000000000001" customHeight="1" x14ac:dyDescent="0.2">
      <c r="A71" s="232" t="s">
        <v>142</v>
      </c>
      <c r="B71" s="233">
        <f>+[12]Enero!B61+[12]Febrero!B65+[12]Marzo!B65+[12]Abril!B64+[12]Mayo!B65+[12]Junio!B65+[12]Julio!B65+[12]Agosto!B65+[12]Septiembre!B65+[12]Octubre!B65+[12]Noviembre!B65+[12]Diciembre!B65</f>
        <v>10038</v>
      </c>
      <c r="C71" s="233">
        <f>+[12]Enero!C61+[12]Febrero!C65+[12]Marzo!C65+[12]Abril!C64+[12]Mayo!C65+[12]Junio!C65+[12]Julio!C65+[12]Agosto!C65+[12]Septiembre!C65+[12]Octubre!C65+[12]Noviembre!C65+[12]Diciembre!C65</f>
        <v>7218</v>
      </c>
      <c r="D71" s="233">
        <f>+[12]Enero!D61+[12]Febrero!D65+[12]Marzo!D65+[12]Abril!D64+[12]Mayo!D65+[12]Junio!D65+[12]Julio!D65+[12]Agosto!D65+[12]Septiembre!D65+[12]Octubre!D65+[12]Noviembre!D65+[12]Diciembre!D65</f>
        <v>4090</v>
      </c>
      <c r="E71" s="233">
        <f>+[12]Enero!E61+[12]Febrero!E65+[12]Marzo!E65+[12]Abril!E64+[12]Mayo!E65+[12]Junio!E65+[12]Julio!E65+[12]Agosto!E65+[12]Septiembre!E65+[12]Octubre!E65+[12]Noviembre!E65+[12]Diciembre!E65</f>
        <v>26075</v>
      </c>
      <c r="F71" s="233">
        <f>+[12]Enero!F61+[12]Febrero!F65+[12]Marzo!F65+[12]Abril!F64+[12]Mayo!F65+[12]Junio!F65+[12]Julio!F65+[12]Agosto!F65+[12]Septiembre!F65+[12]Octubre!F65+[12]Noviembre!F65+[12]Diciembre!F65</f>
        <v>5787</v>
      </c>
      <c r="G71" s="233">
        <f>+[12]Enero!G61+[12]Febrero!G65+[12]Marzo!G65+[12]Abril!G64+[12]Mayo!G65+[12]Junio!G65+[12]Julio!G65+[12]Agosto!G65+[12]Septiembre!G65+[12]Octubre!G65+[12]Noviembre!G65+[12]Diciembre!G65</f>
        <v>2158</v>
      </c>
      <c r="H71" s="233">
        <f>+[12]Enero!H61+[12]Febrero!H65+[12]Marzo!H65+[12]Abril!H64+[12]Mayo!H65+[12]Junio!H65+[12]Julio!H65+[12]Agosto!H65+[12]Septiembre!H65+[12]Octubre!H65+[12]Noviembre!H65+[12]Diciembre!H65</f>
        <v>27224</v>
      </c>
      <c r="I71" s="233">
        <f>+[12]Enero!I61+[12]Febrero!I65+[12]Marzo!I65+[12]Abril!I64+[12]Mayo!I65+[12]Junio!I65+[12]Julio!I65+[12]Agosto!I65+[12]Septiembre!I65+[12]Octubre!I65+[12]Noviembre!I65+[12]Diciembre!I65</f>
        <v>4728</v>
      </c>
      <c r="J71" s="233">
        <f t="shared" si="2"/>
        <v>87318</v>
      </c>
      <c r="K71" s="85"/>
      <c r="L71" s="9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</row>
    <row r="72" spans="1:40" ht="20.100000000000001" customHeight="1" x14ac:dyDescent="0.2">
      <c r="A72" s="232" t="s">
        <v>143</v>
      </c>
      <c r="B72" s="233">
        <f>+[12]Enero!B62+[12]Febrero!B66+[12]Marzo!B66+[12]Abril!B65+[12]Mayo!B66+[12]Junio!B66+[12]Julio!B66+[12]Agosto!B66+[12]Septiembre!B66+[12]Octubre!B66+[12]Noviembre!B66+[12]Diciembre!B66</f>
        <v>303</v>
      </c>
      <c r="C72" s="233">
        <f>+[12]Enero!C62+[12]Febrero!C66+[12]Marzo!C66+[12]Abril!C65+[12]Mayo!C66+[12]Junio!C66+[12]Julio!C66+[12]Agosto!C66+[12]Septiembre!C66+[12]Octubre!C66+[12]Noviembre!C66+[12]Diciembre!C66</f>
        <v>28295</v>
      </c>
      <c r="D72" s="233">
        <f>+[12]Enero!D62+[12]Febrero!D66+[12]Marzo!D66+[12]Abril!D65+[12]Mayo!D66+[12]Junio!D66+[12]Julio!D66+[12]Agosto!D66+[12]Septiembre!D66+[12]Octubre!D66+[12]Noviembre!D66+[12]Diciembre!D66</f>
        <v>522</v>
      </c>
      <c r="E72" s="233">
        <f>+[12]Enero!E62+[12]Febrero!E66+[12]Marzo!E66+[12]Abril!E65+[12]Mayo!E66+[12]Junio!E66+[12]Julio!E66+[12]Agosto!E66+[12]Septiembre!E66+[12]Octubre!E66+[12]Noviembre!E66+[12]Diciembre!E66</f>
        <v>257</v>
      </c>
      <c r="F72" s="233">
        <f>+[12]Enero!F62+[12]Febrero!F66+[12]Marzo!F66+[12]Abril!F65+[12]Mayo!F66+[12]Junio!F66+[12]Julio!F66+[12]Agosto!F66+[12]Septiembre!F66+[12]Octubre!F66+[12]Noviembre!F66+[12]Diciembre!F66</f>
        <v>25724</v>
      </c>
      <c r="G72" s="233">
        <f>+[12]Enero!G62+[12]Febrero!G66+[12]Marzo!G66+[12]Abril!G65+[12]Mayo!G66+[12]Junio!G66+[12]Julio!G66+[12]Agosto!G66+[12]Septiembre!G66+[12]Octubre!G66+[12]Noviembre!G66+[12]Diciembre!G66</f>
        <v>1655</v>
      </c>
      <c r="H72" s="233">
        <f>+[12]Enero!H62+[12]Febrero!H66+[12]Marzo!H66+[12]Abril!H65+[12]Mayo!H66+[12]Junio!H66+[12]Julio!H66+[12]Agosto!H66+[12]Septiembre!H66+[12]Octubre!H66+[12]Noviembre!H66+[12]Diciembre!H66</f>
        <v>330</v>
      </c>
      <c r="I72" s="233">
        <f>+[12]Enero!I62+[12]Febrero!I66+[12]Marzo!I66+[12]Abril!I65+[12]Mayo!I66+[12]Junio!I66+[12]Julio!I66+[12]Agosto!I66+[12]Septiembre!I66+[12]Octubre!I66+[12]Noviembre!I66+[12]Diciembre!I66</f>
        <v>11539</v>
      </c>
      <c r="J72" s="233">
        <f t="shared" si="2"/>
        <v>68625</v>
      </c>
      <c r="K72" s="85"/>
      <c r="L72" s="9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</row>
    <row r="73" spans="1:40" ht="20.100000000000001" customHeight="1" x14ac:dyDescent="0.2">
      <c r="A73" s="232" t="s">
        <v>144</v>
      </c>
      <c r="B73" s="233">
        <f>+[12]Enero!B63+[12]Febrero!B67+[12]Marzo!B67+[12]Abril!B66+[12]Mayo!B67+[12]Junio!B67+[12]Julio!B67+[12]Agosto!B67+[12]Septiembre!B67+[12]Octubre!B67+[12]Noviembre!B67+[12]Diciembre!B67</f>
        <v>0</v>
      </c>
      <c r="C73" s="233">
        <f>+[12]Enero!C63+[12]Febrero!C67+[12]Marzo!C67+[12]Abril!C66+[12]Mayo!C67+[12]Junio!C67+[12]Julio!C67+[12]Agosto!C67+[12]Septiembre!C67+[12]Octubre!C67+[12]Noviembre!C67+[12]Diciembre!C67</f>
        <v>0</v>
      </c>
      <c r="D73" s="233">
        <f>+[12]Enero!D63+[12]Febrero!D67+[12]Marzo!D67+[12]Abril!D66+[12]Mayo!D67+[12]Junio!D67+[12]Julio!D67+[12]Agosto!D67+[12]Septiembre!D67+[12]Octubre!D67+[12]Noviembre!D67+[12]Diciembre!D67</f>
        <v>0</v>
      </c>
      <c r="E73" s="233">
        <f>+[12]Enero!E63+[12]Febrero!E67+[12]Marzo!E67+[12]Abril!E66+[12]Mayo!E67+[12]Junio!E67+[12]Julio!E67+[12]Agosto!E67+[12]Septiembre!E67+[12]Octubre!E67+[12]Noviembre!E67+[12]Diciembre!E67</f>
        <v>29609</v>
      </c>
      <c r="F73" s="233">
        <f>+[12]Enero!F63+[12]Febrero!F67+[12]Marzo!F67+[12]Abril!F66+[12]Mayo!F67+[12]Junio!F67+[12]Julio!F67+[12]Agosto!F67+[12]Septiembre!F67+[12]Octubre!F67+[12]Noviembre!F67+[12]Diciembre!F67</f>
        <v>10090</v>
      </c>
      <c r="G73" s="233">
        <f>+[12]Enero!G63+[12]Febrero!G67+[12]Marzo!G67+[12]Abril!G66+[12]Mayo!G67+[12]Junio!G67+[12]Julio!G67+[12]Agosto!G67+[12]Septiembre!G67+[12]Octubre!G67+[12]Noviembre!G67+[12]Diciembre!G67</f>
        <v>20</v>
      </c>
      <c r="H73" s="233">
        <f>+[12]Enero!H63+[12]Febrero!H67+[12]Marzo!H67+[12]Abril!H66+[12]Mayo!H67+[12]Junio!H67+[12]Julio!H67+[12]Agosto!H67+[12]Septiembre!H67+[12]Octubre!H67+[12]Noviembre!H67+[12]Diciembre!H67</f>
        <v>0</v>
      </c>
      <c r="I73" s="233">
        <f>+[12]Enero!I63+[12]Febrero!I67+[12]Marzo!I67+[12]Abril!I66+[12]Mayo!I67+[12]Junio!I67+[12]Julio!I67+[12]Agosto!I67+[12]Septiembre!I67+[12]Octubre!I67+[12]Noviembre!I67+[12]Diciembre!I67</f>
        <v>0</v>
      </c>
      <c r="J73" s="233">
        <f t="shared" si="2"/>
        <v>39719</v>
      </c>
      <c r="K73" s="85"/>
      <c r="L73" s="9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</row>
    <row r="74" spans="1:40" ht="20.100000000000001" customHeight="1" x14ac:dyDescent="0.2">
      <c r="A74" s="232" t="s">
        <v>145</v>
      </c>
      <c r="B74" s="233">
        <f>+[12]Enero!B64+[12]Febrero!B68+[12]Marzo!B68+[12]Abril!B67+[12]Mayo!B68+[12]Junio!B68+[12]Julio!B68+[12]Agosto!B68+[12]Septiembre!B68+[12]Octubre!B68+[12]Noviembre!B68+[12]Diciembre!B68</f>
        <v>10146</v>
      </c>
      <c r="C74" s="233">
        <f>+[12]Enero!C64+[12]Febrero!C68+[12]Marzo!C68+[12]Abril!C67+[12]Mayo!C68+[12]Junio!C68+[12]Julio!C68+[12]Agosto!C68+[12]Septiembre!C68+[12]Octubre!C68+[12]Noviembre!C68+[12]Diciembre!C68</f>
        <v>21255</v>
      </c>
      <c r="D74" s="233">
        <f>+[12]Enero!D64+[12]Febrero!D68+[12]Marzo!D68+[12]Abril!D67+[12]Mayo!D68+[12]Junio!D68+[12]Julio!D68+[12]Agosto!D68+[12]Septiembre!D68+[12]Octubre!D68+[12]Noviembre!D68+[12]Diciembre!D68</f>
        <v>2366</v>
      </c>
      <c r="E74" s="233">
        <f>+[12]Enero!E64+[12]Febrero!E68+[12]Marzo!E68+[12]Abril!E67+[12]Mayo!E68+[12]Junio!E68+[12]Julio!E68+[12]Agosto!E68+[12]Septiembre!E68+[12]Octubre!E68+[12]Noviembre!E68+[12]Diciembre!E68</f>
        <v>3263</v>
      </c>
      <c r="F74" s="233">
        <f>+[12]Enero!F64+[12]Febrero!F68+[12]Marzo!F68+[12]Abril!F67+[12]Mayo!F68+[12]Junio!F68+[12]Julio!F68+[12]Agosto!F68+[12]Septiembre!F68+[12]Octubre!F68+[12]Noviembre!F68+[12]Diciembre!F68</f>
        <v>28704</v>
      </c>
      <c r="G74" s="233">
        <f>+[12]Enero!G64+[12]Febrero!G68+[12]Marzo!G68+[12]Abril!G67+[12]Mayo!G68+[12]Junio!G68+[12]Julio!G68+[12]Agosto!G68+[12]Septiembre!G68+[12]Octubre!G68+[12]Noviembre!G68+[12]Diciembre!G68</f>
        <v>10263</v>
      </c>
      <c r="H74" s="233">
        <f>+[12]Enero!H64+[12]Febrero!H68+[12]Marzo!H68+[12]Abril!H67+[12]Mayo!H68+[12]Junio!H68+[12]Julio!H68+[12]Agosto!H68+[12]Septiembre!H68+[12]Octubre!H68+[12]Noviembre!H68+[12]Diciembre!H68</f>
        <v>489</v>
      </c>
      <c r="I74" s="233">
        <f>+[12]Enero!I64+[12]Febrero!I68+[12]Marzo!I68+[12]Abril!I67+[12]Mayo!I68+[12]Junio!I68+[12]Julio!I68+[12]Agosto!I68+[12]Septiembre!I68+[12]Octubre!I68+[12]Noviembre!I68+[12]Diciembre!I68</f>
        <v>5610</v>
      </c>
      <c r="J74" s="233">
        <f t="shared" si="2"/>
        <v>82096</v>
      </c>
      <c r="K74" s="85"/>
      <c r="L74" s="9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</row>
    <row r="75" spans="1:40" ht="20.100000000000001" customHeight="1" x14ac:dyDescent="0.2">
      <c r="A75" s="232" t="s">
        <v>146</v>
      </c>
      <c r="B75" s="233">
        <f>+[12]Enero!B65+[12]Febrero!B69+[12]Marzo!B69+[12]Abril!B68+[12]Mayo!B69+[12]Junio!B69+[12]Julio!B69+[12]Agosto!B69+[12]Septiembre!B69+[12]Octubre!B69+[12]Noviembre!B69+[12]Diciembre!B69</f>
        <v>62095</v>
      </c>
      <c r="C75" s="233">
        <f>+[12]Enero!C65+[12]Febrero!C69+[12]Marzo!C69+[12]Abril!C68+[12]Mayo!C69+[12]Junio!C69+[12]Julio!C69+[12]Agosto!C69+[12]Septiembre!C69+[12]Octubre!C69+[12]Noviembre!C69+[12]Diciembre!C69</f>
        <v>33554</v>
      </c>
      <c r="D75" s="233">
        <f>+[12]Enero!D65+[12]Febrero!D69+[12]Marzo!D69+[12]Abril!D68+[12]Mayo!D69+[12]Junio!D69+[12]Julio!D69+[12]Agosto!D69+[12]Septiembre!D69+[12]Octubre!D69+[12]Noviembre!D69+[12]Diciembre!D69</f>
        <v>40108</v>
      </c>
      <c r="E75" s="233">
        <f>+[12]Enero!E65+[12]Febrero!E69+[12]Marzo!E69+[12]Abril!E68+[12]Mayo!E69+[12]Junio!E69+[12]Julio!E69+[12]Agosto!E69+[12]Septiembre!E69+[12]Octubre!E69+[12]Noviembre!E69+[12]Diciembre!E69</f>
        <v>99072</v>
      </c>
      <c r="F75" s="233">
        <f>+[12]Enero!F65+[12]Febrero!F69+[12]Marzo!F69+[12]Abril!F68+[12]Mayo!F69+[12]Junio!F69+[12]Julio!F69+[12]Agosto!F69+[12]Septiembre!F69+[12]Octubre!F69+[12]Noviembre!F69+[12]Diciembre!F69</f>
        <v>52066</v>
      </c>
      <c r="G75" s="233">
        <f>+[12]Enero!G65+[12]Febrero!G69+[12]Marzo!G69+[12]Abril!G68+[12]Mayo!G69+[12]Junio!G69+[12]Julio!G69+[12]Agosto!G69+[12]Septiembre!G69+[12]Octubre!G69+[12]Noviembre!G69+[12]Diciembre!G69</f>
        <v>16642</v>
      </c>
      <c r="H75" s="233">
        <f>+[12]Enero!H65+[12]Febrero!H69+[12]Marzo!H69+[12]Abril!H68+[12]Mayo!H69+[12]Junio!H69+[12]Julio!H69+[12]Agosto!H69+[12]Septiembre!H69+[12]Octubre!H69+[12]Noviembre!H69+[12]Diciembre!H69</f>
        <v>37576</v>
      </c>
      <c r="I75" s="233">
        <f>+[12]Enero!I65+[12]Febrero!I69+[12]Marzo!I69+[12]Abril!I68+[12]Mayo!I69+[12]Junio!I69+[12]Julio!I69+[12]Agosto!I69+[12]Septiembre!I69+[12]Octubre!I69+[12]Noviembre!I69+[12]Diciembre!I69</f>
        <v>18895</v>
      </c>
      <c r="J75" s="233">
        <f t="shared" si="2"/>
        <v>360008</v>
      </c>
      <c r="K75" s="85"/>
      <c r="L75" s="9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</row>
    <row r="76" spans="1:40" ht="20.100000000000001" customHeight="1" x14ac:dyDescent="0.2">
      <c r="A76" s="232" t="s">
        <v>147</v>
      </c>
      <c r="B76" s="233">
        <f>+[12]Enero!B66+[12]Febrero!B70+[12]Marzo!B70+[12]Abril!B69+[12]Mayo!B70+[12]Junio!B70+[12]Julio!B70+[12]Agosto!B70+[12]Septiembre!B70+[12]Octubre!B70+[12]Noviembre!B70+[12]Diciembre!B70</f>
        <v>9588</v>
      </c>
      <c r="C76" s="233">
        <f>+[12]Enero!C66+[12]Febrero!C70+[12]Marzo!C70+[12]Abril!C69+[12]Mayo!C70+[12]Junio!C70+[12]Julio!C70+[12]Agosto!C70+[12]Septiembre!C70+[12]Octubre!C70+[12]Noviembre!C70+[12]Diciembre!C70</f>
        <v>5007</v>
      </c>
      <c r="D76" s="233">
        <f>+[12]Enero!D66+[12]Febrero!D70+[12]Marzo!D70+[12]Abril!D69+[12]Mayo!D70+[12]Junio!D70+[12]Julio!D70+[12]Agosto!D70+[12]Septiembre!D70+[12]Octubre!D70+[12]Noviembre!D70+[12]Diciembre!D70</f>
        <v>34800</v>
      </c>
      <c r="E76" s="233">
        <f>+[12]Enero!E66+[12]Febrero!E70+[12]Marzo!E70+[12]Abril!E69+[12]Mayo!E70+[12]Junio!E70+[12]Julio!E70+[12]Agosto!E70+[12]Septiembre!E70+[12]Octubre!E70+[12]Noviembre!E70+[12]Diciembre!E70</f>
        <v>43266</v>
      </c>
      <c r="F76" s="233">
        <f>+[12]Enero!F66+[12]Febrero!F70+[12]Marzo!F70+[12]Abril!F69+[12]Mayo!F70+[12]Junio!F70+[12]Julio!F70+[12]Agosto!F70+[12]Septiembre!F70+[12]Octubre!F70+[12]Noviembre!F70+[12]Diciembre!F70</f>
        <v>9260</v>
      </c>
      <c r="G76" s="233">
        <f>+[12]Enero!G66+[12]Febrero!G70+[12]Marzo!G70+[12]Abril!G69+[12]Mayo!G70+[12]Junio!G70+[12]Julio!G70+[12]Agosto!G70+[12]Septiembre!G70+[12]Octubre!G70+[12]Noviembre!G70+[12]Diciembre!G70</f>
        <v>5948</v>
      </c>
      <c r="H76" s="233">
        <f>+[12]Enero!H66+[12]Febrero!H70+[12]Marzo!H70+[12]Abril!H69+[12]Mayo!H70+[12]Junio!H70+[12]Julio!H70+[12]Agosto!H70+[12]Septiembre!H70+[12]Octubre!H70+[12]Noviembre!H70+[12]Diciembre!H70</f>
        <v>5934</v>
      </c>
      <c r="I76" s="233">
        <f>+[12]Enero!I66+[12]Febrero!I70+[12]Marzo!I70+[12]Abril!I69+[12]Mayo!I70+[12]Junio!I70+[12]Julio!I70+[12]Agosto!I70+[12]Septiembre!I70+[12]Octubre!I70+[12]Noviembre!I70+[12]Diciembre!I70</f>
        <v>1881</v>
      </c>
      <c r="J76" s="233">
        <f t="shared" si="2"/>
        <v>115684</v>
      </c>
      <c r="K76" s="85"/>
      <c r="L76" s="9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</row>
    <row r="77" spans="1:40" ht="20.100000000000001" customHeight="1" x14ac:dyDescent="0.2">
      <c r="A77" s="232" t="s">
        <v>148</v>
      </c>
      <c r="B77" s="233">
        <f>+[12]Enero!B67+[12]Febrero!B71+[12]Marzo!B71+[12]Abril!B70+[12]Mayo!B71+[12]Junio!B71+[12]Julio!B71+[12]Agosto!B71+[12]Septiembre!B71+[12]Octubre!B71+[12]Noviembre!B71+[12]Diciembre!B71</f>
        <v>1</v>
      </c>
      <c r="C77" s="233">
        <f>+[12]Enero!C67+[12]Febrero!C71+[12]Marzo!C71+[12]Abril!C70+[12]Mayo!C71+[12]Junio!C71+[12]Julio!C71+[12]Agosto!C71+[12]Septiembre!C71+[12]Octubre!C71+[12]Noviembre!C71+[12]Diciembre!C71</f>
        <v>0</v>
      </c>
      <c r="D77" s="233">
        <f>+[12]Enero!D67+[12]Febrero!D71+[12]Marzo!D71+[12]Abril!D70+[12]Mayo!D71+[12]Junio!D71+[12]Julio!D71+[12]Agosto!D71+[12]Septiembre!D71+[12]Octubre!D71+[12]Noviembre!D71+[12]Diciembre!D71</f>
        <v>0</v>
      </c>
      <c r="E77" s="233">
        <f>+[12]Enero!E67+[12]Febrero!E71+[12]Marzo!E71+[12]Abril!E70+[12]Mayo!E71+[12]Junio!E71+[12]Julio!E71+[12]Agosto!E71+[12]Septiembre!E71+[12]Octubre!E71+[12]Noviembre!E71+[12]Diciembre!E71</f>
        <v>7400</v>
      </c>
      <c r="F77" s="233">
        <f>+[12]Enero!F67+[12]Febrero!F71+[12]Marzo!F71+[12]Abril!F70+[12]Mayo!F71+[12]Junio!F71+[12]Julio!F71+[12]Agosto!F71+[12]Septiembre!F71+[12]Octubre!F71+[12]Noviembre!F71+[12]Diciembre!F71</f>
        <v>1373</v>
      </c>
      <c r="G77" s="233">
        <f>+[12]Enero!G67+[12]Febrero!G71+[12]Marzo!G71+[12]Abril!G70+[12]Mayo!G71+[12]Junio!G71+[12]Julio!G71+[12]Agosto!G71+[12]Septiembre!G71+[12]Octubre!G71+[12]Noviembre!G71+[12]Diciembre!G71</f>
        <v>0</v>
      </c>
      <c r="H77" s="233">
        <f>+[12]Enero!H67+[12]Febrero!H71+[12]Marzo!H71+[12]Abril!H70+[12]Mayo!H71+[12]Junio!H71+[12]Julio!H71+[12]Agosto!H71+[12]Septiembre!H71+[12]Octubre!H71+[12]Noviembre!H71+[12]Diciembre!H71</f>
        <v>0</v>
      </c>
      <c r="I77" s="233">
        <f>+[12]Enero!I67+[12]Febrero!I71+[12]Marzo!I71+[12]Abril!I70+[12]Mayo!I71+[12]Junio!I71+[12]Julio!I71+[12]Agosto!I71+[12]Septiembre!I71+[12]Octubre!I71+[12]Noviembre!I71+[12]Diciembre!I71</f>
        <v>0</v>
      </c>
      <c r="J77" s="233">
        <f t="shared" si="2"/>
        <v>8774</v>
      </c>
      <c r="K77" s="85"/>
      <c r="L77" s="9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</row>
    <row r="78" spans="1:40" ht="20.100000000000001" customHeight="1" x14ac:dyDescent="0.2">
      <c r="A78" s="232" t="s">
        <v>149</v>
      </c>
      <c r="B78" s="233">
        <f>+[12]Enero!B68+[12]Febrero!B72+[12]Marzo!B72+[12]Abril!B71+[12]Mayo!B72+[12]Junio!B72+[12]Julio!B72+[12]Agosto!B72+[12]Septiembre!B72+[12]Octubre!B72+[12]Noviembre!B72+[12]Diciembre!B72</f>
        <v>16769</v>
      </c>
      <c r="C78" s="233">
        <f>+[12]Enero!C68+[12]Febrero!C72+[12]Marzo!C72+[12]Abril!C71+[12]Mayo!C72+[12]Junio!C72+[12]Julio!C72+[12]Agosto!C72+[12]Septiembre!C72+[12]Octubre!C72+[12]Noviembre!C72+[12]Diciembre!C72</f>
        <v>22272</v>
      </c>
      <c r="D78" s="233">
        <f>+[12]Enero!D68+[12]Febrero!D72+[12]Marzo!D72+[12]Abril!D71+[12]Mayo!D72+[12]Junio!D72+[12]Julio!D72+[12]Agosto!D72+[12]Septiembre!D72+[12]Octubre!D72+[12]Noviembre!D72+[12]Diciembre!D72</f>
        <v>10823</v>
      </c>
      <c r="E78" s="233">
        <f>+[12]Enero!E68+[12]Febrero!E72+[12]Marzo!E72+[12]Abril!E71+[12]Mayo!E72+[12]Junio!E72+[12]Julio!E72+[12]Agosto!E72+[12]Septiembre!E72+[12]Octubre!E72+[12]Noviembre!E72+[12]Diciembre!E72</f>
        <v>25361</v>
      </c>
      <c r="F78" s="233">
        <f>+[12]Enero!F68+[12]Febrero!F72+[12]Marzo!F72+[12]Abril!F71+[12]Mayo!F72+[12]Junio!F72+[12]Julio!F72+[12]Agosto!F72+[12]Septiembre!F72+[12]Octubre!F72+[12]Noviembre!F72+[12]Diciembre!F72</f>
        <v>29756</v>
      </c>
      <c r="G78" s="233">
        <f>+[12]Enero!G68+[12]Febrero!G72+[12]Marzo!G72+[12]Abril!G71+[12]Mayo!G72+[12]Junio!G72+[12]Julio!G72+[12]Agosto!G72+[12]Septiembre!G72+[12]Octubre!G72+[12]Noviembre!G72+[12]Diciembre!G72</f>
        <v>15910</v>
      </c>
      <c r="H78" s="233">
        <f>+[12]Enero!H68+[12]Febrero!H72+[12]Marzo!H72+[12]Abril!H71+[12]Mayo!H72+[12]Junio!H72+[12]Julio!H72+[12]Agosto!H72+[12]Septiembre!H72+[12]Octubre!H72+[12]Noviembre!H72+[12]Diciembre!H72</f>
        <v>5908</v>
      </c>
      <c r="I78" s="233">
        <f>+[12]Enero!I68+[12]Febrero!I72+[12]Marzo!I72+[12]Abril!I71+[12]Mayo!I72+[12]Junio!I72+[12]Julio!I72+[12]Agosto!I72+[12]Septiembre!I72+[12]Octubre!I72+[12]Noviembre!I72+[12]Diciembre!I72</f>
        <v>11943</v>
      </c>
      <c r="J78" s="233">
        <f t="shared" si="2"/>
        <v>138742</v>
      </c>
      <c r="K78" s="85"/>
      <c r="L78" s="9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</row>
    <row r="79" spans="1:40" ht="20.100000000000001" customHeight="1" x14ac:dyDescent="0.2">
      <c r="A79" s="232" t="s">
        <v>150</v>
      </c>
      <c r="B79" s="233">
        <f>+[12]Enero!B69+[12]Febrero!B73+[12]Marzo!B73+[12]Abril!B72+[12]Mayo!B73+[12]Junio!B73+[12]Julio!B73+[12]Agosto!B73+[12]Septiembre!B73+[12]Octubre!B73+[12]Noviembre!B73+[12]Diciembre!B73</f>
        <v>5253</v>
      </c>
      <c r="C79" s="233">
        <f>+[12]Enero!C69+[12]Febrero!C73+[12]Marzo!C73+[12]Abril!C72+[12]Mayo!C73+[12]Junio!C73+[12]Julio!C73+[12]Agosto!C73+[12]Septiembre!C73+[12]Octubre!C73+[12]Noviembre!C73+[12]Diciembre!C73</f>
        <v>1173</v>
      </c>
      <c r="D79" s="233">
        <f>+[12]Enero!D69+[12]Febrero!D73+[12]Marzo!D73+[12]Abril!D72+[12]Mayo!D73+[12]Junio!D73+[12]Julio!D73+[12]Agosto!D73+[12]Septiembre!D73+[12]Octubre!D73+[12]Noviembre!D73+[12]Diciembre!D73</f>
        <v>11563</v>
      </c>
      <c r="E79" s="233">
        <f>+[12]Enero!E69+[12]Febrero!E73+[12]Marzo!E73+[12]Abril!E72+[12]Mayo!E73+[12]Junio!E73+[12]Julio!E73+[12]Agosto!E73+[12]Septiembre!E73+[12]Octubre!E73+[12]Noviembre!E73+[12]Diciembre!E73</f>
        <v>35012</v>
      </c>
      <c r="F79" s="233">
        <f>+[12]Enero!F69+[12]Febrero!F73+[12]Marzo!F73+[12]Abril!F72+[12]Mayo!F73+[12]Junio!F73+[12]Julio!F73+[12]Agosto!F73+[12]Septiembre!F73+[12]Octubre!F73+[12]Noviembre!F73+[12]Diciembre!F73</f>
        <v>10202</v>
      </c>
      <c r="G79" s="233">
        <f>+[12]Enero!G69+[12]Febrero!G73+[12]Marzo!G73+[12]Abril!G72+[12]Mayo!G73+[12]Junio!G73+[12]Julio!G73+[12]Agosto!G73+[12]Septiembre!G73+[12]Octubre!G73+[12]Noviembre!G73+[12]Diciembre!G73</f>
        <v>4739</v>
      </c>
      <c r="H79" s="233">
        <f>+[12]Enero!H69+[12]Febrero!H73+[12]Marzo!H73+[12]Abril!H72+[12]Mayo!H73+[12]Junio!H73+[12]Julio!H73+[12]Agosto!H73+[12]Septiembre!H73+[12]Octubre!H73+[12]Noviembre!H73+[12]Diciembre!H73</f>
        <v>3433</v>
      </c>
      <c r="I79" s="233">
        <f>+[12]Enero!I69+[12]Febrero!I73+[12]Marzo!I73+[12]Abril!I72+[12]Mayo!I73+[12]Junio!I73+[12]Julio!I73+[12]Agosto!I73+[12]Septiembre!I73+[12]Octubre!I73+[12]Noviembre!I73+[12]Diciembre!I73</f>
        <v>817</v>
      </c>
      <c r="J79" s="233">
        <f t="shared" si="2"/>
        <v>72192</v>
      </c>
      <c r="K79" s="85"/>
      <c r="L79" s="9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</row>
    <row r="80" spans="1:40" ht="20.100000000000001" customHeight="1" x14ac:dyDescent="0.2">
      <c r="A80" s="232" t="s">
        <v>151</v>
      </c>
      <c r="B80" s="233">
        <f>+[12]Enero!B70+[12]Febrero!B74+[12]Marzo!B74+[12]Abril!B73+[12]Mayo!B74+[12]Junio!B74+[12]Julio!B74+[12]Agosto!B74+[12]Septiembre!B74+[12]Octubre!B74+[12]Noviembre!B74+[12]Diciembre!B74</f>
        <v>854</v>
      </c>
      <c r="C80" s="233">
        <f>+[12]Enero!C70+[12]Febrero!C74+[12]Marzo!C74+[12]Abril!C73+[12]Mayo!C74+[12]Junio!C74+[12]Julio!C74+[12]Agosto!C74+[12]Septiembre!C74+[12]Octubre!C74+[12]Noviembre!C74+[12]Diciembre!C74</f>
        <v>0</v>
      </c>
      <c r="D80" s="233">
        <f>+[12]Enero!D70+[12]Febrero!D74+[12]Marzo!D74+[12]Abril!D73+[12]Mayo!D74+[12]Junio!D74+[12]Julio!D74+[12]Agosto!D74+[12]Septiembre!D74+[12]Octubre!D74+[12]Noviembre!D74+[12]Diciembre!D74</f>
        <v>881</v>
      </c>
      <c r="E80" s="233">
        <f>+[12]Enero!E70+[12]Febrero!E74+[12]Marzo!E74+[12]Abril!E73+[12]Mayo!E74+[12]Junio!E74+[12]Julio!E74+[12]Agosto!E74+[12]Septiembre!E74+[12]Octubre!E74+[12]Noviembre!E74+[12]Diciembre!E74</f>
        <v>13798</v>
      </c>
      <c r="F80" s="233">
        <f>+[12]Enero!F70+[12]Febrero!F74+[12]Marzo!F74+[12]Abril!F73+[12]Mayo!F74+[12]Junio!F74+[12]Julio!F74+[12]Agosto!F74+[12]Septiembre!F74+[12]Octubre!F74+[12]Noviembre!F74+[12]Diciembre!F74</f>
        <v>17093</v>
      </c>
      <c r="G80" s="233">
        <f>+[12]Enero!G70+[12]Febrero!G74+[12]Marzo!G74+[12]Abril!G73+[12]Mayo!G74+[12]Junio!G74+[12]Julio!G74+[12]Agosto!G74+[12]Septiembre!G74+[12]Octubre!G74+[12]Noviembre!G74+[12]Diciembre!G74</f>
        <v>4142</v>
      </c>
      <c r="H80" s="233">
        <f>+[12]Enero!H70+[12]Febrero!H74+[12]Marzo!H74+[12]Abril!H73+[12]Mayo!H74+[12]Junio!H74+[12]Julio!H74+[12]Agosto!H74+[12]Septiembre!H74+[12]Octubre!H74+[12]Noviembre!H74+[12]Diciembre!H74</f>
        <v>21704</v>
      </c>
      <c r="I80" s="233">
        <f>+[12]Enero!I70+[12]Febrero!I74+[12]Marzo!I74+[12]Abril!I73+[12]Mayo!I74+[12]Junio!I74+[12]Julio!I74+[12]Agosto!I74+[12]Septiembre!I74+[12]Octubre!I74+[12]Noviembre!I74+[12]Diciembre!I74</f>
        <v>747</v>
      </c>
      <c r="J80" s="233">
        <f t="shared" si="2"/>
        <v>59219</v>
      </c>
      <c r="K80" s="85"/>
      <c r="L80" s="9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</row>
    <row r="81" spans="1:40" ht="20.100000000000001" customHeight="1" x14ac:dyDescent="0.2">
      <c r="A81" s="232" t="s">
        <v>152</v>
      </c>
      <c r="B81" s="233">
        <f>+[12]Enero!B71+[12]Febrero!B75+[12]Marzo!B75+[12]Abril!B74+[12]Mayo!B75+[12]Junio!B75+[12]Julio!B75+[12]Agosto!B75+[12]Septiembre!B75+[12]Octubre!B75+[12]Noviembre!B75+[12]Diciembre!B75</f>
        <v>269</v>
      </c>
      <c r="C81" s="233">
        <f>+[12]Enero!C71+[12]Febrero!C75+[12]Marzo!C75+[12]Abril!C74+[12]Mayo!C75+[12]Junio!C75+[12]Julio!C75+[12]Agosto!C75+[12]Septiembre!C75+[12]Octubre!C75+[12]Noviembre!C75+[12]Diciembre!C75</f>
        <v>583</v>
      </c>
      <c r="D81" s="233">
        <f>+[12]Enero!D71+[12]Febrero!D75+[12]Marzo!D75+[12]Abril!D74+[12]Mayo!D75+[12]Junio!D75+[12]Julio!D75+[12]Agosto!D75+[12]Septiembre!D75+[12]Octubre!D75+[12]Noviembre!D75+[12]Diciembre!D75</f>
        <v>542</v>
      </c>
      <c r="E81" s="233">
        <f>+[12]Enero!E71+[12]Febrero!E75+[12]Marzo!E75+[12]Abril!E74+[12]Mayo!E75+[12]Junio!E75+[12]Julio!E75+[12]Agosto!E75+[12]Septiembre!E75+[12]Octubre!E75+[12]Noviembre!E75+[12]Diciembre!E75</f>
        <v>3531</v>
      </c>
      <c r="F81" s="233">
        <f>+[12]Enero!F71+[12]Febrero!F75+[12]Marzo!F75+[12]Abril!F74+[12]Mayo!F75+[12]Junio!F75+[12]Julio!F75+[12]Agosto!F75+[12]Septiembre!F75+[12]Octubre!F75+[12]Noviembre!F75+[12]Diciembre!F75</f>
        <v>4907</v>
      </c>
      <c r="G81" s="233">
        <f>+[12]Enero!G71+[12]Febrero!G75+[12]Marzo!G75+[12]Abril!G74+[12]Mayo!G75+[12]Junio!G75+[12]Julio!G75+[12]Agosto!G75+[12]Septiembre!G75+[12]Octubre!G75+[12]Noviembre!G75+[12]Diciembre!G75</f>
        <v>62</v>
      </c>
      <c r="H81" s="233">
        <f>+[12]Enero!H71+[12]Febrero!H75+[12]Marzo!H75+[12]Abril!H74+[12]Mayo!H75+[12]Junio!H75+[12]Julio!H75+[12]Agosto!H75+[12]Septiembre!H75+[12]Octubre!H75+[12]Noviembre!H75+[12]Diciembre!H75</f>
        <v>1105</v>
      </c>
      <c r="I81" s="233">
        <f>+[12]Enero!I71+[12]Febrero!I75+[12]Marzo!I75+[12]Abril!I74+[12]Mayo!I75+[12]Junio!I75+[12]Julio!I75+[12]Agosto!I75+[12]Septiembre!I75+[12]Octubre!I75+[12]Noviembre!I75+[12]Diciembre!I75</f>
        <v>136</v>
      </c>
      <c r="J81" s="233">
        <f t="shared" si="2"/>
        <v>11135</v>
      </c>
      <c r="K81" s="85"/>
      <c r="L81" s="9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</row>
    <row r="82" spans="1:40" ht="20.100000000000001" customHeight="1" x14ac:dyDescent="0.2">
      <c r="A82" s="232" t="s">
        <v>153</v>
      </c>
      <c r="B82" s="233">
        <f>+[12]Enero!B72+[12]Febrero!B76+[12]Marzo!B76+[12]Abril!B75+[12]Mayo!B76+[12]Junio!B76+[12]Julio!B76+[12]Agosto!B76+[12]Septiembre!B76+[12]Octubre!B76+[12]Noviembre!B76+[12]Diciembre!B76</f>
        <v>0</v>
      </c>
      <c r="C82" s="233">
        <f>+[12]Enero!C72+[12]Febrero!C76+[12]Marzo!C76+[12]Abril!C75+[12]Mayo!C76+[12]Junio!C76+[12]Julio!C76+[12]Agosto!C76+[12]Septiembre!C76+[12]Octubre!C76+[12]Noviembre!C76+[12]Diciembre!C76</f>
        <v>35</v>
      </c>
      <c r="D82" s="233">
        <f>+[12]Enero!D72+[12]Febrero!D76+[12]Marzo!D76+[12]Abril!D75+[12]Mayo!D76+[12]Junio!D76+[12]Julio!D76+[12]Agosto!D76+[12]Septiembre!D76+[12]Octubre!D76+[12]Noviembre!D76+[12]Diciembre!D76</f>
        <v>0</v>
      </c>
      <c r="E82" s="233">
        <f>+[12]Enero!E72+[12]Febrero!E76+[12]Marzo!E76+[12]Abril!E75+[12]Mayo!E76+[12]Junio!E76+[12]Julio!E76+[12]Agosto!E76+[12]Septiembre!E76+[12]Octubre!E76+[12]Noviembre!E76+[12]Diciembre!E76</f>
        <v>9154</v>
      </c>
      <c r="F82" s="233">
        <f>+[12]Enero!F72+[12]Febrero!F76+[12]Marzo!F76+[12]Abril!F75+[12]Mayo!F76+[12]Junio!F76+[12]Julio!F76+[12]Agosto!F76+[12]Septiembre!F76+[12]Octubre!F76+[12]Noviembre!F76+[12]Diciembre!F76</f>
        <v>3972</v>
      </c>
      <c r="G82" s="233">
        <f>+[12]Enero!G72+[12]Febrero!G76+[12]Marzo!G76+[12]Abril!G75+[12]Mayo!G76+[12]Junio!G76+[12]Julio!G76+[12]Agosto!G76+[12]Septiembre!G76+[12]Octubre!G76+[12]Noviembre!G76+[12]Diciembre!G76</f>
        <v>487</v>
      </c>
      <c r="H82" s="233">
        <f>+[12]Enero!H72+[12]Febrero!H76+[12]Marzo!H76+[12]Abril!H75+[12]Mayo!H76+[12]Junio!H76+[12]Julio!H76+[12]Agosto!H76+[12]Septiembre!H76+[12]Octubre!H76+[12]Noviembre!H76+[12]Diciembre!H76</f>
        <v>74</v>
      </c>
      <c r="I82" s="233">
        <f>+[12]Enero!I72+[12]Febrero!I76+[12]Marzo!I76+[12]Abril!I75+[12]Mayo!I76+[12]Junio!I76+[12]Julio!I76+[12]Agosto!I76+[12]Septiembre!I76+[12]Octubre!I76+[12]Noviembre!I76+[12]Diciembre!I76</f>
        <v>383</v>
      </c>
      <c r="J82" s="233">
        <f t="shared" si="2"/>
        <v>14105</v>
      </c>
      <c r="K82" s="85"/>
      <c r="L82" s="9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</row>
    <row r="83" spans="1:40" ht="20.100000000000001" customHeight="1" x14ac:dyDescent="0.2">
      <c r="A83" s="232" t="s">
        <v>154</v>
      </c>
      <c r="B83" s="233">
        <f>+[12]Enero!B73+[12]Febrero!B77+[12]Marzo!B77+[12]Abril!B76+[12]Mayo!B77+[12]Junio!B77+[12]Julio!B77+[12]Agosto!B77+[12]Septiembre!B77+[12]Octubre!B77+[12]Noviembre!B77+[12]Diciembre!B77</f>
        <v>0</v>
      </c>
      <c r="C83" s="233">
        <f>+[12]Enero!C73+[12]Febrero!C77+[12]Marzo!C77+[12]Abril!C76+[12]Mayo!C77+[12]Junio!C77+[12]Julio!C77+[12]Agosto!C77+[12]Septiembre!C77+[12]Octubre!C77+[12]Noviembre!C77+[12]Diciembre!C77</f>
        <v>0</v>
      </c>
      <c r="D83" s="233">
        <f>+[12]Enero!D73+[12]Febrero!D77+[12]Marzo!D77+[12]Abril!D76+[12]Mayo!D77+[12]Junio!D77+[12]Julio!D77+[12]Agosto!D77+[12]Septiembre!D77+[12]Octubre!D77+[12]Noviembre!D77+[12]Diciembre!D77</f>
        <v>5445</v>
      </c>
      <c r="E83" s="233">
        <f>+[12]Enero!E73+[12]Febrero!E77+[12]Marzo!E77+[12]Abril!E76+[12]Mayo!E77+[12]Junio!E77+[12]Julio!E77+[12]Agosto!E77+[12]Septiembre!E77+[12]Octubre!E77+[12]Noviembre!E77+[12]Diciembre!E77</f>
        <v>90369</v>
      </c>
      <c r="F83" s="233">
        <f>+[12]Enero!F73+[12]Febrero!F77+[12]Marzo!F77+[12]Abril!F76+[12]Mayo!F77+[12]Junio!F77+[12]Julio!F77+[12]Agosto!F77+[12]Septiembre!F77+[12]Octubre!F77+[12]Noviembre!F77+[12]Diciembre!F77</f>
        <v>14710</v>
      </c>
      <c r="G83" s="233">
        <f>+[12]Enero!G73+[12]Febrero!G77+[12]Marzo!G77+[12]Abril!G76+[12]Mayo!G77+[12]Junio!G77+[12]Julio!G77+[12]Agosto!G77+[12]Septiembre!G77+[12]Octubre!G77+[12]Noviembre!G77+[12]Diciembre!G77</f>
        <v>10275</v>
      </c>
      <c r="H83" s="233">
        <f>+[12]Enero!H73+[12]Febrero!H77+[12]Marzo!H77+[12]Abril!H76+[12]Mayo!H77+[12]Junio!H77+[12]Julio!H77+[12]Agosto!H77+[12]Septiembre!H77+[12]Octubre!H77+[12]Noviembre!H77+[12]Diciembre!H77</f>
        <v>6414</v>
      </c>
      <c r="I83" s="233">
        <f>+[12]Enero!I73+[12]Febrero!I77+[12]Marzo!I77+[12]Abril!I76+[12]Mayo!I77+[12]Junio!I77+[12]Julio!I77+[12]Agosto!I77+[12]Septiembre!I77+[12]Octubre!I77+[12]Noviembre!I77+[12]Diciembre!I77</f>
        <v>7</v>
      </c>
      <c r="J83" s="233">
        <f t="shared" si="2"/>
        <v>127220</v>
      </c>
      <c r="K83" s="85"/>
      <c r="L83" s="9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</row>
    <row r="84" spans="1:40" ht="20.100000000000001" customHeight="1" x14ac:dyDescent="0.2">
      <c r="A84" s="232" t="s">
        <v>155</v>
      </c>
      <c r="B84" s="233">
        <f>+[12]Enero!B74+[12]Febrero!B78+[12]Marzo!B78+[12]Abril!B77+[12]Mayo!B78+[12]Junio!B78+[12]Julio!B78+[12]Agosto!B78+[12]Septiembre!B78+[12]Octubre!B78+[12]Noviembre!B78+[12]Diciembre!B78</f>
        <v>508</v>
      </c>
      <c r="C84" s="233">
        <f>+[12]Enero!C74+[12]Febrero!C78+[12]Marzo!C78+[12]Abril!C77+[12]Mayo!C78+[12]Junio!C78+[12]Julio!C78+[12]Agosto!C78+[12]Septiembre!C78+[12]Octubre!C78+[12]Noviembre!C78+[12]Diciembre!C78</f>
        <v>372</v>
      </c>
      <c r="D84" s="233">
        <f>+[12]Enero!D74+[12]Febrero!D78+[12]Marzo!D78+[12]Abril!D77+[12]Mayo!D78+[12]Junio!D78+[12]Julio!D78+[12]Agosto!D78+[12]Septiembre!D78+[12]Octubre!D78+[12]Noviembre!D78+[12]Diciembre!D78</f>
        <v>90</v>
      </c>
      <c r="E84" s="233">
        <f>+[12]Enero!E74+[12]Febrero!E78+[12]Marzo!E78+[12]Abril!E77+[12]Mayo!E78+[12]Junio!E78+[12]Julio!E78+[12]Agosto!E78+[12]Septiembre!E78+[12]Octubre!E78+[12]Noviembre!E78+[12]Diciembre!E78</f>
        <v>7861</v>
      </c>
      <c r="F84" s="233">
        <f>+[12]Enero!F74+[12]Febrero!F78+[12]Marzo!F78+[12]Abril!F77+[12]Mayo!F78+[12]Junio!F78+[12]Julio!F78+[12]Agosto!F78+[12]Septiembre!F78+[12]Octubre!F78+[12]Noviembre!F78+[12]Diciembre!F78</f>
        <v>8431</v>
      </c>
      <c r="G84" s="233">
        <f>+[12]Enero!G74+[12]Febrero!G78+[12]Marzo!G78+[12]Abril!G77+[12]Mayo!G78+[12]Junio!G78+[12]Julio!G78+[12]Agosto!G78+[12]Septiembre!G78+[12]Octubre!G78+[12]Noviembre!G78+[12]Diciembre!G78</f>
        <v>1427</v>
      </c>
      <c r="H84" s="233">
        <f>+[12]Enero!H74+[12]Febrero!H78+[12]Marzo!H78+[12]Abril!H77+[12]Mayo!H78+[12]Junio!H78+[12]Julio!H78+[12]Agosto!H78+[12]Septiembre!H78+[12]Octubre!H78+[12]Noviembre!H78+[12]Diciembre!H78</f>
        <v>1205</v>
      </c>
      <c r="I84" s="233">
        <f>+[12]Enero!I74+[12]Febrero!I78+[12]Marzo!I78+[12]Abril!I77+[12]Mayo!I78+[12]Junio!I78+[12]Julio!I78+[12]Agosto!I78+[12]Septiembre!I78+[12]Octubre!I78+[12]Noviembre!I78+[12]Diciembre!I78</f>
        <v>298</v>
      </c>
      <c r="J84" s="233">
        <f t="shared" si="2"/>
        <v>20192</v>
      </c>
      <c r="K84" s="85"/>
      <c r="L84" s="9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</row>
    <row r="85" spans="1:40" ht="20.100000000000001" customHeight="1" x14ac:dyDescent="0.2">
      <c r="A85" s="232" t="s">
        <v>276</v>
      </c>
      <c r="B85" s="233">
        <f>+[12]Enero!B75+[12]Febrero!B79+[12]Marzo!B79+[12]Abril!B78+[12]Mayo!B79+[12]Junio!B79+[12]Julio!B79+[12]Agosto!B79+[12]Septiembre!B79+[12]Octubre!B79+[12]Noviembre!B79+[12]Diciembre!B79</f>
        <v>0</v>
      </c>
      <c r="C85" s="233">
        <f>+[12]Enero!C75+[12]Febrero!C79+[12]Marzo!C79+[12]Abril!C78+[12]Mayo!C79+[12]Junio!C79+[12]Julio!C79+[12]Agosto!C79+[12]Septiembre!C79+[12]Octubre!C79+[12]Noviembre!C79+[12]Diciembre!C79</f>
        <v>0</v>
      </c>
      <c r="D85" s="233">
        <f>+[12]Enero!D75+[12]Febrero!D79+[12]Marzo!D79+[12]Abril!D78+[12]Mayo!D79+[12]Junio!D79+[12]Julio!D79+[12]Agosto!D79+[12]Septiembre!D79+[12]Octubre!D79+[12]Noviembre!D79+[12]Diciembre!D79</f>
        <v>0</v>
      </c>
      <c r="E85" s="233">
        <f>+[12]Enero!E75+[12]Febrero!E79+[12]Marzo!E79+[12]Abril!E78+[12]Mayo!E79+[12]Junio!E79+[12]Julio!E79+[12]Agosto!E79+[12]Septiembre!E79+[12]Octubre!E79+[12]Noviembre!E79+[12]Diciembre!E79</f>
        <v>0</v>
      </c>
      <c r="F85" s="233">
        <f>+[12]Enero!F75+[12]Febrero!F79+[12]Marzo!F79+[12]Abril!F78+[12]Mayo!F79+[12]Junio!F79+[12]Julio!F79+[12]Agosto!F79+[12]Septiembre!F79+[12]Octubre!F79+[12]Noviembre!F79+[12]Diciembre!F79</f>
        <v>0</v>
      </c>
      <c r="G85" s="233">
        <f>+[12]Enero!G75+[12]Febrero!G79+[12]Marzo!G79+[12]Abril!G78+[12]Mayo!G79+[12]Junio!G79+[12]Julio!G79+[12]Agosto!G79+[12]Septiembre!G79+[12]Octubre!G79+[12]Noviembre!G79+[12]Diciembre!G79</f>
        <v>0</v>
      </c>
      <c r="H85" s="233">
        <f>+[12]Enero!H75+[12]Febrero!H79+[12]Marzo!H79+[12]Abril!H78+[12]Mayo!H79+[12]Junio!H79+[12]Julio!H79+[12]Agosto!H79+[12]Septiembre!H79+[12]Octubre!H79+[12]Noviembre!H79+[12]Diciembre!H79</f>
        <v>95000</v>
      </c>
      <c r="I85" s="233">
        <f>+[12]Enero!I75+[12]Febrero!I79+[12]Marzo!I79+[12]Abril!I78+[12]Mayo!I79+[12]Junio!I79+[12]Julio!I79+[12]Agosto!I79+[12]Septiembre!I79+[12]Octubre!I79+[12]Noviembre!I79+[12]Diciembre!I79</f>
        <v>0</v>
      </c>
      <c r="J85" s="233">
        <f t="shared" si="2"/>
        <v>95000</v>
      </c>
      <c r="K85" s="85"/>
      <c r="L85" s="9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</row>
    <row r="86" spans="1:40" ht="20.100000000000001" customHeight="1" x14ac:dyDescent="0.2">
      <c r="A86" s="232" t="s">
        <v>157</v>
      </c>
      <c r="B86" s="233">
        <f>+[12]Enero!B76+[12]Febrero!B80+[12]Marzo!B80+[12]Abril!B79+[12]Mayo!B80+[12]Junio!B80+[12]Julio!B80+[12]Agosto!B80+[12]Septiembre!B80+[12]Octubre!B80+[12]Noviembre!B80+[12]Diciembre!B80</f>
        <v>0</v>
      </c>
      <c r="C86" s="233">
        <f>+[12]Enero!C76+[12]Febrero!C80+[12]Marzo!C80+[12]Abril!C79+[12]Mayo!C80+[12]Junio!C80+[12]Julio!C80+[12]Agosto!C80+[12]Septiembre!C80+[12]Octubre!C80+[12]Noviembre!C80+[12]Diciembre!C80</f>
        <v>9</v>
      </c>
      <c r="D86" s="233">
        <f>+[12]Enero!D76+[12]Febrero!D80+[12]Marzo!D80+[12]Abril!D79+[12]Mayo!D80+[12]Junio!D80+[12]Julio!D80+[12]Agosto!D80+[12]Septiembre!D80+[12]Octubre!D80+[12]Noviembre!D80+[12]Diciembre!D80</f>
        <v>11</v>
      </c>
      <c r="E86" s="233">
        <f>+[12]Enero!E76+[12]Febrero!E80+[12]Marzo!E80+[12]Abril!E79+[12]Mayo!E80+[12]Junio!E80+[12]Julio!E80+[12]Agosto!E80+[12]Septiembre!E80+[12]Octubre!E80+[12]Noviembre!E80+[12]Diciembre!E80</f>
        <v>23799</v>
      </c>
      <c r="F86" s="233">
        <f>+[12]Enero!F76+[12]Febrero!F80+[12]Marzo!F80+[12]Abril!F79+[12]Mayo!F80+[12]Junio!F80+[12]Julio!F80+[12]Agosto!F80+[12]Septiembre!F80+[12]Octubre!F80+[12]Noviembre!F80+[12]Diciembre!F80</f>
        <v>18292</v>
      </c>
      <c r="G86" s="233">
        <f>+[12]Enero!G76+[12]Febrero!G80+[12]Marzo!G80+[12]Abril!G79+[12]Mayo!G80+[12]Junio!G80+[12]Julio!G80+[12]Agosto!G80+[12]Septiembre!G80+[12]Octubre!G80+[12]Noviembre!G80+[12]Diciembre!G80</f>
        <v>1938</v>
      </c>
      <c r="H86" s="233">
        <f>+[12]Enero!H76+[12]Febrero!H80+[12]Marzo!H80+[12]Abril!H79+[12]Mayo!H80+[12]Junio!H80+[12]Julio!H80+[12]Agosto!H80+[12]Septiembre!H80+[12]Octubre!H80+[12]Noviembre!H80+[12]Diciembre!H80</f>
        <v>8</v>
      </c>
      <c r="I86" s="233">
        <f>+[12]Enero!I76+[12]Febrero!I80+[12]Marzo!I80+[12]Abril!I79+[12]Mayo!I80+[12]Junio!I80+[12]Julio!I80+[12]Agosto!I80+[12]Septiembre!I80+[12]Octubre!I80+[12]Noviembre!I80+[12]Diciembre!I80</f>
        <v>117</v>
      </c>
      <c r="J86" s="233">
        <f t="shared" si="2"/>
        <v>44174</v>
      </c>
      <c r="K86" s="85"/>
      <c r="L86" s="9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</row>
    <row r="87" spans="1:40" ht="20.100000000000001" customHeight="1" x14ac:dyDescent="0.2">
      <c r="A87" s="232" t="s">
        <v>158</v>
      </c>
      <c r="B87" s="233">
        <f>+[12]Enero!B77+[12]Febrero!B81+[12]Marzo!B81+[12]Abril!B80+[12]Mayo!B81+[12]Junio!B81+[12]Julio!B81+[12]Agosto!B81+[12]Septiembre!B81+[12]Octubre!B81+[12]Noviembre!B81+[12]Diciembre!B81</f>
        <v>209499</v>
      </c>
      <c r="C87" s="233">
        <f>+[12]Enero!C77+[12]Febrero!C81+[12]Marzo!C81+[12]Abril!C80+[12]Mayo!C81+[12]Junio!C81+[12]Julio!C81+[12]Agosto!C81+[12]Septiembre!C81+[12]Octubre!C81+[12]Noviembre!C81+[12]Diciembre!C81</f>
        <v>25754</v>
      </c>
      <c r="D87" s="233">
        <f>+[12]Enero!D77+[12]Febrero!D81+[12]Marzo!D81+[12]Abril!D80+[12]Mayo!D81+[12]Junio!D81+[12]Julio!D81+[12]Agosto!D81+[12]Septiembre!D81+[12]Octubre!D81+[12]Noviembre!D81+[12]Diciembre!D81</f>
        <v>9190</v>
      </c>
      <c r="E87" s="233">
        <f>+[12]Enero!E77+[12]Febrero!E81+[12]Marzo!E81+[12]Abril!E80+[12]Mayo!E81+[12]Junio!E81+[12]Julio!E81+[12]Agosto!E81+[12]Septiembre!E81+[12]Octubre!E81+[12]Noviembre!E81+[12]Diciembre!E81</f>
        <v>43383</v>
      </c>
      <c r="F87" s="233">
        <f>+[12]Enero!F77+[12]Febrero!F81+[12]Marzo!F81+[12]Abril!F80+[12]Mayo!F81+[12]Junio!F81+[12]Julio!F81+[12]Agosto!F81+[12]Septiembre!F81+[12]Octubre!F81+[12]Noviembre!F81+[12]Diciembre!F81</f>
        <v>86976</v>
      </c>
      <c r="G87" s="233">
        <f>+[12]Enero!G77+[12]Febrero!G81+[12]Marzo!G81+[12]Abril!G80+[12]Mayo!G81+[12]Junio!G81+[12]Julio!G81+[12]Agosto!G81+[12]Septiembre!G81+[12]Octubre!G81+[12]Noviembre!G81+[12]Diciembre!G81</f>
        <v>102861</v>
      </c>
      <c r="H87" s="233">
        <f>+[12]Enero!H77+[12]Febrero!H81+[12]Marzo!H81+[12]Abril!H80+[12]Mayo!H81+[12]Junio!H81+[12]Julio!H81+[12]Agosto!H81+[12]Septiembre!H81+[12]Octubre!H81+[12]Noviembre!H81+[12]Diciembre!H81</f>
        <v>31730</v>
      </c>
      <c r="I87" s="233">
        <f>+[12]Enero!I77+[12]Febrero!I81+[12]Marzo!I81+[12]Abril!I80+[12]Mayo!I81+[12]Junio!I81+[12]Julio!I81+[12]Agosto!I81+[12]Septiembre!I81+[12]Octubre!I81+[12]Noviembre!I81+[12]Diciembre!I81</f>
        <v>24100</v>
      </c>
      <c r="J87" s="233">
        <f t="shared" si="2"/>
        <v>533493</v>
      </c>
      <c r="K87" s="85"/>
      <c r="L87" s="9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</row>
    <row r="88" spans="1:40" ht="20.100000000000001" customHeight="1" x14ac:dyDescent="0.2">
      <c r="A88" s="232" t="s">
        <v>159</v>
      </c>
      <c r="B88" s="233">
        <f>+[12]Enero!B78+[12]Febrero!B82+[12]Marzo!B82+[12]Abril!B81+[12]Mayo!B82+[12]Junio!B82+[12]Julio!B82+[12]Agosto!B82+[12]Septiembre!B82+[12]Octubre!B82+[12]Noviembre!B82+[12]Diciembre!B82</f>
        <v>4636</v>
      </c>
      <c r="C88" s="233">
        <f>+[12]Enero!C78+[12]Febrero!C82+[12]Marzo!C82+[12]Abril!C81+[12]Mayo!C82+[12]Junio!C82+[12]Julio!C82+[12]Agosto!C82+[12]Septiembre!C82+[12]Octubre!C82+[12]Noviembre!C82+[12]Diciembre!C82</f>
        <v>22045</v>
      </c>
      <c r="D88" s="233">
        <f>+[12]Enero!D78+[12]Febrero!D82+[12]Marzo!D82+[12]Abril!D81+[12]Mayo!D82+[12]Junio!D82+[12]Julio!D82+[12]Agosto!D82+[12]Septiembre!D82+[12]Octubre!D82+[12]Noviembre!D82+[12]Diciembre!D82</f>
        <v>170</v>
      </c>
      <c r="E88" s="233">
        <f>+[12]Enero!E78+[12]Febrero!E82+[12]Marzo!E82+[12]Abril!E81+[12]Mayo!E82+[12]Junio!E82+[12]Julio!E82+[12]Agosto!E82+[12]Septiembre!E82+[12]Octubre!E82+[12]Noviembre!E82+[12]Diciembre!E82</f>
        <v>5394</v>
      </c>
      <c r="F88" s="233">
        <f>+[12]Enero!F78+[12]Febrero!F82+[12]Marzo!F82+[12]Abril!F81+[12]Mayo!F82+[12]Junio!F82+[12]Julio!F82+[12]Agosto!F82+[12]Septiembre!F82+[12]Octubre!F82+[12]Noviembre!F82+[12]Diciembre!F82</f>
        <v>55156</v>
      </c>
      <c r="G88" s="233">
        <f>+[12]Enero!G78+[12]Febrero!G82+[12]Marzo!G82+[12]Abril!G81+[12]Mayo!G82+[12]Junio!G82+[12]Julio!G82+[12]Agosto!G82+[12]Septiembre!G82+[12]Octubre!G82+[12]Noviembre!G82+[12]Diciembre!G82</f>
        <v>2063</v>
      </c>
      <c r="H88" s="233">
        <f>+[12]Enero!H78+[12]Febrero!H82+[12]Marzo!H82+[12]Abril!H81+[12]Mayo!H82+[12]Junio!H82+[12]Julio!H82+[12]Agosto!H82+[12]Septiembre!H82+[12]Octubre!H82+[12]Noviembre!H82+[12]Diciembre!H82</f>
        <v>0</v>
      </c>
      <c r="I88" s="233">
        <f>+[12]Enero!I78+[12]Febrero!I82+[12]Marzo!I82+[12]Abril!I81+[12]Mayo!I82+[12]Junio!I82+[12]Julio!I82+[12]Agosto!I82+[12]Septiembre!I82+[12]Octubre!I82+[12]Noviembre!I82+[12]Diciembre!I82</f>
        <v>82973</v>
      </c>
      <c r="J88" s="233">
        <f t="shared" si="2"/>
        <v>172437</v>
      </c>
      <c r="K88" s="85"/>
      <c r="L88" s="9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</row>
    <row r="89" spans="1:40" ht="20.100000000000001" customHeight="1" x14ac:dyDescent="0.2">
      <c r="A89" s="232" t="s">
        <v>160</v>
      </c>
      <c r="B89" s="233">
        <f>+[12]Enero!B79+[12]Febrero!B83+[12]Marzo!B83+[12]Abril!B82+[12]Mayo!B83+[12]Junio!B83+[12]Julio!B83+[12]Agosto!B83+[12]Septiembre!B83+[12]Octubre!B83+[12]Noviembre!B83+[12]Diciembre!B83</f>
        <v>1832</v>
      </c>
      <c r="C89" s="233">
        <f>+[12]Enero!C79+[12]Febrero!C83+[12]Marzo!C83+[12]Abril!C82+[12]Mayo!C83+[12]Junio!C83+[12]Julio!C83+[12]Agosto!C83+[12]Septiembre!C83+[12]Octubre!C83+[12]Noviembre!C83+[12]Diciembre!C83</f>
        <v>16411</v>
      </c>
      <c r="D89" s="233">
        <f>+[12]Enero!D79+[12]Febrero!D83+[12]Marzo!D83+[12]Abril!D82+[12]Mayo!D83+[12]Junio!D83+[12]Julio!D83+[12]Agosto!D83+[12]Septiembre!D83+[12]Octubre!D83+[12]Noviembre!D83+[12]Diciembre!D83</f>
        <v>41672</v>
      </c>
      <c r="E89" s="233">
        <f>+[12]Enero!E79+[12]Febrero!E83+[12]Marzo!E83+[12]Abril!E82+[12]Mayo!E83+[12]Junio!E83+[12]Julio!E83+[12]Agosto!E83+[12]Septiembre!E83+[12]Octubre!E83+[12]Noviembre!E83+[12]Diciembre!E83</f>
        <v>34603</v>
      </c>
      <c r="F89" s="233">
        <f>+[12]Enero!F79+[12]Febrero!F83+[12]Marzo!F83+[12]Abril!F82+[12]Mayo!F83+[12]Junio!F83+[12]Julio!F83+[12]Agosto!F83+[12]Septiembre!F83+[12]Octubre!F83+[12]Noviembre!F83+[12]Diciembre!F83</f>
        <v>5733</v>
      </c>
      <c r="G89" s="233">
        <f>+[12]Enero!G79+[12]Febrero!G83+[12]Marzo!G83+[12]Abril!G82+[12]Mayo!G83+[12]Junio!G83+[12]Julio!G83+[12]Agosto!G83+[12]Septiembre!G83+[12]Octubre!G83+[12]Noviembre!G83+[12]Diciembre!G83</f>
        <v>10282</v>
      </c>
      <c r="H89" s="233">
        <f>+[12]Enero!H79+[12]Febrero!H83+[12]Marzo!H83+[12]Abril!H82+[12]Mayo!H83+[12]Junio!H83+[12]Julio!H83+[12]Agosto!H83+[12]Septiembre!H83+[12]Octubre!H83+[12]Noviembre!H83+[12]Diciembre!H83</f>
        <v>1598</v>
      </c>
      <c r="I89" s="233">
        <f>+[12]Enero!I79+[12]Febrero!I83+[12]Marzo!I83+[12]Abril!I82+[12]Mayo!I83+[12]Junio!I83+[12]Julio!I83+[12]Agosto!I83+[12]Septiembre!I83+[12]Octubre!I83+[12]Noviembre!I83+[12]Diciembre!I83</f>
        <v>6278</v>
      </c>
      <c r="J89" s="233">
        <f t="shared" si="2"/>
        <v>118409</v>
      </c>
      <c r="K89" s="85"/>
      <c r="L89" s="9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</row>
    <row r="90" spans="1:40" ht="20.100000000000001" customHeight="1" x14ac:dyDescent="0.2">
      <c r="A90" s="232" t="s">
        <v>161</v>
      </c>
      <c r="B90" s="233">
        <f>+[12]Enero!B80+[12]Febrero!B84+[12]Marzo!B84+[12]Abril!B83+[12]Mayo!B84+[12]Junio!B84+[12]Julio!B84+[12]Agosto!B84+[12]Septiembre!B84+[12]Octubre!B84+[12]Noviembre!B84+[12]Diciembre!B84</f>
        <v>288</v>
      </c>
      <c r="C90" s="233">
        <f>+[12]Enero!C80+[12]Febrero!C84+[12]Marzo!C84+[12]Abril!C83+[12]Mayo!C84+[12]Junio!C84+[12]Julio!C84+[12]Agosto!C84+[12]Septiembre!C84+[12]Octubre!C84+[12]Noviembre!C84+[12]Diciembre!C84</f>
        <v>0</v>
      </c>
      <c r="D90" s="233">
        <f>+[12]Enero!D80+[12]Febrero!D84+[12]Marzo!D84+[12]Abril!D83+[12]Mayo!D84+[12]Junio!D84+[12]Julio!D84+[12]Agosto!D84+[12]Septiembre!D84+[12]Octubre!D84+[12]Noviembre!D84+[12]Diciembre!D84</f>
        <v>3743</v>
      </c>
      <c r="E90" s="233">
        <f>+[12]Enero!E80+[12]Febrero!E84+[12]Marzo!E84+[12]Abril!E83+[12]Mayo!E84+[12]Junio!E84+[12]Julio!E84+[12]Agosto!E84+[12]Septiembre!E84+[12]Octubre!E84+[12]Noviembre!E84+[12]Diciembre!E84</f>
        <v>0</v>
      </c>
      <c r="F90" s="233">
        <f>+[12]Enero!F80+[12]Febrero!F84+[12]Marzo!F84+[12]Abril!F83+[12]Mayo!F84+[12]Junio!F84+[12]Julio!F84+[12]Agosto!F84+[12]Septiembre!F84+[12]Octubre!F84+[12]Noviembre!F84+[12]Diciembre!F84</f>
        <v>0</v>
      </c>
      <c r="G90" s="233">
        <f>+[12]Enero!G80+[12]Febrero!G84+[12]Marzo!G84+[12]Abril!G83+[12]Mayo!G84+[12]Junio!G84+[12]Julio!G84+[12]Agosto!G84+[12]Septiembre!G84+[12]Octubre!G84+[12]Noviembre!G84+[12]Diciembre!G84</f>
        <v>3300</v>
      </c>
      <c r="H90" s="233">
        <f>+[12]Enero!H80+[12]Febrero!H84+[12]Marzo!H84+[12]Abril!H83+[12]Mayo!H84+[12]Junio!H84+[12]Julio!H84+[12]Agosto!H84+[12]Septiembre!H84+[12]Octubre!H84+[12]Noviembre!H84+[12]Diciembre!H84</f>
        <v>2773</v>
      </c>
      <c r="I90" s="233">
        <f>+[12]Enero!I80+[12]Febrero!I84+[12]Marzo!I84+[12]Abril!I83+[12]Mayo!I84+[12]Junio!I84+[12]Julio!I84+[12]Agosto!I84+[12]Septiembre!I84+[12]Octubre!I84+[12]Noviembre!I84+[12]Diciembre!I84</f>
        <v>1396</v>
      </c>
      <c r="J90" s="233">
        <f t="shared" si="2"/>
        <v>11500</v>
      </c>
      <c r="K90" s="85"/>
      <c r="L90" s="9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</row>
    <row r="91" spans="1:40" ht="20.100000000000001" customHeight="1" x14ac:dyDescent="0.2">
      <c r="A91" s="232" t="s">
        <v>162</v>
      </c>
      <c r="B91" s="233">
        <f>+[12]Enero!B81+[12]Febrero!B85+[12]Marzo!B85+[12]Abril!B84+[12]Mayo!B85+[12]Junio!B85+[12]Julio!B85+[12]Agosto!B85+[12]Septiembre!B85+[12]Octubre!B85+[12]Noviembre!B85+[12]Diciembre!B85</f>
        <v>39035</v>
      </c>
      <c r="C91" s="233">
        <f>+[12]Enero!C81+[12]Febrero!C85+[12]Marzo!C85+[12]Abril!C84+[12]Mayo!C85+[12]Junio!C85+[12]Julio!C85+[12]Agosto!C85+[12]Septiembre!C85+[12]Octubre!C85+[12]Noviembre!C85+[12]Diciembre!C85</f>
        <v>21066</v>
      </c>
      <c r="D91" s="233">
        <f>+[12]Enero!D81+[12]Febrero!D85+[12]Marzo!D85+[12]Abril!D84+[12]Mayo!D85+[12]Junio!D85+[12]Julio!D85+[12]Agosto!D85+[12]Septiembre!D85+[12]Octubre!D85+[12]Noviembre!D85+[12]Diciembre!D85</f>
        <v>74</v>
      </c>
      <c r="E91" s="233">
        <f>+[12]Enero!E81+[12]Febrero!E85+[12]Marzo!E85+[12]Abril!E84+[12]Mayo!E85+[12]Junio!E85+[12]Julio!E85+[12]Agosto!E85+[12]Septiembre!E85+[12]Octubre!E85+[12]Noviembre!E85+[12]Diciembre!E85</f>
        <v>14680</v>
      </c>
      <c r="F91" s="233">
        <f>+[12]Enero!F81+[12]Febrero!F85+[12]Marzo!F85+[12]Abril!F84+[12]Mayo!F85+[12]Junio!F85+[12]Julio!F85+[12]Agosto!F85+[12]Septiembre!F85+[12]Octubre!F85+[12]Noviembre!F85+[12]Diciembre!F85</f>
        <v>268484</v>
      </c>
      <c r="G91" s="233">
        <f>+[12]Enero!G81+[12]Febrero!G85+[12]Marzo!G85+[12]Abril!G84+[12]Mayo!G85+[12]Junio!G85+[12]Julio!G85+[12]Agosto!G85+[12]Septiembre!G85+[12]Octubre!G85+[12]Noviembre!G85+[12]Diciembre!G85</f>
        <v>9415</v>
      </c>
      <c r="H91" s="233">
        <f>+[12]Enero!H81+[12]Febrero!H85+[12]Marzo!H85+[12]Abril!H84+[12]Mayo!H85+[12]Junio!H85+[12]Julio!H85+[12]Agosto!H85+[12]Septiembre!H85+[12]Octubre!H85+[12]Noviembre!H85+[12]Diciembre!H85</f>
        <v>985</v>
      </c>
      <c r="I91" s="233">
        <f>+[12]Enero!I81+[12]Febrero!I85+[12]Marzo!I85+[12]Abril!I84+[12]Mayo!I85+[12]Junio!I85+[12]Julio!I85+[12]Agosto!I85+[12]Septiembre!I85+[12]Octubre!I85+[12]Noviembre!I85+[12]Diciembre!I85</f>
        <v>110966</v>
      </c>
      <c r="J91" s="233">
        <f t="shared" si="2"/>
        <v>464705</v>
      </c>
      <c r="K91" s="85"/>
      <c r="L91" s="9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</row>
    <row r="92" spans="1:40" ht="20.100000000000001" customHeight="1" x14ac:dyDescent="0.2">
      <c r="A92" s="232" t="s">
        <v>163</v>
      </c>
      <c r="B92" s="233">
        <f>+[12]Enero!B82+[12]Febrero!B86+[12]Marzo!B86+[12]Abril!B85+[12]Mayo!B86+[12]Junio!B86+[12]Julio!B86+[12]Agosto!B86+[12]Septiembre!B86+[12]Octubre!B86+[12]Noviembre!B86+[12]Diciembre!B86</f>
        <v>3167</v>
      </c>
      <c r="C92" s="233">
        <f>+[12]Enero!C82+[12]Febrero!C86+[12]Marzo!C86+[12]Abril!C85+[12]Mayo!C86+[12]Junio!C86+[12]Julio!C86+[12]Agosto!C86+[12]Septiembre!C86+[12]Octubre!C86+[12]Noviembre!C86+[12]Diciembre!C86</f>
        <v>126454</v>
      </c>
      <c r="D92" s="233">
        <f>+[12]Enero!D82+[12]Febrero!D86+[12]Marzo!D86+[12]Abril!D85+[12]Mayo!D86+[12]Junio!D86+[12]Julio!D86+[12]Agosto!D86+[12]Septiembre!D86+[12]Octubre!D86+[12]Noviembre!D86+[12]Diciembre!D86</f>
        <v>913</v>
      </c>
      <c r="E92" s="233">
        <f>+[12]Enero!E82+[12]Febrero!E86+[12]Marzo!E86+[12]Abril!E85+[12]Mayo!E86+[12]Junio!E86+[12]Julio!E86+[12]Agosto!E86+[12]Septiembre!E86+[12]Octubre!E86+[12]Noviembre!E86+[12]Diciembre!E86</f>
        <v>1580</v>
      </c>
      <c r="F92" s="233">
        <f>+[12]Enero!F82+[12]Febrero!F86+[12]Marzo!F86+[12]Abril!F85+[12]Mayo!F86+[12]Junio!F86+[12]Julio!F86+[12]Agosto!F86+[12]Septiembre!F86+[12]Octubre!F86+[12]Noviembre!F86+[12]Diciembre!F86</f>
        <v>57520</v>
      </c>
      <c r="G92" s="233">
        <f>+[12]Enero!G82+[12]Febrero!G86+[12]Marzo!G86+[12]Abril!G85+[12]Mayo!G86+[12]Junio!G86+[12]Julio!G86+[12]Agosto!G86+[12]Septiembre!G86+[12]Octubre!G86+[12]Noviembre!G86+[12]Diciembre!G86</f>
        <v>0</v>
      </c>
      <c r="H92" s="233">
        <f>+[12]Enero!H82+[12]Febrero!H86+[12]Marzo!H86+[12]Abril!H85+[12]Mayo!H86+[12]Junio!H86+[12]Julio!H86+[12]Agosto!H86+[12]Septiembre!H86+[12]Octubre!H86+[12]Noviembre!H86+[12]Diciembre!H86</f>
        <v>0</v>
      </c>
      <c r="I92" s="233">
        <f>+[12]Enero!I82+[12]Febrero!I86+[12]Marzo!I86+[12]Abril!I85+[12]Mayo!I86+[12]Junio!I86+[12]Julio!I86+[12]Agosto!I86+[12]Septiembre!I86+[12]Octubre!I86+[12]Noviembre!I86+[12]Diciembre!I86</f>
        <v>1000</v>
      </c>
      <c r="J92" s="233">
        <f t="shared" si="2"/>
        <v>190634</v>
      </c>
      <c r="K92" s="85"/>
      <c r="L92" s="9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</row>
    <row r="93" spans="1:40" ht="20.100000000000001" customHeight="1" x14ac:dyDescent="0.2">
      <c r="A93" s="232" t="s">
        <v>164</v>
      </c>
      <c r="B93" s="233">
        <f>+[12]Enero!B83+[12]Febrero!B87+[12]Marzo!B87+[12]Abril!B86+[12]Mayo!B87+[12]Junio!B87+[12]Julio!B87+[12]Agosto!B87+[12]Septiembre!B87+[12]Octubre!B87+[12]Noviembre!B87+[12]Diciembre!B87</f>
        <v>5032</v>
      </c>
      <c r="C93" s="233">
        <f>+[12]Enero!C83+[12]Febrero!C87+[12]Marzo!C87+[12]Abril!C86+[12]Mayo!C87+[12]Junio!C87+[12]Julio!C87+[12]Agosto!C87+[12]Septiembre!C87+[12]Octubre!C87+[12]Noviembre!C87+[12]Diciembre!C87</f>
        <v>109</v>
      </c>
      <c r="D93" s="233">
        <f>+[12]Enero!D83+[12]Febrero!D87+[12]Marzo!D87+[12]Abril!D86+[12]Mayo!D87+[12]Junio!D87+[12]Julio!D87+[12]Agosto!D87+[12]Septiembre!D87+[12]Octubre!D87+[12]Noviembre!D87+[12]Diciembre!D87</f>
        <v>0</v>
      </c>
      <c r="E93" s="233">
        <f>+[12]Enero!E83+[12]Febrero!E87+[12]Marzo!E87+[12]Abril!E86+[12]Mayo!E87+[12]Junio!E87+[12]Julio!E87+[12]Agosto!E87+[12]Septiembre!E87+[12]Octubre!E87+[12]Noviembre!E87+[12]Diciembre!E87</f>
        <v>0</v>
      </c>
      <c r="F93" s="233">
        <f>+[12]Enero!F83+[12]Febrero!F87+[12]Marzo!F87+[12]Abril!F86+[12]Mayo!F87+[12]Junio!F87+[12]Julio!F87+[12]Agosto!F87+[12]Septiembre!F87+[12]Octubre!F87+[12]Noviembre!F87+[12]Diciembre!F87</f>
        <v>9749</v>
      </c>
      <c r="G93" s="233">
        <f>+[12]Enero!G83+[12]Febrero!G87+[12]Marzo!G87+[12]Abril!G86+[12]Mayo!G87+[12]Junio!G87+[12]Julio!G87+[12]Agosto!G87+[12]Septiembre!G87+[12]Octubre!G87+[12]Noviembre!G87+[12]Diciembre!G87</f>
        <v>10724</v>
      </c>
      <c r="H93" s="233">
        <f>+[12]Enero!H83+[12]Febrero!H87+[12]Marzo!H87+[12]Abril!H86+[12]Mayo!H87+[12]Junio!H87+[12]Julio!H87+[12]Agosto!H87+[12]Septiembre!H87+[12]Octubre!H87+[12]Noviembre!H87+[12]Diciembre!H87</f>
        <v>8</v>
      </c>
      <c r="I93" s="233">
        <f>+[12]Enero!I83+[12]Febrero!I87+[12]Marzo!I87+[12]Abril!I86+[12]Mayo!I87+[12]Junio!I87+[12]Julio!I87+[12]Agosto!I87+[12]Septiembre!I87+[12]Octubre!I87+[12]Noviembre!I87+[12]Diciembre!I87</f>
        <v>3003</v>
      </c>
      <c r="J93" s="233">
        <f t="shared" si="2"/>
        <v>28625</v>
      </c>
      <c r="K93" s="85"/>
      <c r="L93" s="9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</row>
    <row r="94" spans="1:40" ht="20.100000000000001" customHeight="1" x14ac:dyDescent="0.2">
      <c r="A94" s="232" t="s">
        <v>165</v>
      </c>
      <c r="B94" s="233">
        <f>+([12]Enero!B84+[12]Febrero!B88+[12]Marzo!B88+[12]Abril!B87+[12]Mayo!B88+[12]Junio!B88+[12]Julio!B88+[12]Agosto!B88+[12]Septiembre!B88+[12]Octubre!B88+[12]Noviembre!B88+[12]Diciembre!B88)/12</f>
        <v>30591.5</v>
      </c>
      <c r="C94" s="233">
        <f>+([12]Enero!C84+[12]Febrero!C88+[12]Marzo!C88+[12]Abril!C87+[12]Mayo!C88+[12]Junio!C88+[12]Julio!C88+[12]Agosto!C88+[12]Septiembre!C88+[12]Octubre!C88+[12]Noviembre!C88+[12]Diciembre!C88)/12</f>
        <v>9968.6666666666661</v>
      </c>
      <c r="D94" s="233">
        <f>+([12]Enero!D84+[12]Febrero!D88+[12]Marzo!D88+[12]Abril!D87+[12]Mayo!D88+[12]Junio!D88+[12]Julio!D88+[12]Agosto!D88+[12]Septiembre!D88+[12]Octubre!D88+[12]Noviembre!D88+[12]Diciembre!D88)/12</f>
        <v>227316.5</v>
      </c>
      <c r="E94" s="233">
        <f>+([12]Enero!E84+[12]Febrero!E88+[12]Marzo!E88+[12]Abril!E87+[12]Mayo!E88+[12]Junio!E88+[12]Julio!E88+[12]Agosto!E88+[12]Septiembre!E88+[12]Octubre!E88+[12]Noviembre!E88+[12]Diciembre!E88)/12</f>
        <v>4477.916666666667</v>
      </c>
      <c r="F94" s="233">
        <f>+([12]Enero!F84+[12]Febrero!F88+[12]Marzo!F88+[12]Abril!F87+[12]Mayo!F88+[12]Junio!F88+[12]Julio!F88+[12]Agosto!F88+[12]Septiembre!F88+[12]Octubre!F88+[12]Noviembre!F88+[12]Diciembre!F88)/12</f>
        <v>9919.6666666666661</v>
      </c>
      <c r="G94" s="233">
        <f>+([12]Enero!G84+[12]Febrero!G88+[12]Marzo!G88+[12]Abril!G87+[12]Mayo!G88+[12]Junio!G88+[12]Julio!G88+[12]Agosto!G88+[12]Septiembre!G88+[12]Octubre!G88+[12]Noviembre!G88+[12]Diciembre!G88)/12</f>
        <v>62489.083333333336</v>
      </c>
      <c r="H94" s="233">
        <f>+([12]Enero!H84+[12]Febrero!H88+[12]Marzo!H88+[12]Abril!H87+[12]Mayo!H88+[12]Junio!H88+[12]Julio!H88+[12]Agosto!H88+[12]Septiembre!H88+[12]Octubre!H88+[12]Noviembre!H88+[12]Diciembre!H88)/12</f>
        <v>16241.583333333334</v>
      </c>
      <c r="I94" s="233">
        <f>+([12]Enero!I84+[12]Febrero!I88+[12]Marzo!I88+[12]Abril!I87+[12]Mayo!I88+[12]Junio!I88+[12]Julio!I88+[12]Agosto!I88+[12]Septiembre!I88+[12]Octubre!I88+[12]Noviembre!I88+[12]Diciembre!I88)/12</f>
        <v>866.5</v>
      </c>
      <c r="J94" s="233">
        <f>SUM(B94:I94)</f>
        <v>361871.41666666669</v>
      </c>
      <c r="K94" s="85"/>
      <c r="L94" s="9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</row>
    <row r="95" spans="1:40" ht="20.100000000000001" customHeight="1" x14ac:dyDescent="0.2">
      <c r="A95" s="232" t="s">
        <v>166</v>
      </c>
      <c r="B95" s="233">
        <f>+([12]Enero!B85+[12]Febrero!B89+[12]Marzo!B89+[12]Abril!B88+[12]Mayo!B89+[12]Junio!B89+[12]Julio!B89+[12]Agosto!B89+[12]Septiembre!B89+[12]Octubre!B89+[12]Noviembre!B89+[12]Diciembre!B89)/12</f>
        <v>166048.66666666666</v>
      </c>
      <c r="C95" s="233">
        <f>+([12]Enero!C85+[12]Febrero!C89+[12]Marzo!C89+[12]Abril!C88+[12]Mayo!C89+[12]Junio!C89+[12]Julio!C89+[12]Agosto!C89+[12]Septiembre!C89+[12]Octubre!C89+[12]Noviembre!C89+[12]Diciembre!C89)/12</f>
        <v>174592.16666666666</v>
      </c>
      <c r="D95" s="233">
        <f>+([12]Enero!D85+[12]Febrero!D89+[12]Marzo!D89+[12]Abril!D88+[12]Mayo!D89+[12]Junio!D89+[12]Julio!D89+[12]Agosto!D89+[12]Septiembre!D89+[12]Octubre!D89+[12]Noviembre!D89+[12]Diciembre!D89)/12</f>
        <v>23814.5</v>
      </c>
      <c r="E95" s="233">
        <f>+([12]Enero!E85+[12]Febrero!E89+[12]Marzo!E89+[12]Abril!E88+[12]Mayo!E89+[12]Junio!E89+[12]Julio!E89+[12]Agosto!E89+[12]Septiembre!E89+[12]Octubre!E89+[12]Noviembre!E89+[12]Diciembre!E89)/12</f>
        <v>216550.08333333334</v>
      </c>
      <c r="F95" s="233">
        <f>+([12]Enero!F85+[12]Febrero!F89+[12]Marzo!F89+[12]Abril!F88+[12]Mayo!F89+[12]Junio!F89+[12]Julio!F89+[12]Agosto!F89+[12]Septiembre!F89+[12]Octubre!F89+[12]Noviembre!F89+[12]Diciembre!F89)/12</f>
        <v>15897.166666666666</v>
      </c>
      <c r="G95" s="233">
        <f>+([12]Enero!G85+[12]Febrero!G89+[12]Marzo!G89+[12]Abril!G88+[12]Mayo!G89+[12]Junio!G89+[12]Julio!G89+[12]Agosto!G89+[12]Septiembre!G89+[12]Octubre!G89+[12]Noviembre!G89+[12]Diciembre!G89)/12</f>
        <v>92680.083333333328</v>
      </c>
      <c r="H95" s="233">
        <f>+([12]Enero!H85+[12]Febrero!H89+[12]Marzo!H89+[12]Abril!H88+[12]Mayo!H89+[12]Junio!H89+[12]Julio!H89+[12]Agosto!H89+[12]Septiembre!H89+[12]Octubre!H89+[12]Noviembre!H89+[12]Diciembre!H89)/12</f>
        <v>23739.166666666668</v>
      </c>
      <c r="I95" s="233">
        <f>+([12]Enero!I85+[12]Febrero!I89+[12]Marzo!I89+[12]Abril!I88+[12]Mayo!I89+[12]Junio!I89+[12]Julio!I89+[12]Agosto!I89+[12]Septiembre!I89+[12]Octubre!I89+[12]Noviembre!I89+[12]Diciembre!I89)/12</f>
        <v>3916.5</v>
      </c>
      <c r="J95" s="233">
        <f>SUM(B95:I95)</f>
        <v>717238.33333333326</v>
      </c>
      <c r="K95" s="85"/>
      <c r="L95" s="9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</row>
    <row r="96" spans="1:40" ht="15" customHeight="1" x14ac:dyDescent="0.2">
      <c r="A96" s="227" t="s">
        <v>10</v>
      </c>
      <c r="B96" s="228">
        <f t="shared" ref="B96:I96" si="3">SUM(B62:B95)</f>
        <v>670827.29012345674</v>
      </c>
      <c r="C96" s="228">
        <f t="shared" si="3"/>
        <v>2139649.0055387714</v>
      </c>
      <c r="D96" s="228">
        <f t="shared" si="3"/>
        <v>1255916.3646408841</v>
      </c>
      <c r="E96" s="228">
        <f t="shared" si="3"/>
        <v>1207847.7662337662</v>
      </c>
      <c r="F96" s="228">
        <f t="shared" si="3"/>
        <v>906089.56561679789</v>
      </c>
      <c r="G96" s="228">
        <f t="shared" si="3"/>
        <v>730807.16666666674</v>
      </c>
      <c r="H96" s="228">
        <f t="shared" si="3"/>
        <v>1163364.8176156583</v>
      </c>
      <c r="I96" s="228">
        <f t="shared" si="3"/>
        <v>543750.57277178694</v>
      </c>
      <c r="J96" s="228">
        <f>SUM(J62:J95)</f>
        <v>8618252.549207788</v>
      </c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</row>
    <row r="97" spans="1:256" x14ac:dyDescent="0.2">
      <c r="A97" s="185" t="s">
        <v>254</v>
      </c>
      <c r="B97" s="194"/>
      <c r="C97" s="194"/>
      <c r="D97" s="194"/>
      <c r="E97" s="194"/>
      <c r="F97" s="194"/>
      <c r="G97" s="187"/>
      <c r="H97" s="194"/>
      <c r="I97" s="194"/>
      <c r="J97" s="194"/>
      <c r="K97" s="128"/>
      <c r="L97" s="128"/>
      <c r="M97" s="128"/>
      <c r="N97" s="128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5"/>
      <c r="AM97" s="85"/>
      <c r="AN97" s="85"/>
    </row>
    <row r="98" spans="1:256" x14ac:dyDescent="0.2">
      <c r="A98" s="185" t="s">
        <v>255</v>
      </c>
      <c r="B98" s="187"/>
      <c r="C98" s="187"/>
      <c r="D98" s="187"/>
      <c r="E98" s="187"/>
      <c r="F98" s="187" t="s">
        <v>272</v>
      </c>
      <c r="G98" s="187"/>
      <c r="H98" s="187"/>
      <c r="I98" s="187"/>
      <c r="J98" s="187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</row>
    <row r="99" spans="1:256" x14ac:dyDescent="0.2">
      <c r="A99" s="185" t="s">
        <v>274</v>
      </c>
      <c r="B99" s="187"/>
      <c r="C99" s="187"/>
      <c r="D99" s="187"/>
      <c r="E99" s="187"/>
      <c r="F99" s="187" t="s">
        <v>273</v>
      </c>
      <c r="G99" s="187"/>
      <c r="H99" s="187"/>
      <c r="I99" s="187"/>
      <c r="J99" s="187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</row>
    <row r="100" spans="1:256" x14ac:dyDescent="0.2">
      <c r="A100" s="185"/>
      <c r="B100" s="187"/>
      <c r="C100" s="187"/>
      <c r="D100" s="187"/>
      <c r="E100" s="187"/>
      <c r="F100" s="187"/>
      <c r="G100" s="187"/>
      <c r="H100" s="187"/>
      <c r="I100" s="187"/>
      <c r="J100" s="187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  <c r="AF100" s="85"/>
      <c r="AG100" s="85"/>
      <c r="AH100" s="85"/>
      <c r="AI100" s="85"/>
      <c r="AJ100" s="85"/>
      <c r="AK100" s="85"/>
      <c r="AL100" s="85"/>
      <c r="AM100" s="85"/>
      <c r="AN100" s="85"/>
    </row>
    <row r="101" spans="1:256" x14ac:dyDescent="0.2">
      <c r="A101" s="185"/>
      <c r="B101" s="187"/>
      <c r="C101" s="187"/>
      <c r="D101" s="187"/>
      <c r="E101" s="187"/>
      <c r="F101" s="187"/>
      <c r="G101" s="187"/>
      <c r="H101" s="187"/>
      <c r="I101" s="187"/>
      <c r="J101" s="187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</row>
    <row r="102" spans="1:256" x14ac:dyDescent="0.2">
      <c r="A102" s="185"/>
      <c r="B102" s="187"/>
      <c r="C102" s="187"/>
      <c r="D102" s="187"/>
      <c r="E102" s="187"/>
      <c r="F102" s="187"/>
      <c r="G102" s="187"/>
      <c r="H102" s="187"/>
      <c r="I102" s="187"/>
      <c r="J102" s="187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</row>
    <row r="103" spans="1:256" x14ac:dyDescent="0.2">
      <c r="A103" s="12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85"/>
      <c r="AI103" s="85"/>
      <c r="AJ103" s="85"/>
      <c r="AK103" s="85"/>
      <c r="AL103" s="85"/>
      <c r="AM103" s="85"/>
      <c r="AN103" s="85"/>
    </row>
    <row r="104" spans="1:256" x14ac:dyDescent="0.2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</row>
    <row r="105" spans="1:256" hidden="1" x14ac:dyDescent="0.2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</row>
    <row r="106" spans="1:256" x14ac:dyDescent="0.2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  <c r="AE106" s="85"/>
      <c r="AF106" s="85"/>
      <c r="AG106" s="85"/>
      <c r="AH106" s="85"/>
      <c r="AI106" s="85"/>
      <c r="AJ106" s="85"/>
      <c r="AK106" s="85"/>
      <c r="AL106" s="85"/>
      <c r="AM106" s="85"/>
      <c r="AN106" s="85"/>
    </row>
    <row r="107" spans="1:256" s="225" customFormat="1" ht="15.75" x14ac:dyDescent="0.25">
      <c r="A107" s="244" t="s">
        <v>194</v>
      </c>
      <c r="B107" s="244"/>
      <c r="C107" s="244"/>
      <c r="D107" s="244"/>
      <c r="E107" s="244"/>
      <c r="F107" s="244"/>
      <c r="G107" s="244"/>
      <c r="H107" s="244"/>
      <c r="I107" s="244"/>
      <c r="J107" s="24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</row>
    <row r="108" spans="1:256" s="225" customFormat="1" ht="15.75" x14ac:dyDescent="0.25">
      <c r="A108" s="244" t="s">
        <v>195</v>
      </c>
      <c r="B108" s="244"/>
      <c r="C108" s="244"/>
      <c r="D108" s="244"/>
      <c r="E108" s="244"/>
      <c r="F108" s="244"/>
      <c r="G108" s="244"/>
      <c r="H108" s="244"/>
      <c r="I108" s="244"/>
      <c r="J108" s="244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43"/>
      <c r="V108" s="243"/>
      <c r="W108" s="243"/>
      <c r="X108" s="243"/>
      <c r="Y108" s="243"/>
      <c r="Z108" s="243"/>
      <c r="AA108" s="243"/>
      <c r="AB108" s="243"/>
      <c r="AC108" s="243"/>
      <c r="AD108" s="243"/>
      <c r="AE108" s="243"/>
      <c r="AF108" s="243"/>
      <c r="AG108" s="243"/>
      <c r="AH108" s="243"/>
      <c r="AI108" s="243"/>
      <c r="AJ108" s="243"/>
      <c r="AK108" s="243"/>
      <c r="AL108" s="243"/>
      <c r="AM108" s="243"/>
      <c r="AN108" s="243"/>
      <c r="AO108" s="242"/>
      <c r="AP108" s="242"/>
      <c r="AQ108" s="242"/>
      <c r="AR108" s="242"/>
      <c r="AS108" s="242"/>
      <c r="AT108" s="242"/>
      <c r="AU108" s="242"/>
      <c r="AV108" s="242"/>
      <c r="AW108" s="242"/>
      <c r="AX108" s="242"/>
      <c r="AY108" s="242"/>
      <c r="AZ108" s="242"/>
      <c r="BA108" s="242"/>
      <c r="BB108" s="242"/>
      <c r="BC108" s="242"/>
      <c r="BD108" s="242"/>
      <c r="BE108" s="242"/>
      <c r="BF108" s="242"/>
      <c r="BG108" s="242"/>
      <c r="BH108" s="242"/>
      <c r="BI108" s="242"/>
      <c r="BJ108" s="242"/>
      <c r="BK108" s="242"/>
      <c r="BL108" s="242"/>
      <c r="BM108" s="242"/>
      <c r="BN108" s="242"/>
      <c r="BO108" s="242"/>
      <c r="BP108" s="242"/>
      <c r="BQ108" s="242"/>
      <c r="BR108" s="242"/>
      <c r="BS108" s="242"/>
      <c r="BT108" s="242"/>
      <c r="BU108" s="242"/>
      <c r="BV108" s="242"/>
      <c r="BW108" s="242"/>
      <c r="BX108" s="242"/>
      <c r="BY108" s="242"/>
      <c r="BZ108" s="242"/>
      <c r="CA108" s="242"/>
      <c r="CB108" s="242"/>
      <c r="CC108" s="242"/>
      <c r="CD108" s="242"/>
      <c r="CE108" s="242"/>
      <c r="CF108" s="242"/>
      <c r="CG108" s="242"/>
      <c r="CH108" s="242"/>
      <c r="CI108" s="242"/>
      <c r="CJ108" s="242"/>
      <c r="CK108" s="242"/>
      <c r="CL108" s="242"/>
      <c r="CM108" s="242"/>
      <c r="CN108" s="242"/>
      <c r="CO108" s="242"/>
      <c r="CP108" s="242"/>
      <c r="CQ108" s="242"/>
      <c r="CR108" s="242"/>
      <c r="CS108" s="242"/>
      <c r="CT108" s="242"/>
      <c r="CU108" s="242"/>
      <c r="CV108" s="242"/>
      <c r="CW108" s="242"/>
      <c r="CX108" s="242"/>
      <c r="CY108" s="242"/>
      <c r="CZ108" s="242"/>
      <c r="DA108" s="242"/>
      <c r="DB108" s="242"/>
      <c r="DC108" s="242"/>
      <c r="DD108" s="242"/>
      <c r="DE108" s="242"/>
      <c r="DF108" s="242"/>
      <c r="DG108" s="242"/>
      <c r="DH108" s="242"/>
      <c r="DI108" s="242"/>
      <c r="DJ108" s="242"/>
      <c r="DK108" s="242"/>
      <c r="DL108" s="242"/>
      <c r="DM108" s="242"/>
      <c r="DN108" s="242"/>
      <c r="DO108" s="242"/>
      <c r="DP108" s="242"/>
      <c r="DQ108" s="242"/>
      <c r="DR108" s="242"/>
      <c r="DS108" s="242"/>
      <c r="DT108" s="242"/>
      <c r="DU108" s="242"/>
      <c r="DV108" s="242"/>
      <c r="DW108" s="242"/>
      <c r="DX108" s="242"/>
      <c r="DY108" s="242"/>
      <c r="DZ108" s="242"/>
      <c r="EA108" s="242"/>
      <c r="EB108" s="242"/>
      <c r="EC108" s="242"/>
      <c r="ED108" s="242"/>
      <c r="EE108" s="242"/>
      <c r="EF108" s="242"/>
      <c r="EG108" s="242"/>
      <c r="EH108" s="242"/>
      <c r="EI108" s="242"/>
      <c r="EJ108" s="242"/>
      <c r="EK108" s="242"/>
      <c r="EL108" s="242"/>
      <c r="EM108" s="242"/>
      <c r="EN108" s="242"/>
      <c r="EO108" s="242"/>
      <c r="EP108" s="242"/>
      <c r="EQ108" s="242"/>
      <c r="ER108" s="242"/>
      <c r="ES108" s="242"/>
      <c r="ET108" s="242"/>
      <c r="EU108" s="242"/>
      <c r="EV108" s="242"/>
      <c r="EW108" s="242"/>
      <c r="EX108" s="242"/>
      <c r="EY108" s="242"/>
      <c r="EZ108" s="242"/>
      <c r="FA108" s="242"/>
      <c r="FB108" s="242"/>
      <c r="FC108" s="242"/>
      <c r="FD108" s="242"/>
      <c r="FE108" s="242"/>
      <c r="FF108" s="242"/>
      <c r="FG108" s="242"/>
      <c r="FH108" s="242"/>
      <c r="FI108" s="242"/>
      <c r="FJ108" s="242"/>
      <c r="FK108" s="242"/>
      <c r="FL108" s="242"/>
      <c r="FM108" s="242"/>
      <c r="FN108" s="242"/>
      <c r="FO108" s="242"/>
      <c r="FP108" s="242"/>
      <c r="FQ108" s="242"/>
      <c r="FR108" s="242"/>
      <c r="FS108" s="242"/>
      <c r="FT108" s="242"/>
      <c r="FU108" s="242"/>
      <c r="FV108" s="242"/>
      <c r="FW108" s="242"/>
      <c r="FX108" s="242"/>
      <c r="FY108" s="242"/>
      <c r="FZ108" s="242"/>
      <c r="GA108" s="242"/>
      <c r="GB108" s="242"/>
      <c r="GC108" s="242"/>
      <c r="GD108" s="242"/>
      <c r="GE108" s="242"/>
      <c r="GF108" s="242"/>
      <c r="GG108" s="242"/>
      <c r="GH108" s="242"/>
      <c r="GI108" s="242"/>
      <c r="GJ108" s="242"/>
      <c r="GK108" s="242"/>
      <c r="GL108" s="242"/>
      <c r="GM108" s="242"/>
      <c r="GN108" s="242"/>
      <c r="GO108" s="242"/>
      <c r="GP108" s="242"/>
      <c r="GQ108" s="242"/>
      <c r="GR108" s="242"/>
      <c r="GS108" s="242"/>
      <c r="GT108" s="242"/>
      <c r="GU108" s="242"/>
      <c r="GV108" s="242"/>
      <c r="GW108" s="242"/>
      <c r="GX108" s="242"/>
      <c r="GY108" s="242"/>
      <c r="GZ108" s="242"/>
      <c r="HA108" s="242"/>
      <c r="HB108" s="242"/>
      <c r="HC108" s="242"/>
      <c r="HD108" s="242"/>
      <c r="HE108" s="242"/>
      <c r="HF108" s="242"/>
      <c r="HG108" s="242"/>
      <c r="HH108" s="242"/>
      <c r="HI108" s="242"/>
      <c r="HJ108" s="242"/>
      <c r="HK108" s="242"/>
      <c r="HL108" s="242"/>
      <c r="HM108" s="242"/>
      <c r="HN108" s="242"/>
      <c r="HO108" s="242"/>
      <c r="HP108" s="242"/>
      <c r="HQ108" s="242"/>
      <c r="HR108" s="242"/>
      <c r="HS108" s="242"/>
      <c r="HT108" s="242"/>
      <c r="HU108" s="242"/>
      <c r="HV108" s="242"/>
      <c r="HW108" s="242"/>
      <c r="HX108" s="242"/>
      <c r="HY108" s="242"/>
      <c r="HZ108" s="242"/>
      <c r="IA108" s="242"/>
      <c r="IB108" s="242"/>
      <c r="IC108" s="242"/>
      <c r="ID108" s="242"/>
      <c r="IE108" s="242"/>
      <c r="IF108" s="242"/>
      <c r="IG108" s="242"/>
      <c r="IH108" s="242"/>
      <c r="II108" s="242"/>
      <c r="IJ108" s="242"/>
      <c r="IK108" s="242"/>
      <c r="IL108" s="242"/>
      <c r="IM108" s="242"/>
      <c r="IN108" s="242"/>
      <c r="IO108" s="242"/>
      <c r="IP108" s="242"/>
      <c r="IQ108" s="242"/>
      <c r="IR108" s="242"/>
      <c r="IS108" s="242"/>
      <c r="IT108" s="242"/>
      <c r="IU108" s="242"/>
      <c r="IV108" s="242"/>
    </row>
    <row r="109" spans="1:256" ht="7.5" customHeight="1" x14ac:dyDescent="0.2">
      <c r="A109" s="231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</row>
    <row r="110" spans="1:256" hidden="1" x14ac:dyDescent="0.2">
      <c r="A110" s="171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</row>
    <row r="111" spans="1:256" x14ac:dyDescent="0.2">
      <c r="A111" s="126" t="s">
        <v>1</v>
      </c>
      <c r="B111" s="126" t="s">
        <v>2</v>
      </c>
      <c r="C111" s="126" t="s">
        <v>3</v>
      </c>
      <c r="D111" s="126" t="s">
        <v>4</v>
      </c>
      <c r="E111" s="126" t="s">
        <v>5</v>
      </c>
      <c r="F111" s="126" t="s">
        <v>6</v>
      </c>
      <c r="G111" s="126" t="s">
        <v>7</v>
      </c>
      <c r="H111" s="126" t="s">
        <v>8</v>
      </c>
      <c r="I111" s="126" t="s">
        <v>9</v>
      </c>
      <c r="J111" s="126" t="s">
        <v>10</v>
      </c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</row>
    <row r="112" spans="1:256" ht="20.100000000000001" customHeight="1" x14ac:dyDescent="0.2">
      <c r="A112" s="226" t="s">
        <v>275</v>
      </c>
      <c r="B112" s="21">
        <f>+[12]Enero!B96+[12]Febrero!B105+[12]Marzo!B107+[12]Abril!B104+[12]Mayo!B105+[12]Junio!B105+[12]Julio!B105+[12]Agosto!B105+[12]Septiembre!B105+[12]Octubre!B105+[12]Noviembre!B105+[12]Diciembre!B105</f>
        <v>117837</v>
      </c>
      <c r="C112" s="21">
        <f>+[12]Enero!C96+[12]Febrero!C105+[12]Marzo!C107+[12]Abril!C104+[12]Mayo!C105+[12]Junio!C105+[12]Julio!C105+[12]Agosto!C105+[12]Septiembre!C105+[12]Octubre!C105+[12]Noviembre!C105+[12]Diciembre!C105</f>
        <v>4785945</v>
      </c>
      <c r="D112" s="21">
        <f>+[12]Enero!D96+[12]Febrero!D105+[12]Marzo!D107+[12]Abril!D104+[12]Mayo!D105+[12]Junio!D105+[12]Julio!D105+[12]Agosto!D105+[12]Septiembre!D105+[12]Octubre!D105+[12]Noviembre!D105+[12]Diciembre!D105</f>
        <v>3125409</v>
      </c>
      <c r="E112" s="21">
        <f>+[12]Enero!E96+[12]Febrero!E105+[12]Marzo!E107+[12]Abril!E104+[12]Mayo!E105+[12]Junio!E105+[12]Julio!E105+[12]Agosto!E105+[12]Septiembre!E105+[12]Octubre!E105+[12]Noviembre!E105+[12]Diciembre!E105</f>
        <v>1925390</v>
      </c>
      <c r="F112" s="21">
        <f>+[12]Enero!F96+[12]Febrero!F105+[12]Marzo!F107+[12]Abril!F104+[12]Mayo!F105+[12]Junio!F105+[12]Julio!F105+[12]Agosto!F105+[12]Septiembre!F105+[12]Octubre!F105+[12]Noviembre!F105+[12]Diciembre!F105</f>
        <v>152315</v>
      </c>
      <c r="G112" s="21">
        <f>+[12]Enero!G96+[12]Febrero!G105+[12]Marzo!G107+[12]Abril!G104+[12]Mayo!G105+[12]Junio!G105+[12]Julio!G105+[12]Agosto!G105+[12]Septiembre!G105+[12]Octubre!G105+[12]Noviembre!G105+[12]Diciembre!G105</f>
        <v>0</v>
      </c>
      <c r="H112" s="21">
        <f>+[12]Enero!H96+[12]Febrero!H105+[12]Marzo!H107+[12]Abril!H104+[12]Mayo!H105+[12]Junio!H105+[12]Julio!H105+[12]Agosto!H105+[12]Septiembre!H105+[12]Octubre!H105+[12]Noviembre!H105+[12]Diciembre!H105</f>
        <v>560020</v>
      </c>
      <c r="I112" s="21">
        <f>+[12]Enero!I96+[12]Febrero!I105+[12]Marzo!I107+[12]Abril!I104+[12]Mayo!I105+[12]Junio!I105+[12]Julio!I105+[12]Agosto!I105+[12]Septiembre!I105+[12]Octubre!I105+[12]Noviembre!I105+[12]Diciembre!I105</f>
        <v>176147</v>
      </c>
      <c r="J112" s="21">
        <f>SUM(B112:I112)</f>
        <v>10843063</v>
      </c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</row>
    <row r="113" spans="1:40" ht="20.100000000000001" customHeight="1" x14ac:dyDescent="0.2">
      <c r="A113" s="226" t="s">
        <v>134</v>
      </c>
      <c r="B113" s="21">
        <f>+[12]Enero!B97+[12]Febrero!B106+[12]Marzo!B108+[12]Abril!B105+[12]Mayo!B106+[12]Junio!B106+[12]Julio!B106+[12]Agosto!B106+[12]Septiembre!B106+[12]Octubre!B106+[12]Noviembre!B106+[12]Diciembre!B106</f>
        <v>110341</v>
      </c>
      <c r="C113" s="21">
        <f>+[12]Enero!C97+[12]Febrero!C106+[12]Marzo!C108+[12]Abril!C105+[12]Mayo!C106+[12]Junio!C106+[12]Julio!C106+[12]Agosto!C106+[12]Septiembre!C106+[12]Octubre!C106+[12]Noviembre!C106+[12]Diciembre!C106</f>
        <v>26749</v>
      </c>
      <c r="D113" s="21">
        <f>+[12]Enero!D97+[12]Febrero!D106+[12]Marzo!D108+[12]Abril!D105+[12]Mayo!D106+[12]Junio!D106+[12]Julio!D106+[12]Agosto!D106+[12]Septiembre!D106+[12]Octubre!D106+[12]Noviembre!D106+[12]Diciembre!D106</f>
        <v>51778</v>
      </c>
      <c r="E113" s="21">
        <f>+[12]Enero!E97+[12]Febrero!E106+[12]Marzo!E108+[12]Abril!E105+[12]Mayo!E106+[12]Junio!E106+[12]Julio!E106+[12]Agosto!E106+[12]Septiembre!E106+[12]Octubre!E106+[12]Noviembre!E106+[12]Diciembre!E106</f>
        <v>38753</v>
      </c>
      <c r="F113" s="21">
        <f>+[12]Enero!F97+[12]Febrero!F106+[12]Marzo!F108+[12]Abril!F105+[12]Mayo!F106+[12]Junio!F106+[12]Julio!F106+[12]Agosto!F106+[12]Septiembre!F106+[12]Octubre!F106+[12]Noviembre!F106+[12]Diciembre!F106</f>
        <v>68406</v>
      </c>
      <c r="G113" s="21">
        <f>+[12]Enero!G97+[12]Febrero!G106+[12]Marzo!G108+[12]Abril!G105+[12]Mayo!G106+[12]Junio!G106+[12]Julio!G106+[12]Agosto!G106+[12]Septiembre!G106+[12]Octubre!G106+[12]Noviembre!G106+[12]Diciembre!G106</f>
        <v>77364</v>
      </c>
      <c r="H113" s="21">
        <f>+[12]Enero!H97+[12]Febrero!H106+[12]Marzo!H108+[12]Abril!H105+[12]Mayo!H106+[12]Junio!H106+[12]Julio!H106+[12]Agosto!H106+[12]Septiembre!H106+[12]Octubre!H106+[12]Noviembre!H106+[12]Diciembre!H106</f>
        <v>486951</v>
      </c>
      <c r="I113" s="21">
        <f>+[12]Enero!I97+[12]Febrero!I106+[12]Marzo!I108+[12]Abril!I105+[12]Mayo!I106+[12]Junio!I106+[12]Julio!I106+[12]Agosto!I106+[12]Septiembre!I106+[12]Octubre!I106+[12]Noviembre!I106+[12]Diciembre!I106</f>
        <v>56578</v>
      </c>
      <c r="J113" s="21">
        <f t="shared" ref="J113:J145" si="4">SUM(B113:I113)</f>
        <v>916920</v>
      </c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</row>
    <row r="114" spans="1:40" ht="20.100000000000001" customHeight="1" x14ac:dyDescent="0.2">
      <c r="A114" s="226" t="s">
        <v>135</v>
      </c>
      <c r="B114" s="21">
        <f>+[12]Enero!B98+[12]Febrero!B107+[12]Marzo!B109+[12]Abril!B106+[12]Mayo!B107+[12]Junio!B107+[12]Julio!B107+[12]Agosto!B107+[12]Septiembre!B107+[12]Octubre!B107+[12]Noviembre!B107+[12]Diciembre!B107</f>
        <v>957</v>
      </c>
      <c r="C114" s="21">
        <f>+[12]Enero!C98+[12]Febrero!C107+[12]Marzo!C109+[12]Abril!C106+[12]Mayo!C107+[12]Junio!C107+[12]Julio!C107+[12]Agosto!C107+[12]Septiembre!C107+[12]Octubre!C107+[12]Noviembre!C107+[12]Diciembre!C107</f>
        <v>4479</v>
      </c>
      <c r="D114" s="21">
        <f>+[12]Enero!D98+[12]Febrero!D107+[12]Marzo!D109+[12]Abril!D106+[12]Mayo!D107+[12]Junio!D107+[12]Julio!D107+[12]Agosto!D107+[12]Septiembre!D107+[12]Octubre!D107+[12]Noviembre!D107+[12]Diciembre!D107</f>
        <v>1225</v>
      </c>
      <c r="E114" s="21">
        <f>+[12]Enero!E98+[12]Febrero!E107+[12]Marzo!E109+[12]Abril!E106+[12]Mayo!E107+[12]Junio!E107+[12]Julio!E107+[12]Agosto!E107+[12]Septiembre!E107+[12]Octubre!E107+[12]Noviembre!E107+[12]Diciembre!E107</f>
        <v>0</v>
      </c>
      <c r="F114" s="21">
        <f>+[12]Enero!F98+[12]Febrero!F107+[12]Marzo!F109+[12]Abril!F106+[12]Mayo!F107+[12]Junio!F107+[12]Julio!F107+[12]Agosto!F107+[12]Septiembre!F107+[12]Octubre!F107+[12]Noviembre!F107+[12]Diciembre!F107</f>
        <v>0</v>
      </c>
      <c r="G114" s="21">
        <f>+[12]Enero!G98+[12]Febrero!G107+[12]Marzo!G109+[12]Abril!G106+[12]Mayo!G107+[12]Junio!G107+[12]Julio!G107+[12]Agosto!G107+[12]Septiembre!G107+[12]Octubre!G107+[12]Noviembre!G107+[12]Diciembre!G107</f>
        <v>36942</v>
      </c>
      <c r="H114" s="21">
        <f>+[12]Enero!H98+[12]Febrero!H107+[12]Marzo!H109+[12]Abril!H106+[12]Mayo!H107+[12]Junio!H107+[12]Julio!H107+[12]Agosto!H107+[12]Septiembre!H107+[12]Octubre!H107+[12]Noviembre!H107+[12]Diciembre!H107</f>
        <v>0</v>
      </c>
      <c r="I114" s="21">
        <f>+[12]Enero!I98+[12]Febrero!I107+[12]Marzo!I109+[12]Abril!I106+[12]Mayo!I107+[12]Junio!I107+[12]Julio!I107+[12]Agosto!I107+[12]Septiembre!I107+[12]Octubre!I107+[12]Noviembre!I107+[12]Diciembre!I107</f>
        <v>0</v>
      </c>
      <c r="J114" s="21">
        <f>SUM(B114:I114)</f>
        <v>43603</v>
      </c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</row>
    <row r="115" spans="1:40" ht="20.100000000000001" customHeight="1" x14ac:dyDescent="0.2">
      <c r="A115" s="226" t="s">
        <v>171</v>
      </c>
      <c r="B115" s="21">
        <f>+[12]Enero!B99+[12]Febrero!B108+[12]Marzo!B110+[12]Abril!B107+[12]Mayo!B108+[12]Junio!B108+[12]Julio!B108+[12]Agosto!B108+[12]Septiembre!B108+[12]Octubre!B108+[12]Noviembre!B108+[12]Diciembre!B108</f>
        <v>4689</v>
      </c>
      <c r="C115" s="21">
        <f>+[12]Enero!C99+[12]Febrero!C108+[12]Marzo!C110+[12]Abril!C107+[12]Mayo!C108+[12]Junio!C108+[12]Julio!C108+[12]Agosto!C108+[12]Septiembre!C108+[12]Octubre!C108+[12]Noviembre!C108+[12]Diciembre!C108</f>
        <v>128390</v>
      </c>
      <c r="D115" s="21">
        <f>+[12]Enero!D99+[12]Febrero!D108+[12]Marzo!D110+[12]Abril!D107+[12]Mayo!D108+[12]Junio!D108+[12]Julio!D108+[12]Agosto!D108+[12]Septiembre!D108+[12]Octubre!D108+[12]Noviembre!D108+[12]Diciembre!D108</f>
        <v>11969</v>
      </c>
      <c r="E115" s="21">
        <f>+[12]Enero!E99+[12]Febrero!E108+[12]Marzo!E110+[12]Abril!E107+[12]Mayo!E108+[12]Junio!E108+[12]Julio!E108+[12]Agosto!E108+[12]Septiembre!E108+[12]Octubre!E108+[12]Noviembre!E108+[12]Diciembre!E108</f>
        <v>5126</v>
      </c>
      <c r="F115" s="21">
        <f>+[12]Enero!F99+[12]Febrero!F108+[12]Marzo!F110+[12]Abril!F107+[12]Mayo!F108+[12]Junio!F108+[12]Julio!F108+[12]Agosto!F108+[12]Septiembre!F108+[12]Octubre!F108+[12]Noviembre!F108+[12]Diciembre!F108</f>
        <v>13947</v>
      </c>
      <c r="G115" s="21">
        <f>+[12]Enero!G99+[12]Febrero!G108+[12]Marzo!G110+[12]Abril!G107+[12]Mayo!G108+[12]Junio!G108+[12]Julio!G108+[12]Agosto!G108+[12]Septiembre!G108+[12]Octubre!G108+[12]Noviembre!G108+[12]Diciembre!G108</f>
        <v>19212</v>
      </c>
      <c r="H115" s="21">
        <f>+[12]Enero!H99+[12]Febrero!H108+[12]Marzo!H110+[12]Abril!H107+[12]Mayo!H108+[12]Junio!H108+[12]Julio!H108+[12]Agosto!H108+[12]Septiembre!H108+[12]Octubre!H108+[12]Noviembre!H108+[12]Diciembre!H108</f>
        <v>1695</v>
      </c>
      <c r="I115" s="21">
        <f>+[12]Enero!I99+[12]Febrero!I108+[12]Marzo!I110+[12]Abril!I107+[12]Mayo!I108+[12]Junio!I108+[12]Julio!I108+[12]Agosto!I108+[12]Septiembre!I108+[12]Octubre!I108+[12]Noviembre!I108+[12]Diciembre!I108</f>
        <v>51503</v>
      </c>
      <c r="J115" s="21">
        <f t="shared" si="4"/>
        <v>236531</v>
      </c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</row>
    <row r="116" spans="1:40" ht="20.100000000000001" customHeight="1" x14ac:dyDescent="0.2">
      <c r="A116" s="226" t="s">
        <v>137</v>
      </c>
      <c r="B116" s="21">
        <f>+[12]Enero!B100+[12]Febrero!B109+[12]Marzo!B111+[12]Abril!B108+[12]Mayo!B109+[12]Junio!B109+[12]Julio!B109+[12]Agosto!B109+[12]Septiembre!B109+[12]Octubre!B109+[12]Noviembre!B109+[12]Diciembre!B109</f>
        <v>0</v>
      </c>
      <c r="C116" s="21">
        <f>+[12]Enero!C100+[12]Febrero!C109+[12]Marzo!C111+[12]Abril!C108+[12]Mayo!C109+[12]Junio!C109+[12]Julio!C109+[12]Agosto!C109+[12]Septiembre!C109+[12]Octubre!C109+[12]Noviembre!C109+[12]Diciembre!C109</f>
        <v>0</v>
      </c>
      <c r="D116" s="21">
        <f>+[12]Enero!D100+[12]Febrero!D109+[12]Marzo!D111+[12]Abril!D108+[12]Mayo!D109+[12]Junio!D109+[12]Julio!D109+[12]Agosto!D109+[12]Septiembre!D109+[12]Octubre!D109+[12]Noviembre!D109+[12]Diciembre!D109</f>
        <v>17897</v>
      </c>
      <c r="E116" s="21">
        <f>+[12]Enero!E100+[12]Febrero!E109+[12]Marzo!E111+[12]Abril!E108+[12]Mayo!E109+[12]Junio!E109+[12]Julio!E109+[12]Agosto!E109+[12]Septiembre!E109+[12]Octubre!E109+[12]Noviembre!E109+[12]Diciembre!E109</f>
        <v>180</v>
      </c>
      <c r="F116" s="21">
        <f>+[12]Enero!F100+[12]Febrero!F109+[12]Marzo!F111+[12]Abril!F108+[12]Mayo!F109+[12]Junio!F109+[12]Julio!F109+[12]Agosto!F109+[12]Septiembre!F109+[12]Octubre!F109+[12]Noviembre!F109+[12]Diciembre!F109</f>
        <v>466</v>
      </c>
      <c r="G116" s="21">
        <f>+[12]Enero!G100+[12]Febrero!G109+[12]Marzo!G111+[12]Abril!G108+[12]Mayo!G109+[12]Junio!G109+[12]Julio!G109+[12]Agosto!G109+[12]Septiembre!G109+[12]Octubre!G109+[12]Noviembre!G109+[12]Diciembre!G109</f>
        <v>90</v>
      </c>
      <c r="H116" s="21">
        <f>+[12]Enero!H100+[12]Febrero!H109+[12]Marzo!H111+[12]Abril!H108+[12]Mayo!H109+[12]Junio!H109+[12]Julio!H109+[12]Agosto!H109+[12]Septiembre!H109+[12]Octubre!H109+[12]Noviembre!H109+[12]Diciembre!H109</f>
        <v>62935</v>
      </c>
      <c r="I116" s="21">
        <f>+[12]Enero!I100+[12]Febrero!I109+[12]Marzo!I111+[12]Abril!I108+[12]Mayo!I109+[12]Junio!I109+[12]Julio!I109+[12]Agosto!I109+[12]Septiembre!I109+[12]Octubre!I109+[12]Noviembre!I109+[12]Diciembre!I109</f>
        <v>4397</v>
      </c>
      <c r="J116" s="21">
        <f t="shared" si="4"/>
        <v>85965</v>
      </c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</row>
    <row r="117" spans="1:40" ht="20.100000000000001" customHeight="1" x14ac:dyDescent="0.2">
      <c r="A117" s="226" t="s">
        <v>138</v>
      </c>
      <c r="B117" s="21">
        <f>+[12]Enero!B101+[12]Febrero!B110+[12]Marzo!B112+[12]Abril!B109+[12]Mayo!B110+[12]Junio!B110+[12]Julio!B110+[12]Agosto!B110+[12]Septiembre!B110+[12]Octubre!B110+[12]Noviembre!B110+[12]Diciembre!B110</f>
        <v>7988</v>
      </c>
      <c r="C117" s="21">
        <f>+[12]Enero!C101+[12]Febrero!C110+[12]Marzo!C112+[12]Abril!C109+[12]Mayo!C110+[12]Junio!C110+[12]Julio!C110+[12]Agosto!C110+[12]Septiembre!C110+[12]Octubre!C110+[12]Noviembre!C110+[12]Diciembre!C110</f>
        <v>3081</v>
      </c>
      <c r="D117" s="21">
        <f>+[12]Enero!D101+[12]Febrero!D110+[12]Marzo!D112+[12]Abril!D109+[12]Mayo!D110+[12]Junio!D110+[12]Julio!D110+[12]Agosto!D110+[12]Septiembre!D110+[12]Octubre!D110+[12]Noviembre!D110+[12]Diciembre!D110</f>
        <v>16584</v>
      </c>
      <c r="E117" s="21">
        <f>+[12]Enero!E101+[12]Febrero!E110+[12]Marzo!E112+[12]Abril!E109+[12]Mayo!E110+[12]Junio!E110+[12]Julio!E110+[12]Agosto!E110+[12]Septiembre!E110+[12]Octubre!E110+[12]Noviembre!E110+[12]Diciembre!E110</f>
        <v>23379</v>
      </c>
      <c r="F117" s="21">
        <f>+[12]Enero!F101+[12]Febrero!F110+[12]Marzo!F112+[12]Abril!F109+[12]Mayo!F110+[12]Junio!F110+[12]Julio!F110+[12]Agosto!F110+[12]Septiembre!F110+[12]Octubre!F110+[12]Noviembre!F110+[12]Diciembre!F110</f>
        <v>29385</v>
      </c>
      <c r="G117" s="21">
        <f>+[12]Enero!G101+[12]Febrero!G110+[12]Marzo!G112+[12]Abril!G109+[12]Mayo!G110+[12]Junio!G110+[12]Julio!G110+[12]Agosto!G110+[12]Septiembre!G110+[12]Octubre!G110+[12]Noviembre!G110+[12]Diciembre!G110</f>
        <v>20480</v>
      </c>
      <c r="H117" s="21">
        <f>+[12]Enero!H101+[12]Febrero!H110+[12]Marzo!H112+[12]Abril!H109+[12]Mayo!H110+[12]Junio!H110+[12]Julio!H110+[12]Agosto!H110+[12]Septiembre!H110+[12]Octubre!H110+[12]Noviembre!H110+[12]Diciembre!H110</f>
        <v>320878</v>
      </c>
      <c r="I117" s="21">
        <f>+[12]Enero!I101+[12]Febrero!I110+[12]Marzo!I112+[12]Abril!I109+[12]Mayo!I110+[12]Junio!I110+[12]Julio!I110+[12]Agosto!I110+[12]Septiembre!I110+[12]Octubre!I110+[12]Noviembre!I110+[12]Diciembre!I110</f>
        <v>35770</v>
      </c>
      <c r="J117" s="21">
        <f t="shared" si="4"/>
        <v>457545</v>
      </c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</row>
    <row r="118" spans="1:40" ht="20.100000000000001" customHeight="1" x14ac:dyDescent="0.2">
      <c r="A118" s="226" t="s">
        <v>139</v>
      </c>
      <c r="B118" s="21">
        <f>+[12]Enero!B102+[12]Febrero!B111+[12]Marzo!B113+[12]Abril!B110+[12]Mayo!B111+[12]Junio!B111+[12]Julio!B111+[12]Agosto!B111+[12]Septiembre!B111+[12]Octubre!B111+[12]Noviembre!B111+[12]Diciembre!B111</f>
        <v>2022</v>
      </c>
      <c r="C118" s="21">
        <f>+[12]Enero!C102+[12]Febrero!C111+[12]Marzo!C113+[12]Abril!C110+[12]Mayo!C111+[12]Junio!C111+[12]Julio!C111+[12]Agosto!C111+[12]Septiembre!C111+[12]Octubre!C111+[12]Noviembre!C111+[12]Diciembre!C111</f>
        <v>2349</v>
      </c>
      <c r="D118" s="21">
        <f>+[12]Enero!D102+[12]Febrero!D111+[12]Marzo!D113+[12]Abril!D110+[12]Mayo!D111+[12]Junio!D111+[12]Julio!D111+[12]Agosto!D111+[12]Septiembre!D111+[12]Octubre!D111+[12]Noviembre!D111+[12]Diciembre!D111</f>
        <v>8936</v>
      </c>
      <c r="E118" s="21">
        <f>+[12]Enero!E102+[12]Febrero!E111+[12]Marzo!E113+[12]Abril!E110+[12]Mayo!E111+[12]Junio!E111+[12]Julio!E111+[12]Agosto!E111+[12]Septiembre!E111+[12]Octubre!E111+[12]Noviembre!E111+[12]Diciembre!E111</f>
        <v>4670</v>
      </c>
      <c r="F118" s="21">
        <f>+[12]Enero!F102+[12]Febrero!F111+[12]Marzo!F113+[12]Abril!F110+[12]Mayo!F111+[12]Junio!F111+[12]Julio!F111+[12]Agosto!F111+[12]Septiembre!F111+[12]Octubre!F111+[12]Noviembre!F111+[12]Diciembre!F111</f>
        <v>9988</v>
      </c>
      <c r="G118" s="21">
        <f>+[12]Enero!G102+[12]Febrero!G111+[12]Marzo!G113+[12]Abril!G110+[12]Mayo!G111+[12]Junio!G111+[12]Julio!G111+[12]Agosto!G111+[12]Septiembre!G111+[12]Octubre!G111+[12]Noviembre!G111+[12]Diciembre!G111</f>
        <v>72384</v>
      </c>
      <c r="H118" s="21">
        <f>+[12]Enero!H102+[12]Febrero!H111+[12]Marzo!H113+[12]Abril!H110+[12]Mayo!H111+[12]Junio!H111+[12]Julio!H111+[12]Agosto!H111+[12]Septiembre!H111+[12]Octubre!H111+[12]Noviembre!H111+[12]Diciembre!H111</f>
        <v>125145</v>
      </c>
      <c r="I118" s="21">
        <f>+[12]Enero!I102+[12]Febrero!I111+[12]Marzo!I113+[12]Abril!I110+[12]Mayo!I111+[12]Junio!I111+[12]Julio!I111+[12]Agosto!I111+[12]Septiembre!I111+[12]Octubre!I111+[12]Noviembre!I111+[12]Diciembre!I111</f>
        <v>21620</v>
      </c>
      <c r="J118" s="21">
        <f t="shared" si="4"/>
        <v>247114</v>
      </c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</row>
    <row r="119" spans="1:40" ht="20.100000000000001" customHeight="1" x14ac:dyDescent="0.2">
      <c r="A119" s="226" t="s">
        <v>140</v>
      </c>
      <c r="B119" s="21">
        <f>+[12]Enero!B103+[12]Febrero!B112+[12]Marzo!B114+[12]Abril!B111+[12]Mayo!B112+[12]Junio!B112+[12]Julio!B112+[12]Agosto!B112+[12]Septiembre!B112+[12]Octubre!B112+[12]Noviembre!B112+[12]Diciembre!B112</f>
        <v>837</v>
      </c>
      <c r="C119" s="21">
        <f>+[12]Enero!C103+[12]Febrero!C112+[12]Marzo!C114+[12]Abril!C111+[12]Mayo!C112+[12]Junio!C112+[12]Julio!C112+[12]Agosto!C112+[12]Septiembre!C112+[12]Octubre!C112+[12]Noviembre!C112+[12]Diciembre!C112</f>
        <v>0</v>
      </c>
      <c r="D119" s="21">
        <f>+[12]Enero!D103+[12]Febrero!D112+[12]Marzo!D114+[12]Abril!D111+[12]Mayo!D112+[12]Junio!D112+[12]Julio!D112+[12]Agosto!D112+[12]Septiembre!D112+[12]Octubre!D112+[12]Noviembre!D112+[12]Diciembre!D112</f>
        <v>241</v>
      </c>
      <c r="E119" s="21">
        <f>+[12]Enero!E103+[12]Febrero!E112+[12]Marzo!E114+[12]Abril!E111+[12]Mayo!E112+[12]Junio!E112+[12]Julio!E112+[12]Agosto!E112+[12]Septiembre!E112+[12]Octubre!E112+[12]Noviembre!E112+[12]Diciembre!E112</f>
        <v>4</v>
      </c>
      <c r="F119" s="21">
        <f>+[12]Enero!F103+[12]Febrero!F112+[12]Marzo!F114+[12]Abril!F111+[12]Mayo!F112+[12]Junio!F112+[12]Julio!F112+[12]Agosto!F112+[12]Septiembre!F112+[12]Octubre!F112+[12]Noviembre!F112+[12]Diciembre!F112</f>
        <v>944</v>
      </c>
      <c r="G119" s="21">
        <f>+[12]Enero!G103+[12]Febrero!G112+[12]Marzo!G114+[12]Abril!G111+[12]Mayo!G112+[12]Junio!G112+[12]Julio!G112+[12]Agosto!G112+[12]Septiembre!G112+[12]Octubre!G112+[12]Noviembre!G112+[12]Diciembre!G112</f>
        <v>3490</v>
      </c>
      <c r="H119" s="21">
        <f>+[12]Enero!H103+[12]Febrero!H112+[12]Marzo!H114+[12]Abril!H111+[12]Mayo!H112+[12]Junio!H112+[12]Julio!H112+[12]Agosto!H112+[12]Septiembre!H112+[12]Octubre!H112+[12]Noviembre!H112+[12]Diciembre!H112</f>
        <v>3918</v>
      </c>
      <c r="I119" s="21">
        <f>+[12]Enero!I103+[12]Febrero!I112+[12]Marzo!I114+[12]Abril!I111+[12]Mayo!I112+[12]Junio!I112+[12]Julio!I112+[12]Agosto!I112+[12]Septiembre!I112+[12]Octubre!I112+[12]Noviembre!I112+[12]Diciembre!I112</f>
        <v>0</v>
      </c>
      <c r="J119" s="21">
        <f t="shared" si="4"/>
        <v>9434</v>
      </c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</row>
    <row r="120" spans="1:40" ht="20.100000000000001" customHeight="1" x14ac:dyDescent="0.2">
      <c r="A120" s="226" t="s">
        <v>141</v>
      </c>
      <c r="B120" s="21">
        <f>+[12]Enero!B104+[12]Febrero!B113+[12]Marzo!B115+[12]Abril!B112+[12]Mayo!B113+[12]Junio!B113+[12]Julio!B113+[12]Agosto!B113+[12]Septiembre!B113+[12]Octubre!B113+[12]Noviembre!B113+[12]Diciembre!B113</f>
        <v>13031</v>
      </c>
      <c r="C120" s="21">
        <f>+[12]Enero!C104+[12]Febrero!C113+[12]Marzo!C115+[12]Abril!C112+[12]Mayo!C113+[12]Junio!C113+[12]Julio!C113+[12]Agosto!C113+[12]Septiembre!C113+[12]Octubre!C113+[12]Noviembre!C113+[12]Diciembre!C113</f>
        <v>19277</v>
      </c>
      <c r="D120" s="21">
        <f>+[12]Enero!D104+[12]Febrero!D113+[12]Marzo!D115+[12]Abril!D112+[12]Mayo!D113+[12]Junio!D113+[12]Julio!D113+[12]Agosto!D113+[12]Septiembre!D113+[12]Octubre!D113+[12]Noviembre!D113+[12]Diciembre!D113</f>
        <v>68745</v>
      </c>
      <c r="E120" s="21">
        <f>+[12]Enero!E104+[12]Febrero!E113+[12]Marzo!E115+[12]Abril!E112+[12]Mayo!E113+[12]Junio!E113+[12]Julio!E113+[12]Agosto!E113+[12]Septiembre!E113+[12]Octubre!E113+[12]Noviembre!E113+[12]Diciembre!E113</f>
        <v>8567</v>
      </c>
      <c r="F120" s="21">
        <f>+[12]Enero!F104+[12]Febrero!F113+[12]Marzo!F115+[12]Abril!F112+[12]Mayo!F113+[12]Junio!F113+[12]Julio!F113+[12]Agosto!F113+[12]Septiembre!F113+[12]Octubre!F113+[12]Noviembre!F113+[12]Diciembre!F113</f>
        <v>69727</v>
      </c>
      <c r="G120" s="21">
        <f>+[12]Enero!G104+[12]Febrero!G113+[12]Marzo!G115+[12]Abril!G112+[12]Mayo!G113+[12]Junio!G113+[12]Julio!G113+[12]Agosto!G113+[12]Septiembre!G113+[12]Octubre!G113+[12]Noviembre!G113+[12]Diciembre!G113</f>
        <v>196217</v>
      </c>
      <c r="H120" s="21">
        <f>+[12]Enero!H104+[12]Febrero!H113+[12]Marzo!H115+[12]Abril!H112+[12]Mayo!H113+[12]Junio!H113+[12]Julio!H113+[12]Agosto!H113+[12]Septiembre!H113+[12]Octubre!H113+[12]Noviembre!H113+[12]Diciembre!H113</f>
        <v>210139</v>
      </c>
      <c r="I120" s="21">
        <f>+[12]Enero!I104+[12]Febrero!I113+[12]Marzo!I115+[12]Abril!I112+[12]Mayo!I113+[12]Junio!I113+[12]Julio!I113+[12]Agosto!I113+[12]Septiembre!I113+[12]Octubre!I113+[12]Noviembre!I113+[12]Diciembre!I113</f>
        <v>31536</v>
      </c>
      <c r="J120" s="21">
        <f t="shared" si="4"/>
        <v>617239</v>
      </c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</row>
    <row r="121" spans="1:40" ht="20.100000000000001" customHeight="1" x14ac:dyDescent="0.2">
      <c r="A121" s="226" t="s">
        <v>142</v>
      </c>
      <c r="B121" s="21">
        <f>+[12]Enero!B105+[12]Febrero!B114+[12]Marzo!B116+[12]Abril!B113+[12]Mayo!B114+[12]Junio!B114+[12]Julio!B114+[12]Agosto!B114+[12]Septiembre!B114+[12]Octubre!B114+[12]Noviembre!B114+[12]Diciembre!B114</f>
        <v>144159</v>
      </c>
      <c r="C121" s="21">
        <f>+[12]Enero!C105+[12]Febrero!C114+[12]Marzo!C116+[12]Abril!C113+[12]Mayo!C114+[12]Junio!C114+[12]Julio!C114+[12]Agosto!C114+[12]Septiembre!C114+[12]Octubre!C114+[12]Noviembre!C114+[12]Diciembre!C114</f>
        <v>57785</v>
      </c>
      <c r="D121" s="21">
        <f>+[12]Enero!D105+[12]Febrero!D114+[12]Marzo!D116+[12]Abril!D113+[12]Mayo!D114+[12]Junio!D114+[12]Julio!D114+[12]Agosto!D114+[12]Septiembre!D114+[12]Octubre!D114+[12]Noviembre!D114+[12]Diciembre!D114</f>
        <v>34472</v>
      </c>
      <c r="E121" s="21">
        <f>+[12]Enero!E105+[12]Febrero!E114+[12]Marzo!E116+[12]Abril!E113+[12]Mayo!E114+[12]Junio!E114+[12]Julio!E114+[12]Agosto!E114+[12]Septiembre!E114+[12]Octubre!E114+[12]Noviembre!E114+[12]Diciembre!E114</f>
        <v>286756</v>
      </c>
      <c r="F121" s="21">
        <f>+[12]Enero!F105+[12]Febrero!F114+[12]Marzo!F116+[12]Abril!F113+[12]Mayo!F114+[12]Junio!F114+[12]Julio!F114+[12]Agosto!F114+[12]Septiembre!F114+[12]Octubre!F114+[12]Noviembre!F114+[12]Diciembre!F114</f>
        <v>76208</v>
      </c>
      <c r="G121" s="21">
        <f>+[12]Enero!G105+[12]Febrero!G114+[12]Marzo!G116+[12]Abril!G113+[12]Mayo!G114+[12]Junio!G114+[12]Julio!G114+[12]Agosto!G114+[12]Septiembre!G114+[12]Octubre!G114+[12]Noviembre!G114+[12]Diciembre!G114</f>
        <v>21199</v>
      </c>
      <c r="H121" s="21">
        <f>+[12]Enero!H105+[12]Febrero!H114+[12]Marzo!H116+[12]Abril!H113+[12]Mayo!H114+[12]Junio!H114+[12]Julio!H114+[12]Agosto!H114+[12]Septiembre!H114+[12]Octubre!H114+[12]Noviembre!H114+[12]Diciembre!H114</f>
        <v>319039</v>
      </c>
      <c r="I121" s="21">
        <f>+[12]Enero!I105+[12]Febrero!I114+[12]Marzo!I116+[12]Abril!I113+[12]Mayo!I114+[12]Junio!I114+[12]Julio!I114+[12]Agosto!I114+[12]Septiembre!I114+[12]Octubre!I114+[12]Noviembre!I114+[12]Diciembre!I114</f>
        <v>41192</v>
      </c>
      <c r="J121" s="21">
        <f t="shared" si="4"/>
        <v>980810</v>
      </c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</row>
    <row r="122" spans="1:40" ht="20.100000000000001" customHeight="1" x14ac:dyDescent="0.2">
      <c r="A122" s="226" t="s">
        <v>143</v>
      </c>
      <c r="B122" s="21">
        <f>+[12]Enero!B106+[12]Febrero!B115+[12]Marzo!B117+[12]Abril!B114+[12]Mayo!B115+[12]Junio!B115+[12]Julio!B115+[12]Agosto!B115+[12]Septiembre!B115+[12]Octubre!B115+[12]Noviembre!B115+[12]Diciembre!B115</f>
        <v>4841</v>
      </c>
      <c r="C122" s="21">
        <f>+[12]Enero!C106+[12]Febrero!C115+[12]Marzo!C117+[12]Abril!C114+[12]Mayo!C115+[12]Junio!C115+[12]Julio!C115+[12]Agosto!C115+[12]Septiembre!C115+[12]Octubre!C115+[12]Noviembre!C115+[12]Diciembre!C115</f>
        <v>224197</v>
      </c>
      <c r="D122" s="21">
        <f>+[12]Enero!D106+[12]Febrero!D115+[12]Marzo!D117+[12]Abril!D114+[12]Mayo!D115+[12]Junio!D115+[12]Julio!D115+[12]Agosto!D115+[12]Septiembre!D115+[12]Octubre!D115+[12]Noviembre!D115+[12]Diciembre!D115</f>
        <v>1891</v>
      </c>
      <c r="E122" s="21">
        <f>+[12]Enero!E106+[12]Febrero!E115+[12]Marzo!E117+[12]Abril!E114+[12]Mayo!E115+[12]Junio!E115+[12]Julio!E115+[12]Agosto!E115+[12]Septiembre!E115+[12]Octubre!E115+[12]Noviembre!E115+[12]Diciembre!E115</f>
        <v>2094</v>
      </c>
      <c r="F122" s="21">
        <f>+[12]Enero!F106+[12]Febrero!F115+[12]Marzo!F117+[12]Abril!F114+[12]Mayo!F115+[12]Junio!F115+[12]Julio!F115+[12]Agosto!F115+[12]Septiembre!F115+[12]Octubre!F115+[12]Noviembre!F115+[12]Diciembre!F115</f>
        <v>267656</v>
      </c>
      <c r="G122" s="21">
        <f>+[12]Enero!G106+[12]Febrero!G115+[12]Marzo!G117+[12]Abril!G114+[12]Mayo!G115+[12]Junio!G115+[12]Julio!G115+[12]Agosto!G115+[12]Septiembre!G115+[12]Octubre!G115+[12]Noviembre!G115+[12]Diciembre!G115</f>
        <v>12171</v>
      </c>
      <c r="H122" s="21">
        <f>+[12]Enero!H106+[12]Febrero!H115+[12]Marzo!H117+[12]Abril!H114+[12]Mayo!H115+[12]Junio!H115+[12]Julio!H115+[12]Agosto!H115+[12]Septiembre!H115+[12]Octubre!H115+[12]Noviembre!H115+[12]Diciembre!H115</f>
        <v>2260</v>
      </c>
      <c r="I122" s="21">
        <f>+[12]Enero!I106+[12]Febrero!I115+[12]Marzo!I117+[12]Abril!I114+[12]Mayo!I115+[12]Junio!I115+[12]Julio!I115+[12]Agosto!I115+[12]Septiembre!I115+[12]Octubre!I115+[12]Noviembre!I115+[12]Diciembre!I115</f>
        <v>115061</v>
      </c>
      <c r="J122" s="21">
        <f t="shared" si="4"/>
        <v>630171</v>
      </c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</row>
    <row r="123" spans="1:40" ht="20.100000000000001" customHeight="1" x14ac:dyDescent="0.2">
      <c r="A123" s="226" t="s">
        <v>144</v>
      </c>
      <c r="B123" s="21">
        <f>+[12]Enero!B107+[12]Febrero!B116+[12]Marzo!B118+[12]Abril!B115+[12]Mayo!B116+[12]Junio!B116+[12]Julio!B116+[12]Agosto!B116+[12]Septiembre!B116+[12]Octubre!B116+[12]Noviembre!B116+[12]Diciembre!B116</f>
        <v>0</v>
      </c>
      <c r="C123" s="21">
        <f>+[12]Enero!C107+[12]Febrero!C116+[12]Marzo!C118+[12]Abril!C115+[12]Mayo!C116+[12]Junio!C116+[12]Julio!C116+[12]Agosto!C116+[12]Septiembre!C116+[12]Octubre!C116+[12]Noviembre!C116+[12]Diciembre!C116</f>
        <v>0</v>
      </c>
      <c r="D123" s="21">
        <f>+[12]Enero!D107+[12]Febrero!D116+[12]Marzo!D118+[12]Abril!D115+[12]Mayo!D116+[12]Junio!D116+[12]Julio!D116+[12]Agosto!D116+[12]Septiembre!D116+[12]Octubre!D116+[12]Noviembre!D116+[12]Diciembre!D116</f>
        <v>0</v>
      </c>
      <c r="E123" s="21">
        <f>+[12]Enero!E107+[12]Febrero!E116+[12]Marzo!E118+[12]Abril!E115+[12]Mayo!E116+[12]Junio!E116+[12]Julio!E116+[12]Agosto!E116+[12]Septiembre!E116+[12]Octubre!E116+[12]Noviembre!E116+[12]Diciembre!E116</f>
        <v>1062995</v>
      </c>
      <c r="F123" s="21">
        <f>+[12]Enero!F107+[12]Febrero!F116+[12]Marzo!F118+[12]Abril!F115+[12]Mayo!F116+[12]Junio!F116+[12]Julio!F116+[12]Agosto!F116+[12]Septiembre!F116+[12]Octubre!F116+[12]Noviembre!F116+[12]Diciembre!F116</f>
        <v>272915</v>
      </c>
      <c r="G123" s="21">
        <f>+[12]Enero!G107+[12]Febrero!G116+[12]Marzo!G118+[12]Abril!G115+[12]Mayo!G116+[12]Junio!G116+[12]Julio!G116+[12]Agosto!G116+[12]Septiembre!G116+[12]Octubre!G116+[12]Noviembre!G116+[12]Diciembre!G116</f>
        <v>300</v>
      </c>
      <c r="H123" s="21">
        <f>+[12]Enero!H107+[12]Febrero!H116+[12]Marzo!H118+[12]Abril!H115+[12]Mayo!H116+[12]Junio!H116+[12]Julio!H116+[12]Agosto!H116+[12]Septiembre!H116+[12]Octubre!H116+[12]Noviembre!H116+[12]Diciembre!H116</f>
        <v>0</v>
      </c>
      <c r="I123" s="21">
        <f>+[12]Enero!I107+[12]Febrero!I116+[12]Marzo!I118+[12]Abril!I115+[12]Mayo!I116+[12]Junio!I116+[12]Julio!I116+[12]Agosto!I116+[12]Septiembre!I116+[12]Octubre!I116+[12]Noviembre!I116+[12]Diciembre!I116</f>
        <v>0</v>
      </c>
      <c r="J123" s="21">
        <f t="shared" si="4"/>
        <v>1336210</v>
      </c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</row>
    <row r="124" spans="1:40" ht="20.100000000000001" customHeight="1" x14ac:dyDescent="0.2">
      <c r="A124" s="226" t="s">
        <v>145</v>
      </c>
      <c r="B124" s="21">
        <f>+[12]Enero!B108+[12]Febrero!B117+[12]Marzo!B119+[12]Abril!B116+[12]Mayo!B117+[12]Junio!B117+[12]Julio!B117+[12]Agosto!B117+[12]Septiembre!B117+[12]Octubre!B117+[12]Noviembre!B117+[12]Diciembre!B117</f>
        <v>78215</v>
      </c>
      <c r="C124" s="21">
        <f>+[12]Enero!C108+[12]Febrero!C117+[12]Marzo!C119+[12]Abril!C116+[12]Mayo!C117+[12]Junio!C117+[12]Julio!C117+[12]Agosto!C117+[12]Septiembre!C117+[12]Octubre!C117+[12]Noviembre!C117+[12]Diciembre!C117</f>
        <v>201125</v>
      </c>
      <c r="D124" s="21">
        <f>+[12]Enero!D108+[12]Febrero!D117+[12]Marzo!D119+[12]Abril!D116+[12]Mayo!D117+[12]Junio!D117+[12]Julio!D117+[12]Agosto!D117+[12]Septiembre!D117+[12]Octubre!D117+[12]Noviembre!D117+[12]Diciembre!D117</f>
        <v>33301</v>
      </c>
      <c r="E124" s="21">
        <f>+[12]Enero!E108+[12]Febrero!E117+[12]Marzo!E119+[12]Abril!E116+[12]Mayo!E117+[12]Junio!E117+[12]Julio!E117+[12]Agosto!E117+[12]Septiembre!E117+[12]Octubre!E117+[12]Noviembre!E117+[12]Diciembre!E117</f>
        <v>21221</v>
      </c>
      <c r="F124" s="21">
        <f>+[12]Enero!F108+[12]Febrero!F117+[12]Marzo!F119+[12]Abril!F116+[12]Mayo!F117+[12]Junio!F117+[12]Julio!F117+[12]Agosto!F117+[12]Septiembre!F117+[12]Octubre!F117+[12]Noviembre!F117+[12]Diciembre!F117</f>
        <v>297146</v>
      </c>
      <c r="G124" s="21">
        <f>+[12]Enero!G108+[12]Febrero!G117+[12]Marzo!G119+[12]Abril!G116+[12]Mayo!G117+[12]Junio!G117+[12]Julio!G117+[12]Agosto!G117+[12]Septiembre!G117+[12]Octubre!G117+[12]Noviembre!G117+[12]Diciembre!G117</f>
        <v>30577</v>
      </c>
      <c r="H124" s="21">
        <f>+[12]Enero!H108+[12]Febrero!H117+[12]Marzo!H119+[12]Abril!H116+[12]Mayo!H117+[12]Junio!H117+[12]Julio!H117+[12]Agosto!H117+[12]Septiembre!H117+[12]Octubre!H117+[12]Noviembre!H117+[12]Diciembre!H117</f>
        <v>6543</v>
      </c>
      <c r="I124" s="21">
        <f>+[12]Enero!I108+[12]Febrero!I117+[12]Marzo!I119+[12]Abril!I116+[12]Mayo!I117+[12]Junio!I117+[12]Julio!I117+[12]Agosto!I117+[12]Septiembre!I117+[12]Octubre!I117+[12]Noviembre!I117+[12]Diciembre!I117</f>
        <v>50467</v>
      </c>
      <c r="J124" s="21">
        <f t="shared" si="4"/>
        <v>718595</v>
      </c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</row>
    <row r="125" spans="1:40" ht="20.100000000000001" customHeight="1" x14ac:dyDescent="0.2">
      <c r="A125" s="226" t="s">
        <v>146</v>
      </c>
      <c r="B125" s="21">
        <f>+[12]Enero!B109+[12]Febrero!B118+[12]Marzo!B120+[12]Abril!B117+[12]Mayo!B118+[12]Junio!B118+[12]Julio!B118+[12]Agosto!B118+[12]Septiembre!B118+[12]Octubre!B118+[12]Noviembre!B118+[12]Diciembre!B118</f>
        <v>734006</v>
      </c>
      <c r="C125" s="21">
        <f>+[12]Enero!C109+[12]Febrero!C118+[12]Marzo!C120+[12]Abril!C117+[12]Mayo!C118+[12]Junio!C118+[12]Julio!C118+[12]Agosto!C118+[12]Septiembre!C118+[12]Octubre!C118+[12]Noviembre!C118+[12]Diciembre!C118</f>
        <v>284310</v>
      </c>
      <c r="D125" s="21">
        <f>+[12]Enero!D109+[12]Febrero!D118+[12]Marzo!D120+[12]Abril!D117+[12]Mayo!D118+[12]Junio!D118+[12]Julio!D118+[12]Agosto!D118+[12]Septiembre!D118+[12]Octubre!D118+[12]Noviembre!D118+[12]Diciembre!D118</f>
        <v>412071</v>
      </c>
      <c r="E125" s="21">
        <f>+[12]Enero!E109+[12]Febrero!E118+[12]Marzo!E120+[12]Abril!E117+[12]Mayo!E118+[12]Junio!E118+[12]Julio!E118+[12]Agosto!E118+[12]Septiembre!E118+[12]Octubre!E118+[12]Noviembre!E118+[12]Diciembre!E118</f>
        <v>1128203</v>
      </c>
      <c r="F125" s="21">
        <f>+[12]Enero!F109+[12]Febrero!F118+[12]Marzo!F120+[12]Abril!F117+[12]Mayo!F118+[12]Junio!F118+[12]Julio!F118+[12]Agosto!F118+[12]Septiembre!F118+[12]Octubre!F118+[12]Noviembre!F118+[12]Diciembre!F118</f>
        <v>543502</v>
      </c>
      <c r="G125" s="21">
        <f>+[12]Enero!G109+[12]Febrero!G118+[12]Marzo!G120+[12]Abril!G117+[12]Mayo!G118+[12]Junio!G118+[12]Julio!G118+[12]Agosto!G118+[12]Septiembre!G118+[12]Octubre!G118+[12]Noviembre!G118+[12]Diciembre!G118</f>
        <v>152414</v>
      </c>
      <c r="H125" s="21">
        <f>+[12]Enero!H109+[12]Febrero!H118+[12]Marzo!H120+[12]Abril!H117+[12]Mayo!H118+[12]Junio!H118+[12]Julio!H118+[12]Agosto!H118+[12]Septiembre!H118+[12]Octubre!H118+[12]Noviembre!H118+[12]Diciembre!H118</f>
        <v>346556</v>
      </c>
      <c r="I125" s="21">
        <f>+[12]Enero!I109+[12]Febrero!I118+[12]Marzo!I120+[12]Abril!I117+[12]Mayo!I118+[12]Junio!I118+[12]Julio!I118+[12]Agosto!I118+[12]Septiembre!I118+[12]Octubre!I118+[12]Noviembre!I118+[12]Diciembre!I118</f>
        <v>146827</v>
      </c>
      <c r="J125" s="21">
        <f t="shared" si="4"/>
        <v>3747889</v>
      </c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</row>
    <row r="126" spans="1:40" ht="20.100000000000001" customHeight="1" x14ac:dyDescent="0.2">
      <c r="A126" s="226" t="s">
        <v>147</v>
      </c>
      <c r="B126" s="21">
        <f>+[12]Enero!B110+[12]Febrero!B119+[12]Marzo!B121+[12]Abril!B118+[12]Mayo!B119+[12]Junio!B119+[12]Julio!B119+[12]Agosto!B119+[12]Septiembre!B119+[12]Octubre!B119+[12]Noviembre!B119+[12]Diciembre!B119</f>
        <v>138385</v>
      </c>
      <c r="C126" s="21">
        <f>+[12]Enero!C110+[12]Febrero!C119+[12]Marzo!C121+[12]Abril!C118+[12]Mayo!C119+[12]Junio!C119+[12]Julio!C119+[12]Agosto!C119+[12]Septiembre!C119+[12]Octubre!C119+[12]Noviembre!C119+[12]Diciembre!C119</f>
        <v>12066</v>
      </c>
      <c r="D126" s="21">
        <f>+[12]Enero!D110+[12]Febrero!D119+[12]Marzo!D121+[12]Abril!D118+[12]Mayo!D119+[12]Junio!D119+[12]Julio!D119+[12]Agosto!D119+[12]Septiembre!D119+[12]Octubre!D119+[12]Noviembre!D119+[12]Diciembre!D119</f>
        <v>194738</v>
      </c>
      <c r="E126" s="21">
        <f>+[12]Enero!E110+[12]Febrero!E119+[12]Marzo!E121+[12]Abril!E118+[12]Mayo!E119+[12]Junio!E119+[12]Julio!E119+[12]Agosto!E119+[12]Septiembre!E119+[12]Octubre!E119+[12]Noviembre!E119+[12]Diciembre!E119</f>
        <v>182421</v>
      </c>
      <c r="F126" s="21">
        <f>+[12]Enero!F110+[12]Febrero!F119+[12]Marzo!F121+[12]Abril!F118+[12]Mayo!F119+[12]Junio!F119+[12]Julio!F119+[12]Agosto!F119+[12]Septiembre!F119+[12]Octubre!F119+[12]Noviembre!F119+[12]Diciembre!F119</f>
        <v>108077</v>
      </c>
      <c r="G126" s="21">
        <f>+[12]Enero!G110+[12]Febrero!G119+[12]Marzo!G121+[12]Abril!G118+[12]Mayo!G119+[12]Junio!G119+[12]Julio!G119+[12]Agosto!G119+[12]Septiembre!G119+[12]Octubre!G119+[12]Noviembre!G119+[12]Diciembre!G119</f>
        <v>41709</v>
      </c>
      <c r="H126" s="21">
        <f>+[12]Enero!H110+[12]Febrero!H119+[12]Marzo!H121+[12]Abril!H118+[12]Mayo!H119+[12]Junio!H119+[12]Julio!H119+[12]Agosto!H119+[12]Septiembre!H119+[12]Octubre!H119+[12]Noviembre!H119+[12]Diciembre!H119</f>
        <v>87949</v>
      </c>
      <c r="I126" s="21">
        <f>+[12]Enero!I110+[12]Febrero!I119+[12]Marzo!I121+[12]Abril!I118+[12]Mayo!I119+[12]Junio!I119+[12]Julio!I119+[12]Agosto!I119+[12]Septiembre!I119+[12]Octubre!I119+[12]Noviembre!I119+[12]Diciembre!I119</f>
        <v>18592</v>
      </c>
      <c r="J126" s="21">
        <f t="shared" si="4"/>
        <v>783937</v>
      </c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</row>
    <row r="127" spans="1:40" ht="20.100000000000001" customHeight="1" x14ac:dyDescent="0.2">
      <c r="A127" s="226" t="s">
        <v>148</v>
      </c>
      <c r="B127" s="21">
        <f>+[12]Enero!B111+[12]Febrero!B120+[12]Marzo!B122+[12]Abril!B119+[12]Mayo!B120+[12]Junio!B120+[12]Julio!B120+[12]Agosto!B120+[12]Septiembre!B120+[12]Octubre!B120+[12]Noviembre!B120+[12]Diciembre!B120</f>
        <v>5</v>
      </c>
      <c r="C127" s="21">
        <f>+[12]Enero!C111+[12]Febrero!C120+[12]Marzo!C122+[12]Abril!C119+[12]Mayo!C120+[12]Junio!C120+[12]Julio!C120+[12]Agosto!C120+[12]Septiembre!C120+[12]Octubre!C120+[12]Noviembre!C120+[12]Diciembre!C120</f>
        <v>0</v>
      </c>
      <c r="D127" s="21">
        <f>+[12]Enero!D111+[12]Febrero!D120+[12]Marzo!D122+[12]Abril!D119+[12]Mayo!D120+[12]Junio!D120+[12]Julio!D120+[12]Agosto!D120+[12]Septiembre!D120+[12]Octubre!D120+[12]Noviembre!D120+[12]Diciembre!D120</f>
        <v>0</v>
      </c>
      <c r="E127" s="21">
        <f>+[12]Enero!E111+[12]Febrero!E120+[12]Marzo!E122+[12]Abril!E119+[12]Mayo!E120+[12]Junio!E120+[12]Julio!E120+[12]Agosto!E120+[12]Septiembre!E120+[12]Octubre!E120+[12]Noviembre!E120+[12]Diciembre!E120</f>
        <v>67195</v>
      </c>
      <c r="F127" s="21">
        <f>+[12]Enero!F111+[12]Febrero!F120+[12]Marzo!F122+[12]Abril!F119+[12]Mayo!F120+[12]Junio!F120+[12]Julio!F120+[12]Agosto!F120+[12]Septiembre!F120+[12]Octubre!F120+[12]Noviembre!F120+[12]Diciembre!F120</f>
        <v>28463</v>
      </c>
      <c r="G127" s="21">
        <f>+[12]Enero!G111+[12]Febrero!G120+[12]Marzo!G122+[12]Abril!G119+[12]Mayo!G120+[12]Junio!G120+[12]Julio!G120+[12]Agosto!G120+[12]Septiembre!G120+[12]Octubre!G120+[12]Noviembre!G120+[12]Diciembre!G120</f>
        <v>0</v>
      </c>
      <c r="H127" s="21">
        <f>+[12]Enero!H111+[12]Febrero!H120+[12]Marzo!H122+[12]Abril!H119+[12]Mayo!H120+[12]Junio!H120+[12]Julio!H120+[12]Agosto!H120+[12]Septiembre!H120+[12]Octubre!H120+[12]Noviembre!H120+[12]Diciembre!H120</f>
        <v>0</v>
      </c>
      <c r="I127" s="21">
        <f>+[12]Enero!I111+[12]Febrero!I120+[12]Marzo!I122+[12]Abril!I119+[12]Mayo!I120+[12]Junio!I120+[12]Julio!I120+[12]Agosto!I120+[12]Septiembre!I120+[12]Octubre!I120+[12]Noviembre!I120+[12]Diciembre!I120</f>
        <v>0</v>
      </c>
      <c r="J127" s="21">
        <f t="shared" si="4"/>
        <v>95663</v>
      </c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5"/>
      <c r="AI127" s="85"/>
      <c r="AJ127" s="85"/>
      <c r="AK127" s="85"/>
      <c r="AL127" s="85"/>
      <c r="AM127" s="85"/>
      <c r="AN127" s="85"/>
    </row>
    <row r="128" spans="1:40" ht="20.100000000000001" customHeight="1" x14ac:dyDescent="0.2">
      <c r="A128" s="226" t="s">
        <v>149</v>
      </c>
      <c r="B128" s="21">
        <f>+[12]Enero!B112+[12]Febrero!B121+[12]Marzo!B123+[12]Abril!B120+[12]Mayo!B121+[12]Junio!B121+[12]Julio!B121+[12]Agosto!B121+[12]Septiembre!B121+[12]Octubre!B121+[12]Noviembre!B121+[12]Diciembre!B121</f>
        <v>190515</v>
      </c>
      <c r="C128" s="21">
        <f>+[12]Enero!C112+[12]Febrero!C121+[12]Marzo!C123+[12]Abril!C120+[12]Mayo!C121+[12]Junio!C121+[12]Julio!C121+[12]Agosto!C121+[12]Septiembre!C121+[12]Octubre!C121+[12]Noviembre!C121+[12]Diciembre!C121</f>
        <v>115707</v>
      </c>
      <c r="D128" s="21">
        <f>+[12]Enero!D112+[12]Febrero!D121+[12]Marzo!D123+[12]Abril!D120+[12]Mayo!D121+[12]Junio!D121+[12]Julio!D121+[12]Agosto!D121+[12]Septiembre!D121+[12]Octubre!D121+[12]Noviembre!D121+[12]Diciembre!D121</f>
        <v>84115</v>
      </c>
      <c r="E128" s="21">
        <f>+[12]Enero!E112+[12]Febrero!E121+[12]Marzo!E123+[12]Abril!E120+[12]Mayo!E121+[12]Junio!E121+[12]Julio!E121+[12]Agosto!E121+[12]Septiembre!E121+[12]Octubre!E121+[12]Noviembre!E121+[12]Diciembre!E121</f>
        <v>135119</v>
      </c>
      <c r="F128" s="21">
        <f>+[12]Enero!F112+[12]Febrero!F121+[12]Marzo!F123+[12]Abril!F120+[12]Mayo!F121+[12]Junio!F121+[12]Julio!F121+[12]Agosto!F121+[12]Septiembre!F121+[12]Octubre!F121+[12]Noviembre!F121+[12]Diciembre!F121</f>
        <v>167169</v>
      </c>
      <c r="G128" s="21">
        <f>+[12]Enero!G112+[12]Febrero!G121+[12]Marzo!G123+[12]Abril!G120+[12]Mayo!G121+[12]Junio!G121+[12]Julio!G121+[12]Agosto!G121+[12]Septiembre!G121+[12]Octubre!G121+[12]Noviembre!G121+[12]Diciembre!G121</f>
        <v>83979</v>
      </c>
      <c r="H128" s="21">
        <f>+[12]Enero!H112+[12]Febrero!H121+[12]Marzo!H123+[12]Abril!H120+[12]Mayo!H121+[12]Junio!H121+[12]Julio!H121+[12]Agosto!H121+[12]Septiembre!H121+[12]Octubre!H121+[12]Noviembre!H121+[12]Diciembre!H121</f>
        <v>45190</v>
      </c>
      <c r="I128" s="21">
        <f>+[12]Enero!I112+[12]Febrero!I121+[12]Marzo!I123+[12]Abril!I120+[12]Mayo!I121+[12]Junio!I121+[12]Julio!I121+[12]Agosto!I121+[12]Septiembre!I121+[12]Octubre!I121+[12]Noviembre!I121+[12]Diciembre!I121</f>
        <v>101818</v>
      </c>
      <c r="J128" s="21">
        <f t="shared" si="4"/>
        <v>923612</v>
      </c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  <c r="AF128" s="85"/>
      <c r="AG128" s="85"/>
      <c r="AH128" s="85"/>
      <c r="AI128" s="85"/>
      <c r="AJ128" s="85"/>
      <c r="AK128" s="85"/>
      <c r="AL128" s="85"/>
      <c r="AM128" s="85"/>
      <c r="AN128" s="85"/>
    </row>
    <row r="129" spans="1:40" ht="20.100000000000001" customHeight="1" x14ac:dyDescent="0.2">
      <c r="A129" s="226" t="s">
        <v>150</v>
      </c>
      <c r="B129" s="21">
        <f>+[12]Enero!B113+[12]Febrero!B122+[12]Marzo!B124+[12]Abril!B121+[12]Mayo!B122+[12]Junio!B122+[12]Julio!B122+[12]Agosto!B122+[12]Septiembre!B122+[12]Octubre!B122+[12]Noviembre!B122+[12]Diciembre!B122</f>
        <v>68981</v>
      </c>
      <c r="C129" s="21">
        <f>+[12]Enero!C113+[12]Febrero!C122+[12]Marzo!C124+[12]Abril!C121+[12]Mayo!C122+[12]Junio!C122+[12]Julio!C122+[12]Agosto!C122+[12]Septiembre!C122+[12]Octubre!C122+[12]Noviembre!C122+[12]Diciembre!C122</f>
        <v>5538</v>
      </c>
      <c r="D129" s="21">
        <f>+[12]Enero!D113+[12]Febrero!D122+[12]Marzo!D124+[12]Abril!D121+[12]Mayo!D122+[12]Junio!D122+[12]Julio!D122+[12]Agosto!D122+[12]Septiembre!D122+[12]Octubre!D122+[12]Noviembre!D122+[12]Diciembre!D122</f>
        <v>69053</v>
      </c>
      <c r="E129" s="21">
        <f>+[12]Enero!E113+[12]Febrero!E122+[12]Marzo!E124+[12]Abril!E121+[12]Mayo!E122+[12]Junio!E122+[12]Julio!E122+[12]Agosto!E122+[12]Septiembre!E122+[12]Octubre!E122+[12]Noviembre!E122+[12]Diciembre!E122</f>
        <v>173095</v>
      </c>
      <c r="F129" s="21">
        <f>+[12]Enero!F113+[12]Febrero!F122+[12]Marzo!F124+[12]Abril!F121+[12]Mayo!F122+[12]Junio!F122+[12]Julio!F122+[12]Agosto!F122+[12]Septiembre!F122+[12]Octubre!F122+[12]Noviembre!F122+[12]Diciembre!F122</f>
        <v>108174</v>
      </c>
      <c r="G129" s="21">
        <f>+[12]Enero!G113+[12]Febrero!G122+[12]Marzo!G124+[12]Abril!G121+[12]Mayo!G122+[12]Junio!G122+[12]Julio!G122+[12]Agosto!G122+[12]Septiembre!G122+[12]Octubre!G122+[12]Noviembre!G122+[12]Diciembre!G122</f>
        <v>45180</v>
      </c>
      <c r="H129" s="21">
        <f>+[12]Enero!H113+[12]Febrero!H122+[12]Marzo!H124+[12]Abril!H121+[12]Mayo!H122+[12]Junio!H122+[12]Julio!H122+[12]Agosto!H122+[12]Septiembre!H122+[12]Octubre!H122+[12]Noviembre!H122+[12]Diciembre!H122</f>
        <v>49569</v>
      </c>
      <c r="I129" s="21">
        <f>+[12]Enero!I113+[12]Febrero!I122+[12]Marzo!I124+[12]Abril!I121+[12]Mayo!I122+[12]Junio!I122+[12]Julio!I122+[12]Agosto!I122+[12]Septiembre!I122+[12]Octubre!I122+[12]Noviembre!I122+[12]Diciembre!I122</f>
        <v>6209</v>
      </c>
      <c r="J129" s="21">
        <f t="shared" si="4"/>
        <v>525799</v>
      </c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/>
      <c r="AJ129" s="85"/>
      <c r="AK129" s="85"/>
      <c r="AL129" s="85"/>
      <c r="AM129" s="85"/>
      <c r="AN129" s="85"/>
    </row>
    <row r="130" spans="1:40" ht="20.100000000000001" customHeight="1" x14ac:dyDescent="0.2">
      <c r="A130" s="226" t="s">
        <v>151</v>
      </c>
      <c r="B130" s="21">
        <f>+[12]Enero!B114+[12]Febrero!B123+[12]Marzo!B125+[12]Abril!B122+[12]Mayo!B123+[12]Junio!B123+[12]Julio!B123+[12]Agosto!B123+[12]Septiembre!B123+[12]Octubre!B123+[12]Noviembre!B123+[12]Diciembre!B123</f>
        <v>16666</v>
      </c>
      <c r="C130" s="21">
        <f>+[12]Enero!C114+[12]Febrero!C123+[12]Marzo!C125+[12]Abril!C122+[12]Mayo!C123+[12]Junio!C123+[12]Julio!C123+[12]Agosto!C123+[12]Septiembre!C123+[12]Octubre!C123+[12]Noviembre!C123+[12]Diciembre!C123</f>
        <v>0</v>
      </c>
      <c r="D130" s="21">
        <f>+[12]Enero!D114+[12]Febrero!D123+[12]Marzo!D125+[12]Abril!D122+[12]Mayo!D123+[12]Junio!D123+[12]Julio!D123+[12]Agosto!D123+[12]Septiembre!D123+[12]Octubre!D123+[12]Noviembre!D123+[12]Diciembre!D123</f>
        <v>27620</v>
      </c>
      <c r="E130" s="21">
        <f>+[12]Enero!E114+[12]Febrero!E123+[12]Marzo!E125+[12]Abril!E122+[12]Mayo!E123+[12]Junio!E123+[12]Julio!E123+[12]Agosto!E123+[12]Septiembre!E123+[12]Octubre!E123+[12]Noviembre!E123+[12]Diciembre!E123</f>
        <v>321827</v>
      </c>
      <c r="F130" s="21">
        <f>+[12]Enero!F114+[12]Febrero!F123+[12]Marzo!F125+[12]Abril!F122+[12]Mayo!F123+[12]Junio!F123+[12]Julio!F123+[12]Agosto!F123+[12]Septiembre!F123+[12]Octubre!F123+[12]Noviembre!F123+[12]Diciembre!F123</f>
        <v>367824</v>
      </c>
      <c r="G130" s="21">
        <f>+[12]Enero!G114+[12]Febrero!G123+[12]Marzo!G125+[12]Abril!G122+[12]Mayo!G123+[12]Junio!G123+[12]Julio!G123+[12]Agosto!G123+[12]Septiembre!G123+[12]Octubre!G123+[12]Noviembre!G123+[12]Diciembre!G123</f>
        <v>79035</v>
      </c>
      <c r="H130" s="21">
        <f>+[12]Enero!H114+[12]Febrero!H123+[12]Marzo!H125+[12]Abril!H122+[12]Mayo!H123+[12]Junio!H123+[12]Julio!H123+[12]Agosto!H123+[12]Septiembre!H123+[12]Octubre!H123+[12]Noviembre!H123+[12]Diciembre!H123</f>
        <v>417572</v>
      </c>
      <c r="I130" s="21">
        <f>+[12]Enero!I114+[12]Febrero!I123+[12]Marzo!I125+[12]Abril!I122+[12]Mayo!I123+[12]Junio!I123+[12]Julio!I123+[12]Agosto!I123+[12]Septiembre!I123+[12]Octubre!I123+[12]Noviembre!I123+[12]Diciembre!I123</f>
        <v>105</v>
      </c>
      <c r="J130" s="21">
        <f t="shared" si="4"/>
        <v>1230649</v>
      </c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  <c r="AH130" s="85"/>
      <c r="AI130" s="85"/>
      <c r="AJ130" s="85"/>
      <c r="AK130" s="85"/>
      <c r="AL130" s="85"/>
      <c r="AM130" s="85"/>
      <c r="AN130" s="85"/>
    </row>
    <row r="131" spans="1:40" ht="20.100000000000001" customHeight="1" x14ac:dyDescent="0.2">
      <c r="A131" s="226" t="s">
        <v>152</v>
      </c>
      <c r="B131" s="21">
        <f>+[12]Enero!B115+[12]Febrero!B124+[12]Marzo!B126+[12]Abril!B123+[12]Mayo!B124+[12]Junio!B124+[12]Julio!B124+[12]Agosto!B124+[12]Septiembre!B124+[12]Octubre!B124+[12]Noviembre!B124+[12]Diciembre!B124</f>
        <v>4819</v>
      </c>
      <c r="C131" s="21">
        <f>+[12]Enero!C115+[12]Febrero!C124+[12]Marzo!C126+[12]Abril!C123+[12]Mayo!C124+[12]Junio!C124+[12]Julio!C124+[12]Agosto!C124+[12]Septiembre!C124+[12]Octubre!C124+[12]Noviembre!C124+[12]Diciembre!C124</f>
        <v>3720</v>
      </c>
      <c r="D131" s="21">
        <f>+[12]Enero!D115+[12]Febrero!D124+[12]Marzo!D126+[12]Abril!D123+[12]Mayo!D124+[12]Junio!D124+[12]Julio!D124+[12]Agosto!D124+[12]Septiembre!D124+[12]Octubre!D124+[12]Noviembre!D124+[12]Diciembre!D124</f>
        <v>9693</v>
      </c>
      <c r="E131" s="21">
        <f>+[12]Enero!E115+[12]Febrero!E124+[12]Marzo!E126+[12]Abril!E123+[12]Mayo!E124+[12]Junio!E124+[12]Julio!E124+[12]Agosto!E124+[12]Septiembre!E124+[12]Octubre!E124+[12]Noviembre!E124+[12]Diciembre!E124</f>
        <v>49958</v>
      </c>
      <c r="F131" s="21">
        <f>+[12]Enero!F115+[12]Febrero!F124+[12]Marzo!F126+[12]Abril!F123+[12]Mayo!F124+[12]Junio!F124+[12]Julio!F124+[12]Agosto!F124+[12]Septiembre!F124+[12]Octubre!F124+[12]Noviembre!F124+[12]Diciembre!F124</f>
        <v>88194</v>
      </c>
      <c r="G131" s="21">
        <f>+[12]Enero!G115+[12]Febrero!G124+[12]Marzo!G126+[12]Abril!G123+[12]Mayo!G124+[12]Junio!G124+[12]Julio!G124+[12]Agosto!G124+[12]Septiembre!G124+[12]Octubre!G124+[12]Noviembre!G124+[12]Diciembre!G124</f>
        <v>457</v>
      </c>
      <c r="H131" s="21">
        <f>+[12]Enero!H115+[12]Febrero!H124+[12]Marzo!H126+[12]Abril!H123+[12]Mayo!H124+[12]Junio!H124+[12]Julio!H124+[12]Agosto!H124+[12]Septiembre!H124+[12]Octubre!H124+[12]Noviembre!H124+[12]Diciembre!H124</f>
        <v>18079</v>
      </c>
      <c r="I131" s="21">
        <f>+[12]Enero!I115+[12]Febrero!I124+[12]Marzo!I126+[12]Abril!I123+[12]Mayo!I124+[12]Junio!I124+[12]Julio!I124+[12]Agosto!I124+[12]Septiembre!I124+[12]Octubre!I124+[12]Noviembre!I124+[12]Diciembre!I124</f>
        <v>557</v>
      </c>
      <c r="J131" s="21">
        <f t="shared" si="4"/>
        <v>175477</v>
      </c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</row>
    <row r="132" spans="1:40" ht="20.100000000000001" customHeight="1" x14ac:dyDescent="0.2">
      <c r="A132" s="226" t="s">
        <v>172</v>
      </c>
      <c r="B132" s="21">
        <f>+[12]Enero!B116+[12]Febrero!B125+[12]Marzo!B127+[12]Abril!B124+[12]Mayo!B125+[12]Junio!B125+[12]Julio!B125+[12]Agosto!B125+[12]Septiembre!B125+[12]Octubre!B125+[12]Noviembre!B125+[12]Diciembre!B125</f>
        <v>0</v>
      </c>
      <c r="C132" s="21">
        <f>+[12]Enero!C116+[12]Febrero!C125+[12]Marzo!C127+[12]Abril!C124+[12]Mayo!C125+[12]Junio!C125+[12]Julio!C125+[12]Agosto!C125+[12]Septiembre!C125+[12]Octubre!C125+[12]Noviembre!C125+[12]Diciembre!C125</f>
        <v>105</v>
      </c>
      <c r="D132" s="21">
        <f>+[12]Enero!D116+[12]Febrero!D125+[12]Marzo!D127+[12]Abril!D124+[12]Mayo!D125+[12]Junio!D125+[12]Julio!D125+[12]Agosto!D125+[12]Septiembre!D125+[12]Octubre!D125+[12]Noviembre!D125+[12]Diciembre!D125</f>
        <v>0</v>
      </c>
      <c r="E132" s="21">
        <f>+[12]Enero!E116+[12]Febrero!E125+[12]Marzo!E127+[12]Abril!E124+[12]Mayo!E125+[12]Junio!E125+[12]Julio!E125+[12]Agosto!E125+[12]Septiembre!E125+[12]Octubre!E125+[12]Noviembre!E125+[12]Diciembre!E125</f>
        <v>20171</v>
      </c>
      <c r="F132" s="21">
        <f>+[12]Enero!F116+[12]Febrero!F125+[12]Marzo!F127+[12]Abril!F124+[12]Mayo!F125+[12]Junio!F125+[12]Julio!F125+[12]Agosto!F125+[12]Septiembre!F125+[12]Octubre!F125+[12]Noviembre!F125+[12]Diciembre!F125</f>
        <v>9493</v>
      </c>
      <c r="G132" s="21">
        <f>+[12]Enero!G116+[12]Febrero!G125+[12]Marzo!G127+[12]Abril!G124+[12]Mayo!G125+[12]Junio!G125+[12]Julio!G125+[12]Agosto!G125+[12]Septiembre!G125+[12]Octubre!G125+[12]Noviembre!G125+[12]Diciembre!G125</f>
        <v>459</v>
      </c>
      <c r="H132" s="21">
        <f>+[12]Enero!H116+[12]Febrero!H125+[12]Marzo!H127+[12]Abril!H124+[12]Mayo!H125+[12]Junio!H125+[12]Julio!H125+[12]Agosto!H125+[12]Septiembre!H125+[12]Octubre!H125+[12]Noviembre!H125+[12]Diciembre!H125</f>
        <v>110</v>
      </c>
      <c r="I132" s="21">
        <f>+[12]Enero!I116+[12]Febrero!I125+[12]Marzo!I127+[12]Abril!I124+[12]Mayo!I125+[12]Junio!I125+[12]Julio!I125+[12]Agosto!I125+[12]Septiembre!I125+[12]Octubre!I125+[12]Noviembre!I125+[12]Diciembre!I125</f>
        <v>138</v>
      </c>
      <c r="J132" s="21">
        <f t="shared" si="4"/>
        <v>30476</v>
      </c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  <c r="AF132" s="85"/>
      <c r="AG132" s="85"/>
      <c r="AH132" s="85"/>
      <c r="AI132" s="85"/>
      <c r="AJ132" s="85"/>
      <c r="AK132" s="85"/>
      <c r="AL132" s="85"/>
      <c r="AM132" s="85"/>
      <c r="AN132" s="85"/>
    </row>
    <row r="133" spans="1:40" ht="20.100000000000001" customHeight="1" x14ac:dyDescent="0.2">
      <c r="A133" s="226" t="s">
        <v>173</v>
      </c>
      <c r="B133" s="21">
        <f>+[12]Enero!B117+[12]Febrero!B126+[12]Marzo!B128+[12]Abril!B125+[12]Mayo!B126+[12]Junio!B126+[12]Julio!B126+[12]Agosto!B126+[12]Septiembre!B126+[12]Octubre!B126+[12]Noviembre!B126+[12]Diciembre!B126</f>
        <v>0</v>
      </c>
      <c r="C133" s="21">
        <f>+[12]Enero!C117+[12]Febrero!C126+[12]Marzo!C128+[12]Abril!C125+[12]Mayo!C126+[12]Junio!C126+[12]Julio!C126+[12]Agosto!C126+[12]Septiembre!C126+[12]Octubre!C126+[12]Noviembre!C126+[12]Diciembre!C126</f>
        <v>0</v>
      </c>
      <c r="D133" s="21">
        <f>+[12]Enero!D117+[12]Febrero!D126+[12]Marzo!D128+[12]Abril!D125+[12]Mayo!D126+[12]Junio!D126+[12]Julio!D126+[12]Agosto!D126+[12]Septiembre!D126+[12]Octubre!D126+[12]Noviembre!D126+[12]Diciembre!D126</f>
        <v>1376</v>
      </c>
      <c r="E133" s="21">
        <f>+[12]Enero!E117+[12]Febrero!E126+[12]Marzo!E128+[12]Abril!E125+[12]Mayo!E126+[12]Junio!E126+[12]Julio!E126+[12]Agosto!E126+[12]Septiembre!E126+[12]Octubre!E126+[12]Noviembre!E126+[12]Diciembre!E126</f>
        <v>225289</v>
      </c>
      <c r="F133" s="21">
        <f>+[12]Enero!F117+[12]Febrero!F126+[12]Marzo!F128+[12]Abril!F125+[12]Mayo!F126+[12]Junio!F126+[12]Julio!F126+[12]Agosto!F126+[12]Septiembre!F126+[12]Octubre!F126+[12]Noviembre!F126+[12]Diciembre!F126</f>
        <v>22344</v>
      </c>
      <c r="G133" s="21">
        <f>+[12]Enero!G117+[12]Febrero!G126+[12]Marzo!G128+[12]Abril!G125+[12]Mayo!G126+[12]Junio!G126+[12]Julio!G126+[12]Agosto!G126+[12]Septiembre!G126+[12]Octubre!G126+[12]Noviembre!G126+[12]Diciembre!G126</f>
        <v>3525</v>
      </c>
      <c r="H133" s="21">
        <f>+[12]Enero!H117+[12]Febrero!H126+[12]Marzo!H128+[12]Abril!H125+[12]Mayo!H126+[12]Junio!H126+[12]Julio!H126+[12]Agosto!H126+[12]Septiembre!H126+[12]Octubre!H126+[12]Noviembre!H126+[12]Diciembre!H126</f>
        <v>2897</v>
      </c>
      <c r="I133" s="21">
        <f>+[12]Enero!I117+[12]Febrero!I126+[12]Marzo!I128+[12]Abril!I125+[12]Mayo!I126+[12]Junio!I126+[12]Julio!I126+[12]Agosto!I126+[12]Septiembre!I126+[12]Octubre!I126+[12]Noviembre!I126+[12]Diciembre!I126</f>
        <v>569</v>
      </c>
      <c r="J133" s="21">
        <f t="shared" si="4"/>
        <v>256000</v>
      </c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5"/>
      <c r="AI133" s="85"/>
      <c r="AJ133" s="85"/>
      <c r="AK133" s="85"/>
      <c r="AL133" s="85"/>
      <c r="AM133" s="85"/>
      <c r="AN133" s="85"/>
    </row>
    <row r="134" spans="1:40" ht="20.100000000000001" customHeight="1" x14ac:dyDescent="0.2">
      <c r="A134" s="226" t="s">
        <v>155</v>
      </c>
      <c r="B134" s="21">
        <f>+[12]Enero!B118+[12]Febrero!B127+[12]Marzo!B129+[12]Abril!B126+[12]Mayo!B127+[12]Junio!B127+[12]Julio!B127+[12]Agosto!B127+[12]Septiembre!B127+[12]Octubre!B127+[12]Noviembre!B127+[12]Diciembre!B127</f>
        <v>12666</v>
      </c>
      <c r="C134" s="21">
        <f>+[12]Enero!C118+[12]Febrero!C127+[12]Marzo!C129+[12]Abril!C126+[12]Mayo!C127+[12]Junio!C127+[12]Julio!C127+[12]Agosto!C127+[12]Septiembre!C127+[12]Octubre!C127+[12]Noviembre!C127+[12]Diciembre!C127</f>
        <v>1819</v>
      </c>
      <c r="D134" s="21">
        <f>+[12]Enero!D118+[12]Febrero!D127+[12]Marzo!D129+[12]Abril!D126+[12]Mayo!D127+[12]Junio!D127+[12]Julio!D127+[12]Agosto!D127+[12]Septiembre!D127+[12]Octubre!D127+[12]Noviembre!D127+[12]Diciembre!D127</f>
        <v>1137</v>
      </c>
      <c r="E134" s="21">
        <f>+[12]Enero!E118+[12]Febrero!E127+[12]Marzo!E129+[12]Abril!E126+[12]Mayo!E127+[12]Junio!E127+[12]Julio!E127+[12]Agosto!E127+[12]Septiembre!E127+[12]Octubre!E127+[12]Noviembre!E127+[12]Diciembre!E127</f>
        <v>112578</v>
      </c>
      <c r="F134" s="21">
        <f>+[12]Enero!F118+[12]Febrero!F127+[12]Marzo!F129+[12]Abril!F126+[12]Mayo!F127+[12]Junio!F127+[12]Julio!F127+[12]Agosto!F127+[12]Septiembre!F127+[12]Octubre!F127+[12]Noviembre!F127+[12]Diciembre!F127</f>
        <v>217870</v>
      </c>
      <c r="G134" s="21">
        <f>+[12]Enero!G118+[12]Febrero!G127+[12]Marzo!G129+[12]Abril!G126+[12]Mayo!G127+[12]Junio!G127+[12]Julio!G127+[12]Agosto!G127+[12]Septiembre!G127+[12]Octubre!G127+[12]Noviembre!G127+[12]Diciembre!G127</f>
        <v>28870</v>
      </c>
      <c r="H134" s="21">
        <f>+[12]Enero!H118+[12]Febrero!H127+[12]Marzo!H129+[12]Abril!H126+[12]Mayo!H127+[12]Junio!H127+[12]Julio!H127+[12]Agosto!H127+[12]Septiembre!H127+[12]Octubre!H127+[12]Noviembre!H127+[12]Diciembre!H127</f>
        <v>28849</v>
      </c>
      <c r="I134" s="21">
        <f>+[12]Enero!I118+[12]Febrero!I127+[12]Marzo!I129+[12]Abril!I126+[12]Mayo!I127+[12]Junio!I127+[12]Julio!I127+[12]Agosto!I127+[12]Septiembre!I127+[12]Octubre!I127+[12]Noviembre!I127+[12]Diciembre!I127</f>
        <v>1969</v>
      </c>
      <c r="J134" s="21">
        <f t="shared" si="4"/>
        <v>405758</v>
      </c>
      <c r="K134" s="234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  <c r="AI134" s="85"/>
      <c r="AJ134" s="85"/>
      <c r="AK134" s="85"/>
      <c r="AL134" s="85"/>
      <c r="AM134" s="85"/>
      <c r="AN134" s="85"/>
    </row>
    <row r="135" spans="1:40" ht="20.100000000000001" customHeight="1" x14ac:dyDescent="0.2">
      <c r="A135" s="226" t="s">
        <v>276</v>
      </c>
      <c r="B135" s="21">
        <f>+[12]Enero!B119+[12]Febrero!B128+[12]Marzo!B130+[12]Abril!B127+[12]Mayo!B128+[12]Junio!B128+[12]Julio!B128+[12]Agosto!B128+[12]Septiembre!B128+[12]Octubre!B128+[12]Noviembre!B128+[12]Diciembre!B128</f>
        <v>0</v>
      </c>
      <c r="C135" s="21">
        <f>+[12]Enero!C119+[12]Febrero!C128+[12]Marzo!C130+[12]Abril!C127+[12]Mayo!C128+[12]Junio!C128+[12]Julio!C128+[12]Agosto!C128+[12]Septiembre!C128+[12]Octubre!C128+[12]Noviembre!C128+[12]Diciembre!C128</f>
        <v>0</v>
      </c>
      <c r="D135" s="21">
        <f>+[12]Enero!D119+[12]Febrero!D128+[12]Marzo!D130+[12]Abril!D127+[12]Mayo!D128+[12]Junio!D128+[12]Julio!D128+[12]Agosto!D128+[12]Septiembre!D128+[12]Octubre!D128+[12]Noviembre!D128+[12]Diciembre!D128</f>
        <v>0</v>
      </c>
      <c r="E135" s="21">
        <f>+[12]Enero!E119+[12]Febrero!E128+[12]Marzo!E130+[12]Abril!E127+[12]Mayo!E128+[12]Junio!E128+[12]Julio!E128+[12]Agosto!E128+[12]Septiembre!E128+[12]Octubre!E128+[12]Noviembre!E128+[12]Diciembre!E128</f>
        <v>0</v>
      </c>
      <c r="F135" s="21">
        <f>+[12]Enero!F119+[12]Febrero!F128+[12]Marzo!F130+[12]Abril!F127+[12]Mayo!F128+[12]Junio!F128+[12]Julio!F128+[12]Agosto!F128+[12]Septiembre!F128+[12]Octubre!F128+[12]Noviembre!F128+[12]Diciembre!F128</f>
        <v>0</v>
      </c>
      <c r="G135" s="21">
        <f>+[12]Enero!G119+[12]Febrero!G128+[12]Marzo!G130+[12]Abril!G127+[12]Mayo!G128+[12]Junio!G128+[12]Julio!G128+[12]Agosto!G128+[12]Septiembre!G128+[12]Octubre!G128+[12]Noviembre!G128+[12]Diciembre!G128</f>
        <v>0</v>
      </c>
      <c r="H135" s="21">
        <f>+[12]Enero!H119+[12]Febrero!H128+[12]Marzo!H130+[12]Abril!H127+[12]Mayo!H128+[12]Junio!H128+[12]Julio!H128+[12]Agosto!H128+[12]Septiembre!H128+[12]Octubre!H128+[12]Noviembre!H128+[12]Diciembre!H128</f>
        <v>5300000</v>
      </c>
      <c r="I135" s="21">
        <f>+[12]Enero!I119+[12]Febrero!I128+[12]Marzo!I130+[12]Abril!I127+[12]Mayo!I128+[12]Junio!I128+[12]Julio!I128+[12]Agosto!I128+[12]Septiembre!I128+[12]Octubre!I128+[12]Noviembre!I128+[12]Diciembre!I128</f>
        <v>0</v>
      </c>
      <c r="J135" s="21">
        <f t="shared" si="4"/>
        <v>5300000</v>
      </c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85"/>
    </row>
    <row r="136" spans="1:40" ht="20.100000000000001" customHeight="1" x14ac:dyDescent="0.2">
      <c r="A136" s="226" t="s">
        <v>157</v>
      </c>
      <c r="B136" s="21">
        <f>+[12]Enero!B120+[12]Febrero!B129+[12]Marzo!B131+[12]Abril!B128+[12]Mayo!B129+[12]Junio!B129+[12]Julio!B129+[12]Agosto!B129+[12]Septiembre!B129+[12]Octubre!B129+[12]Noviembre!B129+[12]Diciembre!B129</f>
        <v>0</v>
      </c>
      <c r="C136" s="21">
        <f>+[12]Enero!C120+[12]Febrero!C129+[12]Marzo!C131+[12]Abril!C128+[12]Mayo!C129+[12]Junio!C129+[12]Julio!C129+[12]Agosto!C129+[12]Septiembre!C129+[12]Octubre!C129+[12]Noviembre!C129+[12]Diciembre!C129</f>
        <v>118</v>
      </c>
      <c r="D136" s="21">
        <f>+[12]Enero!D120+[12]Febrero!D129+[12]Marzo!D131+[12]Abril!D128+[12]Mayo!D129+[12]Junio!D129+[12]Julio!D129+[12]Agosto!D129+[12]Septiembre!D129+[12]Octubre!D129+[12]Noviembre!D129+[12]Diciembre!D129</f>
        <v>222</v>
      </c>
      <c r="E136" s="21">
        <f>+[12]Enero!E120+[12]Febrero!E129+[12]Marzo!E131+[12]Abril!E128+[12]Mayo!E129+[12]Junio!E129+[12]Julio!E129+[12]Agosto!E129+[12]Septiembre!E129+[12]Octubre!E129+[12]Noviembre!E129+[12]Diciembre!E129</f>
        <v>742675</v>
      </c>
      <c r="F136" s="21">
        <f>+[12]Enero!F120+[12]Febrero!F129+[12]Marzo!F131+[12]Abril!F128+[12]Mayo!F129+[12]Junio!F129+[12]Julio!F129+[12]Agosto!F129+[12]Septiembre!F129+[12]Octubre!F129+[12]Noviembre!F129+[12]Diciembre!F129</f>
        <v>297228</v>
      </c>
      <c r="G136" s="21">
        <f>+[12]Enero!G120+[12]Febrero!G129+[12]Marzo!G131+[12]Abril!G128+[12]Mayo!G129+[12]Junio!G129+[12]Julio!G129+[12]Agosto!G129+[12]Septiembre!G129+[12]Octubre!G129+[12]Noviembre!G129+[12]Diciembre!G129</f>
        <v>36920</v>
      </c>
      <c r="H136" s="21">
        <f>+[12]Enero!H120+[12]Febrero!H129+[12]Marzo!H131+[12]Abril!H128+[12]Mayo!H129+[12]Junio!H129+[12]Julio!H129+[12]Agosto!H129+[12]Septiembre!H129+[12]Octubre!H129+[12]Noviembre!H129+[12]Diciembre!H129</f>
        <v>79</v>
      </c>
      <c r="I136" s="21">
        <f>+[12]Enero!I120+[12]Febrero!I129+[12]Marzo!I131+[12]Abril!I128+[12]Mayo!I129+[12]Junio!I129+[12]Julio!I129+[12]Agosto!I129+[12]Septiembre!I129+[12]Octubre!I129+[12]Noviembre!I129+[12]Diciembre!I129</f>
        <v>1</v>
      </c>
      <c r="J136" s="21">
        <f t="shared" si="4"/>
        <v>1077243</v>
      </c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85"/>
    </row>
    <row r="137" spans="1:40" ht="20.100000000000001" customHeight="1" x14ac:dyDescent="0.2">
      <c r="A137" s="226" t="s">
        <v>174</v>
      </c>
      <c r="B137" s="21">
        <f>+[12]Enero!B121+[12]Febrero!B130+[12]Marzo!B132+[12]Abril!B129+[12]Mayo!B130+[12]Junio!B130+[12]Julio!B130+[12]Agosto!B130+[12]Septiembre!B130+[12]Octubre!B130+[12]Noviembre!B130+[12]Diciembre!B130</f>
        <v>384980</v>
      </c>
      <c r="C137" s="21">
        <f>+[12]Enero!C121+[12]Febrero!C130+[12]Marzo!C132+[12]Abril!C129+[12]Mayo!C130+[12]Junio!C130+[12]Julio!C130+[12]Agosto!C130+[12]Septiembre!C130+[12]Octubre!C130+[12]Noviembre!C130+[12]Diciembre!C130</f>
        <v>6885</v>
      </c>
      <c r="D137" s="21">
        <f>+[12]Enero!D121+[12]Febrero!D130+[12]Marzo!D132+[12]Abril!D129+[12]Mayo!D130+[12]Junio!D130+[12]Julio!D130+[12]Agosto!D130+[12]Septiembre!D130+[12]Octubre!D130+[12]Noviembre!D130+[12]Diciembre!D130</f>
        <v>4908</v>
      </c>
      <c r="E137" s="21">
        <f>+[12]Enero!E121+[12]Febrero!E130+[12]Marzo!E132+[12]Abril!E129+[12]Mayo!E130+[12]Junio!E130+[12]Julio!E130+[12]Agosto!E130+[12]Septiembre!E130+[12]Octubre!E130+[12]Noviembre!E130+[12]Diciembre!E130</f>
        <v>14297</v>
      </c>
      <c r="F137" s="21">
        <f>+[12]Enero!F121+[12]Febrero!F130+[12]Marzo!F132+[12]Abril!F129+[12]Mayo!F130+[12]Junio!F130+[12]Julio!F130+[12]Agosto!F130+[12]Septiembre!F130+[12]Octubre!F130+[12]Noviembre!F130+[12]Diciembre!F130</f>
        <v>79218</v>
      </c>
      <c r="G137" s="21">
        <f>+[12]Enero!G121+[12]Febrero!G130+[12]Marzo!G132+[12]Abril!G129+[12]Mayo!G130+[12]Junio!G130+[12]Julio!G130+[12]Agosto!G130+[12]Septiembre!G130+[12]Octubre!G130+[12]Noviembre!G130+[12]Diciembre!G130</f>
        <v>95214</v>
      </c>
      <c r="H137" s="21">
        <f>+[12]Enero!H121+[12]Febrero!H130+[12]Marzo!H132+[12]Abril!H129+[12]Mayo!H130+[12]Junio!H130+[12]Julio!H130+[12]Agosto!H130+[12]Septiembre!H130+[12]Octubre!H130+[12]Noviembre!H130+[12]Diciembre!H130</f>
        <v>30746</v>
      </c>
      <c r="I137" s="21">
        <f>+[12]Enero!I121+[12]Febrero!I130+[12]Marzo!I132+[12]Abril!I129+[12]Mayo!I130+[12]Junio!I130+[12]Julio!I130+[12]Agosto!I130+[12]Septiembre!I130+[12]Octubre!I130+[12]Noviembre!I130+[12]Diciembre!I130</f>
        <v>23111</v>
      </c>
      <c r="J137" s="21">
        <f t="shared" si="4"/>
        <v>639359</v>
      </c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</row>
    <row r="138" spans="1:40" ht="20.100000000000001" customHeight="1" x14ac:dyDescent="0.2">
      <c r="A138" s="226" t="s">
        <v>175</v>
      </c>
      <c r="B138" s="21">
        <f>+[12]Enero!B122+[12]Febrero!B131+[12]Marzo!B133+[12]Abril!B130+[12]Mayo!B131+[12]Junio!B131+[12]Julio!B131+[12]Agosto!B131+[12]Septiembre!B131+[12]Octubre!B131+[12]Noviembre!B131+[12]Diciembre!B131</f>
        <v>4601</v>
      </c>
      <c r="C138" s="21">
        <f>+[12]Enero!C122+[12]Febrero!C131+[12]Marzo!C133+[12]Abril!C130+[12]Mayo!C131+[12]Junio!C131+[12]Julio!C131+[12]Agosto!C131+[12]Septiembre!C131+[12]Octubre!C131+[12]Noviembre!C131+[12]Diciembre!C131</f>
        <v>6246</v>
      </c>
      <c r="D138" s="21">
        <f>+[12]Enero!D122+[12]Febrero!D131+[12]Marzo!D133+[12]Abril!D130+[12]Mayo!D131+[12]Junio!D131+[12]Julio!D131+[12]Agosto!D131+[12]Septiembre!D131+[12]Octubre!D131+[12]Noviembre!D131+[12]Diciembre!D131</f>
        <v>2651</v>
      </c>
      <c r="E138" s="21">
        <f>+[12]Enero!E122+[12]Febrero!E131+[12]Marzo!E133+[12]Abril!E130+[12]Mayo!E131+[12]Junio!E131+[12]Julio!E131+[12]Agosto!E131+[12]Septiembre!E131+[12]Octubre!E131+[12]Noviembre!E131+[12]Diciembre!E131</f>
        <v>2820</v>
      </c>
      <c r="F138" s="21">
        <f>+[12]Enero!F122+[12]Febrero!F131+[12]Marzo!F133+[12]Abril!F130+[12]Mayo!F131+[12]Junio!F131+[12]Julio!F131+[12]Agosto!F131+[12]Septiembre!F131+[12]Octubre!F131+[12]Noviembre!F131+[12]Diciembre!F131</f>
        <v>92270</v>
      </c>
      <c r="G138" s="21">
        <f>+[12]Enero!G122+[12]Febrero!G131+[12]Marzo!G133+[12]Abril!G130+[12]Mayo!G131+[12]Junio!G131+[12]Julio!G131+[12]Agosto!G131+[12]Septiembre!G131+[12]Octubre!G131+[12]Noviembre!G131+[12]Diciembre!G131</f>
        <v>1004</v>
      </c>
      <c r="H138" s="21">
        <f>+[12]Enero!H122+[12]Febrero!H131+[12]Marzo!H133+[12]Abril!H130+[12]Mayo!H131+[12]Junio!H131+[12]Julio!H131+[12]Agosto!H131+[12]Septiembre!H131+[12]Octubre!H131+[12]Noviembre!H131+[12]Diciembre!H131</f>
        <v>0</v>
      </c>
      <c r="I138" s="21">
        <f>+[12]Enero!I122+[12]Febrero!I131+[12]Marzo!I133+[12]Abril!I130+[12]Mayo!I131+[12]Junio!I131+[12]Julio!I131+[12]Agosto!I131+[12]Septiembre!I131+[12]Octubre!I131+[12]Noviembre!I131+[12]Diciembre!I131</f>
        <v>189766</v>
      </c>
      <c r="J138" s="21">
        <f t="shared" si="4"/>
        <v>299358</v>
      </c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</row>
    <row r="139" spans="1:40" ht="20.100000000000001" customHeight="1" x14ac:dyDescent="0.2">
      <c r="A139" s="226" t="s">
        <v>176</v>
      </c>
      <c r="B139" s="21">
        <f>+[12]Enero!B123+[12]Febrero!B132+[12]Marzo!B134+[12]Abril!B131+[12]Mayo!B132+[12]Junio!B132+[12]Julio!B132+[12]Agosto!B132+[12]Septiembre!B132+[12]Octubre!B132+[12]Noviembre!B132+[12]Diciembre!B132</f>
        <v>7635</v>
      </c>
      <c r="C139" s="21">
        <f>+[12]Enero!C123+[12]Febrero!C132+[12]Marzo!C134+[12]Abril!C131+[12]Mayo!C132+[12]Junio!C132+[12]Julio!C132+[12]Agosto!C132+[12]Septiembre!C132+[12]Octubre!C132+[12]Noviembre!C132+[12]Diciembre!C132</f>
        <v>23451</v>
      </c>
      <c r="D139" s="21">
        <f>+[12]Enero!D123+[12]Febrero!D132+[12]Marzo!D134+[12]Abril!D131+[12]Mayo!D132+[12]Junio!D132+[12]Julio!D132+[12]Agosto!D132+[12]Septiembre!D132+[12]Octubre!D132+[12]Noviembre!D132+[12]Diciembre!D132</f>
        <v>56519</v>
      </c>
      <c r="E139" s="21">
        <f>+[12]Enero!E123+[12]Febrero!E132+[12]Marzo!E134+[12]Abril!E131+[12]Mayo!E132+[12]Junio!E132+[12]Julio!E132+[12]Agosto!E132+[12]Septiembre!E132+[12]Octubre!E132+[12]Noviembre!E132+[12]Diciembre!E132</f>
        <v>51133</v>
      </c>
      <c r="F139" s="21">
        <f>+[12]Enero!F123+[12]Febrero!F132+[12]Marzo!F134+[12]Abril!F131+[12]Mayo!F132+[12]Junio!F132+[12]Julio!F132+[12]Agosto!F132+[12]Septiembre!F132+[12]Octubre!F132+[12]Noviembre!F132+[12]Diciembre!F132</f>
        <v>23066</v>
      </c>
      <c r="G139" s="21">
        <f>+[12]Enero!G123+[12]Febrero!G132+[12]Marzo!G134+[12]Abril!G131+[12]Mayo!G132+[12]Junio!G132+[12]Julio!G132+[12]Agosto!G132+[12]Septiembre!G132+[12]Octubre!G132+[12]Noviembre!G132+[12]Diciembre!G132</f>
        <v>10875</v>
      </c>
      <c r="H139" s="21">
        <f>+[12]Enero!H123+[12]Febrero!H132+[12]Marzo!H134+[12]Abril!H131+[12]Mayo!H132+[12]Junio!H132+[12]Julio!H132+[12]Agosto!H132+[12]Septiembre!H132+[12]Octubre!H132+[12]Noviembre!H132+[12]Diciembre!H132</f>
        <v>6444</v>
      </c>
      <c r="I139" s="21">
        <f>+[12]Enero!I123+[12]Febrero!I132+[12]Marzo!I134+[12]Abril!I131+[12]Mayo!I132+[12]Junio!I132+[12]Julio!I132+[12]Agosto!I132+[12]Septiembre!I132+[12]Octubre!I132+[12]Noviembre!I132+[12]Diciembre!I132</f>
        <v>12247</v>
      </c>
      <c r="J139" s="21">
        <f t="shared" si="4"/>
        <v>191370</v>
      </c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85"/>
    </row>
    <row r="140" spans="1:40" ht="20.100000000000001" customHeight="1" x14ac:dyDescent="0.2">
      <c r="A140" s="226" t="s">
        <v>177</v>
      </c>
      <c r="B140" s="21">
        <f>+[12]Enero!B124+[12]Febrero!B133+[12]Marzo!B135+[12]Abril!B132+[12]Mayo!B133+[12]Junio!B133+[12]Julio!B133+[12]Agosto!B133+[12]Septiembre!B133+[12]Octubre!B133+[12]Noviembre!B133+[12]Diciembre!B133</f>
        <v>1147</v>
      </c>
      <c r="C140" s="21">
        <f>+[12]Enero!C124+[12]Febrero!C133+[12]Marzo!C135+[12]Abril!C132+[12]Mayo!C133+[12]Junio!C133+[12]Julio!C133+[12]Agosto!C133+[12]Septiembre!C133+[12]Octubre!C133+[12]Noviembre!C133+[12]Diciembre!C133</f>
        <v>0</v>
      </c>
      <c r="D140" s="21">
        <f>+[12]Enero!D124+[12]Febrero!D133+[12]Marzo!D135+[12]Abril!D132+[12]Mayo!D133+[12]Junio!D133+[12]Julio!D133+[12]Agosto!D133+[12]Septiembre!D133+[12]Octubre!D133+[12]Noviembre!D133+[12]Diciembre!D133</f>
        <v>5365</v>
      </c>
      <c r="E140" s="21">
        <f>+[12]Enero!E124+[12]Febrero!E133+[12]Marzo!E135+[12]Abril!E132+[12]Mayo!E133+[12]Junio!E133+[12]Julio!E133+[12]Agosto!E133+[12]Septiembre!E133+[12]Octubre!E133+[12]Noviembre!E133+[12]Diciembre!E133</f>
        <v>0</v>
      </c>
      <c r="F140" s="21">
        <f>+[12]Enero!F124+[12]Febrero!F133+[12]Marzo!F135+[12]Abril!F132+[12]Mayo!F133+[12]Junio!F133+[12]Julio!F133+[12]Agosto!F133+[12]Septiembre!F133+[12]Octubre!F133+[12]Noviembre!F133+[12]Diciembre!F133</f>
        <v>0</v>
      </c>
      <c r="G140" s="21">
        <f>+[12]Enero!G124+[12]Febrero!G133+[12]Marzo!G135+[12]Abril!G132+[12]Mayo!G133+[12]Junio!G133+[12]Julio!G133+[12]Agosto!G133+[12]Septiembre!G133+[12]Octubre!G133+[12]Noviembre!G133+[12]Diciembre!G133</f>
        <v>4091</v>
      </c>
      <c r="H140" s="21">
        <f>+[12]Enero!H124+[12]Febrero!H133+[12]Marzo!H135+[12]Abril!H132+[12]Mayo!H133+[12]Junio!H133+[12]Julio!H133+[12]Agosto!H133+[12]Septiembre!H133+[12]Octubre!H133+[12]Noviembre!H133+[12]Diciembre!H133</f>
        <v>5230</v>
      </c>
      <c r="I140" s="21">
        <f>+[12]Enero!I124+[12]Febrero!I133+[12]Marzo!I135+[12]Abril!I132+[12]Mayo!I133+[12]Junio!I133+[12]Julio!I133+[12]Agosto!I133+[12]Septiembre!I133+[12]Octubre!I133+[12]Noviembre!I133+[12]Diciembre!I133</f>
        <v>1403</v>
      </c>
      <c r="J140" s="21">
        <f t="shared" si="4"/>
        <v>17236</v>
      </c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85"/>
    </row>
    <row r="141" spans="1:40" ht="20.100000000000001" customHeight="1" x14ac:dyDescent="0.2">
      <c r="A141" s="226" t="s">
        <v>178</v>
      </c>
      <c r="B141" s="21">
        <f>+[12]Enero!B125+[12]Febrero!B134+[12]Marzo!B136+[12]Abril!B133+[12]Mayo!B134+[12]Junio!B134+[12]Julio!B134+[12]Agosto!B134+[12]Septiembre!B134+[12]Octubre!B134+[12]Noviembre!B134+[12]Diciembre!B134</f>
        <v>87267</v>
      </c>
      <c r="C141" s="21">
        <f>+[12]Enero!C125+[12]Febrero!C134+[12]Marzo!C136+[12]Abril!C133+[12]Mayo!C134+[12]Junio!C134+[12]Julio!C134+[12]Agosto!C134+[12]Septiembre!C134+[12]Octubre!C134+[12]Noviembre!C134+[12]Diciembre!C134</f>
        <v>36574</v>
      </c>
      <c r="D141" s="21">
        <f>+[12]Enero!D125+[12]Febrero!D134+[12]Marzo!D136+[12]Abril!D133+[12]Mayo!D134+[12]Junio!D134+[12]Julio!D134+[12]Agosto!D134+[12]Septiembre!D134+[12]Octubre!D134+[12]Noviembre!D134+[12]Diciembre!D134</f>
        <v>46</v>
      </c>
      <c r="E141" s="21">
        <f>+[12]Enero!E125+[12]Febrero!E134+[12]Marzo!E136+[12]Abril!E133+[12]Mayo!E134+[12]Junio!E134+[12]Julio!E134+[12]Agosto!E134+[12]Septiembre!E134+[12]Octubre!E134+[12]Noviembre!E134+[12]Diciembre!E134</f>
        <v>1240</v>
      </c>
      <c r="F141" s="21">
        <f>+[12]Enero!F125+[12]Febrero!F134+[12]Marzo!F136+[12]Abril!F133+[12]Mayo!F134+[12]Junio!F134+[12]Julio!F134+[12]Agosto!F134+[12]Septiembre!F134+[12]Octubre!F134+[12]Noviembre!F134+[12]Diciembre!F134</f>
        <v>374978</v>
      </c>
      <c r="G141" s="21">
        <f>+[12]Enero!G125+[12]Febrero!G134+[12]Marzo!G136+[12]Abril!G133+[12]Mayo!G134+[12]Junio!G134+[12]Julio!G134+[12]Agosto!G134+[12]Septiembre!G134+[12]Octubre!G134+[12]Noviembre!G134+[12]Diciembre!G134</f>
        <v>3355</v>
      </c>
      <c r="H141" s="21">
        <f>+[12]Enero!H125+[12]Febrero!H134+[12]Marzo!H136+[12]Abril!H133+[12]Mayo!H134+[12]Junio!H134+[12]Julio!H134+[12]Agosto!H134+[12]Septiembre!H134+[12]Octubre!H134+[12]Noviembre!H134+[12]Diciembre!H134</f>
        <v>671</v>
      </c>
      <c r="I141" s="21">
        <f>+[12]Enero!I125+[12]Febrero!I134+[12]Marzo!I136+[12]Abril!I133+[12]Mayo!I134+[12]Junio!I134+[12]Julio!I134+[12]Agosto!I134+[12]Septiembre!I134+[12]Octubre!I134+[12]Noviembre!I134+[12]Diciembre!I134</f>
        <v>249507</v>
      </c>
      <c r="J141" s="21">
        <f t="shared" si="4"/>
        <v>753638</v>
      </c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  <c r="AF141" s="85"/>
      <c r="AG141" s="85"/>
      <c r="AH141" s="85"/>
      <c r="AI141" s="85"/>
      <c r="AJ141" s="85"/>
      <c r="AK141" s="85"/>
      <c r="AL141" s="85"/>
      <c r="AM141" s="85"/>
      <c r="AN141" s="85"/>
    </row>
    <row r="142" spans="1:40" ht="20.100000000000001" customHeight="1" x14ac:dyDescent="0.2">
      <c r="A142" s="226" t="s">
        <v>179</v>
      </c>
      <c r="B142" s="21">
        <f>+[12]Enero!B126+[12]Febrero!B135+[12]Marzo!B137+[12]Abril!B134+[12]Mayo!B135+[12]Junio!B135+[12]Julio!B135+[12]Agosto!B135+[12]Septiembre!B135+[12]Octubre!B135+[12]Noviembre!B135+[12]Diciembre!B135</f>
        <v>4025</v>
      </c>
      <c r="C142" s="21">
        <f>+[12]Enero!C126+[12]Febrero!C135+[12]Marzo!C137+[12]Abril!C134+[12]Mayo!C135+[12]Junio!C135+[12]Julio!C135+[12]Agosto!C135+[12]Septiembre!C135+[12]Octubre!C135+[12]Noviembre!C135+[12]Diciembre!C135</f>
        <v>41285</v>
      </c>
      <c r="D142" s="21">
        <f>+[12]Enero!D126+[12]Febrero!D135+[12]Marzo!D137+[12]Abril!D134+[12]Mayo!D135+[12]Junio!D135+[12]Julio!D135+[12]Agosto!D135+[12]Septiembre!D135+[12]Octubre!D135+[12]Noviembre!D135+[12]Diciembre!D135</f>
        <v>105</v>
      </c>
      <c r="E142" s="21">
        <f>+[12]Enero!E126+[12]Febrero!E135+[12]Marzo!E137+[12]Abril!E134+[12]Mayo!E135+[12]Junio!E135+[12]Julio!E135+[12]Agosto!E135+[12]Septiembre!E135+[12]Octubre!E135+[12]Noviembre!E135+[12]Diciembre!E135</f>
        <v>3440</v>
      </c>
      <c r="F142" s="21">
        <f>+[12]Enero!F126+[12]Febrero!F135+[12]Marzo!F137+[12]Abril!F134+[12]Mayo!F135+[12]Junio!F135+[12]Julio!F135+[12]Agosto!F135+[12]Septiembre!F135+[12]Octubre!F135+[12]Noviembre!F135+[12]Diciembre!F135</f>
        <v>147503</v>
      </c>
      <c r="G142" s="21">
        <f>+[12]Enero!G126+[12]Febrero!G135+[12]Marzo!G137+[12]Abril!G134+[12]Mayo!G135+[12]Junio!G135+[12]Julio!G135+[12]Agosto!G135+[12]Septiembre!G135+[12]Octubre!G135+[12]Noviembre!G135+[12]Diciembre!G135</f>
        <v>0</v>
      </c>
      <c r="H142" s="21">
        <f>+[12]Enero!H126+[12]Febrero!H135+[12]Marzo!H137+[12]Abril!H134+[12]Mayo!H135+[12]Junio!H135+[12]Julio!H135+[12]Agosto!H135+[12]Septiembre!H135+[12]Octubre!H135+[12]Noviembre!H135+[12]Diciembre!H135</f>
        <v>0</v>
      </c>
      <c r="I142" s="21">
        <f>+[12]Enero!I126+[12]Febrero!I135+[12]Marzo!I137+[12]Abril!I134+[12]Mayo!I135+[12]Junio!I135+[12]Julio!I135+[12]Agosto!I135+[12]Septiembre!I135+[12]Octubre!I135+[12]Noviembre!I135+[12]Diciembre!I135</f>
        <v>924</v>
      </c>
      <c r="J142" s="21">
        <f t="shared" si="4"/>
        <v>197282</v>
      </c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  <c r="AF142" s="85"/>
      <c r="AG142" s="85"/>
      <c r="AH142" s="85"/>
      <c r="AI142" s="85"/>
      <c r="AJ142" s="85"/>
      <c r="AK142" s="85"/>
      <c r="AL142" s="85"/>
      <c r="AM142" s="85"/>
      <c r="AN142" s="85"/>
    </row>
    <row r="143" spans="1:40" ht="20.100000000000001" customHeight="1" x14ac:dyDescent="0.2">
      <c r="A143" s="226" t="s">
        <v>180</v>
      </c>
      <c r="B143" s="21">
        <f>+[12]Enero!B127+[12]Febrero!B136+[12]Marzo!B138+[12]Abril!B135+[12]Mayo!B136+[12]Junio!B136+[12]Julio!B136+[12]Agosto!B136+[12]Septiembre!B136+[12]Octubre!B136+[12]Noviembre!B136+[12]Diciembre!B136</f>
        <v>7633</v>
      </c>
      <c r="C143" s="21">
        <f>+[12]Enero!C127+[12]Febrero!C136+[12]Marzo!C138+[12]Abril!C135+[12]Mayo!C136+[12]Junio!C136+[12]Julio!C136+[12]Agosto!C136+[12]Septiembre!C136+[12]Octubre!C136+[12]Noviembre!C136+[12]Diciembre!C136</f>
        <v>162</v>
      </c>
      <c r="D143" s="21">
        <f>+[12]Enero!D127+[12]Febrero!D136+[12]Marzo!D138+[12]Abril!D135+[12]Mayo!D136+[12]Junio!D136+[12]Julio!D136+[12]Agosto!D136+[12]Septiembre!D136+[12]Octubre!D136+[12]Noviembre!D136+[12]Diciembre!D136</f>
        <v>0</v>
      </c>
      <c r="E143" s="21">
        <f>+[12]Enero!E127+[12]Febrero!E136+[12]Marzo!E138+[12]Abril!E135+[12]Mayo!E136+[12]Junio!E136+[12]Julio!E136+[12]Agosto!E136+[12]Septiembre!E136+[12]Octubre!E136+[12]Noviembre!E136+[12]Diciembre!E136</f>
        <v>0</v>
      </c>
      <c r="F143" s="21">
        <f>+[12]Enero!F127+[12]Febrero!F136+[12]Marzo!F138+[12]Abril!F135+[12]Mayo!F136+[12]Junio!F136+[12]Julio!F136+[12]Agosto!F136+[12]Septiembre!F136+[12]Octubre!F136+[12]Noviembre!F136+[12]Diciembre!F136</f>
        <v>11123</v>
      </c>
      <c r="G143" s="21">
        <f>+[12]Enero!G127+[12]Febrero!G136+[12]Marzo!G138+[12]Abril!G135+[12]Mayo!G136+[12]Junio!G136+[12]Julio!G136+[12]Agosto!G136+[12]Septiembre!G136+[12]Octubre!G136+[12]Noviembre!G136+[12]Diciembre!G136</f>
        <v>5336</v>
      </c>
      <c r="H143" s="21">
        <f>+[12]Enero!H127+[12]Febrero!H136+[12]Marzo!H138+[12]Abril!H135+[12]Mayo!H136+[12]Junio!H136+[12]Julio!H136+[12]Agosto!H136+[12]Septiembre!H136+[12]Octubre!H136+[12]Noviembre!H136+[12]Diciembre!H136</f>
        <v>12</v>
      </c>
      <c r="I143" s="21">
        <f>+[12]Enero!I127+[12]Febrero!I136+[12]Marzo!I138+[12]Abril!I135+[12]Mayo!I136+[12]Junio!I136+[12]Julio!I136+[12]Agosto!I136+[12]Septiembre!I136+[12]Octubre!I136+[12]Noviembre!I136+[12]Diciembre!I136</f>
        <v>6301</v>
      </c>
      <c r="J143" s="21">
        <f t="shared" si="4"/>
        <v>30567</v>
      </c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85"/>
    </row>
    <row r="144" spans="1:40" ht="20.100000000000001" customHeight="1" x14ac:dyDescent="0.2">
      <c r="A144" s="226" t="s">
        <v>181</v>
      </c>
      <c r="B144" s="21">
        <f>+[12]Enero!B128+[12]Febrero!B137+[12]Marzo!B139+[12]Abril!B136+[12]Mayo!B137+[12]Junio!B137+[12]Julio!B137+[12]Agosto!B137+[12]Septiembre!B137+[12]Octubre!B137+[12]Noviembre!B137+[12]Diciembre!B137</f>
        <v>2480991</v>
      </c>
      <c r="C144" s="21">
        <f>+[12]Enero!C128+[12]Febrero!C137+[12]Marzo!C139+[12]Abril!C136+[12]Mayo!C137+[12]Junio!C137+[12]Julio!C137+[12]Agosto!C137+[12]Septiembre!C137+[12]Octubre!C137+[12]Noviembre!C137+[12]Diciembre!C137</f>
        <v>654766</v>
      </c>
      <c r="D144" s="21">
        <f>+[12]Enero!D128+[12]Febrero!D137+[12]Marzo!D139+[12]Abril!D136+[12]Mayo!D137+[12]Junio!D137+[12]Julio!D137+[12]Agosto!D137+[12]Septiembre!D137+[12]Octubre!D137+[12]Noviembre!D137+[12]Diciembre!D137</f>
        <v>26365067</v>
      </c>
      <c r="E144" s="21">
        <f>+[12]Enero!E128+[12]Febrero!E137+[12]Marzo!E139+[12]Abril!E136+[12]Mayo!E137+[12]Junio!E137+[12]Julio!E137+[12]Agosto!E137+[12]Septiembre!E137+[12]Octubre!E137+[12]Noviembre!E137+[12]Diciembre!E137</f>
        <v>310056</v>
      </c>
      <c r="F144" s="21">
        <f>+[12]Enero!F128+[12]Febrero!F137+[12]Marzo!F139+[12]Abril!F136+[12]Mayo!F137+[12]Junio!F137+[12]Julio!F137+[12]Agosto!F137+[12]Septiembre!F137+[12]Octubre!F137+[12]Noviembre!F137+[12]Diciembre!F137</f>
        <v>473254</v>
      </c>
      <c r="G144" s="21">
        <f>+[12]Enero!G128+[12]Febrero!G137+[12]Marzo!G139+[12]Abril!G136+[12]Mayo!G137+[12]Junio!G137+[12]Julio!G137+[12]Agosto!G137+[12]Septiembre!G137+[12]Octubre!G137+[12]Noviembre!G137+[12]Diciembre!G137</f>
        <v>3782683</v>
      </c>
      <c r="H144" s="21">
        <f>+[12]Enero!H128+[12]Febrero!H137+[12]Marzo!H139+[12]Abril!H136+[12]Mayo!H137+[12]Junio!H137+[12]Julio!H137+[12]Agosto!H137+[12]Septiembre!H137+[12]Octubre!H137+[12]Noviembre!H137+[12]Diciembre!H137</f>
        <v>979369</v>
      </c>
      <c r="I144" s="21">
        <f>+[12]Enero!I128+[12]Febrero!I137+[12]Marzo!I139+[12]Abril!I136+[12]Mayo!I137+[12]Junio!I137+[12]Julio!I137+[12]Agosto!I137+[12]Septiembre!I137+[12]Octubre!I137+[12]Noviembre!I137+[12]Diciembre!I137</f>
        <v>541677</v>
      </c>
      <c r="J144" s="21">
        <f t="shared" si="4"/>
        <v>35587863</v>
      </c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  <c r="AF144" s="85"/>
      <c r="AG144" s="85"/>
      <c r="AH144" s="85"/>
      <c r="AI144" s="85"/>
      <c r="AJ144" s="85"/>
      <c r="AK144" s="85"/>
      <c r="AL144" s="85"/>
      <c r="AM144" s="85"/>
      <c r="AN144" s="85"/>
    </row>
    <row r="145" spans="1:40" ht="20.100000000000001" customHeight="1" x14ac:dyDescent="0.2">
      <c r="A145" s="226" t="s">
        <v>182</v>
      </c>
      <c r="B145" s="21">
        <f>+[12]Enero!B129+[12]Febrero!B138+[12]Marzo!B140+[12]Abril!B137+[12]Mayo!B138+[12]Junio!B138+[12]Julio!B138+[12]Agosto!B138+[12]Septiembre!B138+[12]Octubre!B138+[12]Noviembre!B138+[12]Diciembre!B138</f>
        <v>484387</v>
      </c>
      <c r="C145" s="21">
        <f>+[12]Enero!C129+[12]Febrero!C138+[12]Marzo!C140+[12]Abril!C137+[12]Mayo!C138+[12]Junio!C138+[12]Julio!C138+[12]Agosto!C138+[12]Septiembre!C138+[12]Octubre!C138+[12]Noviembre!C138+[12]Diciembre!C138</f>
        <v>290013</v>
      </c>
      <c r="D145" s="21">
        <f>+[12]Enero!D129+[12]Febrero!D138+[12]Marzo!D140+[12]Abril!D137+[12]Mayo!D138+[12]Junio!D138+[12]Julio!D138+[12]Agosto!D138+[12]Septiembre!D138+[12]Octubre!D138+[12]Noviembre!D138+[12]Diciembre!D138</f>
        <v>228662</v>
      </c>
      <c r="E145" s="21">
        <f>+[12]Enero!E129+[12]Febrero!E138+[12]Marzo!E140+[12]Abril!E137+[12]Mayo!E138+[12]Junio!E138+[12]Julio!E138+[12]Agosto!E138+[12]Septiembre!E138+[12]Octubre!E138+[12]Noviembre!E138+[12]Diciembre!E138</f>
        <v>312763</v>
      </c>
      <c r="F145" s="21">
        <f>+[12]Enero!F129+[12]Febrero!F138+[12]Marzo!F140+[12]Abril!F137+[12]Mayo!F138+[12]Junio!F138+[12]Julio!F138+[12]Agosto!F138+[12]Septiembre!F138+[12]Octubre!F138+[12]Noviembre!F138+[12]Diciembre!F138</f>
        <v>86452</v>
      </c>
      <c r="G145" s="21">
        <f>+[12]Enero!G129+[12]Febrero!G138+[12]Marzo!G140+[12]Abril!G137+[12]Mayo!G138+[12]Junio!G138+[12]Julio!G138+[12]Agosto!G138+[12]Septiembre!G138+[12]Octubre!G138+[12]Noviembre!G138+[12]Diciembre!G138</f>
        <v>451751</v>
      </c>
      <c r="H145" s="21">
        <f>+[12]Enero!H129+[12]Febrero!H138+[12]Marzo!H140+[12]Abril!H137+[12]Mayo!H138+[12]Junio!H138+[12]Julio!H138+[12]Agosto!H138+[12]Septiembre!H138+[12]Octubre!H138+[12]Noviembre!H138+[12]Diciembre!H138</f>
        <v>81128</v>
      </c>
      <c r="I145" s="21">
        <f>+[12]Enero!I129+[12]Febrero!I138+[12]Marzo!I140+[12]Abril!I137+[12]Mayo!I138+[12]Junio!I138+[12]Julio!I138+[12]Agosto!I138+[12]Septiembre!I138+[12]Octubre!I138+[12]Noviembre!I138+[12]Diciembre!I138</f>
        <v>95546</v>
      </c>
      <c r="J145" s="21">
        <f t="shared" si="4"/>
        <v>2030702</v>
      </c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  <c r="AF145" s="85"/>
      <c r="AG145" s="85"/>
      <c r="AH145" s="85"/>
      <c r="AI145" s="85"/>
      <c r="AJ145" s="85"/>
      <c r="AK145" s="85"/>
      <c r="AL145" s="85"/>
      <c r="AM145" s="85"/>
      <c r="AN145" s="85"/>
    </row>
    <row r="146" spans="1:40" x14ac:dyDescent="0.2">
      <c r="A146" s="187" t="s">
        <v>183</v>
      </c>
      <c r="B146" s="187"/>
      <c r="C146" s="187"/>
      <c r="D146" s="187"/>
      <c r="E146" s="187"/>
      <c r="F146" s="187"/>
      <c r="G146" s="187"/>
      <c r="H146" s="187"/>
      <c r="I146" s="187"/>
      <c r="J146" s="187"/>
      <c r="K146" s="187"/>
      <c r="L146" s="85"/>
      <c r="M146" s="85"/>
      <c r="N146" s="95"/>
      <c r="O146" s="74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  <c r="AF146" s="85"/>
      <c r="AG146" s="85"/>
      <c r="AH146" s="85"/>
      <c r="AI146" s="85"/>
      <c r="AJ146" s="85"/>
      <c r="AK146" s="85"/>
      <c r="AL146" s="85"/>
      <c r="AM146" s="85"/>
      <c r="AN146" s="85"/>
    </row>
    <row r="147" spans="1:40" x14ac:dyDescent="0.2">
      <c r="A147" s="187" t="s">
        <v>184</v>
      </c>
      <c r="B147" s="187"/>
      <c r="C147" s="187"/>
      <c r="D147" s="187"/>
      <c r="E147" s="187"/>
      <c r="F147" s="187"/>
      <c r="G147" s="187"/>
      <c r="H147" s="187"/>
      <c r="I147" s="187"/>
      <c r="J147" s="187"/>
      <c r="K147" s="187"/>
      <c r="L147" s="85"/>
      <c r="M147" s="85"/>
      <c r="N147" s="85"/>
      <c r="O147" s="74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  <c r="AF147" s="85"/>
      <c r="AG147" s="85"/>
      <c r="AH147" s="85"/>
      <c r="AI147" s="85"/>
      <c r="AJ147" s="85"/>
      <c r="AK147" s="85"/>
      <c r="AL147" s="85"/>
      <c r="AM147" s="85"/>
      <c r="AN147" s="85"/>
    </row>
    <row r="148" spans="1:40" x14ac:dyDescent="0.2">
      <c r="A148" s="185" t="s">
        <v>254</v>
      </c>
      <c r="B148" s="194"/>
      <c r="C148" s="194"/>
      <c r="D148" s="194"/>
      <c r="E148" s="194"/>
      <c r="F148" s="187" t="s">
        <v>272</v>
      </c>
      <c r="G148" s="187"/>
      <c r="H148" s="194"/>
      <c r="I148" s="194"/>
      <c r="J148" s="194"/>
      <c r="K148" s="194"/>
      <c r="L148" s="128"/>
      <c r="M148" s="128"/>
      <c r="N148" s="128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  <c r="AF148" s="85"/>
      <c r="AG148" s="85"/>
      <c r="AH148" s="85"/>
      <c r="AI148" s="85"/>
      <c r="AJ148" s="85"/>
      <c r="AK148" s="85"/>
      <c r="AL148" s="85"/>
      <c r="AM148" s="85"/>
      <c r="AN148" s="85"/>
    </row>
    <row r="149" spans="1:40" x14ac:dyDescent="0.2">
      <c r="A149" s="185" t="s">
        <v>255</v>
      </c>
      <c r="B149" s="187"/>
      <c r="C149" s="187"/>
      <c r="D149" s="187"/>
      <c r="E149" s="187"/>
      <c r="F149" s="187" t="s">
        <v>273</v>
      </c>
      <c r="G149" s="187"/>
      <c r="H149" s="187"/>
      <c r="I149" s="187"/>
      <c r="J149" s="187"/>
      <c r="K149" s="187"/>
      <c r="L149" s="85"/>
      <c r="M149" s="85"/>
      <c r="N149" s="9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  <c r="AE149" s="85"/>
      <c r="AF149" s="85"/>
      <c r="AG149" s="85"/>
      <c r="AH149" s="85"/>
      <c r="AI149" s="85"/>
      <c r="AJ149" s="85"/>
      <c r="AK149" s="85"/>
      <c r="AL149" s="85"/>
      <c r="AM149" s="85"/>
      <c r="AN149" s="85"/>
    </row>
    <row r="150" spans="1:40" x14ac:dyDescent="0.2">
      <c r="A150" s="187"/>
      <c r="B150" s="187"/>
      <c r="C150" s="187"/>
      <c r="D150" s="187"/>
      <c r="E150" s="187"/>
      <c r="F150" s="187"/>
      <c r="G150" s="187"/>
      <c r="H150" s="187"/>
      <c r="I150" s="187"/>
      <c r="J150" s="187"/>
      <c r="K150" s="187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85"/>
    </row>
    <row r="151" spans="1:40" x14ac:dyDescent="0.2">
      <c r="A151" s="187"/>
      <c r="B151" s="187"/>
      <c r="C151" s="187"/>
      <c r="D151" s="187"/>
      <c r="E151" s="187"/>
      <c r="F151" s="187"/>
      <c r="G151" s="187"/>
      <c r="H151" s="187"/>
      <c r="I151" s="187"/>
      <c r="J151" s="187"/>
      <c r="K151" s="187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85"/>
    </row>
    <row r="152" spans="1:40" x14ac:dyDescent="0.2">
      <c r="A152" s="187"/>
      <c r="B152" s="187"/>
      <c r="C152" s="187"/>
      <c r="D152" s="187"/>
      <c r="E152" s="187"/>
      <c r="F152" s="187"/>
      <c r="G152" s="187"/>
      <c r="H152" s="187"/>
      <c r="I152" s="187"/>
      <c r="J152" s="187"/>
      <c r="K152" s="187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85"/>
    </row>
    <row r="153" spans="1:40" x14ac:dyDescent="0.2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85"/>
    </row>
    <row r="154" spans="1:40" x14ac:dyDescent="0.2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85"/>
    </row>
    <row r="155" spans="1:40" x14ac:dyDescent="0.2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</row>
    <row r="156" spans="1:40" x14ac:dyDescent="0.2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5"/>
      <c r="AJ156" s="85"/>
      <c r="AK156" s="85"/>
      <c r="AL156" s="85"/>
      <c r="AM156" s="85"/>
      <c r="AN156" s="85"/>
    </row>
    <row r="157" spans="1:40" x14ac:dyDescent="0.2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5"/>
      <c r="AI157" s="85"/>
      <c r="AJ157" s="85"/>
      <c r="AK157" s="85"/>
      <c r="AL157" s="85"/>
      <c r="AM157" s="85"/>
      <c r="AN157" s="85"/>
    </row>
    <row r="158" spans="1:40" x14ac:dyDescent="0.2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  <c r="AE158" s="85"/>
      <c r="AF158" s="85"/>
      <c r="AG158" s="85"/>
      <c r="AH158" s="85"/>
      <c r="AI158" s="85"/>
      <c r="AJ158" s="85"/>
      <c r="AK158" s="85"/>
      <c r="AL158" s="85"/>
      <c r="AM158" s="85"/>
      <c r="AN158" s="85"/>
    </row>
    <row r="159" spans="1:40" x14ac:dyDescent="0.2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  <c r="AI159" s="85"/>
      <c r="AJ159" s="85"/>
      <c r="AK159" s="85"/>
      <c r="AL159" s="85"/>
      <c r="AM159" s="85"/>
      <c r="AN159" s="85"/>
    </row>
    <row r="160" spans="1:40" x14ac:dyDescent="0.2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  <c r="AF160" s="85"/>
      <c r="AG160" s="85"/>
      <c r="AH160" s="85"/>
      <c r="AI160" s="85"/>
      <c r="AJ160" s="85"/>
      <c r="AK160" s="85"/>
      <c r="AL160" s="85"/>
      <c r="AM160" s="85"/>
      <c r="AN160" s="85"/>
    </row>
    <row r="161" spans="1:40" x14ac:dyDescent="0.2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  <c r="AE161" s="85"/>
      <c r="AF161" s="85"/>
      <c r="AG161" s="85"/>
      <c r="AH161" s="85"/>
      <c r="AI161" s="85"/>
      <c r="AJ161" s="85"/>
      <c r="AK161" s="85"/>
      <c r="AL161" s="85"/>
      <c r="AM161" s="85"/>
      <c r="AN161" s="85"/>
    </row>
    <row r="162" spans="1:40" x14ac:dyDescent="0.2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  <c r="AF162" s="85"/>
      <c r="AG162" s="85"/>
      <c r="AH162" s="85"/>
      <c r="AI162" s="85"/>
      <c r="AJ162" s="85"/>
      <c r="AK162" s="85"/>
      <c r="AL162" s="85"/>
      <c r="AM162" s="85"/>
      <c r="AN162" s="85"/>
    </row>
    <row r="163" spans="1:40" x14ac:dyDescent="0.2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  <c r="AF163" s="85"/>
      <c r="AG163" s="85"/>
      <c r="AH163" s="85"/>
      <c r="AI163" s="85"/>
      <c r="AJ163" s="85"/>
      <c r="AK163" s="85"/>
      <c r="AL163" s="85"/>
      <c r="AM163" s="85"/>
      <c r="AN163" s="85"/>
    </row>
    <row r="164" spans="1:40" x14ac:dyDescent="0.2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  <c r="AF164" s="85"/>
      <c r="AG164" s="85"/>
      <c r="AH164" s="85"/>
      <c r="AI164" s="85"/>
      <c r="AJ164" s="85"/>
      <c r="AK164" s="85"/>
      <c r="AL164" s="85"/>
      <c r="AM164" s="85"/>
      <c r="AN164" s="85"/>
    </row>
    <row r="165" spans="1:40" x14ac:dyDescent="0.2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  <c r="AF165" s="85"/>
      <c r="AG165" s="85"/>
      <c r="AH165" s="85"/>
      <c r="AI165" s="85"/>
      <c r="AJ165" s="85"/>
      <c r="AK165" s="85"/>
      <c r="AL165" s="85"/>
      <c r="AM165" s="85"/>
      <c r="AN165" s="85"/>
    </row>
    <row r="166" spans="1:40" x14ac:dyDescent="0.2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  <c r="AF166" s="85"/>
      <c r="AG166" s="85"/>
      <c r="AH166" s="85"/>
      <c r="AI166" s="85"/>
      <c r="AJ166" s="85"/>
      <c r="AK166" s="85"/>
      <c r="AL166" s="85"/>
      <c r="AM166" s="85"/>
      <c r="AN166" s="85"/>
    </row>
    <row r="167" spans="1:40" x14ac:dyDescent="0.2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  <c r="AF167" s="85"/>
      <c r="AG167" s="85"/>
      <c r="AH167" s="85"/>
      <c r="AI167" s="85"/>
      <c r="AJ167" s="85"/>
      <c r="AK167" s="85"/>
      <c r="AL167" s="85"/>
      <c r="AM167" s="85"/>
      <c r="AN167" s="85"/>
    </row>
    <row r="168" spans="1:40" x14ac:dyDescent="0.2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  <c r="AF168" s="85"/>
      <c r="AG168" s="85"/>
      <c r="AH168" s="85"/>
      <c r="AI168" s="85"/>
      <c r="AJ168" s="85"/>
      <c r="AK168" s="85"/>
      <c r="AL168" s="85"/>
      <c r="AM168" s="85"/>
      <c r="AN168" s="85"/>
    </row>
    <row r="169" spans="1:40" x14ac:dyDescent="0.2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  <c r="AF169" s="85"/>
      <c r="AG169" s="85"/>
      <c r="AH169" s="85"/>
      <c r="AI169" s="85"/>
      <c r="AJ169" s="85"/>
      <c r="AK169" s="85"/>
      <c r="AL169" s="85"/>
      <c r="AM169" s="85"/>
      <c r="AN169" s="85"/>
    </row>
    <row r="170" spans="1:40" x14ac:dyDescent="0.2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  <c r="AE170" s="85"/>
      <c r="AF170" s="85"/>
      <c r="AG170" s="85"/>
      <c r="AH170" s="85"/>
      <c r="AI170" s="85"/>
      <c r="AJ170" s="85"/>
      <c r="AK170" s="85"/>
      <c r="AL170" s="85"/>
      <c r="AM170" s="85"/>
      <c r="AN170" s="85"/>
    </row>
    <row r="171" spans="1:40" x14ac:dyDescent="0.2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</row>
    <row r="172" spans="1:40" x14ac:dyDescent="0.2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5"/>
      <c r="AJ172" s="85"/>
      <c r="AK172" s="85"/>
      <c r="AL172" s="85"/>
      <c r="AM172" s="85"/>
      <c r="AN172" s="85"/>
    </row>
    <row r="173" spans="1:40" x14ac:dyDescent="0.2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85"/>
    </row>
    <row r="174" spans="1:40" x14ac:dyDescent="0.2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85"/>
    </row>
    <row r="175" spans="1:40" x14ac:dyDescent="0.2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  <c r="AF175" s="85"/>
      <c r="AG175" s="85"/>
      <c r="AH175" s="85"/>
      <c r="AI175" s="85"/>
      <c r="AJ175" s="85"/>
      <c r="AK175" s="85"/>
      <c r="AL175" s="85"/>
      <c r="AM175" s="85"/>
      <c r="AN175" s="85"/>
    </row>
    <row r="176" spans="1:40" x14ac:dyDescent="0.2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85"/>
    </row>
    <row r="177" spans="1:40" x14ac:dyDescent="0.2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85"/>
    </row>
    <row r="178" spans="1:40" x14ac:dyDescent="0.2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85"/>
    </row>
    <row r="179" spans="1:40" x14ac:dyDescent="0.2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  <c r="AE179" s="85"/>
      <c r="AF179" s="85"/>
      <c r="AG179" s="85"/>
      <c r="AH179" s="85"/>
      <c r="AI179" s="85"/>
      <c r="AJ179" s="85"/>
      <c r="AK179" s="85"/>
      <c r="AL179" s="85"/>
      <c r="AM179" s="85"/>
      <c r="AN179" s="85"/>
    </row>
    <row r="180" spans="1:40" x14ac:dyDescent="0.2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</row>
    <row r="181" spans="1:40" x14ac:dyDescent="0.2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</row>
    <row r="182" spans="1:40" x14ac:dyDescent="0.2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5"/>
      <c r="AJ182" s="85"/>
      <c r="AK182" s="85"/>
      <c r="AL182" s="85"/>
      <c r="AM182" s="85"/>
      <c r="AN182" s="85"/>
    </row>
    <row r="183" spans="1:40" x14ac:dyDescent="0.2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5"/>
      <c r="AJ183" s="85"/>
      <c r="AK183" s="85"/>
      <c r="AL183" s="85"/>
      <c r="AM183" s="85"/>
      <c r="AN183" s="85"/>
    </row>
    <row r="184" spans="1:40" x14ac:dyDescent="0.2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  <c r="AF184" s="85"/>
      <c r="AG184" s="85"/>
      <c r="AH184" s="85"/>
      <c r="AI184" s="85"/>
      <c r="AJ184" s="85"/>
      <c r="AK184" s="85"/>
      <c r="AL184" s="85"/>
      <c r="AM184" s="85"/>
      <c r="AN184" s="85"/>
    </row>
    <row r="185" spans="1:40" x14ac:dyDescent="0.2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  <c r="AE185" s="85"/>
      <c r="AF185" s="85"/>
      <c r="AG185" s="85"/>
      <c r="AH185" s="85"/>
      <c r="AI185" s="85"/>
      <c r="AJ185" s="85"/>
      <c r="AK185" s="85"/>
      <c r="AL185" s="85"/>
      <c r="AM185" s="85"/>
      <c r="AN185" s="85"/>
    </row>
    <row r="186" spans="1:40" x14ac:dyDescent="0.2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</row>
    <row r="187" spans="1:40" x14ac:dyDescent="0.2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  <c r="AD187" s="85"/>
      <c r="AE187" s="85"/>
      <c r="AF187" s="85"/>
      <c r="AG187" s="85"/>
      <c r="AH187" s="85"/>
      <c r="AI187" s="85"/>
      <c r="AJ187" s="85"/>
      <c r="AK187" s="85"/>
      <c r="AL187" s="85"/>
      <c r="AM187" s="85"/>
      <c r="AN187" s="85"/>
    </row>
    <row r="188" spans="1:40" x14ac:dyDescent="0.2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85"/>
    </row>
    <row r="189" spans="1:40" x14ac:dyDescent="0.2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85"/>
    </row>
    <row r="190" spans="1:40" x14ac:dyDescent="0.2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85"/>
    </row>
    <row r="191" spans="1:40" x14ac:dyDescent="0.2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85"/>
    </row>
    <row r="192" spans="1:40" x14ac:dyDescent="0.2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85"/>
    </row>
    <row r="193" spans="1:40" x14ac:dyDescent="0.2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85"/>
    </row>
    <row r="194" spans="1:40" x14ac:dyDescent="0.2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</row>
    <row r="195" spans="1:40" x14ac:dyDescent="0.2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  <c r="AE195" s="85"/>
      <c r="AF195" s="85"/>
      <c r="AG195" s="85"/>
      <c r="AH195" s="85"/>
      <c r="AI195" s="85"/>
      <c r="AJ195" s="85"/>
      <c r="AK195" s="85"/>
      <c r="AL195" s="85"/>
      <c r="AM195" s="85"/>
      <c r="AN195" s="85"/>
    </row>
    <row r="196" spans="1:40" x14ac:dyDescent="0.2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</row>
    <row r="197" spans="1:40" x14ac:dyDescent="0.2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  <c r="AD197" s="85"/>
      <c r="AE197" s="85"/>
      <c r="AF197" s="85"/>
      <c r="AG197" s="85"/>
      <c r="AH197" s="85"/>
      <c r="AI197" s="85"/>
      <c r="AJ197" s="85"/>
      <c r="AK197" s="85"/>
      <c r="AL197" s="85"/>
      <c r="AM197" s="85"/>
      <c r="AN197" s="85"/>
    </row>
    <row r="198" spans="1:40" x14ac:dyDescent="0.2"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  <c r="AD198" s="85"/>
      <c r="AE198" s="85"/>
      <c r="AF198" s="85"/>
      <c r="AG198" s="85"/>
      <c r="AH198" s="85"/>
      <c r="AI198" s="85"/>
      <c r="AJ198" s="85"/>
      <c r="AK198" s="85"/>
      <c r="AL198" s="85"/>
      <c r="AM198" s="85"/>
      <c r="AN198" s="85"/>
    </row>
  </sheetData>
  <mergeCells count="30">
    <mergeCell ref="A108:J108"/>
    <mergeCell ref="A8:J8"/>
    <mergeCell ref="A9:J9"/>
    <mergeCell ref="A56:J56"/>
    <mergeCell ref="A57:J57"/>
    <mergeCell ref="A107:J107"/>
    <mergeCell ref="EA108:EJ108"/>
    <mergeCell ref="U108:AD108"/>
    <mergeCell ref="AE108:AN108"/>
    <mergeCell ref="AO108:AX108"/>
    <mergeCell ref="AY108:BH108"/>
    <mergeCell ref="BI108:BR108"/>
    <mergeCell ref="BS108:CB108"/>
    <mergeCell ref="CC108:CL108"/>
    <mergeCell ref="CM108:CV108"/>
    <mergeCell ref="CW108:DF108"/>
    <mergeCell ref="DG108:DP108"/>
    <mergeCell ref="DQ108:DZ108"/>
    <mergeCell ref="IQ108:IV108"/>
    <mergeCell ref="EK108:ET108"/>
    <mergeCell ref="EU108:FD108"/>
    <mergeCell ref="FE108:FN108"/>
    <mergeCell ref="FO108:FX108"/>
    <mergeCell ref="FY108:GH108"/>
    <mergeCell ref="GI108:GR108"/>
    <mergeCell ref="GS108:HB108"/>
    <mergeCell ref="HC108:HL108"/>
    <mergeCell ref="HM108:HV108"/>
    <mergeCell ref="HW108:IF108"/>
    <mergeCell ref="IG108:IP108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9A30D-7955-4931-82FF-E07E43B6956F}">
  <dimension ref="A1:IV171"/>
  <sheetViews>
    <sheetView topLeftCell="A82" zoomScaleNormal="100" workbookViewId="0">
      <selection activeCell="L9" sqref="L9"/>
    </sheetView>
  </sheetViews>
  <sheetFormatPr baseColWidth="10" defaultColWidth="11.7109375" defaultRowHeight="12.75" x14ac:dyDescent="0.2"/>
  <cols>
    <col min="1" max="16384" width="11.7109375" style="76"/>
  </cols>
  <sheetData>
    <row r="1" spans="1:30" hidden="1" x14ac:dyDescent="0.2">
      <c r="A1" s="76" t="s">
        <v>78</v>
      </c>
    </row>
    <row r="2" spans="1:30" s="85" customFormat="1" x14ac:dyDescent="0.2"/>
    <row r="3" spans="1:30" ht="14.25" customHeight="1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</row>
    <row r="4" spans="1:30" x14ac:dyDescent="0.2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</row>
    <row r="5" spans="1:30" x14ac:dyDescent="0.2">
      <c r="A5" s="85"/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</row>
    <row r="6" spans="1:30" x14ac:dyDescent="0.2">
      <c r="A6" s="85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</row>
    <row r="7" spans="1:30" s="225" customFormat="1" ht="15.75" x14ac:dyDescent="0.25">
      <c r="A7" s="244" t="s">
        <v>196</v>
      </c>
      <c r="B7" s="244"/>
      <c r="C7" s="244"/>
      <c r="D7" s="244"/>
      <c r="E7" s="244"/>
      <c r="F7" s="244"/>
      <c r="G7" s="244"/>
      <c r="H7" s="244"/>
      <c r="I7" s="244"/>
      <c r="J7" s="24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24"/>
      <c r="AD7" s="224"/>
    </row>
    <row r="8" spans="1:30" s="225" customFormat="1" ht="15.75" x14ac:dyDescent="0.25">
      <c r="A8" s="244" t="s">
        <v>192</v>
      </c>
      <c r="B8" s="244"/>
      <c r="C8" s="244"/>
      <c r="D8" s="244"/>
      <c r="E8" s="244"/>
      <c r="F8" s="244"/>
      <c r="G8" s="244"/>
      <c r="H8" s="244"/>
      <c r="I8" s="244"/>
      <c r="J8" s="244"/>
      <c r="K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4"/>
    </row>
    <row r="9" spans="1:30" ht="6.75" customHeight="1" x14ac:dyDescent="0.2">
      <c r="A9" s="85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</row>
    <row r="10" spans="1:30" x14ac:dyDescent="0.2">
      <c r="A10" s="127" t="s">
        <v>1</v>
      </c>
      <c r="B10" s="127" t="s">
        <v>2</v>
      </c>
      <c r="C10" s="127" t="s">
        <v>3</v>
      </c>
      <c r="D10" s="127" t="s">
        <v>4</v>
      </c>
      <c r="E10" s="127" t="s">
        <v>5</v>
      </c>
      <c r="F10" s="127" t="s">
        <v>6</v>
      </c>
      <c r="G10" s="127" t="s">
        <v>7</v>
      </c>
      <c r="H10" s="127" t="s">
        <v>8</v>
      </c>
      <c r="I10" s="127" t="s">
        <v>9</v>
      </c>
      <c r="J10" s="127" t="s">
        <v>10</v>
      </c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</row>
    <row r="11" spans="1:30" ht="20.100000000000001" customHeight="1" x14ac:dyDescent="0.2">
      <c r="A11" s="226" t="s">
        <v>133</v>
      </c>
      <c r="B11" s="21">
        <f>+[13]Enero!B8+[13]Febrero!B8+[13]Marzo!B8+[13]Abril!B8+[13]Mayo!B8+[13]Junio!B8+[13]Julio!B8+[13]Agosto!B8+[13]Septiembre!B8+[13]Octubre!B8+[13]Noviembre!B8+[13]Diciembre!B8</f>
        <v>39210.13158139131</v>
      </c>
      <c r="C11" s="21">
        <f>+[13]Enero!C8+[13]Febrero!C8+[13]Marzo!C8+[13]Abril!C8+[13]Mayo!C8+[13]Junio!C8+[13]Julio!C8+[13]Agosto!C8+[13]Septiembre!C8+[13]Octubre!C8+[13]Noviembre!C8+[13]Diciembre!C8</f>
        <v>1338950.6349261985</v>
      </c>
      <c r="D11" s="21">
        <f>+[13]Enero!D8+[13]Febrero!D8+[13]Marzo!D8+[13]Abril!D8+[13]Mayo!D8+[13]Junio!D8+[13]Julio!D8+[13]Agosto!D8+[13]Septiembre!D8+[13]Octubre!D8+[13]Noviembre!D8+[13]Diciembre!D8</f>
        <v>738595.1344124194</v>
      </c>
      <c r="E11" s="21">
        <f>+[13]Enero!E8+[13]Febrero!E8+[13]Marzo!E8+[13]Abril!E8+[13]Mayo!E8+[13]Junio!E8+[13]Julio!E8+[13]Agosto!E8+[13]Septiembre!E8+[13]Octubre!E8+[13]Noviembre!E8+[13]Diciembre!E8</f>
        <v>454080.58286224428</v>
      </c>
      <c r="F11" s="21">
        <f>+[13]Enero!F8+[13]Febrero!F8+[13]Marzo!F8+[13]Abril!F8+[13]Mayo!F8+[13]Junio!F8+[13]Julio!F8+[13]Agosto!F8+[13]Septiembre!F8+[13]Octubre!F8+[13]Noviembre!F8+[13]Diciembre!F8</f>
        <v>39503.892939206293</v>
      </c>
      <c r="G11" s="21">
        <f>+[13]Enero!G8+[13]Febrero!G8+[13]Marzo!G8+[13]Abril!G8+[13]Mayo!G8+[13]Junio!G8+[13]Julio!G8+[13]Agosto!G8+[13]Septiembre!G8+[13]Octubre!G8+[13]Noviembre!G8+[13]Diciembre!G8</f>
        <v>0</v>
      </c>
      <c r="H11" s="21">
        <f>+[13]Enero!H8+[13]Febrero!H8+[13]Marzo!H8+[13]Abril!H8+[13]Mayo!H8+[13]Junio!H8+[13]Julio!H8+[13]Agosto!H8+[13]Septiembre!H8+[13]Octubre!H8+[13]Noviembre!H8+[13]Diciembre!H8</f>
        <v>128224.38573281685</v>
      </c>
      <c r="I11" s="21">
        <f>+[13]Enero!I8+[13]Febrero!I8+[13]Marzo!I8+[13]Abril!I8+[13]Mayo!I8+[13]Junio!I8+[13]Julio!I8+[13]Agosto!I8+[13]Septiembre!I8+[13]Octubre!I8+[13]Noviembre!I8+[13]Diciembre!I8</f>
        <v>28699.23754572335</v>
      </c>
      <c r="J11" s="21">
        <f t="shared" ref="J11:J44" si="0">SUM(B11:I11)</f>
        <v>2767264.0000000005</v>
      </c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</row>
    <row r="12" spans="1:30" ht="20.100000000000001" customHeight="1" x14ac:dyDescent="0.2">
      <c r="A12" s="226" t="s">
        <v>134</v>
      </c>
      <c r="B12" s="21">
        <f>+[13]Enero!B9+[13]Febrero!B9+[13]Marzo!B9+[13]Abril!B9+[13]Mayo!B9+[13]Junio!B9+[13]Julio!B9+[13]Agosto!B9+[13]Septiembre!B9+[13]Octubre!B9+[13]Noviembre!B9+[13]Diciembre!B9</f>
        <v>57177</v>
      </c>
      <c r="C12" s="21">
        <f>+[13]Enero!C9+[13]Febrero!C9+[13]Marzo!C9+[13]Abril!C9+[13]Mayo!C9+[13]Junio!C9+[13]Julio!C9+[13]Agosto!C9+[13]Septiembre!C9+[13]Octubre!C9+[13]Noviembre!C9+[13]Diciembre!C9</f>
        <v>19452</v>
      </c>
      <c r="D12" s="21">
        <f>+[13]Enero!D9+[13]Febrero!D9+[13]Marzo!D9+[13]Abril!D9+[13]Mayo!D9+[13]Junio!D9+[13]Julio!D9+[13]Agosto!D9+[13]Septiembre!D9+[13]Octubre!D9+[13]Noviembre!D9+[13]Diciembre!D9</f>
        <v>33691</v>
      </c>
      <c r="E12" s="21">
        <f>+[13]Enero!E9+[13]Febrero!E9+[13]Marzo!E9+[13]Abril!E9+[13]Mayo!E9+[13]Junio!E9+[13]Julio!E9+[13]Agosto!E9+[13]Septiembre!E9+[13]Octubre!E9+[13]Noviembre!E9+[13]Diciembre!E9</f>
        <v>29269</v>
      </c>
      <c r="F12" s="21">
        <f>+[13]Enero!F9+[13]Febrero!F9+[13]Marzo!F9+[13]Abril!F9+[13]Mayo!F9+[13]Junio!F9+[13]Julio!F9+[13]Agosto!F9+[13]Septiembre!F9+[13]Octubre!F9+[13]Noviembre!F9+[13]Diciembre!F9</f>
        <v>34431</v>
      </c>
      <c r="G12" s="21">
        <f>+[13]Enero!G9+[13]Febrero!G9+[13]Marzo!G9+[13]Abril!G9+[13]Mayo!G9+[13]Junio!G9+[13]Julio!G9+[13]Agosto!G9+[13]Septiembre!G9+[13]Octubre!G9+[13]Noviembre!G9+[13]Diciembre!G9</f>
        <v>48895</v>
      </c>
      <c r="H12" s="21">
        <f>+[13]Enero!H9+[13]Febrero!H9+[13]Marzo!H9+[13]Abril!H9+[13]Mayo!H9+[13]Junio!H9+[13]Julio!H9+[13]Agosto!H9+[13]Septiembre!H9+[13]Octubre!H9+[13]Noviembre!H9+[13]Diciembre!H9</f>
        <v>211534</v>
      </c>
      <c r="I12" s="21">
        <f>+[13]Enero!I9+[13]Febrero!I9+[13]Marzo!I9+[13]Abril!I9+[13]Mayo!I9+[13]Junio!I9+[13]Julio!I9+[13]Agosto!I9+[13]Septiembre!I9+[13]Octubre!I9+[13]Noviembre!I9+[13]Diciembre!I9</f>
        <v>24274</v>
      </c>
      <c r="J12" s="21">
        <f t="shared" si="0"/>
        <v>458723</v>
      </c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</row>
    <row r="13" spans="1:30" ht="20.100000000000001" customHeight="1" x14ac:dyDescent="0.2">
      <c r="A13" s="226" t="s">
        <v>135</v>
      </c>
      <c r="B13" s="21">
        <f>+[13]Enero!B10+[13]Febrero!B10+[13]Marzo!B10+[13]Abril!B10+[13]Mayo!B10+[13]Junio!B10+[13]Julio!B10+[13]Agosto!B10+[13]Septiembre!B10+[13]Octubre!B10+[13]Noviembre!B10+[13]Diciembre!B10</f>
        <v>0</v>
      </c>
      <c r="C13" s="21">
        <f>+[13]Enero!C10+[13]Febrero!C10+[13]Marzo!C10+[13]Abril!C10+[13]Mayo!C10+[13]Junio!C10+[13]Julio!C10+[13]Agosto!C10+[13]Septiembre!C10+[13]Octubre!C10+[13]Noviembre!C10+[13]Diciembre!C10</f>
        <v>0</v>
      </c>
      <c r="D13" s="21">
        <f>+[13]Enero!D10+[13]Febrero!D10+[13]Marzo!D10+[13]Abril!D10+[13]Mayo!D10+[13]Junio!D10+[13]Julio!D10+[13]Agosto!D10+[13]Septiembre!D10+[13]Octubre!D10+[13]Noviembre!D10+[13]Diciembre!D10</f>
        <v>9188</v>
      </c>
      <c r="E13" s="21">
        <f>+[13]Enero!E10+[13]Febrero!E10+[13]Marzo!E10+[13]Abril!E10+[13]Mayo!E10+[13]Junio!E10+[13]Julio!E10+[13]Agosto!E10+[13]Septiembre!E10+[13]Octubre!E10+[13]Noviembre!E10+[13]Diciembre!E10</f>
        <v>0</v>
      </c>
      <c r="F13" s="21">
        <f>+[13]Enero!F10+[13]Febrero!F10+[13]Marzo!F10+[13]Abril!F10+[13]Mayo!F10+[13]Junio!F10+[13]Julio!F10+[13]Agosto!F10+[13]Septiembre!F10+[13]Octubre!F10+[13]Noviembre!F10+[13]Diciembre!F10</f>
        <v>0</v>
      </c>
      <c r="G13" s="21">
        <f>+[13]Enero!G10+[13]Febrero!G10+[13]Marzo!G10+[13]Abril!G10+[13]Mayo!G10+[13]Junio!G10+[13]Julio!G10+[13]Agosto!G10+[13]Septiembre!G10+[13]Octubre!G10+[13]Noviembre!G10+[13]Diciembre!G10</f>
        <v>23850</v>
      </c>
      <c r="H13" s="21">
        <f>+[13]Enero!H10+[13]Febrero!H10+[13]Marzo!H10+[13]Abril!H10+[13]Mayo!H10+[13]Junio!H10+[13]Julio!H10+[13]Agosto!H10+[13]Septiembre!H10+[13]Octubre!H10+[13]Noviembre!H10+[13]Diciembre!H10</f>
        <v>5595</v>
      </c>
      <c r="I13" s="21">
        <f>+[13]Enero!I10+[13]Febrero!I10+[13]Marzo!I10+[13]Abril!I10+[13]Mayo!I10+[13]Junio!I10+[13]Julio!I10+[13]Agosto!I10+[13]Septiembre!I10+[13]Octubre!I10+[13]Noviembre!I10+[13]Diciembre!I10</f>
        <v>0</v>
      </c>
      <c r="J13" s="21">
        <f t="shared" si="0"/>
        <v>38633</v>
      </c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</row>
    <row r="14" spans="1:30" ht="20.100000000000001" customHeight="1" x14ac:dyDescent="0.2">
      <c r="A14" s="226" t="s">
        <v>136</v>
      </c>
      <c r="B14" s="21">
        <f>+[13]Enero!B11+[13]Febrero!B11+[13]Marzo!B11+[13]Abril!B11+[13]Mayo!B11+[13]Junio!B11+[13]Julio!B11+[13]Agosto!B11+[13]Septiembre!B11+[13]Octubre!B11+[13]Noviembre!B11+[13]Diciembre!B11</f>
        <v>175</v>
      </c>
      <c r="C14" s="21">
        <f>+[13]Enero!C11+[13]Febrero!C11+[13]Marzo!C11+[13]Abril!C11+[13]Mayo!C11+[13]Junio!C11+[13]Julio!C11+[13]Agosto!C11+[13]Septiembre!C11+[13]Octubre!C11+[13]Noviembre!C11+[13]Diciembre!C11</f>
        <v>349</v>
      </c>
      <c r="D14" s="21">
        <f>+[13]Enero!D11+[13]Febrero!D11+[13]Marzo!D11+[13]Abril!D11+[13]Mayo!D11+[13]Junio!D11+[13]Julio!D11+[13]Agosto!D11+[13]Septiembre!D11+[13]Octubre!D11+[13]Noviembre!D11+[13]Diciembre!D11</f>
        <v>119</v>
      </c>
      <c r="E14" s="21">
        <f>+[13]Enero!E11+[13]Febrero!E11+[13]Marzo!E11+[13]Abril!E11+[13]Mayo!E11+[13]Junio!E11+[13]Julio!E11+[13]Agosto!E11+[13]Septiembre!E11+[13]Octubre!E11+[13]Noviembre!E11+[13]Diciembre!E11</f>
        <v>166</v>
      </c>
      <c r="F14" s="21">
        <f>+[13]Enero!F11+[13]Febrero!F11+[13]Marzo!F11+[13]Abril!F11+[13]Mayo!F11+[13]Junio!F11+[13]Julio!F11+[13]Agosto!F11+[13]Septiembre!F11+[13]Octubre!F11+[13]Noviembre!F11+[13]Diciembre!F11</f>
        <v>231</v>
      </c>
      <c r="G14" s="21">
        <f>+[13]Enero!G11+[13]Febrero!G11+[13]Marzo!G11+[13]Abril!G11+[13]Mayo!G11+[13]Junio!G11+[13]Julio!G11+[13]Agosto!G11+[13]Septiembre!G11+[13]Octubre!G11+[13]Noviembre!G11+[13]Diciembre!G11</f>
        <v>146</v>
      </c>
      <c r="H14" s="21">
        <f>+[13]Enero!H11+[13]Febrero!H11+[13]Marzo!H11+[13]Abril!H11+[13]Mayo!H11+[13]Junio!H11+[13]Julio!H11+[13]Agosto!H11+[13]Septiembre!H11+[13]Octubre!H11+[13]Noviembre!H11+[13]Diciembre!H11</f>
        <v>129</v>
      </c>
      <c r="I14" s="21">
        <f>+[13]Enero!I11+[13]Febrero!I11+[13]Marzo!I11+[13]Abril!I11+[13]Mayo!I11+[13]Junio!I11+[13]Julio!I11+[13]Agosto!I11+[13]Septiembre!I11+[13]Octubre!I11+[13]Noviembre!I11+[13]Diciembre!I11</f>
        <v>219</v>
      </c>
      <c r="J14" s="21">
        <f t="shared" si="0"/>
        <v>1534</v>
      </c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</row>
    <row r="15" spans="1:30" ht="20.100000000000001" customHeight="1" x14ac:dyDescent="0.2">
      <c r="A15" s="226" t="s">
        <v>137</v>
      </c>
      <c r="B15" s="21">
        <f>+[13]Enero!B12+[13]Febrero!B12+[13]Marzo!B12+[13]Abril!B12+[13]Mayo!B12+[13]Junio!B12+[13]Julio!B12+[13]Agosto!B12+[13]Septiembre!B12+[13]Octubre!B12+[13]Noviembre!B12+[13]Diciembre!B12</f>
        <v>100</v>
      </c>
      <c r="C15" s="21">
        <f>+[13]Enero!C12+[13]Febrero!C12+[13]Marzo!C12+[13]Abril!C12+[13]Mayo!C12+[13]Junio!C12+[13]Julio!C12+[13]Agosto!C12+[13]Septiembre!C12+[13]Octubre!C12+[13]Noviembre!C12+[13]Diciembre!C12</f>
        <v>688</v>
      </c>
      <c r="D15" s="21">
        <f>+[13]Enero!D12+[13]Febrero!D12+[13]Marzo!D12+[13]Abril!D12+[13]Mayo!D12+[13]Junio!D12+[13]Julio!D12+[13]Agosto!D12+[13]Septiembre!D12+[13]Octubre!D12+[13]Noviembre!D12+[13]Diciembre!D12</f>
        <v>13916</v>
      </c>
      <c r="E15" s="21">
        <f>+[13]Enero!E12+[13]Febrero!E12+[13]Marzo!E12+[13]Abril!E12+[13]Mayo!E12+[13]Junio!E12+[13]Julio!E12+[13]Agosto!E12+[13]Septiembre!E12+[13]Octubre!E12+[13]Noviembre!E12+[13]Diciembre!E12</f>
        <v>134</v>
      </c>
      <c r="F15" s="21">
        <f>+[13]Enero!F12+[13]Febrero!F12+[13]Marzo!F12+[13]Abril!F12+[13]Mayo!F12+[13]Junio!F12+[13]Julio!F12+[13]Agosto!F12+[13]Septiembre!F12+[13]Octubre!F12+[13]Noviembre!F12+[13]Diciembre!F12</f>
        <v>48</v>
      </c>
      <c r="G15" s="21">
        <f>+[13]Enero!G12+[13]Febrero!G12+[13]Marzo!G12+[13]Abril!G12+[13]Mayo!G12+[13]Junio!G12+[13]Julio!G12+[13]Agosto!G12+[13]Septiembre!G12+[13]Octubre!G12+[13]Noviembre!G12+[13]Diciembre!G12</f>
        <v>62</v>
      </c>
      <c r="H15" s="21">
        <f>+[13]Enero!H12+[13]Febrero!H12+[13]Marzo!H12+[13]Abril!H12+[13]Mayo!H12+[13]Junio!H12+[13]Julio!H12+[13]Agosto!H12+[13]Septiembre!H12+[13]Octubre!H12+[13]Noviembre!H12+[13]Diciembre!H12</f>
        <v>41548</v>
      </c>
      <c r="I15" s="21">
        <f>+[13]Enero!I12+[13]Febrero!I12+[13]Marzo!I12+[13]Abril!I12+[13]Mayo!I12+[13]Junio!I12+[13]Julio!I12+[13]Agosto!I12+[13]Septiembre!I12+[13]Octubre!I12+[13]Noviembre!I12+[13]Diciembre!I12</f>
        <v>4930</v>
      </c>
      <c r="J15" s="21">
        <f t="shared" si="0"/>
        <v>61426</v>
      </c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</row>
    <row r="16" spans="1:30" ht="20.100000000000001" customHeight="1" x14ac:dyDescent="0.2">
      <c r="A16" s="226" t="s">
        <v>138</v>
      </c>
      <c r="B16" s="21">
        <f>+[13]Enero!B13+[13]Febrero!B13+[13]Marzo!B13+[13]Abril!B13+[13]Mayo!B13+[13]Junio!B13+[13]Julio!B13+[13]Agosto!B13+[13]Septiembre!B13+[13]Octubre!B13+[13]Noviembre!B13+[13]Diciembre!B13</f>
        <v>8350</v>
      </c>
      <c r="C16" s="21">
        <f>+[13]Enero!C13+[13]Febrero!C13+[13]Marzo!C13+[13]Abril!C13+[13]Mayo!C13+[13]Junio!C13+[13]Julio!C13+[13]Agosto!C13+[13]Septiembre!C13+[13]Octubre!C13+[13]Noviembre!C13+[13]Diciembre!C13</f>
        <v>4183</v>
      </c>
      <c r="D16" s="21">
        <f>+[13]Enero!D13+[13]Febrero!D13+[13]Marzo!D13+[13]Abril!D13+[13]Mayo!D13+[13]Junio!D13+[13]Julio!D13+[13]Agosto!D13+[13]Septiembre!D13+[13]Octubre!D13+[13]Noviembre!D13+[13]Diciembre!D13</f>
        <v>13354</v>
      </c>
      <c r="E16" s="21">
        <f>+[13]Enero!E13+[13]Febrero!E13+[13]Marzo!E13+[13]Abril!E13+[13]Mayo!E13+[13]Junio!E13+[13]Julio!E13+[13]Agosto!E13+[13]Septiembre!E13+[13]Octubre!E13+[13]Noviembre!E13+[13]Diciembre!E13</f>
        <v>26055</v>
      </c>
      <c r="F16" s="21">
        <f>+[13]Enero!F13+[13]Febrero!F13+[13]Marzo!F13+[13]Abril!F13+[13]Mayo!F13+[13]Junio!F13+[13]Julio!F13+[13]Agosto!F13+[13]Septiembre!F13+[13]Octubre!F13+[13]Noviembre!F13+[13]Diciembre!F13</f>
        <v>23741</v>
      </c>
      <c r="G16" s="21">
        <f>+[13]Enero!G13+[13]Febrero!G13+[13]Marzo!G13+[13]Abril!G13+[13]Mayo!G13+[13]Junio!G13+[13]Julio!G13+[13]Agosto!G13+[13]Septiembre!G13+[13]Octubre!G13+[13]Noviembre!G13+[13]Diciembre!G13</f>
        <v>23942</v>
      </c>
      <c r="H16" s="21">
        <f>+[13]Enero!H13+[13]Febrero!H13+[13]Marzo!H13+[13]Abril!H13+[13]Mayo!H13+[13]Junio!H13+[13]Julio!H13+[13]Agosto!H13+[13]Septiembre!H13+[13]Octubre!H13+[13]Noviembre!H13+[13]Diciembre!H13</f>
        <v>264079</v>
      </c>
      <c r="I16" s="21">
        <f>+[13]Enero!I13+[13]Febrero!I13+[13]Marzo!I13+[13]Abril!I13+[13]Mayo!I13+[13]Junio!I13+[13]Julio!I13+[13]Agosto!I13+[13]Septiembre!I13+[13]Octubre!I13+[13]Noviembre!I13+[13]Diciembre!I13</f>
        <v>15614</v>
      </c>
      <c r="J16" s="21">
        <f t="shared" si="0"/>
        <v>379318</v>
      </c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</row>
    <row r="17" spans="1:30" ht="20.100000000000001" customHeight="1" x14ac:dyDescent="0.2">
      <c r="A17" s="226" t="s">
        <v>139</v>
      </c>
      <c r="B17" s="21">
        <f>+[13]Enero!B14+[13]Febrero!B14+[13]Marzo!B14+[13]Abril!B14+[13]Mayo!B14+[13]Junio!B14+[13]Julio!B14+[13]Agosto!B14+[13]Septiembre!B14+[13]Octubre!B14+[13]Noviembre!B14+[13]Diciembre!B14</f>
        <v>1275</v>
      </c>
      <c r="C17" s="21">
        <f>+[13]Enero!C14+[13]Febrero!C14+[13]Marzo!C14+[13]Abril!C14+[13]Mayo!C14+[13]Junio!C14+[13]Julio!C14+[13]Agosto!C14+[13]Septiembre!C14+[13]Octubre!C14+[13]Noviembre!C14+[13]Diciembre!C14</f>
        <v>3395</v>
      </c>
      <c r="D17" s="21">
        <f>+[13]Enero!D14+[13]Febrero!D14+[13]Marzo!D14+[13]Abril!D14+[13]Mayo!D14+[13]Junio!D14+[13]Julio!D14+[13]Agosto!D14+[13]Septiembre!D14+[13]Octubre!D14+[13]Noviembre!D14+[13]Diciembre!D14</f>
        <v>12985</v>
      </c>
      <c r="E17" s="21">
        <f>+[13]Enero!E14+[13]Febrero!E14+[13]Marzo!E14+[13]Abril!E14+[13]Mayo!E14+[13]Junio!E14+[13]Julio!E14+[13]Agosto!E14+[13]Septiembre!E14+[13]Octubre!E14+[13]Noviembre!E14+[13]Diciembre!E14</f>
        <v>2230</v>
      </c>
      <c r="F17" s="21">
        <f>+[13]Enero!F14+[13]Febrero!F14+[13]Marzo!F14+[13]Abril!F14+[13]Mayo!F14+[13]Junio!F14+[13]Julio!F14+[13]Agosto!F14+[13]Septiembre!F14+[13]Octubre!F14+[13]Noviembre!F14+[13]Diciembre!F14</f>
        <v>10445</v>
      </c>
      <c r="G17" s="21">
        <f>+[13]Enero!G14+[13]Febrero!G14+[13]Marzo!G14+[13]Abril!G14+[13]Mayo!G14+[13]Junio!G14+[13]Julio!G14+[13]Agosto!G14+[13]Septiembre!G14+[13]Octubre!G14+[13]Noviembre!G14+[13]Diciembre!G14</f>
        <v>75619</v>
      </c>
      <c r="H17" s="21">
        <f>+[13]Enero!H14+[13]Febrero!H14+[13]Marzo!H14+[13]Abril!H14+[13]Mayo!H14+[13]Junio!H14+[13]Julio!H14+[13]Agosto!H14+[13]Septiembre!H14+[13]Octubre!H14+[13]Noviembre!H14+[13]Diciembre!H14</f>
        <v>178773</v>
      </c>
      <c r="I17" s="21">
        <f>+[13]Enero!I14+[13]Febrero!I14+[13]Marzo!I14+[13]Abril!I14+[13]Mayo!I14+[13]Junio!I14+[13]Julio!I14+[13]Agosto!I14+[13]Septiembre!I14+[13]Octubre!I14+[13]Noviembre!I14+[13]Diciembre!I14</f>
        <v>43893</v>
      </c>
      <c r="J17" s="21">
        <f t="shared" si="0"/>
        <v>328615</v>
      </c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</row>
    <row r="18" spans="1:30" ht="20.100000000000001" customHeight="1" x14ac:dyDescent="0.2">
      <c r="A18" s="226" t="s">
        <v>140</v>
      </c>
      <c r="B18" s="21">
        <f>+[13]Enero!B15+[13]Febrero!B15+[13]Marzo!B15+[13]Abril!B15+[13]Mayo!B15+[13]Junio!B15+[13]Julio!B15+[13]Agosto!B15+[13]Septiembre!B15+[13]Octubre!B15+[13]Noviembre!B15+[13]Diciembre!B15</f>
        <v>63</v>
      </c>
      <c r="C18" s="21">
        <f>+[13]Enero!C15+[13]Febrero!C15+[13]Marzo!C15+[13]Abril!C15+[13]Mayo!C15+[13]Junio!C15+[13]Julio!C15+[13]Agosto!C15+[13]Septiembre!C15+[13]Octubre!C15+[13]Noviembre!C15+[13]Diciembre!C15</f>
        <v>268</v>
      </c>
      <c r="D18" s="21">
        <f>+[13]Enero!D15+[13]Febrero!D15+[13]Marzo!D15+[13]Abril!D15+[13]Mayo!D15+[13]Junio!D15+[13]Julio!D15+[13]Agosto!D15+[13]Septiembre!D15+[13]Octubre!D15+[13]Noviembre!D15+[13]Diciembre!D15</f>
        <v>59</v>
      </c>
      <c r="E18" s="21">
        <f>+[13]Enero!E15+[13]Febrero!E15+[13]Marzo!E15+[13]Abril!E15+[13]Mayo!E15+[13]Junio!E15+[13]Julio!E15+[13]Agosto!E15+[13]Septiembre!E15+[13]Octubre!E15+[13]Noviembre!E15+[13]Diciembre!E15</f>
        <v>87</v>
      </c>
      <c r="F18" s="21">
        <f>+[13]Enero!F15+[13]Febrero!F15+[13]Marzo!F15+[13]Abril!F15+[13]Mayo!F15+[13]Junio!F15+[13]Julio!F15+[13]Agosto!F15+[13]Septiembre!F15+[13]Octubre!F15+[13]Noviembre!F15+[13]Diciembre!F15</f>
        <v>1880</v>
      </c>
      <c r="G18" s="21">
        <f>+[13]Enero!G15+[13]Febrero!G15+[13]Marzo!G15+[13]Abril!G15+[13]Mayo!G15+[13]Junio!G15+[13]Julio!G15+[13]Agosto!G15+[13]Septiembre!G15+[13]Octubre!G15+[13]Noviembre!G15+[13]Diciembre!G15</f>
        <v>4486</v>
      </c>
      <c r="H18" s="21">
        <f>+[13]Enero!H15+[13]Febrero!H15+[13]Marzo!H15+[13]Abril!H15+[13]Mayo!H15+[13]Junio!H15+[13]Julio!H15+[13]Agosto!H15+[13]Septiembre!H15+[13]Octubre!H15+[13]Noviembre!H15+[13]Diciembre!H15</f>
        <v>2951</v>
      </c>
      <c r="I18" s="21">
        <f>+[13]Enero!I15+[13]Febrero!I15+[13]Marzo!I15+[13]Abril!I15+[13]Mayo!I15+[13]Junio!I15+[13]Julio!I15+[13]Agosto!I15+[13]Septiembre!I15+[13]Octubre!I15+[13]Noviembre!I15+[13]Diciembre!I15</f>
        <v>135</v>
      </c>
      <c r="J18" s="21">
        <f t="shared" si="0"/>
        <v>9929</v>
      </c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</row>
    <row r="19" spans="1:30" ht="20.100000000000001" customHeight="1" x14ac:dyDescent="0.2">
      <c r="A19" s="226" t="s">
        <v>141</v>
      </c>
      <c r="B19" s="21">
        <f>+[13]Enero!B16+[13]Febrero!B16+[13]Marzo!B16+[13]Abril!B16+[13]Mayo!B16+[13]Junio!B16+[13]Julio!B16+[13]Agosto!B16+[13]Septiembre!B16+[13]Octubre!B16+[13]Noviembre!B16+[13]Diciembre!B16</f>
        <v>12216</v>
      </c>
      <c r="C19" s="21">
        <f>+[13]Enero!C16+[13]Febrero!C16+[13]Marzo!C16+[13]Abril!C16+[13]Mayo!C16+[13]Junio!C16+[13]Julio!C16+[13]Agosto!C16+[13]Septiembre!C16+[13]Octubre!C16+[13]Noviembre!C16+[13]Diciembre!C16</f>
        <v>3781</v>
      </c>
      <c r="D19" s="21">
        <f>+[13]Enero!D16+[13]Febrero!D16+[13]Marzo!D16+[13]Abril!D16+[13]Mayo!D16+[13]Junio!D16+[13]Julio!D16+[13]Agosto!D16+[13]Septiembre!D16+[13]Octubre!D16+[13]Noviembre!D16+[13]Diciembre!D16</f>
        <v>15154</v>
      </c>
      <c r="E19" s="21">
        <f>+[13]Enero!E16+[13]Febrero!E16+[13]Marzo!E16+[13]Abril!E16+[13]Mayo!E16+[13]Junio!E16+[13]Julio!E16+[13]Agosto!E16+[13]Septiembre!E16+[13]Octubre!E16+[13]Noviembre!E16+[13]Diciembre!E16</f>
        <v>9561</v>
      </c>
      <c r="F19" s="21">
        <f>+[13]Enero!F16+[13]Febrero!F16+[13]Marzo!F16+[13]Abril!F16+[13]Mayo!F16+[13]Junio!F16+[13]Julio!F16+[13]Agosto!F16+[13]Septiembre!F16+[13]Octubre!F16+[13]Noviembre!F16+[13]Diciembre!F16</f>
        <v>25016</v>
      </c>
      <c r="G19" s="21">
        <f>+[13]Enero!G16+[13]Febrero!G16+[13]Marzo!G16+[13]Abril!G16+[13]Mayo!G16+[13]Junio!G16+[13]Julio!G16+[13]Agosto!G16+[13]Septiembre!G16+[13]Octubre!G16+[13]Noviembre!G16+[13]Diciembre!G16</f>
        <v>58718</v>
      </c>
      <c r="H19" s="21">
        <f>+[13]Enero!H16+[13]Febrero!H16+[13]Marzo!H16+[13]Abril!H16+[13]Mayo!H16+[13]Junio!H16+[13]Julio!H16+[13]Agosto!H16+[13]Septiembre!H16+[13]Octubre!H16+[13]Noviembre!H16+[13]Diciembre!H16</f>
        <v>124866</v>
      </c>
      <c r="I19" s="21">
        <f>+[13]Enero!I16+[13]Febrero!I16+[13]Marzo!I16+[13]Abril!I16+[13]Mayo!I16+[13]Junio!I16+[13]Julio!I16+[13]Agosto!I16+[13]Septiembre!I16+[13]Octubre!I16+[13]Noviembre!I16+[13]Diciembre!I16</f>
        <v>6572</v>
      </c>
      <c r="J19" s="21">
        <f t="shared" si="0"/>
        <v>255884</v>
      </c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</row>
    <row r="20" spans="1:30" ht="20.100000000000001" customHeight="1" x14ac:dyDescent="0.2">
      <c r="A20" s="226" t="s">
        <v>142</v>
      </c>
      <c r="B20" s="21">
        <f>+[13]Enero!B17+[13]Febrero!B17+[13]Marzo!B17+[13]Abril!B17+[13]Mayo!B17+[13]Junio!B17+[13]Julio!B17+[13]Agosto!B17+[13]Septiembre!B17+[13]Octubre!B17+[13]Noviembre!B17+[13]Diciembre!B17</f>
        <v>11232</v>
      </c>
      <c r="C20" s="21">
        <f>+[13]Enero!C17+[13]Febrero!C17+[13]Marzo!C17+[13]Abril!C17+[13]Mayo!C17+[13]Junio!C17+[13]Julio!C17+[13]Agosto!C17+[13]Septiembre!C17+[13]Octubre!C17+[13]Noviembre!C17+[13]Diciembre!C17</f>
        <v>13331</v>
      </c>
      <c r="D20" s="21">
        <f>+[13]Enero!D17+[13]Febrero!D17+[13]Marzo!D17+[13]Abril!D17+[13]Mayo!D17+[13]Junio!D17+[13]Julio!D17+[13]Agosto!D17+[13]Septiembre!D17+[13]Octubre!D17+[13]Noviembre!D17+[13]Diciembre!D17</f>
        <v>3445</v>
      </c>
      <c r="E20" s="21">
        <f>+[13]Enero!E17+[13]Febrero!E17+[13]Marzo!E17+[13]Abril!E17+[13]Mayo!E17+[13]Junio!E17+[13]Julio!E17+[13]Agosto!E17+[13]Septiembre!E17+[13]Octubre!E17+[13]Noviembre!E17+[13]Diciembre!E17</f>
        <v>22452</v>
      </c>
      <c r="F20" s="21">
        <f>+[13]Enero!F17+[13]Febrero!F17+[13]Marzo!F17+[13]Abril!F17+[13]Mayo!F17+[13]Junio!F17+[13]Julio!F17+[13]Agosto!F17+[13]Septiembre!F17+[13]Octubre!F17+[13]Noviembre!F17+[13]Diciembre!F17</f>
        <v>5476</v>
      </c>
      <c r="G20" s="21">
        <f>+[13]Enero!G17+[13]Febrero!G17+[13]Marzo!G17+[13]Abril!G17+[13]Mayo!G17+[13]Junio!G17+[13]Julio!G17+[13]Agosto!G17+[13]Septiembre!G17+[13]Octubre!G17+[13]Noviembre!G17+[13]Diciembre!G17</f>
        <v>3029</v>
      </c>
      <c r="H20" s="21">
        <f>+[13]Enero!H17+[13]Febrero!H17+[13]Marzo!H17+[13]Abril!H17+[13]Mayo!H17+[13]Junio!H17+[13]Julio!H17+[13]Agosto!H17+[13]Septiembre!H17+[13]Octubre!H17+[13]Noviembre!H17+[13]Diciembre!H17</f>
        <v>35661</v>
      </c>
      <c r="I20" s="21">
        <f>+[13]Enero!I17+[13]Febrero!I17+[13]Marzo!I17+[13]Abril!I17+[13]Mayo!I17+[13]Junio!I17+[13]Julio!I17+[13]Agosto!I17+[13]Septiembre!I17+[13]Octubre!I17+[13]Noviembre!I17+[13]Diciembre!I17</f>
        <v>6548</v>
      </c>
      <c r="J20" s="21">
        <f t="shared" si="0"/>
        <v>101174</v>
      </c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</row>
    <row r="21" spans="1:30" ht="20.100000000000001" customHeight="1" x14ac:dyDescent="0.2">
      <c r="A21" s="226" t="s">
        <v>143</v>
      </c>
      <c r="B21" s="21">
        <f>+[13]Enero!B18+[13]Febrero!B18+[13]Marzo!B18+[13]Abril!B18+[13]Mayo!B18+[13]Junio!B18+[13]Julio!B18+[13]Agosto!B18+[13]Septiembre!B18+[13]Octubre!B18+[13]Noviembre!B18+[13]Diciembre!B18</f>
        <v>578</v>
      </c>
      <c r="C21" s="21">
        <f>+[13]Enero!C18+[13]Febrero!C18+[13]Marzo!C18+[13]Abril!C18+[13]Mayo!C18+[13]Junio!C18+[13]Julio!C18+[13]Agosto!C18+[13]Septiembre!C18+[13]Octubre!C18+[13]Noviembre!C18+[13]Diciembre!C18</f>
        <v>18862</v>
      </c>
      <c r="D21" s="21">
        <f>+[13]Enero!D18+[13]Febrero!D18+[13]Marzo!D18+[13]Abril!D18+[13]Mayo!D18+[13]Junio!D18+[13]Julio!D18+[13]Agosto!D18+[13]Septiembre!D18+[13]Octubre!D18+[13]Noviembre!D18+[13]Diciembre!D18</f>
        <v>490</v>
      </c>
      <c r="E21" s="21">
        <f>+[13]Enero!E18+[13]Febrero!E18+[13]Marzo!E18+[13]Abril!E18+[13]Mayo!E18+[13]Junio!E18+[13]Julio!E18+[13]Agosto!E18+[13]Septiembre!E18+[13]Octubre!E18+[13]Noviembre!E18+[13]Diciembre!E18</f>
        <v>1642</v>
      </c>
      <c r="F21" s="21">
        <f>+[13]Enero!F18+[13]Febrero!F18+[13]Marzo!F18+[13]Abril!F18+[13]Mayo!F18+[13]Junio!F18+[13]Julio!F18+[13]Agosto!F18+[13]Septiembre!F18+[13]Octubre!F18+[13]Noviembre!F18+[13]Diciembre!F18</f>
        <v>13352</v>
      </c>
      <c r="G21" s="21">
        <f>+[13]Enero!G18+[13]Febrero!G18+[13]Marzo!G18+[13]Abril!G18+[13]Mayo!G18+[13]Junio!G18+[13]Julio!G18+[13]Agosto!G18+[13]Septiembre!G18+[13]Octubre!G18+[13]Noviembre!G18+[13]Diciembre!G18</f>
        <v>9869</v>
      </c>
      <c r="H21" s="21">
        <f>+[13]Enero!H18+[13]Febrero!H18+[13]Marzo!H18+[13]Abril!H18+[13]Mayo!H18+[13]Junio!H18+[13]Julio!H18+[13]Agosto!H18+[13]Septiembre!H18+[13]Octubre!H18+[13]Noviembre!H18+[13]Diciembre!H18</f>
        <v>252</v>
      </c>
      <c r="I21" s="21">
        <f>+[13]Enero!I18+[13]Febrero!I18+[13]Marzo!I18+[13]Abril!I18+[13]Mayo!I18+[13]Junio!I18+[13]Julio!I18+[13]Agosto!I18+[13]Septiembre!I18+[13]Octubre!I18+[13]Noviembre!I18+[13]Diciembre!I18</f>
        <v>8935</v>
      </c>
      <c r="J21" s="21">
        <f t="shared" si="0"/>
        <v>53980</v>
      </c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</row>
    <row r="22" spans="1:30" ht="20.100000000000001" customHeight="1" x14ac:dyDescent="0.2">
      <c r="A22" s="226" t="s">
        <v>144</v>
      </c>
      <c r="B22" s="21">
        <f>+[13]Enero!B19+[13]Febrero!B19+[13]Marzo!B19+[13]Abril!B19+[13]Mayo!B19+[13]Junio!B19+[13]Julio!B19+[13]Agosto!B19+[13]Septiembre!B19+[13]Octubre!B19+[13]Noviembre!B19+[13]Diciembre!B19</f>
        <v>0</v>
      </c>
      <c r="C22" s="21">
        <f>+[13]Enero!C19+[13]Febrero!C19+[13]Marzo!C19+[13]Abril!C19+[13]Mayo!C19+[13]Junio!C19+[13]Julio!C19+[13]Agosto!C19+[13]Septiembre!C19+[13]Octubre!C19+[13]Noviembre!C19+[13]Diciembre!C19</f>
        <v>0</v>
      </c>
      <c r="D22" s="21">
        <f>+[13]Enero!D19+[13]Febrero!D19+[13]Marzo!D19+[13]Abril!D19+[13]Mayo!D19+[13]Junio!D19+[13]Julio!D19+[13]Agosto!D19+[13]Septiembre!D19+[13]Octubre!D19+[13]Noviembre!D19+[13]Diciembre!D19</f>
        <v>8</v>
      </c>
      <c r="E22" s="21">
        <f>+[13]Enero!E19+[13]Febrero!E19+[13]Marzo!E19+[13]Abril!E19+[13]Mayo!E19+[13]Junio!E19+[13]Julio!E19+[13]Agosto!E19+[13]Septiembre!E19+[13]Octubre!E19+[13]Noviembre!E19+[13]Diciembre!E19</f>
        <v>33089</v>
      </c>
      <c r="F22" s="21">
        <f>+[13]Enero!F19+[13]Febrero!F19+[13]Marzo!F19+[13]Abril!F19+[13]Mayo!F19+[13]Junio!F19+[13]Julio!F19+[13]Agosto!F19+[13]Septiembre!F19+[13]Octubre!F19+[13]Noviembre!F19+[13]Diciembre!F19</f>
        <v>5772</v>
      </c>
      <c r="G22" s="21">
        <f>+[13]Enero!G19+[13]Febrero!G19+[13]Marzo!G19+[13]Abril!G19+[13]Mayo!G19+[13]Junio!G19+[13]Julio!G19+[13]Agosto!G19+[13]Septiembre!G19+[13]Octubre!G19+[13]Noviembre!G19+[13]Diciembre!G19</f>
        <v>318</v>
      </c>
      <c r="H22" s="21">
        <f>+[13]Enero!H19+[13]Febrero!H19+[13]Marzo!H19+[13]Abril!H19+[13]Mayo!H19+[13]Junio!H19+[13]Julio!H19+[13]Agosto!H19+[13]Septiembre!H19+[13]Octubre!H19+[13]Noviembre!H19+[13]Diciembre!H19</f>
        <v>47</v>
      </c>
      <c r="I22" s="21">
        <f>+[13]Enero!I19+[13]Febrero!I19+[13]Marzo!I19+[13]Abril!I19+[13]Mayo!I19+[13]Junio!I19+[13]Julio!I19+[13]Agosto!I19+[13]Septiembre!I19+[13]Octubre!I19+[13]Noviembre!I19+[13]Diciembre!I19</f>
        <v>0</v>
      </c>
      <c r="J22" s="21">
        <f t="shared" si="0"/>
        <v>39234</v>
      </c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</row>
    <row r="23" spans="1:30" ht="20.100000000000001" customHeight="1" x14ac:dyDescent="0.2">
      <c r="A23" s="226" t="s">
        <v>145</v>
      </c>
      <c r="B23" s="21">
        <f>+[13]Enero!B20+[13]Febrero!B20+[13]Marzo!B20+[13]Abril!B20+[13]Mayo!B20+[13]Junio!B20+[13]Julio!B20+[13]Agosto!B20+[13]Septiembre!B20+[13]Octubre!B20+[13]Noviembre!B20+[13]Diciembre!B20</f>
        <v>8364</v>
      </c>
      <c r="C23" s="21">
        <f>+[13]Enero!C20+[13]Febrero!C20+[13]Marzo!C20+[13]Abril!C20+[13]Mayo!C20+[13]Junio!C20+[13]Julio!C20+[13]Agosto!C20+[13]Septiembre!C20+[13]Octubre!C20+[13]Noviembre!C20+[13]Diciembre!C20</f>
        <v>20528</v>
      </c>
      <c r="D23" s="21">
        <f>+[13]Enero!D20+[13]Febrero!D20+[13]Marzo!D20+[13]Abril!D20+[13]Mayo!D20+[13]Junio!D20+[13]Julio!D20+[13]Agosto!D20+[13]Septiembre!D20+[13]Octubre!D20+[13]Noviembre!D20+[13]Diciembre!D20</f>
        <v>2304</v>
      </c>
      <c r="E23" s="21">
        <f>+[13]Enero!E20+[13]Febrero!E20+[13]Marzo!E20+[13]Abril!E20+[13]Mayo!E20+[13]Junio!E20+[13]Julio!E20+[13]Agosto!E20+[13]Septiembre!E20+[13]Octubre!E20+[13]Noviembre!E20+[13]Diciembre!E20</f>
        <v>5488</v>
      </c>
      <c r="F23" s="21">
        <f>+[13]Enero!F20+[13]Febrero!F20+[13]Marzo!F20+[13]Abril!F20+[13]Mayo!F20+[13]Junio!F20+[13]Julio!F20+[13]Agosto!F20+[13]Septiembre!F20+[13]Octubre!F20+[13]Noviembre!F20+[13]Diciembre!F20</f>
        <v>18205</v>
      </c>
      <c r="G23" s="21">
        <f>+[13]Enero!G20+[13]Febrero!G20+[13]Marzo!G20+[13]Abril!G20+[13]Mayo!G20+[13]Junio!G20+[13]Julio!G20+[13]Agosto!G20+[13]Septiembre!G20+[13]Octubre!G20+[13]Noviembre!G20+[13]Diciembre!G20</f>
        <v>11587</v>
      </c>
      <c r="H23" s="21">
        <f>+[13]Enero!H20+[13]Febrero!H20+[13]Marzo!H20+[13]Abril!H20+[13]Mayo!H20+[13]Junio!H20+[13]Julio!H20+[13]Agosto!H20+[13]Septiembre!H20+[13]Octubre!H20+[13]Noviembre!H20+[13]Diciembre!H20</f>
        <v>800</v>
      </c>
      <c r="I23" s="21">
        <f>+[13]Enero!I20+[13]Febrero!I20+[13]Marzo!I20+[13]Abril!I20+[13]Mayo!I20+[13]Junio!I20+[13]Julio!I20+[13]Agosto!I20+[13]Septiembre!I20+[13]Octubre!I20+[13]Noviembre!I20+[13]Diciembre!I20</f>
        <v>5127</v>
      </c>
      <c r="J23" s="21">
        <f t="shared" si="0"/>
        <v>72403</v>
      </c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</row>
    <row r="24" spans="1:30" ht="20.100000000000001" customHeight="1" x14ac:dyDescent="0.2">
      <c r="A24" s="226" t="s">
        <v>146</v>
      </c>
      <c r="B24" s="21">
        <f>+[13]Enero!B21+[13]Febrero!B21+[13]Marzo!B21+[13]Abril!B21+[13]Mayo!B21+[13]Junio!B21+[13]Julio!B21+[13]Agosto!B21+[13]Septiembre!B21+[13]Octubre!B21+[13]Noviembre!B21+[13]Diciembre!B21</f>
        <v>53814</v>
      </c>
      <c r="C24" s="21">
        <f>+[13]Enero!C21+[13]Febrero!C21+[13]Marzo!C21+[13]Abril!C21+[13]Mayo!C21+[13]Junio!C21+[13]Julio!C21+[13]Agosto!C21+[13]Septiembre!C21+[13]Octubre!C21+[13]Noviembre!C21+[13]Diciembre!C21</f>
        <v>32254</v>
      </c>
      <c r="D24" s="21">
        <f>+[13]Enero!D21+[13]Febrero!D21+[13]Marzo!D21+[13]Abril!D21+[13]Mayo!D21+[13]Junio!D21+[13]Julio!D21+[13]Agosto!D21+[13]Septiembre!D21+[13]Octubre!D21+[13]Noviembre!D21+[13]Diciembre!D21</f>
        <v>49011</v>
      </c>
      <c r="E24" s="21">
        <f>+[13]Enero!E21+[13]Febrero!E21+[13]Marzo!E21+[13]Abril!E21+[13]Mayo!E21+[13]Junio!E21+[13]Julio!E21+[13]Agosto!E21+[13]Septiembre!E21+[13]Octubre!E21+[13]Noviembre!E21+[13]Diciembre!E21</f>
        <v>86682</v>
      </c>
      <c r="F24" s="21">
        <f>+[13]Enero!F21+[13]Febrero!F21+[13]Marzo!F21+[13]Abril!F21+[13]Mayo!F21+[13]Junio!F21+[13]Julio!F21+[13]Agosto!F21+[13]Septiembre!F21+[13]Octubre!F21+[13]Noviembre!F21+[13]Diciembre!F21</f>
        <v>25773</v>
      </c>
      <c r="G24" s="21">
        <f>+[13]Enero!G21+[13]Febrero!G21+[13]Marzo!G21+[13]Abril!G21+[13]Mayo!G21+[13]Junio!G21+[13]Julio!G21+[13]Agosto!G21+[13]Septiembre!G21+[13]Octubre!G21+[13]Noviembre!G21+[13]Diciembre!G21</f>
        <v>14871</v>
      </c>
      <c r="H24" s="21">
        <f>+[13]Enero!H21+[13]Febrero!H21+[13]Marzo!H21+[13]Abril!H21+[13]Mayo!H21+[13]Junio!H21+[13]Julio!H21+[13]Agosto!H21+[13]Septiembre!H21+[13]Octubre!H21+[13]Noviembre!H21+[13]Diciembre!H21</f>
        <v>28035</v>
      </c>
      <c r="I24" s="21">
        <f>+[13]Enero!I21+[13]Febrero!I21+[13]Marzo!I21+[13]Abril!I21+[13]Mayo!I21+[13]Junio!I21+[13]Julio!I21+[13]Agosto!I21+[13]Septiembre!I21+[13]Octubre!I21+[13]Noviembre!I21+[13]Diciembre!I21</f>
        <v>19851</v>
      </c>
      <c r="J24" s="21">
        <f t="shared" si="0"/>
        <v>310291</v>
      </c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</row>
    <row r="25" spans="1:30" ht="20.100000000000001" customHeight="1" x14ac:dyDescent="0.2">
      <c r="A25" s="226" t="s">
        <v>147</v>
      </c>
      <c r="B25" s="21">
        <f>+[13]Enero!B22+[13]Febrero!B22+[13]Marzo!B22+[13]Abril!B22+[13]Mayo!B22+[13]Junio!B22+[13]Julio!B22+[13]Agosto!B22+[13]Septiembre!B22+[13]Octubre!B22+[13]Noviembre!B22+[13]Diciembre!B22</f>
        <v>4991</v>
      </c>
      <c r="C25" s="21">
        <f>+[13]Enero!C22+[13]Febrero!C22+[13]Marzo!C22+[13]Abril!C22+[13]Mayo!C22+[13]Junio!C22+[13]Julio!C22+[13]Agosto!C22+[13]Septiembre!C22+[13]Octubre!C22+[13]Noviembre!C22+[13]Diciembre!C22</f>
        <v>1959</v>
      </c>
      <c r="D25" s="21">
        <f>+[13]Enero!D22+[13]Febrero!D22+[13]Marzo!D22+[13]Abril!D22+[13]Mayo!D22+[13]Junio!D22+[13]Julio!D22+[13]Agosto!D22+[13]Septiembre!D22+[13]Octubre!D22+[13]Noviembre!D22+[13]Diciembre!D22</f>
        <v>7263</v>
      </c>
      <c r="E25" s="21">
        <f>+[13]Enero!E22+[13]Febrero!E22+[13]Marzo!E22+[13]Abril!E22+[13]Mayo!E22+[13]Junio!E22+[13]Julio!E22+[13]Agosto!E22+[13]Septiembre!E22+[13]Octubre!E22+[13]Noviembre!E22+[13]Diciembre!E22</f>
        <v>6969</v>
      </c>
      <c r="F25" s="21">
        <f>+[13]Enero!F22+[13]Febrero!F22+[13]Marzo!F22+[13]Abril!F22+[13]Mayo!F22+[13]Junio!F22+[13]Julio!F22+[13]Agosto!F22+[13]Septiembre!F22+[13]Octubre!F22+[13]Noviembre!F22+[13]Diciembre!F22</f>
        <v>10398</v>
      </c>
      <c r="G25" s="21">
        <f>+[13]Enero!G22+[13]Febrero!G22+[13]Marzo!G22+[13]Abril!G22+[13]Mayo!G22+[13]Junio!G22+[13]Julio!G22+[13]Agosto!G22+[13]Septiembre!G22+[13]Octubre!G22+[13]Noviembre!G22+[13]Diciembre!G22</f>
        <v>3422</v>
      </c>
      <c r="H25" s="21">
        <f>+[13]Enero!H22+[13]Febrero!H22+[13]Marzo!H22+[13]Abril!H22+[13]Mayo!H22+[13]Junio!H22+[13]Julio!H22+[13]Agosto!H22+[13]Septiembre!H22+[13]Octubre!H22+[13]Noviembre!H22+[13]Diciembre!H22</f>
        <v>10379</v>
      </c>
      <c r="I25" s="21">
        <f>+[13]Enero!I22+[13]Febrero!I22+[13]Marzo!I22+[13]Abril!I22+[13]Mayo!I22+[13]Junio!I22+[13]Julio!I22+[13]Agosto!I22+[13]Septiembre!I22+[13]Octubre!I22+[13]Noviembre!I22+[13]Diciembre!I22</f>
        <v>736</v>
      </c>
      <c r="J25" s="21">
        <f t="shared" si="0"/>
        <v>46117</v>
      </c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</row>
    <row r="26" spans="1:30" ht="20.100000000000001" customHeight="1" x14ac:dyDescent="0.2">
      <c r="A26" s="226" t="s">
        <v>148</v>
      </c>
      <c r="B26" s="21">
        <f>+[13]Enero!B23+[13]Febrero!B23+[13]Marzo!B23+[13]Abril!B23+[13]Mayo!B23+[13]Junio!B23+[13]Julio!B23+[13]Agosto!B23+[13]Septiembre!B23+[13]Octubre!B23+[13]Noviembre!B23+[13]Diciembre!B23</f>
        <v>0</v>
      </c>
      <c r="C26" s="21">
        <f>+[13]Enero!C23+[13]Febrero!C23+[13]Marzo!C23+[13]Abril!C23+[13]Mayo!C23+[13]Junio!C23+[13]Julio!C23+[13]Agosto!C23+[13]Septiembre!C23+[13]Octubre!C23+[13]Noviembre!C23+[13]Diciembre!C23</f>
        <v>0</v>
      </c>
      <c r="D26" s="21">
        <f>+[13]Enero!D23+[13]Febrero!D23+[13]Marzo!D23+[13]Abril!D23+[13]Mayo!D23+[13]Junio!D23+[13]Julio!D23+[13]Agosto!D23+[13]Septiembre!D23+[13]Octubre!D23+[13]Noviembre!D23+[13]Diciembre!D23</f>
        <v>0</v>
      </c>
      <c r="E26" s="21">
        <f>+[13]Enero!E23+[13]Febrero!E23+[13]Marzo!E23+[13]Abril!E23+[13]Mayo!E23+[13]Junio!E23+[13]Julio!E23+[13]Agosto!E23+[13]Septiembre!E23+[13]Octubre!E23+[13]Noviembre!E23+[13]Diciembre!E23</f>
        <v>9336</v>
      </c>
      <c r="F26" s="21">
        <f>+[13]Enero!F23+[13]Febrero!F23+[13]Marzo!F23+[13]Abril!F23+[13]Mayo!F23+[13]Junio!F23+[13]Julio!F23+[13]Agosto!F23+[13]Septiembre!F23+[13]Octubre!F23+[13]Noviembre!F23+[13]Diciembre!F23</f>
        <v>99</v>
      </c>
      <c r="G26" s="21">
        <f>+[13]Enero!G23+[13]Febrero!G23+[13]Marzo!G23+[13]Abril!G23+[13]Mayo!G23+[13]Junio!G23+[13]Julio!G23+[13]Agosto!G23+[13]Septiembre!G23+[13]Octubre!G23+[13]Noviembre!G23+[13]Diciembre!G23</f>
        <v>5</v>
      </c>
      <c r="H26" s="21">
        <f>+[13]Enero!H23+[13]Febrero!H23+[13]Marzo!H23+[13]Abril!H23+[13]Mayo!H23+[13]Junio!H23+[13]Julio!H23+[13]Agosto!H23+[13]Septiembre!H23+[13]Octubre!H23+[13]Noviembre!H23+[13]Diciembre!H23</f>
        <v>0</v>
      </c>
      <c r="I26" s="21">
        <f>+[13]Enero!I23+[13]Febrero!I23+[13]Marzo!I23+[13]Abril!I23+[13]Mayo!I23+[13]Junio!I23+[13]Julio!I23+[13]Agosto!I23+[13]Septiembre!I23+[13]Octubre!I23+[13]Noviembre!I23+[13]Diciembre!I23</f>
        <v>0</v>
      </c>
      <c r="J26" s="21">
        <f t="shared" si="0"/>
        <v>9440</v>
      </c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</row>
    <row r="27" spans="1:30" ht="20.100000000000001" customHeight="1" x14ac:dyDescent="0.2">
      <c r="A27" s="226" t="s">
        <v>149</v>
      </c>
      <c r="B27" s="21">
        <f>+[13]Enero!B24+[13]Febrero!B24+[13]Marzo!B24+[13]Abril!B24+[13]Mayo!B24+[13]Junio!B24+[13]Julio!B24+[13]Agosto!B24+[13]Septiembre!B24+[13]Octubre!B24+[13]Noviembre!B24+[13]Diciembre!B24</f>
        <v>7386</v>
      </c>
      <c r="C27" s="21">
        <f>+[13]Enero!C24+[13]Febrero!C24+[13]Marzo!C24+[13]Abril!C24+[13]Mayo!C24+[13]Junio!C24+[13]Julio!C24+[13]Agosto!C24+[13]Septiembre!C24+[13]Octubre!C24+[13]Noviembre!C24+[13]Diciembre!C24</f>
        <v>10763</v>
      </c>
      <c r="D27" s="21">
        <f>+[13]Enero!D24+[13]Febrero!D24+[13]Marzo!D24+[13]Abril!D24+[13]Mayo!D24+[13]Junio!D24+[13]Julio!D24+[13]Agosto!D24+[13]Septiembre!D24+[13]Octubre!D24+[13]Noviembre!D24+[13]Diciembre!D24</f>
        <v>10674</v>
      </c>
      <c r="E27" s="21">
        <f>+[13]Enero!E24+[13]Febrero!E24+[13]Marzo!E24+[13]Abril!E24+[13]Mayo!E24+[13]Junio!E24+[13]Julio!E24+[13]Agosto!E24+[13]Septiembre!E24+[13]Octubre!E24+[13]Noviembre!E24+[13]Diciembre!E24</f>
        <v>6215</v>
      </c>
      <c r="F27" s="21">
        <f>+[13]Enero!F24+[13]Febrero!F24+[13]Marzo!F24+[13]Abril!F24+[13]Mayo!F24+[13]Junio!F24+[13]Julio!F24+[13]Agosto!F24+[13]Septiembre!F24+[13]Octubre!F24+[13]Noviembre!F24+[13]Diciembre!F24</f>
        <v>27985</v>
      </c>
      <c r="G27" s="21">
        <f>+[13]Enero!G24+[13]Febrero!G24+[13]Marzo!G24+[13]Abril!G24+[13]Mayo!G24+[13]Junio!G24+[13]Julio!G24+[13]Agosto!G24+[13]Septiembre!G24+[13]Octubre!G24+[13]Noviembre!G24+[13]Diciembre!G24</f>
        <v>13926</v>
      </c>
      <c r="H27" s="21">
        <f>+[13]Enero!H24+[13]Febrero!H24+[13]Marzo!H24+[13]Abril!H24+[13]Mayo!H24+[13]Junio!H24+[13]Julio!H24+[13]Agosto!H24+[13]Septiembre!H24+[13]Octubre!H24+[13]Noviembre!H24+[13]Diciembre!H24</f>
        <v>12459</v>
      </c>
      <c r="I27" s="21">
        <f>+[13]Enero!I24+[13]Febrero!I24+[13]Marzo!I24+[13]Abril!I24+[13]Mayo!I24+[13]Junio!I24+[13]Julio!I24+[13]Agosto!I24+[13]Septiembre!I24+[13]Octubre!I24+[13]Noviembre!I24+[13]Diciembre!I24</f>
        <v>10189</v>
      </c>
      <c r="J27" s="21">
        <f t="shared" si="0"/>
        <v>99597</v>
      </c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</row>
    <row r="28" spans="1:30" ht="20.100000000000001" customHeight="1" x14ac:dyDescent="0.2">
      <c r="A28" s="226" t="s">
        <v>150</v>
      </c>
      <c r="B28" s="21">
        <f>+[13]Enero!B25+[13]Febrero!B25+[13]Marzo!B25+[13]Abril!B25+[13]Mayo!B25+[13]Junio!B25+[13]Julio!B25+[13]Agosto!B25+[13]Septiembre!B25+[13]Octubre!B25+[13]Noviembre!B25+[13]Diciembre!B25</f>
        <v>3943</v>
      </c>
      <c r="C28" s="21">
        <f>+[13]Enero!C25+[13]Febrero!C25+[13]Marzo!C25+[13]Abril!C25+[13]Mayo!C25+[13]Junio!C25+[13]Julio!C25+[13]Agosto!C25+[13]Septiembre!C25+[13]Octubre!C25+[13]Noviembre!C25+[13]Diciembre!C25</f>
        <v>609</v>
      </c>
      <c r="D28" s="21">
        <f>+[13]Enero!D25+[13]Febrero!D25+[13]Marzo!D25+[13]Abril!D25+[13]Mayo!D25+[13]Junio!D25+[13]Julio!D25+[13]Agosto!D25+[13]Septiembre!D25+[13]Octubre!D25+[13]Noviembre!D25+[13]Diciembre!D25</f>
        <v>1702</v>
      </c>
      <c r="E28" s="21">
        <f>+[13]Enero!E25+[13]Febrero!E25+[13]Marzo!E25+[13]Abril!E25+[13]Mayo!E25+[13]Junio!E25+[13]Julio!E25+[13]Agosto!E25+[13]Septiembre!E25+[13]Octubre!E25+[13]Noviembre!E25+[13]Diciembre!E25</f>
        <v>4540</v>
      </c>
      <c r="F28" s="21">
        <f>+[13]Enero!F25+[13]Febrero!F25+[13]Marzo!F25+[13]Abril!F25+[13]Mayo!F25+[13]Junio!F25+[13]Julio!F25+[13]Agosto!F25+[13]Septiembre!F25+[13]Octubre!F25+[13]Noviembre!F25+[13]Diciembre!F25</f>
        <v>4684</v>
      </c>
      <c r="G28" s="21">
        <f>+[13]Enero!G25+[13]Febrero!G25+[13]Marzo!G25+[13]Abril!G25+[13]Mayo!G25+[13]Junio!G25+[13]Julio!G25+[13]Agosto!G25+[13]Septiembre!G25+[13]Octubre!G25+[13]Noviembre!G25+[13]Diciembre!G25</f>
        <v>1161</v>
      </c>
      <c r="H28" s="21">
        <f>+[13]Enero!H25+[13]Febrero!H25+[13]Marzo!H25+[13]Abril!H25+[13]Mayo!H25+[13]Junio!H25+[13]Julio!H25+[13]Agosto!H25+[13]Septiembre!H25+[13]Octubre!H25+[13]Noviembre!H25+[13]Diciembre!H25</f>
        <v>3776</v>
      </c>
      <c r="I28" s="21">
        <f>+[13]Enero!I25+[13]Febrero!I25+[13]Marzo!I25+[13]Abril!I25+[13]Mayo!I25+[13]Junio!I25+[13]Julio!I25+[13]Agosto!I25+[13]Septiembre!I25+[13]Octubre!I25+[13]Noviembre!I25+[13]Diciembre!I25</f>
        <v>323</v>
      </c>
      <c r="J28" s="21">
        <f t="shared" si="0"/>
        <v>20738</v>
      </c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</row>
    <row r="29" spans="1:30" ht="20.100000000000001" customHeight="1" x14ac:dyDescent="0.2">
      <c r="A29" s="226" t="s">
        <v>151</v>
      </c>
      <c r="B29" s="21">
        <f>+[13]Enero!B26+[13]Febrero!B26+[13]Marzo!B26+[13]Abril!B26+[13]Mayo!B26+[13]Junio!B26+[13]Julio!B26+[13]Agosto!B26+[13]Septiembre!B26+[13]Octubre!B26+[13]Noviembre!B26+[13]Diciembre!B26</f>
        <v>2784</v>
      </c>
      <c r="C29" s="21">
        <f>+[13]Enero!C26+[13]Febrero!C26+[13]Marzo!C26+[13]Abril!C26+[13]Mayo!C26+[13]Junio!C26+[13]Julio!C26+[13]Agosto!C26+[13]Septiembre!C26+[13]Octubre!C26+[13]Noviembre!C26+[13]Diciembre!C26</f>
        <v>0</v>
      </c>
      <c r="D29" s="21">
        <f>+[13]Enero!D26+[13]Febrero!D26+[13]Marzo!D26+[13]Abril!D26+[13]Mayo!D26+[13]Junio!D26+[13]Julio!D26+[13]Agosto!D26+[13]Septiembre!D26+[13]Octubre!D26+[13]Noviembre!D26+[13]Diciembre!D26</f>
        <v>1259</v>
      </c>
      <c r="E29" s="21">
        <f>+[13]Enero!E26+[13]Febrero!E26+[13]Marzo!E26+[13]Abril!E26+[13]Mayo!E26+[13]Junio!E26+[13]Julio!E26+[13]Agosto!E26+[13]Septiembre!E26+[13]Octubre!E26+[13]Noviembre!E26+[13]Diciembre!E26</f>
        <v>10810</v>
      </c>
      <c r="F29" s="21">
        <f>+[13]Enero!F26+[13]Febrero!F26+[13]Marzo!F26+[13]Abril!F26+[13]Mayo!F26+[13]Junio!F26+[13]Julio!F26+[13]Agosto!F26+[13]Septiembre!F26+[13]Octubre!F26+[13]Noviembre!F26+[13]Diciembre!F26</f>
        <v>11197</v>
      </c>
      <c r="G29" s="21">
        <f>+[13]Enero!G26+[13]Febrero!G26+[13]Marzo!G26+[13]Abril!G26+[13]Mayo!G26+[13]Junio!G26+[13]Julio!G26+[13]Agosto!G26+[13]Septiembre!G26+[13]Octubre!G26+[13]Noviembre!G26+[13]Diciembre!G26</f>
        <v>4750</v>
      </c>
      <c r="H29" s="21">
        <f>+[13]Enero!H26+[13]Febrero!H26+[13]Marzo!H26+[13]Abril!H26+[13]Mayo!H26+[13]Junio!H26+[13]Julio!H26+[13]Agosto!H26+[13]Septiembre!H26+[13]Octubre!H26+[13]Noviembre!H26+[13]Diciembre!H26</f>
        <v>20332</v>
      </c>
      <c r="I29" s="21">
        <f>+[13]Enero!I26+[13]Febrero!I26+[13]Marzo!I26+[13]Abril!I26+[13]Mayo!I26+[13]Junio!I26+[13]Julio!I26+[13]Agosto!I26+[13]Septiembre!I26+[13]Octubre!I26+[13]Noviembre!I26+[13]Diciembre!I26</f>
        <v>29</v>
      </c>
      <c r="J29" s="21">
        <f t="shared" si="0"/>
        <v>51161</v>
      </c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</row>
    <row r="30" spans="1:30" ht="20.100000000000001" customHeight="1" x14ac:dyDescent="0.2">
      <c r="A30" s="226" t="s">
        <v>152</v>
      </c>
      <c r="B30" s="21">
        <f>+[13]Enero!B27+[13]Febrero!B27+[13]Marzo!B27+[13]Abril!B27+[13]Mayo!B27+[13]Junio!B27+[13]Julio!B27+[13]Agosto!B27+[13]Septiembre!B27+[13]Octubre!B27+[13]Noviembre!B27+[13]Diciembre!B27</f>
        <v>1051</v>
      </c>
      <c r="C30" s="21">
        <f>+[13]Enero!C27+[13]Febrero!C27+[13]Marzo!C27+[13]Abril!C27+[13]Mayo!C27+[13]Junio!C27+[13]Julio!C27+[13]Agosto!C27+[13]Septiembre!C27+[13]Octubre!C27+[13]Noviembre!C27+[13]Diciembre!C27</f>
        <v>146</v>
      </c>
      <c r="D30" s="21">
        <f>+[13]Enero!D27+[13]Febrero!D27+[13]Marzo!D27+[13]Abril!D27+[13]Mayo!D27+[13]Junio!D27+[13]Julio!D27+[13]Agosto!D27+[13]Septiembre!D27+[13]Octubre!D27+[13]Noviembre!D27+[13]Diciembre!D27</f>
        <v>508</v>
      </c>
      <c r="E30" s="21">
        <f>+[13]Enero!E27+[13]Febrero!E27+[13]Marzo!E27+[13]Abril!E27+[13]Mayo!E27+[13]Junio!E27+[13]Julio!E27+[13]Agosto!E27+[13]Septiembre!E27+[13]Octubre!E27+[13]Noviembre!E27+[13]Diciembre!E27</f>
        <v>940</v>
      </c>
      <c r="F30" s="21">
        <f>+[13]Enero!F27+[13]Febrero!F27+[13]Marzo!F27+[13]Abril!F27+[13]Mayo!F27+[13]Junio!F27+[13]Julio!F27+[13]Agosto!F27+[13]Septiembre!F27+[13]Octubre!F27+[13]Noviembre!F27+[13]Diciembre!F27</f>
        <v>4268</v>
      </c>
      <c r="G30" s="21">
        <f>+[13]Enero!G27+[13]Febrero!G27+[13]Marzo!G27+[13]Abril!G27+[13]Mayo!G27+[13]Junio!G27+[13]Julio!G27+[13]Agosto!G27+[13]Septiembre!G27+[13]Octubre!G27+[13]Noviembre!G27+[13]Diciembre!G27</f>
        <v>196</v>
      </c>
      <c r="H30" s="21">
        <f>+[13]Enero!H27+[13]Febrero!H27+[13]Marzo!H27+[13]Abril!H27+[13]Mayo!H27+[13]Junio!H27+[13]Julio!H27+[13]Agosto!H27+[13]Septiembre!H27+[13]Octubre!H27+[13]Noviembre!H27+[13]Diciembre!H27</f>
        <v>956</v>
      </c>
      <c r="I30" s="21">
        <f>+[13]Enero!I27+[13]Febrero!I27+[13]Marzo!I27+[13]Abril!I27+[13]Mayo!I27+[13]Junio!I27+[13]Julio!I27+[13]Agosto!I27+[13]Septiembre!I27+[13]Octubre!I27+[13]Noviembre!I27+[13]Diciembre!I27</f>
        <v>160</v>
      </c>
      <c r="J30" s="21">
        <f t="shared" si="0"/>
        <v>8225</v>
      </c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</row>
    <row r="31" spans="1:30" ht="20.100000000000001" customHeight="1" x14ac:dyDescent="0.2">
      <c r="A31" s="226" t="s">
        <v>153</v>
      </c>
      <c r="B31" s="21">
        <f>+[13]Enero!B28+[13]Febrero!B28+[13]Marzo!B28+[13]Abril!B28+[13]Mayo!B28+[13]Junio!B28+[13]Julio!B28+[13]Agosto!B28+[13]Septiembre!B28+[13]Octubre!B28+[13]Noviembre!B28+[13]Diciembre!B28</f>
        <v>42</v>
      </c>
      <c r="C31" s="21">
        <f>+[13]Enero!C28+[13]Febrero!C28+[13]Marzo!C28+[13]Abril!C28+[13]Mayo!C28+[13]Junio!C28+[13]Julio!C28+[13]Agosto!C28+[13]Septiembre!C28+[13]Octubre!C28+[13]Noviembre!C28+[13]Diciembre!C28</f>
        <v>98</v>
      </c>
      <c r="D31" s="21">
        <f>+[13]Enero!D28+[13]Febrero!D28+[13]Marzo!D28+[13]Abril!D28+[13]Mayo!D28+[13]Junio!D28+[13]Julio!D28+[13]Agosto!D28+[13]Septiembre!D28+[13]Octubre!D28+[13]Noviembre!D28+[13]Diciembre!D28</f>
        <v>73</v>
      </c>
      <c r="E31" s="21">
        <f>+[13]Enero!E28+[13]Febrero!E28+[13]Marzo!E28+[13]Abril!E28+[13]Mayo!E28+[13]Junio!E28+[13]Julio!E28+[13]Agosto!E28+[13]Septiembre!E28+[13]Octubre!E28+[13]Noviembre!E28+[13]Diciembre!E28</f>
        <v>8088</v>
      </c>
      <c r="F31" s="21">
        <f>+[13]Enero!F28+[13]Febrero!F28+[13]Marzo!F28+[13]Abril!F28+[13]Mayo!F28+[13]Junio!F28+[13]Julio!F28+[13]Agosto!F28+[13]Septiembre!F28+[13]Octubre!F28+[13]Noviembre!F28+[13]Diciembre!F28</f>
        <v>2248</v>
      </c>
      <c r="G31" s="21">
        <f>+[13]Enero!G28+[13]Febrero!G28+[13]Marzo!G28+[13]Abril!G28+[13]Mayo!G28+[13]Junio!G28+[13]Julio!G28+[13]Agosto!G28+[13]Septiembre!G28+[13]Octubre!G28+[13]Noviembre!G28+[13]Diciembre!G28</f>
        <v>458</v>
      </c>
      <c r="H31" s="21">
        <f>+[13]Enero!H28+[13]Febrero!H28+[13]Marzo!H28+[13]Abril!H28+[13]Mayo!H28+[13]Junio!H28+[13]Julio!H28+[13]Agosto!H28+[13]Septiembre!H28+[13]Octubre!H28+[13]Noviembre!H28+[13]Diciembre!H28</f>
        <v>0</v>
      </c>
      <c r="I31" s="21">
        <f>+[13]Enero!I28+[13]Febrero!I28+[13]Marzo!I28+[13]Abril!I28+[13]Mayo!I28+[13]Junio!I28+[13]Julio!I28+[13]Agosto!I28+[13]Septiembre!I28+[13]Octubre!I28+[13]Noviembre!I28+[13]Diciembre!I28</f>
        <v>197</v>
      </c>
      <c r="J31" s="21">
        <f t="shared" si="0"/>
        <v>11204</v>
      </c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</row>
    <row r="32" spans="1:30" ht="20.100000000000001" customHeight="1" x14ac:dyDescent="0.2">
      <c r="A32" s="226" t="s">
        <v>154</v>
      </c>
      <c r="B32" s="21">
        <f>+[13]Enero!B29+[13]Febrero!B29+[13]Marzo!B29+[13]Abril!B29+[13]Mayo!B29+[13]Junio!B29+[13]Julio!B29+[13]Agosto!B29+[13]Septiembre!B29+[13]Octubre!B29+[13]Noviembre!B29+[13]Diciembre!B29</f>
        <v>0</v>
      </c>
      <c r="C32" s="21">
        <f>+[13]Enero!C29+[13]Febrero!C29+[13]Marzo!C29+[13]Abril!C29+[13]Mayo!C29+[13]Junio!C29+[13]Julio!C29+[13]Agosto!C29+[13]Septiembre!C29+[13]Octubre!C29+[13]Noviembre!C29+[13]Diciembre!C29</f>
        <v>38</v>
      </c>
      <c r="D32" s="21">
        <f>+[13]Enero!D29+[13]Febrero!D29+[13]Marzo!D29+[13]Abril!D29+[13]Mayo!D29+[13]Junio!D29+[13]Julio!D29+[13]Agosto!D29+[13]Septiembre!D29+[13]Octubre!D29+[13]Noviembre!D29+[13]Diciembre!D29</f>
        <v>52</v>
      </c>
      <c r="E32" s="21">
        <f>+[13]Enero!E29+[13]Febrero!E29+[13]Marzo!E29+[13]Abril!E29+[13]Mayo!E29+[13]Junio!E29+[13]Julio!E29+[13]Agosto!E29+[13]Septiembre!E29+[13]Octubre!E29+[13]Noviembre!E29+[13]Diciembre!E29</f>
        <v>367</v>
      </c>
      <c r="F32" s="21">
        <f>+[13]Enero!F29+[13]Febrero!F29+[13]Marzo!F29+[13]Abril!F29+[13]Mayo!F29+[13]Junio!F29+[13]Julio!F29+[13]Agosto!F29+[13]Septiembre!F29+[13]Octubre!F29+[13]Noviembre!F29+[13]Diciembre!F29</f>
        <v>192</v>
      </c>
      <c r="G32" s="21">
        <f>+[13]Enero!G29+[13]Febrero!G29+[13]Marzo!G29+[13]Abril!G29+[13]Mayo!G29+[13]Junio!G29+[13]Julio!G29+[13]Agosto!G29+[13]Septiembre!G29+[13]Octubre!G29+[13]Noviembre!G29+[13]Diciembre!G29</f>
        <v>58</v>
      </c>
      <c r="H32" s="21">
        <f>+[13]Enero!H29+[13]Febrero!H29+[13]Marzo!H29+[13]Abril!H29+[13]Mayo!H29+[13]Junio!H29+[13]Julio!H29+[13]Agosto!H29+[13]Septiembre!H29+[13]Octubre!H29+[13]Noviembre!H29+[13]Diciembre!H29</f>
        <v>2514</v>
      </c>
      <c r="I32" s="21">
        <f>+[13]Enero!I29+[13]Febrero!I29+[13]Marzo!I29+[13]Abril!I29+[13]Mayo!I29+[13]Junio!I29+[13]Julio!I29+[13]Agosto!I29+[13]Septiembre!I29+[13]Octubre!I29+[13]Noviembre!I29+[13]Diciembre!I29</f>
        <v>99</v>
      </c>
      <c r="J32" s="21">
        <f t="shared" si="0"/>
        <v>3320</v>
      </c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</row>
    <row r="33" spans="1:30" ht="19.5" customHeight="1" x14ac:dyDescent="0.2">
      <c r="A33" s="226" t="s">
        <v>155</v>
      </c>
      <c r="B33" s="21">
        <f>+[13]Enero!B30+[13]Febrero!B30+[13]Marzo!B30+[13]Abril!B30+[13]Mayo!B30+[13]Junio!B30+[13]Julio!B30+[13]Agosto!B30+[13]Septiembre!B30+[13]Octubre!B30+[13]Noviembre!B30+[13]Diciembre!B30</f>
        <v>612</v>
      </c>
      <c r="C33" s="21">
        <f>+[13]Enero!C30+[13]Febrero!C30+[13]Marzo!C30+[13]Abril!C30+[13]Mayo!C30+[13]Junio!C30+[13]Julio!C30+[13]Agosto!C30+[13]Septiembre!C30+[13]Octubre!C30+[13]Noviembre!C30+[13]Diciembre!C30</f>
        <v>149</v>
      </c>
      <c r="D33" s="21">
        <f>+[13]Enero!D30+[13]Febrero!D30+[13]Marzo!D30+[13]Abril!D30+[13]Mayo!D30+[13]Junio!D30+[13]Julio!D30+[13]Agosto!D30+[13]Septiembre!D30+[13]Octubre!D30+[13]Noviembre!D30+[13]Diciembre!D30</f>
        <v>417</v>
      </c>
      <c r="E33" s="21">
        <f>+[13]Enero!E30+[13]Febrero!E30+[13]Marzo!E30+[13]Abril!E30+[13]Mayo!E30+[13]Junio!E30+[13]Julio!E30+[13]Agosto!E30+[13]Septiembre!E30+[13]Octubre!E30+[13]Noviembre!E30+[13]Diciembre!E30</f>
        <v>1194</v>
      </c>
      <c r="F33" s="21">
        <f>+[13]Enero!F30+[13]Febrero!F30+[13]Marzo!F30+[13]Abril!F30+[13]Mayo!F30+[13]Junio!F30+[13]Julio!F30+[13]Agosto!F30+[13]Septiembre!F30+[13]Octubre!F30+[13]Noviembre!F30+[13]Diciembre!F30</f>
        <v>9779</v>
      </c>
      <c r="G33" s="21">
        <f>+[13]Enero!G30+[13]Febrero!G30+[13]Marzo!G30+[13]Abril!G30+[13]Mayo!G30+[13]Junio!G30+[13]Julio!G30+[13]Agosto!G30+[13]Septiembre!G30+[13]Octubre!G30+[13]Noviembre!G30+[13]Diciembre!G30</f>
        <v>217</v>
      </c>
      <c r="H33" s="21">
        <f>+[13]Enero!H30+[13]Febrero!H30+[13]Marzo!H30+[13]Abril!H30+[13]Mayo!H30+[13]Junio!H30+[13]Julio!H30+[13]Agosto!H30+[13]Septiembre!H30+[13]Octubre!H30+[13]Noviembre!H30+[13]Diciembre!H30</f>
        <v>1492</v>
      </c>
      <c r="I33" s="21">
        <f>+[13]Enero!I30+[13]Febrero!I30+[13]Marzo!I30+[13]Abril!I30+[13]Mayo!I30+[13]Junio!I30+[13]Julio!I30+[13]Agosto!I30+[13]Septiembre!I30+[13]Octubre!I30+[13]Noviembre!I30+[13]Diciembre!I30</f>
        <v>271</v>
      </c>
      <c r="J33" s="21">
        <f t="shared" si="0"/>
        <v>14131</v>
      </c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</row>
    <row r="34" spans="1:30" ht="20.100000000000001" customHeight="1" x14ac:dyDescent="0.2">
      <c r="A34" s="226" t="s">
        <v>156</v>
      </c>
      <c r="B34" s="21">
        <f>+[13]Enero!B31+[13]Febrero!B31+[13]Marzo!B31+[13]Abril!B31+[13]Mayo!B31+[13]Junio!B31+[13]Julio!B31+[13]Agosto!B31+[13]Septiembre!B31+[13]Octubre!B31+[13]Noviembre!B31+[13]Diciembre!B31</f>
        <v>0</v>
      </c>
      <c r="C34" s="21">
        <f>+[13]Enero!C31+[13]Febrero!C31+[13]Marzo!C31+[13]Abril!C31+[13]Mayo!C31+[13]Junio!C31+[13]Julio!C31+[13]Agosto!C31+[13]Septiembre!C31+[13]Octubre!C31+[13]Noviembre!C31+[13]Diciembre!C31</f>
        <v>0</v>
      </c>
      <c r="D34" s="21">
        <f>+[13]Enero!D31+[13]Febrero!D31+[13]Marzo!D31+[13]Abril!D31+[13]Mayo!D31+[13]Junio!D31+[13]Julio!D31+[13]Agosto!D31+[13]Septiembre!D31+[13]Octubre!D31+[13]Noviembre!D31+[13]Diciembre!D31</f>
        <v>0</v>
      </c>
      <c r="E34" s="21">
        <f>+[13]Enero!E31+[13]Febrero!E31+[13]Marzo!E31+[13]Abril!E31+[13]Mayo!E31+[13]Junio!E31+[13]Julio!E31+[13]Agosto!E31+[13]Septiembre!E31+[13]Octubre!E31+[13]Noviembre!E31+[13]Diciembre!E31</f>
        <v>0</v>
      </c>
      <c r="F34" s="21">
        <f>+[13]Enero!F31+[13]Febrero!F31+[13]Marzo!F31+[13]Abril!F31+[13]Mayo!F31+[13]Junio!F31+[13]Julio!F31+[13]Agosto!F31+[13]Septiembre!F31+[13]Octubre!F31+[13]Noviembre!F31+[13]Diciembre!F31</f>
        <v>0</v>
      </c>
      <c r="G34" s="21">
        <f>+[13]Enero!G31+[13]Febrero!G31+[13]Marzo!G31+[13]Abril!G31+[13]Mayo!G31+[13]Junio!G31+[13]Julio!G31+[13]Agosto!G31+[13]Septiembre!G31+[13]Octubre!G31+[13]Noviembre!G31+[13]Diciembre!G31</f>
        <v>0</v>
      </c>
      <c r="H34" s="21">
        <f>+[13]Enero!H31+[13]Febrero!H31+[13]Marzo!H31+[13]Abril!H31+[13]Mayo!H31+[13]Junio!H31+[13]Julio!H31+[13]Agosto!H31+[13]Septiembre!H31+[13]Octubre!H31+[13]Noviembre!H31+[13]Diciembre!H31</f>
        <v>54513</v>
      </c>
      <c r="I34" s="21">
        <f>+[13]Enero!I31+[13]Febrero!I31+[13]Marzo!I31+[13]Abril!I31+[13]Mayo!I31+[13]Junio!I31+[13]Julio!I31+[13]Agosto!I31+[13]Septiembre!I31+[13]Octubre!I31+[13]Noviembre!I31+[13]Diciembre!I31</f>
        <v>0</v>
      </c>
      <c r="J34" s="21">
        <f t="shared" si="0"/>
        <v>54513</v>
      </c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</row>
    <row r="35" spans="1:30" ht="20.100000000000001" customHeight="1" x14ac:dyDescent="0.2">
      <c r="A35" s="226" t="s">
        <v>157</v>
      </c>
      <c r="B35" s="21">
        <f>+[13]Enero!B32+[13]Febrero!B32+[13]Marzo!B32+[13]Abril!B32+[13]Mayo!B32+[13]Junio!B32+[13]Julio!B32+[13]Agosto!B32+[13]Septiembre!B32+[13]Octubre!B32+[13]Noviembre!B32+[13]Diciembre!B32</f>
        <v>129</v>
      </c>
      <c r="C35" s="21">
        <f>+[13]Enero!C32+[13]Febrero!C32+[13]Marzo!C32+[13]Abril!C32+[13]Mayo!C32+[13]Junio!C32+[13]Julio!C32+[13]Agosto!C32+[13]Septiembre!C32+[13]Octubre!C32+[13]Noviembre!C32+[13]Diciembre!C32</f>
        <v>183</v>
      </c>
      <c r="D35" s="21">
        <f>+[13]Enero!D32+[13]Febrero!D32+[13]Marzo!D32+[13]Abril!D32+[13]Mayo!D32+[13]Junio!D32+[13]Julio!D32+[13]Agosto!D32+[13]Septiembre!D32+[13]Octubre!D32+[13]Noviembre!D32+[13]Diciembre!D32</f>
        <v>89</v>
      </c>
      <c r="E35" s="21">
        <f>+[13]Enero!E32+[13]Febrero!E32+[13]Marzo!E32+[13]Abril!E32+[13]Mayo!E32+[13]Junio!E32+[13]Julio!E32+[13]Agosto!E32+[13]Septiembre!E32+[13]Octubre!E32+[13]Noviembre!E32+[13]Diciembre!E32</f>
        <v>9624</v>
      </c>
      <c r="F35" s="21">
        <f>+[13]Enero!F32+[13]Febrero!F32+[13]Marzo!F32+[13]Abril!F32+[13]Mayo!F32+[13]Junio!F32+[13]Julio!F32+[13]Agosto!F32+[13]Septiembre!F32+[13]Octubre!F32+[13]Noviembre!F32+[13]Diciembre!F32</f>
        <v>4883</v>
      </c>
      <c r="G35" s="21">
        <f>+[13]Enero!G32+[13]Febrero!G32+[13]Marzo!G32+[13]Abril!G32+[13]Mayo!G32+[13]Junio!G32+[13]Julio!G32+[13]Agosto!G32+[13]Septiembre!G32+[13]Octubre!G32+[13]Noviembre!G32+[13]Diciembre!G32</f>
        <v>2543</v>
      </c>
      <c r="H35" s="21">
        <f>+[13]Enero!H32+[13]Febrero!H32+[13]Marzo!H32+[13]Abril!H32+[13]Mayo!H32+[13]Junio!H32+[13]Julio!H32+[13]Agosto!H32+[13]Septiembre!H32+[13]Octubre!H32+[13]Noviembre!H32+[13]Diciembre!H32</f>
        <v>74</v>
      </c>
      <c r="I35" s="21">
        <f>+[13]Enero!I32+[13]Febrero!I32+[13]Marzo!I32+[13]Abril!I32+[13]Mayo!I32+[13]Junio!I32+[13]Julio!I32+[13]Agosto!I32+[13]Septiembre!I32+[13]Octubre!I32+[13]Noviembre!I32+[13]Diciembre!I32</f>
        <v>161</v>
      </c>
      <c r="J35" s="21">
        <f t="shared" si="0"/>
        <v>17686</v>
      </c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</row>
    <row r="36" spans="1:30" ht="20.100000000000001" customHeight="1" x14ac:dyDescent="0.2">
      <c r="A36" s="226" t="s">
        <v>158</v>
      </c>
      <c r="B36" s="21">
        <f>+[13]Enero!B33+[13]Febrero!B33+[13]Marzo!B33+[13]Abril!B33+[13]Mayo!B33+[13]Junio!B33+[13]Julio!B33+[13]Agosto!B33+[13]Septiembre!B33+[13]Octubre!B33+[13]Noviembre!B33+[13]Diciembre!B33</f>
        <v>509</v>
      </c>
      <c r="C36" s="21">
        <f>+[13]Enero!C33+[13]Febrero!C33+[13]Marzo!C33+[13]Abril!C33+[13]Mayo!C33+[13]Junio!C33+[13]Julio!C33+[13]Agosto!C33+[13]Septiembre!C33+[13]Octubre!C33+[13]Noviembre!C33+[13]Diciembre!C33</f>
        <v>140</v>
      </c>
      <c r="D36" s="21">
        <f>+[13]Enero!D33+[13]Febrero!D33+[13]Marzo!D33+[13]Abril!D33+[13]Mayo!D33+[13]Junio!D33+[13]Julio!D33+[13]Agosto!D33+[13]Septiembre!D33+[13]Octubre!D33+[13]Noviembre!D33+[13]Diciembre!D33</f>
        <v>1154</v>
      </c>
      <c r="E36" s="21">
        <f>+[13]Enero!E33+[13]Febrero!E33+[13]Marzo!E33+[13]Abril!E33+[13]Mayo!E33+[13]Junio!E33+[13]Julio!E33+[13]Agosto!E33+[13]Septiembre!E33+[13]Octubre!E33+[13]Noviembre!E33+[13]Diciembre!E33</f>
        <v>407</v>
      </c>
      <c r="F36" s="21">
        <f>+[13]Enero!F33+[13]Febrero!F33+[13]Marzo!F33+[13]Abril!F33+[13]Mayo!F33+[13]Junio!F33+[13]Julio!F33+[13]Agosto!F33+[13]Septiembre!F33+[13]Octubre!F33+[13]Noviembre!F33+[13]Diciembre!F33</f>
        <v>5881</v>
      </c>
      <c r="G36" s="21">
        <f>+[13]Enero!G33+[13]Febrero!G33+[13]Marzo!G33+[13]Abril!G33+[13]Mayo!G33+[13]Junio!G33+[13]Julio!G33+[13]Agosto!G33+[13]Septiembre!G33+[13]Octubre!G33+[13]Noviembre!G33+[13]Diciembre!G33</f>
        <v>961</v>
      </c>
      <c r="H36" s="21">
        <f>+[13]Enero!H33+[13]Febrero!H33+[13]Marzo!H33+[13]Abril!H33+[13]Mayo!H33+[13]Junio!H33+[13]Julio!H33+[13]Agosto!H33+[13]Septiembre!H33+[13]Octubre!H33+[13]Noviembre!H33+[13]Diciembre!H33</f>
        <v>14265</v>
      </c>
      <c r="I36" s="21">
        <f>+[13]Enero!I33+[13]Febrero!I33+[13]Marzo!I33+[13]Abril!I33+[13]Mayo!I33+[13]Junio!I33+[13]Julio!I33+[13]Agosto!I33+[13]Septiembre!I33+[13]Octubre!I33+[13]Noviembre!I33+[13]Diciembre!I33</f>
        <v>444</v>
      </c>
      <c r="J36" s="21">
        <f t="shared" si="0"/>
        <v>23761</v>
      </c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</row>
    <row r="37" spans="1:30" ht="20.100000000000001" customHeight="1" x14ac:dyDescent="0.2">
      <c r="A37" s="226" t="s">
        <v>159</v>
      </c>
      <c r="B37" s="21">
        <f>+[13]Enero!B34+[13]Febrero!B34+[13]Marzo!B34+[13]Abril!B34+[13]Mayo!B34+[13]Junio!B34+[13]Julio!B34+[13]Agosto!B34+[13]Septiembre!B34+[13]Octubre!B34+[13]Noviembre!B34+[13]Diciembre!B34</f>
        <v>278</v>
      </c>
      <c r="C37" s="21">
        <f>+[13]Enero!C34+[13]Febrero!C34+[13]Marzo!C34+[13]Abril!C34+[13]Mayo!C34+[13]Junio!C34+[13]Julio!C34+[13]Agosto!C34+[13]Septiembre!C34+[13]Octubre!C34+[13]Noviembre!C34+[13]Diciembre!C34</f>
        <v>5859</v>
      </c>
      <c r="D37" s="21">
        <f>+[13]Enero!D34+[13]Febrero!D34+[13]Marzo!D34+[13]Abril!D34+[13]Mayo!D34+[13]Junio!D34+[13]Julio!D34+[13]Agosto!D34+[13]Septiembre!D34+[13]Octubre!D34+[13]Noviembre!D34+[13]Diciembre!D34</f>
        <v>527</v>
      </c>
      <c r="E37" s="21">
        <f>+[13]Enero!E34+[13]Febrero!E34+[13]Marzo!E34+[13]Abril!E34+[13]Mayo!E34+[13]Junio!E34+[13]Julio!E34+[13]Agosto!E34+[13]Septiembre!E34+[13]Octubre!E34+[13]Noviembre!E34+[13]Diciembre!E34</f>
        <v>1486</v>
      </c>
      <c r="F37" s="21">
        <f>+[13]Enero!F34+[13]Febrero!F34+[13]Marzo!F34+[13]Abril!F34+[13]Mayo!F34+[13]Junio!F34+[13]Julio!F34+[13]Agosto!F34+[13]Septiembre!F34+[13]Octubre!F34+[13]Noviembre!F34+[13]Diciembre!F34</f>
        <v>3053</v>
      </c>
      <c r="G37" s="21">
        <f>+[13]Enero!G34+[13]Febrero!G34+[13]Marzo!G34+[13]Abril!G34+[13]Mayo!G34+[13]Junio!G34+[13]Julio!G34+[13]Agosto!G34+[13]Septiembre!G34+[13]Octubre!G34+[13]Noviembre!G34+[13]Diciembre!G34</f>
        <v>801</v>
      </c>
      <c r="H37" s="21">
        <f>+[13]Enero!H34+[13]Febrero!H34+[13]Marzo!H34+[13]Abril!H34+[13]Mayo!H34+[13]Junio!H34+[13]Julio!H34+[13]Agosto!H34+[13]Septiembre!H34+[13]Octubre!H34+[13]Noviembre!H34+[13]Diciembre!H34</f>
        <v>0</v>
      </c>
      <c r="I37" s="21">
        <f>+[13]Enero!I34+[13]Febrero!I34+[13]Marzo!I34+[13]Abril!I34+[13]Mayo!I34+[13]Junio!I34+[13]Julio!I34+[13]Agosto!I34+[13]Septiembre!I34+[13]Octubre!I34+[13]Noviembre!I34+[13]Diciembre!I34</f>
        <v>6525</v>
      </c>
      <c r="J37" s="21">
        <f t="shared" si="0"/>
        <v>18529</v>
      </c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</row>
    <row r="38" spans="1:30" ht="20.100000000000001" customHeight="1" x14ac:dyDescent="0.2">
      <c r="A38" s="226" t="s">
        <v>160</v>
      </c>
      <c r="B38" s="21">
        <f>+[13]Enero!B35+[13]Febrero!B35+[13]Marzo!B35+[13]Abril!B35+[13]Mayo!B35+[13]Junio!B35+[13]Julio!B35+[13]Agosto!B35+[13]Septiembre!B35+[13]Octubre!B35+[13]Noviembre!B35+[13]Diciembre!B35</f>
        <v>1326</v>
      </c>
      <c r="C38" s="21">
        <f>+[13]Enero!C35+[13]Febrero!C35+[13]Marzo!C35+[13]Abril!C35+[13]Mayo!C35+[13]Junio!C35+[13]Julio!C35+[13]Agosto!C35+[13]Septiembre!C35+[13]Octubre!C35+[13]Noviembre!C35+[13]Diciembre!C35</f>
        <v>2939</v>
      </c>
      <c r="D38" s="21">
        <f>+[13]Enero!D35+[13]Febrero!D35+[13]Marzo!D35+[13]Abril!D35+[13]Mayo!D35+[13]Junio!D35+[13]Julio!D35+[13]Agosto!D35+[13]Septiembre!D35+[13]Octubre!D35+[13]Noviembre!D35+[13]Diciembre!D35</f>
        <v>5835</v>
      </c>
      <c r="E38" s="21">
        <f>+[13]Enero!E35+[13]Febrero!E35+[13]Marzo!E35+[13]Abril!E35+[13]Mayo!E35+[13]Junio!E35+[13]Julio!E35+[13]Agosto!E35+[13]Septiembre!E35+[13]Octubre!E35+[13]Noviembre!E35+[13]Diciembre!E35</f>
        <v>3607</v>
      </c>
      <c r="F38" s="21">
        <f>+[13]Enero!F35+[13]Febrero!F35+[13]Marzo!F35+[13]Abril!F35+[13]Mayo!F35+[13]Junio!F35+[13]Julio!F35+[13]Agosto!F35+[13]Septiembre!F35+[13]Octubre!F35+[13]Noviembre!F35+[13]Diciembre!F35</f>
        <v>6403</v>
      </c>
      <c r="G38" s="21">
        <f>+[13]Enero!G35+[13]Febrero!G35+[13]Marzo!G35+[13]Abril!G35+[13]Mayo!G35+[13]Junio!G35+[13]Julio!G35+[13]Agosto!G35+[13]Septiembre!G35+[13]Octubre!G35+[13]Noviembre!G35+[13]Diciembre!G35</f>
        <v>2824</v>
      </c>
      <c r="H38" s="21">
        <f>+[13]Enero!H35+[13]Febrero!H35+[13]Marzo!H35+[13]Abril!H35+[13]Mayo!H35+[13]Junio!H35+[13]Julio!H35+[13]Agosto!H35+[13]Septiembre!H35+[13]Octubre!H35+[13]Noviembre!H35+[13]Diciembre!H35</f>
        <v>2205</v>
      </c>
      <c r="I38" s="21">
        <f>+[13]Enero!I35+[13]Febrero!I35+[13]Marzo!I35+[13]Abril!I35+[13]Mayo!I35+[13]Junio!I35+[13]Julio!I35+[13]Agosto!I35+[13]Septiembre!I35+[13]Octubre!I35+[13]Noviembre!I35+[13]Diciembre!I35</f>
        <v>1320</v>
      </c>
      <c r="J38" s="21">
        <f t="shared" si="0"/>
        <v>26459</v>
      </c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</row>
    <row r="39" spans="1:30" ht="20.100000000000001" customHeight="1" x14ac:dyDescent="0.2">
      <c r="A39" s="226" t="s">
        <v>161</v>
      </c>
      <c r="B39" s="21">
        <f>+[13]Enero!B36+[13]Febrero!B36+[13]Marzo!B36+[13]Abril!B36+[13]Mayo!B36+[13]Junio!B36+[13]Julio!B36+[13]Agosto!B36+[13]Septiembre!B36+[13]Octubre!B36+[13]Noviembre!B36+[13]Diciembre!B36</f>
        <v>484</v>
      </c>
      <c r="C39" s="21">
        <f>+[13]Enero!C36+[13]Febrero!C36+[13]Marzo!C36+[13]Abril!C36+[13]Mayo!C36+[13]Junio!C36+[13]Julio!C36+[13]Agosto!C36+[13]Septiembre!C36+[13]Octubre!C36+[13]Noviembre!C36+[13]Diciembre!C36</f>
        <v>69</v>
      </c>
      <c r="D39" s="21">
        <f>+[13]Enero!D36+[13]Febrero!D36+[13]Marzo!D36+[13]Abril!D36+[13]Mayo!D36+[13]Junio!D36+[13]Julio!D36+[13]Agosto!D36+[13]Septiembre!D36+[13]Octubre!D36+[13]Noviembre!D36+[13]Diciembre!D36</f>
        <v>1465</v>
      </c>
      <c r="E39" s="21">
        <f>+[13]Enero!E36+[13]Febrero!E36+[13]Marzo!E36+[13]Abril!E36+[13]Mayo!E36+[13]Junio!E36+[13]Julio!E36+[13]Agosto!E36+[13]Septiembre!E36+[13]Octubre!E36+[13]Noviembre!E36+[13]Diciembre!E36</f>
        <v>0</v>
      </c>
      <c r="F39" s="21">
        <f>+[13]Enero!F36+[13]Febrero!F36+[13]Marzo!F36+[13]Abril!F36+[13]Mayo!F36+[13]Junio!F36+[13]Julio!F36+[13]Agosto!F36+[13]Septiembre!F36+[13]Octubre!F36+[13]Noviembre!F36+[13]Diciembre!F36</f>
        <v>95</v>
      </c>
      <c r="G39" s="21">
        <f>+[13]Enero!G36+[13]Febrero!G36+[13]Marzo!G36+[13]Abril!G36+[13]Mayo!G36+[13]Junio!G36+[13]Julio!G36+[13]Agosto!G36+[13]Septiembre!G36+[13]Octubre!G36+[13]Noviembre!G36+[13]Diciembre!G36</f>
        <v>2782</v>
      </c>
      <c r="H39" s="21">
        <f>+[13]Enero!H36+[13]Febrero!H36+[13]Marzo!H36+[13]Abril!H36+[13]Mayo!H36+[13]Junio!H36+[13]Julio!H36+[13]Agosto!H36+[13]Septiembre!H36+[13]Octubre!H36+[13]Noviembre!H36+[13]Diciembre!H36</f>
        <v>2071</v>
      </c>
      <c r="I39" s="21">
        <f>+[13]Enero!I36+[13]Febrero!I36+[13]Marzo!I36+[13]Abril!I36+[13]Mayo!I36+[13]Junio!I36+[13]Julio!I36+[13]Agosto!I36+[13]Septiembre!I36+[13]Octubre!I36+[13]Noviembre!I36+[13]Diciembre!I36</f>
        <v>2163</v>
      </c>
      <c r="J39" s="21">
        <f t="shared" si="0"/>
        <v>9129</v>
      </c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</row>
    <row r="40" spans="1:30" ht="20.100000000000001" customHeight="1" x14ac:dyDescent="0.2">
      <c r="A40" s="226" t="s">
        <v>162</v>
      </c>
      <c r="B40" s="21">
        <f>+[13]Enero!B37+[13]Febrero!B37+[13]Marzo!B37+[13]Abril!B37+[13]Mayo!B37+[13]Junio!B37+[13]Julio!B37+[13]Agosto!B37+[13]Septiembre!B37+[13]Octubre!B37+[13]Noviembre!B37+[13]Diciembre!B37</f>
        <v>168</v>
      </c>
      <c r="C40" s="21">
        <f>+[13]Enero!C37+[13]Febrero!C37+[13]Marzo!C37+[13]Abril!C37+[13]Mayo!C37+[13]Junio!C37+[13]Julio!C37+[13]Agosto!C37+[13]Septiembre!C37+[13]Octubre!C37+[13]Noviembre!C37+[13]Diciembre!C37</f>
        <v>234</v>
      </c>
      <c r="D40" s="21">
        <f>+[13]Enero!D37+[13]Febrero!D37+[13]Marzo!D37+[13]Abril!D37+[13]Mayo!D37+[13]Junio!D37+[13]Julio!D37+[13]Agosto!D37+[13]Septiembre!D37+[13]Octubre!D37+[13]Noviembre!D37+[13]Diciembre!D37</f>
        <v>388</v>
      </c>
      <c r="E40" s="21">
        <f>+[13]Enero!E37+[13]Febrero!E37+[13]Marzo!E37+[13]Abril!E37+[13]Mayo!E37+[13]Junio!E37+[13]Julio!E37+[13]Agosto!E37+[13]Septiembre!E37+[13]Octubre!E37+[13]Noviembre!E37+[13]Diciembre!E37</f>
        <v>152</v>
      </c>
      <c r="F40" s="21">
        <f>+[13]Enero!F37+[13]Febrero!F37+[13]Marzo!F37+[13]Abril!F37+[13]Mayo!F37+[13]Junio!F37+[13]Julio!F37+[13]Agosto!F37+[13]Septiembre!F37+[13]Octubre!F37+[13]Noviembre!F37+[13]Diciembre!F37</f>
        <v>94</v>
      </c>
      <c r="G40" s="21">
        <f>+[13]Enero!G37+[13]Febrero!G37+[13]Marzo!G37+[13]Abril!G37+[13]Mayo!G37+[13]Junio!G37+[13]Julio!G37+[13]Agosto!G37+[13]Septiembre!G37+[13]Octubre!G37+[13]Noviembre!G37+[13]Diciembre!G37</f>
        <v>1487</v>
      </c>
      <c r="H40" s="21">
        <f>+[13]Enero!H37+[13]Febrero!H37+[13]Marzo!H37+[13]Abril!H37+[13]Mayo!H37+[13]Junio!H37+[13]Julio!H37+[13]Agosto!H37+[13]Septiembre!H37+[13]Octubre!H37+[13]Noviembre!H37+[13]Diciembre!H37</f>
        <v>526</v>
      </c>
      <c r="I40" s="21">
        <f>+[13]Enero!I37+[13]Febrero!I37+[13]Marzo!I37+[13]Abril!I37+[13]Mayo!I37+[13]Junio!I37+[13]Julio!I37+[13]Agosto!I37+[13]Septiembre!I37+[13]Octubre!I37+[13]Noviembre!I37+[13]Diciembre!I37</f>
        <v>260</v>
      </c>
      <c r="J40" s="21">
        <f t="shared" si="0"/>
        <v>3309</v>
      </c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</row>
    <row r="41" spans="1:30" ht="20.100000000000001" customHeight="1" x14ac:dyDescent="0.2">
      <c r="A41" s="226" t="s">
        <v>163</v>
      </c>
      <c r="B41" s="21">
        <f>+[13]Enero!B38+[13]Febrero!B38+[13]Marzo!B38+[13]Abril!B38+[13]Mayo!B38+[13]Junio!B38+[13]Julio!B38+[13]Agosto!B38+[13]Septiembre!B38+[13]Octubre!B38+[13]Noviembre!B38+[13]Diciembre!B38</f>
        <v>6167</v>
      </c>
      <c r="C41" s="21">
        <f>+[13]Enero!C38+[13]Febrero!C38+[13]Marzo!C38+[13]Abril!C38+[13]Mayo!C38+[13]Junio!C38+[13]Julio!C38+[13]Agosto!C38+[13]Septiembre!C38+[13]Octubre!C38+[13]Noviembre!C38+[13]Diciembre!C38</f>
        <v>29967</v>
      </c>
      <c r="D41" s="21">
        <f>+[13]Enero!D38+[13]Febrero!D38+[13]Marzo!D38+[13]Abril!D38+[13]Mayo!D38+[13]Junio!D38+[13]Julio!D38+[13]Agosto!D38+[13]Septiembre!D38+[13]Octubre!D38+[13]Noviembre!D38+[13]Diciembre!D38</f>
        <v>609</v>
      </c>
      <c r="E41" s="21">
        <f>+[13]Enero!E38+[13]Febrero!E38+[13]Marzo!E38+[13]Abril!E38+[13]Mayo!E38+[13]Junio!E38+[13]Julio!E38+[13]Agosto!E38+[13]Septiembre!E38+[13]Octubre!E38+[13]Noviembre!E38+[13]Diciembre!E38</f>
        <v>688</v>
      </c>
      <c r="F41" s="21">
        <f>+[13]Enero!F38+[13]Febrero!F38+[13]Marzo!F38+[13]Abril!F38+[13]Mayo!F38+[13]Junio!F38+[13]Julio!F38+[13]Agosto!F38+[13]Septiembre!F38+[13]Octubre!F38+[13]Noviembre!F38+[13]Diciembre!F38</f>
        <v>48047</v>
      </c>
      <c r="G41" s="21">
        <f>+[13]Enero!G38+[13]Febrero!G38+[13]Marzo!G38+[13]Abril!G38+[13]Mayo!G38+[13]Junio!G38+[13]Julio!G38+[13]Agosto!G38+[13]Septiembre!G38+[13]Octubre!G38+[13]Noviembre!G38+[13]Diciembre!G38</f>
        <v>0</v>
      </c>
      <c r="H41" s="21">
        <f>+[13]Enero!H38+[13]Febrero!H38+[13]Marzo!H38+[13]Abril!H38+[13]Mayo!H38+[13]Junio!H38+[13]Julio!H38+[13]Agosto!H38+[13]Septiembre!H38+[13]Octubre!H38+[13]Noviembre!H38+[13]Diciembre!H38</f>
        <v>0</v>
      </c>
      <c r="I41" s="21">
        <f>+[13]Enero!I38+[13]Febrero!I38+[13]Marzo!I38+[13]Abril!I38+[13]Mayo!I38+[13]Junio!I38+[13]Julio!I38+[13]Agosto!I38+[13]Septiembre!I38+[13]Octubre!I38+[13]Noviembre!I38+[13]Diciembre!I38</f>
        <v>460</v>
      </c>
      <c r="J41" s="21">
        <f t="shared" si="0"/>
        <v>85938</v>
      </c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</row>
    <row r="42" spans="1:30" ht="20.100000000000001" customHeight="1" x14ac:dyDescent="0.2">
      <c r="A42" s="226" t="s">
        <v>164</v>
      </c>
      <c r="B42" s="21">
        <f>+[13]Enero!B39+[13]Febrero!B39+[13]Marzo!B39+[13]Abril!B39+[13]Mayo!B39+[13]Junio!B39+[13]Julio!B39+[13]Agosto!B39+[13]Septiembre!B39+[13]Octubre!B39+[13]Noviembre!B39+[13]Diciembre!B39</f>
        <v>0</v>
      </c>
      <c r="C42" s="21">
        <f>+[13]Enero!C39+[13]Febrero!C39+[13]Marzo!C39+[13]Abril!C39+[13]Mayo!C39+[13]Junio!C39+[13]Julio!C39+[13]Agosto!C39+[13]Septiembre!C39+[13]Octubre!C39+[13]Noviembre!C39+[13]Diciembre!C39</f>
        <v>0</v>
      </c>
      <c r="D42" s="21">
        <f>+[13]Enero!D39+[13]Febrero!D39+[13]Marzo!D39+[13]Abril!D39+[13]Mayo!D39+[13]Junio!D39+[13]Julio!D39+[13]Agosto!D39+[13]Septiembre!D39+[13]Octubre!D39+[13]Noviembre!D39+[13]Diciembre!D39</f>
        <v>17</v>
      </c>
      <c r="E42" s="21">
        <f>+[13]Enero!E39+[13]Febrero!E39+[13]Marzo!E39+[13]Abril!E39+[13]Mayo!E39+[13]Junio!E39+[13]Julio!E39+[13]Agosto!E39+[13]Septiembre!E39+[13]Octubre!E39+[13]Noviembre!E39+[13]Diciembre!E39</f>
        <v>0</v>
      </c>
      <c r="F42" s="21">
        <f>+[13]Enero!F39+[13]Febrero!F39+[13]Marzo!F39+[13]Abril!F39+[13]Mayo!F39+[13]Junio!F39+[13]Julio!F39+[13]Agosto!F39+[13]Septiembre!F39+[13]Octubre!F39+[13]Noviembre!F39+[13]Diciembre!F39</f>
        <v>7140</v>
      </c>
      <c r="G42" s="21">
        <f>+[13]Enero!G39+[13]Febrero!G39+[13]Marzo!G39+[13]Abril!G39+[13]Mayo!G39+[13]Junio!G39+[13]Julio!G39+[13]Agosto!G39+[13]Septiembre!G39+[13]Octubre!G39+[13]Noviembre!G39+[13]Diciembre!G39</f>
        <v>0</v>
      </c>
      <c r="H42" s="21">
        <f>+[13]Enero!H39+[13]Febrero!H39+[13]Marzo!H39+[13]Abril!H39+[13]Mayo!H39+[13]Junio!H39+[13]Julio!H39+[13]Agosto!H39+[13]Septiembre!H39+[13]Octubre!H39+[13]Noviembre!H39+[13]Diciembre!H39</f>
        <v>0</v>
      </c>
      <c r="I42" s="21">
        <f>+[13]Enero!I39+[13]Febrero!I39+[13]Marzo!I39+[13]Abril!I39+[13]Mayo!I39+[13]Junio!I39+[13]Julio!I39+[13]Agosto!I39+[13]Septiembre!I39+[13]Octubre!I39+[13]Noviembre!I39+[13]Diciembre!I39</f>
        <v>200</v>
      </c>
      <c r="J42" s="21">
        <f t="shared" si="0"/>
        <v>7357</v>
      </c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</row>
    <row r="43" spans="1:30" ht="20.100000000000001" customHeight="1" x14ac:dyDescent="0.2">
      <c r="A43" s="226" t="s">
        <v>165</v>
      </c>
      <c r="B43" s="21">
        <f>+[13]Enero!B40+[13]Febrero!B40+[13]Marzo!B40+[13]Abril!B40+[13]Mayo!B40+[13]Junio!B40+[13]Julio!B40+[13]Agosto!B40+[13]Septiembre!B40+[13]Octubre!B40+[13]Noviembre!B40+[13]Diciembre!B40</f>
        <v>6835</v>
      </c>
      <c r="C43" s="21">
        <f>+[13]Enero!C40+[13]Febrero!C40+[13]Marzo!C40+[13]Abril!C40+[13]Mayo!C40+[13]Junio!C40+[13]Julio!C40+[13]Agosto!C40+[13]Septiembre!C40+[13]Octubre!C40+[13]Noviembre!C40+[13]Diciembre!C40</f>
        <v>4445</v>
      </c>
      <c r="D43" s="21">
        <f>+[13]Enero!D40+[13]Febrero!D40+[13]Marzo!D40+[13]Abril!D40+[13]Mayo!D40+[13]Junio!D40+[13]Julio!D40+[13]Agosto!D40+[13]Septiembre!D40+[13]Octubre!D40+[13]Noviembre!D40+[13]Diciembre!D40</f>
        <v>27149</v>
      </c>
      <c r="E43" s="21">
        <f>+[13]Enero!E40+[13]Febrero!E40+[13]Marzo!E40+[13]Abril!E40+[13]Mayo!E40+[13]Junio!E40+[13]Julio!E40+[13]Agosto!E40+[13]Septiembre!E40+[13]Octubre!E40+[13]Noviembre!E40+[13]Diciembre!E40</f>
        <v>1630</v>
      </c>
      <c r="F43" s="21">
        <f>+[13]Enero!F40+[13]Febrero!F40+[13]Marzo!F40+[13]Abril!F40+[13]Mayo!F40+[13]Junio!F40+[13]Julio!F40+[13]Agosto!F40+[13]Septiembre!F40+[13]Octubre!F40+[13]Noviembre!F40+[13]Diciembre!F40</f>
        <v>17590</v>
      </c>
      <c r="G43" s="21">
        <f>+[13]Enero!G40+[13]Febrero!G40+[13]Marzo!G40+[13]Abril!G40+[13]Mayo!G40+[13]Junio!G40+[13]Julio!G40+[13]Agosto!G40+[13]Septiembre!G40+[13]Octubre!G40+[13]Noviembre!G40+[13]Diciembre!G40</f>
        <v>3169</v>
      </c>
      <c r="H43" s="21">
        <f>+[13]Enero!H40+[13]Febrero!H40+[13]Marzo!H40+[13]Abril!H40+[13]Mayo!H40+[13]Junio!H40+[13]Julio!H40+[13]Agosto!H40+[13]Septiembre!H40+[13]Octubre!H40+[13]Noviembre!H40+[13]Diciembre!H40</f>
        <v>7964</v>
      </c>
      <c r="I43" s="21">
        <f>+[13]Enero!I40+[13]Febrero!I40+[13]Marzo!I40+[13]Abril!I40+[13]Mayo!I40+[13]Junio!I40+[13]Julio!I40+[13]Agosto!I40+[13]Septiembre!I40+[13]Octubre!I40+[13]Noviembre!I40+[13]Diciembre!I40</f>
        <v>1586</v>
      </c>
      <c r="J43" s="21">
        <f t="shared" si="0"/>
        <v>70368</v>
      </c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</row>
    <row r="44" spans="1:30" ht="20.100000000000001" customHeight="1" x14ac:dyDescent="0.2">
      <c r="A44" s="226" t="s">
        <v>166</v>
      </c>
      <c r="B44" s="21">
        <f>+[13]Enero!B41+[13]Febrero!B41+[13]Marzo!B41+[13]Abril!B41+[13]Mayo!B41+[13]Junio!B41+[13]Julio!B41+[13]Agosto!B41+[13]Septiembre!B41+[13]Octubre!B41+[13]Noviembre!B41+[13]Diciembre!B41</f>
        <v>31432</v>
      </c>
      <c r="C44" s="21">
        <f>+[13]Enero!C41+[13]Febrero!C41+[13]Marzo!C41+[13]Abril!C41+[13]Mayo!C41+[13]Junio!C41+[13]Julio!C41+[13]Agosto!C41+[13]Septiembre!C41+[13]Octubre!C41+[13]Noviembre!C41+[13]Diciembre!C41</f>
        <v>35073</v>
      </c>
      <c r="D44" s="21">
        <f>+[13]Enero!D41+[13]Febrero!D41+[13]Marzo!D41+[13]Abril!D41+[13]Mayo!D41+[13]Junio!D41+[13]Julio!D41+[13]Agosto!D41+[13]Septiembre!D41+[13]Octubre!D41+[13]Noviembre!D41+[13]Diciembre!D41</f>
        <v>27425</v>
      </c>
      <c r="E44" s="21">
        <f>+[13]Enero!E41+[13]Febrero!E41+[13]Marzo!E41+[13]Abril!E41+[13]Mayo!E41+[13]Junio!E41+[13]Julio!E41+[13]Agosto!E41+[13]Septiembre!E41+[13]Octubre!E41+[13]Noviembre!E41+[13]Diciembre!E41</f>
        <v>45611</v>
      </c>
      <c r="F44" s="21">
        <f>+[13]Enero!F41+[13]Febrero!F41+[13]Marzo!F41+[13]Abril!F41+[13]Mayo!F41+[13]Junio!F41+[13]Julio!F41+[13]Agosto!F41+[13]Septiembre!F41+[13]Octubre!F41+[13]Noviembre!F41+[13]Diciembre!F41</f>
        <v>42155</v>
      </c>
      <c r="G44" s="21">
        <f>+[13]Enero!G41+[13]Febrero!G41+[13]Marzo!G41+[13]Abril!G41+[13]Mayo!G41+[13]Junio!G41+[13]Julio!G41+[13]Agosto!G41+[13]Septiembre!G41+[13]Octubre!G41+[13]Noviembre!G41+[13]Diciembre!G41</f>
        <v>28041</v>
      </c>
      <c r="H44" s="21">
        <f>+[13]Enero!H41+[13]Febrero!H41+[13]Marzo!H41+[13]Abril!H41+[13]Mayo!H41+[13]Junio!H41+[13]Julio!H41+[13]Agosto!H41+[13]Septiembre!H41+[13]Octubre!H41+[13]Noviembre!H41+[13]Diciembre!H41</f>
        <v>26106</v>
      </c>
      <c r="I44" s="21">
        <f>+[13]Enero!I41+[13]Febrero!I41+[13]Marzo!I41+[13]Abril!I41+[13]Mayo!I41+[13]Junio!I41+[13]Julio!I41+[13]Agosto!I41+[13]Septiembre!I41+[13]Octubre!I41+[13]Noviembre!I41+[13]Diciembre!I41</f>
        <v>13650</v>
      </c>
      <c r="J44" s="21">
        <f t="shared" si="0"/>
        <v>249493</v>
      </c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</row>
    <row r="45" spans="1:30" ht="20.100000000000001" customHeight="1" x14ac:dyDescent="0.2">
      <c r="A45" s="227" t="s">
        <v>10</v>
      </c>
      <c r="B45" s="228">
        <f t="shared" ref="B45:J45" si="1">SUM(B11:B44)</f>
        <v>260691.13158139132</v>
      </c>
      <c r="C45" s="228">
        <f t="shared" si="1"/>
        <v>1548712.6349261985</v>
      </c>
      <c r="D45" s="228">
        <f t="shared" si="1"/>
        <v>978925.1344124194</v>
      </c>
      <c r="E45" s="228">
        <f t="shared" si="1"/>
        <v>782599.58286224422</v>
      </c>
      <c r="F45" s="228">
        <f t="shared" si="1"/>
        <v>410064.89293920633</v>
      </c>
      <c r="G45" s="228">
        <f t="shared" si="1"/>
        <v>342193</v>
      </c>
      <c r="H45" s="228">
        <f t="shared" si="1"/>
        <v>1182126.385732817</v>
      </c>
      <c r="I45" s="228">
        <f t="shared" si="1"/>
        <v>203570.23754572336</v>
      </c>
      <c r="J45" s="228">
        <f t="shared" si="1"/>
        <v>5708883</v>
      </c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</row>
    <row r="46" spans="1:30" x14ac:dyDescent="0.2">
      <c r="A46" s="185" t="s">
        <v>254</v>
      </c>
      <c r="B46" s="187"/>
      <c r="C46" s="187"/>
      <c r="D46" s="187"/>
      <c r="E46" s="187"/>
      <c r="F46" s="187" t="s">
        <v>272</v>
      </c>
      <c r="G46" s="187"/>
      <c r="H46" s="187"/>
      <c r="I46" s="187"/>
      <c r="J46" s="187"/>
      <c r="K46" s="187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</row>
    <row r="47" spans="1:30" x14ac:dyDescent="0.2">
      <c r="A47" s="185" t="s">
        <v>255</v>
      </c>
      <c r="B47" s="187"/>
      <c r="C47" s="187"/>
      <c r="D47" s="187"/>
      <c r="E47" s="187"/>
      <c r="F47" s="187" t="s">
        <v>273</v>
      </c>
      <c r="G47" s="187"/>
      <c r="H47" s="187"/>
      <c r="I47" s="187"/>
      <c r="J47" s="187"/>
      <c r="K47" s="187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</row>
    <row r="48" spans="1:30" ht="15" customHeight="1" x14ac:dyDescent="0.2">
      <c r="A48" s="187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</row>
    <row r="49" spans="1:30" x14ac:dyDescent="0.2">
      <c r="A49" s="187"/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</row>
    <row r="50" spans="1:30" x14ac:dyDescent="0.2">
      <c r="A50" s="187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</row>
    <row r="51" spans="1:30" x14ac:dyDescent="0.2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</row>
    <row r="52" spans="1:30" x14ac:dyDescent="0.2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</row>
    <row r="53" spans="1:30" x14ac:dyDescent="0.2">
      <c r="A53" s="245"/>
      <c r="B53" s="245"/>
      <c r="C53" s="245"/>
      <c r="D53" s="245"/>
      <c r="E53" s="245"/>
      <c r="F53" s="245"/>
      <c r="G53" s="245"/>
      <c r="H53" s="245"/>
      <c r="I53" s="245"/>
      <c r="J53" s="24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</row>
    <row r="54" spans="1:30" s="225" customFormat="1" ht="15.75" x14ac:dyDescent="0.25">
      <c r="A54" s="244" t="s">
        <v>197</v>
      </c>
      <c r="B54" s="244"/>
      <c r="C54" s="244"/>
      <c r="D54" s="244"/>
      <c r="E54" s="244"/>
      <c r="F54" s="244"/>
      <c r="G54" s="244"/>
      <c r="H54" s="244"/>
      <c r="I54" s="244"/>
      <c r="J54" s="24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24"/>
      <c r="AD54" s="224"/>
    </row>
    <row r="55" spans="1:30" s="225" customFormat="1" ht="15.75" x14ac:dyDescent="0.25">
      <c r="A55" s="244" t="s">
        <v>192</v>
      </c>
      <c r="B55" s="244"/>
      <c r="C55" s="244"/>
      <c r="D55" s="244"/>
      <c r="E55" s="244"/>
      <c r="F55" s="244"/>
      <c r="G55" s="244"/>
      <c r="H55" s="244"/>
      <c r="I55" s="244"/>
      <c r="J55" s="24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  <c r="AA55" s="224"/>
      <c r="AB55" s="224"/>
      <c r="AC55" s="224"/>
      <c r="AD55" s="224"/>
    </row>
    <row r="56" spans="1:30" ht="3.75" customHeight="1" x14ac:dyDescent="0.2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</row>
    <row r="57" spans="1:30" hidden="1" x14ac:dyDescent="0.2"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</row>
    <row r="58" spans="1:30" x14ac:dyDescent="0.2">
      <c r="A58" s="126" t="s">
        <v>1</v>
      </c>
      <c r="B58" s="126" t="s">
        <v>2</v>
      </c>
      <c r="C58" s="126" t="s">
        <v>3</v>
      </c>
      <c r="D58" s="126" t="s">
        <v>4</v>
      </c>
      <c r="E58" s="126" t="s">
        <v>5</v>
      </c>
      <c r="F58" s="126" t="s">
        <v>6</v>
      </c>
      <c r="G58" s="126" t="s">
        <v>7</v>
      </c>
      <c r="H58" s="126" t="s">
        <v>8</v>
      </c>
      <c r="I58" s="126" t="s">
        <v>9</v>
      </c>
      <c r="J58" s="126" t="s">
        <v>10</v>
      </c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</row>
    <row r="59" spans="1:30" ht="20.100000000000001" customHeight="1" x14ac:dyDescent="0.2">
      <c r="A59" s="226" t="s">
        <v>133</v>
      </c>
      <c r="B59" s="21">
        <f>+[13]Enero!B52+[13]Febrero!B56+[13]Marzo!B56+[13]Abril!B55+[13]Mayo!B56+[13]Junio!B56+[13]Julio!B56+[13]Agosto!B56+[13]Septiembre!B56+[13]Octubre!B56+[13]Noviembre!B56+[13]Diciembre!B56</f>
        <v>36368.643034176042</v>
      </c>
      <c r="C59" s="21">
        <f>+[13]Enero!C52+[13]Febrero!C56+[13]Marzo!C56+[13]Abril!C55+[13]Mayo!C56+[13]Junio!C56+[13]Julio!C56+[13]Agosto!C56+[13]Septiembre!C56+[13]Octubre!C56+[13]Noviembre!C56+[13]Diciembre!C56</f>
        <v>1203431.1463544145</v>
      </c>
      <c r="D59" s="21">
        <f>+[13]Enero!D52+[13]Febrero!D56+[13]Marzo!D56+[13]Abril!D55+[13]Mayo!D56+[13]Junio!D56+[13]Julio!D56+[13]Agosto!D56+[13]Septiembre!D56+[13]Octubre!D56+[13]Noviembre!D56+[13]Diciembre!D56</f>
        <v>723208.44239180721</v>
      </c>
      <c r="E59" s="21">
        <f>+[13]Enero!E52+[13]Febrero!E56+[13]Marzo!E56+[13]Abril!E55+[13]Mayo!E56+[13]Junio!E56+[13]Julio!E56+[13]Agosto!E56+[13]Septiembre!E56+[13]Octubre!E56+[13]Noviembre!E56+[13]Diciembre!E56</f>
        <v>393987.71575135383</v>
      </c>
      <c r="F59" s="21">
        <f>+[13]Enero!F52+[13]Febrero!F56+[13]Marzo!F56+[13]Abril!F55+[13]Mayo!F56+[13]Junio!F56+[13]Julio!F56+[13]Agosto!F56+[13]Septiembre!F56+[13]Octubre!F56+[13]Noviembre!F56+[13]Diciembre!F56</f>
        <v>47417.187522548084</v>
      </c>
      <c r="G59" s="21">
        <f>+[13]Enero!G52+[13]Febrero!G56+[13]Marzo!G56+[13]Abril!G55+[13]Mayo!G56+[13]Junio!G56+[13]Julio!G56+[13]Agosto!G56+[13]Septiembre!G56+[13]Octubre!G56+[13]Noviembre!G56+[13]Diciembre!G56</f>
        <v>0</v>
      </c>
      <c r="H59" s="21">
        <f>+[13]Enero!H52+[13]Febrero!H56+[13]Marzo!H56+[13]Abril!H55+[13]Mayo!H56+[13]Junio!H56+[13]Julio!H56+[13]Agosto!H56+[13]Septiembre!H56+[13]Octubre!H56+[13]Noviembre!H56+[13]Diciembre!H56</f>
        <v>125297.8279972625</v>
      </c>
      <c r="I59" s="21">
        <f>+[13]Enero!I52+[13]Febrero!I56+[13]Marzo!I56+[13]Abril!I55+[13]Mayo!I56+[13]Junio!I56+[13]Julio!I56+[13]Agosto!I56+[13]Septiembre!I56+[13]Octubre!I56+[13]Noviembre!I56+[13]Diciembre!I56</f>
        <v>20177.036948437741</v>
      </c>
      <c r="J59" s="21">
        <f>SUM(B59:I59)</f>
        <v>2549888</v>
      </c>
      <c r="K59" s="85"/>
      <c r="L59" s="9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</row>
    <row r="60" spans="1:30" ht="20.100000000000001" customHeight="1" x14ac:dyDescent="0.2">
      <c r="A60" s="226" t="s">
        <v>134</v>
      </c>
      <c r="B60" s="21">
        <f>+[13]Enero!B53+[13]Febrero!B57+[13]Marzo!B57+[13]Abril!B56+[13]Mayo!B57+[13]Junio!B57+[13]Julio!B57+[13]Agosto!B57+[13]Septiembre!B57+[13]Octubre!B57+[13]Noviembre!B57+[13]Diciembre!B57</f>
        <v>50612</v>
      </c>
      <c r="C60" s="21">
        <f>+[13]Enero!C53+[13]Febrero!C57+[13]Marzo!C57+[13]Abril!C56+[13]Mayo!C57+[13]Junio!C57+[13]Julio!C57+[13]Agosto!C57+[13]Septiembre!C57+[13]Octubre!C57+[13]Noviembre!C57+[13]Diciembre!C57</f>
        <v>19360</v>
      </c>
      <c r="D60" s="21">
        <f>+[13]Enero!D53+[13]Febrero!D57+[13]Marzo!D57+[13]Abril!D56+[13]Mayo!D57+[13]Junio!D57+[13]Julio!D57+[13]Agosto!D57+[13]Septiembre!D57+[13]Octubre!D57+[13]Noviembre!D57+[13]Diciembre!D57</f>
        <v>38421</v>
      </c>
      <c r="E60" s="21">
        <f>+[13]Enero!E53+[13]Febrero!E57+[13]Marzo!E57+[13]Abril!E56+[13]Mayo!E57+[13]Junio!E57+[13]Julio!E57+[13]Agosto!E57+[13]Septiembre!E57+[13]Octubre!E57+[13]Noviembre!E57+[13]Diciembre!E57</f>
        <v>26257</v>
      </c>
      <c r="F60" s="21">
        <f>+[13]Enero!F53+[13]Febrero!F57+[13]Marzo!F57+[13]Abril!F56+[13]Mayo!F57+[13]Junio!F57+[13]Julio!F57+[13]Agosto!F57+[13]Septiembre!F57+[13]Octubre!F57+[13]Noviembre!F57+[13]Diciembre!F57</f>
        <v>37472</v>
      </c>
      <c r="G60" s="21">
        <f>+[13]Enero!G53+[13]Febrero!G57+[13]Marzo!G57+[13]Abril!G56+[13]Mayo!G57+[13]Junio!G57+[13]Julio!G57+[13]Agosto!G57+[13]Septiembre!G57+[13]Octubre!G57+[13]Noviembre!G57+[13]Diciembre!G57</f>
        <v>41393</v>
      </c>
      <c r="H60" s="21">
        <f>+[13]Enero!H53+[13]Febrero!H57+[13]Marzo!H57+[13]Abril!H56+[13]Mayo!H57+[13]Junio!H57+[13]Julio!H57+[13]Agosto!H57+[13]Septiembre!H57+[13]Octubre!H57+[13]Noviembre!H57+[13]Diciembre!H57</f>
        <v>222728</v>
      </c>
      <c r="I60" s="21">
        <f>+[13]Enero!I53+[13]Febrero!I57+[13]Marzo!I57+[13]Abril!I56+[13]Mayo!I57+[13]Junio!I57+[13]Julio!I57+[13]Agosto!I57+[13]Septiembre!I57+[13]Octubre!I57+[13]Noviembre!I57+[13]Diciembre!I57</f>
        <v>21830</v>
      </c>
      <c r="J60" s="21">
        <f t="shared" ref="J60:J90" si="2">SUM(B60:I60)</f>
        <v>458073</v>
      </c>
      <c r="K60" s="85"/>
      <c r="L60" s="9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</row>
    <row r="61" spans="1:30" ht="20.100000000000001" customHeight="1" x14ac:dyDescent="0.2">
      <c r="A61" s="226" t="s">
        <v>135</v>
      </c>
      <c r="B61" s="21">
        <f>+[13]Enero!B54+[13]Febrero!B58+[13]Marzo!B58+[13]Abril!B57+[13]Mayo!B58+[13]Junio!B58+[13]Julio!B58+[13]Agosto!B58+[13]Septiembre!B58+[13]Octubre!B58+[13]Noviembre!B58+[13]Diciembre!B58</f>
        <v>0</v>
      </c>
      <c r="C61" s="21">
        <f>+[13]Enero!C54+[13]Febrero!C58+[13]Marzo!C58+[13]Abril!C57+[13]Mayo!C58+[13]Junio!C58+[13]Julio!C58+[13]Agosto!C58+[13]Septiembre!C58+[13]Octubre!C58+[13]Noviembre!C58+[13]Diciembre!C58</f>
        <v>0</v>
      </c>
      <c r="D61" s="21">
        <f>+[13]Enero!D54+[13]Febrero!D58+[13]Marzo!D58+[13]Abril!D57+[13]Mayo!D58+[13]Junio!D58+[13]Julio!D58+[13]Agosto!D58+[13]Septiembre!D58+[13]Octubre!D58+[13]Noviembre!D58+[13]Diciembre!D58</f>
        <v>8610</v>
      </c>
      <c r="E61" s="21">
        <f>+[13]Enero!E54+[13]Febrero!E58+[13]Marzo!E58+[13]Abril!E57+[13]Mayo!E58+[13]Junio!E58+[13]Julio!E58+[13]Agosto!E58+[13]Septiembre!E58+[13]Octubre!E58+[13]Noviembre!E58+[13]Diciembre!E58</f>
        <v>0</v>
      </c>
      <c r="F61" s="21">
        <f>+[13]Enero!F54+[13]Febrero!F58+[13]Marzo!F58+[13]Abril!F57+[13]Mayo!F58+[13]Junio!F58+[13]Julio!F58+[13]Agosto!F58+[13]Septiembre!F58+[13]Octubre!F58+[13]Noviembre!F58+[13]Diciembre!F58</f>
        <v>0</v>
      </c>
      <c r="G61" s="21">
        <f>+[13]Enero!G54+[13]Febrero!G58+[13]Marzo!G58+[13]Abril!G57+[13]Mayo!G58+[13]Junio!G58+[13]Julio!G58+[13]Agosto!G58+[13]Septiembre!G58+[13]Octubre!G58+[13]Noviembre!G58+[13]Diciembre!G58</f>
        <v>25649</v>
      </c>
      <c r="H61" s="21">
        <f>+[13]Enero!H54+[13]Febrero!H58+[13]Marzo!H58+[13]Abril!H57+[13]Mayo!H58+[13]Junio!H58+[13]Julio!H58+[13]Agosto!H58+[13]Septiembre!H58+[13]Octubre!H58+[13]Noviembre!H58+[13]Diciembre!H58</f>
        <v>6238</v>
      </c>
      <c r="I61" s="21">
        <f>+[13]Enero!I54+[13]Febrero!I58+[13]Marzo!I58+[13]Abril!I57+[13]Mayo!I58+[13]Junio!I58+[13]Julio!I58+[13]Agosto!I58+[13]Septiembre!I58+[13]Octubre!I58+[13]Noviembre!I58+[13]Diciembre!I58</f>
        <v>0</v>
      </c>
      <c r="J61" s="21">
        <f t="shared" si="2"/>
        <v>40497</v>
      </c>
      <c r="K61" s="85"/>
      <c r="L61" s="9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</row>
    <row r="62" spans="1:30" ht="20.100000000000001" customHeight="1" x14ac:dyDescent="0.2">
      <c r="A62" s="226" t="s">
        <v>136</v>
      </c>
      <c r="B62" s="79">
        <f>+([13]Enero!B55+[13]Febrero!B59+[13]Marzo!B59+[13]Abril!B58+[13]Mayo!B59+[13]Junio!B59+[13]Julio!B59+[13]Agosto!B59+[13]Septiembre!B59+[13]Octubre!B59+[13]Noviembre!B59+[13]Diciembre!B59)/1.62</f>
        <v>17861.111111111109</v>
      </c>
      <c r="C62" s="79">
        <f>+([13]Enero!C55+[13]Febrero!C59+[13]Marzo!C59+[13]Abril!C58+[13]Mayo!C59+[13]Junio!C59+[13]Julio!C59+[13]Agosto!C59+[13]Septiembre!C59+[13]Octubre!C59+[13]Noviembre!C59+[13]Diciembre!C59)/7.62</f>
        <v>451894.35695538059</v>
      </c>
      <c r="D62" s="79">
        <f>+([13]Enero!D55+[13]Febrero!D59+[13]Marzo!D59+[13]Abril!D58+[13]Mayo!D59+[13]Junio!D59+[13]Julio!D59+[13]Agosto!D59+[13]Septiembre!D59+[13]Octubre!D59+[13]Noviembre!D59+[13]Diciembre!D59)/0.8</f>
        <v>71368.75</v>
      </c>
      <c r="E62" s="79">
        <f>+([13]Enero!E55+[13]Febrero!E59+[13]Marzo!E59+[13]Abril!E58+[13]Mayo!E59+[13]Junio!E59+[13]Julio!E59+[13]Agosto!E59+[13]Septiembre!E59+[13]Octubre!E59+[13]Noviembre!E59+[13]Diciembre!E59)/5.62</f>
        <v>5374.7330960854088</v>
      </c>
      <c r="F62" s="79">
        <f>+([13]Enero!F55+[13]Febrero!F59+[13]Marzo!F59+[13]Abril!F58+[13]Mayo!F59+[13]Junio!F59+[13]Julio!F59+[13]Agosto!F59+[13]Septiembre!F59+[13]Octubre!F59+[13]Noviembre!F59+[13]Diciembre!F59)/7.62</f>
        <v>14225.984251968504</v>
      </c>
      <c r="G62" s="79">
        <f>+([13]Enero!G55+[13]Febrero!G59+[13]Marzo!G59+[13]Abril!G58+[13]Mayo!G59+[13]Junio!G59+[13]Julio!G59+[13]Agosto!G59+[13]Septiembre!G59+[13]Octubre!G59+[13]Noviembre!G59+[13]Diciembre!G59)/2.2</f>
        <v>61992.272727272721</v>
      </c>
      <c r="H62" s="79">
        <f>+([13]Enero!H55+[13]Febrero!H59+[13]Marzo!H59+[13]Abril!H58+[13]Mayo!H59+[13]Junio!H59+[13]Julio!H59+[13]Agosto!H59+[13]Septiembre!H59+[13]Octubre!H59+[13]Noviembre!H59+[13]Diciembre!H59)/4</f>
        <v>2559.25</v>
      </c>
      <c r="I62" s="79">
        <f>+([13]Enero!I55+[13]Febrero!I59+[13]Marzo!I59+[13]Abril!I58+[13]Mayo!I59+[13]Junio!I59+[13]Julio!I59+[13]Agosto!I59+[13]Septiembre!I59+[13]Octubre!I59+[13]Noviembre!I59+[13]Diciembre!I59)/3.41099</f>
        <v>136096.26530713958</v>
      </c>
      <c r="J62" s="21">
        <f>SUM(B62:I62)</f>
        <v>761372.72344895778</v>
      </c>
      <c r="K62" s="95"/>
      <c r="L62" s="9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</row>
    <row r="63" spans="1:30" ht="20.100000000000001" customHeight="1" x14ac:dyDescent="0.2">
      <c r="A63" s="226" t="s">
        <v>137</v>
      </c>
      <c r="B63" s="21">
        <f>+[13]Enero!B56+[13]Febrero!B60+[13]Marzo!B60+[13]Abril!B59+[13]Mayo!B60+[13]Junio!B60+[13]Julio!B60+[13]Agosto!B60+[13]Septiembre!B60+[13]Octubre!B60+[13]Noviembre!B60+[13]Diciembre!B60</f>
        <v>100</v>
      </c>
      <c r="C63" s="21">
        <f>+[13]Enero!C56+[13]Febrero!C60+[13]Marzo!C60+[13]Abril!C59+[13]Mayo!C60+[13]Junio!C60+[13]Julio!C60+[13]Agosto!C60+[13]Septiembre!C60+[13]Octubre!C60+[13]Noviembre!C60+[13]Diciembre!C60</f>
        <v>1594</v>
      </c>
      <c r="D63" s="21">
        <f>+[13]Enero!D56+[13]Febrero!D60+[13]Marzo!D60+[13]Abril!D59+[13]Mayo!D60+[13]Junio!D60+[13]Julio!D60+[13]Agosto!D60+[13]Septiembre!D60+[13]Octubre!D60+[13]Noviembre!D60+[13]Diciembre!D60</f>
        <v>15168</v>
      </c>
      <c r="E63" s="21">
        <f>+[13]Enero!E56+[13]Febrero!E60+[13]Marzo!E60+[13]Abril!E59+[13]Mayo!E60+[13]Junio!E60+[13]Julio!E60+[13]Agosto!E60+[13]Septiembre!E60+[13]Octubre!E60+[13]Noviembre!E60+[13]Diciembre!E60</f>
        <v>22</v>
      </c>
      <c r="F63" s="21">
        <f>+[13]Enero!F56+[13]Febrero!F60+[13]Marzo!F60+[13]Abril!F59+[13]Mayo!F60+[13]Junio!F60+[13]Julio!F60+[13]Agosto!F60+[13]Septiembre!F60+[13]Octubre!F60+[13]Noviembre!F60+[13]Diciembre!F60</f>
        <v>321</v>
      </c>
      <c r="G63" s="21">
        <f>+[13]Enero!G56+[13]Febrero!G60+[13]Marzo!G60+[13]Abril!G59+[13]Mayo!G60+[13]Junio!G60+[13]Julio!G60+[13]Agosto!G60+[13]Septiembre!G60+[13]Octubre!G60+[13]Noviembre!G60+[13]Diciembre!G60</f>
        <v>2</v>
      </c>
      <c r="H63" s="21">
        <f>+[13]Enero!H56+[13]Febrero!H60+[13]Marzo!H60+[13]Abril!H59+[13]Mayo!H60+[13]Junio!H60+[13]Julio!H60+[13]Agosto!H60+[13]Septiembre!H60+[13]Octubre!H60+[13]Noviembre!H60+[13]Diciembre!H60</f>
        <v>44928</v>
      </c>
      <c r="I63" s="21">
        <f>+[13]Enero!I56+[13]Febrero!I60+[13]Marzo!I60+[13]Abril!I59+[13]Mayo!I60+[13]Junio!I60+[13]Julio!I60+[13]Agosto!I60+[13]Septiembre!I60+[13]Octubre!I60+[13]Noviembre!I60+[13]Diciembre!I60</f>
        <v>2792</v>
      </c>
      <c r="J63" s="21">
        <f t="shared" si="2"/>
        <v>64927</v>
      </c>
      <c r="K63" s="85"/>
      <c r="L63" s="9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</row>
    <row r="64" spans="1:30" ht="20.100000000000001" customHeight="1" x14ac:dyDescent="0.2">
      <c r="A64" s="226" t="s">
        <v>138</v>
      </c>
      <c r="B64" s="21">
        <f>+[13]Enero!B57+[13]Febrero!B61+[13]Marzo!B61+[13]Abril!B60+[13]Mayo!B61+[13]Junio!B61+[13]Julio!B61+[13]Agosto!B61+[13]Septiembre!B61+[13]Octubre!B61+[13]Noviembre!B61+[13]Diciembre!B61</f>
        <v>11056</v>
      </c>
      <c r="C64" s="21">
        <f>+[13]Enero!C57+[13]Febrero!C61+[13]Marzo!C61+[13]Abril!C60+[13]Mayo!C61+[13]Junio!C61+[13]Julio!C61+[13]Agosto!C61+[13]Septiembre!C61+[13]Octubre!C61+[13]Noviembre!C61+[13]Diciembre!C61</f>
        <v>4173</v>
      </c>
      <c r="D64" s="21">
        <f>+[13]Enero!D57+[13]Febrero!D61+[13]Marzo!D61+[13]Abril!D60+[13]Mayo!D61+[13]Junio!D61+[13]Julio!D61+[13]Agosto!D61+[13]Septiembre!D61+[13]Octubre!D61+[13]Noviembre!D61+[13]Diciembre!D61</f>
        <v>14804</v>
      </c>
      <c r="E64" s="21">
        <f>+[13]Enero!E57+[13]Febrero!E61+[13]Marzo!E61+[13]Abril!E60+[13]Mayo!E61+[13]Junio!E61+[13]Julio!E61+[13]Agosto!E61+[13]Septiembre!E61+[13]Octubre!E61+[13]Noviembre!E61+[13]Diciembre!E61</f>
        <v>25475</v>
      </c>
      <c r="F64" s="21">
        <f>+[13]Enero!F57+[13]Febrero!F61+[13]Marzo!F61+[13]Abril!F60+[13]Mayo!F61+[13]Junio!F61+[13]Julio!F61+[13]Agosto!F61+[13]Septiembre!F61+[13]Octubre!F61+[13]Noviembre!F61+[13]Diciembre!F61</f>
        <v>25958</v>
      </c>
      <c r="G64" s="21">
        <f>+[13]Enero!G57+[13]Febrero!G61+[13]Marzo!G61+[13]Abril!G60+[13]Mayo!G61+[13]Junio!G61+[13]Julio!G61+[13]Agosto!G61+[13]Septiembre!G61+[13]Octubre!G61+[13]Noviembre!G61+[13]Diciembre!G61</f>
        <v>15283</v>
      </c>
      <c r="H64" s="21">
        <f>+[13]Enero!H57+[13]Febrero!H61+[13]Marzo!H61+[13]Abril!H60+[13]Mayo!H61+[13]Junio!H61+[13]Julio!H61+[13]Agosto!H61+[13]Septiembre!H61+[13]Octubre!H61+[13]Noviembre!H61+[13]Diciembre!H61</f>
        <v>217270</v>
      </c>
      <c r="I64" s="21">
        <f>+[13]Enero!I57+[13]Febrero!I61+[13]Marzo!I61+[13]Abril!I60+[13]Mayo!I61+[13]Junio!I61+[13]Julio!I61+[13]Agosto!I61+[13]Septiembre!I61+[13]Octubre!I61+[13]Noviembre!I61+[13]Diciembre!I61</f>
        <v>10389</v>
      </c>
      <c r="J64" s="21">
        <f t="shared" si="2"/>
        <v>324408</v>
      </c>
      <c r="K64" s="85"/>
      <c r="L64" s="9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</row>
    <row r="65" spans="1:30" ht="20.100000000000001" customHeight="1" x14ac:dyDescent="0.2">
      <c r="A65" s="226" t="s">
        <v>139</v>
      </c>
      <c r="B65" s="21">
        <f>+[13]Enero!B58+[13]Febrero!B62+[13]Marzo!B62+[13]Abril!B61+[13]Mayo!B62+[13]Junio!B62+[13]Julio!B62+[13]Agosto!B62+[13]Septiembre!B62+[13]Octubre!B62+[13]Noviembre!B62+[13]Diciembre!B62</f>
        <v>1580</v>
      </c>
      <c r="C65" s="21">
        <f>+[13]Enero!C58+[13]Febrero!C62+[13]Marzo!C62+[13]Abril!C61+[13]Mayo!C62+[13]Junio!C62+[13]Julio!C62+[13]Agosto!C62+[13]Septiembre!C62+[13]Octubre!C62+[13]Noviembre!C62+[13]Diciembre!C62</f>
        <v>2869</v>
      </c>
      <c r="D65" s="21">
        <f>+[13]Enero!D58+[13]Febrero!D62+[13]Marzo!D62+[13]Abril!D61+[13]Mayo!D62+[13]Junio!D62+[13]Julio!D62+[13]Agosto!D62+[13]Septiembre!D62+[13]Octubre!D62+[13]Noviembre!D62+[13]Diciembre!D62</f>
        <v>16727</v>
      </c>
      <c r="E65" s="21">
        <f>+[13]Enero!E58+[13]Febrero!E62+[13]Marzo!E62+[13]Abril!E61+[13]Mayo!E62+[13]Junio!E62+[13]Julio!E62+[13]Agosto!E62+[13]Septiembre!E62+[13]Octubre!E62+[13]Noviembre!E62+[13]Diciembre!E62</f>
        <v>2246</v>
      </c>
      <c r="F65" s="21">
        <f>+[13]Enero!F58+[13]Febrero!F62+[13]Marzo!F62+[13]Abril!F61+[13]Mayo!F62+[13]Junio!F62+[13]Julio!F62+[13]Agosto!F62+[13]Septiembre!F62+[13]Octubre!F62+[13]Noviembre!F62+[13]Diciembre!F62</f>
        <v>8816</v>
      </c>
      <c r="G65" s="21">
        <f>+[13]Enero!G58+[13]Febrero!G62+[13]Marzo!G62+[13]Abril!G61+[13]Mayo!G62+[13]Junio!G62+[13]Julio!G62+[13]Agosto!G62+[13]Septiembre!G62+[13]Octubre!G62+[13]Noviembre!G62+[13]Diciembre!G62</f>
        <v>64920</v>
      </c>
      <c r="H65" s="21">
        <f>+[13]Enero!H58+[13]Febrero!H62+[13]Marzo!H62+[13]Abril!H61+[13]Mayo!H62+[13]Junio!H62+[13]Julio!H62+[13]Agosto!H62+[13]Septiembre!H62+[13]Octubre!H62+[13]Noviembre!H62+[13]Diciembre!H62</f>
        <v>178422</v>
      </c>
      <c r="I65" s="21">
        <f>+[13]Enero!I58+[13]Febrero!I62+[13]Marzo!I62+[13]Abril!I61+[13]Mayo!I62+[13]Junio!I62+[13]Julio!I62+[13]Agosto!I62+[13]Septiembre!I62+[13]Octubre!I62+[13]Noviembre!I62+[13]Diciembre!I62</f>
        <v>16181</v>
      </c>
      <c r="J65" s="21">
        <f t="shared" si="2"/>
        <v>291761</v>
      </c>
      <c r="K65" s="85"/>
      <c r="L65" s="9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</row>
    <row r="66" spans="1:30" ht="20.100000000000001" customHeight="1" x14ac:dyDescent="0.2">
      <c r="A66" s="226" t="s">
        <v>140</v>
      </c>
      <c r="B66" s="21">
        <f>+[13]Enero!B59+[13]Febrero!B63+[13]Marzo!B63+[13]Abril!B62+[13]Mayo!B63+[13]Junio!B63+[13]Julio!B63+[13]Agosto!B63+[13]Septiembre!B63+[13]Octubre!B63+[13]Noviembre!B63+[13]Diciembre!B63</f>
        <v>87</v>
      </c>
      <c r="C66" s="21">
        <f>+[13]Enero!C59+[13]Febrero!C63+[13]Marzo!C63+[13]Abril!C62+[13]Mayo!C63+[13]Junio!C63+[13]Julio!C63+[13]Agosto!C63+[13]Septiembre!C63+[13]Octubre!C63+[13]Noviembre!C63+[13]Diciembre!C63</f>
        <v>0</v>
      </c>
      <c r="D66" s="21">
        <f>+[13]Enero!D59+[13]Febrero!D63+[13]Marzo!D63+[13]Abril!D62+[13]Mayo!D63+[13]Junio!D63+[13]Julio!D63+[13]Agosto!D63+[13]Septiembre!D63+[13]Octubre!D63+[13]Noviembre!D63+[13]Diciembre!D63</f>
        <v>0</v>
      </c>
      <c r="E66" s="21">
        <f>+[13]Enero!E59+[13]Febrero!E63+[13]Marzo!E63+[13]Abril!E62+[13]Mayo!E63+[13]Junio!E63+[13]Julio!E63+[13]Agosto!E63+[13]Septiembre!E63+[13]Octubre!E63+[13]Noviembre!E63+[13]Diciembre!E63</f>
        <v>511</v>
      </c>
      <c r="F66" s="21">
        <f>+[13]Enero!F59+[13]Febrero!F63+[13]Marzo!F63+[13]Abril!F62+[13]Mayo!F63+[13]Junio!F63+[13]Julio!F63+[13]Agosto!F63+[13]Septiembre!F63+[13]Octubre!F63+[13]Noviembre!F63+[13]Diciembre!F63</f>
        <v>1918</v>
      </c>
      <c r="G66" s="21">
        <f>+[13]Enero!G59+[13]Febrero!G63+[13]Marzo!G63+[13]Abril!G62+[13]Mayo!G63+[13]Junio!G63+[13]Julio!G63+[13]Agosto!G63+[13]Septiembre!G63+[13]Octubre!G63+[13]Noviembre!G63+[13]Diciembre!G63</f>
        <v>4396</v>
      </c>
      <c r="H66" s="21">
        <f>+[13]Enero!H59+[13]Febrero!H63+[13]Marzo!H63+[13]Abril!H62+[13]Mayo!H63+[13]Junio!H63+[13]Julio!H63+[13]Agosto!H63+[13]Septiembre!H63+[13]Octubre!H63+[13]Noviembre!H63+[13]Diciembre!H63</f>
        <v>2111</v>
      </c>
      <c r="I66" s="21">
        <f>+[13]Enero!I59+[13]Febrero!I63+[13]Marzo!I63+[13]Abril!I62+[13]Mayo!I63+[13]Junio!I63+[13]Julio!I63+[13]Agosto!I63+[13]Septiembre!I63+[13]Octubre!I63+[13]Noviembre!I63+[13]Diciembre!I63</f>
        <v>0</v>
      </c>
      <c r="J66" s="21">
        <f t="shared" si="2"/>
        <v>9023</v>
      </c>
      <c r="K66" s="85"/>
      <c r="L66" s="9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</row>
    <row r="67" spans="1:30" ht="20.100000000000001" customHeight="1" x14ac:dyDescent="0.2">
      <c r="A67" s="226" t="s">
        <v>141</v>
      </c>
      <c r="B67" s="21">
        <f>+[13]Enero!B60+[13]Febrero!B64+[13]Marzo!B64+[13]Abril!B63+[13]Mayo!B64+[13]Junio!B64+[13]Julio!B64+[13]Agosto!B64+[13]Septiembre!B64+[13]Octubre!B64+[13]Noviembre!B64+[13]Diciembre!B64</f>
        <v>7590</v>
      </c>
      <c r="C67" s="21">
        <f>+[13]Enero!C60+[13]Febrero!C64+[13]Marzo!C64+[13]Abril!C63+[13]Mayo!C64+[13]Junio!C64+[13]Julio!C64+[13]Agosto!C64+[13]Septiembre!C64+[13]Octubre!C64+[13]Noviembre!C64+[13]Diciembre!C64</f>
        <v>14779</v>
      </c>
      <c r="D67" s="21">
        <f>+[13]Enero!D60+[13]Febrero!D64+[13]Marzo!D64+[13]Abril!D63+[13]Mayo!D64+[13]Junio!D64+[13]Julio!D64+[13]Agosto!D64+[13]Septiembre!D64+[13]Octubre!D64+[13]Noviembre!D64+[13]Diciembre!D64</f>
        <v>38919</v>
      </c>
      <c r="E67" s="21">
        <f>+[13]Enero!E60+[13]Febrero!E64+[13]Marzo!E64+[13]Abril!E63+[13]Mayo!E64+[13]Junio!E64+[13]Julio!E64+[13]Agosto!E64+[13]Septiembre!E64+[13]Octubre!E64+[13]Noviembre!E64+[13]Diciembre!E64</f>
        <v>4845</v>
      </c>
      <c r="F67" s="21">
        <f>+[13]Enero!F60+[13]Febrero!F64+[13]Marzo!F64+[13]Abril!F63+[13]Mayo!F64+[13]Junio!F64+[13]Julio!F64+[13]Agosto!F64+[13]Septiembre!F64+[13]Octubre!F64+[13]Noviembre!F64+[13]Diciembre!F64</f>
        <v>50887</v>
      </c>
      <c r="G67" s="21">
        <f>+[13]Enero!G60+[13]Febrero!G64+[13]Marzo!G64+[13]Abril!G63+[13]Mayo!G64+[13]Junio!G64+[13]Julio!G64+[13]Agosto!G64+[13]Septiembre!G64+[13]Octubre!G64+[13]Noviembre!G64+[13]Diciembre!G64</f>
        <v>127906</v>
      </c>
      <c r="H67" s="21">
        <f>+[13]Enero!H60+[13]Febrero!H64+[13]Marzo!H64+[13]Abril!H63+[13]Mayo!H64+[13]Junio!H64+[13]Julio!H64+[13]Agosto!H64+[13]Septiembre!H64+[13]Octubre!H64+[13]Noviembre!H64+[13]Diciembre!H64</f>
        <v>122587</v>
      </c>
      <c r="I67" s="21">
        <f>+[13]Enero!I60+[13]Febrero!I64+[13]Marzo!I64+[13]Abril!I63+[13]Mayo!I64+[13]Junio!I64+[13]Julio!I64+[13]Agosto!I64+[13]Septiembre!I64+[13]Octubre!I64+[13]Noviembre!I64+[13]Diciembre!I64</f>
        <v>15728</v>
      </c>
      <c r="J67" s="21">
        <f t="shared" si="2"/>
        <v>383241</v>
      </c>
      <c r="K67" s="85"/>
      <c r="L67" s="9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</row>
    <row r="68" spans="1:30" ht="20.100000000000001" customHeight="1" x14ac:dyDescent="0.2">
      <c r="A68" s="226" t="s">
        <v>142</v>
      </c>
      <c r="B68" s="21">
        <f>+[13]Enero!B61+[13]Febrero!B65+[13]Marzo!B65+[13]Abril!B64+[13]Mayo!B65+[13]Junio!B65+[13]Julio!B65+[13]Agosto!B65+[13]Septiembre!B65+[13]Octubre!B65+[13]Noviembre!B65+[13]Diciembre!B65</f>
        <v>10901</v>
      </c>
      <c r="C68" s="21">
        <f>+[13]Enero!C61+[13]Febrero!C65+[13]Marzo!C65+[13]Abril!C64+[13]Mayo!C65+[13]Junio!C65+[13]Julio!C65+[13]Agosto!C65+[13]Septiembre!C65+[13]Octubre!C65+[13]Noviembre!C65+[13]Diciembre!C65</f>
        <v>12078</v>
      </c>
      <c r="D68" s="21">
        <f>+[13]Enero!D61+[13]Febrero!D65+[13]Marzo!D65+[13]Abril!D64+[13]Mayo!D65+[13]Junio!D65+[13]Julio!D65+[13]Agosto!D65+[13]Septiembre!D65+[13]Octubre!D65+[13]Noviembre!D65+[13]Diciembre!D65</f>
        <v>3455</v>
      </c>
      <c r="E68" s="21">
        <f>+[13]Enero!E61+[13]Febrero!E65+[13]Marzo!E65+[13]Abril!E64+[13]Mayo!E65+[13]Junio!E65+[13]Julio!E65+[13]Agosto!E65+[13]Septiembre!E65+[13]Octubre!E65+[13]Noviembre!E65+[13]Diciembre!E65</f>
        <v>30007</v>
      </c>
      <c r="F68" s="21">
        <f>+[13]Enero!F61+[13]Febrero!F65+[13]Marzo!F65+[13]Abril!F64+[13]Mayo!F65+[13]Junio!F65+[13]Julio!F65+[13]Agosto!F65+[13]Septiembre!F65+[13]Octubre!F65+[13]Noviembre!F65+[13]Diciembre!F65</f>
        <v>5282</v>
      </c>
      <c r="G68" s="21">
        <f>+[13]Enero!G61+[13]Febrero!G65+[13]Marzo!G65+[13]Abril!G64+[13]Mayo!G65+[13]Junio!G65+[13]Julio!G65+[13]Agosto!G65+[13]Septiembre!G65+[13]Octubre!G65+[13]Noviembre!G65+[13]Diciembre!G65</f>
        <v>2486</v>
      </c>
      <c r="H68" s="21">
        <f>+[13]Enero!H61+[13]Febrero!H65+[13]Marzo!H65+[13]Abril!H64+[13]Mayo!H65+[13]Junio!H65+[13]Julio!H65+[13]Agosto!H65+[13]Septiembre!H65+[13]Octubre!H65+[13]Noviembre!H65+[13]Diciembre!H65</f>
        <v>27667</v>
      </c>
      <c r="I68" s="21">
        <f>+[13]Enero!I61+[13]Febrero!I65+[13]Marzo!I65+[13]Abril!I64+[13]Mayo!I65+[13]Junio!I65+[13]Julio!I65+[13]Agosto!I65+[13]Septiembre!I65+[13]Octubre!I65+[13]Noviembre!I65+[13]Diciembre!I65</f>
        <v>6466</v>
      </c>
      <c r="J68" s="21">
        <f t="shared" si="2"/>
        <v>98342</v>
      </c>
      <c r="K68" s="85"/>
      <c r="L68" s="9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</row>
    <row r="69" spans="1:30" ht="20.100000000000001" customHeight="1" x14ac:dyDescent="0.2">
      <c r="A69" s="226" t="s">
        <v>143</v>
      </c>
      <c r="B69" s="21">
        <f>+[13]Enero!B62+[13]Febrero!B66+[13]Marzo!B66+[13]Abril!B65+[13]Mayo!B66+[13]Junio!B66+[13]Julio!B66+[13]Agosto!B66+[13]Septiembre!B66+[13]Octubre!B66+[13]Noviembre!B66+[13]Diciembre!B66</f>
        <v>588</v>
      </c>
      <c r="C69" s="21">
        <f>+[13]Enero!C62+[13]Febrero!C66+[13]Marzo!C66+[13]Abril!C65+[13]Mayo!C66+[13]Junio!C66+[13]Julio!C66+[13]Agosto!C66+[13]Septiembre!C66+[13]Octubre!C66+[13]Noviembre!C66+[13]Diciembre!C66</f>
        <v>27113</v>
      </c>
      <c r="D69" s="21">
        <f>+[13]Enero!D62+[13]Febrero!D66+[13]Marzo!D66+[13]Abril!D65+[13]Mayo!D66+[13]Junio!D66+[13]Julio!D66+[13]Agosto!D66+[13]Septiembre!D66+[13]Octubre!D66+[13]Noviembre!D66+[13]Diciembre!D66</f>
        <v>530</v>
      </c>
      <c r="E69" s="21">
        <f>+[13]Enero!E62+[13]Febrero!E66+[13]Marzo!E66+[13]Abril!E65+[13]Mayo!E66+[13]Junio!E66+[13]Julio!E66+[13]Agosto!E66+[13]Septiembre!E66+[13]Octubre!E66+[13]Noviembre!E66+[13]Diciembre!E66</f>
        <v>180</v>
      </c>
      <c r="F69" s="21">
        <f>+[13]Enero!F62+[13]Febrero!F66+[13]Marzo!F66+[13]Abril!F65+[13]Mayo!F66+[13]Junio!F66+[13]Julio!F66+[13]Agosto!F66+[13]Septiembre!F66+[13]Octubre!F66+[13]Noviembre!F66+[13]Diciembre!F66</f>
        <v>18949</v>
      </c>
      <c r="G69" s="21">
        <f>+[13]Enero!G62+[13]Febrero!G66+[13]Marzo!G66+[13]Abril!G65+[13]Mayo!G66+[13]Junio!G66+[13]Julio!G66+[13]Agosto!G66+[13]Septiembre!G66+[13]Octubre!G66+[13]Noviembre!G66+[13]Diciembre!G66</f>
        <v>9073</v>
      </c>
      <c r="H69" s="21">
        <f>+[13]Enero!H62+[13]Febrero!H66+[13]Marzo!H66+[13]Abril!H65+[13]Mayo!H66+[13]Junio!H66+[13]Julio!H66+[13]Agosto!H66+[13]Septiembre!H66+[13]Octubre!H66+[13]Noviembre!H66+[13]Diciembre!H66</f>
        <v>176</v>
      </c>
      <c r="I69" s="21">
        <f>+[13]Enero!I62+[13]Febrero!I66+[13]Marzo!I66+[13]Abril!I65+[13]Mayo!I66+[13]Junio!I66+[13]Julio!I66+[13]Agosto!I66+[13]Septiembre!I66+[13]Octubre!I66+[13]Noviembre!I66+[13]Diciembre!I66</f>
        <v>10404</v>
      </c>
      <c r="J69" s="21">
        <f t="shared" si="2"/>
        <v>67013</v>
      </c>
      <c r="K69" s="85"/>
      <c r="L69" s="9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</row>
    <row r="70" spans="1:30" ht="20.100000000000001" customHeight="1" x14ac:dyDescent="0.2">
      <c r="A70" s="226" t="s">
        <v>144</v>
      </c>
      <c r="B70" s="21">
        <f>+[13]Enero!B63+[13]Febrero!B67+[13]Marzo!B67+[13]Abril!B66+[13]Mayo!B67+[13]Junio!B67+[13]Julio!B67+[13]Agosto!B67+[13]Septiembre!B67+[13]Octubre!B67+[13]Noviembre!B67+[13]Diciembre!B67</f>
        <v>0</v>
      </c>
      <c r="C70" s="21">
        <f>+[13]Enero!C63+[13]Febrero!C67+[13]Marzo!C67+[13]Abril!C66+[13]Mayo!C67+[13]Junio!C67+[13]Julio!C67+[13]Agosto!C67+[13]Septiembre!C67+[13]Octubre!C67+[13]Noviembre!C67+[13]Diciembre!C67</f>
        <v>0</v>
      </c>
      <c r="D70" s="21">
        <f>+[13]Enero!D63+[13]Febrero!D67+[13]Marzo!D67+[13]Abril!D66+[13]Mayo!D67+[13]Junio!D67+[13]Julio!D67+[13]Agosto!D67+[13]Septiembre!D67+[13]Octubre!D67+[13]Noviembre!D67+[13]Diciembre!D67</f>
        <v>0</v>
      </c>
      <c r="E70" s="21">
        <f>+[13]Enero!E63+[13]Febrero!E67+[13]Marzo!E67+[13]Abril!E66+[13]Mayo!E67+[13]Junio!E67+[13]Julio!E67+[13]Agosto!E67+[13]Septiembre!E67+[13]Octubre!E67+[13]Noviembre!E67+[13]Diciembre!E67</f>
        <v>30432</v>
      </c>
      <c r="F70" s="21">
        <f>+[13]Enero!F63+[13]Febrero!F67+[13]Marzo!F67+[13]Abril!F66+[13]Mayo!F67+[13]Junio!F67+[13]Julio!F67+[13]Agosto!F67+[13]Septiembre!F67+[13]Octubre!F67+[13]Noviembre!F67+[13]Diciembre!F67</f>
        <v>8877</v>
      </c>
      <c r="G70" s="21">
        <f>+[13]Enero!G63+[13]Febrero!G67+[13]Marzo!G67+[13]Abril!G66+[13]Mayo!G67+[13]Junio!G67+[13]Julio!G67+[13]Agosto!G67+[13]Septiembre!G67+[13]Octubre!G67+[13]Noviembre!G67+[13]Diciembre!G67</f>
        <v>766</v>
      </c>
      <c r="H70" s="21">
        <f>+[13]Enero!H63+[13]Febrero!H67+[13]Marzo!H67+[13]Abril!H66+[13]Mayo!H67+[13]Junio!H67+[13]Julio!H67+[13]Agosto!H67+[13]Septiembre!H67+[13]Octubre!H67+[13]Noviembre!H67+[13]Diciembre!H67</f>
        <v>25</v>
      </c>
      <c r="I70" s="21">
        <f>+[13]Enero!I63+[13]Febrero!I67+[13]Marzo!I67+[13]Abril!I66+[13]Mayo!I67+[13]Junio!I67+[13]Julio!I67+[13]Agosto!I67+[13]Septiembre!I67+[13]Octubre!I67+[13]Noviembre!I67+[13]Diciembre!I67</f>
        <v>0</v>
      </c>
      <c r="J70" s="21">
        <f t="shared" si="2"/>
        <v>40100</v>
      </c>
      <c r="K70" s="85"/>
      <c r="L70" s="9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</row>
    <row r="71" spans="1:30" ht="20.100000000000001" customHeight="1" x14ac:dyDescent="0.2">
      <c r="A71" s="226" t="s">
        <v>145</v>
      </c>
      <c r="B71" s="21">
        <f>+[13]Enero!B64+[13]Febrero!B68+[13]Marzo!B68+[13]Abril!B67+[13]Mayo!B68+[13]Junio!B68+[13]Julio!B68+[13]Agosto!B68+[13]Septiembre!B68+[13]Octubre!B68+[13]Noviembre!B68+[13]Diciembre!B68</f>
        <v>4857</v>
      </c>
      <c r="C71" s="21">
        <f>+[13]Enero!C64+[13]Febrero!C68+[13]Marzo!C68+[13]Abril!C67+[13]Mayo!C68+[13]Junio!C68+[13]Julio!C68+[13]Agosto!C68+[13]Septiembre!C68+[13]Octubre!C68+[13]Noviembre!C68+[13]Diciembre!C68</f>
        <v>21408</v>
      </c>
      <c r="D71" s="21">
        <f>+[13]Enero!D64+[13]Febrero!D68+[13]Marzo!D68+[13]Abril!D67+[13]Mayo!D68+[13]Junio!D68+[13]Julio!D68+[13]Agosto!D68+[13]Septiembre!D68+[13]Octubre!D68+[13]Noviembre!D68+[13]Diciembre!D68</f>
        <v>1213</v>
      </c>
      <c r="E71" s="21">
        <f>+[13]Enero!E64+[13]Febrero!E68+[13]Marzo!E68+[13]Abril!E67+[13]Mayo!E68+[13]Junio!E68+[13]Julio!E68+[13]Agosto!E68+[13]Septiembre!E68+[13]Octubre!E68+[13]Noviembre!E68+[13]Diciembre!E68</f>
        <v>5750</v>
      </c>
      <c r="F71" s="21">
        <f>+[13]Enero!F64+[13]Febrero!F68+[13]Marzo!F68+[13]Abril!F67+[13]Mayo!F68+[13]Junio!F68+[13]Julio!F68+[13]Agosto!F68+[13]Septiembre!F68+[13]Octubre!F68+[13]Noviembre!F68+[13]Diciembre!F68</f>
        <v>24533</v>
      </c>
      <c r="G71" s="21">
        <f>+[13]Enero!G64+[13]Febrero!G68+[13]Marzo!G68+[13]Abril!G67+[13]Mayo!G68+[13]Junio!G68+[13]Julio!G68+[13]Agosto!G68+[13]Septiembre!G68+[13]Octubre!G68+[13]Noviembre!G68+[13]Diciembre!G68</f>
        <v>14864</v>
      </c>
      <c r="H71" s="21">
        <f>+[13]Enero!H64+[13]Febrero!H68+[13]Marzo!H68+[13]Abril!H67+[13]Mayo!H68+[13]Junio!H68+[13]Julio!H68+[13]Agosto!H68+[13]Septiembre!H68+[13]Octubre!H68+[13]Noviembre!H68+[13]Diciembre!H68</f>
        <v>336</v>
      </c>
      <c r="I71" s="21">
        <f>+[13]Enero!I64+[13]Febrero!I68+[13]Marzo!I68+[13]Abril!I67+[13]Mayo!I68+[13]Junio!I68+[13]Julio!I68+[13]Agosto!I68+[13]Septiembre!I68+[13]Octubre!I68+[13]Noviembre!I68+[13]Diciembre!I68</f>
        <v>5368</v>
      </c>
      <c r="J71" s="21">
        <f t="shared" si="2"/>
        <v>78329</v>
      </c>
      <c r="K71" s="85"/>
      <c r="L71" s="9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</row>
    <row r="72" spans="1:30" ht="20.100000000000001" customHeight="1" x14ac:dyDescent="0.2">
      <c r="A72" s="226" t="s">
        <v>146</v>
      </c>
      <c r="B72" s="21">
        <f>+[13]Enero!B65+[13]Febrero!B69+[13]Marzo!B69+[13]Abril!B68+[13]Mayo!B69+[13]Junio!B69+[13]Julio!B69+[13]Agosto!B69+[13]Septiembre!B69+[13]Octubre!B69+[13]Noviembre!B69+[13]Diciembre!B69</f>
        <v>47077</v>
      </c>
      <c r="C72" s="21">
        <f>+[13]Enero!C65+[13]Febrero!C69+[13]Marzo!C69+[13]Abril!C68+[13]Mayo!C69+[13]Junio!C69+[13]Julio!C69+[13]Agosto!C69+[13]Septiembre!C69+[13]Octubre!C69+[13]Noviembre!C69+[13]Diciembre!C69</f>
        <v>37805</v>
      </c>
      <c r="D72" s="21">
        <f>+[13]Enero!D65+[13]Febrero!D69+[13]Marzo!D69+[13]Abril!D68+[13]Mayo!D69+[13]Junio!D69+[13]Julio!D69+[13]Agosto!D69+[13]Septiembre!D69+[13]Octubre!D69+[13]Noviembre!D69+[13]Diciembre!D69</f>
        <v>50902</v>
      </c>
      <c r="E72" s="21">
        <f>+[13]Enero!E65+[13]Febrero!E69+[13]Marzo!E69+[13]Abril!E68+[13]Mayo!E69+[13]Junio!E69+[13]Julio!E69+[13]Agosto!E69+[13]Septiembre!E69+[13]Octubre!E69+[13]Noviembre!E69+[13]Diciembre!E69</f>
        <v>115897</v>
      </c>
      <c r="F72" s="21">
        <f>+[13]Enero!F65+[13]Febrero!F69+[13]Marzo!F69+[13]Abril!F68+[13]Mayo!F69+[13]Junio!F69+[13]Julio!F69+[13]Agosto!F69+[13]Septiembre!F69+[13]Octubre!F69+[13]Noviembre!F69+[13]Diciembre!F69</f>
        <v>42565</v>
      </c>
      <c r="G72" s="21">
        <f>+[13]Enero!G65+[13]Febrero!G69+[13]Marzo!G69+[13]Abril!G68+[13]Mayo!G69+[13]Junio!G69+[13]Julio!G69+[13]Agosto!G69+[13]Septiembre!G69+[13]Octubre!G69+[13]Noviembre!G69+[13]Diciembre!G69</f>
        <v>16640</v>
      </c>
      <c r="H72" s="21">
        <f>+[13]Enero!H65+[13]Febrero!H69+[13]Marzo!H69+[13]Abril!H68+[13]Mayo!H69+[13]Junio!H69+[13]Julio!H69+[13]Agosto!H69+[13]Septiembre!H69+[13]Octubre!H69+[13]Noviembre!H69+[13]Diciembre!H69</f>
        <v>40481</v>
      </c>
      <c r="I72" s="21">
        <f>+[13]Enero!I65+[13]Febrero!I69+[13]Marzo!I69+[13]Abril!I68+[13]Mayo!I69+[13]Junio!I69+[13]Julio!I69+[13]Agosto!I69+[13]Septiembre!I69+[13]Octubre!I69+[13]Noviembre!I69+[13]Diciembre!I69</f>
        <v>22918</v>
      </c>
      <c r="J72" s="21">
        <f t="shared" si="2"/>
        <v>374285</v>
      </c>
      <c r="K72" s="85"/>
      <c r="L72" s="9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</row>
    <row r="73" spans="1:30" ht="20.100000000000001" customHeight="1" x14ac:dyDescent="0.2">
      <c r="A73" s="226" t="s">
        <v>147</v>
      </c>
      <c r="B73" s="21">
        <f>+[13]Enero!B66+[13]Febrero!B70+[13]Marzo!B70+[13]Abril!B69+[13]Mayo!B70+[13]Junio!B70+[13]Julio!B70+[13]Agosto!B70+[13]Septiembre!B70+[13]Octubre!B70+[13]Noviembre!B70+[13]Diciembre!B70</f>
        <v>8548</v>
      </c>
      <c r="C73" s="21">
        <f>+[13]Enero!C66+[13]Febrero!C70+[13]Marzo!C70+[13]Abril!C69+[13]Mayo!C70+[13]Junio!C70+[13]Julio!C70+[13]Agosto!C70+[13]Septiembre!C70+[13]Octubre!C70+[13]Noviembre!C70+[13]Diciembre!C70</f>
        <v>9255</v>
      </c>
      <c r="D73" s="21">
        <f>+[13]Enero!D66+[13]Febrero!D70+[13]Marzo!D70+[13]Abril!D69+[13]Mayo!D70+[13]Junio!D70+[13]Julio!D70+[13]Agosto!D70+[13]Septiembre!D70+[13]Octubre!D70+[13]Noviembre!D70+[13]Diciembre!D70</f>
        <v>40244</v>
      </c>
      <c r="E73" s="21">
        <f>+[13]Enero!E66+[13]Febrero!E70+[13]Marzo!E70+[13]Abril!E69+[13]Mayo!E70+[13]Junio!E70+[13]Julio!E70+[13]Agosto!E70+[13]Septiembre!E70+[13]Octubre!E70+[13]Noviembre!E70+[13]Diciembre!E70</f>
        <v>17015</v>
      </c>
      <c r="F73" s="21">
        <f>+[13]Enero!F66+[13]Febrero!F70+[13]Marzo!F70+[13]Abril!F69+[13]Mayo!F70+[13]Junio!F70+[13]Julio!F70+[13]Agosto!F70+[13]Septiembre!F70+[13]Octubre!F70+[13]Noviembre!F70+[13]Diciembre!F70</f>
        <v>17631</v>
      </c>
      <c r="G73" s="21">
        <f>+[13]Enero!G66+[13]Febrero!G70+[13]Marzo!G70+[13]Abril!G69+[13]Mayo!G70+[13]Junio!G70+[13]Julio!G70+[13]Agosto!G70+[13]Septiembre!G70+[13]Octubre!G70+[13]Noviembre!G70+[13]Diciembre!G70</f>
        <v>11592</v>
      </c>
      <c r="H73" s="21">
        <f>+[13]Enero!H66+[13]Febrero!H70+[13]Marzo!H70+[13]Abril!H69+[13]Mayo!H70+[13]Junio!H70+[13]Julio!H70+[13]Agosto!H70+[13]Septiembre!H70+[13]Octubre!H70+[13]Noviembre!H70+[13]Diciembre!H70</f>
        <v>8189</v>
      </c>
      <c r="I73" s="21">
        <f>+[13]Enero!I66+[13]Febrero!I70+[13]Marzo!I70+[13]Abril!I69+[13]Mayo!I70+[13]Junio!I70+[13]Julio!I70+[13]Agosto!I70+[13]Septiembre!I70+[13]Octubre!I70+[13]Noviembre!I70+[13]Diciembre!I70</f>
        <v>10967</v>
      </c>
      <c r="J73" s="21">
        <f t="shared" si="2"/>
        <v>123441</v>
      </c>
      <c r="K73" s="85"/>
      <c r="L73" s="9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</row>
    <row r="74" spans="1:30" ht="20.100000000000001" customHeight="1" x14ac:dyDescent="0.2">
      <c r="A74" s="226" t="s">
        <v>148</v>
      </c>
      <c r="B74" s="21">
        <f>+[13]Enero!B67+[13]Febrero!B71+[13]Marzo!B71+[13]Abril!B70+[13]Mayo!B71+[13]Junio!B71+[13]Julio!B71+[13]Agosto!B71+[13]Septiembre!B71+[13]Octubre!B71+[13]Noviembre!B71+[13]Diciembre!B71</f>
        <v>0</v>
      </c>
      <c r="C74" s="21">
        <f>+[13]Enero!C67+[13]Febrero!C71+[13]Marzo!C71+[13]Abril!C70+[13]Mayo!C71+[13]Junio!C71+[13]Julio!C71+[13]Agosto!C71+[13]Septiembre!C71+[13]Octubre!C71+[13]Noviembre!C71+[13]Diciembre!C71</f>
        <v>0</v>
      </c>
      <c r="D74" s="21">
        <f>+[13]Enero!D67+[13]Febrero!D71+[13]Marzo!D71+[13]Abril!D70+[13]Mayo!D71+[13]Junio!D71+[13]Julio!D71+[13]Agosto!D71+[13]Septiembre!D71+[13]Octubre!D71+[13]Noviembre!D71+[13]Diciembre!D71</f>
        <v>0</v>
      </c>
      <c r="E74" s="21">
        <f>+[13]Enero!E67+[13]Febrero!E71+[13]Marzo!E71+[13]Abril!E70+[13]Mayo!E71+[13]Junio!E71+[13]Julio!E71+[13]Agosto!E71+[13]Septiembre!E71+[13]Octubre!E71+[13]Noviembre!E71+[13]Diciembre!E71</f>
        <v>7912</v>
      </c>
      <c r="F74" s="21">
        <f>+[13]Enero!F67+[13]Febrero!F71+[13]Marzo!F71+[13]Abril!F70+[13]Mayo!F71+[13]Junio!F71+[13]Julio!F71+[13]Agosto!F71+[13]Septiembre!F71+[13]Octubre!F71+[13]Noviembre!F71+[13]Diciembre!F71</f>
        <v>40</v>
      </c>
      <c r="G74" s="21">
        <f>+[13]Enero!G67+[13]Febrero!G71+[13]Marzo!G71+[13]Abril!G70+[13]Mayo!G71+[13]Junio!G71+[13]Julio!G71+[13]Agosto!G71+[13]Septiembre!G71+[13]Octubre!G71+[13]Noviembre!G71+[13]Diciembre!G71</f>
        <v>3</v>
      </c>
      <c r="H74" s="21">
        <f>+[13]Enero!H67+[13]Febrero!H71+[13]Marzo!H71+[13]Abril!H70+[13]Mayo!H71+[13]Junio!H71+[13]Julio!H71+[13]Agosto!H71+[13]Septiembre!H71+[13]Octubre!H71+[13]Noviembre!H71+[13]Diciembre!H71</f>
        <v>0</v>
      </c>
      <c r="I74" s="21">
        <f>+[13]Enero!I67+[13]Febrero!I71+[13]Marzo!I71+[13]Abril!I70+[13]Mayo!I71+[13]Junio!I71+[13]Julio!I71+[13]Agosto!I71+[13]Septiembre!I71+[13]Octubre!I71+[13]Noviembre!I71+[13]Diciembre!I71</f>
        <v>0</v>
      </c>
      <c r="J74" s="21">
        <f t="shared" si="2"/>
        <v>7955</v>
      </c>
      <c r="K74" s="85"/>
      <c r="L74" s="9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</row>
    <row r="75" spans="1:30" ht="20.100000000000001" customHeight="1" x14ac:dyDescent="0.2">
      <c r="A75" s="226" t="s">
        <v>149</v>
      </c>
      <c r="B75" s="21">
        <f>+[13]Enero!B68+[13]Febrero!B72+[13]Marzo!B72+[13]Abril!B71+[13]Mayo!B72+[13]Junio!B72+[13]Julio!B72+[13]Agosto!B72+[13]Septiembre!B72+[13]Octubre!B72+[13]Noviembre!B72+[13]Diciembre!B72</f>
        <v>4789</v>
      </c>
      <c r="C75" s="21">
        <f>+[13]Enero!C68+[13]Febrero!C72+[13]Marzo!C72+[13]Abril!C71+[13]Mayo!C72+[13]Junio!C72+[13]Julio!C72+[13]Agosto!C72+[13]Septiembre!C72+[13]Octubre!C72+[13]Noviembre!C72+[13]Diciembre!C72</f>
        <v>31160</v>
      </c>
      <c r="D75" s="21">
        <f>+[13]Enero!D68+[13]Febrero!D72+[13]Marzo!D72+[13]Abril!D71+[13]Mayo!D72+[13]Junio!D72+[13]Julio!D72+[13]Agosto!D72+[13]Septiembre!D72+[13]Octubre!D72+[13]Noviembre!D72+[13]Diciembre!D72</f>
        <v>14296</v>
      </c>
      <c r="E75" s="21">
        <f>+[13]Enero!E68+[13]Febrero!E72+[13]Marzo!E72+[13]Abril!E71+[13]Mayo!E72+[13]Junio!E72+[13]Julio!E72+[13]Agosto!E72+[13]Septiembre!E72+[13]Octubre!E72+[13]Noviembre!E72+[13]Diciembre!E72</f>
        <v>12949</v>
      </c>
      <c r="F75" s="21">
        <f>+[13]Enero!F68+[13]Febrero!F72+[13]Marzo!F72+[13]Abril!F71+[13]Mayo!F72+[13]Junio!F72+[13]Julio!F72+[13]Agosto!F72+[13]Septiembre!F72+[13]Octubre!F72+[13]Noviembre!F72+[13]Diciembre!F72</f>
        <v>36173</v>
      </c>
      <c r="G75" s="21">
        <f>+[13]Enero!G68+[13]Febrero!G72+[13]Marzo!G72+[13]Abril!G71+[13]Mayo!G72+[13]Junio!G72+[13]Julio!G72+[13]Agosto!G72+[13]Septiembre!G72+[13]Octubre!G72+[13]Noviembre!G72+[13]Diciembre!G72</f>
        <v>26684</v>
      </c>
      <c r="H75" s="21">
        <f>+[13]Enero!H68+[13]Febrero!H72+[13]Marzo!H72+[13]Abril!H71+[13]Mayo!H72+[13]Junio!H72+[13]Julio!H72+[13]Agosto!H72+[13]Septiembre!H72+[13]Octubre!H72+[13]Noviembre!H72+[13]Diciembre!H72</f>
        <v>10317</v>
      </c>
      <c r="I75" s="21">
        <f>+[13]Enero!I68+[13]Febrero!I72+[13]Marzo!I72+[13]Abril!I71+[13]Mayo!I72+[13]Junio!I72+[13]Julio!I72+[13]Agosto!I72+[13]Septiembre!I72+[13]Octubre!I72+[13]Noviembre!I72+[13]Diciembre!I72</f>
        <v>14368</v>
      </c>
      <c r="J75" s="21">
        <f t="shared" si="2"/>
        <v>150736</v>
      </c>
      <c r="K75" s="85"/>
      <c r="L75" s="9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</row>
    <row r="76" spans="1:30" ht="20.100000000000001" customHeight="1" x14ac:dyDescent="0.2">
      <c r="A76" s="226" t="s">
        <v>150</v>
      </c>
      <c r="B76" s="21">
        <f>+[13]Enero!B69+[13]Febrero!B73+[13]Marzo!B73+[13]Abril!B72+[13]Mayo!B73+[13]Junio!B73+[13]Julio!B73+[13]Agosto!B73+[13]Septiembre!B73+[13]Octubre!B73+[13]Noviembre!B73+[13]Diciembre!B73</f>
        <v>5405</v>
      </c>
      <c r="C76" s="21">
        <f>+[13]Enero!C69+[13]Febrero!C73+[13]Marzo!C73+[13]Abril!C72+[13]Mayo!C73+[13]Junio!C73+[13]Julio!C73+[13]Agosto!C73+[13]Septiembre!C73+[13]Octubre!C73+[13]Noviembre!C73+[13]Diciembre!C73</f>
        <v>2883</v>
      </c>
      <c r="D76" s="21">
        <f>+[13]Enero!D69+[13]Febrero!D73+[13]Marzo!D73+[13]Abril!D72+[13]Mayo!D73+[13]Junio!D73+[13]Julio!D73+[13]Agosto!D73+[13]Septiembre!D73+[13]Octubre!D73+[13]Noviembre!D73+[13]Diciembre!D73</f>
        <v>9443</v>
      </c>
      <c r="E76" s="21">
        <f>+[13]Enero!E69+[13]Febrero!E73+[13]Marzo!E73+[13]Abril!E72+[13]Mayo!E73+[13]Junio!E73+[13]Julio!E73+[13]Agosto!E73+[13]Septiembre!E73+[13]Octubre!E73+[13]Noviembre!E73+[13]Diciembre!E73</f>
        <v>26618</v>
      </c>
      <c r="F76" s="21">
        <f>+[13]Enero!F69+[13]Febrero!F73+[13]Marzo!F73+[13]Abril!F72+[13]Mayo!F73+[13]Junio!F73+[13]Julio!F73+[13]Agosto!F73+[13]Septiembre!F73+[13]Octubre!F73+[13]Noviembre!F73+[13]Diciembre!F73</f>
        <v>13717</v>
      </c>
      <c r="G76" s="21">
        <f>+[13]Enero!G69+[13]Febrero!G73+[13]Marzo!G73+[13]Abril!G72+[13]Mayo!G73+[13]Junio!G73+[13]Julio!G73+[13]Agosto!G73+[13]Septiembre!G73+[13]Octubre!G73+[13]Noviembre!G73+[13]Diciembre!G73</f>
        <v>7473</v>
      </c>
      <c r="H76" s="21">
        <f>+[13]Enero!H69+[13]Febrero!H73+[13]Marzo!H73+[13]Abril!H72+[13]Mayo!H73+[13]Junio!H73+[13]Julio!H73+[13]Agosto!H73+[13]Septiembre!H73+[13]Octubre!H73+[13]Noviembre!H73+[13]Diciembre!H73</f>
        <v>5357</v>
      </c>
      <c r="I76" s="21">
        <f>+[13]Enero!I69+[13]Febrero!I73+[13]Marzo!I73+[13]Abril!I72+[13]Mayo!I73+[13]Junio!I73+[13]Julio!I73+[13]Agosto!I73+[13]Septiembre!I73+[13]Octubre!I73+[13]Noviembre!I73+[13]Diciembre!I73</f>
        <v>1060</v>
      </c>
      <c r="J76" s="21">
        <f>SUM(B76:I76)</f>
        <v>71956</v>
      </c>
      <c r="K76" s="85"/>
      <c r="L76" s="9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</row>
    <row r="77" spans="1:30" ht="20.100000000000001" customHeight="1" x14ac:dyDescent="0.2">
      <c r="A77" s="226" t="s">
        <v>151</v>
      </c>
      <c r="B77" s="21">
        <f>+[13]Enero!B70+[13]Febrero!B74+[13]Marzo!B74+[13]Abril!B73+[13]Mayo!B74+[13]Junio!B74+[13]Julio!B74+[13]Agosto!B74+[13]Septiembre!B74+[13]Octubre!B74+[13]Noviembre!B74+[13]Diciembre!B74</f>
        <v>2944</v>
      </c>
      <c r="C77" s="21">
        <f>+[13]Enero!C70+[13]Febrero!C74+[13]Marzo!C74+[13]Abril!C73+[13]Mayo!C74+[13]Junio!C74+[13]Julio!C74+[13]Agosto!C74+[13]Septiembre!C74+[13]Octubre!C74+[13]Noviembre!C74+[13]Diciembre!C74</f>
        <v>12</v>
      </c>
      <c r="D77" s="21">
        <f>+[13]Enero!D70+[13]Febrero!D74+[13]Marzo!D74+[13]Abril!D73+[13]Mayo!D74+[13]Junio!D74+[13]Julio!D74+[13]Agosto!D74+[13]Septiembre!D74+[13]Octubre!D74+[13]Noviembre!D74+[13]Diciembre!D74</f>
        <v>2025</v>
      </c>
      <c r="E77" s="21">
        <f>+[13]Enero!E70+[13]Febrero!E74+[13]Marzo!E74+[13]Abril!E73+[13]Mayo!E74+[13]Junio!E74+[13]Julio!E74+[13]Agosto!E74+[13]Septiembre!E74+[13]Octubre!E74+[13]Noviembre!E74+[13]Diciembre!E74</f>
        <v>13430</v>
      </c>
      <c r="F77" s="21">
        <f>+[13]Enero!F70+[13]Febrero!F74+[13]Marzo!F74+[13]Abril!F73+[13]Mayo!F74+[13]Junio!F74+[13]Julio!F74+[13]Agosto!F74+[13]Septiembre!F74+[13]Octubre!F74+[13]Noviembre!F74+[13]Diciembre!F74</f>
        <v>16061</v>
      </c>
      <c r="G77" s="21">
        <f>+[13]Enero!G70+[13]Febrero!G74+[13]Marzo!G74+[13]Abril!G73+[13]Mayo!G74+[13]Junio!G74+[13]Julio!G74+[13]Agosto!G74+[13]Septiembre!G74+[13]Octubre!G74+[13]Noviembre!G74+[13]Diciembre!G74</f>
        <v>3223</v>
      </c>
      <c r="H77" s="21">
        <f>+[13]Enero!H70+[13]Febrero!H74+[13]Marzo!H74+[13]Abril!H73+[13]Mayo!H74+[13]Junio!H74+[13]Julio!H74+[13]Agosto!H74+[13]Septiembre!H74+[13]Octubre!H74+[13]Noviembre!H74+[13]Diciembre!H74</f>
        <v>18461</v>
      </c>
      <c r="I77" s="21">
        <f>+[13]Enero!I70+[13]Febrero!I74+[13]Marzo!I74+[13]Abril!I73+[13]Mayo!I74+[13]Junio!I74+[13]Julio!I74+[13]Agosto!I74+[13]Septiembre!I74+[13]Octubre!I74+[13]Noviembre!I74+[13]Diciembre!I74</f>
        <v>15</v>
      </c>
      <c r="J77" s="21">
        <f t="shared" si="2"/>
        <v>56171</v>
      </c>
      <c r="K77" s="85"/>
      <c r="L77" s="9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</row>
    <row r="78" spans="1:30" ht="20.100000000000001" customHeight="1" x14ac:dyDescent="0.2">
      <c r="A78" s="226" t="s">
        <v>152</v>
      </c>
      <c r="B78" s="21">
        <f>+[13]Enero!B71+[13]Febrero!B75+[13]Marzo!B75+[13]Abril!B74+[13]Mayo!B75+[13]Junio!B75+[13]Julio!B75+[13]Agosto!B75+[13]Septiembre!B75+[13]Octubre!B75+[13]Noviembre!B75+[13]Diciembre!B75</f>
        <v>1052</v>
      </c>
      <c r="C78" s="21">
        <f>+[13]Enero!C71+[13]Febrero!C75+[13]Marzo!C75+[13]Abril!C74+[13]Mayo!C75+[13]Junio!C75+[13]Julio!C75+[13]Agosto!C75+[13]Septiembre!C75+[13]Octubre!C75+[13]Noviembre!C75+[13]Diciembre!C75</f>
        <v>252</v>
      </c>
      <c r="D78" s="21">
        <f>+[13]Enero!D71+[13]Febrero!D75+[13]Marzo!D75+[13]Abril!D74+[13]Mayo!D75+[13]Junio!D75+[13]Julio!D75+[13]Agosto!D75+[13]Septiembre!D75+[13]Octubre!D75+[13]Noviembre!D75+[13]Diciembre!D75</f>
        <v>559</v>
      </c>
      <c r="E78" s="21">
        <f>+[13]Enero!E71+[13]Febrero!E75+[13]Marzo!E75+[13]Abril!E74+[13]Mayo!E75+[13]Junio!E75+[13]Julio!E75+[13]Agosto!E75+[13]Septiembre!E75+[13]Octubre!E75+[13]Noviembre!E75+[13]Diciembre!E75</f>
        <v>1504</v>
      </c>
      <c r="F78" s="21">
        <f>+[13]Enero!F71+[13]Febrero!F75+[13]Marzo!F75+[13]Abril!F74+[13]Mayo!F75+[13]Junio!F75+[13]Julio!F75+[13]Agosto!F75+[13]Septiembre!F75+[13]Octubre!F75+[13]Noviembre!F75+[13]Diciembre!F75</f>
        <v>6542</v>
      </c>
      <c r="G78" s="21">
        <f>+[13]Enero!G71+[13]Febrero!G75+[13]Marzo!G75+[13]Abril!G74+[13]Mayo!G75+[13]Junio!G75+[13]Julio!G75+[13]Agosto!G75+[13]Septiembre!G75+[13]Octubre!G75+[13]Noviembre!G75+[13]Diciembre!G75</f>
        <v>141</v>
      </c>
      <c r="H78" s="21">
        <f>+[13]Enero!H71+[13]Febrero!H75+[13]Marzo!H75+[13]Abril!H74+[13]Mayo!H75+[13]Junio!H75+[13]Julio!H75+[13]Agosto!H75+[13]Septiembre!H75+[13]Octubre!H75+[13]Noviembre!H75+[13]Diciembre!H75</f>
        <v>1140</v>
      </c>
      <c r="I78" s="21">
        <f>+[13]Enero!I71+[13]Febrero!I75+[13]Marzo!I75+[13]Abril!I74+[13]Mayo!I75+[13]Junio!I75+[13]Julio!I75+[13]Agosto!I75+[13]Septiembre!I75+[13]Octubre!I75+[13]Noviembre!I75+[13]Diciembre!I75</f>
        <v>310</v>
      </c>
      <c r="J78" s="21">
        <f t="shared" si="2"/>
        <v>11500</v>
      </c>
      <c r="K78" s="85"/>
      <c r="L78" s="9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</row>
    <row r="79" spans="1:30" ht="20.100000000000001" customHeight="1" x14ac:dyDescent="0.2">
      <c r="A79" s="226" t="s">
        <v>153</v>
      </c>
      <c r="B79" s="21">
        <f>+[13]Enero!B72+[13]Febrero!B76+[13]Marzo!B76+[13]Abril!B75+[13]Mayo!B76+[13]Junio!B76+[13]Julio!B76+[13]Agosto!B76+[13]Septiembre!B76+[13]Octubre!B76+[13]Noviembre!B76+[13]Diciembre!B76</f>
        <v>82</v>
      </c>
      <c r="C79" s="21">
        <f>+[13]Enero!C72+[13]Febrero!C76+[13]Marzo!C76+[13]Abril!C75+[13]Mayo!C76+[13]Junio!C76+[13]Julio!C76+[13]Agosto!C76+[13]Septiembre!C76+[13]Octubre!C76+[13]Noviembre!C76+[13]Diciembre!C76</f>
        <v>132</v>
      </c>
      <c r="D79" s="21">
        <f>+[13]Enero!D72+[13]Febrero!D76+[13]Marzo!D76+[13]Abril!D75+[13]Mayo!D76+[13]Junio!D76+[13]Julio!D76+[13]Agosto!D76+[13]Septiembre!D76+[13]Octubre!D76+[13]Noviembre!D76+[13]Diciembre!D76</f>
        <v>191</v>
      </c>
      <c r="E79" s="21">
        <f>+[13]Enero!E72+[13]Febrero!E76+[13]Marzo!E76+[13]Abril!E75+[13]Mayo!E76+[13]Junio!E76+[13]Julio!E76+[13]Agosto!E76+[13]Septiembre!E76+[13]Octubre!E76+[13]Noviembre!E76+[13]Diciembre!E76</f>
        <v>10078</v>
      </c>
      <c r="F79" s="21">
        <f>+[13]Enero!F72+[13]Febrero!F76+[13]Marzo!F76+[13]Abril!F75+[13]Mayo!F76+[13]Junio!F76+[13]Julio!F76+[13]Agosto!F76+[13]Septiembre!F76+[13]Octubre!F76+[13]Noviembre!F76+[13]Diciembre!F76</f>
        <v>2689</v>
      </c>
      <c r="G79" s="21">
        <f>+[13]Enero!G72+[13]Febrero!G76+[13]Marzo!G76+[13]Abril!G75+[13]Mayo!G76+[13]Junio!G76+[13]Julio!G76+[13]Agosto!G76+[13]Septiembre!G76+[13]Octubre!G76+[13]Noviembre!G76+[13]Diciembre!G76</f>
        <v>306</v>
      </c>
      <c r="H79" s="21">
        <f>+[13]Enero!H72+[13]Febrero!H76+[13]Marzo!H76+[13]Abril!H75+[13]Mayo!H76+[13]Junio!H76+[13]Julio!H76+[13]Agosto!H76+[13]Septiembre!H76+[13]Octubre!H76+[13]Noviembre!H76+[13]Diciembre!H76</f>
        <v>7</v>
      </c>
      <c r="I79" s="21">
        <f>+[13]Enero!I72+[13]Febrero!I76+[13]Marzo!I76+[13]Abril!I75+[13]Mayo!I76+[13]Junio!I76+[13]Julio!I76+[13]Agosto!I76+[13]Septiembre!I76+[13]Octubre!I76+[13]Noviembre!I76+[13]Diciembre!I76</f>
        <v>110</v>
      </c>
      <c r="J79" s="21">
        <f t="shared" si="2"/>
        <v>13595</v>
      </c>
      <c r="K79" s="85"/>
      <c r="L79" s="9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</row>
    <row r="80" spans="1:30" ht="20.100000000000001" customHeight="1" x14ac:dyDescent="0.2">
      <c r="A80" s="226" t="s">
        <v>154</v>
      </c>
      <c r="B80" s="21">
        <f>+[13]Enero!B73+[13]Febrero!B77+[13]Marzo!B77+[13]Abril!B76+[13]Mayo!B77+[13]Junio!B77+[13]Julio!B77+[13]Agosto!B77+[13]Septiembre!B77+[13]Octubre!B77+[13]Noviembre!B77+[13]Diciembre!B77</f>
        <v>0</v>
      </c>
      <c r="C80" s="21">
        <f>+[13]Enero!C73+[13]Febrero!C77+[13]Marzo!C77+[13]Abril!C76+[13]Mayo!C77+[13]Junio!C77+[13]Julio!C77+[13]Agosto!C77+[13]Septiembre!C77+[13]Octubre!C77+[13]Noviembre!C77+[13]Diciembre!C77</f>
        <v>271</v>
      </c>
      <c r="D80" s="21">
        <f>+[13]Enero!D73+[13]Febrero!D77+[13]Marzo!D77+[13]Abril!D76+[13]Mayo!D77+[13]Junio!D77+[13]Julio!D77+[13]Agosto!D77+[13]Septiembre!D77+[13]Octubre!D77+[13]Noviembre!D77+[13]Diciembre!D77</f>
        <v>1130</v>
      </c>
      <c r="E80" s="21">
        <f>+[13]Enero!E73+[13]Febrero!E77+[13]Marzo!E77+[13]Abril!E76+[13]Mayo!E77+[13]Junio!E77+[13]Julio!E77+[13]Agosto!E77+[13]Septiembre!E77+[13]Octubre!E77+[13]Noviembre!E77+[13]Diciembre!E77</f>
        <v>105306</v>
      </c>
      <c r="F80" s="21">
        <f>+[13]Enero!F73+[13]Febrero!F77+[13]Marzo!F77+[13]Abril!F76+[13]Mayo!F77+[13]Junio!F77+[13]Julio!F77+[13]Agosto!F77+[13]Septiembre!F77+[13]Octubre!F77+[13]Noviembre!F77+[13]Diciembre!F77</f>
        <v>11624</v>
      </c>
      <c r="G80" s="21">
        <f>+[13]Enero!G73+[13]Febrero!G77+[13]Marzo!G77+[13]Abril!G76+[13]Mayo!G77+[13]Junio!G77+[13]Julio!G77+[13]Agosto!G77+[13]Septiembre!G77+[13]Octubre!G77+[13]Noviembre!G77+[13]Diciembre!G77</f>
        <v>10102</v>
      </c>
      <c r="H80" s="21">
        <f>+[13]Enero!H73+[13]Febrero!H77+[13]Marzo!H77+[13]Abril!H76+[13]Mayo!H77+[13]Junio!H77+[13]Julio!H77+[13]Agosto!H77+[13]Septiembre!H77+[13]Octubre!H77+[13]Noviembre!H77+[13]Diciembre!H77</f>
        <v>1344</v>
      </c>
      <c r="I80" s="21">
        <f>+[13]Enero!I73+[13]Febrero!I77+[13]Marzo!I77+[13]Abril!I76+[13]Mayo!I77+[13]Junio!I77+[13]Julio!I77+[13]Agosto!I77+[13]Septiembre!I77+[13]Octubre!I77+[13]Noviembre!I77+[13]Diciembre!I77</f>
        <v>3</v>
      </c>
      <c r="J80" s="21">
        <f t="shared" si="2"/>
        <v>129780</v>
      </c>
      <c r="K80" s="85"/>
      <c r="L80" s="9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</row>
    <row r="81" spans="1:30" ht="20.100000000000001" customHeight="1" x14ac:dyDescent="0.2">
      <c r="A81" s="226" t="s">
        <v>155</v>
      </c>
      <c r="B81" s="21">
        <f>+[13]Enero!B74+[13]Febrero!B78+[13]Marzo!B78+[13]Abril!B77+[13]Mayo!B78+[13]Junio!B78+[13]Julio!B78+[13]Agosto!B78+[13]Septiembre!B78+[13]Octubre!B78+[13]Noviembre!B78+[13]Diciembre!B78</f>
        <v>887</v>
      </c>
      <c r="C81" s="21">
        <f>+[13]Enero!C74+[13]Febrero!C78+[13]Marzo!C78+[13]Abril!C77+[13]Mayo!C78+[13]Junio!C78+[13]Julio!C78+[13]Agosto!C78+[13]Septiembre!C78+[13]Octubre!C78+[13]Noviembre!C78+[13]Diciembre!C78</f>
        <v>200</v>
      </c>
      <c r="D81" s="21">
        <f>+[13]Enero!D74+[13]Febrero!D78+[13]Marzo!D78+[13]Abril!D77+[13]Mayo!D78+[13]Junio!D78+[13]Julio!D78+[13]Agosto!D78+[13]Septiembre!D78+[13]Octubre!D78+[13]Noviembre!D78+[13]Diciembre!D78</f>
        <v>1136</v>
      </c>
      <c r="E81" s="21">
        <f>+[13]Enero!E74+[13]Febrero!E78+[13]Marzo!E78+[13]Abril!E77+[13]Mayo!E78+[13]Junio!E78+[13]Julio!E78+[13]Agosto!E78+[13]Septiembre!E78+[13]Octubre!E78+[13]Noviembre!E78+[13]Diciembre!E78</f>
        <v>2239</v>
      </c>
      <c r="F81" s="21">
        <f>+[13]Enero!F74+[13]Febrero!F78+[13]Marzo!F78+[13]Abril!F77+[13]Mayo!F78+[13]Junio!F78+[13]Julio!F78+[13]Agosto!F78+[13]Septiembre!F78+[13]Octubre!F78+[13]Noviembre!F78+[13]Diciembre!F78</f>
        <v>13612</v>
      </c>
      <c r="G81" s="21">
        <f>+[13]Enero!G74+[13]Febrero!G78+[13]Marzo!G78+[13]Abril!G77+[13]Mayo!G78+[13]Junio!G78+[13]Julio!G78+[13]Agosto!G78+[13]Septiembre!G78+[13]Octubre!G78+[13]Noviembre!G78+[13]Diciembre!G78</f>
        <v>838</v>
      </c>
      <c r="H81" s="21">
        <f>+[13]Enero!H74+[13]Febrero!H78+[13]Marzo!H78+[13]Abril!H77+[13]Mayo!H78+[13]Junio!H78+[13]Julio!H78+[13]Agosto!H78+[13]Septiembre!H78+[13]Octubre!H78+[13]Noviembre!H78+[13]Diciembre!H78</f>
        <v>2377</v>
      </c>
      <c r="I81" s="21">
        <f>+[13]Enero!I74+[13]Febrero!I78+[13]Marzo!I78+[13]Abril!I77+[13]Mayo!I78+[13]Junio!I78+[13]Julio!I78+[13]Agosto!I78+[13]Septiembre!I78+[13]Octubre!I78+[13]Noviembre!I78+[13]Diciembre!I78</f>
        <v>801</v>
      </c>
      <c r="J81" s="21">
        <f t="shared" si="2"/>
        <v>22090</v>
      </c>
      <c r="K81" s="85"/>
      <c r="L81" s="9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</row>
    <row r="82" spans="1:30" ht="20.100000000000001" customHeight="1" x14ac:dyDescent="0.2">
      <c r="A82" s="226" t="s">
        <v>156</v>
      </c>
      <c r="B82" s="21">
        <f>+[13]Enero!B75+[13]Febrero!B79+[13]Marzo!B79+[13]Abril!B78+[13]Mayo!B79+[13]Junio!B79+[13]Julio!B79+[13]Agosto!B79+[13]Septiembre!B79+[13]Octubre!B79+[13]Noviembre!B79+[13]Diciembre!B79</f>
        <v>0</v>
      </c>
      <c r="C82" s="21">
        <f>+[13]Enero!C75+[13]Febrero!C79+[13]Marzo!C79+[13]Abril!C78+[13]Mayo!C79+[13]Junio!C79+[13]Julio!C79+[13]Agosto!C79+[13]Septiembre!C79+[13]Octubre!C79+[13]Noviembre!C79+[13]Diciembre!C79</f>
        <v>0</v>
      </c>
      <c r="D82" s="21">
        <f>+[13]Enero!D75+[13]Febrero!D79+[13]Marzo!D79+[13]Abril!D78+[13]Mayo!D79+[13]Junio!D79+[13]Julio!D79+[13]Agosto!D79+[13]Septiembre!D79+[13]Octubre!D79+[13]Noviembre!D79+[13]Diciembre!D79</f>
        <v>0</v>
      </c>
      <c r="E82" s="21">
        <f>+[13]Enero!E75+[13]Febrero!E79+[13]Marzo!E79+[13]Abril!E78+[13]Mayo!E79+[13]Junio!E79+[13]Julio!E79+[13]Agosto!E79+[13]Septiembre!E79+[13]Octubre!E79+[13]Noviembre!E79+[13]Diciembre!E79</f>
        <v>0</v>
      </c>
      <c r="F82" s="21">
        <f>+[13]Enero!F75+[13]Febrero!F79+[13]Marzo!F79+[13]Abril!F78+[13]Mayo!F79+[13]Junio!F79+[13]Julio!F79+[13]Agosto!F79+[13]Septiembre!F79+[13]Octubre!F79+[13]Noviembre!F79+[13]Diciembre!F79</f>
        <v>0</v>
      </c>
      <c r="G82" s="21">
        <f>+[13]Enero!G75+[13]Febrero!G79+[13]Marzo!G79+[13]Abril!G78+[13]Mayo!G79+[13]Junio!G79+[13]Julio!G79+[13]Agosto!G79+[13]Septiembre!G79+[13]Octubre!G79+[13]Noviembre!G79+[13]Diciembre!G79</f>
        <v>0</v>
      </c>
      <c r="H82" s="21">
        <f>+[13]Enero!H75+[13]Febrero!H79+[13]Marzo!H79+[13]Abril!H78+[13]Mayo!H79+[13]Junio!H79+[13]Julio!H79+[13]Agosto!H79+[13]Septiembre!H79+[13]Octubre!H79+[13]Noviembre!H79+[13]Diciembre!H79</f>
        <v>68662</v>
      </c>
      <c r="I82" s="21">
        <f>+[13]Enero!I75+[13]Febrero!I79+[13]Marzo!I79+[13]Abril!I78+[13]Mayo!I79+[13]Junio!I79+[13]Julio!I79+[13]Agosto!I79+[13]Septiembre!I79+[13]Octubre!I79+[13]Noviembre!I79+[13]Diciembre!I79</f>
        <v>0</v>
      </c>
      <c r="J82" s="21">
        <f t="shared" si="2"/>
        <v>68662</v>
      </c>
      <c r="K82" s="85"/>
      <c r="L82" s="9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</row>
    <row r="83" spans="1:30" ht="20.100000000000001" customHeight="1" x14ac:dyDescent="0.2">
      <c r="A83" s="226" t="s">
        <v>157</v>
      </c>
      <c r="B83" s="21">
        <f>+[13]Enero!B76+[13]Febrero!B80+[13]Marzo!B80+[13]Abril!B79+[13]Mayo!B80+[13]Junio!B80+[13]Julio!B80+[13]Agosto!B80+[13]Septiembre!B80+[13]Octubre!B80+[13]Noviembre!B80+[13]Diciembre!B80</f>
        <v>0</v>
      </c>
      <c r="C83" s="21">
        <f>+[13]Enero!C76+[13]Febrero!C80+[13]Marzo!C80+[13]Abril!C79+[13]Mayo!C80+[13]Junio!C80+[13]Julio!C80+[13]Agosto!C80+[13]Septiembre!C80+[13]Octubre!C80+[13]Noviembre!C80+[13]Diciembre!C80</f>
        <v>667</v>
      </c>
      <c r="D83" s="21">
        <f>+[13]Enero!D76+[13]Febrero!D80+[13]Marzo!D80+[13]Abril!D79+[13]Mayo!D80+[13]Junio!D80+[13]Julio!D80+[13]Agosto!D80+[13]Septiembre!D80+[13]Octubre!D80+[13]Noviembre!D80+[13]Diciembre!D80</f>
        <v>9</v>
      </c>
      <c r="E83" s="21">
        <f>+[13]Enero!E76+[13]Febrero!E80+[13]Marzo!E80+[13]Abril!E79+[13]Mayo!E80+[13]Junio!E80+[13]Julio!E80+[13]Agosto!E80+[13]Septiembre!E80+[13]Octubre!E80+[13]Noviembre!E80+[13]Diciembre!E80</f>
        <v>32100</v>
      </c>
      <c r="F83" s="21">
        <f>+[13]Enero!F76+[13]Febrero!F80+[13]Marzo!F80+[13]Abril!F79+[13]Mayo!F80+[13]Junio!F80+[13]Julio!F80+[13]Agosto!F80+[13]Septiembre!F80+[13]Octubre!F80+[13]Noviembre!F80+[13]Diciembre!F80</f>
        <v>10370</v>
      </c>
      <c r="G83" s="21">
        <f>+[13]Enero!G76+[13]Febrero!G80+[13]Marzo!G80+[13]Abril!G79+[13]Mayo!G80+[13]Junio!G80+[13]Julio!G80+[13]Agosto!G80+[13]Septiembre!G80+[13]Octubre!G80+[13]Noviembre!G80+[13]Diciembre!G80</f>
        <v>6592</v>
      </c>
      <c r="H83" s="21">
        <f>+[13]Enero!H76+[13]Febrero!H80+[13]Marzo!H80+[13]Abril!H79+[13]Mayo!H80+[13]Junio!H80+[13]Julio!H80+[13]Agosto!H80+[13]Septiembre!H80+[13]Octubre!H80+[13]Noviembre!H80+[13]Diciembre!H80</f>
        <v>59</v>
      </c>
      <c r="I83" s="21">
        <f>+[13]Enero!I76+[13]Febrero!I80+[13]Marzo!I80+[13]Abril!I79+[13]Mayo!I80+[13]Junio!I80+[13]Julio!I80+[13]Agosto!I80+[13]Septiembre!I80+[13]Octubre!I80+[13]Noviembre!I80+[13]Diciembre!I80</f>
        <v>29</v>
      </c>
      <c r="J83" s="21">
        <f t="shared" si="2"/>
        <v>49826</v>
      </c>
      <c r="K83" s="85"/>
      <c r="L83" s="9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</row>
    <row r="84" spans="1:30" ht="20.100000000000001" customHeight="1" x14ac:dyDescent="0.2">
      <c r="A84" s="226" t="s">
        <v>158</v>
      </c>
      <c r="B84" s="21">
        <f>+[13]Enero!B77+[13]Febrero!B81+[13]Marzo!B81+[13]Abril!B80+[13]Mayo!B81+[13]Junio!B81+[13]Julio!B81+[13]Agosto!B81+[13]Septiembre!B81+[13]Octubre!B81+[13]Noviembre!B81+[13]Diciembre!B81</f>
        <v>303661</v>
      </c>
      <c r="C84" s="21">
        <f>+[13]Enero!C77+[13]Febrero!C81+[13]Marzo!C81+[13]Abril!C80+[13]Mayo!C81+[13]Junio!C81+[13]Julio!C81+[13]Agosto!C81+[13]Septiembre!C81+[13]Octubre!C81+[13]Noviembre!C81+[13]Diciembre!C81</f>
        <v>10354</v>
      </c>
      <c r="D84" s="21">
        <f>+[13]Enero!D77+[13]Febrero!D81+[13]Marzo!D81+[13]Abril!D80+[13]Mayo!D81+[13]Junio!D81+[13]Julio!D81+[13]Agosto!D81+[13]Septiembre!D81+[13]Octubre!D81+[13]Noviembre!D81+[13]Diciembre!D81</f>
        <v>3479</v>
      </c>
      <c r="E84" s="21">
        <f>+[13]Enero!E77+[13]Febrero!E81+[13]Marzo!E81+[13]Abril!E80+[13]Mayo!E81+[13]Junio!E81+[13]Julio!E81+[13]Agosto!E81+[13]Septiembre!E81+[13]Octubre!E81+[13]Noviembre!E81+[13]Diciembre!E81</f>
        <v>19696</v>
      </c>
      <c r="F84" s="21">
        <f>+[13]Enero!F77+[13]Febrero!F81+[13]Marzo!F81+[13]Abril!F80+[13]Mayo!F81+[13]Junio!F81+[13]Julio!F81+[13]Agosto!F81+[13]Septiembre!F81+[13]Octubre!F81+[13]Noviembre!F81+[13]Diciembre!F81</f>
        <v>231076</v>
      </c>
      <c r="G84" s="21">
        <f>+[13]Enero!G77+[13]Febrero!G81+[13]Marzo!G81+[13]Abril!G80+[13]Mayo!G81+[13]Junio!G81+[13]Julio!G81+[13]Agosto!G81+[13]Septiembre!G81+[13]Octubre!G81+[13]Noviembre!G81+[13]Diciembre!G81</f>
        <v>33337</v>
      </c>
      <c r="H84" s="21">
        <f>+[13]Enero!H77+[13]Febrero!H81+[13]Marzo!H81+[13]Abril!H80+[13]Mayo!H81+[13]Junio!H81+[13]Julio!H81+[13]Agosto!H81+[13]Septiembre!H81+[13]Octubre!H81+[13]Noviembre!H81+[13]Diciembre!H81</f>
        <v>8576</v>
      </c>
      <c r="I84" s="21">
        <f>+[13]Enero!I77+[13]Febrero!I81+[13]Marzo!I81+[13]Abril!I80+[13]Mayo!I81+[13]Junio!I81+[13]Julio!I81+[13]Agosto!I81+[13]Septiembre!I81+[13]Octubre!I81+[13]Noviembre!I81+[13]Diciembre!I81</f>
        <v>6216</v>
      </c>
      <c r="J84" s="21">
        <f t="shared" si="2"/>
        <v>616395</v>
      </c>
      <c r="K84" s="85"/>
      <c r="L84" s="9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</row>
    <row r="85" spans="1:30" ht="20.100000000000001" customHeight="1" x14ac:dyDescent="0.2">
      <c r="A85" s="226" t="s">
        <v>159</v>
      </c>
      <c r="B85" s="21">
        <f>+[13]Enero!B78+[13]Febrero!B82+[13]Marzo!B82+[13]Abril!B81+[13]Mayo!B82+[13]Junio!B82+[13]Julio!B82+[13]Agosto!B82+[13]Septiembre!B82+[13]Octubre!B82+[13]Noviembre!B82+[13]Diciembre!B82</f>
        <v>8605</v>
      </c>
      <c r="C85" s="21">
        <f>+[13]Enero!C78+[13]Febrero!C82+[13]Marzo!C82+[13]Abril!C81+[13]Mayo!C82+[13]Junio!C82+[13]Julio!C82+[13]Agosto!C82+[13]Septiembre!C82+[13]Octubre!C82+[13]Noviembre!C82+[13]Diciembre!C82</f>
        <v>35346</v>
      </c>
      <c r="D85" s="21">
        <f>+[13]Enero!D78+[13]Febrero!D82+[13]Marzo!D82+[13]Abril!D81+[13]Mayo!D82+[13]Junio!D82+[13]Julio!D82+[13]Agosto!D82+[13]Septiembre!D82+[13]Octubre!D82+[13]Noviembre!D82+[13]Diciembre!D82</f>
        <v>265</v>
      </c>
      <c r="E85" s="21">
        <f>+[13]Enero!E78+[13]Febrero!E82+[13]Marzo!E82+[13]Abril!E81+[13]Mayo!E82+[13]Junio!E82+[13]Julio!E82+[13]Agosto!E82+[13]Septiembre!E82+[13]Octubre!E82+[13]Noviembre!E82+[13]Diciembre!E82</f>
        <v>6276</v>
      </c>
      <c r="F85" s="21">
        <f>+[13]Enero!F78+[13]Febrero!F82+[13]Marzo!F82+[13]Abril!F81+[13]Mayo!F82+[13]Junio!F82+[13]Julio!F82+[13]Agosto!F82+[13]Septiembre!F82+[13]Octubre!F82+[13]Noviembre!F82+[13]Diciembre!F82</f>
        <v>65446</v>
      </c>
      <c r="G85" s="21">
        <f>+[13]Enero!G78+[13]Febrero!G82+[13]Marzo!G82+[13]Abril!G81+[13]Mayo!G82+[13]Junio!G82+[13]Julio!G82+[13]Agosto!G82+[13]Septiembre!G82+[13]Octubre!G82+[13]Noviembre!G82+[13]Diciembre!G82</f>
        <v>4830</v>
      </c>
      <c r="H85" s="21">
        <f>+[13]Enero!H78+[13]Febrero!H82+[13]Marzo!H82+[13]Abril!H81+[13]Mayo!H82+[13]Junio!H82+[13]Julio!H82+[13]Agosto!H82+[13]Septiembre!H82+[13]Octubre!H82+[13]Noviembre!H82+[13]Diciembre!H82</f>
        <v>0</v>
      </c>
      <c r="I85" s="21">
        <f>+[13]Enero!I78+[13]Febrero!I82+[13]Marzo!I82+[13]Abril!I81+[13]Mayo!I82+[13]Junio!I82+[13]Julio!I82+[13]Agosto!I82+[13]Septiembre!I82+[13]Octubre!I82+[13]Noviembre!I82+[13]Diciembre!I82</f>
        <v>76028</v>
      </c>
      <c r="J85" s="21">
        <f t="shared" si="2"/>
        <v>196796</v>
      </c>
      <c r="K85" s="85"/>
      <c r="L85" s="9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</row>
    <row r="86" spans="1:30" ht="20.100000000000001" customHeight="1" x14ac:dyDescent="0.2">
      <c r="A86" s="226" t="s">
        <v>160</v>
      </c>
      <c r="B86" s="21">
        <f>+[13]Enero!B79+[13]Febrero!B83+[13]Marzo!B83+[13]Abril!B82+[13]Mayo!B83+[13]Junio!B83+[13]Julio!B83+[13]Agosto!B83+[13]Septiembre!B83+[13]Octubre!B83+[13]Noviembre!B83+[13]Diciembre!B83</f>
        <v>1408</v>
      </c>
      <c r="C86" s="21">
        <f>+[13]Enero!C79+[13]Febrero!C83+[13]Marzo!C83+[13]Abril!C82+[13]Mayo!C83+[13]Junio!C83+[13]Julio!C83+[13]Agosto!C83+[13]Septiembre!C83+[13]Octubre!C83+[13]Noviembre!C83+[13]Diciembre!C83</f>
        <v>15448</v>
      </c>
      <c r="D86" s="21">
        <f>+[13]Enero!D79+[13]Febrero!D83+[13]Marzo!D83+[13]Abril!D82+[13]Mayo!D83+[13]Junio!D83+[13]Julio!D83+[13]Agosto!D83+[13]Septiembre!D83+[13]Octubre!D83+[13]Noviembre!D83+[13]Diciembre!D83</f>
        <v>31577</v>
      </c>
      <c r="E86" s="21">
        <f>+[13]Enero!E79+[13]Febrero!E83+[13]Marzo!E83+[13]Abril!E82+[13]Mayo!E83+[13]Junio!E83+[13]Julio!E83+[13]Agosto!E83+[13]Septiembre!E83+[13]Octubre!E83+[13]Noviembre!E83+[13]Diciembre!E83</f>
        <v>27032</v>
      </c>
      <c r="F86" s="21">
        <f>+[13]Enero!F79+[13]Febrero!F83+[13]Marzo!F83+[13]Abril!F82+[13]Mayo!F83+[13]Junio!F83+[13]Julio!F83+[13]Agosto!F83+[13]Septiembre!F83+[13]Octubre!F83+[13]Noviembre!F83+[13]Diciembre!F83</f>
        <v>12219</v>
      </c>
      <c r="G86" s="21">
        <f>+[13]Enero!G79+[13]Febrero!G83+[13]Marzo!G83+[13]Abril!G82+[13]Mayo!G83+[13]Junio!G83+[13]Julio!G83+[13]Agosto!G83+[13]Septiembre!G83+[13]Octubre!G83+[13]Noviembre!G83+[13]Diciembre!G83</f>
        <v>18163</v>
      </c>
      <c r="H86" s="21">
        <f>+[13]Enero!H79+[13]Febrero!H83+[13]Marzo!H83+[13]Abril!H82+[13]Mayo!H83+[13]Junio!H83+[13]Julio!H83+[13]Agosto!H83+[13]Septiembre!H83+[13]Octubre!H83+[13]Noviembre!H83+[13]Diciembre!H83</f>
        <v>3893</v>
      </c>
      <c r="I86" s="21">
        <f>+[13]Enero!I79+[13]Febrero!I83+[13]Marzo!I83+[13]Abril!I82+[13]Mayo!I83+[13]Junio!I83+[13]Julio!I83+[13]Agosto!I83+[13]Septiembre!I83+[13]Octubre!I83+[13]Noviembre!I83+[13]Diciembre!I83</f>
        <v>8099</v>
      </c>
      <c r="J86" s="21">
        <f t="shared" si="2"/>
        <v>117839</v>
      </c>
      <c r="K86" s="85"/>
      <c r="L86" s="9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</row>
    <row r="87" spans="1:30" ht="20.100000000000001" customHeight="1" x14ac:dyDescent="0.2">
      <c r="A87" s="226" t="s">
        <v>161</v>
      </c>
      <c r="B87" s="21">
        <f>+[13]Enero!B80+[13]Febrero!B84+[13]Marzo!B84+[13]Abril!B83+[13]Mayo!B84+[13]Junio!B84+[13]Julio!B84+[13]Agosto!B84+[13]Septiembre!B84+[13]Octubre!B84+[13]Noviembre!B84+[13]Diciembre!B84</f>
        <v>291</v>
      </c>
      <c r="C87" s="21">
        <f>+[13]Enero!C80+[13]Febrero!C84+[13]Marzo!C84+[13]Abril!C83+[13]Mayo!C84+[13]Junio!C84+[13]Julio!C84+[13]Agosto!C84+[13]Septiembre!C84+[13]Octubre!C84+[13]Noviembre!C84+[13]Diciembre!C84</f>
        <v>0</v>
      </c>
      <c r="D87" s="21">
        <f>+[13]Enero!D80+[13]Febrero!D84+[13]Marzo!D84+[13]Abril!D83+[13]Mayo!D84+[13]Junio!D84+[13]Julio!D84+[13]Agosto!D84+[13]Septiembre!D84+[13]Octubre!D84+[13]Noviembre!D84+[13]Diciembre!D84</f>
        <v>2018</v>
      </c>
      <c r="E87" s="21">
        <f>+[13]Enero!E80+[13]Febrero!E84+[13]Marzo!E84+[13]Abril!E83+[13]Mayo!E84+[13]Junio!E84+[13]Julio!E84+[13]Agosto!E84+[13]Septiembre!E84+[13]Octubre!E84+[13]Noviembre!E84+[13]Diciembre!E84</f>
        <v>0</v>
      </c>
      <c r="F87" s="21">
        <f>+[13]Enero!F80+[13]Febrero!F84+[13]Marzo!F84+[13]Abril!F83+[13]Mayo!F84+[13]Junio!F84+[13]Julio!F84+[13]Agosto!F84+[13]Septiembre!F84+[13]Octubre!F84+[13]Noviembre!F84+[13]Diciembre!F84</f>
        <v>530</v>
      </c>
      <c r="G87" s="21">
        <f>+[13]Enero!G80+[13]Febrero!G84+[13]Marzo!G84+[13]Abril!G83+[13]Mayo!G84+[13]Junio!G84+[13]Julio!G84+[13]Agosto!G84+[13]Septiembre!G84+[13]Octubre!G84+[13]Noviembre!G84+[13]Diciembre!G84</f>
        <v>14920</v>
      </c>
      <c r="H87" s="21">
        <f>+[13]Enero!H80+[13]Febrero!H84+[13]Marzo!H84+[13]Abril!H83+[13]Mayo!H84+[13]Junio!H84+[13]Julio!H84+[13]Agosto!H84+[13]Septiembre!H84+[13]Octubre!H84+[13]Noviembre!H84+[13]Diciembre!H84</f>
        <v>1892</v>
      </c>
      <c r="I87" s="21">
        <f>+[13]Enero!I80+[13]Febrero!I84+[13]Marzo!I84+[13]Abril!I83+[13]Mayo!I84+[13]Junio!I84+[13]Julio!I84+[13]Agosto!I84+[13]Septiembre!I84+[13]Octubre!I84+[13]Noviembre!I84+[13]Diciembre!I84</f>
        <v>1512</v>
      </c>
      <c r="J87" s="21">
        <f t="shared" si="2"/>
        <v>21163</v>
      </c>
      <c r="K87" s="85"/>
      <c r="L87" s="9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</row>
    <row r="88" spans="1:30" ht="20.100000000000001" customHeight="1" x14ac:dyDescent="0.2">
      <c r="A88" s="226" t="s">
        <v>162</v>
      </c>
      <c r="B88" s="21">
        <f>+[13]Enero!B81+[13]Febrero!B85+[13]Marzo!B85+[13]Abril!B84+[13]Mayo!B85+[13]Junio!B85+[13]Julio!B85+[13]Agosto!B85+[13]Septiembre!B85+[13]Octubre!B85+[13]Noviembre!B85+[13]Diciembre!B85</f>
        <v>61346</v>
      </c>
      <c r="C88" s="21">
        <f>+[13]Enero!C81+[13]Febrero!C85+[13]Marzo!C85+[13]Abril!C84+[13]Mayo!C85+[13]Junio!C85+[13]Julio!C85+[13]Agosto!C85+[13]Septiembre!C85+[13]Octubre!C85+[13]Noviembre!C85+[13]Diciembre!C85</f>
        <v>15144</v>
      </c>
      <c r="D88" s="21">
        <f>+[13]Enero!D81+[13]Febrero!D85+[13]Marzo!D85+[13]Abril!D84+[13]Mayo!D85+[13]Junio!D85+[13]Julio!D85+[13]Agosto!D85+[13]Septiembre!D85+[13]Octubre!D85+[13]Noviembre!D85+[13]Diciembre!D85</f>
        <v>185</v>
      </c>
      <c r="E88" s="21">
        <f>+[13]Enero!E81+[13]Febrero!E85+[13]Marzo!E85+[13]Abril!E84+[13]Mayo!E85+[13]Junio!E85+[13]Julio!E85+[13]Agosto!E85+[13]Septiembre!E85+[13]Octubre!E85+[13]Noviembre!E85+[13]Diciembre!E85</f>
        <v>6108</v>
      </c>
      <c r="F88" s="21">
        <f>+[13]Enero!F81+[13]Febrero!F85+[13]Marzo!F85+[13]Abril!F84+[13]Mayo!F85+[13]Junio!F85+[13]Julio!F85+[13]Agosto!F85+[13]Septiembre!F85+[13]Octubre!F85+[13]Noviembre!F85+[13]Diciembre!F85</f>
        <v>256832</v>
      </c>
      <c r="G88" s="21">
        <f>+[13]Enero!G81+[13]Febrero!G85+[13]Marzo!G85+[13]Abril!G84+[13]Mayo!G85+[13]Junio!G85+[13]Julio!G85+[13]Agosto!G85+[13]Septiembre!G85+[13]Octubre!G85+[13]Noviembre!G85+[13]Diciembre!G85</f>
        <v>8366</v>
      </c>
      <c r="H88" s="21">
        <f>+[13]Enero!H81+[13]Febrero!H85+[13]Marzo!H85+[13]Abril!H84+[13]Mayo!H85+[13]Junio!H85+[13]Julio!H85+[13]Agosto!H85+[13]Septiembre!H85+[13]Octubre!H85+[13]Noviembre!H85+[13]Diciembre!H85</f>
        <v>254</v>
      </c>
      <c r="I88" s="21">
        <f>+[13]Enero!I81+[13]Febrero!I85+[13]Marzo!I85+[13]Abril!I84+[13]Mayo!I85+[13]Junio!I85+[13]Julio!I85+[13]Agosto!I85+[13]Septiembre!I85+[13]Octubre!I85+[13]Noviembre!I85+[13]Diciembre!I85</f>
        <v>60928</v>
      </c>
      <c r="J88" s="21">
        <f t="shared" si="2"/>
        <v>409163</v>
      </c>
      <c r="K88" s="85"/>
      <c r="L88" s="9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</row>
    <row r="89" spans="1:30" ht="20.100000000000001" customHeight="1" x14ac:dyDescent="0.2">
      <c r="A89" s="226" t="s">
        <v>163</v>
      </c>
      <c r="B89" s="21">
        <f>+[13]Enero!B82+[13]Febrero!B86+[13]Marzo!B86+[13]Abril!B85+[13]Mayo!B86+[13]Junio!B86+[13]Julio!B86+[13]Agosto!B86+[13]Septiembre!B86+[13]Octubre!B86+[13]Noviembre!B86+[13]Diciembre!B86</f>
        <v>6446</v>
      </c>
      <c r="C89" s="21">
        <f>+[13]Enero!C82+[13]Febrero!C86+[13]Marzo!C86+[13]Abril!C85+[13]Mayo!C86+[13]Junio!C86+[13]Julio!C86+[13]Agosto!C86+[13]Septiembre!C86+[13]Octubre!C86+[13]Noviembre!C86+[13]Diciembre!C86</f>
        <v>53100</v>
      </c>
      <c r="D89" s="21">
        <f>+[13]Enero!D82+[13]Febrero!D86+[13]Marzo!D86+[13]Abril!D85+[13]Mayo!D86+[13]Junio!D86+[13]Julio!D86+[13]Agosto!D86+[13]Septiembre!D86+[13]Octubre!D86+[13]Noviembre!D86+[13]Diciembre!D86</f>
        <v>1345</v>
      </c>
      <c r="E89" s="21">
        <f>+[13]Enero!E82+[13]Febrero!E86+[13]Marzo!E86+[13]Abril!E85+[13]Mayo!E86+[13]Junio!E86+[13]Julio!E86+[13]Agosto!E86+[13]Septiembre!E86+[13]Octubre!E86+[13]Noviembre!E86+[13]Diciembre!E86</f>
        <v>7145</v>
      </c>
      <c r="F89" s="21">
        <f>+[13]Enero!F82+[13]Febrero!F86+[13]Marzo!F86+[13]Abril!F85+[13]Mayo!F86+[13]Junio!F86+[13]Julio!F86+[13]Agosto!F86+[13]Septiembre!F86+[13]Octubre!F86+[13]Noviembre!F86+[13]Diciembre!F86</f>
        <v>92635</v>
      </c>
      <c r="G89" s="21">
        <f>+[13]Enero!G82+[13]Febrero!G86+[13]Marzo!G86+[13]Abril!G85+[13]Mayo!G86+[13]Junio!G86+[13]Julio!G86+[13]Agosto!G86+[13]Septiembre!G86+[13]Octubre!G86+[13]Noviembre!G86+[13]Diciembre!G86</f>
        <v>0</v>
      </c>
      <c r="H89" s="21">
        <f>+[13]Enero!H82+[13]Febrero!H86+[13]Marzo!H86+[13]Abril!H85+[13]Mayo!H86+[13]Junio!H86+[13]Julio!H86+[13]Agosto!H86+[13]Septiembre!H86+[13]Octubre!H86+[13]Noviembre!H86+[13]Diciembre!H86</f>
        <v>0</v>
      </c>
      <c r="I89" s="21">
        <f>+[13]Enero!I82+[13]Febrero!I86+[13]Marzo!I86+[13]Abril!I85+[13]Mayo!I86+[13]Junio!I86+[13]Julio!I86+[13]Agosto!I86+[13]Septiembre!I86+[13]Octubre!I86+[13]Noviembre!I86+[13]Diciembre!I86</f>
        <v>1552</v>
      </c>
      <c r="J89" s="21">
        <f t="shared" si="2"/>
        <v>162223</v>
      </c>
      <c r="K89" s="85"/>
      <c r="L89" s="9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</row>
    <row r="90" spans="1:30" ht="20.100000000000001" customHeight="1" x14ac:dyDescent="0.2">
      <c r="A90" s="226" t="s">
        <v>164</v>
      </c>
      <c r="B90" s="21">
        <f>+[13]Enero!B83+[13]Febrero!B87+[13]Marzo!B87+[13]Abril!B86+[13]Mayo!B87+[13]Junio!B87+[13]Julio!B87+[13]Agosto!B87+[13]Septiembre!B87+[13]Octubre!B87+[13]Noviembre!B87+[13]Diciembre!B87</f>
        <v>7217</v>
      </c>
      <c r="C90" s="21">
        <f>+[13]Enero!C83+[13]Febrero!C87+[13]Marzo!C87+[13]Abril!C86+[13]Mayo!C87+[13]Junio!C87+[13]Julio!C87+[13]Agosto!C87+[13]Septiembre!C87+[13]Octubre!C87+[13]Noviembre!C87+[13]Diciembre!C87</f>
        <v>64</v>
      </c>
      <c r="D90" s="21">
        <f>+[13]Enero!D83+[13]Febrero!D87+[13]Marzo!D87+[13]Abril!D86+[13]Mayo!D87+[13]Junio!D87+[13]Julio!D87+[13]Agosto!D87+[13]Septiembre!D87+[13]Octubre!D87+[13]Noviembre!D87+[13]Diciembre!D87</f>
        <v>0</v>
      </c>
      <c r="E90" s="21">
        <f>+[13]Enero!E83+[13]Febrero!E87+[13]Marzo!E87+[13]Abril!E86+[13]Mayo!E87+[13]Junio!E87+[13]Julio!E87+[13]Agosto!E87+[13]Septiembre!E87+[13]Octubre!E87+[13]Noviembre!E87+[13]Diciembre!E87</f>
        <v>0</v>
      </c>
      <c r="F90" s="21">
        <f>+[13]Enero!F83+[13]Febrero!F87+[13]Marzo!F87+[13]Abril!F86+[13]Mayo!F87+[13]Junio!F87+[13]Julio!F87+[13]Agosto!F87+[13]Septiembre!F87+[13]Octubre!F87+[13]Noviembre!F87+[13]Diciembre!F87</f>
        <v>5163</v>
      </c>
      <c r="G90" s="21">
        <f>+[13]Enero!G83+[13]Febrero!G87+[13]Marzo!G87+[13]Abril!G86+[13]Mayo!G87+[13]Junio!G87+[13]Julio!G87+[13]Agosto!G87+[13]Septiembre!G87+[13]Octubre!G87+[13]Noviembre!G87+[13]Diciembre!G87</f>
        <v>9867</v>
      </c>
      <c r="H90" s="21">
        <f>+[13]Enero!H83+[13]Febrero!H87+[13]Marzo!H87+[13]Abril!H86+[13]Mayo!H87+[13]Junio!H87+[13]Julio!H87+[13]Agosto!H87+[13]Septiembre!H87+[13]Octubre!H87+[13]Noviembre!H87+[13]Diciembre!H87</f>
        <v>0</v>
      </c>
      <c r="I90" s="21">
        <f>+[13]Enero!I83+[13]Febrero!I87+[13]Marzo!I87+[13]Abril!I86+[13]Mayo!I87+[13]Junio!I87+[13]Julio!I87+[13]Agosto!I87+[13]Septiembre!I87+[13]Octubre!I87+[13]Noviembre!I87+[13]Diciembre!I87</f>
        <v>1318</v>
      </c>
      <c r="J90" s="21">
        <f t="shared" si="2"/>
        <v>23629</v>
      </c>
      <c r="K90" s="85"/>
      <c r="L90" s="9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</row>
    <row r="91" spans="1:30" ht="20.100000000000001" customHeight="1" x14ac:dyDescent="0.2">
      <c r="A91" s="226" t="s">
        <v>165</v>
      </c>
      <c r="B91" s="21">
        <f>+([13]Enero!B84+[13]Febrero!B88+[13]Marzo!B88+[13]Abril!B87+[13]Mayo!B88+[13]Junio!B88+[13]Julio!B88+[13]Agosto!B88+[13]Septiembre!B88+[13]Octubre!B88+[13]Noviembre!B88+[13]Diciembre!B88)/12</f>
        <v>38179.25</v>
      </c>
      <c r="C91" s="21">
        <f>+([13]Enero!C84+[13]Febrero!C88+[13]Marzo!C88+[13]Abril!C87+[13]Mayo!C88+[13]Junio!C88+[13]Julio!C88+[13]Agosto!C88+[13]Septiembre!C88+[13]Octubre!C88+[13]Noviembre!C88+[13]Diciembre!C88)/12</f>
        <v>9239.9166666666661</v>
      </c>
      <c r="D91" s="21">
        <f>+([13]Enero!D84+[13]Febrero!D88+[13]Marzo!D88+[13]Abril!D87+[13]Mayo!D88+[13]Junio!D88+[13]Julio!D88+[13]Agosto!D88+[13]Septiembre!D88+[13]Octubre!D88+[13]Noviembre!D88+[13]Diciembre!D88)/12</f>
        <v>242550.83333333334</v>
      </c>
      <c r="E91" s="21">
        <f>+([13]Enero!E84+[13]Febrero!E88+[13]Marzo!E88+[13]Abril!E87+[13]Mayo!E88+[13]Junio!E88+[13]Julio!E88+[13]Agosto!E88+[13]Septiembre!E88+[13]Octubre!E88+[13]Noviembre!E88+[13]Diciembre!E88)/12</f>
        <v>5423.833333333333</v>
      </c>
      <c r="F91" s="21">
        <f>+([13]Enero!F84+[13]Febrero!F88+[13]Marzo!F88+[13]Abril!F87+[13]Mayo!F88+[13]Junio!F88+[13]Julio!F88+[13]Agosto!F88+[13]Septiembre!F88+[13]Octubre!F88+[13]Noviembre!F88+[13]Diciembre!F88)/12</f>
        <v>10888.083333333334</v>
      </c>
      <c r="G91" s="21">
        <f>+([13]Enero!G84+[13]Febrero!G88+[13]Marzo!G88+[13]Abril!G87+[13]Mayo!G88+[13]Junio!G88+[13]Julio!G88+[13]Agosto!G88+[13]Septiembre!G88+[13]Octubre!G88+[13]Noviembre!G88+[13]Diciembre!G88)/12</f>
        <v>50781.5</v>
      </c>
      <c r="H91" s="21">
        <f>+([13]Enero!H84+[13]Febrero!H88+[13]Marzo!H88+[13]Abril!H87+[13]Mayo!H88+[13]Junio!H88+[13]Julio!H88+[13]Agosto!H88+[13]Septiembre!H88+[13]Octubre!H88+[13]Noviembre!H88+[13]Diciembre!H88)/12</f>
        <v>17858.5</v>
      </c>
      <c r="I91" s="21">
        <f>+([13]Enero!I84+[13]Febrero!I88+[13]Marzo!I88+[13]Abril!I87+[13]Mayo!I88+[13]Junio!I88+[13]Julio!I88+[13]Agosto!I88+[13]Septiembre!I88+[13]Octubre!I88+[13]Noviembre!I88+[13]Diciembre!I88)/12</f>
        <v>1277.1666666666667</v>
      </c>
      <c r="J91" s="21">
        <f>SUM(B91:I91)</f>
        <v>376199.08333333331</v>
      </c>
      <c r="K91" s="85"/>
      <c r="L91" s="9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</row>
    <row r="92" spans="1:30" ht="20.100000000000001" customHeight="1" x14ac:dyDescent="0.2">
      <c r="A92" s="226" t="s">
        <v>166</v>
      </c>
      <c r="B92" s="21">
        <f>+([13]Enero!B85+[13]Febrero!B89+[13]Marzo!B89+[13]Abril!B88+[13]Mayo!B89+[13]Junio!B89+[13]Julio!B89+[13]Agosto!B89+[13]Septiembre!B89+[13]Octubre!B89+[13]Noviembre!B89+[13]Diciembre!B89)/12</f>
        <v>202958.58333333334</v>
      </c>
      <c r="C92" s="21">
        <f>+([13]Enero!C85+[13]Febrero!C89+[13]Marzo!C89+[13]Abril!C88+[13]Mayo!C89+[13]Junio!C89+[13]Julio!C89+[13]Agosto!C89+[13]Septiembre!C89+[13]Octubre!C89+[13]Noviembre!C89+[13]Diciembre!C89)/12</f>
        <v>158175.16666666666</v>
      </c>
      <c r="D92" s="21">
        <f>+([13]Enero!D85+[13]Febrero!D89+[13]Marzo!D89+[13]Abril!D88+[13]Mayo!D89+[13]Junio!D89+[13]Julio!D89+[13]Agosto!D89+[13]Septiembre!D89+[13]Octubre!D89+[13]Noviembre!D89+[13]Diciembre!D89)/12</f>
        <v>42131.25</v>
      </c>
      <c r="E92" s="21">
        <f>+([13]Enero!E85+[13]Febrero!E89+[13]Marzo!E89+[13]Abril!E88+[13]Mayo!E89+[13]Junio!E89+[13]Julio!E89+[13]Agosto!E89+[13]Septiembre!E89+[13]Octubre!E89+[13]Noviembre!E89+[13]Diciembre!E89)/12</f>
        <v>172054.75</v>
      </c>
      <c r="F92" s="21">
        <f>+([13]Enero!F85+[13]Febrero!F89+[13]Marzo!F89+[13]Abril!F88+[13]Mayo!F89+[13]Junio!F89+[13]Julio!F89+[13]Agosto!F89+[13]Septiembre!F89+[13]Octubre!F89+[13]Noviembre!F89+[13]Diciembre!F89)/12</f>
        <v>21608.833333333332</v>
      </c>
      <c r="G92" s="21">
        <f>+([13]Enero!G85+[13]Febrero!G89+[13]Marzo!G89+[13]Abril!G88+[13]Mayo!G89+[13]Junio!G89+[13]Julio!G89+[13]Agosto!G89+[13]Septiembre!G89+[13]Octubre!G89+[13]Noviembre!G89+[13]Diciembre!G89)/12</f>
        <v>86427.416666666672</v>
      </c>
      <c r="H92" s="21">
        <f>+([13]Enero!H85+[13]Febrero!H89+[13]Marzo!H89+[13]Abril!H88+[13]Mayo!H89+[13]Junio!H89+[13]Julio!H89+[13]Agosto!H89+[13]Septiembre!H89+[13]Octubre!H89+[13]Noviembre!H89+[13]Diciembre!H89)/12</f>
        <v>30877.583333333332</v>
      </c>
      <c r="I92" s="21">
        <f>+([13]Enero!I85+[13]Febrero!I89+[13]Marzo!I89+[13]Abril!I88+[13]Mayo!I89+[13]Junio!I89+[13]Julio!I89+[13]Agosto!I89+[13]Septiembre!I89+[13]Octubre!I89+[13]Noviembre!I89+[13]Diciembre!I89)/12</f>
        <v>7869.333333333333</v>
      </c>
      <c r="J92" s="21">
        <f>SUM(B92:I92)</f>
        <v>722102.91666666674</v>
      </c>
      <c r="K92" s="85"/>
      <c r="L92" s="9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</row>
    <row r="93" spans="1:30" ht="18" customHeight="1" x14ac:dyDescent="0.2">
      <c r="A93" s="227" t="s">
        <v>10</v>
      </c>
      <c r="B93" s="228">
        <f t="shared" ref="B93:I93" si="3">SUM(B59:B92)</f>
        <v>842496.58747862058</v>
      </c>
      <c r="C93" s="228">
        <f t="shared" si="3"/>
        <v>2138207.5866431287</v>
      </c>
      <c r="D93" s="228">
        <f t="shared" si="3"/>
        <v>1375910.2757251405</v>
      </c>
      <c r="E93" s="228">
        <f t="shared" si="3"/>
        <v>1113871.0321807726</v>
      </c>
      <c r="F93" s="228">
        <f t="shared" si="3"/>
        <v>1112078.0884411831</v>
      </c>
      <c r="G93" s="228">
        <f t="shared" si="3"/>
        <v>679016.18939393933</v>
      </c>
      <c r="H93" s="228">
        <f t="shared" si="3"/>
        <v>1170090.1613305958</v>
      </c>
      <c r="I93" s="228">
        <f t="shared" si="3"/>
        <v>460811.80225557729</v>
      </c>
      <c r="J93" s="228">
        <f>SUM(J59:J92)</f>
        <v>8892481.7234489582</v>
      </c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</row>
    <row r="94" spans="1:30" x14ac:dyDescent="0.2">
      <c r="A94" s="185" t="s">
        <v>254</v>
      </c>
      <c r="B94" s="194"/>
      <c r="C94" s="194"/>
      <c r="D94" s="194"/>
      <c r="E94" s="194"/>
      <c r="F94" s="229"/>
      <c r="G94" s="230"/>
      <c r="H94" s="229"/>
      <c r="I94" s="229"/>
      <c r="J94" s="229"/>
      <c r="K94" s="194"/>
      <c r="L94" s="128"/>
      <c r="M94" s="128"/>
      <c r="N94" s="128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</row>
    <row r="95" spans="1:30" x14ac:dyDescent="0.2">
      <c r="A95" s="185" t="s">
        <v>255</v>
      </c>
      <c r="B95" s="187"/>
      <c r="C95" s="187"/>
      <c r="D95" s="187"/>
      <c r="E95" s="187"/>
      <c r="F95" s="230" t="s">
        <v>272</v>
      </c>
      <c r="G95" s="230"/>
      <c r="H95" s="230"/>
      <c r="I95" s="230"/>
      <c r="J95" s="230"/>
      <c r="K95" s="187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</row>
    <row r="96" spans="1:30" ht="12.75" customHeight="1" x14ac:dyDescent="0.2">
      <c r="A96" s="185" t="s">
        <v>274</v>
      </c>
      <c r="B96" s="187"/>
      <c r="C96" s="187"/>
      <c r="D96" s="187"/>
      <c r="E96" s="187"/>
      <c r="F96" s="230" t="s">
        <v>273</v>
      </c>
      <c r="G96" s="230"/>
      <c r="H96" s="230"/>
      <c r="I96" s="230"/>
      <c r="J96" s="230"/>
      <c r="K96" s="187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</row>
    <row r="97" spans="1:256" ht="12.75" customHeight="1" x14ac:dyDescent="0.2">
      <c r="A97" s="185"/>
      <c r="B97" s="187"/>
      <c r="C97" s="187"/>
      <c r="D97" s="187"/>
      <c r="E97" s="187"/>
      <c r="F97" s="230"/>
      <c r="G97" s="230"/>
      <c r="H97" s="230"/>
      <c r="I97" s="230"/>
      <c r="J97" s="230"/>
      <c r="K97" s="187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</row>
    <row r="98" spans="1:256" ht="12.75" customHeight="1" x14ac:dyDescent="0.2">
      <c r="A98" s="185"/>
      <c r="B98" s="187"/>
      <c r="C98" s="187"/>
      <c r="D98" s="187"/>
      <c r="E98" s="187"/>
      <c r="F98" s="230"/>
      <c r="G98" s="230"/>
      <c r="H98" s="230"/>
      <c r="I98" s="230"/>
      <c r="J98" s="230"/>
      <c r="K98" s="187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</row>
    <row r="99" spans="1:256" ht="12.75" customHeight="1" x14ac:dyDescent="0.2">
      <c r="A99" s="185"/>
      <c r="B99" s="187"/>
      <c r="C99" s="187"/>
      <c r="D99" s="187"/>
      <c r="E99" s="187"/>
      <c r="F99" s="187"/>
      <c r="G99" s="187"/>
      <c r="H99" s="187"/>
      <c r="I99" s="187"/>
      <c r="J99" s="187"/>
      <c r="K99" s="187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</row>
    <row r="100" spans="1:256" x14ac:dyDescent="0.2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</row>
    <row r="101" spans="1:256" x14ac:dyDescent="0.2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</row>
    <row r="102" spans="1:256" x14ac:dyDescent="0.2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</row>
    <row r="103" spans="1:256" x14ac:dyDescent="0.2">
      <c r="A103" s="245"/>
      <c r="B103" s="245"/>
      <c r="C103" s="245"/>
      <c r="D103" s="245"/>
      <c r="E103" s="245"/>
      <c r="F103" s="245"/>
      <c r="G103" s="245"/>
      <c r="H103" s="245"/>
      <c r="I103" s="245"/>
      <c r="J103" s="24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</row>
    <row r="104" spans="1:256" s="225" customFormat="1" ht="15.75" x14ac:dyDescent="0.25">
      <c r="A104" s="244" t="s">
        <v>198</v>
      </c>
      <c r="B104" s="244"/>
      <c r="C104" s="244"/>
      <c r="D104" s="244"/>
      <c r="E104" s="244"/>
      <c r="F104" s="244"/>
      <c r="G104" s="244"/>
      <c r="H104" s="244"/>
      <c r="I104" s="244"/>
      <c r="J104" s="24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</row>
    <row r="105" spans="1:256" s="225" customFormat="1" ht="15.75" x14ac:dyDescent="0.25">
      <c r="A105" s="244" t="s">
        <v>195</v>
      </c>
      <c r="B105" s="244"/>
      <c r="C105" s="244"/>
      <c r="D105" s="244"/>
      <c r="E105" s="244"/>
      <c r="F105" s="244"/>
      <c r="G105" s="244"/>
      <c r="H105" s="244"/>
      <c r="I105" s="244"/>
      <c r="J105" s="244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43"/>
      <c r="V105" s="243"/>
      <c r="W105" s="243"/>
      <c r="X105" s="243"/>
      <c r="Y105" s="243"/>
      <c r="Z105" s="243"/>
      <c r="AA105" s="243"/>
      <c r="AB105" s="243"/>
      <c r="AC105" s="243"/>
      <c r="AD105" s="243"/>
      <c r="AE105" s="242"/>
      <c r="AF105" s="242"/>
      <c r="AG105" s="242"/>
      <c r="AH105" s="242"/>
      <c r="AI105" s="242"/>
      <c r="AJ105" s="242"/>
      <c r="AK105" s="242"/>
      <c r="AL105" s="242"/>
      <c r="AM105" s="242"/>
      <c r="AN105" s="242"/>
      <c r="AO105" s="242"/>
      <c r="AP105" s="242"/>
      <c r="AQ105" s="242"/>
      <c r="AR105" s="242"/>
      <c r="AS105" s="242"/>
      <c r="AT105" s="242"/>
      <c r="AU105" s="242"/>
      <c r="AV105" s="242"/>
      <c r="AW105" s="242"/>
      <c r="AX105" s="242"/>
      <c r="AY105" s="242"/>
      <c r="AZ105" s="242"/>
      <c r="BA105" s="242"/>
      <c r="BB105" s="242"/>
      <c r="BC105" s="242"/>
      <c r="BD105" s="242"/>
      <c r="BE105" s="242"/>
      <c r="BF105" s="242"/>
      <c r="BG105" s="242"/>
      <c r="BH105" s="242"/>
      <c r="BI105" s="242"/>
      <c r="BJ105" s="242"/>
      <c r="BK105" s="242"/>
      <c r="BL105" s="242"/>
      <c r="BM105" s="242"/>
      <c r="BN105" s="242"/>
      <c r="BO105" s="242"/>
      <c r="BP105" s="242"/>
      <c r="BQ105" s="242"/>
      <c r="BR105" s="242"/>
      <c r="BS105" s="242"/>
      <c r="BT105" s="242"/>
      <c r="BU105" s="242"/>
      <c r="BV105" s="242"/>
      <c r="BW105" s="242"/>
      <c r="BX105" s="242"/>
      <c r="BY105" s="242"/>
      <c r="BZ105" s="242"/>
      <c r="CA105" s="242"/>
      <c r="CB105" s="242"/>
      <c r="CC105" s="242"/>
      <c r="CD105" s="242"/>
      <c r="CE105" s="242"/>
      <c r="CF105" s="242"/>
      <c r="CG105" s="242"/>
      <c r="CH105" s="242"/>
      <c r="CI105" s="242"/>
      <c r="CJ105" s="242"/>
      <c r="CK105" s="242"/>
      <c r="CL105" s="242"/>
      <c r="CM105" s="242"/>
      <c r="CN105" s="242"/>
      <c r="CO105" s="242"/>
      <c r="CP105" s="242"/>
      <c r="CQ105" s="242"/>
      <c r="CR105" s="242"/>
      <c r="CS105" s="242"/>
      <c r="CT105" s="242"/>
      <c r="CU105" s="242"/>
      <c r="CV105" s="242"/>
      <c r="CW105" s="242"/>
      <c r="CX105" s="242"/>
      <c r="CY105" s="242"/>
      <c r="CZ105" s="242"/>
      <c r="DA105" s="242"/>
      <c r="DB105" s="242"/>
      <c r="DC105" s="242"/>
      <c r="DD105" s="242"/>
      <c r="DE105" s="242"/>
      <c r="DF105" s="242"/>
      <c r="DG105" s="242"/>
      <c r="DH105" s="242"/>
      <c r="DI105" s="242"/>
      <c r="DJ105" s="242"/>
      <c r="DK105" s="242"/>
      <c r="DL105" s="242"/>
      <c r="DM105" s="242"/>
      <c r="DN105" s="242"/>
      <c r="DO105" s="242"/>
      <c r="DP105" s="242"/>
      <c r="DQ105" s="242"/>
      <c r="DR105" s="242"/>
      <c r="DS105" s="242"/>
      <c r="DT105" s="242"/>
      <c r="DU105" s="242"/>
      <c r="DV105" s="242"/>
      <c r="DW105" s="242"/>
      <c r="DX105" s="242"/>
      <c r="DY105" s="242"/>
      <c r="DZ105" s="242"/>
      <c r="EA105" s="242"/>
      <c r="EB105" s="242"/>
      <c r="EC105" s="242"/>
      <c r="ED105" s="242"/>
      <c r="EE105" s="242"/>
      <c r="EF105" s="242"/>
      <c r="EG105" s="242"/>
      <c r="EH105" s="242"/>
      <c r="EI105" s="242"/>
      <c r="EJ105" s="242"/>
      <c r="EK105" s="242"/>
      <c r="EL105" s="242"/>
      <c r="EM105" s="242"/>
      <c r="EN105" s="242"/>
      <c r="EO105" s="242"/>
      <c r="EP105" s="242"/>
      <c r="EQ105" s="242"/>
      <c r="ER105" s="242"/>
      <c r="ES105" s="242"/>
      <c r="ET105" s="242"/>
      <c r="EU105" s="242"/>
      <c r="EV105" s="242"/>
      <c r="EW105" s="242"/>
      <c r="EX105" s="242"/>
      <c r="EY105" s="242"/>
      <c r="EZ105" s="242"/>
      <c r="FA105" s="242"/>
      <c r="FB105" s="242"/>
      <c r="FC105" s="242"/>
      <c r="FD105" s="242"/>
      <c r="FE105" s="242"/>
      <c r="FF105" s="242"/>
      <c r="FG105" s="242"/>
      <c r="FH105" s="242"/>
      <c r="FI105" s="242"/>
      <c r="FJ105" s="242"/>
      <c r="FK105" s="242"/>
      <c r="FL105" s="242"/>
      <c r="FM105" s="242"/>
      <c r="FN105" s="242"/>
      <c r="FO105" s="242"/>
      <c r="FP105" s="242"/>
      <c r="FQ105" s="242"/>
      <c r="FR105" s="242"/>
      <c r="FS105" s="242"/>
      <c r="FT105" s="242"/>
      <c r="FU105" s="242"/>
      <c r="FV105" s="242"/>
      <c r="FW105" s="242"/>
      <c r="FX105" s="242"/>
      <c r="FY105" s="242"/>
      <c r="FZ105" s="242"/>
      <c r="GA105" s="242"/>
      <c r="GB105" s="242"/>
      <c r="GC105" s="242"/>
      <c r="GD105" s="242"/>
      <c r="GE105" s="242"/>
      <c r="GF105" s="242"/>
      <c r="GG105" s="242"/>
      <c r="GH105" s="242"/>
      <c r="GI105" s="242"/>
      <c r="GJ105" s="242"/>
      <c r="GK105" s="242"/>
      <c r="GL105" s="242"/>
      <c r="GM105" s="242"/>
      <c r="GN105" s="242"/>
      <c r="GO105" s="242"/>
      <c r="GP105" s="242"/>
      <c r="GQ105" s="242"/>
      <c r="GR105" s="242"/>
      <c r="GS105" s="242"/>
      <c r="GT105" s="242"/>
      <c r="GU105" s="242"/>
      <c r="GV105" s="242"/>
      <c r="GW105" s="242"/>
      <c r="GX105" s="242"/>
      <c r="GY105" s="242"/>
      <c r="GZ105" s="242"/>
      <c r="HA105" s="242"/>
      <c r="HB105" s="242"/>
      <c r="HC105" s="242"/>
      <c r="HD105" s="242"/>
      <c r="HE105" s="242"/>
      <c r="HF105" s="242"/>
      <c r="HG105" s="242"/>
      <c r="HH105" s="242"/>
      <c r="HI105" s="242"/>
      <c r="HJ105" s="242"/>
      <c r="HK105" s="242"/>
      <c r="HL105" s="242"/>
      <c r="HM105" s="242"/>
      <c r="HN105" s="242"/>
      <c r="HO105" s="242"/>
      <c r="HP105" s="242"/>
      <c r="HQ105" s="242"/>
      <c r="HR105" s="242"/>
      <c r="HS105" s="242"/>
      <c r="HT105" s="242"/>
      <c r="HU105" s="242"/>
      <c r="HV105" s="242"/>
      <c r="HW105" s="242"/>
      <c r="HX105" s="242"/>
      <c r="HY105" s="242"/>
      <c r="HZ105" s="242"/>
      <c r="IA105" s="242"/>
      <c r="IB105" s="242"/>
      <c r="IC105" s="242"/>
      <c r="ID105" s="242"/>
      <c r="IE105" s="242"/>
      <c r="IF105" s="242"/>
      <c r="IG105" s="242"/>
      <c r="IH105" s="242"/>
      <c r="II105" s="242"/>
      <c r="IJ105" s="242"/>
      <c r="IK105" s="242"/>
      <c r="IL105" s="242"/>
      <c r="IM105" s="242"/>
      <c r="IN105" s="242"/>
      <c r="IO105" s="242"/>
      <c r="IP105" s="242"/>
      <c r="IQ105" s="242"/>
      <c r="IR105" s="242"/>
      <c r="IS105" s="242"/>
      <c r="IT105" s="242"/>
      <c r="IU105" s="242"/>
      <c r="IV105" s="242"/>
    </row>
    <row r="106" spans="1:256" ht="5.25" customHeight="1" x14ac:dyDescent="0.2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</row>
    <row r="107" spans="1:256" x14ac:dyDescent="0.2">
      <c r="A107" s="126" t="s">
        <v>1</v>
      </c>
      <c r="B107" s="126" t="s">
        <v>2</v>
      </c>
      <c r="C107" s="126" t="s">
        <v>3</v>
      </c>
      <c r="D107" s="126" t="s">
        <v>4</v>
      </c>
      <c r="E107" s="126" t="s">
        <v>5</v>
      </c>
      <c r="F107" s="126" t="s">
        <v>6</v>
      </c>
      <c r="G107" s="126" t="s">
        <v>7</v>
      </c>
      <c r="H107" s="126" t="s">
        <v>8</v>
      </c>
      <c r="I107" s="126" t="s">
        <v>9</v>
      </c>
      <c r="J107" s="126" t="s">
        <v>10</v>
      </c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</row>
    <row r="108" spans="1:256" ht="20.100000000000001" customHeight="1" x14ac:dyDescent="0.2">
      <c r="A108" s="226" t="s">
        <v>133</v>
      </c>
      <c r="B108" s="21">
        <f>+[13]Enero!B96+[13]Febrero!B105+[13]Marzo!B107+[13]Abril!B104+[13]Mayo!B105+[13]Junio!B105+[13]Julio!B105+[13]Agosto!B105+[13]Septiembre!B105+[13]Octubre!B105+[13]Noviembre!B105+[13]Diciembre!B105</f>
        <v>163200.70571237881</v>
      </c>
      <c r="C108" s="21">
        <f>+[13]Enero!C96+[13]Febrero!C105+[13]Marzo!C107+[13]Abril!C104+[13]Mayo!C105+[13]Junio!C105+[13]Julio!C105+[13]Agosto!C105+[13]Septiembre!C105+[13]Octubre!C105+[13]Noviembre!C105+[13]Diciembre!C105</f>
        <v>5349405.1794045474</v>
      </c>
      <c r="D108" s="21">
        <f>+[13]Enero!D96+[13]Febrero!D105+[13]Marzo!D107+[13]Abril!D104+[13]Mayo!D105+[13]Junio!D105+[13]Julio!D105+[13]Agosto!D105+[13]Septiembre!D105+[13]Octubre!D105+[13]Noviembre!D105+[13]Diciembre!D105</f>
        <v>3627618.1639671088</v>
      </c>
      <c r="E108" s="21">
        <f>+[13]Enero!E96+[13]Febrero!E105+[13]Marzo!E107+[13]Abril!E104+[13]Mayo!E105+[13]Junio!E105+[13]Julio!E105+[13]Agosto!E105+[13]Septiembre!E105+[13]Octubre!E105+[13]Noviembre!E105+[13]Diciembre!E105</f>
        <v>1912535.340241414</v>
      </c>
      <c r="F108" s="21">
        <f>+[13]Enero!F96+[13]Febrero!F105+[13]Marzo!F107+[13]Abril!F104+[13]Mayo!F105+[13]Junio!F105+[13]Julio!F105+[13]Agosto!F105+[13]Septiembre!F105+[13]Octubre!F105+[13]Noviembre!F105+[13]Diciembre!F105</f>
        <v>165976.5491635431</v>
      </c>
      <c r="G108" s="21">
        <f>+[13]Enero!G96+[13]Febrero!G105+[13]Marzo!G107+[13]Abril!G104+[13]Mayo!G105+[13]Junio!G105+[13]Julio!G105+[13]Agosto!G105+[13]Septiembre!G105+[13]Octubre!G105+[13]Noviembre!G105+[13]Diciembre!G105</f>
        <v>0</v>
      </c>
      <c r="H108" s="21">
        <f>+[13]Enero!H96+[13]Febrero!H105+[13]Marzo!H107+[13]Abril!H104+[13]Mayo!H105+[13]Junio!H105+[13]Julio!H105+[13]Agosto!H105+[13]Septiembre!H105+[13]Octubre!H105+[13]Noviembre!H105+[13]Diciembre!H105</f>
        <v>514406.85510318854</v>
      </c>
      <c r="I108" s="21">
        <f>+[13]Enero!I96+[13]Febrero!I105+[13]Marzo!I107+[13]Abril!I104+[13]Mayo!I105+[13]Junio!I105+[13]Julio!I105+[13]Agosto!I105+[13]Septiembre!I105+[13]Octubre!I105+[13]Noviembre!I105+[13]Diciembre!I105</f>
        <v>84116.206407819351</v>
      </c>
      <c r="J108" s="21">
        <f>SUM(B108:I108)</f>
        <v>11817259</v>
      </c>
      <c r="K108" s="85"/>
      <c r="L108" s="9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</row>
    <row r="109" spans="1:256" ht="20.100000000000001" customHeight="1" x14ac:dyDescent="0.2">
      <c r="A109" s="226" t="s">
        <v>134</v>
      </c>
      <c r="B109" s="21">
        <f>+[13]Enero!B97+[13]Febrero!B106+[13]Marzo!B108+[13]Abril!B105+[13]Mayo!B106+[13]Junio!B106+[13]Julio!B106+[13]Agosto!B106+[13]Septiembre!B106+[13]Octubre!B106+[13]Noviembre!B106+[13]Diciembre!B106</f>
        <v>127047</v>
      </c>
      <c r="C109" s="21">
        <f>+[13]Enero!C97+[13]Febrero!C106+[13]Marzo!C108+[13]Abril!C105+[13]Mayo!C106+[13]Junio!C106+[13]Julio!C106+[13]Agosto!C106+[13]Septiembre!C106+[13]Octubre!C106+[13]Noviembre!C106+[13]Diciembre!C106</f>
        <v>45056</v>
      </c>
      <c r="D109" s="21">
        <f>+[13]Enero!D97+[13]Febrero!D106+[13]Marzo!D108+[13]Abril!D105+[13]Mayo!D106+[13]Junio!D106+[13]Julio!D106+[13]Agosto!D106+[13]Septiembre!D106+[13]Octubre!D106+[13]Noviembre!D106+[13]Diciembre!D106</f>
        <v>85776</v>
      </c>
      <c r="E109" s="21">
        <f>+[13]Enero!E97+[13]Febrero!E106+[13]Marzo!E108+[13]Abril!E105+[13]Mayo!E106+[13]Junio!E106+[13]Julio!E106+[13]Agosto!E106+[13]Septiembre!E106+[13]Octubre!E106+[13]Noviembre!E106+[13]Diciembre!E106</f>
        <v>47013</v>
      </c>
      <c r="F109" s="21">
        <f>+[13]Enero!F97+[13]Febrero!F106+[13]Marzo!F108+[13]Abril!F105+[13]Mayo!F106+[13]Junio!F106+[13]Julio!F106+[13]Agosto!F106+[13]Septiembre!F106+[13]Octubre!F106+[13]Noviembre!F106+[13]Diciembre!F106</f>
        <v>80083</v>
      </c>
      <c r="G109" s="21">
        <f>+[13]Enero!G97+[13]Febrero!G106+[13]Marzo!G108+[13]Abril!G105+[13]Mayo!G106+[13]Junio!G106+[13]Julio!G106+[13]Agosto!G106+[13]Septiembre!G106+[13]Octubre!G106+[13]Noviembre!G106+[13]Diciembre!G106</f>
        <v>71972</v>
      </c>
      <c r="H109" s="21">
        <f>+[13]Enero!H97+[13]Febrero!H106+[13]Marzo!H108+[13]Abril!H105+[13]Mayo!H106+[13]Junio!H106+[13]Julio!H106+[13]Agosto!H106+[13]Septiembre!H106+[13]Octubre!H106+[13]Noviembre!H106+[13]Diciembre!H106</f>
        <v>499026</v>
      </c>
      <c r="I109" s="21">
        <f>+[13]Enero!I97+[13]Febrero!I106+[13]Marzo!I108+[13]Abril!I105+[13]Mayo!I106+[13]Junio!I106+[13]Julio!I106+[13]Agosto!I106+[13]Septiembre!I106+[13]Octubre!I106+[13]Noviembre!I106+[13]Diciembre!I106</f>
        <v>45261</v>
      </c>
      <c r="J109" s="21">
        <f t="shared" ref="J109:J141" si="4">SUM(B109:I109)</f>
        <v>1001234</v>
      </c>
      <c r="K109" s="85"/>
      <c r="L109" s="9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</row>
    <row r="110" spans="1:256" ht="20.100000000000001" customHeight="1" x14ac:dyDescent="0.2">
      <c r="A110" s="226" t="s">
        <v>135</v>
      </c>
      <c r="B110" s="21">
        <f>+[13]Enero!B98+[13]Febrero!B107+[13]Marzo!B109+[13]Abril!B106+[13]Mayo!B107+[13]Junio!B107+[13]Julio!B107+[13]Agosto!B107+[13]Septiembre!B107+[13]Octubre!B107+[13]Noviembre!B107+[13]Diciembre!B107</f>
        <v>0</v>
      </c>
      <c r="C110" s="21">
        <f>+[13]Enero!C98+[13]Febrero!C107+[13]Marzo!C109+[13]Abril!C106+[13]Mayo!C107+[13]Junio!C107+[13]Julio!C107+[13]Agosto!C107+[13]Septiembre!C107+[13]Octubre!C107+[13]Noviembre!C107+[13]Diciembre!C107</f>
        <v>0</v>
      </c>
      <c r="D110" s="21">
        <f>+[13]Enero!D98+[13]Febrero!D107+[13]Marzo!D109+[13]Abril!D106+[13]Mayo!D107+[13]Junio!D107+[13]Julio!D107+[13]Agosto!D107+[13]Septiembre!D107+[13]Octubre!D107+[13]Noviembre!D107+[13]Diciembre!D107</f>
        <v>21775</v>
      </c>
      <c r="E110" s="21">
        <f>+[13]Enero!E98+[13]Febrero!E107+[13]Marzo!E109+[13]Abril!E106+[13]Mayo!E107+[13]Junio!E107+[13]Julio!E107+[13]Agosto!E107+[13]Septiembre!E107+[13]Octubre!E107+[13]Noviembre!E107+[13]Diciembre!E107</f>
        <v>0</v>
      </c>
      <c r="F110" s="21">
        <f>+[13]Enero!F98+[13]Febrero!F107+[13]Marzo!F109+[13]Abril!F106+[13]Mayo!F107+[13]Junio!F107+[13]Julio!F107+[13]Agosto!F107+[13]Septiembre!F107+[13]Octubre!F107+[13]Noviembre!F107+[13]Diciembre!F107</f>
        <v>0</v>
      </c>
      <c r="G110" s="21">
        <f>+[13]Enero!G98+[13]Febrero!G107+[13]Marzo!G109+[13]Abril!G106+[13]Mayo!G107+[13]Junio!G107+[13]Julio!G107+[13]Agosto!G107+[13]Septiembre!G107+[13]Octubre!G107+[13]Noviembre!G107+[13]Diciembre!G107</f>
        <v>49552</v>
      </c>
      <c r="H110" s="21">
        <f>+[13]Enero!H98+[13]Febrero!H107+[13]Marzo!H109+[13]Abril!H106+[13]Mayo!H107+[13]Junio!H107+[13]Julio!H107+[13]Agosto!H107+[13]Septiembre!H107+[13]Octubre!H107+[13]Noviembre!H107+[13]Diciembre!H107</f>
        <v>14601</v>
      </c>
      <c r="I110" s="21">
        <f>+[13]Enero!I98+[13]Febrero!I107+[13]Marzo!I109+[13]Abril!I106+[13]Mayo!I107+[13]Junio!I107+[13]Julio!I107+[13]Agosto!I107+[13]Septiembre!I107+[13]Octubre!I107+[13]Noviembre!I107+[13]Diciembre!I107</f>
        <v>0</v>
      </c>
      <c r="J110" s="21">
        <f>SUM(B110:I110)</f>
        <v>85928</v>
      </c>
      <c r="K110" s="85"/>
      <c r="L110" s="9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</row>
    <row r="111" spans="1:256" ht="20.100000000000001" customHeight="1" x14ac:dyDescent="0.2">
      <c r="A111" s="226" t="s">
        <v>171</v>
      </c>
      <c r="B111" s="21">
        <f>+[13]Enero!B99+[13]Febrero!B108+[13]Marzo!B110+[13]Abril!B107+[13]Mayo!B108+[13]Junio!B108+[13]Julio!B108+[13]Agosto!B108+[13]Septiembre!B108+[13]Octubre!B108+[13]Noviembre!B108+[13]Diciembre!B108</f>
        <v>8563</v>
      </c>
      <c r="C111" s="21">
        <f>+[13]Enero!C99+[13]Febrero!C108+[13]Marzo!C110+[13]Abril!C107+[13]Mayo!C108+[13]Junio!C108+[13]Julio!C108+[13]Agosto!C108+[13]Septiembre!C108+[13]Octubre!C108+[13]Noviembre!C108+[13]Diciembre!C108</f>
        <v>253210</v>
      </c>
      <c r="D111" s="21">
        <f>+[13]Enero!D99+[13]Febrero!D108+[13]Marzo!D110+[13]Abril!D107+[13]Mayo!D108+[13]Junio!D108+[13]Julio!D108+[13]Agosto!D108+[13]Septiembre!D108+[13]Octubre!D108+[13]Noviembre!D108+[13]Diciembre!D108</f>
        <v>7326</v>
      </c>
      <c r="E111" s="21">
        <f>+[13]Enero!E99+[13]Febrero!E108+[13]Marzo!E110+[13]Abril!E107+[13]Mayo!E108+[13]Junio!E108+[13]Julio!E108+[13]Agosto!E108+[13]Septiembre!E108+[13]Octubre!E108+[13]Noviembre!E108+[13]Diciembre!E108</f>
        <v>7286</v>
      </c>
      <c r="F111" s="21">
        <f>+[13]Enero!F99+[13]Febrero!F108+[13]Marzo!F110+[13]Abril!F107+[13]Mayo!F108+[13]Junio!F108+[13]Julio!F108+[13]Agosto!F108+[13]Septiembre!F108+[13]Octubre!F108+[13]Noviembre!F108+[13]Diciembre!F108</f>
        <v>26134</v>
      </c>
      <c r="G111" s="21">
        <f>+[13]Enero!G99+[13]Febrero!G108+[13]Marzo!G110+[13]Abril!G107+[13]Mayo!G108+[13]Junio!G108+[13]Julio!G108+[13]Agosto!G108+[13]Septiembre!G108+[13]Octubre!G108+[13]Noviembre!G108+[13]Diciembre!G108</f>
        <v>41799</v>
      </c>
      <c r="H111" s="21">
        <f>+[13]Enero!H99+[13]Febrero!H108+[13]Marzo!H110+[13]Abril!H107+[13]Mayo!H108+[13]Junio!H108+[13]Julio!H108+[13]Agosto!H108+[13]Septiembre!H108+[13]Octubre!H108+[13]Noviembre!H108+[13]Diciembre!H108</f>
        <v>2201</v>
      </c>
      <c r="I111" s="21">
        <f>+[13]Enero!I99+[13]Febrero!I108+[13]Marzo!I110+[13]Abril!I107+[13]Mayo!I108+[13]Junio!I108+[13]Julio!I108+[13]Agosto!I108+[13]Septiembre!I108+[13]Octubre!I108+[13]Noviembre!I108+[13]Diciembre!I108</f>
        <v>75197</v>
      </c>
      <c r="J111" s="21">
        <f t="shared" si="4"/>
        <v>421716</v>
      </c>
      <c r="K111" s="85"/>
      <c r="L111" s="9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</row>
    <row r="112" spans="1:256" ht="20.100000000000001" customHeight="1" x14ac:dyDescent="0.2">
      <c r="A112" s="226" t="s">
        <v>137</v>
      </c>
      <c r="B112" s="21">
        <f>+[13]Enero!B100+[13]Febrero!B109+[13]Marzo!B111+[13]Abril!B108+[13]Mayo!B109+[13]Junio!B109+[13]Julio!B109+[13]Agosto!B109+[13]Septiembre!B109+[13]Octubre!B109+[13]Noviembre!B109+[13]Diciembre!B109</f>
        <v>200</v>
      </c>
      <c r="C112" s="21">
        <f>+[13]Enero!C100+[13]Febrero!C109+[13]Marzo!C111+[13]Abril!C108+[13]Mayo!C109+[13]Junio!C109+[13]Julio!C109+[13]Agosto!C109+[13]Septiembre!C109+[13]Octubre!C109+[13]Noviembre!C109+[13]Diciembre!C109</f>
        <v>3653</v>
      </c>
      <c r="D112" s="21">
        <f>+[13]Enero!D100+[13]Febrero!D109+[13]Marzo!D111+[13]Abril!D108+[13]Mayo!D109+[13]Junio!D109+[13]Julio!D109+[13]Agosto!D109+[13]Septiembre!D109+[13]Octubre!D109+[13]Noviembre!D109+[13]Diciembre!D109</f>
        <v>28203</v>
      </c>
      <c r="E112" s="21">
        <f>+[13]Enero!E100+[13]Febrero!E109+[13]Marzo!E111+[13]Abril!E108+[13]Mayo!E109+[13]Junio!E109+[13]Julio!E109+[13]Agosto!E109+[13]Septiembre!E109+[13]Octubre!E109+[13]Noviembre!E109+[13]Diciembre!E109</f>
        <v>106</v>
      </c>
      <c r="F112" s="21">
        <f>+[13]Enero!F100+[13]Febrero!F109+[13]Marzo!F111+[13]Abril!F108+[13]Mayo!F109+[13]Junio!F109+[13]Julio!F109+[13]Agosto!F109+[13]Septiembre!F109+[13]Octubre!F109+[13]Noviembre!F109+[13]Diciembre!F109</f>
        <v>796</v>
      </c>
      <c r="G112" s="21">
        <f>+[13]Enero!G100+[13]Febrero!G109+[13]Marzo!G111+[13]Abril!G108+[13]Mayo!G109+[13]Junio!G109+[13]Julio!G109+[13]Agosto!G109+[13]Septiembre!G109+[13]Octubre!G109+[13]Noviembre!G109+[13]Diciembre!G109</f>
        <v>4</v>
      </c>
      <c r="H112" s="21">
        <f>+[13]Enero!H100+[13]Febrero!H109+[13]Marzo!H111+[13]Abril!H108+[13]Mayo!H109+[13]Junio!H109+[13]Julio!H109+[13]Agosto!H109+[13]Septiembre!H109+[13]Octubre!H109+[13]Noviembre!H109+[13]Diciembre!H109</f>
        <v>77299</v>
      </c>
      <c r="I112" s="21">
        <f>+[13]Enero!I100+[13]Febrero!I109+[13]Marzo!I111+[13]Abril!I108+[13]Mayo!I109+[13]Junio!I109+[13]Julio!I109+[13]Agosto!I109+[13]Septiembre!I109+[13]Octubre!I109+[13]Noviembre!I109+[13]Diciembre!I109</f>
        <v>6126</v>
      </c>
      <c r="J112" s="21">
        <f t="shared" si="4"/>
        <v>116387</v>
      </c>
      <c r="K112" s="85"/>
      <c r="L112" s="9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</row>
    <row r="113" spans="1:30" ht="20.100000000000001" customHeight="1" x14ac:dyDescent="0.2">
      <c r="A113" s="226" t="s">
        <v>138</v>
      </c>
      <c r="B113" s="21">
        <f>+[13]Enero!B101+[13]Febrero!B110+[13]Marzo!B112+[13]Abril!B109+[13]Mayo!B110+[13]Junio!B110+[13]Julio!B110+[13]Agosto!B110+[13]Septiembre!B110+[13]Octubre!B110+[13]Noviembre!B110+[13]Diciembre!B110</f>
        <v>12960</v>
      </c>
      <c r="C113" s="21">
        <f>+[13]Enero!C101+[13]Febrero!C110+[13]Marzo!C112+[13]Abril!C109+[13]Mayo!C110+[13]Junio!C110+[13]Julio!C110+[13]Agosto!C110+[13]Septiembre!C110+[13]Octubre!C110+[13]Noviembre!C110+[13]Diciembre!C110</f>
        <v>5093</v>
      </c>
      <c r="D113" s="21">
        <f>+[13]Enero!D101+[13]Febrero!D110+[13]Marzo!D112+[13]Abril!D109+[13]Mayo!D110+[13]Junio!D110+[13]Julio!D110+[13]Agosto!D110+[13]Septiembre!D110+[13]Octubre!D110+[13]Noviembre!D110+[13]Diciembre!D110</f>
        <v>15799</v>
      </c>
      <c r="E113" s="21">
        <f>+[13]Enero!E101+[13]Febrero!E110+[13]Marzo!E112+[13]Abril!E109+[13]Mayo!E110+[13]Junio!E110+[13]Julio!E110+[13]Agosto!E110+[13]Septiembre!E110+[13]Octubre!E110+[13]Noviembre!E110+[13]Diciembre!E110</f>
        <v>37181</v>
      </c>
      <c r="F113" s="21">
        <f>+[13]Enero!F101+[13]Febrero!F110+[13]Marzo!F112+[13]Abril!F109+[13]Mayo!F110+[13]Junio!F110+[13]Julio!F110+[13]Agosto!F110+[13]Septiembre!F110+[13]Octubre!F110+[13]Noviembre!F110+[13]Diciembre!F110</f>
        <v>35658</v>
      </c>
      <c r="G113" s="21">
        <f>+[13]Enero!G101+[13]Febrero!G110+[13]Marzo!G112+[13]Abril!G109+[13]Mayo!G110+[13]Junio!G110+[13]Julio!G110+[13]Agosto!G110+[13]Septiembre!G110+[13]Octubre!G110+[13]Noviembre!G110+[13]Diciembre!G110</f>
        <v>14119</v>
      </c>
      <c r="H113" s="21">
        <f>+[13]Enero!H101+[13]Febrero!H110+[13]Marzo!H112+[13]Abril!H109+[13]Mayo!H110+[13]Junio!H110+[13]Julio!H110+[13]Agosto!H110+[13]Septiembre!H110+[13]Octubre!H110+[13]Noviembre!H110+[13]Diciembre!H110</f>
        <v>340452</v>
      </c>
      <c r="I113" s="21">
        <f>+[13]Enero!I101+[13]Febrero!I110+[13]Marzo!I112+[13]Abril!I109+[13]Mayo!I110+[13]Junio!I110+[13]Julio!I110+[13]Agosto!I110+[13]Septiembre!I110+[13]Octubre!I110+[13]Noviembre!I110+[13]Diciembre!I110</f>
        <v>14646</v>
      </c>
      <c r="J113" s="21">
        <f t="shared" si="4"/>
        <v>475908</v>
      </c>
      <c r="K113" s="85"/>
      <c r="L113" s="9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</row>
    <row r="114" spans="1:30" ht="20.100000000000001" customHeight="1" x14ac:dyDescent="0.2">
      <c r="A114" s="226" t="s">
        <v>139</v>
      </c>
      <c r="B114" s="21">
        <f>+[13]Enero!B102+[13]Febrero!B111+[13]Marzo!B113+[13]Abril!B110+[13]Mayo!B111+[13]Junio!B111+[13]Julio!B111+[13]Agosto!B111+[13]Septiembre!B111+[13]Octubre!B111+[13]Noviembre!B111+[13]Diciembre!B111</f>
        <v>2729</v>
      </c>
      <c r="C114" s="21">
        <f>+[13]Enero!C102+[13]Febrero!C111+[13]Marzo!C113+[13]Abril!C110+[13]Mayo!C111+[13]Junio!C111+[13]Julio!C111+[13]Agosto!C111+[13]Septiembre!C111+[13]Octubre!C111+[13]Noviembre!C111+[13]Diciembre!C111</f>
        <v>4979</v>
      </c>
      <c r="D114" s="21">
        <f>+[13]Enero!D102+[13]Febrero!D111+[13]Marzo!D113+[13]Abril!D110+[13]Mayo!D111+[13]Junio!D111+[13]Julio!D111+[13]Agosto!D111+[13]Septiembre!D111+[13]Octubre!D111+[13]Noviembre!D111+[13]Diciembre!D111</f>
        <v>14995</v>
      </c>
      <c r="E114" s="21">
        <f>+[13]Enero!E102+[13]Febrero!E111+[13]Marzo!E113+[13]Abril!E110+[13]Mayo!E111+[13]Junio!E111+[13]Julio!E111+[13]Agosto!E111+[13]Septiembre!E111+[13]Octubre!E111+[13]Noviembre!E111+[13]Diciembre!E111</f>
        <v>6725</v>
      </c>
      <c r="F114" s="21">
        <f>+[13]Enero!F102+[13]Febrero!F111+[13]Marzo!F113+[13]Abril!F110+[13]Mayo!F111+[13]Junio!F111+[13]Julio!F111+[13]Agosto!F111+[13]Septiembre!F111+[13]Octubre!F111+[13]Noviembre!F111+[13]Diciembre!F111</f>
        <v>16744</v>
      </c>
      <c r="G114" s="21">
        <f>+[13]Enero!G102+[13]Febrero!G111+[13]Marzo!G113+[13]Abril!G110+[13]Mayo!G111+[13]Junio!G111+[13]Julio!G111+[13]Agosto!G111+[13]Septiembre!G111+[13]Octubre!G111+[13]Noviembre!G111+[13]Diciembre!G111</f>
        <v>57727</v>
      </c>
      <c r="H114" s="21">
        <f>+[13]Enero!H102+[13]Febrero!H111+[13]Marzo!H113+[13]Abril!H110+[13]Mayo!H111+[13]Junio!H111+[13]Julio!H111+[13]Agosto!H111+[13]Septiembre!H111+[13]Octubre!H111+[13]Noviembre!H111+[13]Diciembre!H111</f>
        <v>278123</v>
      </c>
      <c r="I114" s="21">
        <f>+[13]Enero!I102+[13]Febrero!I111+[13]Marzo!I113+[13]Abril!I110+[13]Mayo!I111+[13]Junio!I111+[13]Julio!I111+[13]Agosto!I111+[13]Septiembre!I111+[13]Octubre!I111+[13]Noviembre!I111+[13]Diciembre!I111</f>
        <v>21789</v>
      </c>
      <c r="J114" s="21">
        <f t="shared" si="4"/>
        <v>403811</v>
      </c>
      <c r="K114" s="85"/>
      <c r="L114" s="9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</row>
    <row r="115" spans="1:30" ht="20.100000000000001" customHeight="1" x14ac:dyDescent="0.2">
      <c r="A115" s="226" t="s">
        <v>140</v>
      </c>
      <c r="B115" s="21">
        <f>+[13]Enero!B103+[13]Febrero!B112+[13]Marzo!B114+[13]Abril!B111+[13]Mayo!B112+[13]Junio!B112+[13]Julio!B112+[13]Agosto!B112+[13]Septiembre!B112+[13]Octubre!B112+[13]Noviembre!B112+[13]Diciembre!B112</f>
        <v>367</v>
      </c>
      <c r="C115" s="21">
        <f>+[13]Enero!C103+[13]Febrero!C112+[13]Marzo!C114+[13]Abril!C111+[13]Mayo!C112+[13]Junio!C112+[13]Julio!C112+[13]Agosto!C112+[13]Septiembre!C112+[13]Octubre!C112+[13]Noviembre!C112+[13]Diciembre!C112</f>
        <v>0</v>
      </c>
      <c r="D115" s="21">
        <f>+[13]Enero!D103+[13]Febrero!D112+[13]Marzo!D114+[13]Abril!D111+[13]Mayo!D112+[13]Junio!D112+[13]Julio!D112+[13]Agosto!D112+[13]Septiembre!D112+[13]Octubre!D112+[13]Noviembre!D112+[13]Diciembre!D112</f>
        <v>231</v>
      </c>
      <c r="E115" s="21">
        <f>+[13]Enero!E103+[13]Febrero!E112+[13]Marzo!E114+[13]Abril!E111+[13]Mayo!E112+[13]Junio!E112+[13]Julio!E112+[13]Agosto!E112+[13]Septiembre!E112+[13]Octubre!E112+[13]Noviembre!E112+[13]Diciembre!E112</f>
        <v>471</v>
      </c>
      <c r="F115" s="21">
        <f>+[13]Enero!F103+[13]Febrero!F112+[13]Marzo!F114+[13]Abril!F111+[13]Mayo!F112+[13]Junio!F112+[13]Julio!F112+[13]Agosto!F112+[13]Septiembre!F112+[13]Octubre!F112+[13]Noviembre!F112+[13]Diciembre!F112</f>
        <v>4003</v>
      </c>
      <c r="G115" s="21">
        <f>+[13]Enero!G103+[13]Febrero!G112+[13]Marzo!G114+[13]Abril!G111+[13]Mayo!G112+[13]Junio!G112+[13]Julio!G112+[13]Agosto!G112+[13]Septiembre!G112+[13]Octubre!G112+[13]Noviembre!G112+[13]Diciembre!G112</f>
        <v>3620</v>
      </c>
      <c r="H115" s="21">
        <f>+[13]Enero!H103+[13]Febrero!H112+[13]Marzo!H114+[13]Abril!H111+[13]Mayo!H112+[13]Junio!H112+[13]Julio!H112+[13]Agosto!H112+[13]Septiembre!H112+[13]Octubre!H112+[13]Noviembre!H112+[13]Diciembre!H112</f>
        <v>1973</v>
      </c>
      <c r="I115" s="21">
        <f>+[13]Enero!I103+[13]Febrero!I112+[13]Marzo!I114+[13]Abril!I111+[13]Mayo!I112+[13]Junio!I112+[13]Julio!I112+[13]Agosto!I112+[13]Septiembre!I112+[13]Octubre!I112+[13]Noviembre!I112+[13]Diciembre!I112</f>
        <v>0</v>
      </c>
      <c r="J115" s="21">
        <f t="shared" si="4"/>
        <v>10665</v>
      </c>
      <c r="K115" s="85"/>
      <c r="L115" s="9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</row>
    <row r="116" spans="1:30" ht="20.100000000000001" customHeight="1" x14ac:dyDescent="0.2">
      <c r="A116" s="226" t="s">
        <v>141</v>
      </c>
      <c r="B116" s="21">
        <f>+[13]Enero!B104+[13]Febrero!B113+[13]Marzo!B115+[13]Abril!B112+[13]Mayo!B113+[13]Junio!B113+[13]Julio!B113+[13]Agosto!B113+[13]Septiembre!B113+[13]Octubre!B113+[13]Noviembre!B113+[13]Diciembre!B113</f>
        <v>22719</v>
      </c>
      <c r="C116" s="21">
        <f>+[13]Enero!C104+[13]Febrero!C113+[13]Marzo!C115+[13]Abril!C112+[13]Mayo!C113+[13]Junio!C113+[13]Julio!C113+[13]Agosto!C113+[13]Septiembre!C113+[13]Octubre!C113+[13]Noviembre!C113+[13]Diciembre!C113</f>
        <v>32827</v>
      </c>
      <c r="D116" s="21">
        <f>+[13]Enero!D104+[13]Febrero!D113+[13]Marzo!D115+[13]Abril!D112+[13]Mayo!D113+[13]Junio!D113+[13]Julio!D113+[13]Agosto!D113+[13]Septiembre!D113+[13]Octubre!D113+[13]Noviembre!D113+[13]Diciembre!D113</f>
        <v>60702</v>
      </c>
      <c r="E116" s="21">
        <f>+[13]Enero!E104+[13]Febrero!E113+[13]Marzo!E115+[13]Abril!E112+[13]Mayo!E113+[13]Junio!E113+[13]Julio!E113+[13]Agosto!E113+[13]Septiembre!E113+[13]Octubre!E113+[13]Noviembre!E113+[13]Diciembre!E113</f>
        <v>4043</v>
      </c>
      <c r="F116" s="21">
        <f>+[13]Enero!F104+[13]Febrero!F113+[13]Marzo!F115+[13]Abril!F112+[13]Mayo!F113+[13]Junio!F113+[13]Julio!F113+[13]Agosto!F113+[13]Septiembre!F113+[13]Octubre!F113+[13]Noviembre!F113+[13]Diciembre!F113</f>
        <v>79392</v>
      </c>
      <c r="G116" s="21">
        <f>+[13]Enero!G104+[13]Febrero!G113+[13]Marzo!G115+[13]Abril!G112+[13]Mayo!G113+[13]Junio!G113+[13]Julio!G113+[13]Agosto!G113+[13]Septiembre!G113+[13]Octubre!G113+[13]Noviembre!G113+[13]Diciembre!G113</f>
        <v>179106</v>
      </c>
      <c r="H116" s="21">
        <f>+[13]Enero!H104+[13]Febrero!H113+[13]Marzo!H115+[13]Abril!H112+[13]Mayo!H113+[13]Junio!H113+[13]Julio!H113+[13]Agosto!H113+[13]Septiembre!H113+[13]Octubre!H113+[13]Noviembre!H113+[13]Diciembre!H113</f>
        <v>190405</v>
      </c>
      <c r="I116" s="21">
        <f>+[13]Enero!I104+[13]Febrero!I113+[13]Marzo!I115+[13]Abril!I112+[13]Mayo!I113+[13]Junio!I113+[13]Julio!I113+[13]Agosto!I113+[13]Septiembre!I113+[13]Octubre!I113+[13]Noviembre!I113+[13]Diciembre!I113</f>
        <v>22854</v>
      </c>
      <c r="J116" s="21">
        <f t="shared" si="4"/>
        <v>592048</v>
      </c>
      <c r="K116" s="85"/>
      <c r="L116" s="9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</row>
    <row r="117" spans="1:30" ht="20.100000000000001" customHeight="1" x14ac:dyDescent="0.2">
      <c r="A117" s="226" t="s">
        <v>142</v>
      </c>
      <c r="B117" s="21">
        <f>+[13]Enero!B105+[13]Febrero!B114+[13]Marzo!B116+[13]Abril!B113+[13]Mayo!B114+[13]Junio!B114+[13]Julio!B114+[13]Agosto!B114+[13]Septiembre!B114+[13]Octubre!B114+[13]Noviembre!B114+[13]Diciembre!B114</f>
        <v>172977</v>
      </c>
      <c r="C117" s="21">
        <f>+[13]Enero!C105+[13]Febrero!C114+[13]Marzo!C116+[13]Abril!C113+[13]Mayo!C114+[13]Junio!C114+[13]Julio!C114+[13]Agosto!C114+[13]Septiembre!C114+[13]Octubre!C114+[13]Noviembre!C114+[13]Diciembre!C114</f>
        <v>100707</v>
      </c>
      <c r="D117" s="21">
        <f>+[13]Enero!D105+[13]Febrero!D114+[13]Marzo!D116+[13]Abril!D113+[13]Mayo!D114+[13]Junio!D114+[13]Julio!D114+[13]Agosto!D114+[13]Septiembre!D114+[13]Octubre!D114+[13]Noviembre!D114+[13]Diciembre!D114</f>
        <v>33838</v>
      </c>
      <c r="E117" s="21">
        <f>+[13]Enero!E105+[13]Febrero!E114+[13]Marzo!E116+[13]Abril!E113+[13]Mayo!E114+[13]Junio!E114+[13]Julio!E114+[13]Agosto!E114+[13]Septiembre!E114+[13]Octubre!E114+[13]Noviembre!E114+[13]Diciembre!E114</f>
        <v>330122</v>
      </c>
      <c r="F117" s="21">
        <f>+[13]Enero!F105+[13]Febrero!F114+[13]Marzo!F116+[13]Abril!F113+[13]Mayo!F114+[13]Junio!F114+[13]Julio!F114+[13]Agosto!F114+[13]Septiembre!F114+[13]Octubre!F114+[13]Noviembre!F114+[13]Diciembre!F114</f>
        <v>47259</v>
      </c>
      <c r="G117" s="21">
        <f>+[13]Enero!G105+[13]Febrero!G114+[13]Marzo!G116+[13]Abril!G113+[13]Mayo!G114+[13]Junio!G114+[13]Julio!G114+[13]Agosto!G114+[13]Septiembre!G114+[13]Octubre!G114+[13]Noviembre!G114+[13]Diciembre!G114</f>
        <v>15930</v>
      </c>
      <c r="H117" s="21">
        <f>+[13]Enero!H105+[13]Febrero!H114+[13]Marzo!H116+[13]Abril!H113+[13]Mayo!H114+[13]Junio!H114+[13]Julio!H114+[13]Agosto!H114+[13]Septiembre!H114+[13]Octubre!H114+[13]Noviembre!H114+[13]Diciembre!H114</f>
        <v>340270</v>
      </c>
      <c r="I117" s="21">
        <f>+[13]Enero!I105+[13]Febrero!I114+[13]Marzo!I116+[13]Abril!I113+[13]Mayo!I114+[13]Junio!I114+[13]Julio!I114+[13]Agosto!I114+[13]Septiembre!I114+[13]Octubre!I114+[13]Noviembre!I114+[13]Diciembre!I114</f>
        <v>47177</v>
      </c>
      <c r="J117" s="21">
        <f t="shared" si="4"/>
        <v>1088280</v>
      </c>
      <c r="K117" s="85"/>
      <c r="L117" s="9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</row>
    <row r="118" spans="1:30" ht="20.100000000000001" customHeight="1" x14ac:dyDescent="0.2">
      <c r="A118" s="226" t="s">
        <v>143</v>
      </c>
      <c r="B118" s="21">
        <f>+[13]Enero!B106+[13]Febrero!B115+[13]Marzo!B117+[13]Abril!B114+[13]Mayo!B115+[13]Junio!B115+[13]Julio!B115+[13]Agosto!B115+[13]Septiembre!B115+[13]Octubre!B115+[13]Noviembre!B115+[13]Diciembre!B115</f>
        <v>9335</v>
      </c>
      <c r="C118" s="21">
        <f>+[13]Enero!C106+[13]Febrero!C115+[13]Marzo!C117+[13]Abril!C114+[13]Mayo!C115+[13]Junio!C115+[13]Julio!C115+[13]Agosto!C115+[13]Septiembre!C115+[13]Octubre!C115+[13]Noviembre!C115+[13]Diciembre!C115</f>
        <v>245493</v>
      </c>
      <c r="D118" s="21">
        <f>+[13]Enero!D106+[13]Febrero!D115+[13]Marzo!D117+[13]Abril!D114+[13]Mayo!D115+[13]Junio!D115+[13]Julio!D115+[13]Agosto!D115+[13]Septiembre!D115+[13]Octubre!D115+[13]Noviembre!D115+[13]Diciembre!D115</f>
        <v>6516</v>
      </c>
      <c r="E118" s="21">
        <f>+[13]Enero!E106+[13]Febrero!E115+[13]Marzo!E117+[13]Abril!E114+[13]Mayo!E115+[13]Junio!E115+[13]Julio!E115+[13]Agosto!E115+[13]Septiembre!E115+[13]Octubre!E115+[13]Noviembre!E115+[13]Diciembre!E115</f>
        <v>1592</v>
      </c>
      <c r="F118" s="21">
        <f>+[13]Enero!F106+[13]Febrero!F115+[13]Marzo!F117+[13]Abril!F114+[13]Mayo!F115+[13]Junio!F115+[13]Julio!F115+[13]Agosto!F115+[13]Septiembre!F115+[13]Octubre!F115+[13]Noviembre!F115+[13]Diciembre!F115</f>
        <v>162870</v>
      </c>
      <c r="G118" s="21">
        <f>+[13]Enero!G106+[13]Febrero!G115+[13]Marzo!G117+[13]Abril!G114+[13]Mayo!G115+[13]Junio!G115+[13]Julio!G115+[13]Agosto!G115+[13]Septiembre!G115+[13]Octubre!G115+[13]Noviembre!G115+[13]Diciembre!G115</f>
        <v>59029</v>
      </c>
      <c r="H118" s="21">
        <f>+[13]Enero!H106+[13]Febrero!H115+[13]Marzo!H117+[13]Abril!H114+[13]Mayo!H115+[13]Junio!H115+[13]Julio!H115+[13]Agosto!H115+[13]Septiembre!H115+[13]Octubre!H115+[13]Noviembre!H115+[13]Diciembre!H115</f>
        <v>2991</v>
      </c>
      <c r="I118" s="21">
        <f>+[13]Enero!I106+[13]Febrero!I115+[13]Marzo!I117+[13]Abril!I114+[13]Mayo!I115+[13]Junio!I115+[13]Julio!I115+[13]Agosto!I115+[13]Septiembre!I115+[13]Octubre!I115+[13]Noviembre!I115+[13]Diciembre!I115</f>
        <v>101560</v>
      </c>
      <c r="J118" s="21">
        <f t="shared" si="4"/>
        <v>589386</v>
      </c>
      <c r="K118" s="85"/>
      <c r="L118" s="9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</row>
    <row r="119" spans="1:30" ht="20.100000000000001" customHeight="1" x14ac:dyDescent="0.2">
      <c r="A119" s="226" t="s">
        <v>144</v>
      </c>
      <c r="B119" s="21">
        <f>+[13]Enero!B107+[13]Febrero!B116+[13]Marzo!B118+[13]Abril!B115+[13]Mayo!B116+[13]Junio!B116+[13]Julio!B116+[13]Agosto!B116+[13]Septiembre!B116+[13]Octubre!B116+[13]Noviembre!B116+[13]Diciembre!B116</f>
        <v>0</v>
      </c>
      <c r="C119" s="21">
        <f>+[13]Enero!C107+[13]Febrero!C116+[13]Marzo!C118+[13]Abril!C115+[13]Mayo!C116+[13]Junio!C116+[13]Julio!C116+[13]Agosto!C116+[13]Septiembre!C116+[13]Octubre!C116+[13]Noviembre!C116+[13]Diciembre!C116</f>
        <v>0</v>
      </c>
      <c r="D119" s="21">
        <f>+[13]Enero!D107+[13]Febrero!D116+[13]Marzo!D118+[13]Abril!D115+[13]Mayo!D116+[13]Junio!D116+[13]Julio!D116+[13]Agosto!D116+[13]Septiembre!D116+[13]Octubre!D116+[13]Noviembre!D116+[13]Diciembre!D116</f>
        <v>0</v>
      </c>
      <c r="E119" s="21">
        <f>+[13]Enero!E107+[13]Febrero!E116+[13]Marzo!E118+[13]Abril!E115+[13]Mayo!E116+[13]Junio!E116+[13]Julio!E116+[13]Agosto!E116+[13]Septiembre!E116+[13]Octubre!E116+[13]Noviembre!E116+[13]Diciembre!E116</f>
        <v>1142106</v>
      </c>
      <c r="F119" s="21">
        <f>+[13]Enero!F107+[13]Febrero!F116+[13]Marzo!F118+[13]Abril!F115+[13]Mayo!F116+[13]Junio!F116+[13]Julio!F116+[13]Agosto!F116+[13]Septiembre!F116+[13]Octubre!F116+[13]Noviembre!F116+[13]Diciembre!F116</f>
        <v>269375</v>
      </c>
      <c r="G119" s="21">
        <f>+[13]Enero!G107+[13]Febrero!G116+[13]Marzo!G118+[13]Abril!G115+[13]Mayo!G116+[13]Junio!G116+[13]Julio!G116+[13]Agosto!G116+[13]Septiembre!G116+[13]Octubre!G116+[13]Noviembre!G116+[13]Diciembre!G116</f>
        <v>15155</v>
      </c>
      <c r="H119" s="21">
        <f>+[13]Enero!H107+[13]Febrero!H116+[13]Marzo!H118+[13]Abril!H115+[13]Mayo!H116+[13]Junio!H116+[13]Julio!H116+[13]Agosto!H116+[13]Septiembre!H116+[13]Octubre!H116+[13]Noviembre!H116+[13]Diciembre!H116</f>
        <v>84</v>
      </c>
      <c r="I119" s="21">
        <f>+[13]Enero!I107+[13]Febrero!I116+[13]Marzo!I118+[13]Abril!I115+[13]Mayo!I116+[13]Junio!I116+[13]Julio!I116+[13]Agosto!I116+[13]Septiembre!I116+[13]Octubre!I116+[13]Noviembre!I116+[13]Diciembre!I116</f>
        <v>0</v>
      </c>
      <c r="J119" s="21">
        <f t="shared" si="4"/>
        <v>1426720</v>
      </c>
      <c r="K119" s="85"/>
      <c r="L119" s="9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</row>
    <row r="120" spans="1:30" ht="20.100000000000001" customHeight="1" x14ac:dyDescent="0.2">
      <c r="A120" s="226" t="s">
        <v>145</v>
      </c>
      <c r="B120" s="21">
        <f>+[13]Enero!B108+[13]Febrero!B117+[13]Marzo!B119+[13]Abril!B116+[13]Mayo!B117+[13]Junio!B117+[13]Julio!B117+[13]Agosto!B117+[13]Septiembre!B117+[13]Octubre!B117+[13]Noviembre!B117+[13]Diciembre!B117</f>
        <v>51382</v>
      </c>
      <c r="C120" s="21">
        <f>+[13]Enero!C108+[13]Febrero!C117+[13]Marzo!C119+[13]Abril!C116+[13]Mayo!C117+[13]Junio!C117+[13]Julio!C117+[13]Agosto!C117+[13]Septiembre!C117+[13]Octubre!C117+[13]Noviembre!C117+[13]Diciembre!C117</f>
        <v>156439</v>
      </c>
      <c r="D120" s="21">
        <f>+[13]Enero!D108+[13]Febrero!D117+[13]Marzo!D119+[13]Abril!D116+[13]Mayo!D117+[13]Junio!D117+[13]Julio!D117+[13]Agosto!D117+[13]Septiembre!D117+[13]Octubre!D117+[13]Noviembre!D117+[13]Diciembre!D117</f>
        <v>16233</v>
      </c>
      <c r="E120" s="21">
        <f>+[13]Enero!E108+[13]Febrero!E117+[13]Marzo!E119+[13]Abril!E116+[13]Mayo!E117+[13]Junio!E117+[13]Julio!E117+[13]Agosto!E117+[13]Septiembre!E117+[13]Octubre!E117+[13]Noviembre!E117+[13]Diciembre!E117</f>
        <v>52199</v>
      </c>
      <c r="F120" s="21">
        <f>+[13]Enero!F108+[13]Febrero!F117+[13]Marzo!F119+[13]Abril!F116+[13]Mayo!F117+[13]Junio!F117+[13]Julio!F117+[13]Agosto!F117+[13]Septiembre!F117+[13]Octubre!F117+[13]Noviembre!F117+[13]Diciembre!F117</f>
        <v>232044</v>
      </c>
      <c r="G120" s="21">
        <f>+[13]Enero!G108+[13]Febrero!G117+[13]Marzo!G119+[13]Abril!G116+[13]Mayo!G117+[13]Junio!G117+[13]Julio!G117+[13]Agosto!G117+[13]Septiembre!G117+[13]Octubre!G117+[13]Noviembre!G117+[13]Diciembre!G117</f>
        <v>75690</v>
      </c>
      <c r="H120" s="21">
        <f>+[13]Enero!H108+[13]Febrero!H117+[13]Marzo!H119+[13]Abril!H116+[13]Mayo!H117+[13]Junio!H117+[13]Julio!H117+[13]Agosto!H117+[13]Septiembre!H117+[13]Octubre!H117+[13]Noviembre!H117+[13]Diciembre!H117</f>
        <v>2279</v>
      </c>
      <c r="I120" s="21">
        <f>+[13]Enero!I108+[13]Febrero!I117+[13]Marzo!I119+[13]Abril!I116+[13]Mayo!I117+[13]Junio!I117+[13]Julio!I117+[13]Agosto!I117+[13]Septiembre!I117+[13]Octubre!I117+[13]Noviembre!I117+[13]Diciembre!I117</f>
        <v>55357</v>
      </c>
      <c r="J120" s="21">
        <f t="shared" si="4"/>
        <v>641623</v>
      </c>
      <c r="K120" s="85"/>
      <c r="L120" s="9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</row>
    <row r="121" spans="1:30" ht="20.100000000000001" customHeight="1" x14ac:dyDescent="0.2">
      <c r="A121" s="226" t="s">
        <v>146</v>
      </c>
      <c r="B121" s="21">
        <f>+[13]Enero!B109+[13]Febrero!B118+[13]Marzo!B120+[13]Abril!B117+[13]Mayo!B118+[13]Junio!B118+[13]Julio!B118+[13]Agosto!B118+[13]Septiembre!B118+[13]Octubre!B118+[13]Noviembre!B118+[13]Diciembre!B118</f>
        <v>649977</v>
      </c>
      <c r="C121" s="21">
        <f>+[13]Enero!C109+[13]Febrero!C118+[13]Marzo!C120+[13]Abril!C117+[13]Mayo!C118+[13]Junio!C118+[13]Julio!C118+[13]Agosto!C118+[13]Septiembre!C118+[13]Octubre!C118+[13]Noviembre!C118+[13]Diciembre!C118</f>
        <v>335236</v>
      </c>
      <c r="D121" s="21">
        <f>+[13]Enero!D109+[13]Febrero!D118+[13]Marzo!D120+[13]Abril!D117+[13]Mayo!D118+[13]Junio!D118+[13]Julio!D118+[13]Agosto!D118+[13]Septiembre!D118+[13]Octubre!D118+[13]Noviembre!D118+[13]Diciembre!D118</f>
        <v>476000</v>
      </c>
      <c r="E121" s="21">
        <f>+[13]Enero!E109+[13]Febrero!E118+[13]Marzo!E120+[13]Abril!E117+[13]Mayo!E118+[13]Junio!E118+[13]Julio!E118+[13]Agosto!E118+[13]Septiembre!E118+[13]Octubre!E118+[13]Noviembre!E118+[13]Diciembre!E118</f>
        <v>1307732</v>
      </c>
      <c r="F121" s="21">
        <f>+[13]Enero!F109+[13]Febrero!F118+[13]Marzo!F120+[13]Abril!F117+[13]Mayo!F118+[13]Junio!F118+[13]Julio!F118+[13]Agosto!F118+[13]Septiembre!F118+[13]Octubre!F118+[13]Noviembre!F118+[13]Diciembre!F118</f>
        <v>390971</v>
      </c>
      <c r="G121" s="21">
        <f>+[13]Enero!G109+[13]Febrero!G118+[13]Marzo!G120+[13]Abril!G117+[13]Mayo!G118+[13]Junio!G118+[13]Julio!G118+[13]Agosto!G118+[13]Septiembre!G118+[13]Octubre!G118+[13]Noviembre!G118+[13]Diciembre!G118</f>
        <v>153714</v>
      </c>
      <c r="H121" s="21">
        <f>+[13]Enero!H109+[13]Febrero!H118+[13]Marzo!H120+[13]Abril!H117+[13]Mayo!H118+[13]Junio!H118+[13]Julio!H118+[13]Agosto!H118+[13]Septiembre!H118+[13]Octubre!H118+[13]Noviembre!H118+[13]Diciembre!H118</f>
        <v>374353</v>
      </c>
      <c r="I121" s="21">
        <f>+[13]Enero!I109+[13]Febrero!I118+[13]Marzo!I120+[13]Abril!I117+[13]Mayo!I118+[13]Junio!I118+[13]Julio!I118+[13]Agosto!I118+[13]Septiembre!I118+[13]Octubre!I118+[13]Noviembre!I118+[13]Diciembre!I118</f>
        <v>182710</v>
      </c>
      <c r="J121" s="21">
        <f t="shared" si="4"/>
        <v>3870693</v>
      </c>
      <c r="K121" s="85"/>
      <c r="L121" s="9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</row>
    <row r="122" spans="1:30" ht="20.100000000000001" customHeight="1" x14ac:dyDescent="0.2">
      <c r="A122" s="226" t="s">
        <v>147</v>
      </c>
      <c r="B122" s="21">
        <f>+[13]Enero!B110+[13]Febrero!B119+[13]Marzo!B121+[13]Abril!B118+[13]Mayo!B119+[13]Junio!B119+[13]Julio!B119+[13]Agosto!B119+[13]Septiembre!B119+[13]Octubre!B119+[13]Noviembre!B119+[13]Diciembre!B119</f>
        <v>118563</v>
      </c>
      <c r="C122" s="21">
        <f>+[13]Enero!C110+[13]Febrero!C119+[13]Marzo!C121+[13]Abril!C118+[13]Mayo!C119+[13]Junio!C119+[13]Julio!C119+[13]Agosto!C119+[13]Septiembre!C119+[13]Octubre!C119+[13]Noviembre!C119+[13]Diciembre!C119</f>
        <v>17338</v>
      </c>
      <c r="D122" s="21">
        <f>+[13]Enero!D110+[13]Febrero!D119+[13]Marzo!D121+[13]Abril!D118+[13]Mayo!D119+[13]Junio!D119+[13]Julio!D119+[13]Agosto!D119+[13]Septiembre!D119+[13]Octubre!D119+[13]Noviembre!D119+[13]Diciembre!D119</f>
        <v>222512</v>
      </c>
      <c r="E122" s="21">
        <f>+[13]Enero!E110+[13]Febrero!E119+[13]Marzo!E121+[13]Abril!E118+[13]Mayo!E119+[13]Junio!E119+[13]Julio!E119+[13]Agosto!E119+[13]Septiembre!E119+[13]Octubre!E119+[13]Noviembre!E119+[13]Diciembre!E119</f>
        <v>135902</v>
      </c>
      <c r="F122" s="21">
        <f>+[13]Enero!F110+[13]Febrero!F119+[13]Marzo!F121+[13]Abril!F118+[13]Mayo!F119+[13]Junio!F119+[13]Julio!F119+[13]Agosto!F119+[13]Septiembre!F119+[13]Octubre!F119+[13]Noviembre!F119+[13]Diciembre!F119</f>
        <v>225921</v>
      </c>
      <c r="G122" s="21">
        <f>+[13]Enero!G110+[13]Febrero!G119+[13]Marzo!G121+[13]Abril!G118+[13]Mayo!G119+[13]Junio!G119+[13]Julio!G119+[13]Agosto!G119+[13]Septiembre!G119+[13]Octubre!G119+[13]Noviembre!G119+[13]Diciembre!G119</f>
        <v>43943</v>
      </c>
      <c r="H122" s="21">
        <f>+[13]Enero!H110+[13]Febrero!H119+[13]Marzo!H121+[13]Abril!H118+[13]Mayo!H119+[13]Junio!H119+[13]Julio!H119+[13]Agosto!H119+[13]Septiembre!H119+[13]Octubre!H119+[13]Noviembre!H119+[13]Diciembre!H119</f>
        <v>107026</v>
      </c>
      <c r="I122" s="21">
        <f>+[13]Enero!I110+[13]Febrero!I119+[13]Marzo!I121+[13]Abril!I118+[13]Mayo!I119+[13]Junio!I119+[13]Julio!I119+[13]Agosto!I119+[13]Septiembre!I119+[13]Octubre!I119+[13]Noviembre!I119+[13]Diciembre!I119</f>
        <v>9989</v>
      </c>
      <c r="J122" s="21">
        <f t="shared" si="4"/>
        <v>881194</v>
      </c>
      <c r="K122" s="85"/>
      <c r="L122" s="9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</row>
    <row r="123" spans="1:30" ht="20.100000000000001" customHeight="1" x14ac:dyDescent="0.2">
      <c r="A123" s="226" t="s">
        <v>148</v>
      </c>
      <c r="B123" s="21">
        <f>+[13]Enero!B111+[13]Febrero!B120+[13]Marzo!B122+[13]Abril!B119+[13]Mayo!B120+[13]Junio!B120+[13]Julio!B120+[13]Agosto!B120+[13]Septiembre!B120+[13]Octubre!B120+[13]Noviembre!B120+[13]Diciembre!B120</f>
        <v>0</v>
      </c>
      <c r="C123" s="21">
        <f>+[13]Enero!C111+[13]Febrero!C120+[13]Marzo!C122+[13]Abril!C119+[13]Mayo!C120+[13]Junio!C120+[13]Julio!C120+[13]Agosto!C120+[13]Septiembre!C120+[13]Octubre!C120+[13]Noviembre!C120+[13]Diciembre!C120</f>
        <v>0</v>
      </c>
      <c r="D123" s="21">
        <f>+[13]Enero!D111+[13]Febrero!D120+[13]Marzo!D122+[13]Abril!D119+[13]Mayo!D120+[13]Junio!D120+[13]Julio!D120+[13]Agosto!D120+[13]Septiembre!D120+[13]Octubre!D120+[13]Noviembre!D120+[13]Diciembre!D120</f>
        <v>0</v>
      </c>
      <c r="E123" s="21">
        <f>+[13]Enero!E111+[13]Febrero!E120+[13]Marzo!E122+[13]Abril!E119+[13]Mayo!E120+[13]Junio!E120+[13]Julio!E120+[13]Agosto!E120+[13]Septiembre!E120+[13]Octubre!E120+[13]Noviembre!E120+[13]Diciembre!E120</f>
        <v>59758</v>
      </c>
      <c r="F123" s="21">
        <f>+[13]Enero!F111+[13]Febrero!F120+[13]Marzo!F122+[13]Abril!F119+[13]Mayo!F120+[13]Junio!F120+[13]Julio!F120+[13]Agosto!F120+[13]Septiembre!F120+[13]Octubre!F120+[13]Noviembre!F120+[13]Diciembre!F120</f>
        <v>800</v>
      </c>
      <c r="G123" s="21">
        <f>+[13]Enero!G111+[13]Febrero!G120+[13]Marzo!G122+[13]Abril!G119+[13]Mayo!G120+[13]Junio!G120+[13]Julio!G120+[13]Agosto!G120+[13]Septiembre!G120+[13]Octubre!G120+[13]Noviembre!G120+[13]Diciembre!G120</f>
        <v>12</v>
      </c>
      <c r="H123" s="21">
        <f>+[13]Enero!H111+[13]Febrero!H120+[13]Marzo!H122+[13]Abril!H119+[13]Mayo!H120+[13]Junio!H120+[13]Julio!H120+[13]Agosto!H120+[13]Septiembre!H120+[13]Octubre!H120+[13]Noviembre!H120+[13]Diciembre!H120</f>
        <v>0</v>
      </c>
      <c r="I123" s="21">
        <f>+[13]Enero!I111+[13]Febrero!I120+[13]Marzo!I122+[13]Abril!I119+[13]Mayo!I120+[13]Junio!I120+[13]Julio!I120+[13]Agosto!I120+[13]Septiembre!I120+[13]Octubre!I120+[13]Noviembre!I120+[13]Diciembre!I120</f>
        <v>0</v>
      </c>
      <c r="J123" s="21">
        <f t="shared" si="4"/>
        <v>60570</v>
      </c>
      <c r="K123" s="85"/>
      <c r="L123" s="9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</row>
    <row r="124" spans="1:30" ht="20.100000000000001" customHeight="1" x14ac:dyDescent="0.2">
      <c r="A124" s="226" t="s">
        <v>149</v>
      </c>
      <c r="B124" s="21">
        <f>+[13]Enero!B112+[13]Febrero!B121+[13]Marzo!B123+[13]Abril!B120+[13]Mayo!B121+[13]Junio!B121+[13]Julio!B121+[13]Agosto!B121+[13]Septiembre!B121+[13]Octubre!B121+[13]Noviembre!B121+[13]Diciembre!B121</f>
        <v>44383</v>
      </c>
      <c r="C124" s="21">
        <f>+[13]Enero!C112+[13]Febrero!C121+[13]Marzo!C123+[13]Abril!C120+[13]Mayo!C121+[13]Junio!C121+[13]Julio!C121+[13]Agosto!C121+[13]Septiembre!C121+[13]Octubre!C121+[13]Noviembre!C121+[13]Diciembre!C121</f>
        <v>149535</v>
      </c>
      <c r="D124" s="21">
        <f>+[13]Enero!D112+[13]Febrero!D121+[13]Marzo!D123+[13]Abril!D120+[13]Mayo!D121+[13]Junio!D121+[13]Julio!D121+[13]Agosto!D121+[13]Septiembre!D121+[13]Octubre!D121+[13]Noviembre!D121+[13]Diciembre!D121</f>
        <v>122412</v>
      </c>
      <c r="E124" s="21">
        <f>+[13]Enero!E112+[13]Febrero!E121+[13]Marzo!E123+[13]Abril!E120+[13]Mayo!E121+[13]Junio!E121+[13]Julio!E121+[13]Agosto!E121+[13]Septiembre!E121+[13]Octubre!E121+[13]Noviembre!E121+[13]Diciembre!E121</f>
        <v>114531</v>
      </c>
      <c r="F124" s="21">
        <f>+[13]Enero!F112+[13]Febrero!F121+[13]Marzo!F123+[13]Abril!F120+[13]Mayo!F121+[13]Junio!F121+[13]Julio!F121+[13]Agosto!F121+[13]Septiembre!F121+[13]Octubre!F121+[13]Noviembre!F121+[13]Diciembre!F121</f>
        <v>189828</v>
      </c>
      <c r="G124" s="21">
        <f>+[13]Enero!G112+[13]Febrero!G121+[13]Marzo!G123+[13]Abril!G120+[13]Mayo!G121+[13]Junio!G121+[13]Julio!G121+[13]Agosto!G121+[13]Septiembre!G121+[13]Octubre!G121+[13]Noviembre!G121+[13]Diciembre!G121</f>
        <v>140710</v>
      </c>
      <c r="H124" s="21">
        <f>+[13]Enero!H112+[13]Febrero!H121+[13]Marzo!H123+[13]Abril!H120+[13]Mayo!H121+[13]Junio!H121+[13]Julio!H121+[13]Agosto!H121+[13]Septiembre!H121+[13]Octubre!H121+[13]Noviembre!H121+[13]Diciembre!H121</f>
        <v>86896</v>
      </c>
      <c r="I124" s="21">
        <f>+[13]Enero!I112+[13]Febrero!I121+[13]Marzo!I123+[13]Abril!I120+[13]Mayo!I121+[13]Junio!I121+[13]Julio!I121+[13]Agosto!I121+[13]Septiembre!I121+[13]Octubre!I121+[13]Noviembre!I121+[13]Diciembre!I121</f>
        <v>105578</v>
      </c>
      <c r="J124" s="21">
        <f t="shared" si="4"/>
        <v>953873</v>
      </c>
      <c r="K124" s="85"/>
      <c r="L124" s="9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</row>
    <row r="125" spans="1:30" ht="20.100000000000001" customHeight="1" x14ac:dyDescent="0.2">
      <c r="A125" s="226" t="s">
        <v>150</v>
      </c>
      <c r="B125" s="21">
        <f>+[13]Enero!B113+[13]Febrero!B122+[13]Marzo!B124+[13]Abril!B121+[13]Mayo!B122+[13]Junio!B122+[13]Julio!B122+[13]Agosto!B122+[13]Septiembre!B122+[13]Octubre!B122+[13]Noviembre!B122+[13]Diciembre!B122</f>
        <v>75013</v>
      </c>
      <c r="C125" s="21">
        <f>+[13]Enero!C113+[13]Febrero!C122+[13]Marzo!C124+[13]Abril!C121+[13]Mayo!C122+[13]Junio!C122+[13]Julio!C122+[13]Agosto!C122+[13]Septiembre!C122+[13]Octubre!C122+[13]Noviembre!C122+[13]Diciembre!C122</f>
        <v>5774</v>
      </c>
      <c r="D125" s="21">
        <f>+[13]Enero!D113+[13]Febrero!D122+[13]Marzo!D124+[13]Abril!D121+[13]Mayo!D122+[13]Junio!D122+[13]Julio!D122+[13]Agosto!D122+[13]Septiembre!D122+[13]Octubre!D122+[13]Noviembre!D122+[13]Diciembre!D122</f>
        <v>83926</v>
      </c>
      <c r="E125" s="21">
        <f>+[13]Enero!E113+[13]Febrero!E122+[13]Marzo!E124+[13]Abril!E121+[13]Mayo!E122+[13]Junio!E122+[13]Julio!E122+[13]Agosto!E122+[13]Septiembre!E122+[13]Octubre!E122+[13]Noviembre!E122+[13]Diciembre!E122</f>
        <v>135602</v>
      </c>
      <c r="F125" s="21">
        <f>+[13]Enero!F113+[13]Febrero!F122+[13]Marzo!F124+[13]Abril!F121+[13]Mayo!F122+[13]Junio!F122+[13]Julio!F122+[13]Agosto!F122+[13]Septiembre!F122+[13]Octubre!F122+[13]Noviembre!F122+[13]Diciembre!F122</f>
        <v>109725</v>
      </c>
      <c r="G125" s="21">
        <f>+[13]Enero!G113+[13]Febrero!G122+[13]Marzo!G124+[13]Abril!G121+[13]Mayo!G122+[13]Junio!G122+[13]Julio!G122+[13]Agosto!G122+[13]Septiembre!G122+[13]Octubre!G122+[13]Noviembre!G122+[13]Diciembre!G122</f>
        <v>45705</v>
      </c>
      <c r="H125" s="21">
        <f>+[13]Enero!H113+[13]Febrero!H122+[13]Marzo!H124+[13]Abril!H121+[13]Mayo!H122+[13]Junio!H122+[13]Julio!H122+[13]Agosto!H122+[13]Septiembre!H122+[13]Octubre!H122+[13]Noviembre!H122+[13]Diciembre!H122</f>
        <v>75091</v>
      </c>
      <c r="I125" s="21">
        <f>+[13]Enero!I113+[13]Febrero!I122+[13]Marzo!I124+[13]Abril!I121+[13]Mayo!I122+[13]Junio!I122+[13]Julio!I122+[13]Agosto!I122+[13]Septiembre!I122+[13]Octubre!I122+[13]Noviembre!I122+[13]Diciembre!I122</f>
        <v>4507</v>
      </c>
      <c r="J125" s="21">
        <f t="shared" si="4"/>
        <v>535343</v>
      </c>
      <c r="K125" s="85"/>
      <c r="L125" s="9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</row>
    <row r="126" spans="1:30" ht="20.100000000000001" customHeight="1" x14ac:dyDescent="0.2">
      <c r="A126" s="226" t="s">
        <v>151</v>
      </c>
      <c r="B126" s="21">
        <f>+[13]Enero!B114+[13]Febrero!B123+[13]Marzo!B125+[13]Abril!B122+[13]Mayo!B123+[13]Junio!B123+[13]Julio!B123+[13]Agosto!B123+[13]Septiembre!B123+[13]Octubre!B123+[13]Noviembre!B123+[13]Diciembre!B123</f>
        <v>56774</v>
      </c>
      <c r="C126" s="21">
        <f>+[13]Enero!C114+[13]Febrero!C123+[13]Marzo!C125+[13]Abril!C122+[13]Mayo!C123+[13]Junio!C123+[13]Julio!C123+[13]Agosto!C123+[13]Septiembre!C123+[13]Octubre!C123+[13]Noviembre!C123+[13]Diciembre!C123</f>
        <v>155</v>
      </c>
      <c r="D126" s="21">
        <f>+[13]Enero!D114+[13]Febrero!D123+[13]Marzo!D125+[13]Abril!D122+[13]Mayo!D123+[13]Junio!D123+[13]Julio!D123+[13]Agosto!D123+[13]Septiembre!D123+[13]Octubre!D123+[13]Noviembre!D123+[13]Diciembre!D123</f>
        <v>41509</v>
      </c>
      <c r="E126" s="21">
        <f>+[13]Enero!E114+[13]Febrero!E123+[13]Marzo!E125+[13]Abril!E122+[13]Mayo!E123+[13]Junio!E123+[13]Julio!E123+[13]Agosto!E123+[13]Septiembre!E123+[13]Octubre!E123+[13]Noviembre!E123+[13]Diciembre!E123</f>
        <v>399097</v>
      </c>
      <c r="F126" s="21">
        <f>+[13]Enero!F114+[13]Febrero!F123+[13]Marzo!F125+[13]Abril!F122+[13]Mayo!F123+[13]Junio!F123+[13]Julio!F123+[13]Agosto!F123+[13]Septiembre!F123+[13]Octubre!F123+[13]Noviembre!F123+[13]Diciembre!F123</f>
        <v>267979</v>
      </c>
      <c r="G126" s="21">
        <f>+[13]Enero!G114+[13]Febrero!G123+[13]Marzo!G125+[13]Abril!G122+[13]Mayo!G123+[13]Junio!G123+[13]Julio!G123+[13]Agosto!G123+[13]Septiembre!G123+[13]Octubre!G123+[13]Noviembre!G123+[13]Diciembre!G123</f>
        <v>51648</v>
      </c>
      <c r="H126" s="21">
        <f>+[13]Enero!H114+[13]Febrero!H123+[13]Marzo!H125+[13]Abril!H122+[13]Mayo!H123+[13]Junio!H123+[13]Julio!H123+[13]Agosto!H123+[13]Septiembre!H123+[13]Octubre!H123+[13]Noviembre!H123+[13]Diciembre!H123</f>
        <v>274632</v>
      </c>
      <c r="I126" s="21">
        <f>+[13]Enero!I114+[13]Febrero!I123+[13]Marzo!I125+[13]Abril!I122+[13]Mayo!I123+[13]Junio!I123+[13]Julio!I123+[13]Agosto!I123+[13]Septiembre!I123+[13]Octubre!I123+[13]Noviembre!I123+[13]Diciembre!I123</f>
        <v>300</v>
      </c>
      <c r="J126" s="21">
        <f t="shared" si="4"/>
        <v>1092094</v>
      </c>
      <c r="K126" s="85"/>
      <c r="L126" s="9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</row>
    <row r="127" spans="1:30" ht="20.100000000000001" customHeight="1" x14ac:dyDescent="0.2">
      <c r="A127" s="226" t="s">
        <v>152</v>
      </c>
      <c r="B127" s="21">
        <f>+[13]Enero!B115+[13]Febrero!B124+[13]Marzo!B126+[13]Abril!B123+[13]Mayo!B124+[13]Junio!B124+[13]Julio!B124+[13]Agosto!B124+[13]Septiembre!B124+[13]Octubre!B124+[13]Noviembre!B124+[13]Diciembre!B124</f>
        <v>27932</v>
      </c>
      <c r="C127" s="21">
        <f>+[13]Enero!C115+[13]Febrero!C124+[13]Marzo!C126+[13]Abril!C123+[13]Mayo!C124+[13]Junio!C124+[13]Julio!C124+[13]Agosto!C124+[13]Septiembre!C124+[13]Octubre!C124+[13]Noviembre!C124+[13]Diciembre!C124</f>
        <v>293</v>
      </c>
      <c r="D127" s="21">
        <f>+[13]Enero!D115+[13]Febrero!D124+[13]Marzo!D126+[13]Abril!D123+[13]Mayo!D124+[13]Junio!D124+[13]Julio!D124+[13]Agosto!D124+[13]Septiembre!D124+[13]Octubre!D124+[13]Noviembre!D124+[13]Diciembre!D124</f>
        <v>8403</v>
      </c>
      <c r="E127" s="21">
        <f>+[13]Enero!E115+[13]Febrero!E124+[13]Marzo!E126+[13]Abril!E123+[13]Mayo!E124+[13]Junio!E124+[13]Julio!E124+[13]Agosto!E124+[13]Septiembre!E124+[13]Octubre!E124+[13]Noviembre!E124+[13]Diciembre!E124</f>
        <v>35449</v>
      </c>
      <c r="F127" s="21">
        <f>+[13]Enero!F115+[13]Febrero!F124+[13]Marzo!F126+[13]Abril!F123+[13]Mayo!F124+[13]Junio!F124+[13]Julio!F124+[13]Agosto!F124+[13]Septiembre!F124+[13]Octubre!F124+[13]Noviembre!F124+[13]Diciembre!F124</f>
        <v>166223</v>
      </c>
      <c r="G127" s="21">
        <f>+[13]Enero!G115+[13]Febrero!G124+[13]Marzo!G126+[13]Abril!G123+[13]Mayo!G124+[13]Junio!G124+[13]Julio!G124+[13]Agosto!G124+[13]Septiembre!G124+[13]Octubre!G124+[13]Noviembre!G124+[13]Diciembre!G124</f>
        <v>1063</v>
      </c>
      <c r="H127" s="21">
        <f>+[13]Enero!H115+[13]Febrero!H124+[13]Marzo!H126+[13]Abril!H123+[13]Mayo!H124+[13]Junio!H124+[13]Julio!H124+[13]Agosto!H124+[13]Septiembre!H124+[13]Octubre!H124+[13]Noviembre!H124+[13]Diciembre!H124</f>
        <v>25213</v>
      </c>
      <c r="I127" s="21">
        <f>+[13]Enero!I115+[13]Febrero!I124+[13]Marzo!I126+[13]Abril!I123+[13]Mayo!I124+[13]Junio!I124+[13]Julio!I124+[13]Agosto!I124+[13]Septiembre!I124+[13]Octubre!I124+[13]Noviembre!I124+[13]Diciembre!I124</f>
        <v>1716</v>
      </c>
      <c r="J127" s="21">
        <f t="shared" si="4"/>
        <v>266292</v>
      </c>
      <c r="K127" s="85"/>
      <c r="L127" s="9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</row>
    <row r="128" spans="1:30" ht="20.100000000000001" customHeight="1" x14ac:dyDescent="0.2">
      <c r="A128" s="226" t="s">
        <v>172</v>
      </c>
      <c r="B128" s="21">
        <f>+[13]Enero!B116+[13]Febrero!B125+[13]Marzo!B127+[13]Abril!B124+[13]Mayo!B125+[13]Junio!B125+[13]Julio!B125+[13]Agosto!B125+[13]Septiembre!B125+[13]Octubre!B125+[13]Noviembre!B125+[13]Diciembre!B125</f>
        <v>136</v>
      </c>
      <c r="C128" s="21">
        <f>+[13]Enero!C116+[13]Febrero!C125+[13]Marzo!C127+[13]Abril!C124+[13]Mayo!C125+[13]Junio!C125+[13]Julio!C125+[13]Agosto!C125+[13]Septiembre!C125+[13]Octubre!C125+[13]Noviembre!C125+[13]Diciembre!C125</f>
        <v>396</v>
      </c>
      <c r="D128" s="21">
        <f>+[13]Enero!D116+[13]Febrero!D125+[13]Marzo!D127+[13]Abril!D124+[13]Mayo!D125+[13]Junio!D125+[13]Julio!D125+[13]Agosto!D125+[13]Septiembre!D125+[13]Octubre!D125+[13]Noviembre!D125+[13]Diciembre!D125</f>
        <v>156</v>
      </c>
      <c r="E128" s="21">
        <f>+[13]Enero!E116+[13]Febrero!E125+[13]Marzo!E127+[13]Abril!E124+[13]Mayo!E125+[13]Junio!E125+[13]Julio!E125+[13]Agosto!E125+[13]Septiembre!E125+[13]Octubre!E125+[13]Noviembre!E125+[13]Diciembre!E125</f>
        <v>20748</v>
      </c>
      <c r="F128" s="21">
        <f>+[13]Enero!F116+[13]Febrero!F125+[13]Marzo!F127+[13]Abril!F124+[13]Mayo!F125+[13]Junio!F125+[13]Julio!F125+[13]Agosto!F125+[13]Septiembre!F125+[13]Octubre!F125+[13]Noviembre!F125+[13]Diciembre!F125</f>
        <v>6594</v>
      </c>
      <c r="G128" s="21">
        <f>+[13]Enero!G116+[13]Febrero!G125+[13]Marzo!G127+[13]Abril!G124+[13]Mayo!G125+[13]Junio!G125+[13]Julio!G125+[13]Agosto!G125+[13]Septiembre!G125+[13]Octubre!G125+[13]Noviembre!G125+[13]Diciembre!G125</f>
        <v>783</v>
      </c>
      <c r="H128" s="21">
        <f>+[13]Enero!H116+[13]Febrero!H125+[13]Marzo!H127+[13]Abril!H124+[13]Mayo!H125+[13]Junio!H125+[13]Julio!H125+[13]Agosto!H125+[13]Septiembre!H125+[13]Octubre!H125+[13]Noviembre!H125+[13]Diciembre!H125</f>
        <v>33</v>
      </c>
      <c r="I128" s="21">
        <f>+[13]Enero!I116+[13]Febrero!I125+[13]Marzo!I127+[13]Abril!I124+[13]Mayo!I125+[13]Junio!I125+[13]Julio!I125+[13]Agosto!I125+[13]Septiembre!I125+[13]Octubre!I125+[13]Noviembre!I125+[13]Diciembre!I125</f>
        <v>221</v>
      </c>
      <c r="J128" s="21">
        <f t="shared" si="4"/>
        <v>29067</v>
      </c>
      <c r="K128" s="85"/>
      <c r="L128" s="9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</row>
    <row r="129" spans="1:30" ht="20.100000000000001" customHeight="1" x14ac:dyDescent="0.2">
      <c r="A129" s="226" t="s">
        <v>173</v>
      </c>
      <c r="B129" s="21">
        <f>+[13]Enero!B117+[13]Febrero!B126+[13]Marzo!B128+[13]Abril!B125+[13]Mayo!B126+[13]Junio!B126+[13]Julio!B126+[13]Agosto!B126+[13]Septiembre!B126+[13]Octubre!B126+[13]Noviembre!B126+[13]Diciembre!B126</f>
        <v>0</v>
      </c>
      <c r="C129" s="21">
        <f>+[13]Enero!C117+[13]Febrero!C126+[13]Marzo!C128+[13]Abril!C125+[13]Mayo!C126+[13]Junio!C126+[13]Julio!C126+[13]Agosto!C126+[13]Septiembre!C126+[13]Octubre!C126+[13]Noviembre!C126+[13]Diciembre!C126</f>
        <v>974</v>
      </c>
      <c r="D129" s="21">
        <f>+[13]Enero!D117+[13]Febrero!D126+[13]Marzo!D128+[13]Abril!D125+[13]Mayo!D126+[13]Junio!D126+[13]Julio!D126+[13]Agosto!D126+[13]Septiembre!D126+[13]Octubre!D126+[13]Noviembre!D126+[13]Diciembre!D126</f>
        <v>1275</v>
      </c>
      <c r="E129" s="21">
        <f>+[13]Enero!E117+[13]Febrero!E126+[13]Marzo!E128+[13]Abril!E125+[13]Mayo!E126+[13]Junio!E126+[13]Julio!E126+[13]Agosto!E126+[13]Septiembre!E126+[13]Octubre!E126+[13]Noviembre!E126+[13]Diciembre!E126</f>
        <v>249166</v>
      </c>
      <c r="F129" s="21">
        <f>+[13]Enero!F117+[13]Febrero!F126+[13]Marzo!F128+[13]Abril!F125+[13]Mayo!F126+[13]Junio!F126+[13]Julio!F126+[13]Agosto!F126+[13]Septiembre!F126+[13]Octubre!F126+[13]Noviembre!F126+[13]Diciembre!F126</f>
        <v>21003</v>
      </c>
      <c r="G129" s="21">
        <f>+[13]Enero!G117+[13]Febrero!G126+[13]Marzo!G128+[13]Abril!G125+[13]Mayo!G126+[13]Junio!G126+[13]Julio!G126+[13]Agosto!G126+[13]Septiembre!G126+[13]Octubre!G126+[13]Noviembre!G126+[13]Diciembre!G126</f>
        <v>18025</v>
      </c>
      <c r="H129" s="21">
        <f>+[13]Enero!H117+[13]Febrero!H126+[13]Marzo!H128+[13]Abril!H125+[13]Mayo!H126+[13]Junio!H126+[13]Julio!H126+[13]Agosto!H126+[13]Septiembre!H126+[13]Octubre!H126+[13]Noviembre!H126+[13]Diciembre!H126</f>
        <v>2463</v>
      </c>
      <c r="I129" s="21">
        <f>+[13]Enero!I117+[13]Febrero!I126+[13]Marzo!I128+[13]Abril!I125+[13]Mayo!I126+[13]Junio!I126+[13]Julio!I126+[13]Agosto!I126+[13]Septiembre!I126+[13]Octubre!I126+[13]Noviembre!I126+[13]Diciembre!I126</f>
        <v>257</v>
      </c>
      <c r="J129" s="21">
        <f t="shared" si="4"/>
        <v>293163</v>
      </c>
      <c r="K129" s="85"/>
      <c r="L129" s="9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</row>
    <row r="130" spans="1:30" ht="20.100000000000001" customHeight="1" x14ac:dyDescent="0.2">
      <c r="A130" s="226" t="s">
        <v>155</v>
      </c>
      <c r="B130" s="21">
        <f>+[13]Enero!B118+[13]Febrero!B127+[13]Marzo!B129+[13]Abril!B126+[13]Mayo!B127+[13]Junio!B127+[13]Julio!B127+[13]Agosto!B127+[13]Septiembre!B127+[13]Octubre!B127+[13]Noviembre!B127+[13]Diciembre!B127</f>
        <v>15594</v>
      </c>
      <c r="C130" s="21">
        <f>+[13]Enero!C118+[13]Febrero!C127+[13]Marzo!C129+[13]Abril!C126+[13]Mayo!C127+[13]Junio!C127+[13]Julio!C127+[13]Agosto!C127+[13]Septiembre!C127+[13]Octubre!C127+[13]Noviembre!C127+[13]Diciembre!C127</f>
        <v>824</v>
      </c>
      <c r="D130" s="21">
        <f>+[13]Enero!D118+[13]Febrero!D127+[13]Marzo!D129+[13]Abril!D126+[13]Mayo!D127+[13]Junio!D127+[13]Julio!D127+[13]Agosto!D127+[13]Septiembre!D127+[13]Octubre!D127+[13]Noviembre!D127+[13]Diciembre!D127</f>
        <v>6577</v>
      </c>
      <c r="E130" s="21">
        <f>+[13]Enero!E118+[13]Febrero!E127+[13]Marzo!E129+[13]Abril!E126+[13]Mayo!E127+[13]Junio!E127+[13]Julio!E127+[13]Agosto!E127+[13]Septiembre!E127+[13]Octubre!E127+[13]Noviembre!E127+[13]Diciembre!E127</f>
        <v>25352</v>
      </c>
      <c r="F130" s="21">
        <f>+[13]Enero!F118+[13]Febrero!F127+[13]Marzo!F129+[13]Abril!F126+[13]Mayo!F127+[13]Junio!F127+[13]Julio!F127+[13]Agosto!F127+[13]Septiembre!F127+[13]Octubre!F127+[13]Noviembre!F127+[13]Diciembre!F127</f>
        <v>458735</v>
      </c>
      <c r="G130" s="21">
        <f>+[13]Enero!G118+[13]Febrero!G127+[13]Marzo!G129+[13]Abril!G126+[13]Mayo!G127+[13]Junio!G127+[13]Julio!G127+[13]Agosto!G127+[13]Septiembre!G127+[13]Octubre!G127+[13]Noviembre!G127+[13]Diciembre!G127</f>
        <v>5707</v>
      </c>
      <c r="H130" s="21">
        <f>+[13]Enero!H118+[13]Febrero!H127+[13]Marzo!H129+[13]Abril!H126+[13]Mayo!H127+[13]Junio!H127+[13]Julio!H127+[13]Agosto!H127+[13]Septiembre!H127+[13]Octubre!H127+[13]Noviembre!H127+[13]Diciembre!H127</f>
        <v>53485</v>
      </c>
      <c r="I130" s="21">
        <f>+[13]Enero!I118+[13]Febrero!I127+[13]Marzo!I129+[13]Abril!I126+[13]Mayo!I127+[13]Junio!I127+[13]Julio!I127+[13]Agosto!I127+[13]Septiembre!I127+[13]Octubre!I127+[13]Noviembre!I127+[13]Diciembre!I127</f>
        <v>7790</v>
      </c>
      <c r="J130" s="21">
        <f t="shared" si="4"/>
        <v>574064</v>
      </c>
      <c r="K130" s="74"/>
      <c r="L130" s="9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</row>
    <row r="131" spans="1:30" ht="20.100000000000001" customHeight="1" x14ac:dyDescent="0.2">
      <c r="A131" s="226" t="s">
        <v>156</v>
      </c>
      <c r="B131" s="21">
        <f>+[13]Enero!B119+[13]Febrero!B128+[13]Marzo!B130+[13]Abril!B127+[13]Mayo!B128+[13]Junio!B128+[13]Julio!B128+[13]Agosto!B128+[13]Septiembre!B128+[13]Octubre!B128+[13]Noviembre!B128+[13]Diciembre!B128</f>
        <v>0</v>
      </c>
      <c r="C131" s="21">
        <f>+[13]Enero!C119+[13]Febrero!C128+[13]Marzo!C130+[13]Abril!C127+[13]Mayo!C128+[13]Junio!C128+[13]Julio!C128+[13]Agosto!C128+[13]Septiembre!C128+[13]Octubre!C128+[13]Noviembre!C128+[13]Diciembre!C128</f>
        <v>0</v>
      </c>
      <c r="D131" s="21">
        <f>+[13]Enero!D119+[13]Febrero!D128+[13]Marzo!D130+[13]Abril!D127+[13]Mayo!D128+[13]Junio!D128+[13]Julio!D128+[13]Agosto!D128+[13]Septiembre!D128+[13]Octubre!D128+[13]Noviembre!D128+[13]Diciembre!D128</f>
        <v>0</v>
      </c>
      <c r="E131" s="21">
        <f>+[13]Enero!E119+[13]Febrero!E128+[13]Marzo!E130+[13]Abril!E127+[13]Mayo!E128+[13]Junio!E128+[13]Julio!E128+[13]Agosto!E128+[13]Septiembre!E128+[13]Octubre!E128+[13]Noviembre!E128+[13]Diciembre!E128</f>
        <v>0</v>
      </c>
      <c r="F131" s="21">
        <f>+[13]Enero!F119+[13]Febrero!F128+[13]Marzo!F130+[13]Abril!F127+[13]Mayo!F128+[13]Junio!F128+[13]Julio!F128+[13]Agosto!F128+[13]Septiembre!F128+[13]Octubre!F128+[13]Noviembre!F128+[13]Diciembre!F128</f>
        <v>0</v>
      </c>
      <c r="G131" s="21">
        <f>+[13]Enero!G119+[13]Febrero!G128+[13]Marzo!G130+[13]Abril!G127+[13]Mayo!G128+[13]Junio!G128+[13]Julio!G128+[13]Agosto!G128+[13]Septiembre!G128+[13]Octubre!G128+[13]Noviembre!G128+[13]Diciembre!G128</f>
        <v>0</v>
      </c>
      <c r="H131" s="21">
        <f>+[13]Enero!H119+[13]Febrero!H128+[13]Marzo!H130+[13]Abril!H127+[13]Mayo!H128+[13]Junio!H128+[13]Julio!H128+[13]Agosto!H128+[13]Septiembre!H128+[13]Octubre!H128+[13]Noviembre!H128+[13]Diciembre!H128</f>
        <v>4320826</v>
      </c>
      <c r="I131" s="21">
        <f>+[13]Enero!I119+[13]Febrero!I128+[13]Marzo!I130+[13]Abril!I127+[13]Mayo!I128+[13]Junio!I128+[13]Julio!I128+[13]Agosto!I128+[13]Septiembre!I128+[13]Octubre!I128+[13]Noviembre!I128+[13]Diciembre!I128</f>
        <v>0</v>
      </c>
      <c r="J131" s="21">
        <f t="shared" si="4"/>
        <v>4320826</v>
      </c>
      <c r="K131" s="85"/>
      <c r="L131" s="9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</row>
    <row r="132" spans="1:30" ht="20.100000000000001" customHeight="1" x14ac:dyDescent="0.2">
      <c r="A132" s="226" t="s">
        <v>157</v>
      </c>
      <c r="B132" s="21">
        <f>+[13]Enero!B120+[13]Febrero!B129+[13]Marzo!B131+[13]Abril!B128+[13]Mayo!B129+[13]Junio!B129+[13]Julio!B129+[13]Agosto!B129+[13]Septiembre!B129+[13]Octubre!B129+[13]Noviembre!B129+[13]Diciembre!B129</f>
        <v>0</v>
      </c>
      <c r="C132" s="21">
        <f>+[13]Enero!C120+[13]Febrero!C129+[13]Marzo!C131+[13]Abril!C128+[13]Mayo!C129+[13]Junio!C129+[13]Julio!C129+[13]Agosto!C129+[13]Septiembre!C129+[13]Octubre!C129+[13]Noviembre!C129+[13]Diciembre!C129</f>
        <v>9194</v>
      </c>
      <c r="D132" s="21">
        <f>+[13]Enero!D120+[13]Febrero!D129+[13]Marzo!D131+[13]Abril!D128+[13]Mayo!D129+[13]Junio!D129+[13]Julio!D129+[13]Agosto!D129+[13]Septiembre!D129+[13]Octubre!D129+[13]Noviembre!D129+[13]Diciembre!D129</f>
        <v>173</v>
      </c>
      <c r="E132" s="21">
        <f>+[13]Enero!E120+[13]Febrero!E129+[13]Marzo!E131+[13]Abril!E128+[13]Mayo!E129+[13]Junio!E129+[13]Julio!E129+[13]Agosto!E129+[13]Septiembre!E129+[13]Octubre!E129+[13]Noviembre!E129+[13]Diciembre!E129</f>
        <v>746116</v>
      </c>
      <c r="F132" s="21">
        <f>+[13]Enero!F120+[13]Febrero!F129+[13]Marzo!F131+[13]Abril!F128+[13]Mayo!F129+[13]Junio!F129+[13]Julio!F129+[13]Agosto!F129+[13]Septiembre!F129+[13]Octubre!F129+[13]Noviembre!F129+[13]Diciembre!F129</f>
        <v>194026</v>
      </c>
      <c r="G132" s="21">
        <f>+[13]Enero!G120+[13]Febrero!G129+[13]Marzo!G131+[13]Abril!G128+[13]Mayo!G129+[13]Junio!G129+[13]Julio!G129+[13]Agosto!G129+[13]Septiembre!G129+[13]Octubre!G129+[13]Noviembre!G129+[13]Diciembre!G129</f>
        <v>30852</v>
      </c>
      <c r="H132" s="21">
        <f>+[13]Enero!H120+[13]Febrero!H129+[13]Marzo!H131+[13]Abril!H128+[13]Mayo!H129+[13]Junio!H129+[13]Julio!H129+[13]Agosto!H129+[13]Septiembre!H129+[13]Octubre!H129+[13]Noviembre!H129+[13]Diciembre!H129</f>
        <v>163</v>
      </c>
      <c r="I132" s="21">
        <f>+[13]Enero!I120+[13]Febrero!I129+[13]Marzo!I131+[13]Abril!I128+[13]Mayo!I129+[13]Junio!I129+[13]Julio!I129+[13]Agosto!I129+[13]Septiembre!I129+[13]Octubre!I129+[13]Noviembre!I129+[13]Diciembre!I129</f>
        <v>18</v>
      </c>
      <c r="J132" s="21">
        <f t="shared" si="4"/>
        <v>980542</v>
      </c>
      <c r="K132" s="85"/>
      <c r="L132" s="9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</row>
    <row r="133" spans="1:30" ht="20.100000000000001" customHeight="1" x14ac:dyDescent="0.2">
      <c r="A133" s="226" t="s">
        <v>174</v>
      </c>
      <c r="B133" s="21">
        <f>+[13]Enero!B121+[13]Febrero!B130+[13]Marzo!B132+[13]Abril!B129+[13]Mayo!B130+[13]Junio!B130+[13]Julio!B130+[13]Agosto!B130+[13]Septiembre!B130+[13]Octubre!B130+[13]Noviembre!B130+[13]Diciembre!B130</f>
        <v>474063</v>
      </c>
      <c r="C133" s="21">
        <f>+[13]Enero!C121+[13]Febrero!C130+[13]Marzo!C132+[13]Abril!C129+[13]Mayo!C130+[13]Junio!C130+[13]Julio!C130+[13]Agosto!C130+[13]Septiembre!C130+[13]Octubre!C130+[13]Noviembre!C130+[13]Diciembre!C130</f>
        <v>13216</v>
      </c>
      <c r="D133" s="21">
        <f>+[13]Enero!D121+[13]Febrero!D130+[13]Marzo!D132+[13]Abril!D129+[13]Mayo!D130+[13]Junio!D130+[13]Julio!D130+[13]Agosto!D130+[13]Septiembre!D130+[13]Octubre!D130+[13]Noviembre!D130+[13]Diciembre!D130</f>
        <v>2884</v>
      </c>
      <c r="E133" s="21">
        <f>+[13]Enero!E121+[13]Febrero!E130+[13]Marzo!E132+[13]Abril!E129+[13]Mayo!E130+[13]Junio!E130+[13]Julio!E130+[13]Agosto!E130+[13]Septiembre!E130+[13]Octubre!E130+[13]Noviembre!E130+[13]Diciembre!E130</f>
        <v>2289</v>
      </c>
      <c r="F133" s="21">
        <f>+[13]Enero!F121+[13]Febrero!F130+[13]Marzo!F132+[13]Abril!F129+[13]Mayo!F130+[13]Junio!F130+[13]Julio!F130+[13]Agosto!F130+[13]Septiembre!F130+[13]Octubre!F130+[13]Noviembre!F130+[13]Diciembre!F130</f>
        <v>302199</v>
      </c>
      <c r="G133" s="21">
        <f>+[13]Enero!G121+[13]Febrero!G130+[13]Marzo!G132+[13]Abril!G129+[13]Mayo!G130+[13]Junio!G130+[13]Julio!G130+[13]Agosto!G130+[13]Septiembre!G130+[13]Octubre!G130+[13]Noviembre!G130+[13]Diciembre!G130</f>
        <v>23029</v>
      </c>
      <c r="H133" s="21">
        <f>+[13]Enero!H121+[13]Febrero!H130+[13]Marzo!H132+[13]Abril!H129+[13]Mayo!H130+[13]Junio!H130+[13]Julio!H130+[13]Agosto!H130+[13]Septiembre!H130+[13]Octubre!H130+[13]Noviembre!H130+[13]Diciembre!H130</f>
        <v>12547</v>
      </c>
      <c r="I133" s="21">
        <f>+[13]Enero!I121+[13]Febrero!I130+[13]Marzo!I132+[13]Abril!I129+[13]Mayo!I130+[13]Junio!I130+[13]Julio!I130+[13]Agosto!I130+[13]Septiembre!I130+[13]Octubre!I130+[13]Noviembre!I130+[13]Diciembre!I130</f>
        <v>24157</v>
      </c>
      <c r="J133" s="21">
        <f t="shared" si="4"/>
        <v>854384</v>
      </c>
      <c r="K133" s="85"/>
      <c r="L133" s="9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</row>
    <row r="134" spans="1:30" ht="20.100000000000001" customHeight="1" x14ac:dyDescent="0.2">
      <c r="A134" s="226" t="s">
        <v>175</v>
      </c>
      <c r="B134" s="21">
        <f>+[13]Enero!B122+[13]Febrero!B131+[13]Marzo!B133+[13]Abril!B130+[13]Mayo!B131+[13]Junio!B131+[13]Julio!B131+[13]Agosto!B131+[13]Septiembre!B131+[13]Octubre!B131+[13]Noviembre!B131+[13]Diciembre!B131</f>
        <v>7920</v>
      </c>
      <c r="C134" s="21">
        <f>+[13]Enero!C122+[13]Febrero!C131+[13]Marzo!C133+[13]Abril!C130+[13]Mayo!C131+[13]Junio!C131+[13]Julio!C131+[13]Agosto!C131+[13]Septiembre!C131+[13]Octubre!C131+[13]Noviembre!C131+[13]Diciembre!C131</f>
        <v>13628</v>
      </c>
      <c r="D134" s="21">
        <f>+[13]Enero!D122+[13]Febrero!D131+[13]Marzo!D133+[13]Abril!D130+[13]Mayo!D131+[13]Junio!D131+[13]Julio!D131+[13]Agosto!D131+[13]Septiembre!D131+[13]Octubre!D131+[13]Noviembre!D131+[13]Diciembre!D131</f>
        <v>713</v>
      </c>
      <c r="E134" s="21">
        <f>+[13]Enero!E122+[13]Febrero!E131+[13]Marzo!E133+[13]Abril!E130+[13]Mayo!E131+[13]Junio!E131+[13]Julio!E131+[13]Agosto!E131+[13]Septiembre!E131+[13]Octubre!E131+[13]Noviembre!E131+[13]Diciembre!E131</f>
        <v>12327</v>
      </c>
      <c r="F134" s="21">
        <f>+[13]Enero!F122+[13]Febrero!F131+[13]Marzo!F133+[13]Abril!F130+[13]Mayo!F131+[13]Junio!F131+[13]Julio!F131+[13]Agosto!F131+[13]Septiembre!F131+[13]Octubre!F131+[13]Noviembre!F131+[13]Diciembre!F131</f>
        <v>114883</v>
      </c>
      <c r="G134" s="21">
        <f>+[13]Enero!G122+[13]Febrero!G131+[13]Marzo!G133+[13]Abril!G130+[13]Mayo!G131+[13]Junio!G131+[13]Julio!G131+[13]Agosto!G131+[13]Septiembre!G131+[13]Octubre!G131+[13]Noviembre!G131+[13]Diciembre!G131</f>
        <v>11217</v>
      </c>
      <c r="H134" s="21">
        <f>+[13]Enero!H122+[13]Febrero!H131+[13]Marzo!H133+[13]Abril!H130+[13]Mayo!H131+[13]Junio!H131+[13]Julio!H131+[13]Agosto!H131+[13]Septiembre!H131+[13]Octubre!H131+[13]Noviembre!H131+[13]Diciembre!H131</f>
        <v>0</v>
      </c>
      <c r="I134" s="21">
        <f>+[13]Enero!I122+[13]Febrero!I131+[13]Marzo!I133+[13]Abril!I130+[13]Mayo!I131+[13]Junio!I131+[13]Julio!I131+[13]Agosto!I131+[13]Septiembre!I131+[13]Octubre!I131+[13]Noviembre!I131+[13]Diciembre!I131</f>
        <v>141990</v>
      </c>
      <c r="J134" s="21">
        <f t="shared" si="4"/>
        <v>302678</v>
      </c>
      <c r="K134" s="85"/>
      <c r="L134" s="9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</row>
    <row r="135" spans="1:30" ht="20.100000000000001" customHeight="1" x14ac:dyDescent="0.2">
      <c r="A135" s="226" t="s">
        <v>176</v>
      </c>
      <c r="B135" s="21">
        <f>+[13]Enero!B123+[13]Febrero!B132+[13]Marzo!B134+[13]Abril!B131+[13]Mayo!B132+[13]Junio!B132+[13]Julio!B132+[13]Agosto!B132+[13]Septiembre!B132+[13]Octubre!B132+[13]Noviembre!B132+[13]Diciembre!B132</f>
        <v>4873</v>
      </c>
      <c r="C135" s="21">
        <f>+[13]Enero!C123+[13]Febrero!C132+[13]Marzo!C134+[13]Abril!C131+[13]Mayo!C132+[13]Junio!C132+[13]Julio!C132+[13]Agosto!C132+[13]Septiembre!C132+[13]Octubre!C132+[13]Noviembre!C132+[13]Diciembre!C132</f>
        <v>34603</v>
      </c>
      <c r="D135" s="21">
        <f>+[13]Enero!D123+[13]Febrero!D132+[13]Marzo!D134+[13]Abril!D131+[13]Mayo!D132+[13]Junio!D132+[13]Julio!D132+[13]Agosto!D132+[13]Septiembre!D132+[13]Octubre!D132+[13]Noviembre!D132+[13]Diciembre!D132</f>
        <v>39319</v>
      </c>
      <c r="E135" s="21">
        <f>+[13]Enero!E123+[13]Febrero!E132+[13]Marzo!E134+[13]Abril!E131+[13]Mayo!E132+[13]Junio!E132+[13]Julio!E132+[13]Agosto!E132+[13]Septiembre!E132+[13]Octubre!E132+[13]Noviembre!E132+[13]Diciembre!E132</f>
        <v>43167</v>
      </c>
      <c r="F135" s="21">
        <f>+[13]Enero!F123+[13]Febrero!F132+[13]Marzo!F134+[13]Abril!F131+[13]Mayo!F132+[13]Junio!F132+[13]Julio!F132+[13]Agosto!F132+[13]Septiembre!F132+[13]Octubre!F132+[13]Noviembre!F132+[13]Diciembre!F132</f>
        <v>34000</v>
      </c>
      <c r="G135" s="21">
        <f>+[13]Enero!G123+[13]Febrero!G132+[13]Marzo!G134+[13]Abril!G131+[13]Mayo!G132+[13]Junio!G132+[13]Julio!G132+[13]Agosto!G132+[13]Septiembre!G132+[13]Octubre!G132+[13]Noviembre!G132+[13]Diciembre!G132</f>
        <v>18224</v>
      </c>
      <c r="H135" s="21">
        <f>+[13]Enero!H123+[13]Febrero!H132+[13]Marzo!H134+[13]Abril!H131+[13]Mayo!H132+[13]Junio!H132+[13]Julio!H132+[13]Agosto!H132+[13]Septiembre!H132+[13]Octubre!H132+[13]Noviembre!H132+[13]Diciembre!H132</f>
        <v>7108</v>
      </c>
      <c r="I135" s="21">
        <f>+[13]Enero!I123+[13]Febrero!I132+[13]Marzo!I134+[13]Abril!I131+[13]Mayo!I132+[13]Junio!I132+[13]Julio!I132+[13]Agosto!I132+[13]Septiembre!I132+[13]Octubre!I132+[13]Noviembre!I132+[13]Diciembre!I132</f>
        <v>14034</v>
      </c>
      <c r="J135" s="21">
        <f t="shared" si="4"/>
        <v>195328</v>
      </c>
      <c r="K135" s="85"/>
      <c r="L135" s="9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</row>
    <row r="136" spans="1:30" ht="20.100000000000001" customHeight="1" x14ac:dyDescent="0.2">
      <c r="A136" s="226" t="s">
        <v>177</v>
      </c>
      <c r="B136" s="21">
        <f>+[13]Enero!B124+[13]Febrero!B133+[13]Marzo!B135+[13]Abril!B132+[13]Mayo!B133+[13]Junio!B133+[13]Julio!B133+[13]Agosto!B133+[13]Septiembre!B133+[13]Octubre!B133+[13]Noviembre!B133+[13]Diciembre!B133</f>
        <v>235</v>
      </c>
      <c r="C136" s="21">
        <f>+[13]Enero!C124+[13]Febrero!C133+[13]Marzo!C135+[13]Abril!C132+[13]Mayo!C133+[13]Junio!C133+[13]Julio!C133+[13]Agosto!C133+[13]Septiembre!C133+[13]Octubre!C133+[13]Noviembre!C133+[13]Diciembre!C133</f>
        <v>0</v>
      </c>
      <c r="D136" s="21">
        <f>+[13]Enero!D124+[13]Febrero!D133+[13]Marzo!D135+[13]Abril!D132+[13]Mayo!D133+[13]Junio!D133+[13]Julio!D133+[13]Agosto!D133+[13]Septiembre!D133+[13]Octubre!D133+[13]Noviembre!D133+[13]Diciembre!D133</f>
        <v>1717</v>
      </c>
      <c r="E136" s="21">
        <f>+[13]Enero!E124+[13]Febrero!E133+[13]Marzo!E135+[13]Abril!E132+[13]Mayo!E133+[13]Junio!E133+[13]Julio!E133+[13]Agosto!E133+[13]Septiembre!E133+[13]Octubre!E133+[13]Noviembre!E133+[13]Diciembre!E133</f>
        <v>0</v>
      </c>
      <c r="F136" s="21">
        <f>+[13]Enero!F124+[13]Febrero!F133+[13]Marzo!F135+[13]Abril!F132+[13]Mayo!F133+[13]Junio!F133+[13]Julio!F133+[13]Agosto!F133+[13]Septiembre!F133+[13]Octubre!F133+[13]Noviembre!F133+[13]Diciembre!F133</f>
        <v>902</v>
      </c>
      <c r="G136" s="21">
        <f>+[13]Enero!G124+[13]Febrero!G133+[13]Marzo!G135+[13]Abril!G132+[13]Mayo!G133+[13]Junio!G133+[13]Julio!G133+[13]Agosto!G133+[13]Septiembre!G133+[13]Octubre!G133+[13]Noviembre!G133+[13]Diciembre!G133</f>
        <v>14276</v>
      </c>
      <c r="H136" s="21">
        <f>+[13]Enero!H124+[13]Febrero!H133+[13]Marzo!H135+[13]Abril!H132+[13]Mayo!H133+[13]Junio!H133+[13]Julio!H133+[13]Agosto!H133+[13]Septiembre!H133+[13]Octubre!H133+[13]Noviembre!H133+[13]Diciembre!H133</f>
        <v>2139</v>
      </c>
      <c r="I136" s="21">
        <f>+[13]Enero!I124+[13]Febrero!I133+[13]Marzo!I135+[13]Abril!I132+[13]Mayo!I133+[13]Junio!I133+[13]Julio!I133+[13]Agosto!I133+[13]Septiembre!I133+[13]Octubre!I133+[13]Noviembre!I133+[13]Diciembre!I133</f>
        <v>2092</v>
      </c>
      <c r="J136" s="21">
        <f t="shared" si="4"/>
        <v>21361</v>
      </c>
      <c r="K136" s="85"/>
      <c r="L136" s="9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</row>
    <row r="137" spans="1:30" ht="20.100000000000001" customHeight="1" x14ac:dyDescent="0.2">
      <c r="A137" s="226" t="s">
        <v>178</v>
      </c>
      <c r="B137" s="21">
        <f>+[13]Enero!B125+[13]Febrero!B134+[13]Marzo!B136+[13]Abril!B133+[13]Mayo!B134+[13]Junio!B134+[13]Julio!B134+[13]Agosto!B134+[13]Septiembre!B134+[13]Octubre!B134+[13]Noviembre!B134+[13]Diciembre!B134</f>
        <v>106565</v>
      </c>
      <c r="C137" s="21">
        <f>+[13]Enero!C125+[13]Febrero!C134+[13]Marzo!C136+[13]Abril!C133+[13]Mayo!C134+[13]Junio!C134+[13]Julio!C134+[13]Agosto!C134+[13]Septiembre!C134+[13]Octubre!C134+[13]Noviembre!C134+[13]Diciembre!C134</f>
        <v>36988</v>
      </c>
      <c r="D137" s="21">
        <f>+[13]Enero!D125+[13]Febrero!D134+[13]Marzo!D136+[13]Abril!D133+[13]Mayo!D134+[13]Junio!D134+[13]Julio!D134+[13]Agosto!D134+[13]Septiembre!D134+[13]Octubre!D134+[13]Noviembre!D134+[13]Diciembre!D134</f>
        <v>135</v>
      </c>
      <c r="E137" s="21">
        <f>+[13]Enero!E125+[13]Febrero!E134+[13]Marzo!E136+[13]Abril!E133+[13]Mayo!E134+[13]Junio!E134+[13]Julio!E134+[13]Agosto!E134+[13]Septiembre!E134+[13]Octubre!E134+[13]Noviembre!E134+[13]Diciembre!E134</f>
        <v>1032</v>
      </c>
      <c r="F137" s="21">
        <f>+[13]Enero!F125+[13]Febrero!F134+[13]Marzo!F136+[13]Abril!F133+[13]Mayo!F134+[13]Junio!F134+[13]Julio!F134+[13]Agosto!F134+[13]Septiembre!F134+[13]Octubre!F134+[13]Noviembre!F134+[13]Diciembre!F134</f>
        <v>394606</v>
      </c>
      <c r="G137" s="21">
        <f>+[13]Enero!G125+[13]Febrero!G134+[13]Marzo!G136+[13]Abril!G133+[13]Mayo!G134+[13]Junio!G134+[13]Julio!G134+[13]Agosto!G134+[13]Septiembre!G134+[13]Octubre!G134+[13]Noviembre!G134+[13]Diciembre!G134</f>
        <v>6274</v>
      </c>
      <c r="H137" s="21">
        <f>+[13]Enero!H125+[13]Febrero!H134+[13]Marzo!H136+[13]Abril!H133+[13]Mayo!H134+[13]Junio!H134+[13]Julio!H134+[13]Agosto!H134+[13]Septiembre!H134+[13]Octubre!H134+[13]Noviembre!H134+[13]Diciembre!H134</f>
        <v>551</v>
      </c>
      <c r="I137" s="21">
        <f>+[13]Enero!I125+[13]Febrero!I134+[13]Marzo!I136+[13]Abril!I133+[13]Mayo!I134+[13]Junio!I134+[13]Julio!I134+[13]Agosto!I134+[13]Septiembre!I134+[13]Octubre!I134+[13]Noviembre!I134+[13]Diciembre!I134</f>
        <v>149978</v>
      </c>
      <c r="J137" s="21">
        <f t="shared" si="4"/>
        <v>696129</v>
      </c>
      <c r="K137" s="85"/>
      <c r="L137" s="9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</row>
    <row r="138" spans="1:30" ht="20.100000000000001" customHeight="1" x14ac:dyDescent="0.2">
      <c r="A138" s="226" t="s">
        <v>179</v>
      </c>
      <c r="B138" s="21">
        <f>+[13]Enero!B126+[13]Febrero!B135+[13]Marzo!B137+[13]Abril!B134+[13]Mayo!B135+[13]Junio!B135+[13]Julio!B135+[13]Agosto!B135+[13]Septiembre!B135+[13]Octubre!B135+[13]Noviembre!B135+[13]Diciembre!B135</f>
        <v>4356</v>
      </c>
      <c r="C138" s="21">
        <f>+[13]Enero!C126+[13]Febrero!C135+[13]Marzo!C137+[13]Abril!C134+[13]Mayo!C135+[13]Junio!C135+[13]Julio!C135+[13]Agosto!C135+[13]Septiembre!C135+[13]Octubre!C135+[13]Noviembre!C135+[13]Diciembre!C135</f>
        <v>68319</v>
      </c>
      <c r="D138" s="21">
        <f>+[13]Enero!D126+[13]Febrero!D135+[13]Marzo!D137+[13]Abril!D134+[13]Mayo!D135+[13]Junio!D135+[13]Julio!D135+[13]Agosto!D135+[13]Septiembre!D135+[13]Octubre!D135+[13]Noviembre!D135+[13]Diciembre!D135</f>
        <v>2350</v>
      </c>
      <c r="E138" s="21">
        <f>+[13]Enero!E126+[13]Febrero!E135+[13]Marzo!E137+[13]Abril!E134+[13]Mayo!E135+[13]Junio!E135+[13]Julio!E135+[13]Agosto!E135+[13]Septiembre!E135+[13]Octubre!E135+[13]Noviembre!E135+[13]Diciembre!E135</f>
        <v>8660</v>
      </c>
      <c r="F138" s="21">
        <f>+[13]Enero!F126+[13]Febrero!F135+[13]Marzo!F137+[13]Abril!F134+[13]Mayo!F135+[13]Junio!F135+[13]Julio!F135+[13]Agosto!F135+[13]Septiembre!F135+[13]Octubre!F135+[13]Noviembre!F135+[13]Diciembre!F135</f>
        <v>129121</v>
      </c>
      <c r="G138" s="21">
        <f>+[13]Enero!G126+[13]Febrero!G135+[13]Marzo!G137+[13]Abril!G134+[13]Mayo!G135+[13]Junio!G135+[13]Julio!G135+[13]Agosto!G135+[13]Septiembre!G135+[13]Octubre!G135+[13]Noviembre!G135+[13]Diciembre!G135</f>
        <v>0</v>
      </c>
      <c r="H138" s="21">
        <f>+[13]Enero!H126+[13]Febrero!H135+[13]Marzo!H137+[13]Abril!H134+[13]Mayo!H135+[13]Junio!H135+[13]Julio!H135+[13]Agosto!H135+[13]Septiembre!H135+[13]Octubre!H135+[13]Noviembre!H135+[13]Diciembre!H135</f>
        <v>0</v>
      </c>
      <c r="I138" s="21">
        <f>+[13]Enero!I126+[13]Febrero!I135+[13]Marzo!I137+[13]Abril!I134+[13]Mayo!I135+[13]Junio!I135+[13]Julio!I135+[13]Agosto!I135+[13]Septiembre!I135+[13]Octubre!I135+[13]Noviembre!I135+[13]Diciembre!I135</f>
        <v>1365</v>
      </c>
      <c r="J138" s="21">
        <f t="shared" si="4"/>
        <v>214171</v>
      </c>
      <c r="K138" s="85"/>
      <c r="L138" s="9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</row>
    <row r="139" spans="1:30" ht="20.100000000000001" customHeight="1" x14ac:dyDescent="0.2">
      <c r="A139" s="226" t="s">
        <v>180</v>
      </c>
      <c r="B139" s="21">
        <f>+[13]Enero!B127+[13]Febrero!B136+[13]Marzo!B138+[13]Abril!B135+[13]Mayo!B136+[13]Junio!B136+[13]Julio!B136+[13]Agosto!B136+[13]Septiembre!B136+[13]Octubre!B136+[13]Noviembre!B136+[13]Diciembre!B136</f>
        <v>6577</v>
      </c>
      <c r="C139" s="21">
        <f>+[13]Enero!C127+[13]Febrero!C136+[13]Marzo!C138+[13]Abril!C135+[13]Mayo!C136+[13]Junio!C136+[13]Julio!C136+[13]Agosto!C136+[13]Septiembre!C136+[13]Octubre!C136+[13]Noviembre!C136+[13]Diciembre!C136</f>
        <v>590</v>
      </c>
      <c r="D139" s="21">
        <f>+[13]Enero!D127+[13]Febrero!D136+[13]Marzo!D138+[13]Abril!D135+[13]Mayo!D136+[13]Junio!D136+[13]Julio!D136+[13]Agosto!D136+[13]Septiembre!D136+[13]Octubre!D136+[13]Noviembre!D136+[13]Diciembre!D136</f>
        <v>0</v>
      </c>
      <c r="E139" s="21">
        <f>+[13]Enero!E127+[13]Febrero!E136+[13]Marzo!E138+[13]Abril!E135+[13]Mayo!E136+[13]Junio!E136+[13]Julio!E136+[13]Agosto!E136+[13]Septiembre!E136+[13]Octubre!E136+[13]Noviembre!E136+[13]Diciembre!E136</f>
        <v>0</v>
      </c>
      <c r="F139" s="21">
        <f>+[13]Enero!F127+[13]Febrero!F136+[13]Marzo!F138+[13]Abril!F135+[13]Mayo!F136+[13]Junio!F136+[13]Julio!F136+[13]Agosto!F136+[13]Septiembre!F136+[13]Octubre!F136+[13]Noviembre!F136+[13]Diciembre!F136</f>
        <v>6409</v>
      </c>
      <c r="G139" s="21">
        <f>+[13]Enero!G127+[13]Febrero!G136+[13]Marzo!G138+[13]Abril!G135+[13]Mayo!G136+[13]Junio!G136+[13]Julio!G136+[13]Agosto!G136+[13]Septiembre!G136+[13]Octubre!G136+[13]Noviembre!G136+[13]Diciembre!G136</f>
        <v>8999</v>
      </c>
      <c r="H139" s="21">
        <f>+[13]Enero!H127+[13]Febrero!H136+[13]Marzo!H138+[13]Abril!H135+[13]Mayo!H136+[13]Junio!H136+[13]Julio!H136+[13]Agosto!H136+[13]Septiembre!H136+[13]Octubre!H136+[13]Noviembre!H136+[13]Diciembre!H136</f>
        <v>0</v>
      </c>
      <c r="I139" s="21">
        <f>+[13]Enero!I127+[13]Febrero!I136+[13]Marzo!I138+[13]Abril!I135+[13]Mayo!I136+[13]Junio!I136+[13]Julio!I136+[13]Agosto!I136+[13]Septiembre!I136+[13]Octubre!I136+[13]Noviembre!I136+[13]Diciembre!I136</f>
        <v>2686</v>
      </c>
      <c r="J139" s="21">
        <f t="shared" si="4"/>
        <v>25261</v>
      </c>
      <c r="K139" s="85"/>
      <c r="L139" s="9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</row>
    <row r="140" spans="1:30" ht="20.100000000000001" customHeight="1" x14ac:dyDescent="0.2">
      <c r="A140" s="226" t="s">
        <v>181</v>
      </c>
      <c r="B140" s="21">
        <f>+[13]Enero!B128+[13]Febrero!B137+[13]Marzo!B139+[13]Abril!B136+[13]Mayo!B137+[13]Junio!B137+[13]Julio!B137+[13]Agosto!B137+[13]Septiembre!B137+[13]Octubre!B137+[13]Noviembre!B137+[13]Diciembre!B137</f>
        <v>3447909</v>
      </c>
      <c r="C140" s="21">
        <f>+[13]Enero!C128+[13]Febrero!C137+[13]Marzo!C139+[13]Abril!C136+[13]Mayo!C137+[13]Junio!C137+[13]Julio!C137+[13]Agosto!C137+[13]Septiembre!C137+[13]Octubre!C137+[13]Noviembre!C137+[13]Diciembre!C137</f>
        <v>531165</v>
      </c>
      <c r="D140" s="21">
        <f>+[13]Enero!D128+[13]Febrero!D137+[13]Marzo!D139+[13]Abril!D136+[13]Mayo!D137+[13]Junio!D137+[13]Julio!D137+[13]Agosto!D137+[13]Septiembre!D137+[13]Octubre!D137+[13]Noviembre!D137+[13]Diciembre!D137</f>
        <v>31156311</v>
      </c>
      <c r="E140" s="21">
        <f>+[13]Enero!E128+[13]Febrero!E137+[13]Marzo!E139+[13]Abril!E136+[13]Mayo!E137+[13]Junio!E137+[13]Julio!E137+[13]Agosto!E137+[13]Septiembre!E137+[13]Octubre!E137+[13]Noviembre!E137+[13]Diciembre!E137</f>
        <v>187340</v>
      </c>
      <c r="F140" s="21">
        <f>+[13]Enero!F128+[13]Febrero!F137+[13]Marzo!F139+[13]Abril!F136+[13]Mayo!F137+[13]Junio!F137+[13]Julio!F137+[13]Agosto!F137+[13]Septiembre!F137+[13]Octubre!F137+[13]Noviembre!F137+[13]Diciembre!F137</f>
        <v>881396</v>
      </c>
      <c r="G140" s="21">
        <f>+[13]Enero!G128+[13]Febrero!G137+[13]Marzo!G139+[13]Abril!G136+[13]Mayo!G137+[13]Junio!G137+[13]Julio!G137+[13]Agosto!G137+[13]Septiembre!G137+[13]Octubre!G137+[13]Noviembre!G137+[13]Diciembre!G137</f>
        <v>2291951</v>
      </c>
      <c r="H140" s="21">
        <f>+[13]Enero!H128+[13]Febrero!H137+[13]Marzo!H139+[13]Abril!H136+[13]Mayo!H137+[13]Junio!H137+[13]Julio!H137+[13]Agosto!H137+[13]Septiembre!H137+[13]Octubre!H137+[13]Noviembre!H137+[13]Diciembre!H137</f>
        <v>896899</v>
      </c>
      <c r="I140" s="21">
        <f>+[13]Enero!I128+[13]Febrero!I137+[13]Marzo!I139+[13]Abril!I136+[13]Mayo!I137+[13]Junio!I137+[13]Julio!I137+[13]Agosto!I137+[13]Septiembre!I137+[13]Octubre!I137+[13]Noviembre!I137+[13]Diciembre!I137</f>
        <v>292075</v>
      </c>
      <c r="J140" s="21">
        <f t="shared" si="4"/>
        <v>39685046</v>
      </c>
      <c r="K140" s="85"/>
      <c r="L140" s="9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</row>
    <row r="141" spans="1:30" ht="20.100000000000001" customHeight="1" x14ac:dyDescent="0.2">
      <c r="A141" s="226" t="s">
        <v>182</v>
      </c>
      <c r="B141" s="21">
        <f>+[13]Enero!B129+[13]Febrero!B138+[13]Marzo!B140+[13]Abril!B137+[13]Mayo!B138+[13]Junio!B138+[13]Julio!B138+[13]Agosto!B138+[13]Septiembre!B138+[13]Octubre!B138+[13]Noviembre!B138+[13]Diciembre!B138</f>
        <v>779876.75</v>
      </c>
      <c r="C141" s="21">
        <f>+[13]Enero!C129+[13]Febrero!C138+[13]Marzo!C140+[13]Abril!C137+[13]Mayo!C138+[13]Junio!C138+[13]Julio!C138+[13]Agosto!C138+[13]Septiembre!C138+[13]Octubre!C138+[13]Noviembre!C138+[13]Diciembre!C138</f>
        <v>320909.75</v>
      </c>
      <c r="D141" s="21">
        <f>+[13]Enero!D129+[13]Febrero!D138+[13]Marzo!D140+[13]Abril!D137+[13]Mayo!D138+[13]Junio!D138+[13]Julio!D138+[13]Agosto!D138+[13]Septiembre!D138+[13]Octubre!D138+[13]Noviembre!D138+[13]Diciembre!D138</f>
        <v>316276.75</v>
      </c>
      <c r="E141" s="21">
        <f>+[13]Enero!E129+[13]Febrero!E138+[13]Marzo!E140+[13]Abril!E137+[13]Mayo!E138+[13]Junio!E138+[13]Julio!E138+[13]Agosto!E138+[13]Septiembre!E138+[13]Octubre!E138+[13]Noviembre!E138+[13]Diciembre!E138</f>
        <v>280596.75</v>
      </c>
      <c r="F141" s="21">
        <f>+[13]Enero!F129+[13]Febrero!F138+[13]Marzo!F140+[13]Abril!F137+[13]Mayo!F138+[13]Junio!F138+[13]Julio!F138+[13]Agosto!F138+[13]Septiembre!F138+[13]Octubre!F138+[13]Noviembre!F138+[13]Diciembre!F138</f>
        <v>176193.75</v>
      </c>
      <c r="G141" s="21">
        <f>+[13]Enero!G129+[13]Febrero!G138+[13]Marzo!G140+[13]Abril!G137+[13]Mayo!G138+[13]Junio!G138+[13]Julio!G138+[13]Agosto!G138+[13]Septiembre!G138+[13]Octubre!G138+[13]Noviembre!G138+[13]Diciembre!G138</f>
        <v>206340.75</v>
      </c>
      <c r="H141" s="21">
        <f>+[13]Enero!H129+[13]Febrero!H138+[13]Marzo!H140+[13]Abril!H137+[13]Mayo!H138+[13]Junio!H138+[13]Julio!H138+[13]Agosto!H138+[13]Septiembre!H138+[13]Octubre!H138+[13]Noviembre!H138+[13]Diciembre!H138</f>
        <v>81914.75</v>
      </c>
      <c r="I141" s="21">
        <f>+[13]Enero!I129+[13]Febrero!I138+[13]Marzo!I140+[13]Abril!I137+[13]Mayo!I138+[13]Junio!I138+[13]Julio!I138+[13]Agosto!I138+[13]Septiembre!I138+[13]Octubre!I138+[13]Noviembre!I138+[13]Diciembre!I138</f>
        <v>62155.75</v>
      </c>
      <c r="J141" s="21">
        <f t="shared" si="4"/>
        <v>2224265</v>
      </c>
      <c r="K141" s="85"/>
      <c r="L141" s="9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</row>
    <row r="142" spans="1:30" x14ac:dyDescent="0.2">
      <c r="A142" s="187" t="s">
        <v>183</v>
      </c>
      <c r="B142" s="187"/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95"/>
      <c r="O142" s="74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</row>
    <row r="143" spans="1:30" x14ac:dyDescent="0.2">
      <c r="A143" s="187" t="s">
        <v>184</v>
      </c>
      <c r="B143" s="187"/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85"/>
      <c r="O143" s="74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</row>
    <row r="144" spans="1:30" x14ac:dyDescent="0.2">
      <c r="A144" s="185" t="s">
        <v>254</v>
      </c>
      <c r="B144" s="194"/>
      <c r="C144" s="194"/>
      <c r="D144" s="194"/>
      <c r="E144" s="194"/>
      <c r="F144" s="187" t="s">
        <v>272</v>
      </c>
      <c r="G144" s="187"/>
      <c r="H144" s="194"/>
      <c r="I144" s="194"/>
      <c r="J144" s="194"/>
      <c r="K144" s="194"/>
      <c r="L144" s="194"/>
      <c r="M144" s="194"/>
      <c r="N144" s="128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</row>
    <row r="145" spans="1:30" x14ac:dyDescent="0.2">
      <c r="A145" s="185" t="s">
        <v>255</v>
      </c>
      <c r="B145" s="187"/>
      <c r="C145" s="187"/>
      <c r="D145" s="187"/>
      <c r="E145" s="187"/>
      <c r="F145" s="187" t="s">
        <v>273</v>
      </c>
      <c r="G145" s="187"/>
      <c r="H145" s="187"/>
      <c r="I145" s="187"/>
      <c r="J145" s="187"/>
      <c r="K145" s="187"/>
      <c r="L145" s="187"/>
      <c r="M145" s="187"/>
      <c r="N145" s="9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</row>
    <row r="146" spans="1:30" x14ac:dyDescent="0.2">
      <c r="A146" s="187"/>
      <c r="B146" s="187"/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</row>
    <row r="147" spans="1:30" x14ac:dyDescent="0.2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</row>
    <row r="148" spans="1:30" x14ac:dyDescent="0.2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</row>
    <row r="149" spans="1:30" x14ac:dyDescent="0.2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</row>
    <row r="150" spans="1:30" x14ac:dyDescent="0.2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</row>
    <row r="151" spans="1:30" x14ac:dyDescent="0.2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</row>
    <row r="152" spans="1:30" x14ac:dyDescent="0.2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</row>
    <row r="153" spans="1:30" x14ac:dyDescent="0.2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</row>
    <row r="154" spans="1:30" x14ac:dyDescent="0.2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</row>
    <row r="155" spans="1:30" x14ac:dyDescent="0.2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</row>
    <row r="156" spans="1:30" x14ac:dyDescent="0.2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</row>
    <row r="157" spans="1:30" x14ac:dyDescent="0.2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</row>
    <row r="158" spans="1:30" x14ac:dyDescent="0.2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</row>
    <row r="159" spans="1:30" x14ac:dyDescent="0.2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</row>
    <row r="160" spans="1:30" x14ac:dyDescent="0.2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</row>
    <row r="161" spans="1:30" x14ac:dyDescent="0.2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</row>
    <row r="162" spans="1:30" x14ac:dyDescent="0.2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</row>
    <row r="163" spans="1:30" x14ac:dyDescent="0.2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</row>
    <row r="164" spans="1:30" x14ac:dyDescent="0.2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</row>
    <row r="165" spans="1:30" x14ac:dyDescent="0.2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</row>
    <row r="166" spans="1:30" x14ac:dyDescent="0.2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</row>
    <row r="167" spans="1:30" x14ac:dyDescent="0.2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</row>
    <row r="168" spans="1:30" x14ac:dyDescent="0.2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</row>
    <row r="169" spans="1:30" x14ac:dyDescent="0.2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</row>
    <row r="170" spans="1:30" x14ac:dyDescent="0.2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</row>
    <row r="171" spans="1:30" x14ac:dyDescent="0.2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</row>
  </sheetData>
  <mergeCells count="32">
    <mergeCell ref="AO105:AX105"/>
    <mergeCell ref="A7:J7"/>
    <mergeCell ref="A8:J8"/>
    <mergeCell ref="A53:J53"/>
    <mergeCell ref="A54:J54"/>
    <mergeCell ref="A55:J55"/>
    <mergeCell ref="A103:J103"/>
    <mergeCell ref="A104:J104"/>
    <mergeCell ref="A105:J105"/>
    <mergeCell ref="U105:AD105"/>
    <mergeCell ref="AE105:AN105"/>
    <mergeCell ref="FE105:FN105"/>
    <mergeCell ref="AY105:BH105"/>
    <mergeCell ref="BI105:BR105"/>
    <mergeCell ref="BS105:CB105"/>
    <mergeCell ref="CC105:CL105"/>
    <mergeCell ref="CM105:CV105"/>
    <mergeCell ref="CW105:DF105"/>
    <mergeCell ref="DG105:DP105"/>
    <mergeCell ref="DQ105:DZ105"/>
    <mergeCell ref="EA105:EJ105"/>
    <mergeCell ref="EK105:ET105"/>
    <mergeCell ref="EU105:FD105"/>
    <mergeCell ref="HW105:IF105"/>
    <mergeCell ref="IG105:IP105"/>
    <mergeCell ref="IQ105:IV105"/>
    <mergeCell ref="FO105:FX105"/>
    <mergeCell ref="FY105:GH105"/>
    <mergeCell ref="GI105:GR105"/>
    <mergeCell ref="GS105:HB105"/>
    <mergeCell ref="HC105:HL105"/>
    <mergeCell ref="HM105:HV10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01D9A-ED28-43F9-958E-83513FE0BC65}">
  <dimension ref="A1:IV191"/>
  <sheetViews>
    <sheetView topLeftCell="A136" zoomScaleNormal="100" workbookViewId="0">
      <selection activeCell="C154" sqref="C154"/>
    </sheetView>
  </sheetViews>
  <sheetFormatPr baseColWidth="10" defaultColWidth="13" defaultRowHeight="12" x14ac:dyDescent="0.2"/>
  <cols>
    <col min="1" max="16384" width="13" style="130"/>
  </cols>
  <sheetData>
    <row r="1" spans="1:35" x14ac:dyDescent="0.2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</row>
    <row r="2" spans="1:35" x14ac:dyDescent="0.2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</row>
    <row r="3" spans="1:35" x14ac:dyDescent="0.2">
      <c r="A3" s="131"/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</row>
    <row r="4" spans="1:35" x14ac:dyDescent="0.2">
      <c r="A4" s="131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</row>
    <row r="5" spans="1:35" x14ac:dyDescent="0.2">
      <c r="A5" s="91" t="s">
        <v>78</v>
      </c>
      <c r="B5" s="91"/>
      <c r="C5" s="91"/>
      <c r="D5" s="91"/>
      <c r="E5" s="91"/>
      <c r="F5" s="91"/>
      <c r="G5" s="91"/>
      <c r="H5" s="91"/>
      <c r="I5" s="91"/>
      <c r="J5" s="91"/>
      <c r="K5" s="9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</row>
    <row r="6" spans="1:35" x14ac:dyDescent="0.2">
      <c r="A6" s="91"/>
      <c r="B6" s="91"/>
      <c r="C6" s="91"/>
      <c r="D6" s="91"/>
      <c r="E6" s="91"/>
      <c r="F6" s="91"/>
      <c r="G6" s="91"/>
      <c r="H6" s="91"/>
      <c r="I6" s="91"/>
      <c r="J6" s="91"/>
      <c r="K6" s="9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</row>
    <row r="7" spans="1:35" ht="15.75" x14ac:dyDescent="0.25">
      <c r="A7" s="87"/>
      <c r="B7" s="87"/>
      <c r="C7" s="87"/>
      <c r="D7" s="87"/>
      <c r="E7" s="87"/>
      <c r="F7" s="87"/>
      <c r="G7" s="87"/>
      <c r="H7" s="87"/>
      <c r="I7" s="87"/>
      <c r="J7" s="87"/>
      <c r="K7" s="9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</row>
    <row r="8" spans="1:35" ht="15.75" x14ac:dyDescent="0.25">
      <c r="A8" s="240" t="s">
        <v>199</v>
      </c>
      <c r="B8" s="240"/>
      <c r="C8" s="240"/>
      <c r="D8" s="240"/>
      <c r="E8" s="240"/>
      <c r="F8" s="240"/>
      <c r="G8" s="240"/>
      <c r="H8" s="240"/>
      <c r="I8" s="240"/>
      <c r="J8" s="240"/>
      <c r="K8" s="91"/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</row>
    <row r="9" spans="1:35" ht="15.75" x14ac:dyDescent="0.25">
      <c r="A9" s="240" t="s">
        <v>0</v>
      </c>
      <c r="B9" s="240"/>
      <c r="C9" s="240"/>
      <c r="D9" s="240"/>
      <c r="E9" s="240"/>
      <c r="F9" s="240"/>
      <c r="G9" s="240"/>
      <c r="H9" s="240"/>
      <c r="I9" s="240"/>
      <c r="J9" s="240"/>
      <c r="K9" s="9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  <c r="AA9" s="131"/>
      <c r="AB9" s="131"/>
      <c r="AC9" s="131"/>
      <c r="AD9" s="131"/>
    </row>
    <row r="10" spans="1:35" ht="12.75" thickBo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</row>
    <row r="11" spans="1:35" s="113" customFormat="1" ht="19.5" customHeight="1" x14ac:dyDescent="0.2">
      <c r="A11" s="100" t="s">
        <v>1</v>
      </c>
      <c r="B11" s="101" t="s">
        <v>2</v>
      </c>
      <c r="C11" s="101" t="s">
        <v>3</v>
      </c>
      <c r="D11" s="101" t="s">
        <v>4</v>
      </c>
      <c r="E11" s="101" t="s">
        <v>5</v>
      </c>
      <c r="F11" s="101" t="s">
        <v>6</v>
      </c>
      <c r="G11" s="101" t="s">
        <v>7</v>
      </c>
      <c r="H11" s="101" t="s">
        <v>8</v>
      </c>
      <c r="I11" s="101" t="s">
        <v>9</v>
      </c>
      <c r="J11" s="102" t="s">
        <v>10</v>
      </c>
      <c r="K11" s="147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</row>
    <row r="12" spans="1:35" ht="20.100000000000001" customHeight="1" x14ac:dyDescent="0.2">
      <c r="A12" s="132" t="s">
        <v>133</v>
      </c>
      <c r="B12" s="133">
        <f>+[14]Enero!B8+[14]Febrero!B8+[14]Marzo!B8+[14]Abril!B8+[14]Mayo!B8+[14]junio!B8+[14]Julio!B8+[14]Agosto!B8+[14]Septiembre!B8+[14]Octubre!B8+[14]Noviembre!B8+[14]Diciembre!B8</f>
        <v>43080</v>
      </c>
      <c r="C12" s="133">
        <f>+[14]Enero!C8+[14]Febrero!C8+[14]Marzo!C8+[14]Abril!C8+[14]Mayo!C8+[14]junio!C8+[14]Julio!C8+[14]Agosto!C8+[14]Septiembre!C8+[14]Octubre!C8+[14]Noviembre!C8+[14]Diciembre!C8</f>
        <v>1196891</v>
      </c>
      <c r="D12" s="133">
        <f>+[14]Enero!D8+[14]Febrero!D8+[14]Marzo!D8+[14]Abril!D8+[14]Mayo!D8+[14]junio!D8+[14]Julio!D8+[14]Agosto!D8+[14]Septiembre!D8+[14]Octubre!D8+[14]Noviembre!D8+[14]Diciembre!D8</f>
        <v>729563</v>
      </c>
      <c r="E12" s="133">
        <f>+[14]Enero!E8+[14]Febrero!E8+[14]Marzo!E8+[14]Abril!E8+[14]Mayo!E8+[14]junio!E8+[14]Julio!E8+[14]Agosto!E8+[14]Septiembre!E8+[14]Octubre!E8+[14]Noviembre!E8+[14]Diciembre!E8</f>
        <v>441404</v>
      </c>
      <c r="F12" s="133">
        <f>+[14]Enero!F8+[14]Febrero!F8+[14]Marzo!F8+[14]Abril!F8+[14]Mayo!F8+[14]junio!F8+[14]Julio!F8+[14]Agosto!F8+[14]Septiembre!F8+[14]Octubre!F8+[14]Noviembre!F8+[14]Diciembre!F8</f>
        <v>53999</v>
      </c>
      <c r="G12" s="133">
        <f>+[14]Enero!G8+[14]Febrero!G8+[14]Marzo!G8+[14]Abril!G8+[14]Mayo!G8+[14]junio!G8+[14]Julio!G8+[14]Agosto!G8+[14]Septiembre!G8+[14]Octubre!G8+[14]Noviembre!G8+[14]Diciembre!G8</f>
        <v>812</v>
      </c>
      <c r="H12" s="133">
        <f>+[14]Enero!H8+[14]Febrero!H8+[14]Marzo!H8+[14]Abril!H8+[14]Mayo!H8+[14]junio!H8+[14]Julio!H8+[14]Agosto!H8+[14]Septiembre!H8+[14]Octubre!H8+[14]Noviembre!H8+[14]Diciembre!H8</f>
        <v>93228</v>
      </c>
      <c r="I12" s="133">
        <f>+[14]Enero!I8+[14]Febrero!I8+[14]Marzo!I8+[14]Abril!I8+[14]Mayo!I8+[14]junio!I8+[14]Julio!I8+[14]Agosto!I8+[14]Septiembre!I8+[14]Octubre!I8+[14]Noviembre!I8+[14]Diciembre!I8</f>
        <v>57472</v>
      </c>
      <c r="J12" s="134">
        <f t="shared" ref="J12:J44" si="0">SUM(B12:I12)</f>
        <v>2616449</v>
      </c>
      <c r="K12" s="148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</row>
    <row r="13" spans="1:35" ht="20.100000000000001" customHeight="1" x14ac:dyDescent="0.2">
      <c r="A13" s="132" t="s">
        <v>134</v>
      </c>
      <c r="B13" s="133">
        <f>+[14]Enero!B9+[14]Febrero!B9+[14]Marzo!B9+[14]Abril!B9+[14]Mayo!B9+[14]junio!B9+[14]Julio!B9+[14]Agosto!B9+[14]Septiembre!B9+[14]Octubre!B9+[14]Noviembre!B9+[14]Diciembre!B9</f>
        <v>55394.729950679008</v>
      </c>
      <c r="C13" s="133">
        <f>+[14]Enero!C9+[14]Febrero!C9+[14]Marzo!C9+[14]Abril!C9+[14]Mayo!C9+[14]junio!C9+[14]Julio!C9+[14]Agosto!C9+[14]Septiembre!C9+[14]Octubre!C9+[14]Noviembre!C9+[14]Diciembre!C9</f>
        <v>21658.565096952909</v>
      </c>
      <c r="D13" s="133">
        <f>+[14]Enero!D9+[14]Febrero!D9+[14]Marzo!D9+[14]Abril!D9+[14]Mayo!D9+[14]junio!D9+[14]Julio!D9+[14]Agosto!D9+[14]Septiembre!D9+[14]Octubre!D9+[14]Noviembre!D9+[14]Diciembre!D9</f>
        <v>38495.320991824876</v>
      </c>
      <c r="E13" s="133">
        <f>+[14]Enero!E9+[14]Febrero!E9+[14]Marzo!E9+[14]Abril!E9+[14]Mayo!E9+[14]junio!E9+[14]Julio!E9+[14]Agosto!E9+[14]Septiembre!E9+[14]Octubre!E9+[14]Noviembre!E9+[14]Diciembre!E9</f>
        <v>26400.669279102764</v>
      </c>
      <c r="F13" s="133">
        <f>+[14]Enero!F9+[14]Febrero!F9+[14]Marzo!F9+[14]Abril!F9+[14]Mayo!F9+[14]junio!F9+[14]Julio!F9+[14]Agosto!F9+[14]Septiembre!F9+[14]Octubre!F9+[14]Noviembre!F9+[14]Diciembre!F9</f>
        <v>33195.034389568274</v>
      </c>
      <c r="G13" s="133">
        <f>+[14]Enero!G9+[14]Febrero!G9+[14]Marzo!G9+[14]Abril!G9+[14]Mayo!G9+[14]junio!G9+[14]Julio!G9+[14]Agosto!G9+[14]Septiembre!G9+[14]Octubre!G9+[14]Noviembre!G9+[14]Diciembre!G9</f>
        <v>46820.733801770148</v>
      </c>
      <c r="H13" s="133">
        <f>+[14]Enero!H9+[14]Febrero!H9+[14]Marzo!H9+[14]Abril!H9+[14]Mayo!H9+[14]junio!H9+[14]Julio!H9+[14]Agosto!H9+[14]Septiembre!H9+[14]Octubre!H9+[14]Noviembre!H9+[14]Diciembre!H9</f>
        <v>210002.56975880009</v>
      </c>
      <c r="I13" s="133">
        <f>+[14]Enero!I9+[14]Febrero!I9+[14]Marzo!I9+[14]Abril!I9+[14]Mayo!I9+[14]junio!I9+[14]Julio!I9+[14]Agosto!I9+[14]Septiembre!I9+[14]Octubre!I9+[14]Noviembre!I9+[14]Diciembre!I9</f>
        <v>16918.376731301942</v>
      </c>
      <c r="J13" s="134">
        <f t="shared" si="0"/>
        <v>448886</v>
      </c>
      <c r="K13" s="148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</row>
    <row r="14" spans="1:35" ht="20.100000000000001" customHeight="1" x14ac:dyDescent="0.2">
      <c r="A14" s="132" t="s">
        <v>135</v>
      </c>
      <c r="B14" s="133">
        <f>+[14]Enero!B10+[14]Febrero!B10+[14]Marzo!B10+[14]Abril!B10+[14]Mayo!B10+[14]junio!B10+[14]Julio!B10+[14]Agosto!B10+[14]Septiembre!B10+[14]Octubre!B10+[14]Noviembre!B10+[14]Diciembre!B10</f>
        <v>30</v>
      </c>
      <c r="C14" s="133">
        <f>+[14]Enero!C10+[14]Febrero!C10+[14]Marzo!C10+[14]Abril!C10+[14]Mayo!C10+[14]junio!C10+[14]Julio!C10+[14]Agosto!C10+[14]Septiembre!C10+[14]Octubre!C10+[14]Noviembre!C10+[14]Diciembre!C10</f>
        <v>0</v>
      </c>
      <c r="D14" s="133">
        <f>+[14]Enero!D10+[14]Febrero!D10+[14]Marzo!D10+[14]Abril!D10+[14]Mayo!D10+[14]junio!D10+[14]Julio!D10+[14]Agosto!D10+[14]Septiembre!D10+[14]Octubre!D10+[14]Noviembre!D10+[14]Diciembre!D10</f>
        <v>1539</v>
      </c>
      <c r="E14" s="133">
        <f>+[14]Enero!E10+[14]Febrero!E10+[14]Marzo!E10+[14]Abril!E10+[14]Mayo!E10+[14]junio!E10+[14]Julio!E10+[14]Agosto!E10+[14]Septiembre!E10+[14]Octubre!E10+[14]Noviembre!E10+[14]Diciembre!E10</f>
        <v>0</v>
      </c>
      <c r="F14" s="133">
        <f>+[14]Enero!F10+[14]Febrero!F10+[14]Marzo!F10+[14]Abril!F10+[14]Mayo!F10+[14]junio!F10+[14]Julio!F10+[14]Agosto!F10+[14]Septiembre!F10+[14]Octubre!F10+[14]Noviembre!F10+[14]Diciembre!F10</f>
        <v>0</v>
      </c>
      <c r="G14" s="133">
        <f>+[14]Enero!G10+[14]Febrero!G10+[14]Marzo!G10+[14]Abril!G10+[14]Mayo!G10+[14]junio!G10+[14]Julio!G10+[14]Agosto!G10+[14]Septiembre!G10+[14]Octubre!G10+[14]Noviembre!G10+[14]Diciembre!G10</f>
        <v>14809</v>
      </c>
      <c r="H14" s="133">
        <f>+[14]Enero!H10+[14]Febrero!H10+[14]Marzo!H10+[14]Abril!H10+[14]Mayo!H10+[14]junio!H10+[14]Julio!H10+[14]Agosto!H10+[14]Septiembre!H10+[14]Octubre!H10+[14]Noviembre!H10+[14]Diciembre!H10</f>
        <v>1871</v>
      </c>
      <c r="I14" s="133">
        <f>+[14]Enero!I10+[14]Febrero!I10+[14]Marzo!I10+[14]Abril!I10+[14]Mayo!I10+[14]junio!I10+[14]Julio!I10+[14]Agosto!I10+[14]Septiembre!I10+[14]Octubre!I10+[14]Noviembre!I10+[14]Diciembre!I10</f>
        <v>0</v>
      </c>
      <c r="J14" s="134">
        <f t="shared" si="0"/>
        <v>18249</v>
      </c>
      <c r="K14" s="148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</row>
    <row r="15" spans="1:35" ht="20.100000000000001" customHeight="1" x14ac:dyDescent="0.2">
      <c r="A15" s="132" t="s">
        <v>136</v>
      </c>
      <c r="B15" s="133">
        <f>+[14]Enero!B11+[14]Febrero!B11+[14]Marzo!B11+[14]Abril!B11+[14]Mayo!B11+[14]junio!B11+[14]Julio!B11+[14]Agosto!B11+[14]Septiembre!B11+[14]Octubre!B11+[14]Noviembre!B11+[14]Diciembre!B11</f>
        <v>118</v>
      </c>
      <c r="C15" s="133">
        <f>+[14]Enero!C11+[14]Febrero!C11+[14]Marzo!C11+[14]Abril!C11+[14]Mayo!C11+[14]junio!C11+[14]Julio!C11+[14]Agosto!C11+[14]Septiembre!C11+[14]Octubre!C11+[14]Noviembre!C11+[14]Diciembre!C11</f>
        <v>776</v>
      </c>
      <c r="D15" s="133">
        <f>+[14]Enero!D11+[14]Febrero!D11+[14]Marzo!D11+[14]Abril!D11+[14]Mayo!D11+[14]junio!D11+[14]Julio!D11+[14]Agosto!D11+[14]Septiembre!D11+[14]Octubre!D11+[14]Noviembre!D11+[14]Diciembre!D11</f>
        <v>90</v>
      </c>
      <c r="E15" s="133">
        <f>+[14]Enero!E11+[14]Febrero!E11+[14]Marzo!E11+[14]Abril!E11+[14]Mayo!E11+[14]junio!E11+[14]Julio!E11+[14]Agosto!E11+[14]Septiembre!E11+[14]Octubre!E11+[14]Noviembre!E11+[14]Diciembre!E11</f>
        <v>113</v>
      </c>
      <c r="F15" s="133">
        <f>+[14]Enero!F11+[14]Febrero!F11+[14]Marzo!F11+[14]Abril!F11+[14]Mayo!F11+[14]junio!F11+[14]Julio!F11+[14]Agosto!F11+[14]Septiembre!F11+[14]Octubre!F11+[14]Noviembre!F11+[14]Diciembre!F11</f>
        <v>260</v>
      </c>
      <c r="G15" s="133">
        <f>+[14]Enero!G11+[14]Febrero!G11+[14]Marzo!G11+[14]Abril!G11+[14]Mayo!G11+[14]junio!G11+[14]Julio!G11+[14]Agosto!G11+[14]Septiembre!G11+[14]Octubre!G11+[14]Noviembre!G11+[14]Diciembre!G11</f>
        <v>406</v>
      </c>
      <c r="H15" s="133">
        <f>+[14]Enero!H11+[14]Febrero!H11+[14]Marzo!H11+[14]Abril!H11+[14]Mayo!H11+[14]junio!H11+[14]Julio!H11+[14]Agosto!H11+[14]Septiembre!H11+[14]Octubre!H11+[14]Noviembre!H11+[14]Diciembre!H11</f>
        <v>187</v>
      </c>
      <c r="I15" s="133">
        <f>+[14]Enero!I11+[14]Febrero!I11+[14]Marzo!I11+[14]Abril!I11+[14]Mayo!I11+[14]junio!I11+[14]Julio!I11+[14]Agosto!I11+[14]Septiembre!I11+[14]Octubre!I11+[14]Noviembre!I11+[14]Diciembre!I11</f>
        <v>312</v>
      </c>
      <c r="J15" s="134">
        <f t="shared" si="0"/>
        <v>2262</v>
      </c>
      <c r="K15" s="148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</row>
    <row r="16" spans="1:35" ht="20.100000000000001" customHeight="1" x14ac:dyDescent="0.2">
      <c r="A16" s="132" t="s">
        <v>137</v>
      </c>
      <c r="B16" s="133">
        <f>+[14]Enero!B12+[14]Febrero!B12+[14]Marzo!B12+[14]Abril!B12+[14]Mayo!B12+[14]junio!B12+[14]Julio!B12+[14]Agosto!B12+[14]Septiembre!B12+[14]Octubre!B12+[14]Noviembre!B12+[14]Diciembre!B12</f>
        <v>6</v>
      </c>
      <c r="C16" s="133">
        <f>+[14]Enero!C12+[14]Febrero!C12+[14]Marzo!C12+[14]Abril!C12+[14]Mayo!C12+[14]junio!C12+[14]Julio!C12+[14]Agosto!C12+[14]Septiembre!C12+[14]Octubre!C12+[14]Noviembre!C12+[14]Diciembre!C12</f>
        <v>764</v>
      </c>
      <c r="D16" s="133">
        <f>+[14]Enero!D12+[14]Febrero!D12+[14]Marzo!D12+[14]Abril!D12+[14]Mayo!D12+[14]junio!D12+[14]Julio!D12+[14]Agosto!D12+[14]Septiembre!D12+[14]Octubre!D12+[14]Noviembre!D12+[14]Diciembre!D12</f>
        <v>21156</v>
      </c>
      <c r="E16" s="133">
        <f>+[14]Enero!E12+[14]Febrero!E12+[14]Marzo!E12+[14]Abril!E12+[14]Mayo!E12+[14]junio!E12+[14]Julio!E12+[14]Agosto!E12+[14]Septiembre!E12+[14]Octubre!E12+[14]Noviembre!E12+[14]Diciembre!E12</f>
        <v>14</v>
      </c>
      <c r="F16" s="133">
        <f>+[14]Enero!F12+[14]Febrero!F12+[14]Marzo!F12+[14]Abril!F12+[14]Mayo!F12+[14]junio!F12+[14]Julio!F12+[14]Agosto!F12+[14]Septiembre!F12+[14]Octubre!F12+[14]Noviembre!F12+[14]Diciembre!F12</f>
        <v>110</v>
      </c>
      <c r="G16" s="133">
        <f>+[14]Enero!G12+[14]Febrero!G12+[14]Marzo!G12+[14]Abril!G12+[14]Mayo!G12+[14]junio!G12+[14]Julio!G12+[14]Agosto!G12+[14]Septiembre!G12+[14]Octubre!G12+[14]Noviembre!G12+[14]Diciembre!G12</f>
        <v>178</v>
      </c>
      <c r="H16" s="133">
        <f>+[14]Enero!H12+[14]Febrero!H12+[14]Marzo!H12+[14]Abril!H12+[14]Mayo!H12+[14]junio!H12+[14]Julio!H12+[14]Agosto!H12+[14]Septiembre!H12+[14]Octubre!H12+[14]Noviembre!H12+[14]Diciembre!H12</f>
        <v>34285</v>
      </c>
      <c r="I16" s="133">
        <f>+[14]Enero!I12+[14]Febrero!I12+[14]Marzo!I12+[14]Abril!I12+[14]Mayo!I12+[14]junio!I12+[14]Julio!I12+[14]Agosto!I12+[14]Septiembre!I12+[14]Octubre!I12+[14]Noviembre!I12+[14]Diciembre!I12</f>
        <v>5063</v>
      </c>
      <c r="J16" s="134">
        <f t="shared" si="0"/>
        <v>61576</v>
      </c>
      <c r="K16" s="148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</row>
    <row r="17" spans="1:30" ht="20.100000000000001" customHeight="1" x14ac:dyDescent="0.2">
      <c r="A17" s="132" t="s">
        <v>138</v>
      </c>
      <c r="B17" s="133">
        <f>+[14]Enero!B13+[14]Febrero!B13+[14]Marzo!B13+[14]Abril!B13+[14]Mayo!B13+[14]junio!B13+[14]Julio!B13+[14]Agosto!B13+[14]Septiembre!B13+[14]Octubre!B13+[14]Noviembre!B13+[14]Diciembre!B13</f>
        <v>5711</v>
      </c>
      <c r="C17" s="133">
        <f>+[14]Enero!C13+[14]Febrero!C13+[14]Marzo!C13+[14]Abril!C13+[14]Mayo!C13+[14]junio!C13+[14]Julio!C13+[14]Agosto!C13+[14]Septiembre!C13+[14]Octubre!C13+[14]Noviembre!C13+[14]Diciembre!C13</f>
        <v>5648</v>
      </c>
      <c r="D17" s="133">
        <f>+[14]Enero!D13+[14]Febrero!D13+[14]Marzo!D13+[14]Abril!D13+[14]Mayo!D13+[14]junio!D13+[14]Julio!D13+[14]Agosto!D13+[14]Septiembre!D13+[14]Octubre!D13+[14]Noviembre!D13+[14]Diciembre!D13</f>
        <v>12320</v>
      </c>
      <c r="E17" s="133">
        <f>+[14]Enero!E13+[14]Febrero!E13+[14]Marzo!E13+[14]Abril!E13+[14]Mayo!E13+[14]junio!E13+[14]Julio!E13+[14]Agosto!E13+[14]Septiembre!E13+[14]Octubre!E13+[14]Noviembre!E13+[14]Diciembre!E13</f>
        <v>15285</v>
      </c>
      <c r="F17" s="133">
        <f>+[14]Enero!F13+[14]Febrero!F13+[14]Marzo!F13+[14]Abril!F13+[14]Mayo!F13+[14]junio!F13+[14]Julio!F13+[14]Agosto!F13+[14]Septiembre!F13+[14]Octubre!F13+[14]Noviembre!F13+[14]Diciembre!F13</f>
        <v>15164</v>
      </c>
      <c r="G17" s="133">
        <f>+[14]Enero!G13+[14]Febrero!G13+[14]Marzo!G13+[14]Abril!G13+[14]Mayo!G13+[14]junio!G13+[14]Julio!G13+[14]Agosto!G13+[14]Septiembre!G13+[14]Octubre!G13+[14]Noviembre!G13+[14]Diciembre!G13</f>
        <v>9414</v>
      </c>
      <c r="H17" s="133">
        <f>+[14]Enero!H13+[14]Febrero!H13+[14]Marzo!H13+[14]Abril!H13+[14]Mayo!H13+[14]junio!H13+[14]Julio!H13+[14]Agosto!H13+[14]Septiembre!H13+[14]Octubre!H13+[14]Noviembre!H13+[14]Diciembre!H13</f>
        <v>250905</v>
      </c>
      <c r="I17" s="133">
        <f>+[14]Enero!I13+[14]Febrero!I13+[14]Marzo!I13+[14]Abril!I13+[14]Mayo!I13+[14]junio!I13+[14]Julio!I13+[14]Agosto!I13+[14]Septiembre!I13+[14]Octubre!I13+[14]Noviembre!I13+[14]Diciembre!I13</f>
        <v>17296</v>
      </c>
      <c r="J17" s="134">
        <f t="shared" si="0"/>
        <v>331743</v>
      </c>
      <c r="K17" s="148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</row>
    <row r="18" spans="1:30" ht="20.100000000000001" customHeight="1" x14ac:dyDescent="0.2">
      <c r="A18" s="132" t="s">
        <v>139</v>
      </c>
      <c r="B18" s="133">
        <f>+[14]Enero!B14+[14]Febrero!B14+[14]Marzo!B14+[14]Abril!B14+[14]Mayo!B14+[14]junio!B14+[14]Julio!B14+[14]Agosto!B14+[14]Septiembre!B14+[14]Octubre!B14+[14]Noviembre!B14+[14]Diciembre!B14</f>
        <v>1053.32988972722</v>
      </c>
      <c r="C18" s="133">
        <f>+[14]Enero!C14+[14]Febrero!C14+[14]Marzo!C14+[14]Abril!C14+[14]Mayo!C14+[14]junio!C14+[14]Julio!C14+[14]Agosto!C14+[14]Septiembre!C14+[14]Octubre!C14+[14]Noviembre!C14+[14]Diciembre!C14</f>
        <v>2388.7905977945443</v>
      </c>
      <c r="D18" s="133">
        <f>+[14]Enero!D14+[14]Febrero!D14+[14]Marzo!D14+[14]Abril!D14+[14]Mayo!D14+[14]junio!D14+[14]Julio!D14+[14]Agosto!D14+[14]Septiembre!D14+[14]Octubre!D14+[14]Noviembre!D14+[14]Diciembre!D14</f>
        <v>21360.083807312825</v>
      </c>
      <c r="E18" s="133">
        <f>+[14]Enero!E14+[14]Febrero!E14+[14]Marzo!E14+[14]Abril!E14+[14]Mayo!E14+[14]junio!E14+[14]Julio!E14+[14]Agosto!E14+[14]Septiembre!E14+[14]Octubre!E14+[14]Noviembre!E14+[14]Diciembre!E14</f>
        <v>1510.3185142193847</v>
      </c>
      <c r="F18" s="133">
        <f>+[14]Enero!F14+[14]Febrero!F14+[14]Marzo!F14+[14]Abril!F14+[14]Mayo!F14+[14]junio!F14+[14]Julio!F14+[14]Agosto!F14+[14]Septiembre!F14+[14]Octubre!F14+[14]Noviembre!F14+[14]Diciembre!F14</f>
        <v>5517.7621590249564</v>
      </c>
      <c r="G18" s="133">
        <f>+[14]Enero!G14+[14]Febrero!G14+[14]Marzo!G14+[14]Abril!G14+[14]Mayo!G14+[14]junio!G14+[14]Julio!G14+[14]Agosto!G14+[14]Septiembre!G14+[14]Octubre!G14+[14]Noviembre!G14+[14]Diciembre!G14</f>
        <v>58401.174347069064</v>
      </c>
      <c r="H18" s="133">
        <f>+[14]Enero!H14+[14]Febrero!H14+[14]Marzo!H14+[14]Abril!H14+[14]Mayo!H14+[14]junio!H14+[14]Julio!H14+[14]Agosto!H14+[14]Septiembre!H14+[14]Octubre!H14+[14]Noviembre!H14+[14]Diciembre!H14</f>
        <v>141381.95101567035</v>
      </c>
      <c r="I18" s="133">
        <f>+[14]Enero!I14+[14]Febrero!I14+[14]Marzo!I14+[14]Abril!I14+[14]Mayo!I14+[14]junio!I14+[14]Julio!I14+[14]Agosto!I14+[14]Septiembre!I14+[14]Octubre!I14+[14]Noviembre!I14+[14]Diciembre!I14</f>
        <v>45825.58966918166</v>
      </c>
      <c r="J18" s="134">
        <f t="shared" si="0"/>
        <v>277439</v>
      </c>
      <c r="K18" s="148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</row>
    <row r="19" spans="1:30" ht="20.100000000000001" customHeight="1" x14ac:dyDescent="0.2">
      <c r="A19" s="132" t="s">
        <v>140</v>
      </c>
      <c r="B19" s="133">
        <f>+[14]Enero!B15+[14]Febrero!B15+[14]Marzo!B15+[14]Abril!B15+[14]Mayo!B15+[14]junio!B15+[14]Julio!B15+[14]Agosto!B15+[14]Septiembre!B15+[14]Octubre!B15+[14]Noviembre!B15+[14]Diciembre!B15</f>
        <v>169</v>
      </c>
      <c r="C19" s="133">
        <f>+[14]Enero!C15+[14]Febrero!C15+[14]Marzo!C15+[14]Abril!C15+[14]Mayo!C15+[14]junio!C15+[14]Julio!C15+[14]Agosto!C15+[14]Septiembre!C15+[14]Octubre!C15+[14]Noviembre!C15+[14]Diciembre!C15</f>
        <v>300</v>
      </c>
      <c r="D19" s="133">
        <f>+[14]Enero!D15+[14]Febrero!D15+[14]Marzo!D15+[14]Abril!D15+[14]Mayo!D15+[14]junio!D15+[14]Julio!D15+[14]Agosto!D15+[14]Septiembre!D15+[14]Octubre!D15+[14]Noviembre!D15+[14]Diciembre!D15</f>
        <v>32</v>
      </c>
      <c r="E19" s="133">
        <f>+[14]Enero!E15+[14]Febrero!E15+[14]Marzo!E15+[14]Abril!E15+[14]Mayo!E15+[14]junio!E15+[14]Julio!E15+[14]Agosto!E15+[14]Septiembre!E15+[14]Octubre!E15+[14]Noviembre!E15+[14]Diciembre!E15</f>
        <v>106</v>
      </c>
      <c r="F19" s="133">
        <f>+[14]Enero!F15+[14]Febrero!F15+[14]Marzo!F15+[14]Abril!F15+[14]Mayo!F15+[14]junio!F15+[14]Julio!F15+[14]Agosto!F15+[14]Septiembre!F15+[14]Octubre!F15+[14]Noviembre!F15+[14]Diciembre!F15</f>
        <v>1243</v>
      </c>
      <c r="G19" s="133">
        <f>+[14]Enero!G15+[14]Febrero!G15+[14]Marzo!G15+[14]Abril!G15+[14]Mayo!G15+[14]junio!G15+[14]Julio!G15+[14]Agosto!G15+[14]Septiembre!G15+[14]Octubre!G15+[14]Noviembre!G15+[14]Diciembre!G15</f>
        <v>3530</v>
      </c>
      <c r="H19" s="133">
        <f>+[14]Enero!H15+[14]Febrero!H15+[14]Marzo!H15+[14]Abril!H15+[14]Mayo!H15+[14]junio!H15+[14]Julio!H15+[14]Agosto!H15+[14]Septiembre!H15+[14]Octubre!H15+[14]Noviembre!H15+[14]Diciembre!H15</f>
        <v>3837</v>
      </c>
      <c r="I19" s="133">
        <f>+[14]Enero!I15+[14]Febrero!I15+[14]Marzo!I15+[14]Abril!I15+[14]Mayo!I15+[14]junio!I15+[14]Julio!I15+[14]Agosto!I15+[14]Septiembre!I15+[14]Octubre!I15+[14]Noviembre!I15+[14]Diciembre!I15</f>
        <v>103</v>
      </c>
      <c r="J19" s="134">
        <f t="shared" si="0"/>
        <v>9320</v>
      </c>
      <c r="K19" s="148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</row>
    <row r="20" spans="1:30" ht="20.100000000000001" customHeight="1" x14ac:dyDescent="0.2">
      <c r="A20" s="132" t="s">
        <v>141</v>
      </c>
      <c r="B20" s="133">
        <f>+[14]Enero!B16+[14]Febrero!B16+[14]Marzo!B16+[14]Abril!B16+[14]Mayo!B16+[14]junio!B16+[14]Julio!B16+[14]Agosto!B16+[14]Septiembre!B16+[14]Octubre!B16+[14]Noviembre!B16+[14]Diciembre!B16</f>
        <v>5789.353783231084</v>
      </c>
      <c r="C20" s="133">
        <f>+[14]Enero!C16+[14]Febrero!C16+[14]Marzo!C16+[14]Abril!C16+[14]Mayo!C16+[14]junio!C16+[14]Julio!C16+[14]Agosto!C16+[14]Septiembre!C16+[14]Octubre!C16+[14]Noviembre!C16+[14]Diciembre!C16</f>
        <v>3447.5475460122698</v>
      </c>
      <c r="D20" s="133">
        <f>+[14]Enero!D16+[14]Febrero!D16+[14]Marzo!D16+[14]Abril!D16+[14]Mayo!D16+[14]junio!D16+[14]Julio!D16+[14]Agosto!D16+[14]Septiembre!D16+[14]Octubre!D16+[14]Noviembre!D16+[14]Diciembre!D16</f>
        <v>14728.073108384458</v>
      </c>
      <c r="E20" s="133">
        <f>+[14]Enero!E16+[14]Febrero!E16+[14]Marzo!E16+[14]Abril!E16+[14]Mayo!E16+[14]junio!E16+[14]Julio!E16+[14]Agosto!E16+[14]Septiembre!E16+[14]Octubre!E16+[14]Noviembre!E16+[14]Diciembre!E16</f>
        <v>2236.4851738241309</v>
      </c>
      <c r="F20" s="133">
        <f>+[14]Enero!F16+[14]Febrero!F16+[14]Marzo!F16+[14]Abril!F16+[14]Mayo!F16+[14]junio!F16+[14]Julio!F16+[14]Agosto!F16+[14]Septiembre!F16+[14]Octubre!F16+[14]Noviembre!F16+[14]Diciembre!F16</f>
        <v>20238.798568507158</v>
      </c>
      <c r="G20" s="133">
        <f>+[14]Enero!G16+[14]Febrero!G16+[14]Marzo!G16+[14]Abril!G16+[14]Mayo!G16+[14]junio!G16+[14]Julio!G16+[14]Agosto!G16+[14]Septiembre!G16+[14]Octubre!G16+[14]Noviembre!G16+[14]Diciembre!G16</f>
        <v>41476.365030674846</v>
      </c>
      <c r="H20" s="133">
        <f>+[14]Enero!H16+[14]Febrero!H16+[14]Marzo!H16+[14]Abril!H16+[14]Mayo!H16+[14]junio!H16+[14]Julio!H16+[14]Agosto!H16+[14]Septiembre!H16+[14]Octubre!H16+[14]Noviembre!H16+[14]Diciembre!H16</f>
        <v>146839.39877300613</v>
      </c>
      <c r="I20" s="133">
        <f>+[14]Enero!I16+[14]Febrero!I16+[14]Marzo!I16+[14]Abril!I16+[14]Mayo!I16+[14]junio!I16+[14]Julio!I16+[14]Agosto!I16+[14]Septiembre!I16+[14]Octubre!I16+[14]Noviembre!I16+[14]Diciembre!I16</f>
        <v>3774.978016359918</v>
      </c>
      <c r="J20" s="134">
        <f t="shared" si="0"/>
        <v>238531</v>
      </c>
      <c r="K20" s="148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</row>
    <row r="21" spans="1:30" ht="20.100000000000001" customHeight="1" x14ac:dyDescent="0.2">
      <c r="A21" s="132" t="s">
        <v>142</v>
      </c>
      <c r="B21" s="133">
        <f>+[14]Enero!B17+[14]Febrero!B17+[14]Marzo!B17+[14]Abril!B17+[14]Mayo!B17+[14]junio!B17+[14]Julio!B17+[14]Agosto!B17+[14]Septiembre!B17+[14]Octubre!B17+[14]Noviembre!B17+[14]Diciembre!B17</f>
        <v>12656.73067863152</v>
      </c>
      <c r="C21" s="133">
        <f>+[14]Enero!C17+[14]Febrero!C17+[14]Marzo!C17+[14]Abril!C17+[14]Mayo!C17+[14]junio!C17+[14]Julio!C17+[14]Agosto!C17+[14]Septiembre!C17+[14]Octubre!C17+[14]Noviembre!C17+[14]Diciembre!C17</f>
        <v>7438.8864834548513</v>
      </c>
      <c r="D21" s="133">
        <f>+[14]Enero!D17+[14]Febrero!D17+[14]Marzo!D17+[14]Abril!D17+[14]Mayo!D17+[14]junio!D17+[14]Julio!D17+[14]Agosto!D17+[14]Septiembre!D17+[14]Octubre!D17+[14]Noviembre!D17+[14]Diciembre!D17</f>
        <v>2505.4684240044867</v>
      </c>
      <c r="E21" s="133">
        <f>+[14]Enero!E17+[14]Febrero!E17+[14]Marzo!E17+[14]Abril!E17+[14]Mayo!E17+[14]junio!E17+[14]Julio!E17+[14]Agosto!E17+[14]Septiembre!E17+[14]Octubre!E17+[14]Noviembre!E17+[14]Diciembre!E17</f>
        <v>23733.044307347169</v>
      </c>
      <c r="F21" s="133">
        <f>+[14]Enero!F17+[14]Febrero!F17+[14]Marzo!F17+[14]Abril!F17+[14]Mayo!F17+[14]junio!F17+[14]Julio!F17+[14]Agosto!F17+[14]Septiembre!F17+[14]Octubre!F17+[14]Noviembre!F17+[14]Diciembre!F17</f>
        <v>5017.5114974761636</v>
      </c>
      <c r="G21" s="133">
        <f>+[14]Enero!G17+[14]Febrero!G17+[14]Marzo!G17+[14]Abril!G17+[14]Mayo!G17+[14]junio!G17+[14]Julio!G17+[14]Agosto!G17+[14]Septiembre!G17+[14]Octubre!G17+[14]Noviembre!G17+[14]Diciembre!G17</f>
        <v>2630.4592260235559</v>
      </c>
      <c r="H21" s="133">
        <f>+[14]Enero!H17+[14]Febrero!H17+[14]Marzo!H17+[14]Abril!H17+[14]Mayo!H17+[14]junio!H17+[14]Julio!H17+[14]Agosto!H17+[14]Septiembre!H17+[14]Octubre!H17+[14]Noviembre!H17+[14]Diciembre!H17</f>
        <v>23055.86909702748</v>
      </c>
      <c r="I21" s="133">
        <f>+[14]Enero!I17+[14]Febrero!I17+[14]Marzo!I17+[14]Abril!I17+[14]Mayo!I17+[14]junio!I17+[14]Julio!I17+[14]Agosto!I17+[14]Septiembre!I17+[14]Octubre!I17+[14]Noviembre!I17+[14]Diciembre!I17</f>
        <v>3614.0302860347729</v>
      </c>
      <c r="J21" s="134">
        <f t="shared" si="0"/>
        <v>80652.000000000015</v>
      </c>
      <c r="K21" s="148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</row>
    <row r="22" spans="1:30" ht="20.100000000000001" customHeight="1" x14ac:dyDescent="0.2">
      <c r="A22" s="132" t="s">
        <v>143</v>
      </c>
      <c r="B22" s="133">
        <f>+[14]Enero!B18+[14]Febrero!B18+[14]Marzo!B18+[14]Abril!B18+[14]Mayo!B18+[14]junio!B18+[14]Julio!B18+[14]Agosto!B18+[14]Septiembre!B18+[14]Octubre!B18+[14]Noviembre!B18+[14]Diciembre!B18</f>
        <v>1190</v>
      </c>
      <c r="C22" s="133">
        <f>+[14]Enero!C18+[14]Febrero!C18+[14]Marzo!C18+[14]Abril!C18+[14]Mayo!C18+[14]junio!C18+[14]Julio!C18+[14]Agosto!C18+[14]Septiembre!C18+[14]Octubre!C18+[14]Noviembre!C18+[14]Diciembre!C18</f>
        <v>24208</v>
      </c>
      <c r="D22" s="133">
        <f>+[14]Enero!D18+[14]Febrero!D18+[14]Marzo!D18+[14]Abril!D18+[14]Mayo!D18+[14]junio!D18+[14]Julio!D18+[14]Agosto!D18+[14]Septiembre!D18+[14]Octubre!D18+[14]Noviembre!D18+[14]Diciembre!D18</f>
        <v>432</v>
      </c>
      <c r="E22" s="133">
        <f>+[14]Enero!E18+[14]Febrero!E18+[14]Marzo!E18+[14]Abril!E18+[14]Mayo!E18+[14]junio!E18+[14]Julio!E18+[14]Agosto!E18+[14]Septiembre!E18+[14]Octubre!E18+[14]Noviembre!E18+[14]Diciembre!E18</f>
        <v>3136</v>
      </c>
      <c r="F22" s="133">
        <f>+[14]Enero!F18+[14]Febrero!F18+[14]Marzo!F18+[14]Abril!F18+[14]Mayo!F18+[14]junio!F18+[14]Julio!F18+[14]Agosto!F18+[14]Septiembre!F18+[14]Octubre!F18+[14]Noviembre!F18+[14]Diciembre!F18</f>
        <v>19440</v>
      </c>
      <c r="G22" s="133">
        <f>+[14]Enero!G18+[14]Febrero!G18+[14]Marzo!G18+[14]Abril!G18+[14]Mayo!G18+[14]junio!G18+[14]Julio!G18+[14]Agosto!G18+[14]Septiembre!G18+[14]Octubre!G18+[14]Noviembre!G18+[14]Diciembre!G18</f>
        <v>14541</v>
      </c>
      <c r="H22" s="133">
        <f>+[14]Enero!H18+[14]Febrero!H18+[14]Marzo!H18+[14]Abril!H18+[14]Mayo!H18+[14]junio!H18+[14]Julio!H18+[14]Agosto!H18+[14]Septiembre!H18+[14]Octubre!H18+[14]Noviembre!H18+[14]Diciembre!H18</f>
        <v>245</v>
      </c>
      <c r="I22" s="133">
        <f>+[14]Enero!I18+[14]Febrero!I18+[14]Marzo!I18+[14]Abril!I18+[14]Mayo!I18+[14]junio!I18+[14]Julio!I18+[14]Agosto!I18+[14]Septiembre!I18+[14]Octubre!I18+[14]Noviembre!I18+[14]Diciembre!I18</f>
        <v>12370</v>
      </c>
      <c r="J22" s="134">
        <f t="shared" si="0"/>
        <v>75562</v>
      </c>
      <c r="K22" s="148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</row>
    <row r="23" spans="1:30" ht="20.100000000000001" customHeight="1" x14ac:dyDescent="0.2">
      <c r="A23" s="132" t="s">
        <v>144</v>
      </c>
      <c r="B23" s="133">
        <f>+[14]Enero!B19+[14]Febrero!B19+[14]Marzo!B19+[14]Abril!B19+[14]Mayo!B19+[14]junio!B19+[14]Julio!B19+[14]Agosto!B19+[14]Septiembre!B19+[14]Octubre!B19+[14]Noviembre!B19+[14]Diciembre!B19</f>
        <v>0</v>
      </c>
      <c r="C23" s="133">
        <f>+[14]Enero!C19+[14]Febrero!C19+[14]Marzo!C19+[14]Abril!C19+[14]Mayo!C19+[14]junio!C19+[14]Julio!C19+[14]Agosto!C19+[14]Septiembre!C19+[14]Octubre!C19+[14]Noviembre!C19+[14]Diciembre!C19</f>
        <v>0</v>
      </c>
      <c r="D23" s="133">
        <f>+[14]Enero!D19+[14]Febrero!D19+[14]Marzo!D19+[14]Abril!D19+[14]Mayo!D19+[14]junio!D19+[14]Julio!D19+[14]Agosto!D19+[14]Septiembre!D19+[14]Octubre!D19+[14]Noviembre!D19+[14]Diciembre!D19</f>
        <v>0</v>
      </c>
      <c r="E23" s="133">
        <f>+[14]Enero!E19+[14]Febrero!E19+[14]Marzo!E19+[14]Abril!E19+[14]Mayo!E19+[14]junio!E19+[14]Julio!E19+[14]Agosto!E19+[14]Septiembre!E19+[14]Octubre!E19+[14]Noviembre!E19+[14]Diciembre!E19</f>
        <v>38451</v>
      </c>
      <c r="F23" s="133">
        <f>+[14]Enero!F19+[14]Febrero!F19+[14]Marzo!F19+[14]Abril!F19+[14]Mayo!F19+[14]junio!F19+[14]Julio!F19+[14]Agosto!F19+[14]Septiembre!F19+[14]Octubre!F19+[14]Noviembre!F19+[14]Diciembre!F19</f>
        <v>4356</v>
      </c>
      <c r="G23" s="133">
        <f>+[14]Enero!G19+[14]Febrero!G19+[14]Marzo!G19+[14]Abril!G19+[14]Mayo!G19+[14]junio!G19+[14]Julio!G19+[14]Agosto!G19+[14]Septiembre!G19+[14]Octubre!G19+[14]Noviembre!G19+[14]Diciembre!G19</f>
        <v>1893</v>
      </c>
      <c r="H23" s="133">
        <f>+[14]Enero!H19+[14]Febrero!H19+[14]Marzo!H19+[14]Abril!H19+[14]Mayo!H19+[14]junio!H19+[14]Julio!H19+[14]Agosto!H19+[14]Septiembre!H19+[14]Octubre!H19+[14]Noviembre!H19+[14]Diciembre!H19</f>
        <v>0</v>
      </c>
      <c r="I23" s="133">
        <f>+[14]Enero!I19+[14]Febrero!I19+[14]Marzo!I19+[14]Abril!I19+[14]Mayo!I19+[14]junio!I19+[14]Julio!I19+[14]Agosto!I19+[14]Septiembre!I19+[14]Octubre!I19+[14]Noviembre!I19+[14]Diciembre!I19</f>
        <v>0</v>
      </c>
      <c r="J23" s="134">
        <f t="shared" si="0"/>
        <v>44700</v>
      </c>
      <c r="K23" s="148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</row>
    <row r="24" spans="1:30" ht="20.100000000000001" customHeight="1" x14ac:dyDescent="0.2">
      <c r="A24" s="132" t="s">
        <v>145</v>
      </c>
      <c r="B24" s="133">
        <f>+[14]Enero!B20+[14]Febrero!B20+[14]Marzo!B20+[14]Abril!B20+[14]Mayo!B20+[14]junio!B20+[14]Julio!B20+[14]Agosto!B20+[14]Septiembre!B20+[14]Octubre!B20+[14]Noviembre!B20+[14]Diciembre!B20</f>
        <v>11627</v>
      </c>
      <c r="C24" s="133">
        <f>+[14]Enero!C20+[14]Febrero!C20+[14]Marzo!C20+[14]Abril!C20+[14]Mayo!C20+[14]junio!C20+[14]Julio!C20+[14]Agosto!C20+[14]Septiembre!C20+[14]Octubre!C20+[14]Noviembre!C20+[14]Diciembre!C20</f>
        <v>18473</v>
      </c>
      <c r="D24" s="133">
        <f>+[14]Enero!D20+[14]Febrero!D20+[14]Marzo!D20+[14]Abril!D20+[14]Mayo!D20+[14]junio!D20+[14]Julio!D20+[14]Agosto!D20+[14]Septiembre!D20+[14]Octubre!D20+[14]Noviembre!D20+[14]Diciembre!D20</f>
        <v>1488</v>
      </c>
      <c r="E24" s="133">
        <f>+[14]Enero!E20+[14]Febrero!E20+[14]Marzo!E20+[14]Abril!E20+[14]Mayo!E20+[14]junio!E20+[14]Julio!E20+[14]Agosto!E20+[14]Septiembre!E20+[14]Octubre!E20+[14]Noviembre!E20+[14]Diciembre!E20</f>
        <v>5107</v>
      </c>
      <c r="F24" s="133">
        <f>+[14]Enero!F20+[14]Febrero!F20+[14]Marzo!F20+[14]Abril!F20+[14]Mayo!F20+[14]junio!F20+[14]Julio!F20+[14]Agosto!F20+[14]Septiembre!F20+[14]Octubre!F20+[14]Noviembre!F20+[14]Diciembre!F20</f>
        <v>20995</v>
      </c>
      <c r="G24" s="133">
        <f>+[14]Enero!G20+[14]Febrero!G20+[14]Marzo!G20+[14]Abril!G20+[14]Mayo!G20+[14]junio!G20+[14]Julio!G20+[14]Agosto!G20+[14]Septiembre!G20+[14]Octubre!G20+[14]Noviembre!G20+[14]Diciembre!G20</f>
        <v>16838</v>
      </c>
      <c r="H24" s="133">
        <f>+[14]Enero!H20+[14]Febrero!H20+[14]Marzo!H20+[14]Abril!H20+[14]Mayo!H20+[14]junio!H20+[14]Julio!H20+[14]Agosto!H20+[14]Septiembre!H20+[14]Octubre!H20+[14]Noviembre!H20+[14]Diciembre!H20</f>
        <v>467</v>
      </c>
      <c r="I24" s="133">
        <f>+[14]Enero!I20+[14]Febrero!I20+[14]Marzo!I20+[14]Abril!I20+[14]Mayo!I20+[14]junio!I20+[14]Julio!I20+[14]Agosto!I20+[14]Septiembre!I20+[14]Octubre!I20+[14]Noviembre!I20+[14]Diciembre!I20</f>
        <v>10116</v>
      </c>
      <c r="J24" s="134">
        <f t="shared" si="0"/>
        <v>85111</v>
      </c>
      <c r="K24" s="148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</row>
    <row r="25" spans="1:30" ht="20.100000000000001" customHeight="1" x14ac:dyDescent="0.2">
      <c r="A25" s="132" t="s">
        <v>146</v>
      </c>
      <c r="B25" s="133">
        <f>+[14]Enero!B21+[14]Febrero!B21+[14]Marzo!B21+[14]Abril!B21+[14]Mayo!B21+[14]junio!B21+[14]Julio!B21+[14]Agosto!B21+[14]Septiembre!B21+[14]Octubre!B21+[14]Noviembre!B21+[14]Diciembre!B21</f>
        <v>55001.792441860467</v>
      </c>
      <c r="C25" s="133">
        <f>+[14]Enero!C21+[14]Febrero!C21+[14]Marzo!C21+[14]Abril!C21+[14]Mayo!C21+[14]junio!C21+[14]Julio!C21+[14]Agosto!C21+[14]Septiembre!C21+[14]Octubre!C21+[14]Noviembre!C21+[14]Diciembre!C21</f>
        <v>31840.993604651165</v>
      </c>
      <c r="D25" s="133">
        <f>+[14]Enero!D21+[14]Febrero!D21+[14]Marzo!D21+[14]Abril!D21+[14]Mayo!D21+[14]junio!D21+[14]Julio!D21+[14]Agosto!D21+[14]Septiembre!D21+[14]Octubre!D21+[14]Noviembre!D21+[14]Diciembre!D21</f>
        <v>50414.093837209301</v>
      </c>
      <c r="E25" s="133">
        <f>+[14]Enero!E21+[14]Febrero!E21+[14]Marzo!E21+[14]Abril!E21+[14]Mayo!E21+[14]junio!E21+[14]Julio!E21+[14]Agosto!E21+[14]Septiembre!E21+[14]Octubre!E21+[14]Noviembre!E21+[14]Diciembre!E21</f>
        <v>82069.60523255814</v>
      </c>
      <c r="F25" s="133">
        <f>+[14]Enero!F21+[14]Febrero!F21+[14]Marzo!F21+[14]Abril!F21+[14]Mayo!F21+[14]junio!F21+[14]Julio!F21+[14]Agosto!F21+[14]Septiembre!F21+[14]Octubre!F21+[14]Noviembre!F21+[14]Diciembre!F21</f>
        <v>36108.131162790698</v>
      </c>
      <c r="G25" s="133">
        <f>+[14]Enero!G21+[14]Febrero!G21+[14]Marzo!G21+[14]Abril!G21+[14]Mayo!G21+[14]junio!G21+[14]Julio!G21+[14]Agosto!G21+[14]Septiembre!G21+[14]Octubre!G21+[14]Noviembre!G21+[14]Diciembre!G21</f>
        <v>14128.17465116279</v>
      </c>
      <c r="H25" s="133">
        <f>+[14]Enero!H21+[14]Febrero!H21+[14]Marzo!H21+[14]Abril!H21+[14]Mayo!H21+[14]junio!H21+[14]Julio!H21+[14]Agosto!H21+[14]Septiembre!H21+[14]Octubre!H21+[14]Noviembre!H21+[14]Diciembre!H21</f>
        <v>23138.323255813953</v>
      </c>
      <c r="I25" s="133">
        <f>+[14]Enero!I21+[14]Febrero!I21+[14]Marzo!I21+[14]Abril!I21+[14]Mayo!I21+[14]junio!I21+[14]Julio!I21+[14]Agosto!I21+[14]Septiembre!I21+[14]Octubre!I21+[14]Noviembre!I21+[14]Diciembre!I21</f>
        <v>16312.885813953488</v>
      </c>
      <c r="J25" s="134">
        <f t="shared" si="0"/>
        <v>309014.00000000006</v>
      </c>
      <c r="K25" s="148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</row>
    <row r="26" spans="1:30" ht="20.100000000000001" customHeight="1" x14ac:dyDescent="0.2">
      <c r="A26" s="132" t="s">
        <v>147</v>
      </c>
      <c r="B26" s="133">
        <f>+[14]Enero!B22+[14]Febrero!B22+[14]Marzo!B22+[14]Abril!B22+[14]Mayo!B22+[14]junio!B22+[14]Julio!B22+[14]Agosto!B22+[14]Septiembre!B22+[14]Octubre!B22+[14]Noviembre!B22+[14]Diciembre!B22</f>
        <v>9366.0264248704661</v>
      </c>
      <c r="C26" s="133">
        <f>+[14]Enero!C22+[14]Febrero!C22+[14]Marzo!C22+[14]Abril!C22+[14]Mayo!C22+[14]junio!C22+[14]Julio!C22+[14]Agosto!C22+[14]Septiembre!C22+[14]Octubre!C22+[14]Noviembre!C22+[14]Diciembre!C22</f>
        <v>4067.8225388601036</v>
      </c>
      <c r="D26" s="133">
        <f>+[14]Enero!D22+[14]Febrero!D22+[14]Marzo!D22+[14]Abril!D22+[14]Mayo!D22+[14]junio!D22+[14]Julio!D22+[14]Agosto!D22+[14]Septiembre!D22+[14]Octubre!D22+[14]Noviembre!D22+[14]Diciembre!D22</f>
        <v>8937.5805699481862</v>
      </c>
      <c r="E26" s="133">
        <f>+[14]Enero!E22+[14]Febrero!E22+[14]Marzo!E22+[14]Abril!E22+[14]Mayo!E22+[14]junio!E22+[14]Julio!E22+[14]Agosto!E22+[14]Septiembre!E22+[14]Octubre!E22+[14]Noviembre!E22+[14]Diciembre!E22</f>
        <v>5982.0189119170982</v>
      </c>
      <c r="F26" s="133">
        <f>+[14]Enero!F22+[14]Febrero!F22+[14]Marzo!F22+[14]Abril!F22+[14]Mayo!F22+[14]junio!F22+[14]Julio!F22+[14]Agosto!F22+[14]Septiembre!F22+[14]Octubre!F22+[14]Noviembre!F22+[14]Diciembre!F22</f>
        <v>9521.6966321243526</v>
      </c>
      <c r="G26" s="133">
        <f>+[14]Enero!G22+[14]Febrero!G22+[14]Marzo!G22+[14]Abril!G22+[14]Mayo!G22+[14]junio!G22+[14]Julio!G22+[14]Agosto!G22+[14]Septiembre!G22+[14]Octubre!G22+[14]Noviembre!G22+[14]Diciembre!G22</f>
        <v>4317.4927461139896</v>
      </c>
      <c r="H26" s="133">
        <f>+[14]Enero!H22+[14]Febrero!H22+[14]Marzo!H22+[14]Abril!H22+[14]Mayo!H22+[14]junio!H22+[14]Julio!H22+[14]Agosto!H22+[14]Septiembre!H22+[14]Octubre!H22+[14]Noviembre!H22+[14]Diciembre!H22</f>
        <v>8683.9808290155433</v>
      </c>
      <c r="I26" s="133">
        <f>+[14]Enero!I22+[14]Febrero!I22+[14]Marzo!I22+[14]Abril!I22+[14]Mayo!I22+[14]junio!I22+[14]Julio!I22+[14]Agosto!I22+[14]Septiembre!I22+[14]Octubre!I22+[14]Noviembre!I22+[14]Diciembre!I22</f>
        <v>884.3813471502591</v>
      </c>
      <c r="J26" s="134">
        <f t="shared" si="0"/>
        <v>51760.999999999993</v>
      </c>
      <c r="K26" s="148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</row>
    <row r="27" spans="1:30" ht="20.100000000000001" customHeight="1" x14ac:dyDescent="0.2">
      <c r="A27" s="132" t="s">
        <v>148</v>
      </c>
      <c r="B27" s="133">
        <f>+[14]Enero!B23+[14]Febrero!B23+[14]Marzo!B23+[14]Abril!B23+[14]Mayo!B23+[14]junio!B23+[14]Julio!B23+[14]Agosto!B23+[14]Septiembre!B23+[14]Octubre!B23+[14]Noviembre!B23+[14]Diciembre!B23</f>
        <v>0</v>
      </c>
      <c r="C27" s="133">
        <f>+[14]Enero!C23+[14]Febrero!C23+[14]Marzo!C23+[14]Abril!C23+[14]Mayo!C23+[14]junio!C23+[14]Julio!C23+[14]Agosto!C23+[14]Septiembre!C23+[14]Octubre!C23+[14]Noviembre!C23+[14]Diciembre!C23</f>
        <v>0</v>
      </c>
      <c r="D27" s="133">
        <f>+[14]Enero!D23+[14]Febrero!D23+[14]Marzo!D23+[14]Abril!D23+[14]Mayo!D23+[14]junio!D23+[14]Julio!D23+[14]Agosto!D23+[14]Septiembre!D23+[14]Octubre!D23+[14]Noviembre!D23+[14]Diciembre!D23</f>
        <v>0</v>
      </c>
      <c r="E27" s="133">
        <f>+[14]Enero!E23+[14]Febrero!E23+[14]Marzo!E23+[14]Abril!E23+[14]Mayo!E23+[14]junio!E23+[14]Julio!E23+[14]Agosto!E23+[14]Septiembre!E23+[14]Octubre!E23+[14]Noviembre!E23+[14]Diciembre!E23</f>
        <v>10063.855493133582</v>
      </c>
      <c r="F27" s="133">
        <f>+[14]Enero!F23+[14]Febrero!F23+[14]Marzo!F23+[14]Abril!F23+[14]Mayo!F23+[14]junio!F23+[14]Julio!F23+[14]Agosto!F23+[14]Septiembre!F23+[14]Octubre!F23+[14]Noviembre!F23+[14]Diciembre!F23</f>
        <v>105.14450686641698</v>
      </c>
      <c r="G27" s="133">
        <f>+[14]Enero!G23+[14]Febrero!G23+[14]Marzo!G23+[14]Abril!G23+[14]Mayo!G23+[14]junio!G23+[14]Julio!G23+[14]Agosto!G23+[14]Septiembre!G23+[14]Octubre!G23+[14]Noviembre!G23+[14]Diciembre!G23</f>
        <v>0</v>
      </c>
      <c r="H27" s="133">
        <f>+[14]Enero!H23+[14]Febrero!H23+[14]Marzo!H23+[14]Abril!H23+[14]Mayo!H23+[14]junio!H23+[14]Julio!H23+[14]Agosto!H23+[14]Septiembre!H23+[14]Octubre!H23+[14]Noviembre!H23+[14]Diciembre!H23</f>
        <v>0</v>
      </c>
      <c r="I27" s="133">
        <f>+[14]Enero!I23+[14]Febrero!I23+[14]Marzo!I23+[14]Abril!I23+[14]Mayo!I23+[14]junio!I23+[14]Julio!I23+[14]Agosto!I23+[14]Septiembre!I23+[14]Octubre!I23+[14]Noviembre!I23+[14]Diciembre!I23</f>
        <v>0</v>
      </c>
      <c r="J27" s="134">
        <f t="shared" si="0"/>
        <v>10168.999999999998</v>
      </c>
      <c r="K27" s="148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</row>
    <row r="28" spans="1:30" ht="20.100000000000001" customHeight="1" x14ac:dyDescent="0.2">
      <c r="A28" s="132" t="s">
        <v>149</v>
      </c>
      <c r="B28" s="133">
        <f>+[14]Enero!B24+[14]Febrero!B24+[14]Marzo!B24+[14]Abril!B24+[14]Mayo!B24+[14]junio!B24+[14]Julio!B24+[14]Agosto!B24+[14]Septiembre!B24+[14]Octubre!B24+[14]Noviembre!B24+[14]Diciembre!B24</f>
        <v>12861.761694986364</v>
      </c>
      <c r="C28" s="133">
        <f>+[14]Enero!C24+[14]Febrero!C24+[14]Marzo!C24+[14]Abril!C24+[14]Mayo!C24+[14]junio!C24+[14]Julio!C24+[14]Agosto!C24+[14]Septiembre!C24+[14]Octubre!C24+[14]Noviembre!C24+[14]Diciembre!C24</f>
        <v>12350.436123348018</v>
      </c>
      <c r="D28" s="133">
        <f>+[14]Enero!D24+[14]Febrero!D24+[14]Marzo!D24+[14]Abril!D24+[14]Mayo!D24+[14]junio!D24+[14]Julio!D24+[14]Agosto!D24+[14]Septiembre!D24+[14]Octubre!D24+[14]Noviembre!D24+[14]Diciembre!D24</f>
        <v>7995.1357247744909</v>
      </c>
      <c r="E28" s="133">
        <f>+[14]Enero!E24+[14]Febrero!E24+[14]Marzo!E24+[14]Abril!E24+[14]Mayo!E24+[14]junio!E24+[14]Julio!E24+[14]Agosto!E24+[14]Septiembre!E24+[14]Octubre!E24+[14]Noviembre!E24+[14]Diciembre!E24</f>
        <v>9196.9593035452071</v>
      </c>
      <c r="F28" s="133">
        <f>+[14]Enero!F24+[14]Febrero!F24+[14]Marzo!F24+[14]Abril!F24+[14]Mayo!F24+[14]junio!F24+[14]Julio!F24+[14]Agosto!F24+[14]Septiembre!F24+[14]Octubre!F24+[14]Noviembre!F24+[14]Diciembre!F24</f>
        <v>28298.559051814558</v>
      </c>
      <c r="G28" s="133">
        <f>+[14]Enero!G24+[14]Febrero!G24+[14]Marzo!G24+[14]Abril!G24+[14]Mayo!G24+[14]junio!G24+[14]Julio!G24+[14]Agosto!G24+[14]Septiembre!G24+[14]Octubre!G24+[14]Noviembre!G24+[14]Diciembre!G24</f>
        <v>6956.8621774701069</v>
      </c>
      <c r="H28" s="133">
        <f>+[14]Enero!H24+[14]Febrero!H24+[14]Marzo!H24+[14]Abril!H24+[14]Mayo!H24+[14]junio!H24+[14]Julio!H24+[14]Agosto!H24+[14]Septiembre!H24+[14]Octubre!H24+[14]Noviembre!H24+[14]Diciembre!H24</f>
        <v>14692.249423117264</v>
      </c>
      <c r="I28" s="133">
        <f>+[14]Enero!I24+[14]Febrero!I24+[14]Marzo!I24+[14]Abril!I24+[14]Mayo!I24+[14]junio!I24+[14]Julio!I24+[14]Agosto!I24+[14]Septiembre!I24+[14]Octubre!I24+[14]Noviembre!I24+[14]Diciembre!I24</f>
        <v>6180.0365009439902</v>
      </c>
      <c r="J28" s="134">
        <f t="shared" si="0"/>
        <v>98531.999999999985</v>
      </c>
      <c r="K28" s="148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</row>
    <row r="29" spans="1:30" ht="20.100000000000001" customHeight="1" x14ac:dyDescent="0.2">
      <c r="A29" s="132" t="s">
        <v>150</v>
      </c>
      <c r="B29" s="133">
        <f>+[14]Enero!B25+[14]Febrero!B25+[14]Marzo!B25+[14]Abril!B25+[14]Mayo!B25+[14]junio!B25+[14]Julio!B25+[14]Agosto!B25+[14]Septiembre!B25+[14]Octubre!B25+[14]Noviembre!B25+[14]Diciembre!B25</f>
        <v>3914.5065748278021</v>
      </c>
      <c r="C29" s="133">
        <f>+[14]Enero!C25+[14]Febrero!C25+[14]Marzo!C25+[14]Abril!C25+[14]Mayo!C25+[14]junio!C25+[14]Julio!C25+[14]Agosto!C25+[14]Septiembre!C25+[14]Octubre!C25+[14]Noviembre!C25+[14]Diciembre!C25</f>
        <v>879.29743268628681</v>
      </c>
      <c r="D29" s="133">
        <f>+[14]Enero!D25+[14]Febrero!D25+[14]Marzo!D25+[14]Abril!D25+[14]Mayo!D25+[14]junio!D25+[14]Julio!D25+[14]Agosto!D25+[14]Septiembre!D25+[14]Octubre!D25+[14]Noviembre!D25+[14]Diciembre!D25</f>
        <v>1683.7507827175955</v>
      </c>
      <c r="E29" s="133">
        <f>+[14]Enero!E25+[14]Febrero!E25+[14]Marzo!E25+[14]Abril!E25+[14]Mayo!E25+[14]junio!E25+[14]Julio!E25+[14]Agosto!E25+[14]Septiembre!E25+[14]Octubre!E25+[14]Noviembre!E25+[14]Diciembre!E25</f>
        <v>4936.0344395742013</v>
      </c>
      <c r="F29" s="133">
        <f>+[14]Enero!F25+[14]Febrero!F25+[14]Marzo!F25+[14]Abril!F25+[14]Mayo!F25+[14]junio!F25+[14]Julio!F25+[14]Agosto!F25+[14]Septiembre!F25+[14]Octubre!F25+[14]Noviembre!F25+[14]Diciembre!F25</f>
        <v>2461.817157169693</v>
      </c>
      <c r="G29" s="133">
        <f>+[14]Enero!G25+[14]Febrero!G25+[14]Marzo!G25+[14]Abril!G25+[14]Mayo!G25+[14]junio!G25+[14]Julio!G25+[14]Agosto!G25+[14]Septiembre!G25+[14]Octubre!G25+[14]Noviembre!G25+[14]Diciembre!G25</f>
        <v>2022.0131496556044</v>
      </c>
      <c r="H29" s="133">
        <f>+[14]Enero!H25+[14]Febrero!H25+[14]Marzo!H25+[14]Abril!H25+[14]Mayo!H25+[14]junio!H25+[14]Julio!H25+[14]Agosto!H25+[14]Septiembre!H25+[14]Octubre!H25+[14]Noviembre!H25+[14]Diciembre!H25</f>
        <v>9704.8515967438943</v>
      </c>
      <c r="I29" s="133">
        <f>+[14]Enero!I25+[14]Febrero!I25+[14]Marzo!I25+[14]Abril!I25+[14]Mayo!I25+[14]junio!I25+[14]Julio!I25+[14]Agosto!I25+[14]Septiembre!I25+[14]Octubre!I25+[14]Noviembre!I25+[14]Diciembre!I25</f>
        <v>262.72886662492175</v>
      </c>
      <c r="J29" s="134">
        <f t="shared" si="0"/>
        <v>25865</v>
      </c>
      <c r="K29" s="148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</row>
    <row r="30" spans="1:30" ht="20.100000000000001" customHeight="1" x14ac:dyDescent="0.2">
      <c r="A30" s="132" t="s">
        <v>151</v>
      </c>
      <c r="B30" s="133">
        <f>+[14]Enero!B26+[14]Febrero!B26+[14]Marzo!B26+[14]Abril!B26+[14]Mayo!B26+[14]junio!B26+[14]Julio!B26+[14]Agosto!B26+[14]Septiembre!B26+[14]Octubre!B26+[14]Noviembre!B26+[14]Diciembre!B26</f>
        <v>2526</v>
      </c>
      <c r="C30" s="133">
        <f>+[14]Enero!C26+[14]Febrero!C26+[14]Marzo!C26+[14]Abril!C26+[14]Mayo!C26+[14]junio!C26+[14]Julio!C26+[14]Agosto!C26+[14]Septiembre!C26+[14]Octubre!C26+[14]Noviembre!C26+[14]Diciembre!C26</f>
        <v>37</v>
      </c>
      <c r="D30" s="133">
        <f>+[14]Enero!D26+[14]Febrero!D26+[14]Marzo!D26+[14]Abril!D26+[14]Mayo!D26+[14]junio!D26+[14]Julio!D26+[14]Agosto!D26+[14]Septiembre!D26+[14]Octubre!D26+[14]Noviembre!D26+[14]Diciembre!D26</f>
        <v>2600</v>
      </c>
      <c r="E30" s="133">
        <f>+[14]Enero!E26+[14]Febrero!E26+[14]Marzo!E26+[14]Abril!E26+[14]Mayo!E26+[14]junio!E26+[14]Julio!E26+[14]Agosto!E26+[14]Septiembre!E26+[14]Octubre!E26+[14]Noviembre!E26+[14]Diciembre!E26</f>
        <v>11203</v>
      </c>
      <c r="F30" s="133">
        <f>+[14]Enero!F26+[14]Febrero!F26+[14]Marzo!F26+[14]Abril!F26+[14]Mayo!F26+[14]junio!F26+[14]Julio!F26+[14]Agosto!F26+[14]Septiembre!F26+[14]Octubre!F26+[14]Noviembre!F26+[14]Diciembre!F26</f>
        <v>9493</v>
      </c>
      <c r="G30" s="133">
        <f>+[14]Enero!G26+[14]Febrero!G26+[14]Marzo!G26+[14]Abril!G26+[14]Mayo!G26+[14]junio!G26+[14]Julio!G26+[14]Agosto!G26+[14]Septiembre!G26+[14]Octubre!G26+[14]Noviembre!G26+[14]Diciembre!G26</f>
        <v>6761</v>
      </c>
      <c r="H30" s="133">
        <f>+[14]Enero!H26+[14]Febrero!H26+[14]Marzo!H26+[14]Abril!H26+[14]Mayo!H26+[14]junio!H26+[14]Julio!H26+[14]Agosto!H26+[14]Septiembre!H26+[14]Octubre!H26+[14]Noviembre!H26+[14]Diciembre!H26</f>
        <v>28554</v>
      </c>
      <c r="I30" s="133">
        <f>+[14]Enero!I26+[14]Febrero!I26+[14]Marzo!I26+[14]Abril!I26+[14]Mayo!I26+[14]junio!I26+[14]Julio!I26+[14]Agosto!I26+[14]Septiembre!I26+[14]Octubre!I26+[14]Noviembre!I26+[14]Diciembre!I26</f>
        <v>157</v>
      </c>
      <c r="J30" s="134">
        <f t="shared" si="0"/>
        <v>61331</v>
      </c>
      <c r="K30" s="148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</row>
    <row r="31" spans="1:30" ht="20.100000000000001" customHeight="1" x14ac:dyDescent="0.2">
      <c r="A31" s="132" t="s">
        <v>152</v>
      </c>
      <c r="B31" s="133">
        <f>+[14]Enero!B27+[14]Febrero!B27+[14]Marzo!B27+[14]Abril!B27+[14]Mayo!B27+[14]junio!B27+[14]Julio!B27+[14]Agosto!B27+[14]Septiembre!B27+[14]Octubre!B27+[14]Noviembre!B27+[14]Diciembre!B27</f>
        <v>1932.382275132275</v>
      </c>
      <c r="C31" s="133">
        <f>+[14]Enero!C27+[14]Febrero!C27+[14]Marzo!C27+[14]Abril!C27+[14]Mayo!C27+[14]junio!C27+[14]Julio!C27+[14]Agosto!C27+[14]Septiembre!C27+[14]Octubre!C27+[14]Noviembre!C27+[14]Diciembre!C27</f>
        <v>177.91931216931218</v>
      </c>
      <c r="D31" s="133">
        <f>+[14]Enero!D27+[14]Febrero!D27+[14]Marzo!D27+[14]Abril!D27+[14]Mayo!D27+[14]junio!D27+[14]Julio!D27+[14]Agosto!D27+[14]Septiembre!D27+[14]Octubre!D27+[14]Noviembre!D27+[14]Diciembre!D27</f>
        <v>495.43518518518522</v>
      </c>
      <c r="E31" s="133">
        <f>+[14]Enero!E27+[14]Febrero!E27+[14]Marzo!E27+[14]Abril!E27+[14]Mayo!E27+[14]junio!E27+[14]Julio!E27+[14]Agosto!E27+[14]Septiembre!E27+[14]Octubre!E27+[14]Noviembre!E27+[14]Diciembre!E27</f>
        <v>1197.202380952381</v>
      </c>
      <c r="F31" s="133">
        <f>+[14]Enero!F27+[14]Febrero!F27+[14]Marzo!F27+[14]Abril!F27+[14]Mayo!F27+[14]junio!F27+[14]Julio!F27+[14]Agosto!F27+[14]Septiembre!F27+[14]Octubre!F27+[14]Noviembre!F27+[14]Diciembre!F27</f>
        <v>3817.787037037037</v>
      </c>
      <c r="G31" s="133">
        <f>+[14]Enero!G27+[14]Febrero!G27+[14]Marzo!G27+[14]Abril!G27+[14]Mayo!G27+[14]junio!G27+[14]Julio!G27+[14]Agosto!G27+[14]Septiembre!G27+[14]Octubre!G27+[14]Noviembre!G27+[14]Diciembre!G27</f>
        <v>196.91931216931218</v>
      </c>
      <c r="H31" s="133">
        <f>+[14]Enero!H27+[14]Febrero!H27+[14]Marzo!H27+[14]Abril!H27+[14]Mayo!H27+[14]junio!H27+[14]Julio!H27+[14]Agosto!H27+[14]Septiembre!H27+[14]Octubre!H27+[14]Noviembre!H27+[14]Diciembre!H27</f>
        <v>922.43518518518522</v>
      </c>
      <c r="I31" s="133">
        <f>+[14]Enero!I27+[14]Febrero!I27+[14]Marzo!I27+[14]Abril!I27+[14]Mayo!I27+[14]junio!I27+[14]Julio!I27+[14]Agosto!I27+[14]Septiembre!I27+[14]Octubre!I27+[14]Noviembre!I27+[14]Diciembre!I27</f>
        <v>144.91931216931215</v>
      </c>
      <c r="J31" s="134">
        <f t="shared" si="0"/>
        <v>8885</v>
      </c>
      <c r="K31" s="148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</row>
    <row r="32" spans="1:30" ht="20.100000000000001" customHeight="1" x14ac:dyDescent="0.2">
      <c r="A32" s="132" t="s">
        <v>153</v>
      </c>
      <c r="B32" s="133">
        <f>+[14]Enero!B28+[14]Febrero!B28+[14]Marzo!B28+[14]Abril!B28+[14]Mayo!B28+[14]junio!B28+[14]Julio!B28+[14]Agosto!B28+[14]Septiembre!B28+[14]Octubre!B28+[14]Noviembre!B28+[14]Diciembre!B28</f>
        <v>231</v>
      </c>
      <c r="C32" s="133">
        <f>+[14]Enero!C28+[14]Febrero!C28+[14]Marzo!C28+[14]Abril!C28+[14]Mayo!C28+[14]junio!C28+[14]Julio!C28+[14]Agosto!C28+[14]Septiembre!C28+[14]Octubre!C28+[14]Noviembre!C28+[14]Diciembre!C28</f>
        <v>68</v>
      </c>
      <c r="D32" s="133">
        <f>+[14]Enero!D28+[14]Febrero!D28+[14]Marzo!D28+[14]Abril!D28+[14]Mayo!D28+[14]junio!D28+[14]Julio!D28+[14]Agosto!D28+[14]Septiembre!D28+[14]Octubre!D28+[14]Noviembre!D28+[14]Diciembre!D28</f>
        <v>2</v>
      </c>
      <c r="E32" s="133">
        <f>+[14]Enero!E28+[14]Febrero!E28+[14]Marzo!E28+[14]Abril!E28+[14]Mayo!E28+[14]junio!E28+[14]Julio!E28+[14]Agosto!E28+[14]Septiembre!E28+[14]Octubre!E28+[14]Noviembre!E28+[14]Diciembre!E28</f>
        <v>8418.3090909090915</v>
      </c>
      <c r="F32" s="133">
        <f>+[14]Enero!F28+[14]Febrero!F28+[14]Marzo!F28+[14]Abril!F28+[14]Mayo!F28+[14]junio!F28+[14]Julio!F28+[14]Agosto!F28+[14]Septiembre!F28+[14]Octubre!F28+[14]Noviembre!F28+[14]Diciembre!F28</f>
        <v>1983.6666666666665</v>
      </c>
      <c r="G32" s="133">
        <f>+[14]Enero!G28+[14]Febrero!G28+[14]Marzo!G28+[14]Abril!G28+[14]Mayo!G28+[14]junio!G28+[14]Julio!G28+[14]Agosto!G28+[14]Septiembre!G28+[14]Octubre!G28+[14]Noviembre!G28+[14]Diciembre!G28</f>
        <v>182.02424242424243</v>
      </c>
      <c r="H32" s="133">
        <f>+[14]Enero!H28+[14]Febrero!H28+[14]Marzo!H28+[14]Abril!H28+[14]Mayo!H28+[14]junio!H28+[14]Julio!H28+[14]Agosto!H28+[14]Septiembre!H28+[14]Octubre!H28+[14]Noviembre!H28+[14]Diciembre!H28</f>
        <v>49</v>
      </c>
      <c r="I32" s="133">
        <f>+[14]Enero!I28+[14]Febrero!I28+[14]Marzo!I28+[14]Abril!I28+[14]Mayo!I28+[14]junio!I28+[14]Julio!I28+[14]Agosto!I28+[14]Septiembre!I28+[14]Octubre!I28+[14]Noviembre!I28+[14]Diciembre!I28</f>
        <v>37</v>
      </c>
      <c r="J32" s="134">
        <f t="shared" si="0"/>
        <v>10971</v>
      </c>
      <c r="K32" s="148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</row>
    <row r="33" spans="1:30" ht="20.100000000000001" customHeight="1" x14ac:dyDescent="0.2">
      <c r="A33" s="132" t="s">
        <v>154</v>
      </c>
      <c r="B33" s="133">
        <f>+[14]Enero!B29+[14]Febrero!B29+[14]Marzo!B29+[14]Abril!B29+[14]Mayo!B29+[14]junio!B29+[14]Julio!B29+[14]Agosto!B29+[14]Septiembre!B29+[14]Octubre!B29+[14]Noviembre!B29+[14]Diciembre!B29</f>
        <v>0</v>
      </c>
      <c r="C33" s="133">
        <f>+[14]Enero!C29+[14]Febrero!C29+[14]Marzo!C29+[14]Abril!C29+[14]Mayo!C29+[14]junio!C29+[14]Julio!C29+[14]Agosto!C29+[14]Septiembre!C29+[14]Octubre!C29+[14]Noviembre!C29+[14]Diciembre!C29</f>
        <v>36</v>
      </c>
      <c r="D33" s="133">
        <f>+[14]Enero!D29+[14]Febrero!D29+[14]Marzo!D29+[14]Abril!D29+[14]Mayo!D29+[14]junio!D29+[14]Julio!D29+[14]Agosto!D29+[14]Septiembre!D29+[14]Octubre!D29+[14]Noviembre!D29+[14]Diciembre!D29</f>
        <v>10</v>
      </c>
      <c r="E33" s="133">
        <f>+[14]Enero!E29+[14]Febrero!E29+[14]Marzo!E29+[14]Abril!E29+[14]Mayo!E29+[14]junio!E29+[14]Julio!E29+[14]Agosto!E29+[14]Septiembre!E29+[14]Octubre!E29+[14]Noviembre!E29+[14]Diciembre!E29</f>
        <v>3181</v>
      </c>
      <c r="F33" s="133">
        <f>+[14]Enero!F29+[14]Febrero!F29+[14]Marzo!F29+[14]Abril!F29+[14]Mayo!F29+[14]junio!F29+[14]Julio!F29+[14]Agosto!F29+[14]Septiembre!F29+[14]Octubre!F29+[14]Noviembre!F29+[14]Diciembre!F29</f>
        <v>730</v>
      </c>
      <c r="G33" s="133">
        <f>+[14]Enero!G29+[14]Febrero!G29+[14]Marzo!G29+[14]Abril!G29+[14]Mayo!G29+[14]junio!G29+[14]Julio!G29+[14]Agosto!G29+[14]Septiembre!G29+[14]Octubre!G29+[14]Noviembre!G29+[14]Diciembre!G29</f>
        <v>15</v>
      </c>
      <c r="H33" s="133">
        <f>+[14]Enero!H29+[14]Febrero!H29+[14]Marzo!H29+[14]Abril!H29+[14]Mayo!H29+[14]junio!H29+[14]Julio!H29+[14]Agosto!H29+[14]Septiembre!H29+[14]Octubre!H29+[14]Noviembre!H29+[14]Diciembre!H29</f>
        <v>0</v>
      </c>
      <c r="I33" s="133">
        <f>+[14]Enero!I29+[14]Febrero!I29+[14]Marzo!I29+[14]Abril!I29+[14]Mayo!I29+[14]junio!I29+[14]Julio!I29+[14]Agosto!I29+[14]Septiembre!I29+[14]Octubre!I29+[14]Noviembre!I29+[14]Diciembre!I29</f>
        <v>6</v>
      </c>
      <c r="J33" s="134">
        <f t="shared" si="0"/>
        <v>3978</v>
      </c>
      <c r="K33" s="148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</row>
    <row r="34" spans="1:30" ht="20.100000000000001" customHeight="1" x14ac:dyDescent="0.2">
      <c r="A34" s="132" t="s">
        <v>155</v>
      </c>
      <c r="B34" s="133">
        <f>+[14]Enero!B30+[14]Febrero!B30+[14]Marzo!B30+[14]Abril!B30+[14]Mayo!B30+[14]junio!B30+[14]Julio!B30+[14]Agosto!B30+[14]Septiembre!B30+[14]Octubre!B30+[14]Noviembre!B30+[14]Diciembre!B30</f>
        <v>1297</v>
      </c>
      <c r="C34" s="133">
        <f>+[14]Enero!C30+[14]Febrero!C30+[14]Marzo!C30+[14]Abril!C30+[14]Mayo!C30+[14]junio!C30+[14]Julio!C30+[14]Agosto!C30+[14]Septiembre!C30+[14]Octubre!C30+[14]Noviembre!C30+[14]Diciembre!C30</f>
        <v>141</v>
      </c>
      <c r="D34" s="133">
        <f>+[14]Enero!D30+[14]Febrero!D30+[14]Marzo!D30+[14]Abril!D30+[14]Mayo!D30+[14]junio!D30+[14]Julio!D30+[14]Agosto!D30+[14]Septiembre!D30+[14]Octubre!D30+[14]Noviembre!D30+[14]Diciembre!D30</f>
        <v>100</v>
      </c>
      <c r="E34" s="133">
        <f>+[14]Enero!E30+[14]Febrero!E30+[14]Marzo!E30+[14]Abril!E30+[14]Mayo!E30+[14]junio!E30+[14]Julio!E30+[14]Agosto!E30+[14]Septiembre!E30+[14]Octubre!E30+[14]Noviembre!E30+[14]Diciembre!E30</f>
        <v>1479</v>
      </c>
      <c r="F34" s="133">
        <f>+[14]Enero!F30+[14]Febrero!F30+[14]Marzo!F30+[14]Abril!F30+[14]Mayo!F30+[14]junio!F30+[14]Julio!F30+[14]Agosto!F30+[14]Septiembre!F30+[14]Octubre!F30+[14]Noviembre!F30+[14]Diciembre!F30</f>
        <v>11081</v>
      </c>
      <c r="G34" s="133">
        <f>+[14]Enero!G30+[14]Febrero!G30+[14]Marzo!G30+[14]Abril!G30+[14]Mayo!G30+[14]junio!G30+[14]Julio!G30+[14]Agosto!G30+[14]Septiembre!G30+[14]Octubre!G30+[14]Noviembre!G30+[14]Diciembre!G30</f>
        <v>1005</v>
      </c>
      <c r="H34" s="133">
        <f>+[14]Enero!H30+[14]Febrero!H30+[14]Marzo!H30+[14]Abril!H30+[14]Mayo!H30+[14]junio!H30+[14]Julio!H30+[14]Agosto!H30+[14]Septiembre!H30+[14]Octubre!H30+[14]Noviembre!H30+[14]Diciembre!H30</f>
        <v>1040</v>
      </c>
      <c r="I34" s="133">
        <f>+[14]Enero!I30+[14]Febrero!I30+[14]Marzo!I30+[14]Abril!I30+[14]Mayo!I30+[14]junio!I30+[14]Julio!I30+[14]Agosto!I30+[14]Septiembre!I30+[14]Octubre!I30+[14]Noviembre!I30+[14]Diciembre!I30</f>
        <v>144</v>
      </c>
      <c r="J34" s="134">
        <f t="shared" si="0"/>
        <v>16287</v>
      </c>
      <c r="K34" s="148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</row>
    <row r="35" spans="1:30" ht="20.100000000000001" customHeight="1" x14ac:dyDescent="0.2">
      <c r="A35" s="132" t="s">
        <v>156</v>
      </c>
      <c r="B35" s="133">
        <f>+[14]Enero!B31+[14]Febrero!B31+[14]Marzo!B31+[14]Abril!B31+[14]Mayo!B31+[14]junio!B31+[14]Julio!B31+[14]Agosto!B31+[14]Septiembre!B31+[14]Octubre!B31+[14]Noviembre!B31+[14]Diciembre!B31</f>
        <v>0</v>
      </c>
      <c r="C35" s="133">
        <f>+[14]Enero!C31+[14]Febrero!C31+[14]Marzo!C31+[14]Abril!C31+[14]Mayo!C31+[14]junio!C31+[14]Julio!C31+[14]Agosto!C31+[14]Septiembre!C31+[14]Octubre!C31+[14]Noviembre!C31+[14]Diciembre!C31</f>
        <v>0</v>
      </c>
      <c r="D35" s="133">
        <f>+[14]Enero!D31+[14]Febrero!D31+[14]Marzo!D31+[14]Abril!D31+[14]Mayo!D31+[14]junio!D31+[14]Julio!D31+[14]Agosto!D31+[14]Septiembre!D31+[14]Octubre!D31+[14]Noviembre!D31+[14]Diciembre!D31</f>
        <v>0</v>
      </c>
      <c r="E35" s="133">
        <f>+[14]Enero!E31+[14]Febrero!E31+[14]Marzo!E31+[14]Abril!E31+[14]Mayo!E31+[14]junio!E31+[14]Julio!E31+[14]Agosto!E31+[14]Septiembre!E31+[14]Octubre!E31+[14]Noviembre!E31+[14]Diciembre!E31</f>
        <v>0</v>
      </c>
      <c r="F35" s="133">
        <f>+[14]Enero!F31+[14]Febrero!F31+[14]Marzo!F31+[14]Abril!F31+[14]Mayo!F31+[14]junio!F31+[14]Julio!F31+[14]Agosto!F31+[14]Septiembre!F31+[14]Octubre!F31+[14]Noviembre!F31+[14]Diciembre!F31</f>
        <v>0</v>
      </c>
      <c r="G35" s="133">
        <f>+[14]Enero!G31+[14]Febrero!G31+[14]Marzo!G31+[14]Abril!G31+[14]Mayo!G31+[14]junio!G31+[14]Julio!G31+[14]Agosto!G31+[14]Septiembre!G31+[14]Octubre!G31+[14]Noviembre!G31+[14]Diciembre!G31</f>
        <v>0</v>
      </c>
      <c r="H35" s="133">
        <f>+[14]Enero!H31+[14]Febrero!H31+[14]Marzo!H31+[14]Abril!H31+[14]Mayo!H31+[14]junio!H31+[14]Julio!H31+[14]Agosto!H31+[14]Septiembre!H31+[14]Octubre!H31+[14]Noviembre!H31+[14]Diciembre!H31</f>
        <v>60000</v>
      </c>
      <c r="I35" s="133">
        <f>+[14]Enero!I31+[14]Febrero!I31+[14]Marzo!I31+[14]Abril!I31+[14]Mayo!I31+[14]junio!I31+[14]Julio!I31+[14]Agosto!I31+[14]Septiembre!I31+[14]Octubre!I31+[14]Noviembre!I31+[14]Diciembre!I31</f>
        <v>0</v>
      </c>
      <c r="J35" s="134">
        <f t="shared" si="0"/>
        <v>60000</v>
      </c>
      <c r="K35" s="148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</row>
    <row r="36" spans="1:30" ht="20.100000000000001" customHeight="1" x14ac:dyDescent="0.2">
      <c r="A36" s="132" t="s">
        <v>157</v>
      </c>
      <c r="B36" s="133">
        <f>+[14]Enero!B32+[14]Febrero!B32+[14]Marzo!B32+[14]Abril!B32+[14]Mayo!B32+[14]junio!B32+[14]Julio!B32+[14]Agosto!B32+[14]Septiembre!B32+[14]Octubre!B32+[14]Noviembre!B32+[14]Diciembre!B32</f>
        <v>18</v>
      </c>
      <c r="C36" s="133">
        <f>+[14]Enero!C32+[14]Febrero!C32+[14]Marzo!C32+[14]Abril!C32+[14]Mayo!C32+[14]junio!C32+[14]Julio!C32+[14]Agosto!C32+[14]Septiembre!C32+[14]Octubre!C32+[14]Noviembre!C32+[14]Diciembre!C32</f>
        <v>89</v>
      </c>
      <c r="D36" s="133">
        <f>+[14]Enero!D32+[14]Febrero!D32+[14]Marzo!D32+[14]Abril!D32+[14]Mayo!D32+[14]junio!D32+[14]Julio!D32+[14]Agosto!D32+[14]Septiembre!D32+[14]Octubre!D32+[14]Noviembre!D32+[14]Diciembre!D32</f>
        <v>0</v>
      </c>
      <c r="E36" s="133">
        <f>+[14]Enero!E32+[14]Febrero!E32+[14]Marzo!E32+[14]Abril!E32+[14]Mayo!E32+[14]junio!E32+[14]Julio!E32+[14]Agosto!E32+[14]Septiembre!E32+[14]Octubre!E32+[14]Noviembre!E32+[14]Diciembre!E32</f>
        <v>12684</v>
      </c>
      <c r="F36" s="133">
        <f>+[14]Enero!F32+[14]Febrero!F32+[14]Marzo!F32+[14]Abril!F32+[14]Mayo!F32+[14]junio!F32+[14]Julio!F32+[14]Agosto!F32+[14]Septiembre!F32+[14]Octubre!F32+[14]Noviembre!F32+[14]Diciembre!F32</f>
        <v>3587</v>
      </c>
      <c r="G36" s="133">
        <f>+[14]Enero!G32+[14]Febrero!G32+[14]Marzo!G32+[14]Abril!G32+[14]Mayo!G32+[14]junio!G32+[14]Julio!G32+[14]Agosto!G32+[14]Septiembre!G32+[14]Octubre!G32+[14]Noviembre!G32+[14]Diciembre!G32</f>
        <v>1639</v>
      </c>
      <c r="H36" s="133">
        <f>+[14]Enero!H32+[14]Febrero!H32+[14]Marzo!H32+[14]Abril!H32+[14]Mayo!H32+[14]junio!H32+[14]Julio!H32+[14]Agosto!H32+[14]Septiembre!H32+[14]Octubre!H32+[14]Noviembre!H32+[14]Diciembre!H32</f>
        <v>75</v>
      </c>
      <c r="I36" s="133">
        <f>+[14]Enero!I32+[14]Febrero!I32+[14]Marzo!I32+[14]Abril!I32+[14]Mayo!I32+[14]junio!I32+[14]Julio!I32+[14]Agosto!I32+[14]Septiembre!I32+[14]Octubre!I32+[14]Noviembre!I32+[14]Diciembre!I32</f>
        <v>23</v>
      </c>
      <c r="J36" s="134">
        <f t="shared" si="0"/>
        <v>18115</v>
      </c>
      <c r="K36" s="148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</row>
    <row r="37" spans="1:30" ht="20.100000000000001" customHeight="1" x14ac:dyDescent="0.2">
      <c r="A37" s="132" t="s">
        <v>158</v>
      </c>
      <c r="B37" s="133">
        <f>+[14]Enero!B33+[14]Febrero!B33+[14]Marzo!B33+[14]Abril!B33+[14]Mayo!B33+[14]junio!B33+[14]Julio!B33+[14]Agosto!B33+[14]Septiembre!B33+[14]Octubre!B33+[14]Noviembre!B33+[14]Diciembre!B33</f>
        <v>709</v>
      </c>
      <c r="C37" s="133">
        <f>+[14]Enero!C33+[14]Febrero!C33+[14]Marzo!C33+[14]Abril!C33+[14]Mayo!C33+[14]junio!C33+[14]Julio!C33+[14]Agosto!C33+[14]Septiembre!C33+[14]Octubre!C33+[14]Noviembre!C33+[14]Diciembre!C33</f>
        <v>1047</v>
      </c>
      <c r="D37" s="133">
        <f>+[14]Enero!D33+[14]Febrero!D33+[14]Marzo!D33+[14]Abril!D33+[14]Mayo!D33+[14]junio!D33+[14]Julio!D33+[14]Agosto!D33+[14]Septiembre!D33+[14]Octubre!D33+[14]Noviembre!D33+[14]Diciembre!D33</f>
        <v>837</v>
      </c>
      <c r="E37" s="133">
        <f>+[14]Enero!E33+[14]Febrero!E33+[14]Marzo!E33+[14]Abril!E33+[14]Mayo!E33+[14]junio!E33+[14]Julio!E33+[14]Agosto!E33+[14]Septiembre!E33+[14]Octubre!E33+[14]Noviembre!E33+[14]Diciembre!E33</f>
        <v>477.72164948453604</v>
      </c>
      <c r="F37" s="133">
        <f>+[14]Enero!F33+[14]Febrero!F33+[14]Marzo!F33+[14]Abril!F33+[14]Mayo!F33+[14]junio!F33+[14]Julio!F33+[14]Agosto!F33+[14]Septiembre!F33+[14]Octubre!F33+[14]Noviembre!F33+[14]Diciembre!F33</f>
        <v>3205</v>
      </c>
      <c r="G37" s="133">
        <f>+[14]Enero!G33+[14]Febrero!G33+[14]Marzo!G33+[14]Abril!G33+[14]Mayo!G33+[14]junio!G33+[14]Julio!G33+[14]Agosto!G33+[14]Septiembre!G33+[14]Octubre!G33+[14]Noviembre!G33+[14]Diciembre!G33</f>
        <v>1188</v>
      </c>
      <c r="H37" s="133">
        <f>+[14]Enero!H33+[14]Febrero!H33+[14]Marzo!H33+[14]Abril!H33+[14]Mayo!H33+[14]junio!H33+[14]Julio!H33+[14]Agosto!H33+[14]Septiembre!H33+[14]Octubre!H33+[14]Noviembre!H33+[14]Diciembre!H33</f>
        <v>14789.278350515464</v>
      </c>
      <c r="I37" s="133">
        <f>+[14]Enero!I33+[14]Febrero!I33+[14]Marzo!I33+[14]Abril!I33+[14]Mayo!I33+[14]junio!I33+[14]Julio!I33+[14]Agosto!I33+[14]Septiembre!I33+[14]Octubre!I33+[14]Noviembre!I33+[14]Diciembre!I33</f>
        <v>254</v>
      </c>
      <c r="J37" s="134">
        <f t="shared" si="0"/>
        <v>22507</v>
      </c>
      <c r="K37" s="148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</row>
    <row r="38" spans="1:30" ht="20.100000000000001" customHeight="1" x14ac:dyDescent="0.2">
      <c r="A38" s="132" t="s">
        <v>159</v>
      </c>
      <c r="B38" s="133">
        <f>+[14]Enero!B34+[14]Febrero!B34+[14]Marzo!B34+[14]Abril!B34+[14]Mayo!B34+[14]junio!B34+[14]Julio!B34+[14]Agosto!B34+[14]Septiembre!B34+[14]Octubre!B34+[14]Noviembre!B34+[14]Diciembre!B34</f>
        <v>295</v>
      </c>
      <c r="C38" s="133">
        <f>+[14]Enero!C34+[14]Febrero!C34+[14]Marzo!C34+[14]Abril!C34+[14]Mayo!C34+[14]junio!C34+[14]Julio!C34+[14]Agosto!C34+[14]Septiembre!C34+[14]Octubre!C34+[14]Noviembre!C34+[14]Diciembre!C34</f>
        <v>5372</v>
      </c>
      <c r="D38" s="133">
        <f>+[14]Enero!D34+[14]Febrero!D34+[14]Marzo!D34+[14]Abril!D34+[14]Mayo!D34+[14]junio!D34+[14]Julio!D34+[14]Agosto!D34+[14]Septiembre!D34+[14]Octubre!D34+[14]Noviembre!D34+[14]Diciembre!D34</f>
        <v>282</v>
      </c>
      <c r="E38" s="133">
        <f>+[14]Enero!E34+[14]Febrero!E34+[14]Marzo!E34+[14]Abril!E34+[14]Mayo!E34+[14]junio!E34+[14]Julio!E34+[14]Agosto!E34+[14]Septiembre!E34+[14]Octubre!E34+[14]Noviembre!E34+[14]Diciembre!E34</f>
        <v>2773</v>
      </c>
      <c r="F38" s="133">
        <f>+[14]Enero!F34+[14]Febrero!F34+[14]Marzo!F34+[14]Abril!F34+[14]Mayo!F34+[14]junio!F34+[14]Julio!F34+[14]Agosto!F34+[14]Septiembre!F34+[14]Octubre!F34+[14]Noviembre!F34+[14]Diciembre!F34</f>
        <v>2625</v>
      </c>
      <c r="G38" s="133">
        <f>+[14]Enero!G34+[14]Febrero!G34+[14]Marzo!G34+[14]Abril!G34+[14]Mayo!G34+[14]junio!G34+[14]Julio!G34+[14]Agosto!G34+[14]Septiembre!G34+[14]Octubre!G34+[14]Noviembre!G34+[14]Diciembre!G34</f>
        <v>2413</v>
      </c>
      <c r="H38" s="133">
        <f>+[14]Enero!H34+[14]Febrero!H34+[14]Marzo!H34+[14]Abril!H34+[14]Mayo!H34+[14]junio!H34+[14]Julio!H34+[14]Agosto!H34+[14]Septiembre!H34+[14]Octubre!H34+[14]Noviembre!H34+[14]Diciembre!H34</f>
        <v>492</v>
      </c>
      <c r="I38" s="133">
        <f>+[14]Enero!I34+[14]Febrero!I34+[14]Marzo!I34+[14]Abril!I34+[14]Mayo!I34+[14]junio!I34+[14]Julio!I34+[14]Agosto!I34+[14]Septiembre!I34+[14]Octubre!I34+[14]Noviembre!I34+[14]Diciembre!I34</f>
        <v>13141</v>
      </c>
      <c r="J38" s="134">
        <f t="shared" si="0"/>
        <v>27393</v>
      </c>
      <c r="K38" s="148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</row>
    <row r="39" spans="1:30" ht="20.100000000000001" customHeight="1" x14ac:dyDescent="0.2">
      <c r="A39" s="132" t="s">
        <v>160</v>
      </c>
      <c r="B39" s="133">
        <f>+[14]Enero!B35+[14]Febrero!B35+[14]Marzo!B35+[14]Abril!B35+[14]Mayo!B35+[14]junio!B35+[14]Julio!B35+[14]Agosto!B35+[14]Septiembre!B35+[14]Octubre!B35+[14]Noviembre!B35+[14]Diciembre!B35</f>
        <v>1229.2952853598015</v>
      </c>
      <c r="C39" s="133">
        <f>+[14]Enero!C35+[14]Febrero!C35+[14]Marzo!C35+[14]Abril!C35+[14]Mayo!C35+[14]junio!C35+[14]Julio!C35+[14]Agosto!C35+[14]Septiembre!C35+[14]Octubre!C35+[14]Noviembre!C35+[14]Diciembre!C35</f>
        <v>4156.461538461539</v>
      </c>
      <c r="D39" s="133">
        <f>+[14]Enero!D35+[14]Febrero!D35+[14]Marzo!D35+[14]Abril!D35+[14]Mayo!D35+[14]junio!D35+[14]Julio!D35+[14]Agosto!D35+[14]Septiembre!D35+[14]Octubre!D35+[14]Noviembre!D35+[14]Diciembre!D35</f>
        <v>4166.5260545905712</v>
      </c>
      <c r="E39" s="133">
        <f>+[14]Enero!E35+[14]Febrero!E35+[14]Marzo!E35+[14]Abril!E35+[14]Mayo!E35+[14]junio!E35+[14]Julio!E35+[14]Agosto!E35+[14]Septiembre!E35+[14]Octubre!E35+[14]Noviembre!E35+[14]Diciembre!E35</f>
        <v>3041.5632754342432</v>
      </c>
      <c r="F39" s="133">
        <f>+[14]Enero!F35+[14]Febrero!F35+[14]Marzo!F35+[14]Abril!F35+[14]Mayo!F35+[14]junio!F35+[14]Julio!F35+[14]Agosto!F35+[14]Septiembre!F35+[14]Octubre!F35+[14]Noviembre!F35+[14]Diciembre!F35</f>
        <v>2990</v>
      </c>
      <c r="G39" s="133">
        <f>+[14]Enero!G35+[14]Febrero!G35+[14]Marzo!G35+[14]Abril!G35+[14]Mayo!G35+[14]junio!G35+[14]Julio!G35+[14]Agosto!G35+[14]Septiembre!G35+[14]Octubre!G35+[14]Noviembre!G35+[14]Diciembre!G35</f>
        <v>5024.7196029776678</v>
      </c>
      <c r="H39" s="133">
        <f>+[14]Enero!H35+[14]Febrero!H35+[14]Marzo!H35+[14]Abril!H35+[14]Mayo!H35+[14]junio!H35+[14]Julio!H35+[14]Agosto!H35+[14]Septiembre!H35+[14]Octubre!H35+[14]Noviembre!H35+[14]Diciembre!H35</f>
        <v>2297.8337468982631</v>
      </c>
      <c r="I39" s="133">
        <f>+[14]Enero!I35+[14]Febrero!I35+[14]Marzo!I35+[14]Abril!I35+[14]Mayo!I35+[14]junio!I35+[14]Julio!I35+[14]Agosto!I35+[14]Septiembre!I35+[14]Octubre!I35+[14]Noviembre!I35+[14]Diciembre!I35</f>
        <v>1510.6004962779157</v>
      </c>
      <c r="J39" s="134">
        <f t="shared" si="0"/>
        <v>24417.000000000004</v>
      </c>
      <c r="K39" s="148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</row>
    <row r="40" spans="1:30" ht="20.100000000000001" customHeight="1" x14ac:dyDescent="0.2">
      <c r="A40" s="132" t="s">
        <v>161</v>
      </c>
      <c r="B40" s="133">
        <f>+[14]Enero!B36+[14]Febrero!B36+[14]Marzo!B36+[14]Abril!B36+[14]Mayo!B36+[14]junio!B36+[14]Julio!B36+[14]Agosto!B36+[14]Septiembre!B36+[14]Octubre!B36+[14]Noviembre!B36+[14]Diciembre!B36</f>
        <v>403</v>
      </c>
      <c r="C40" s="133">
        <f>+[14]Enero!C36+[14]Febrero!C36+[14]Marzo!C36+[14]Abril!C36+[14]Mayo!C36+[14]junio!C36+[14]Julio!C36+[14]Agosto!C36+[14]Septiembre!C36+[14]Octubre!C36+[14]Noviembre!C36+[14]Diciembre!C36</f>
        <v>39</v>
      </c>
      <c r="D40" s="133">
        <f>+[14]Enero!D36+[14]Febrero!D36+[14]Marzo!D36+[14]Abril!D36+[14]Mayo!D36+[14]junio!D36+[14]Julio!D36+[14]Agosto!D36+[14]Septiembre!D36+[14]Octubre!D36+[14]Noviembre!D36+[14]Diciembre!D36</f>
        <v>2235</v>
      </c>
      <c r="E40" s="133">
        <f>+[14]Enero!E36+[14]Febrero!E36+[14]Marzo!E36+[14]Abril!E36+[14]Mayo!E36+[14]junio!E36+[14]Julio!E36+[14]Agosto!E36+[14]Septiembre!E36+[14]Octubre!E36+[14]Noviembre!E36+[14]Diciembre!E36</f>
        <v>0</v>
      </c>
      <c r="F40" s="133">
        <f>+[14]Enero!F36+[14]Febrero!F36+[14]Marzo!F36+[14]Abril!F36+[14]Mayo!F36+[14]junio!F36+[14]Julio!F36+[14]Agosto!F36+[14]Septiembre!F36+[14]Octubre!F36+[14]Noviembre!F36+[14]Diciembre!F36</f>
        <v>359</v>
      </c>
      <c r="G40" s="133">
        <f>+[14]Enero!G36+[14]Febrero!G36+[14]Marzo!G36+[14]Abril!G36+[14]Mayo!G36+[14]junio!G36+[14]Julio!G36+[14]Agosto!G36+[14]Septiembre!G36+[14]Octubre!G36+[14]Noviembre!G36+[14]Diciembre!G36</f>
        <v>3197</v>
      </c>
      <c r="H40" s="133">
        <f>+[14]Enero!H36+[14]Febrero!H36+[14]Marzo!H36+[14]Abril!H36+[14]Mayo!H36+[14]junio!H36+[14]Julio!H36+[14]Agosto!H36+[14]Septiembre!H36+[14]Octubre!H36+[14]Noviembre!H36+[14]Diciembre!H36</f>
        <v>2047</v>
      </c>
      <c r="I40" s="133">
        <f>+[14]Enero!I36+[14]Febrero!I36+[14]Marzo!I36+[14]Abril!I36+[14]Mayo!I36+[14]junio!I36+[14]Julio!I36+[14]Agosto!I36+[14]Septiembre!I36+[14]Octubre!I36+[14]Noviembre!I36+[14]Diciembre!I36</f>
        <v>1791</v>
      </c>
      <c r="J40" s="134">
        <f t="shared" si="0"/>
        <v>10071</v>
      </c>
      <c r="K40" s="148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</row>
    <row r="41" spans="1:30" ht="20.100000000000001" customHeight="1" x14ac:dyDescent="0.2">
      <c r="A41" s="132" t="s">
        <v>162</v>
      </c>
      <c r="B41" s="133">
        <f>+[14]Enero!B37+[14]Febrero!B37+[14]Marzo!B37+[14]Abril!B37+[14]Mayo!B37+[14]junio!B37+[14]Julio!B37+[14]Agosto!B37+[14]Septiembre!B37+[14]Octubre!B37+[14]Noviembre!B37+[14]Diciembre!B37</f>
        <v>0</v>
      </c>
      <c r="C41" s="133">
        <f>+[14]Enero!C37+[14]Febrero!C37+[14]Marzo!C37+[14]Abril!C37+[14]Mayo!C37+[14]junio!C37+[14]Julio!C37+[14]Agosto!C37+[14]Septiembre!C37+[14]Octubre!C37+[14]Noviembre!C37+[14]Diciembre!C37</f>
        <v>436</v>
      </c>
      <c r="D41" s="133">
        <f>+[14]Enero!D37+[14]Febrero!D37+[14]Marzo!D37+[14]Abril!D37+[14]Mayo!D37+[14]junio!D37+[14]Julio!D37+[14]Agosto!D37+[14]Septiembre!D37+[14]Octubre!D37+[14]Noviembre!D37+[14]Diciembre!D37</f>
        <v>36</v>
      </c>
      <c r="E41" s="133">
        <f>+[14]Enero!E37+[14]Febrero!E37+[14]Marzo!E37+[14]Abril!E37+[14]Mayo!E37+[14]junio!E37+[14]Julio!E37+[14]Agosto!E37+[14]Septiembre!E37+[14]Octubre!E37+[14]Noviembre!E37+[14]Diciembre!E37</f>
        <v>23</v>
      </c>
      <c r="F41" s="133">
        <f>+[14]Enero!F37+[14]Febrero!F37+[14]Marzo!F37+[14]Abril!F37+[14]Mayo!F37+[14]junio!F37+[14]Julio!F37+[14]Agosto!F37+[14]Septiembre!F37+[14]Octubre!F37+[14]Noviembre!F37+[14]Diciembre!F37</f>
        <v>7650</v>
      </c>
      <c r="G41" s="133">
        <f>+[14]Enero!G37+[14]Febrero!G37+[14]Marzo!G37+[14]Abril!G37+[14]Mayo!G37+[14]junio!G37+[14]Julio!G37+[14]Agosto!G37+[14]Septiembre!G37+[14]Octubre!G37+[14]Noviembre!G37+[14]Diciembre!G37</f>
        <v>20</v>
      </c>
      <c r="H41" s="133">
        <f>+[14]Enero!H37+[14]Febrero!H37+[14]Marzo!H37+[14]Abril!H37+[14]Mayo!H37+[14]junio!H37+[14]Julio!H37+[14]Agosto!H37+[14]Septiembre!H37+[14]Octubre!H37+[14]Noviembre!H37+[14]Diciembre!H37</f>
        <v>23</v>
      </c>
      <c r="I41" s="133">
        <f>+[14]Enero!I37+[14]Febrero!I37+[14]Marzo!I37+[14]Abril!I37+[14]Mayo!I37+[14]junio!I37+[14]Julio!I37+[14]Agosto!I37+[14]Septiembre!I37+[14]Octubre!I37+[14]Noviembre!I37+[14]Diciembre!I37</f>
        <v>65</v>
      </c>
      <c r="J41" s="134">
        <f t="shared" si="0"/>
        <v>8253</v>
      </c>
      <c r="K41" s="148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</row>
    <row r="42" spans="1:30" ht="20.100000000000001" customHeight="1" x14ac:dyDescent="0.2">
      <c r="A42" s="132" t="s">
        <v>163</v>
      </c>
      <c r="B42" s="133">
        <f>+[14]Enero!B38+[14]Febrero!B38+[14]Marzo!B38+[14]Abril!B38+[14]Mayo!B38+[14]junio!B38+[14]Julio!B38+[14]Agosto!B38+[14]Septiembre!B38+[14]Octubre!B38+[14]Noviembre!B38+[14]Diciembre!B38</f>
        <v>1313.3623616236164</v>
      </c>
      <c r="C42" s="133">
        <f>+[14]Enero!C38+[14]Febrero!C38+[14]Marzo!C38+[14]Abril!C38+[14]Mayo!C38+[14]junio!C38+[14]Julio!C38+[14]Agosto!C38+[14]Septiembre!C38+[14]Octubre!C38+[14]Noviembre!C38+[14]Diciembre!C38</f>
        <v>22169.558671586718</v>
      </c>
      <c r="D42" s="133">
        <f>+[14]Enero!D38+[14]Febrero!D38+[14]Marzo!D38+[14]Abril!D38+[14]Mayo!D38+[14]junio!D38+[14]Julio!D38+[14]Agosto!D38+[14]Septiembre!D38+[14]Octubre!D38+[14]Noviembre!D38+[14]Diciembre!D38</f>
        <v>199.88265682656828</v>
      </c>
      <c r="E42" s="133">
        <f>+[14]Enero!E38+[14]Febrero!E38+[14]Marzo!E38+[14]Abril!E38+[14]Mayo!E38+[14]junio!E38+[14]Julio!E38+[14]Agosto!E38+[14]Septiembre!E38+[14]Octubre!E38+[14]Noviembre!E38+[14]Diciembre!E38</f>
        <v>1024.8826568265681</v>
      </c>
      <c r="F42" s="133">
        <f>+[14]Enero!F38+[14]Febrero!F38+[14]Marzo!F38+[14]Abril!F38+[14]Mayo!F38+[14]junio!F38+[14]Julio!F38+[14]Agosto!F38+[14]Septiembre!F38+[14]Octubre!F38+[14]Noviembre!F38+[14]Diciembre!F38</f>
        <v>45044.313653136531</v>
      </c>
      <c r="G42" s="133">
        <f>+[14]Enero!G38+[14]Febrero!G38+[14]Marzo!G38+[14]Abril!G38+[14]Mayo!G38+[14]junio!G38+[14]Julio!G38+[14]Agosto!G38+[14]Septiembre!G38+[14]Octubre!G38+[14]Noviembre!G38+[14]Diciembre!G38</f>
        <v>0</v>
      </c>
      <c r="H42" s="133">
        <f>+[14]Enero!H38+[14]Febrero!H38+[14]Marzo!H38+[14]Abril!H38+[14]Mayo!H38+[14]junio!H38+[14]Julio!H38+[14]Agosto!H38+[14]Septiembre!H38+[14]Octubre!H38+[14]Noviembre!H38+[14]Diciembre!H38</f>
        <v>0</v>
      </c>
      <c r="I42" s="133">
        <f>+[14]Enero!I38+[14]Febrero!I38+[14]Marzo!I38+[14]Abril!I38+[14]Mayo!I38+[14]junio!I38+[14]Julio!I38+[14]Agosto!I38+[14]Septiembre!I38+[14]Octubre!I38+[14]Noviembre!I38+[14]Diciembre!I38</f>
        <v>147</v>
      </c>
      <c r="J42" s="134">
        <f t="shared" si="0"/>
        <v>69899</v>
      </c>
      <c r="K42" s="148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</row>
    <row r="43" spans="1:30" ht="20.100000000000001" customHeight="1" x14ac:dyDescent="0.2">
      <c r="A43" s="132" t="s">
        <v>164</v>
      </c>
      <c r="B43" s="133">
        <f>+[14]Enero!B39+[14]Febrero!B39+[14]Marzo!B39+[14]Abril!B39+[14]Mayo!B39+[14]junio!B39+[14]Julio!B39+[14]Agosto!B39+[14]Septiembre!B39+[14]Octubre!B39+[14]Noviembre!B39+[14]Diciembre!B39</f>
        <v>0</v>
      </c>
      <c r="C43" s="133">
        <f>+[14]Enero!C39+[14]Febrero!C39+[14]Marzo!C39+[14]Abril!C39+[14]Mayo!C39+[14]junio!C39+[14]Julio!C39+[14]Agosto!C39+[14]Septiembre!C39+[14]Octubre!C39+[14]Noviembre!C39+[14]Diciembre!C39</f>
        <v>0</v>
      </c>
      <c r="D43" s="133">
        <f>+[14]Enero!D39+[14]Febrero!D39+[14]Marzo!D39+[14]Abril!D39+[14]Mayo!D39+[14]junio!D39+[14]Julio!D39+[14]Agosto!D39+[14]Septiembre!D39+[14]Octubre!D39+[14]Noviembre!D39+[14]Diciembre!D39</f>
        <v>47</v>
      </c>
      <c r="E43" s="133">
        <f>+[14]Enero!E39+[14]Febrero!E39+[14]Marzo!E39+[14]Abril!E39+[14]Mayo!E39+[14]junio!E39+[14]Julio!E39+[14]Agosto!E39+[14]Septiembre!E39+[14]Octubre!E39+[14]Noviembre!E39+[14]Diciembre!E39</f>
        <v>0</v>
      </c>
      <c r="F43" s="133">
        <f>+[14]Enero!F39+[14]Febrero!F39+[14]Marzo!F39+[14]Abril!F39+[14]Mayo!F39+[14]junio!F39+[14]Julio!F39+[14]Agosto!F39+[14]Septiembre!F39+[14]Octubre!F39+[14]Noviembre!F39+[14]Diciembre!F39</f>
        <v>0</v>
      </c>
      <c r="G43" s="133">
        <f>+[14]Enero!G39+[14]Febrero!G39+[14]Marzo!G39+[14]Abril!G39+[14]Mayo!G39+[14]junio!G39+[14]Julio!G39+[14]Agosto!G39+[14]Septiembre!G39+[14]Octubre!G39+[14]Noviembre!G39+[14]Diciembre!G39</f>
        <v>0</v>
      </c>
      <c r="H43" s="133">
        <f>+[14]Enero!H39+[14]Febrero!H39+[14]Marzo!H39+[14]Abril!H39+[14]Mayo!H39+[14]junio!H39+[14]Julio!H39+[14]Agosto!H39+[14]Septiembre!H39+[14]Octubre!H39+[14]Noviembre!H39+[14]Diciembre!H39</f>
        <v>0</v>
      </c>
      <c r="I43" s="133">
        <f>+[14]Enero!I39+[14]Febrero!I39+[14]Marzo!I39+[14]Abril!I39+[14]Mayo!I39+[14]junio!I39+[14]Julio!I39+[14]Agosto!I39+[14]Septiembre!I39+[14]Octubre!I39+[14]Noviembre!I39+[14]Diciembre!I39</f>
        <v>20</v>
      </c>
      <c r="J43" s="134">
        <f t="shared" si="0"/>
        <v>67</v>
      </c>
      <c r="K43" s="148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</row>
    <row r="44" spans="1:30" ht="20.100000000000001" customHeight="1" x14ac:dyDescent="0.2">
      <c r="A44" s="132" t="s">
        <v>165</v>
      </c>
      <c r="B44" s="133">
        <f>+[14]Enero!B40+[14]Febrero!B40+[14]Marzo!B40+[14]Abril!B40+[14]Mayo!B40+[14]junio!B40+[14]Julio!B40+[14]Agosto!B40+[14]Septiembre!B40+[14]Octubre!B40+[14]Noviembre!B40+[14]Diciembre!B40</f>
        <v>5926.0667155425217</v>
      </c>
      <c r="C44" s="133">
        <f>+[14]Enero!C40+[14]Febrero!C40+[14]Marzo!C40+[14]Abril!C40+[14]Mayo!C40+[14]junio!C40+[14]Julio!C40+[14]Agosto!C40+[14]Septiembre!C40+[14]Octubre!C40+[14]Noviembre!C40+[14]Diciembre!C40</f>
        <v>9040.293499511241</v>
      </c>
      <c r="D44" s="133">
        <f>+[14]Enero!D40+[14]Febrero!D40+[14]Marzo!D40+[14]Abril!D40+[14]Mayo!D40+[14]junio!D40+[14]Julio!D40+[14]Agosto!D40+[14]Septiembre!D40+[14]Octubre!D40+[14]Noviembre!D40+[14]Diciembre!D40</f>
        <v>27838.214565004888</v>
      </c>
      <c r="E44" s="133">
        <f>+[14]Enero!E40+[14]Febrero!E40+[14]Marzo!E40+[14]Abril!E40+[14]Mayo!E40+[14]junio!E40+[14]Julio!E40+[14]Agosto!E40+[14]Septiembre!E40+[14]Octubre!E40+[14]Noviembre!E40+[14]Diciembre!E40</f>
        <v>2899.8030303030305</v>
      </c>
      <c r="F44" s="133">
        <f>+[14]Enero!F40+[14]Febrero!F40+[14]Marzo!F40+[14]Abril!F40+[14]Mayo!F40+[14]junio!F40+[14]Julio!F40+[14]Agosto!F40+[14]Septiembre!F40+[14]Octubre!F40+[14]Noviembre!F40+[14]Diciembre!F40</f>
        <v>8169.4215542521997</v>
      </c>
      <c r="G44" s="133">
        <f>+[14]Enero!G40+[14]Febrero!G40+[14]Marzo!G40+[14]Abril!G40+[14]Mayo!G40+[14]junio!G40+[14]Julio!G40+[14]Agosto!G40+[14]Septiembre!G40+[14]Octubre!G40+[14]Noviembre!G40+[14]Diciembre!G40</f>
        <v>4644.9213098729224</v>
      </c>
      <c r="H44" s="133">
        <f>+[14]Enero!H40+[14]Febrero!H40+[14]Marzo!H40+[14]Abril!H40+[14]Mayo!H40+[14]junio!H40+[14]Julio!H40+[14]Agosto!H40+[14]Septiembre!H40+[14]Octubre!H40+[14]Noviembre!H40+[14]Diciembre!H40</f>
        <v>9118.5821114369501</v>
      </c>
      <c r="I44" s="133">
        <f>+[14]Enero!I40+[14]Febrero!I40+[14]Marzo!I40+[14]Abril!I40+[14]Mayo!I40+[14]junio!I40+[14]Julio!I40+[14]Agosto!I40+[14]Septiembre!I40+[14]Octubre!I40+[14]Noviembre!I40+[14]Diciembre!I40</f>
        <v>1347.6972140762464</v>
      </c>
      <c r="J44" s="134">
        <f t="shared" si="0"/>
        <v>68985.000000000015</v>
      </c>
      <c r="K44" s="148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</row>
    <row r="45" spans="1:30" ht="20.100000000000001" customHeight="1" x14ac:dyDescent="0.2">
      <c r="A45" s="132" t="s">
        <v>166</v>
      </c>
      <c r="B45" s="135">
        <f>+[14]Enero!B41+[14]Febrero!B41+[14]Marzo!B41+[14]Abril!B41+[14]Mayo!B41+[14]junio!B41+[14]Julio!B41+[14]Agosto!B41+[14]Septiembre!B41+[14]Octubre!B41+[14]Noviembre!B41+[14]Diciembre!B41</f>
        <v>47746.645368644342</v>
      </c>
      <c r="C45" s="135">
        <f>+[14]Enero!C41+[14]Febrero!C41+[14]Marzo!C41+[14]Abril!C41+[14]Mayo!C41+[14]junio!C41+[14]Julio!C41+[14]Agosto!C41+[14]Septiembre!C41+[14]Octubre!C41+[14]Noviembre!C41+[14]Diciembre!C41</f>
        <v>40709.838722118657</v>
      </c>
      <c r="D45" s="135">
        <f>+[14]Enero!D41+[14]Febrero!D41+[14]Marzo!D41+[14]Abril!D41+[14]Mayo!D41+[14]junio!D41+[14]Julio!D41+[14]Agosto!D41+[14]Septiembre!D41+[14]Octubre!D41+[14]Noviembre!D41+[14]Diciembre!D41</f>
        <v>20570.602686893359</v>
      </c>
      <c r="E45" s="135">
        <f>+[14]Enero!E41+[14]Febrero!E41+[14]Marzo!E41+[14]Abril!E41+[14]Mayo!E41+[14]junio!E41+[14]Julio!E41+[14]Agosto!E41+[14]Septiembre!E41+[14]Octubre!E41+[14]Noviembre!E41+[14]Diciembre!E41</f>
        <v>57849.88018255448</v>
      </c>
      <c r="F45" s="135">
        <f>+[14]Enero!F41+[14]Febrero!F41+[14]Marzo!F41+[14]Abril!F41+[14]Mayo!F41+[14]junio!F41+[14]Julio!F41+[14]Agosto!F41+[14]Septiembre!F41+[14]Octubre!F41+[14]Noviembre!F41+[14]Diciembre!F41</f>
        <v>21643.571511216815</v>
      </c>
      <c r="G45" s="135">
        <f>+[14]Enero!G41+[14]Febrero!G41+[14]Marzo!G41+[14]Abril!G41+[14]Mayo!G41+[14]junio!G41+[14]Julio!G41+[14]Agosto!G41+[14]Septiembre!G41+[14]Octubre!G41+[14]Noviembre!G41+[14]Diciembre!G41</f>
        <v>25968.531400655655</v>
      </c>
      <c r="H45" s="135">
        <f>+[14]Enero!H41+[14]Febrero!H41+[14]Marzo!H41+[14]Abril!H41+[14]Mayo!H41+[14]junio!H41+[14]Julio!H41+[14]Agosto!H41+[14]Septiembre!H41+[14]Octubre!H41+[14]Noviembre!H41+[14]Diciembre!H41</f>
        <v>31178.123545670758</v>
      </c>
      <c r="I45" s="135">
        <f>+[14]Enero!I41+[14]Febrero!I41+[14]Marzo!I41+[14]Abril!I41+[14]Mayo!I41+[14]junio!I41+[14]Julio!I41+[14]Agosto!I41+[14]Septiembre!I41+[14]Octubre!I41+[14]Noviembre!I41+[14]Diciembre!I41</f>
        <v>9814.8065822459339</v>
      </c>
      <c r="J45" s="134">
        <f>SUM(B45:I45)</f>
        <v>255482</v>
      </c>
      <c r="K45" s="148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</row>
    <row r="46" spans="1:30" ht="20.100000000000001" customHeight="1" thickBot="1" x14ac:dyDescent="0.25">
      <c r="A46" s="136" t="s">
        <v>10</v>
      </c>
      <c r="B46" s="137">
        <f t="shared" ref="B46:J46" si="1">SUM(B12:B45)</f>
        <v>281595.98344511649</v>
      </c>
      <c r="C46" s="137">
        <f t="shared" si="1"/>
        <v>1414651.4111676076</v>
      </c>
      <c r="D46" s="137">
        <f t="shared" si="1"/>
        <v>972159.16839467676</v>
      </c>
      <c r="E46" s="137">
        <f t="shared" si="1"/>
        <v>775997.35292168579</v>
      </c>
      <c r="F46" s="137">
        <f t="shared" si="1"/>
        <v>378410.21554765152</v>
      </c>
      <c r="G46" s="137">
        <f t="shared" si="1"/>
        <v>291429.39099803986</v>
      </c>
      <c r="H46" s="137">
        <f t="shared" si="1"/>
        <v>1113110.4466889009</v>
      </c>
      <c r="I46" s="137">
        <f t="shared" si="1"/>
        <v>225108.03083632037</v>
      </c>
      <c r="J46" s="138">
        <f t="shared" si="1"/>
        <v>5452462</v>
      </c>
      <c r="K46" s="148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</row>
    <row r="47" spans="1:30" x14ac:dyDescent="0.2">
      <c r="A47" s="131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</row>
    <row r="48" spans="1:30" ht="15" x14ac:dyDescent="0.25">
      <c r="A48" s="117" t="s">
        <v>203</v>
      </c>
      <c r="B48" s="91"/>
      <c r="C48" s="91"/>
      <c r="D48" s="91"/>
      <c r="E48" s="9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</row>
    <row r="49" spans="1:30" ht="15" x14ac:dyDescent="0.25">
      <c r="A49" s="117"/>
      <c r="B49" s="91"/>
      <c r="C49" s="91"/>
      <c r="D49" s="91"/>
      <c r="E49" s="9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</row>
    <row r="50" spans="1:30" ht="15" x14ac:dyDescent="0.25">
      <c r="A50" s="117"/>
      <c r="B50" s="91"/>
      <c r="C50" s="91"/>
      <c r="D50" s="91"/>
      <c r="E50" s="9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</row>
    <row r="51" spans="1:30" ht="15" customHeight="1" x14ac:dyDescent="0.2">
      <c r="A51" s="90"/>
      <c r="B51" s="91"/>
      <c r="C51" s="91"/>
      <c r="D51" s="91"/>
      <c r="E51" s="9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</row>
    <row r="52" spans="1:30" x14ac:dyDescent="0.2">
      <c r="A52" s="131"/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</row>
    <row r="53" spans="1:30" x14ac:dyDescent="0.2">
      <c r="A53" s="131"/>
      <c r="B53" s="131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</row>
    <row r="54" spans="1:30" x14ac:dyDescent="0.2">
      <c r="A54" s="131"/>
      <c r="B54" s="131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</row>
    <row r="55" spans="1:30" x14ac:dyDescent="0.2">
      <c r="A55" s="131"/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</row>
    <row r="56" spans="1:30" ht="15.75" x14ac:dyDescent="0.25">
      <c r="A56" s="240" t="s">
        <v>200</v>
      </c>
      <c r="B56" s="240"/>
      <c r="C56" s="240"/>
      <c r="D56" s="240"/>
      <c r="E56" s="240"/>
      <c r="F56" s="240"/>
      <c r="G56" s="240"/>
      <c r="H56" s="240"/>
      <c r="I56" s="240"/>
      <c r="J56" s="240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</row>
    <row r="57" spans="1:30" ht="15.75" x14ac:dyDescent="0.25">
      <c r="A57" s="240" t="s">
        <v>0</v>
      </c>
      <c r="B57" s="240"/>
      <c r="C57" s="240"/>
      <c r="D57" s="240"/>
      <c r="E57" s="240"/>
      <c r="F57" s="240"/>
      <c r="G57" s="240"/>
      <c r="H57" s="240"/>
      <c r="I57" s="240"/>
      <c r="J57" s="240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</row>
    <row r="58" spans="1:30" ht="12.75" thickBot="1" x14ac:dyDescent="0.25">
      <c r="A58" s="131"/>
      <c r="B58" s="131"/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</row>
    <row r="59" spans="1:30" s="113" customFormat="1" ht="19.5" customHeight="1" x14ac:dyDescent="0.2">
      <c r="A59" s="100" t="s">
        <v>1</v>
      </c>
      <c r="B59" s="101" t="s">
        <v>2</v>
      </c>
      <c r="C59" s="101" t="s">
        <v>3</v>
      </c>
      <c r="D59" s="101" t="s">
        <v>4</v>
      </c>
      <c r="E59" s="101" t="s">
        <v>5</v>
      </c>
      <c r="F59" s="101" t="s">
        <v>6</v>
      </c>
      <c r="G59" s="101" t="s">
        <v>7</v>
      </c>
      <c r="H59" s="101" t="s">
        <v>8</v>
      </c>
      <c r="I59" s="101" t="s">
        <v>9</v>
      </c>
      <c r="J59" s="102" t="s">
        <v>10</v>
      </c>
      <c r="K59" s="147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</row>
    <row r="60" spans="1:30" ht="20.100000000000001" customHeight="1" x14ac:dyDescent="0.2">
      <c r="A60" s="132" t="s">
        <v>133</v>
      </c>
      <c r="B60" s="133">
        <f>+[14]Enero!B52+[14]Febrero!B56+[14]Marzo!B56+[14]Abril!B55+[14]Mayo!B56+[14]junio!B56+[14]Julio!B56+[14]Agosto!B56+[14]Septiembre!B56+[14]Octubre!B56+[14]Noviembre!B56+[14]Diciembre!B56</f>
        <v>32936</v>
      </c>
      <c r="C60" s="133">
        <f>+[14]Enero!C52+[14]Febrero!C56+[14]Marzo!C56+[14]Abril!C55+[14]Mayo!C56+[14]junio!C56+[14]Julio!C56+[14]Agosto!C56+[14]Septiembre!C56+[14]Octubre!C56+[14]Noviembre!C56+[14]Diciembre!C56</f>
        <v>1271003</v>
      </c>
      <c r="D60" s="133">
        <f>+[14]Enero!D52+[14]Febrero!D56+[14]Marzo!D56+[14]Abril!D55+[14]Mayo!D56+[14]junio!D56+[14]Julio!D56+[14]Agosto!D56+[14]Septiembre!D56+[14]Octubre!D56+[14]Noviembre!D56+[14]Diciembre!D56</f>
        <v>668226</v>
      </c>
      <c r="E60" s="133">
        <f>+[14]Enero!E52+[14]Febrero!E56+[14]Marzo!E56+[14]Abril!E55+[14]Mayo!E56+[14]junio!E56+[14]Julio!E56+[14]Agosto!E56+[14]Septiembre!E56+[14]Octubre!E56+[14]Noviembre!E56+[14]Diciembre!E56</f>
        <v>448201</v>
      </c>
      <c r="F60" s="133">
        <f>+[14]Enero!F52+[14]Febrero!F56+[14]Marzo!F56+[14]Abril!F55+[14]Mayo!F56+[14]junio!F56+[14]Julio!F56+[14]Agosto!F56+[14]Septiembre!F56+[14]Octubre!F56+[14]Noviembre!F56+[14]Diciembre!F56</f>
        <v>49469</v>
      </c>
      <c r="G60" s="133">
        <f>+[14]Enero!G52+[14]Febrero!G56+[14]Marzo!G56+[14]Abril!G55+[14]Mayo!G56+[14]junio!G56+[14]Julio!G56+[14]Agosto!G56+[14]Septiembre!G56+[14]Octubre!G56+[14]Noviembre!G56+[14]Diciembre!G56</f>
        <v>0</v>
      </c>
      <c r="H60" s="133">
        <f>+[14]Enero!H52+[14]Febrero!H56+[14]Marzo!H56+[14]Abril!H55+[14]Mayo!H56+[14]junio!H56+[14]Julio!H56+[14]Agosto!H56+[14]Septiembre!H56+[14]Octubre!H56+[14]Noviembre!H56+[14]Diciembre!H56</f>
        <v>74774</v>
      </c>
      <c r="I60" s="133">
        <f>+[14]Enero!I52+[14]Febrero!I56+[14]Marzo!I56+[14]Abril!I55+[14]Mayo!I56+[14]junio!I56+[14]Julio!I56+[14]Agosto!I56+[14]Septiembre!I56+[14]Octubre!I56+[14]Noviembre!I56+[14]Diciembre!I56</f>
        <v>49588</v>
      </c>
      <c r="J60" s="134">
        <f>SUM(B60:I60)</f>
        <v>2594197</v>
      </c>
      <c r="K60" s="148"/>
      <c r="L60" s="148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</row>
    <row r="61" spans="1:30" ht="20.100000000000001" customHeight="1" x14ac:dyDescent="0.2">
      <c r="A61" s="132" t="s">
        <v>134</v>
      </c>
      <c r="B61" s="133">
        <f>+[14]Enero!B53+[14]Febrero!B57+[14]Marzo!B57+[14]Abril!B56+[14]Mayo!B57+[14]junio!B57+[14]Julio!B57+[14]Agosto!B57+[14]Septiembre!B57+[14]Octubre!B57+[14]Noviembre!B57+[14]Diciembre!B57</f>
        <v>26843.391686927156</v>
      </c>
      <c r="C61" s="133">
        <f>+[14]Enero!C53+[14]Febrero!C57+[14]Marzo!C57+[14]Abril!C56+[14]Mayo!C57+[14]junio!C57+[14]Julio!C57+[14]Agosto!C57+[14]Septiembre!C57+[14]Octubre!C57+[14]Noviembre!C57+[14]Diciembre!C57</f>
        <v>35821.227244420224</v>
      </c>
      <c r="D61" s="133">
        <f>+[14]Enero!D53+[14]Febrero!D57+[14]Marzo!D57+[14]Abril!D56+[14]Mayo!D57+[14]junio!D57+[14]Julio!D57+[14]Agosto!D57+[14]Septiembre!D57+[14]Octubre!D57+[14]Noviembre!D57+[14]Diciembre!D57</f>
        <v>29096.136283238771</v>
      </c>
      <c r="E61" s="133">
        <f>+[14]Enero!E53+[14]Febrero!E57+[14]Marzo!E57+[14]Abril!E56+[14]Mayo!E57+[14]junio!E57+[14]Julio!E57+[14]Agosto!E57+[14]Septiembre!E57+[14]Octubre!E57+[14]Noviembre!E57+[14]Diciembre!E57</f>
        <v>19427.620659571814</v>
      </c>
      <c r="F61" s="133">
        <f>+[14]Enero!F53+[14]Febrero!F57+[14]Marzo!F57+[14]Abril!F56+[14]Mayo!F57+[14]junio!F57+[14]Julio!F57+[14]Agosto!F57+[14]Septiembre!F57+[14]Octubre!F57+[14]Noviembre!F57+[14]Diciembre!F57</f>
        <v>35191.784446835925</v>
      </c>
      <c r="G61" s="133">
        <f>+[14]Enero!G53+[14]Febrero!G57+[14]Marzo!G57+[14]Abril!G56+[14]Mayo!G57+[14]junio!G57+[14]Julio!G57+[14]Agosto!G57+[14]Septiembre!G57+[14]Octubre!G57+[14]Noviembre!G57+[14]Diciembre!G57</f>
        <v>43834.161200603863</v>
      </c>
      <c r="H61" s="133">
        <f>+[14]Enero!H53+[14]Febrero!H57+[14]Marzo!H57+[14]Abril!H56+[14]Mayo!H57+[14]junio!H57+[14]Julio!H57+[14]Agosto!H57+[14]Septiembre!H57+[14]Octubre!H57+[14]Noviembre!H57+[14]Diciembre!H57</f>
        <v>177113.30877439101</v>
      </c>
      <c r="I61" s="133">
        <f>+[14]Enero!I53+[14]Febrero!I57+[14]Marzo!I57+[14]Abril!I56+[14]Mayo!I57+[14]junio!I57+[14]Julio!I57+[14]Agosto!I57+[14]Septiembre!I57+[14]Octubre!I57+[14]Noviembre!I57+[14]Diciembre!I57</f>
        <v>17702.369704011217</v>
      </c>
      <c r="J61" s="134">
        <f t="shared" ref="J61:J91" si="2">SUM(B61:I61)</f>
        <v>385030</v>
      </c>
      <c r="K61" s="148"/>
      <c r="L61" s="148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</row>
    <row r="62" spans="1:30" ht="20.100000000000001" customHeight="1" x14ac:dyDescent="0.2">
      <c r="A62" s="132" t="s">
        <v>135</v>
      </c>
      <c r="B62" s="133">
        <f>+[14]Enero!B54+[14]Febrero!B58+[14]Marzo!B58+[14]Abril!B57+[14]Mayo!B58+[14]junio!B58+[14]Julio!B58+[14]Agosto!B58+[14]Septiembre!B58+[14]Octubre!B58+[14]Noviembre!B58+[14]Diciembre!B58</f>
        <v>0</v>
      </c>
      <c r="C62" s="133">
        <f>+[14]Enero!C54+[14]Febrero!C58+[14]Marzo!C58+[14]Abril!C57+[14]Mayo!C58+[14]junio!C58+[14]Julio!C58+[14]Agosto!C58+[14]Septiembre!C58+[14]Octubre!C58+[14]Noviembre!C58+[14]Diciembre!C58</f>
        <v>0</v>
      </c>
      <c r="D62" s="133">
        <f>+[14]Enero!D54+[14]Febrero!D58+[14]Marzo!D58+[14]Abril!D57+[14]Mayo!D58+[14]junio!D58+[14]Julio!D58+[14]Agosto!D58+[14]Septiembre!D58+[14]Octubre!D58+[14]Noviembre!D58+[14]Diciembre!D58</f>
        <v>20</v>
      </c>
      <c r="E62" s="133">
        <f>+[14]Enero!E54+[14]Febrero!E58+[14]Marzo!E58+[14]Abril!E57+[14]Mayo!E58+[14]junio!E58+[14]Julio!E58+[14]Agosto!E58+[14]Septiembre!E58+[14]Octubre!E58+[14]Noviembre!E58+[14]Diciembre!E58</f>
        <v>0</v>
      </c>
      <c r="F62" s="133">
        <f>+[14]Enero!F54+[14]Febrero!F58+[14]Marzo!F58+[14]Abril!F57+[14]Mayo!F58+[14]junio!F58+[14]Julio!F58+[14]Agosto!F58+[14]Septiembre!F58+[14]Octubre!F58+[14]Noviembre!F58+[14]Diciembre!F58</f>
        <v>0</v>
      </c>
      <c r="G62" s="133">
        <f>+[14]Enero!G54+[14]Febrero!G58+[14]Marzo!G58+[14]Abril!G57+[14]Mayo!G58+[14]junio!G58+[14]Julio!G58+[14]Agosto!G58+[14]Septiembre!G58+[14]Octubre!G58+[14]Noviembre!G58+[14]Diciembre!G58</f>
        <v>17780</v>
      </c>
      <c r="H62" s="133">
        <f>+[14]Enero!H54+[14]Febrero!H58+[14]Marzo!H58+[14]Abril!H57+[14]Mayo!H58+[14]junio!H58+[14]Julio!H58+[14]Agosto!H58+[14]Septiembre!H58+[14]Octubre!H58+[14]Noviembre!H58+[14]Diciembre!H58</f>
        <v>1865</v>
      </c>
      <c r="I62" s="133">
        <f>+[14]Enero!I54+[14]Febrero!I58+[14]Marzo!I58+[14]Abril!I57+[14]Mayo!I58+[14]junio!I58+[14]Julio!I58+[14]Agosto!I58+[14]Septiembre!I58+[14]Octubre!I58+[14]Noviembre!I58+[14]Diciembre!I58</f>
        <v>0</v>
      </c>
      <c r="J62" s="134">
        <f t="shared" si="2"/>
        <v>19665</v>
      </c>
      <c r="K62" s="148"/>
      <c r="L62" s="148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</row>
    <row r="63" spans="1:30" ht="20.100000000000001" customHeight="1" x14ac:dyDescent="0.2">
      <c r="A63" s="132" t="s">
        <v>136</v>
      </c>
      <c r="B63" s="133">
        <f>+([14]Enero!B55+[14]Febrero!B59+[14]Marzo!B59+[14]Abril!B58+[14]Mayo!B59+[14]junio!B59+[14]Julio!B59+[14]Agosto!B59+[14]Septiembre!B59+[14]Octubre!B59+[14]Noviembre!B59+[14]Diciembre!B59)/6</f>
        <v>14281.166666666666</v>
      </c>
      <c r="C63" s="133">
        <f>+([14]Enero!C55+[14]Febrero!C59+[14]Marzo!C59+[14]Abril!C58+[14]Mayo!C59+[14]junio!C59+[14]Julio!C59+[14]Agosto!C59+[14]Septiembre!C59+[14]Octubre!C59+[14]Noviembre!C59+[14]Diciembre!C59)/6</f>
        <v>479408.33333333331</v>
      </c>
      <c r="D63" s="133">
        <f>+([14]Enero!D55+[14]Febrero!D59+[14]Marzo!D59+[14]Abril!D58+[14]Mayo!D59+[14]junio!D59+[14]Julio!D59+[14]Agosto!D59+[14]Septiembre!D59+[14]Octubre!D59+[14]Noviembre!D59+[14]Diciembre!D59)/6</f>
        <v>48434.333333333336</v>
      </c>
      <c r="E63" s="133">
        <f>+([14]Enero!E55+[14]Febrero!E59+[14]Marzo!E59+[14]Abril!E58+[14]Mayo!E59+[14]junio!E59+[14]Julio!E59+[14]Agosto!E59+[14]Septiembre!E59+[14]Octubre!E59+[14]Noviembre!E59+[14]Diciembre!E59)/6</f>
        <v>8283.3333333333339</v>
      </c>
      <c r="F63" s="133">
        <f>+([14]Enero!F55+[14]Febrero!F59+[14]Marzo!F59+[14]Abril!F58+[14]Mayo!F59+[14]junio!F59+[14]Julio!F59+[14]Agosto!F59+[14]Septiembre!F59+[14]Octubre!F59+[14]Noviembre!F59+[14]Diciembre!F59)/6</f>
        <v>26034.666666666668</v>
      </c>
      <c r="G63" s="133">
        <f>+([14]Enero!G55+[14]Febrero!G59+[14]Marzo!G59+[14]Abril!G58+[14]Mayo!G59+[14]junio!G59+[14]Julio!G59+[14]Agosto!G59+[14]Septiembre!G59+[14]Octubre!G59+[14]Noviembre!G59+[14]Diciembre!G59)/6</f>
        <v>60610.833333333336</v>
      </c>
      <c r="H63" s="133">
        <f>+([14]Enero!H55+[14]Febrero!H59+[14]Marzo!H59+[14]Abril!H58+[14]Mayo!H59+[14]junio!H59+[14]Julio!H59+[14]Agosto!H59+[14]Septiembre!H59+[14]Octubre!H59+[14]Noviembre!H59+[14]Diciembre!H59)/6</f>
        <v>3580</v>
      </c>
      <c r="I63" s="133">
        <f>+([14]Enero!I55+[14]Febrero!I59+[14]Marzo!I59+[14]Abril!I58+[14]Mayo!I59+[14]junio!I59+[14]Julio!I59+[14]Agosto!I59+[14]Septiembre!I59+[14]Octubre!I59+[14]Noviembre!I59+[14]Diciembre!I59)/6</f>
        <v>138360.83333333334</v>
      </c>
      <c r="J63" s="134">
        <f>SUM(B63:I63)</f>
        <v>778993.50000000012</v>
      </c>
      <c r="K63" s="148"/>
      <c r="L63" s="148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</row>
    <row r="64" spans="1:30" ht="20.100000000000001" customHeight="1" x14ac:dyDescent="0.2">
      <c r="A64" s="132" t="s">
        <v>137</v>
      </c>
      <c r="B64" s="133">
        <f>+[14]Enero!B56+[14]Febrero!B60+[14]Marzo!B60+[14]Abril!B59+[14]Mayo!B60+[14]junio!B60+[14]Julio!B60+[14]Agosto!B60+[14]Septiembre!B60+[14]Octubre!B60+[14]Noviembre!B60+[14]Diciembre!B60</f>
        <v>96</v>
      </c>
      <c r="C64" s="133">
        <f>+[14]Enero!C56+[14]Febrero!C60+[14]Marzo!C60+[14]Abril!C59+[14]Mayo!C60+[14]junio!C60+[14]Julio!C60+[14]Agosto!C60+[14]Septiembre!C60+[14]Octubre!C60+[14]Noviembre!C60+[14]Diciembre!C60</f>
        <v>363.61808552373481</v>
      </c>
      <c r="D64" s="133">
        <f>+[14]Enero!D56+[14]Febrero!D60+[14]Marzo!D60+[14]Abril!D59+[14]Mayo!D60+[14]junio!D60+[14]Julio!D60+[14]Agosto!D60+[14]Septiembre!D60+[14]Octubre!D60+[14]Noviembre!D60+[14]Diciembre!D60</f>
        <v>25133.047262574484</v>
      </c>
      <c r="E64" s="133">
        <f>+[14]Enero!E56+[14]Febrero!E60+[14]Marzo!E60+[14]Abril!E59+[14]Mayo!E60+[14]junio!E60+[14]Julio!E60+[14]Agosto!E60+[14]Septiembre!E60+[14]Octubre!E60+[14]Noviembre!E60+[14]Diciembre!E60</f>
        <v>12</v>
      </c>
      <c r="F64" s="133">
        <f>+[14]Enero!F56+[14]Febrero!F60+[14]Marzo!F60+[14]Abril!F59+[14]Mayo!F60+[14]junio!F60+[14]Julio!F60+[14]Agosto!F60+[14]Septiembre!F60+[14]Octubre!F60+[14]Noviembre!F60+[14]Diciembre!F60</f>
        <v>186.9936610580346</v>
      </c>
      <c r="G64" s="133">
        <f>+[14]Enero!G56+[14]Febrero!G60+[14]Marzo!G60+[14]Abril!G59+[14]Mayo!G60+[14]junio!G60+[14]Julio!G60+[14]Agosto!G60+[14]Septiembre!G60+[14]Octubre!G60+[14]Noviembre!G60+[14]Diciembre!G60</f>
        <v>150</v>
      </c>
      <c r="H64" s="133">
        <f>+[14]Enero!H56+[14]Febrero!H60+[14]Marzo!H60+[14]Abril!H59+[14]Mayo!H60+[14]junio!H60+[14]Julio!H60+[14]Agosto!H60+[14]Septiembre!H60+[14]Octubre!H60+[14]Noviembre!H60+[14]Diciembre!H60</f>
        <v>35388.361335594986</v>
      </c>
      <c r="I64" s="133">
        <f>+[14]Enero!I56+[14]Febrero!I60+[14]Marzo!I60+[14]Abril!I59+[14]Mayo!I60+[14]junio!I60+[14]Julio!I60+[14]Agosto!I60+[14]Septiembre!I60+[14]Octubre!I60+[14]Noviembre!I60+[14]Diciembre!I60</f>
        <v>5759.9796552487569</v>
      </c>
      <c r="J64" s="134">
        <f t="shared" si="2"/>
        <v>67090</v>
      </c>
      <c r="K64" s="148"/>
      <c r="L64" s="148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</row>
    <row r="65" spans="1:30" ht="20.100000000000001" customHeight="1" x14ac:dyDescent="0.2">
      <c r="A65" s="132" t="s">
        <v>138</v>
      </c>
      <c r="B65" s="133">
        <f>+[14]Enero!B57+[14]Febrero!B61+[14]Marzo!B61+[14]Abril!B60+[14]Mayo!B61+[14]junio!B61+[14]Julio!B61+[14]Agosto!B61+[14]Septiembre!B61+[14]Octubre!B61+[14]Noviembre!B61+[14]Diciembre!B61</f>
        <v>4878.0141730415708</v>
      </c>
      <c r="C65" s="133">
        <f>+[14]Enero!C57+[14]Febrero!C61+[14]Marzo!C61+[14]Abril!C60+[14]Mayo!C61+[14]junio!C61+[14]Julio!C61+[14]Agosto!C61+[14]Septiembre!C61+[14]Octubre!C61+[14]Noviembre!C61+[14]Diciembre!C61</f>
        <v>4665.9287127945854</v>
      </c>
      <c r="D65" s="133">
        <f>+[14]Enero!D57+[14]Febrero!D61+[14]Marzo!D61+[14]Abril!D60+[14]Mayo!D61+[14]junio!D61+[14]Julio!D61+[14]Agosto!D61+[14]Septiembre!D61+[14]Octubre!D61+[14]Noviembre!D61+[14]Diciembre!D61</f>
        <v>12371.291699953304</v>
      </c>
      <c r="E65" s="133">
        <f>+[14]Enero!E57+[14]Febrero!E61+[14]Marzo!E61+[14]Abril!E60+[14]Mayo!E61+[14]junio!E61+[14]Julio!E61+[14]Agosto!E61+[14]Septiembre!E61+[14]Octubre!E61+[14]Noviembre!E61+[14]Diciembre!E61</f>
        <v>13551.833783015692</v>
      </c>
      <c r="F65" s="133">
        <f>+[14]Enero!F57+[14]Febrero!F61+[14]Marzo!F61+[14]Abril!F60+[14]Mayo!F61+[14]junio!F61+[14]Julio!F61+[14]Agosto!F61+[14]Septiembre!F61+[14]Octubre!F61+[14]Noviembre!F61+[14]Diciembre!F61</f>
        <v>18327.872428326202</v>
      </c>
      <c r="G65" s="133">
        <f>+[14]Enero!G57+[14]Febrero!G61+[14]Marzo!G61+[14]Abril!G60+[14]Mayo!G61+[14]junio!G61+[14]Julio!G61+[14]Agosto!G61+[14]Septiembre!G61+[14]Octubre!G61+[14]Noviembre!G61+[14]Diciembre!G61</f>
        <v>9516.4536951192149</v>
      </c>
      <c r="H65" s="133">
        <f>+[14]Enero!H57+[14]Febrero!H61+[14]Marzo!H61+[14]Abril!H60+[14]Mayo!H61+[14]junio!H61+[14]Julio!H61+[14]Agosto!H61+[14]Septiembre!H61+[14]Octubre!H61+[14]Noviembre!H61+[14]Diciembre!H61</f>
        <v>254565.60550774942</v>
      </c>
      <c r="I65" s="133">
        <f>+[14]Enero!I57+[14]Febrero!I61+[14]Marzo!I61+[14]Abril!I60+[14]Mayo!I61+[14]junio!I61+[14]Julio!I61+[14]Agosto!I61+[14]Septiembre!I61+[14]Octubre!I61+[14]Noviembre!I61+[14]Diciembre!I61</f>
        <v>12098</v>
      </c>
      <c r="J65" s="134">
        <f t="shared" si="2"/>
        <v>329975</v>
      </c>
      <c r="K65" s="148"/>
      <c r="L65" s="148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</row>
    <row r="66" spans="1:30" ht="20.100000000000001" customHeight="1" x14ac:dyDescent="0.2">
      <c r="A66" s="132" t="s">
        <v>139</v>
      </c>
      <c r="B66" s="133">
        <f>+[14]Enero!B58+[14]Febrero!B62+[14]Marzo!B62+[14]Abril!B61+[14]Mayo!B62+[14]junio!B62+[14]Julio!B62+[14]Agosto!B62+[14]Septiembre!B62+[14]Octubre!B62+[14]Noviembre!B62+[14]Diciembre!B62</f>
        <v>935</v>
      </c>
      <c r="C66" s="133">
        <f>+[14]Enero!C58+[14]Febrero!C62+[14]Marzo!C62+[14]Abril!C61+[14]Mayo!C62+[14]junio!C62+[14]Julio!C62+[14]Agosto!C62+[14]Septiembre!C62+[14]Octubre!C62+[14]Noviembre!C62+[14]Diciembre!C62</f>
        <v>1669.9903772528096</v>
      </c>
      <c r="D66" s="133">
        <f>+[14]Enero!D58+[14]Febrero!D62+[14]Marzo!D62+[14]Abril!D61+[14]Mayo!D62+[14]junio!D62+[14]Julio!D62+[14]Agosto!D62+[14]Septiembre!D62+[14]Octubre!D62+[14]Noviembre!D62+[14]Diciembre!D62</f>
        <v>22395.961776514672</v>
      </c>
      <c r="E66" s="133">
        <f>+[14]Enero!E58+[14]Febrero!E62+[14]Marzo!E62+[14]Abril!E61+[14]Mayo!E62+[14]junio!E62+[14]Julio!E62+[14]Agosto!E62+[14]Septiembre!E62+[14]Octubre!E62+[14]Noviembre!E62+[14]Diciembre!E62</f>
        <v>1430.2001528305912</v>
      </c>
      <c r="F66" s="133">
        <f>+[14]Enero!F58+[14]Febrero!F62+[14]Marzo!F62+[14]Abril!F61+[14]Mayo!F62+[14]junio!F62+[14]Julio!F62+[14]Agosto!F62+[14]Septiembre!F62+[14]Octubre!F62+[14]Noviembre!F62+[14]Diciembre!F62</f>
        <v>6464.2205067177456</v>
      </c>
      <c r="G66" s="133">
        <f>+[14]Enero!G58+[14]Febrero!G62+[14]Marzo!G62+[14]Abril!G61+[14]Mayo!G62+[14]junio!G62+[14]Julio!G62+[14]Agosto!G62+[14]Septiembre!G62+[14]Octubre!G62+[14]Noviembre!G62+[14]Diciembre!G62</f>
        <v>71972.420213550184</v>
      </c>
      <c r="H66" s="133">
        <f>+[14]Enero!H58+[14]Febrero!H62+[14]Marzo!H62+[14]Abril!H61+[14]Mayo!H62+[14]junio!H62+[14]Julio!H62+[14]Agosto!H62+[14]Septiembre!H62+[14]Octubre!H62+[14]Noviembre!H62+[14]Diciembre!H62</f>
        <v>149016.20697313399</v>
      </c>
      <c r="I66" s="133">
        <f>+[14]Enero!I58+[14]Febrero!I62+[14]Marzo!I62+[14]Abril!I61+[14]Mayo!I62+[14]junio!I62+[14]Julio!I62+[14]Agosto!I62+[14]Septiembre!I62+[14]Octubre!I62+[14]Noviembre!I62+[14]Diciembre!I62</f>
        <v>46509</v>
      </c>
      <c r="J66" s="134">
        <f t="shared" si="2"/>
        <v>300393</v>
      </c>
      <c r="K66" s="148"/>
      <c r="L66" s="148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</row>
    <row r="67" spans="1:30" ht="20.100000000000001" customHeight="1" x14ac:dyDescent="0.2">
      <c r="A67" s="132" t="s">
        <v>140</v>
      </c>
      <c r="B67" s="133">
        <f>+[14]Enero!B59+[14]Febrero!B63+[14]Marzo!B63+[14]Abril!B62+[14]Mayo!B63+[14]junio!B63+[14]Julio!B63+[14]Agosto!B63+[14]Septiembre!C63+[14]Octubre!B63+[14]Noviembre!B63+[14]Diciembre!B63</f>
        <v>177</v>
      </c>
      <c r="C67" s="133">
        <f>+[14]Enero!C59+[14]Febrero!C63+[14]Marzo!C63+[14]Abril!C62+[14]Mayo!C63+[14]junio!C63+[14]Julio!C63+[14]Agosto!C63+[14]Septiembre!C63+[14]Octubre!C63+[14]Noviembre!C63+[14]Diciembre!C63</f>
        <v>59</v>
      </c>
      <c r="D67" s="133">
        <f>+[14]Enero!D59+[14]Febrero!D63+[14]Marzo!D63+[14]Abril!D62+[14]Mayo!D63+[14]junio!D63+[14]Julio!D63+[14]Agosto!D63+[14]Septiembre!D63+[14]Octubre!D63+[14]Noviembre!D63+[14]Diciembre!D63</f>
        <v>30</v>
      </c>
      <c r="E67" s="133">
        <f>+[14]Enero!E59+[14]Febrero!E63+[14]Marzo!E63+[14]Abril!E62+[14]Mayo!E63+[14]junio!E63+[14]Julio!E63+[14]Agosto!E63+[14]Septiembre!E63+[14]Octubre!E63+[14]Noviembre!E63+[14]Diciembre!E63</f>
        <v>54</v>
      </c>
      <c r="F67" s="133">
        <f>+[14]Enero!F59+[14]Febrero!F63+[14]Marzo!F63+[14]Abril!F62+[14]Mayo!F63+[14]junio!F63+[14]Julio!F63+[14]Agosto!F63+[14]Septiembre!F63+[14]Octubre!F63+[14]Noviembre!F63+[14]Diciembre!F63</f>
        <v>2806.4688935867293</v>
      </c>
      <c r="G67" s="133">
        <f>+[14]Enero!G59+[14]Febrero!G63+[14]Marzo!G63+[14]Abril!G62+[14]Mayo!G63+[14]junio!G63+[14]Julio!G63+[14]Agosto!G63+[14]Septiembre!G63+[14]Octubre!G63+[14]Noviembre!G63+[14]Diciembre!G63</f>
        <v>3280.2980671743212</v>
      </c>
      <c r="H67" s="133">
        <f>+[14]Enero!H59+[14]Febrero!H63+[14]Marzo!H63+[14]Abril!H62+[14]Mayo!H63+[14]junio!H63+[14]Julio!H63+[14]Agosto!H63+[14]Septiembre!H63+[14]Octubre!H63+[14]Noviembre!H63+[14]Diciembre!H63</f>
        <v>2891.2330392389499</v>
      </c>
      <c r="I67" s="133">
        <f>+[14]Enero!I59+[14]Febrero!I63+[14]Marzo!I63+[14]Abril!I62+[14]Mayo!I63+[14]junio!I63+[14]Julio!I63+[14]Agosto!I63+[14]Septiembre!I63+[14]Octubre!I63+[14]Noviembre!I63+[14]Diciembre!I63</f>
        <v>0</v>
      </c>
      <c r="J67" s="134">
        <f>SUM(B67:I67)</f>
        <v>9298</v>
      </c>
      <c r="K67" s="148"/>
      <c r="L67" s="148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</row>
    <row r="68" spans="1:30" ht="20.100000000000001" customHeight="1" x14ac:dyDescent="0.2">
      <c r="A68" s="132" t="s">
        <v>141</v>
      </c>
      <c r="B68" s="133">
        <f>+[14]Enero!B60+[14]Febrero!B64+[14]Marzo!B64+[14]Abril!B63+[14]Mayo!B64+[14]junio!B64+[14]Julio!B64+[14]Agosto!B64+[14]Septiembre!B64+[14]Octubre!B64+[14]Noviembre!B64+[14]Diciembre!B64</f>
        <v>4958.0079639713213</v>
      </c>
      <c r="C68" s="133">
        <f>+[14]Enero!C60+[14]Febrero!C64+[14]Marzo!C64+[14]Abril!C63+[14]Mayo!C64+[14]junio!C64+[14]Julio!C64+[14]Agosto!C64+[14]Septiembre!C64+[14]Octubre!C64+[14]Noviembre!C64+[14]Diciembre!C64</f>
        <v>10260.203927670878</v>
      </c>
      <c r="D68" s="133">
        <f>+[14]Enero!D60+[14]Febrero!D64+[14]Marzo!D64+[14]Abril!D63+[14]Mayo!D64+[14]junio!D64+[14]Julio!D64+[14]Agosto!D64+[14]Septiembre!D64+[14]Octubre!D64+[14]Noviembre!D64+[14]Diciembre!D64</f>
        <v>39643.406904879477</v>
      </c>
      <c r="E68" s="133">
        <f>+[14]Enero!E60+[14]Febrero!E64+[14]Marzo!E64+[14]Abril!E63+[14]Mayo!E64+[14]junio!E64+[14]Julio!E64+[14]Agosto!E64+[14]Septiembre!E64+[14]Octubre!E64+[14]Noviembre!E64+[14]Diciembre!E64</f>
        <v>3271.9777373920369</v>
      </c>
      <c r="F68" s="133">
        <f>+[14]Enero!F60+[14]Febrero!F64+[14]Marzo!F64+[14]Abril!F63+[14]Mayo!F64+[14]junio!F64+[14]Julio!F64+[14]Agosto!F64+[14]Septiembre!F64+[14]Octubre!F64+[14]Noviembre!F64+[14]Diciembre!F64</f>
        <v>44087.751189722687</v>
      </c>
      <c r="G68" s="133">
        <f>+[14]Enero!G60+[14]Febrero!G64+[14]Marzo!G64+[14]Abril!G63+[14]Mayo!G64+[14]junio!G64+[14]Julio!G64+[14]Agosto!G64+[14]Septiembre!G64+[14]Octubre!G64+[14]Noviembre!G64+[14]Diciembre!G64</f>
        <v>110562.20269845067</v>
      </c>
      <c r="H68" s="133">
        <f>+[14]Enero!H60+[14]Febrero!H64+[14]Marzo!H64+[14]Abril!H63+[14]Mayo!H64+[14]junio!H64+[14]Julio!H64+[14]Agosto!H64+[14]Septiembre!H64+[14]Octubre!H64+[14]Noviembre!H64+[14]Diciembre!H64</f>
        <v>144599.96668172127</v>
      </c>
      <c r="I68" s="133">
        <f>+[14]Enero!I60+[14]Febrero!I64+[14]Marzo!I64+[14]Abril!I63+[14]Mayo!I64+[14]junio!I64+[14]Julio!I64+[14]Agosto!I64+[14]Septiembre!I64+[14]Octubre!I64+[14]Noviembre!I64+[14]Diciembre!I64</f>
        <v>9710.4828961916519</v>
      </c>
      <c r="J68" s="134">
        <f t="shared" si="2"/>
        <v>367094</v>
      </c>
      <c r="K68" s="148"/>
      <c r="L68" s="148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</row>
    <row r="69" spans="1:30" ht="20.100000000000001" customHeight="1" x14ac:dyDescent="0.2">
      <c r="A69" s="132" t="s">
        <v>142</v>
      </c>
      <c r="B69" s="133">
        <f>+[14]Enero!B61+[14]Febrero!B65+[14]Marzo!B65+[14]Abril!B64+[14]Mayo!B65+[14]junio!B65+[14]Julio!B65+[14]Agosto!B65+[14]Septiembre!B65+[14]Octubre!B65+[14]Noviembre!B65+[14]Diciembre!B65</f>
        <v>12356.766155782376</v>
      </c>
      <c r="C69" s="133">
        <f>+[14]Enero!C61+[14]Febrero!C65+[14]Marzo!C65+[14]Abril!C64+[14]Mayo!C65+[14]junio!C65+[14]Julio!C65+[14]Agosto!C65+[14]Septiembre!C65+[14]Octubre!C65+[14]Noviembre!C65+[14]Diciembre!C65</f>
        <v>9218.8368835953152</v>
      </c>
      <c r="D69" s="133">
        <f>+[14]Enero!D61+[14]Febrero!D65+[14]Marzo!D65+[14]Abril!D64+[14]Mayo!D65+[14]junio!D65+[14]Julio!D65+[14]Agosto!D65+[14]Septiembre!D65+[14]Octubre!D65+[14]Noviembre!D65+[14]Diciembre!D65</f>
        <v>2994.4522752596163</v>
      </c>
      <c r="E69" s="133">
        <f>+[14]Enero!E61+[14]Febrero!E65+[14]Marzo!E65+[14]Abril!E64+[14]Mayo!E65+[14]junio!E65+[14]Julio!E65+[14]Agosto!E65+[14]Septiembre!E65+[14]Octubre!E65+[14]Noviembre!E65+[14]Diciembre!E65</f>
        <v>24341.74940042305</v>
      </c>
      <c r="F69" s="133">
        <f>+[14]Enero!F61+[14]Febrero!F65+[14]Marzo!F65+[14]Abril!F64+[14]Mayo!F65+[14]junio!F65+[14]Julio!F65+[14]Agosto!F65+[14]Septiembre!F65+[14]Octubre!F65+[14]Noviembre!F65+[14]Diciembre!F65</f>
        <v>5791.7119360805373</v>
      </c>
      <c r="G69" s="133">
        <f>+[14]Enero!G61+[14]Febrero!G65+[14]Marzo!G65+[14]Abril!G64+[14]Mayo!G65+[14]junio!G65+[14]Julio!G65+[14]Agosto!G65+[14]Septiembre!G65+[14]Octubre!G65+[14]Noviembre!G65+[14]Diciembre!G65</f>
        <v>3680.3476604998655</v>
      </c>
      <c r="H69" s="133">
        <f>+[14]Enero!H61+[14]Febrero!H65+[14]Marzo!H65+[14]Abril!H64+[14]Mayo!H65+[14]junio!H65+[14]Julio!H65+[14]Agosto!H65+[14]Septiembre!H65+[14]Octubre!H65+[14]Noviembre!H65+[14]Diciembre!H65</f>
        <v>21922.341371957664</v>
      </c>
      <c r="I69" s="133">
        <f>+[14]Enero!I61+[14]Febrero!I65+[14]Marzo!I65+[14]Abril!I64+[14]Mayo!I65+[14]junio!I65+[14]Julio!I65+[14]Agosto!I65+[14]Septiembre!I65+[14]Octubre!I65+[14]Noviembre!I65+[14]Diciembre!I65</f>
        <v>5876.7943164015742</v>
      </c>
      <c r="J69" s="134">
        <f t="shared" si="2"/>
        <v>86182.999999999985</v>
      </c>
      <c r="K69" s="148"/>
      <c r="L69" s="148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</row>
    <row r="70" spans="1:30" ht="20.100000000000001" customHeight="1" x14ac:dyDescent="0.2">
      <c r="A70" s="132" t="s">
        <v>143</v>
      </c>
      <c r="B70" s="133">
        <f>+[14]Enero!B62+[14]Febrero!B66+[14]Marzo!B66+[14]Abril!B65+[14]Mayo!B66+[14]junio!B66+[14]Julio!B66+[14]Agosto!B66+[14]Septiembre!B66+[14]Octubre!B66+[14]Noviembre!B66+[14]Diciembre!B66</f>
        <v>949.05710214498117</v>
      </c>
      <c r="C70" s="133">
        <f>+[14]Enero!C62+[14]Febrero!C66+[14]Marzo!C66+[14]Abril!C65+[14]Mayo!C66+[14]junio!C66+[14]Julio!C66+[14]Agosto!C66+[14]Septiembre!C66+[14]Octubre!C66+[14]Noviembre!C66+[14]Diciembre!C66</f>
        <v>18928.939824992885</v>
      </c>
      <c r="D70" s="133">
        <f>+[14]Enero!D62+[14]Febrero!D66+[14]Marzo!D66+[14]Abril!D65+[14]Mayo!D66+[14]junio!D66+[14]Julio!D66+[14]Agosto!D66+[14]Septiembre!D66+[14]Octubre!D66+[14]Noviembre!D66+[14]Diciembre!D66</f>
        <v>559.18095884839079</v>
      </c>
      <c r="E70" s="133">
        <f>+[14]Enero!E62+[14]Febrero!E66+[14]Marzo!E66+[14]Abril!E65+[14]Mayo!E66+[14]junio!E66+[14]Julio!E66+[14]Agosto!E66+[14]Septiembre!E66+[14]Octubre!E66+[14]Noviembre!E66+[14]Diciembre!E66</f>
        <v>2345.7593155042996</v>
      </c>
      <c r="F70" s="133">
        <f>+[14]Enero!F62+[14]Febrero!F66+[14]Marzo!F66+[14]Abril!F65+[14]Mayo!F66+[14]junio!F66+[14]Julio!F66+[14]Agosto!F66+[14]Septiembre!F66+[14]Octubre!F66+[14]Noviembre!F66+[14]Diciembre!F66</f>
        <v>14465.700785231733</v>
      </c>
      <c r="G70" s="133">
        <f>+[14]Enero!G62+[14]Febrero!G66+[14]Marzo!G66+[14]Abril!G65+[14]Mayo!G66+[14]junio!G66+[14]Julio!G66+[14]Agosto!G66+[14]Septiembre!G66+[14]Octubre!G66+[14]Noviembre!G66+[14]Diciembre!G66</f>
        <v>9804.4184550422706</v>
      </c>
      <c r="H70" s="133">
        <f>+[14]Enero!H62+[14]Febrero!H66+[14]Marzo!H66+[14]Abril!H65+[14]Mayo!H66+[14]junio!H66+[14]Julio!H66+[14]Agosto!H66+[14]Septiembre!H66+[14]Octubre!H66+[14]Noviembre!H66+[14]Diciembre!H66</f>
        <v>123</v>
      </c>
      <c r="I70" s="133">
        <f>+[14]Enero!I62+[14]Febrero!I66+[14]Marzo!I66+[14]Abril!I65+[14]Mayo!I66+[14]junio!I66+[14]Julio!I66+[14]Agosto!I66+[14]Septiembre!I66+[14]Octubre!I66+[14]Noviembre!I66+[14]Diciembre!I66</f>
        <v>15030.94355823544</v>
      </c>
      <c r="J70" s="134">
        <f t="shared" si="2"/>
        <v>62207</v>
      </c>
      <c r="K70" s="148"/>
      <c r="L70" s="148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</row>
    <row r="71" spans="1:30" ht="20.100000000000001" customHeight="1" x14ac:dyDescent="0.2">
      <c r="A71" s="132" t="s">
        <v>144</v>
      </c>
      <c r="B71" s="133">
        <f>+[14]Enero!B63+[14]Febrero!B67+[14]Marzo!B67+[14]Abril!B66+[14]Mayo!B67+[14]junio!B67+[14]Julio!B67+[14]Agosto!B67+[14]Septiembre!B67+[14]Octubre!B67+[14]Noviembre!B67+[14]Diciembre!B67</f>
        <v>0</v>
      </c>
      <c r="C71" s="133">
        <f>+[14]Enero!C63+[14]Febrero!C67+[14]Marzo!C67+[14]Abril!C66+[14]Mayo!C67+[14]junio!C67+[14]Julio!C67+[14]Agosto!C67+[14]Septiembre!C67+[14]Octubre!C67+[14]Noviembre!C67+[14]Diciembre!C67</f>
        <v>0</v>
      </c>
      <c r="D71" s="133">
        <f>+[14]Enero!D63+[14]Febrero!D67+[14]Marzo!D67+[14]Abril!D66+[14]Mayo!D67+[14]junio!D67+[14]Julio!D67+[14]Agosto!D67+[14]Septiembre!D67+[14]Octubre!D67+[14]Noviembre!D67+[14]Diciembre!D67</f>
        <v>0</v>
      </c>
      <c r="E71" s="133">
        <f>+[14]Enero!E63+[14]Febrero!E67+[14]Marzo!E67+[14]Abril!E66+[14]Mayo!E67+[14]junio!E67+[14]Julio!E67+[14]Agosto!E67+[14]Septiembre!E67+[14]Octubre!E67+[14]Noviembre!E67+[14]Diciembre!E67</f>
        <v>36783.202091893909</v>
      </c>
      <c r="F71" s="133">
        <f>+[14]Enero!F63+[14]Febrero!F67+[14]Marzo!F67+[14]Abril!F66+[14]Mayo!F67+[14]junio!F67+[14]Julio!F67+[14]Agosto!F67+[14]Septiembre!F67+[14]Octubre!F67+[14]Noviembre!F67+[14]Diciembre!F67</f>
        <v>2595.7979081060889</v>
      </c>
      <c r="G71" s="133">
        <f>+[14]Enero!G63+[14]Febrero!G67+[14]Marzo!G67+[14]Abril!G66+[14]Mayo!G67+[14]junio!G67+[14]Julio!G67+[14]Agosto!G67+[14]Septiembre!G67+[14]Octubre!G67+[14]Noviembre!G67+[14]Diciembre!G67</f>
        <v>628</v>
      </c>
      <c r="H71" s="133">
        <f>+[14]Enero!H63+[14]Febrero!H67+[14]Marzo!H67+[14]Abril!H66+[14]Mayo!H67+[14]junio!H67+[14]Julio!H67+[14]Agosto!H67+[14]Septiembre!H67+[14]Octubre!H67+[14]Noviembre!H67+[14]Diciembre!H67</f>
        <v>0</v>
      </c>
      <c r="I71" s="133">
        <f>+[14]Enero!I63+[14]Febrero!I67+[14]Marzo!I67+[14]Abril!I66+[14]Mayo!I67+[14]junio!I67+[14]Julio!I67+[14]Agosto!I67+[14]Septiembre!I67+[14]Octubre!I67+[14]Noviembre!I67+[14]Diciembre!I67</f>
        <v>0</v>
      </c>
      <c r="J71" s="134">
        <f t="shared" si="2"/>
        <v>40007</v>
      </c>
      <c r="K71" s="148"/>
      <c r="L71" s="148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</row>
    <row r="72" spans="1:30" ht="20.100000000000001" customHeight="1" x14ac:dyDescent="0.2">
      <c r="A72" s="132" t="s">
        <v>145</v>
      </c>
      <c r="B72" s="133">
        <f>+[14]Enero!B64+[14]Febrero!B68+[14]Marzo!B68+[14]Abril!B67+[14]Mayo!B68+[14]junio!B68+[14]Julio!B68+[14]Agosto!B68+[14]Septiembre!B68+[14]Octubre!B68+[14]Noviembre!B68+[14]Diciembre!B68</f>
        <v>6144.5769148251447</v>
      </c>
      <c r="C72" s="133">
        <f>+[14]Enero!C64+[14]Febrero!C68+[14]Marzo!C68+[14]Abril!C67+[14]Mayo!C68+[14]junio!C68+[14]Julio!C68+[14]Agosto!C68+[14]Septiembre!C68+[14]Octubre!C68+[14]Noviembre!C68+[14]Diciembre!C68</f>
        <v>17656.178287921048</v>
      </c>
      <c r="D72" s="133">
        <f>+[14]Enero!D64+[14]Febrero!D68+[14]Marzo!D68+[14]Abril!D67+[14]Mayo!D68+[14]junio!D68+[14]Julio!D68+[14]Agosto!D68+[14]Septiembre!D68+[14]Octubre!D68+[14]Noviembre!D68+[14]Diciembre!D68</f>
        <v>2196.5466638060502</v>
      </c>
      <c r="E72" s="133">
        <f>+[14]Enero!E64+[14]Febrero!E68+[14]Marzo!E68+[14]Abril!E67+[14]Mayo!E68+[14]junio!E68+[14]Julio!E68+[14]Agosto!E68+[14]Septiembre!E68+[14]Octubre!E68+[14]Noviembre!E68+[14]Diciembre!E68</f>
        <v>7056.4602016734607</v>
      </c>
      <c r="F72" s="133">
        <f>+[14]Enero!F64+[14]Febrero!F68+[14]Marzo!F68+[14]Abril!F67+[14]Mayo!F68+[14]junio!F68+[14]Julio!F68+[14]Agosto!F68+[14]Septiembre!F68+[14]Octubre!F68+[14]Noviembre!F68+[14]Diciembre!F68</f>
        <v>18738.88264320961</v>
      </c>
      <c r="G72" s="133">
        <f>+[14]Enero!G64+[14]Febrero!G68+[14]Marzo!G68+[14]Abril!G67+[14]Mayo!G68+[14]junio!G68+[14]Julio!G68+[14]Agosto!G68+[14]Septiembre!G68+[14]Octubre!G68+[14]Noviembre!G68+[14]Diciembre!G68</f>
        <v>13817.705213473504</v>
      </c>
      <c r="H72" s="133">
        <f>+[14]Enero!H64+[14]Febrero!H68+[14]Marzo!H68+[14]Abril!H67+[14]Mayo!H68+[14]junio!H68+[14]Julio!H68+[14]Agosto!H68+[14]Septiembre!H68+[14]Octubre!H68+[14]Noviembre!H68+[14]Diciembre!H68</f>
        <v>416.02574554816562</v>
      </c>
      <c r="I72" s="133">
        <f>+[14]Enero!I64+[14]Febrero!I68+[14]Marzo!I68+[14]Abril!I67+[14]Mayo!I68+[14]junio!I68+[14]Julio!I68+[14]Agosto!I68+[14]Septiembre!I68+[14]Octubre!I68+[14]Noviembre!I68+[14]Diciembre!I68</f>
        <v>5912.6243295430168</v>
      </c>
      <c r="J72" s="134">
        <f t="shared" si="2"/>
        <v>71939</v>
      </c>
      <c r="K72" s="148"/>
      <c r="L72" s="148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</row>
    <row r="73" spans="1:30" ht="20.100000000000001" customHeight="1" x14ac:dyDescent="0.2">
      <c r="A73" s="132" t="s">
        <v>146</v>
      </c>
      <c r="B73" s="133">
        <f>+[14]Enero!B65+[14]Febrero!B69+[14]Marzo!B69+[14]Abril!B68+[14]Mayo!B69+[14]junio!B69+[14]Julio!B69+[14]Agosto!B69+[14]Septiembre!B69+[14]Octubre!B69+[14]Noviembre!B69+[14]Diciembre!B69</f>
        <v>50291.676252085483</v>
      </c>
      <c r="C73" s="133">
        <f>+[14]Enero!C65+[14]Febrero!C69+[14]Marzo!C69+[14]Abril!C68+[14]Mayo!C69+[14]junio!C69+[14]Julio!C69+[14]Agosto!C69+[14]Septiembre!C69+[14]Octubre!C69+[14]Noviembre!C69+[14]Diciembre!C69</f>
        <v>36884.565706439891</v>
      </c>
      <c r="D73" s="133">
        <f>+[14]Enero!D65+[14]Febrero!D69+[14]Marzo!D69+[14]Abril!D68+[14]Mayo!D69+[14]junio!D69+[14]Julio!D69+[14]Agosto!D69+[14]Septiembre!D69+[14]Octubre!D69+[14]Noviembre!D69+[14]Diciembre!D69</f>
        <v>59004.449153243178</v>
      </c>
      <c r="E73" s="133">
        <f>+[14]Enero!E65+[14]Febrero!E69+[14]Marzo!E69+[14]Abril!E68+[14]Mayo!E69+[14]junio!E69+[14]Julio!E69+[14]Agosto!E69+[14]Septiembre!E69+[14]Octubre!E69+[14]Noviembre!E69+[14]Diciembre!E69</f>
        <v>128332.44316621804</v>
      </c>
      <c r="F73" s="133">
        <f>+[14]Enero!F65+[14]Febrero!F69+[14]Marzo!F69+[14]Abril!F68+[14]Mayo!F69+[14]junio!F69+[14]Julio!F69+[14]Agosto!F69+[14]Septiembre!F69+[14]Octubre!F69+[14]Noviembre!F69+[14]Diciembre!F69</f>
        <v>27722.665804086224</v>
      </c>
      <c r="G73" s="133">
        <f>+[14]Enero!G65+[14]Febrero!G69+[14]Marzo!G69+[14]Abril!G68+[14]Mayo!G69+[14]junio!G69+[14]Julio!G69+[14]Agosto!G69+[14]Septiembre!G69+[14]Octubre!G69+[14]Noviembre!G69+[14]Diciembre!G69</f>
        <v>17413.144511584171</v>
      </c>
      <c r="H73" s="133">
        <f>+[14]Enero!H65+[14]Febrero!H69+[14]Marzo!H69+[14]Abril!H68+[14]Mayo!H69+[14]junio!H69+[14]Julio!H69+[14]Agosto!H69+[14]Septiembre!H69+[14]Octubre!H69+[14]Noviembre!H69+[14]Diciembre!H69</f>
        <v>33010.882158857108</v>
      </c>
      <c r="I73" s="133">
        <f>+[14]Enero!I65+[14]Febrero!I69+[14]Marzo!I69+[14]Abril!I68+[14]Mayo!I69+[14]junio!I69+[14]Julio!I69+[14]Agosto!I69+[14]Septiembre!I69+[14]Octubre!I69+[14]Noviembre!I69+[14]Diciembre!I69</f>
        <v>20061.173247485916</v>
      </c>
      <c r="J73" s="134">
        <f t="shared" si="2"/>
        <v>372721.00000000012</v>
      </c>
      <c r="K73" s="148"/>
      <c r="L73" s="148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</row>
    <row r="74" spans="1:30" ht="20.100000000000001" customHeight="1" x14ac:dyDescent="0.2">
      <c r="A74" s="132" t="s">
        <v>147</v>
      </c>
      <c r="B74" s="133">
        <f>+[14]Enero!B66+[14]Febrero!B70+[14]Marzo!B70+[14]Abril!B69+[14]Mayo!B70+[14]junio!B70+[14]Julio!B70+[14]Agosto!B70+[14]Septiembre!B70+[14]Octubre!B70+[14]Noviembre!B70+[14]Diciembre!B70</f>
        <v>7147.4678974023855</v>
      </c>
      <c r="C74" s="133">
        <f>+[14]Enero!C66+[14]Febrero!C70+[14]Marzo!C70+[14]Abril!C69+[14]Mayo!C70+[14]junio!C70+[14]Julio!C70+[14]Agosto!C70+[14]Septiembre!C70+[14]Octubre!C70+[14]Noviembre!C70+[14]Diciembre!C70</f>
        <v>16641.257310896912</v>
      </c>
      <c r="D74" s="133">
        <f>+[14]Enero!D66+[14]Febrero!D70+[14]Marzo!D70+[14]Abril!D69+[14]Mayo!D70+[14]junio!D70+[14]Julio!D70+[14]Agosto!D70+[14]Septiembre!D70+[14]Octubre!D70+[14]Noviembre!D70+[14]Diciembre!D70</f>
        <v>34692.637150792354</v>
      </c>
      <c r="E74" s="133">
        <f>+[14]Enero!E66+[14]Febrero!E70+[14]Marzo!E70+[14]Abril!E69+[14]Mayo!E70+[14]junio!E70+[14]Julio!E70+[14]Agosto!E70+[14]Septiembre!E70+[14]Octubre!E70+[14]Noviembre!E70+[14]Diciembre!E70</f>
        <v>26747.687632739748</v>
      </c>
      <c r="F74" s="133">
        <f>+[14]Enero!F66+[14]Febrero!F70+[14]Marzo!F70+[14]Abril!F69+[14]Mayo!F70+[14]junio!F70+[14]Julio!F70+[14]Agosto!F70+[14]Septiembre!F70+[14]Octubre!F70+[14]Noviembre!F70+[14]Diciembre!F70</f>
        <v>9974.7585361868969</v>
      </c>
      <c r="G74" s="133">
        <f>+[14]Enero!G66+[14]Febrero!G70+[14]Marzo!G70+[14]Abril!G69+[14]Mayo!G70+[14]junio!G70+[14]Julio!G70+[14]Agosto!G70+[14]Septiembre!G70+[14]Octubre!G70+[14]Noviembre!G70+[14]Diciembre!G70</f>
        <v>13248.853618689756</v>
      </c>
      <c r="H74" s="133">
        <f>+[14]Enero!H66+[14]Febrero!H70+[14]Marzo!H70+[14]Abril!H69+[14]Mayo!H70+[14]junio!H70+[14]Julio!H70+[14]Agosto!H70+[14]Septiembre!H70+[14]Octubre!H70+[14]Noviembre!H70+[14]Diciembre!H70</f>
        <v>7894.5430485214838</v>
      </c>
      <c r="I74" s="133">
        <f>+[14]Enero!I66+[14]Febrero!I70+[14]Marzo!I70+[14]Abril!I69+[14]Mayo!I70+[14]junio!I70+[14]Julio!I70+[14]Agosto!I70+[14]Septiembre!I70+[14]Octubre!I70+[14]Noviembre!I70+[14]Diciembre!I70</f>
        <v>2832.7948047704622</v>
      </c>
      <c r="J74" s="134">
        <f t="shared" si="2"/>
        <v>119180</v>
      </c>
      <c r="K74" s="148"/>
      <c r="L74" s="148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</row>
    <row r="75" spans="1:30" ht="20.100000000000001" customHeight="1" x14ac:dyDescent="0.2">
      <c r="A75" s="132" t="s">
        <v>148</v>
      </c>
      <c r="B75" s="133">
        <f>+[14]Enero!B67+[14]Febrero!B71+[14]Marzo!B71+[14]Abril!B70+[14]Mayo!B71+[14]junio!B71+[14]Julio!B71+[14]Agosto!B71+[14]Septiembre!B71+[14]Octubre!B71+[14]Noviembre!B71+[14]Diciembre!B71</f>
        <v>0</v>
      </c>
      <c r="C75" s="133">
        <f>+[14]Enero!C67+[14]Febrero!C71+[14]Marzo!C71+[14]Abril!C70+[14]Mayo!C71+[14]junio!C71+[14]Julio!C71+[14]Agosto!C71+[14]Septiembre!B71+[14]Octubre!C71+[14]Noviembre!C71+[14]Diciembre!C71</f>
        <v>0</v>
      </c>
      <c r="D75" s="133">
        <f>+[14]Enero!D67+[14]Febrero!D71+[14]Marzo!D71+[14]Abril!D70+[14]Mayo!D71+[14]junio!D71+[14]Julio!D71+[14]Agosto!D71+[14]Septiembre!D71+[14]Octubre!D71+[14]Noviembre!D71+[14]Diciembre!D71</f>
        <v>0</v>
      </c>
      <c r="E75" s="133">
        <f>+[14]Enero!E67+[14]Febrero!E71+[14]Marzo!E71+[14]Abril!E70+[14]Mayo!E71+[14]junio!E71+[14]Julio!E71+[14]Agosto!E71+[14]Septiembre!E71+[14]Octubre!E71+[14]Noviembre!E71+[14]Diciembre!E71</f>
        <v>9566</v>
      </c>
      <c r="F75" s="133">
        <f>+[14]Enero!F67+[14]Febrero!F71+[14]Marzo!F71+[14]Abril!F70+[14]Mayo!F71+[14]junio!F71+[14]Julio!F71+[14]Agosto!F71+[14]Septiembre!F71+[14]Octubre!F71+[14]Noviembre!F71+[14]Diciembre!F71</f>
        <v>120</v>
      </c>
      <c r="G75" s="133">
        <f>+[14]Enero!G67+[14]Febrero!G71+[14]Marzo!G71+[14]Abril!G70+[14]Mayo!G71+[14]junio!G71+[14]Julio!G71+[14]Agosto!G71+[14]Septiembre!G71+[14]Octubre!G71+[14]Noviembre!G71+[14]Diciembre!G71</f>
        <v>0</v>
      </c>
      <c r="H75" s="133">
        <f>+[14]Enero!H67+[14]Febrero!H71+[14]Marzo!H71+[14]Abril!H70+[14]Mayo!H71+[14]junio!H71+[14]Julio!H71+[14]Agosto!H71+[14]Septiembre!H71+[14]Octubre!H71+[14]Noviembre!H71+[14]Diciembre!H71</f>
        <v>0</v>
      </c>
      <c r="I75" s="133">
        <f>+[14]Enero!I67+[14]Febrero!I71+[14]Marzo!I71+[14]Abril!I70+[14]Mayo!I71+[14]junio!I71+[14]Julio!I71+[14]Agosto!I71+[14]Septiembre!I71+[14]Octubre!I71+[14]Noviembre!I71+[14]Diciembre!I71</f>
        <v>0</v>
      </c>
      <c r="J75" s="134">
        <f>SUM(B75:I75)</f>
        <v>9686</v>
      </c>
      <c r="K75" s="148"/>
      <c r="L75" s="148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</row>
    <row r="76" spans="1:30" ht="20.100000000000001" customHeight="1" x14ac:dyDescent="0.2">
      <c r="A76" s="132" t="s">
        <v>149</v>
      </c>
      <c r="B76" s="133">
        <f>+[14]Enero!B68+[14]Febrero!B72+[14]Marzo!B72+[14]Abril!B71+[14]Mayo!B72+[14]junio!B72+[14]Julio!B72+[14]Agosto!B72+[14]Septiembre!B72+[14]Octubre!B72+[14]Noviembre!B72+[14]Diciembre!B72</f>
        <v>7561.3770585982384</v>
      </c>
      <c r="C76" s="133">
        <f>+[14]Enero!C68+[14]Febrero!C72+[14]Marzo!C72+[14]Abril!C71+[14]Mayo!C72+[14]junio!C72+[14]Julio!C72+[14]Agosto!C72+[14]Septiembre!C72+[14]Octubre!C72+[14]Noviembre!C72+[14]Diciembre!C72</f>
        <v>29931.981807736498</v>
      </c>
      <c r="D76" s="133">
        <f>+[14]Enero!D68+[14]Febrero!D72+[14]Marzo!D72+[14]Abril!D71+[14]Mayo!D72+[14]junio!D72+[14]Julio!D72+[14]Agosto!D72+[14]Septiembre!D72+[14]Octubre!D72+[14]Noviembre!D72+[14]Diciembre!D72</f>
        <v>11227.770011489851</v>
      </c>
      <c r="E76" s="133">
        <f>+[14]Enero!E68+[14]Febrero!E72+[14]Marzo!E72+[14]Abril!E71+[14]Mayo!E72+[14]junio!E72+[14]Julio!E72+[14]Agosto!E72+[14]Septiembre!E72+[14]Octubre!E72+[14]Noviembre!E72+[14]Diciembre!E72</f>
        <v>16215.84890846419</v>
      </c>
      <c r="F76" s="133">
        <f>+[14]Enero!F68+[14]Febrero!F72+[14]Marzo!F72+[14]Abril!F71+[14]Mayo!F72+[14]junio!F72+[14]Julio!F72+[14]Agosto!F72+[14]Septiembre!F72+[14]Octubre!F72+[14]Noviembre!F72+[14]Diciembre!F72</f>
        <v>32823.799310608963</v>
      </c>
      <c r="G76" s="133">
        <f>+[14]Enero!G68+[14]Febrero!G72+[14]Marzo!G72+[14]Abril!G71+[14]Mayo!G72+[14]junio!G72+[14]Julio!G72+[14]Agosto!G72+[14]Septiembre!G72+[14]Octubre!G72+[14]Noviembre!G72+[14]Diciembre!G72</f>
        <v>16536.394484871696</v>
      </c>
      <c r="H76" s="133">
        <f>+[14]Enero!H68+[14]Febrero!H72+[14]Marzo!H72+[14]Abril!H71+[14]Mayo!H72+[14]junio!H72+[14]Julio!H72+[14]Agosto!H72+[14]Septiembre!H72+[14]Octubre!H72+[14]Noviembre!H72+[14]Diciembre!H72</f>
        <v>14728.456147070088</v>
      </c>
      <c r="I76" s="133">
        <f>+[14]Enero!I68+[14]Febrero!I72+[14]Marzo!I72+[14]Abril!I71+[14]Mayo!I72+[14]junio!I72+[14]Julio!I72+[14]Agosto!I72+[14]Septiembre!I72+[14]Octubre!I72+[14]Noviembre!I72+[14]Diciembre!I72</f>
        <v>10257.372271160475</v>
      </c>
      <c r="J76" s="134">
        <f t="shared" si="2"/>
        <v>139283</v>
      </c>
      <c r="K76" s="148"/>
      <c r="L76" s="148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</row>
    <row r="77" spans="1:30" ht="20.100000000000001" customHeight="1" x14ac:dyDescent="0.2">
      <c r="A77" s="132" t="s">
        <v>150</v>
      </c>
      <c r="B77" s="133">
        <f>+[14]Enero!B69+[14]Febrero!B73+[14]Marzo!B73+[14]Abril!B72+[14]Mayo!B73+[14]junio!B73+[14]Julio!B73+[14]Agosto!B73+[14]Septiembre!B73+[14]Octubre!B73+[14]Noviembre!B73+[14]Diciembre!B73</f>
        <v>4137.7983281011284</v>
      </c>
      <c r="C77" s="133">
        <f>+[14]Enero!C69+[14]Febrero!C73+[14]Marzo!C73+[14]Abril!C72+[14]Mayo!C73+[14]junio!C73+[14]Julio!C73+[14]Agosto!C73+[14]Septiembre!C73+[14]Octubre!C73+[14]Noviembre!C73+[14]Diciembre!C73</f>
        <v>3463.7435996944432</v>
      </c>
      <c r="D77" s="133">
        <f>+[14]Enero!D69+[14]Febrero!D73+[14]Marzo!D73+[14]Abril!D72+[14]Mayo!D73+[14]junio!D73+[14]Julio!D73+[14]Agosto!D73+[14]Septiembre!D73+[14]Octubre!D73+[14]Noviembre!D73+[14]Diciembre!D73</f>
        <v>8326.4455715907152</v>
      </c>
      <c r="E77" s="133">
        <f>+[14]Enero!E69+[14]Febrero!E73+[14]Marzo!E73+[14]Abril!E72+[14]Mayo!E73+[14]junio!E73+[14]Julio!E73+[14]Agosto!E73+[14]Septiembre!E73+[14]Octubre!E73+[14]Noviembre!E73+[14]Diciembre!E73</f>
        <v>24861.70822039809</v>
      </c>
      <c r="F77" s="133">
        <f>+[14]Enero!F69+[14]Febrero!F73+[14]Marzo!F73+[14]Abril!F72+[14]Mayo!F73+[14]junio!F73+[14]Julio!F73+[14]Agosto!F73+[14]Septiembre!F73+[14]Octubre!F73+[14]Noviembre!F73+[14]Diciembre!F73</f>
        <v>6205.9225190828674</v>
      </c>
      <c r="G77" s="133">
        <f>+[14]Enero!G69+[14]Febrero!G73+[14]Marzo!G73+[14]Abril!G72+[14]Mayo!G73+[14]junio!G73+[14]Julio!G73+[14]Agosto!G73+[14]Septiembre!G73+[14]Octubre!G73+[14]Noviembre!G73+[14]Diciembre!G73</f>
        <v>7678.2307980003061</v>
      </c>
      <c r="H77" s="133">
        <f>+[14]Enero!H69+[14]Febrero!H73+[14]Marzo!H73+[14]Abril!H72+[14]Mayo!H73+[14]junio!H73+[14]Julio!H73+[14]Agosto!H73+[14]Septiembre!H73+[14]Octubre!H73+[14]Noviembre!H73+[14]Diciembre!H73</f>
        <v>5211.3093646481038</v>
      </c>
      <c r="I77" s="133">
        <f>+[14]Enero!I69+[14]Febrero!I73+[14]Marzo!I73+[14]Abril!I72+[14]Mayo!I73+[14]junio!I73+[14]Julio!I73+[14]Agosto!I73+[14]Septiembre!I73+[14]Octubre!I73+[14]Noviembre!I73+[14]Diciembre!I73</f>
        <v>1004.8415984843452</v>
      </c>
      <c r="J77" s="134">
        <f>SUM(B77:I77)</f>
        <v>60889.999999999993</v>
      </c>
      <c r="K77" s="148"/>
      <c r="L77" s="148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</row>
    <row r="78" spans="1:30" ht="20.100000000000001" customHeight="1" x14ac:dyDescent="0.2">
      <c r="A78" s="132" t="s">
        <v>151</v>
      </c>
      <c r="B78" s="133">
        <f>+[14]Enero!B70+[14]Febrero!B74+[14]Marzo!B74+[14]Abril!B73+[14]Mayo!B74+[14]junio!B74+[14]Julio!B74+[14]Agosto!B74+[14]Septiembre!B74+[14]Octubre!B74+[14]Noviembre!B74+[14]Diciembre!B74</f>
        <v>4591.510638297872</v>
      </c>
      <c r="C78" s="133">
        <f>+[14]Enero!C70+[14]Febrero!C74+[14]Marzo!C74+[14]Abril!C73+[14]Mayo!C74+[14]junio!C74+[14]Julio!C74+[14]Agosto!C74+[14]Septiembre!C74+[14]Octubre!C74+[14]Noviembre!C74+[14]Diciembre!C74</f>
        <v>100</v>
      </c>
      <c r="D78" s="133">
        <f>+[14]Enero!D70+[14]Febrero!D74+[14]Marzo!D74+[14]Abril!D73+[14]Mayo!D74+[14]junio!D74+[14]Julio!D74+[14]Agosto!D74+[14]Septiembre!D74+[14]Octubre!D74+[14]Noviembre!D74+[14]Diciembre!D74</f>
        <v>2243.7263852144429</v>
      </c>
      <c r="E78" s="133">
        <f>+[14]Enero!E70+[14]Febrero!E74+[14]Marzo!E74+[14]Abril!E73+[14]Mayo!E74+[14]junio!E74+[14]Julio!E74+[14]Agosto!E74+[14]Septiembre!E74+[14]Octubre!E74+[14]Noviembre!E74+[14]Diciembre!E74</f>
        <v>12909.682875631901</v>
      </c>
      <c r="F78" s="133">
        <f>+[14]Enero!F70+[14]Febrero!F74+[14]Marzo!F74+[14]Abril!F73+[14]Mayo!F74+[14]junio!F74+[14]Julio!F74+[14]Agosto!F74+[14]Septiembre!F74+[14]Octubre!F74+[14]Noviembre!F74+[14]Diciembre!F74</f>
        <v>18301.747810858145</v>
      </c>
      <c r="G78" s="133">
        <f>+[14]Enero!G70+[14]Febrero!G74+[14]Marzo!G74+[14]Abril!G73+[14]Mayo!G74+[14]junio!G74+[14]Julio!G74+[14]Agosto!G74+[14]Septiembre!G74+[14]Octubre!G74+[14]Noviembre!G74+[14]Diciembre!G74</f>
        <v>7188.4868651488614</v>
      </c>
      <c r="H78" s="133">
        <f>+[14]Enero!H70+[14]Febrero!H74+[14]Marzo!H74+[14]Abril!H73+[14]Mayo!H74+[14]junio!H74+[14]Julio!H74+[14]Agosto!H74+[14]Septiembre!H74+[14]Octubre!H74+[14]Noviembre!H74+[14]Diciembre!H74</f>
        <v>22195.597197898423</v>
      </c>
      <c r="I78" s="133">
        <f>+[14]Enero!I70+[14]Febrero!I74+[14]Marzo!I74+[14]Abril!I73+[14]Mayo!I74+[14]junio!I74+[14]Julio!I74+[14]Agosto!I74+[14]Septiembre!I74+[14]Octubre!I74+[14]Noviembre!I74+[14]Diciembre!I74</f>
        <v>127.24822695035461</v>
      </c>
      <c r="J78" s="134">
        <f t="shared" si="2"/>
        <v>67658</v>
      </c>
      <c r="K78" s="148"/>
      <c r="L78" s="148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</row>
    <row r="79" spans="1:30" ht="20.100000000000001" customHeight="1" x14ac:dyDescent="0.2">
      <c r="A79" s="132" t="s">
        <v>152</v>
      </c>
      <c r="B79" s="133">
        <f>+[14]Enero!B71+[14]Febrero!B75+[14]Marzo!B75+[14]Abril!B74+[14]Mayo!B75+[14]junio!B75+[14]Julio!B75+[14]Agosto!B75+[14]Septiembre!B75+[14]Octubre!B75+[14]Noviembre!B75+[14]Diciembre!B75</f>
        <v>1386.1365313653137</v>
      </c>
      <c r="C79" s="133">
        <f>+[14]Enero!C71+[14]Febrero!C75+[14]Marzo!C75+[14]Abril!C74+[14]Mayo!C75+[14]junio!C75+[14]Julio!C75+[14]Agosto!C75+[14]Septiembre!C75+[14]Octubre!C75+[14]Noviembre!C75+[14]Diciembre!C75</f>
        <v>318.65682656826567</v>
      </c>
      <c r="D79" s="133">
        <f>+[14]Enero!D71+[14]Febrero!D75+[14]Marzo!D75+[14]Abril!D74+[14]Mayo!D75+[14]junio!D75+[14]Julio!D75+[14]Agosto!D75+[14]Septiembre!D75+[14]Octubre!D75+[14]Noviembre!D75+[14]Diciembre!D75</f>
        <v>730.83148831488313</v>
      </c>
      <c r="E79" s="133">
        <f>+[14]Enero!E71+[14]Febrero!E75+[14]Marzo!E75+[14]Abril!E74+[14]Mayo!E75+[14]junio!E75+[14]Julio!E75+[14]Agosto!E75+[14]Septiembre!E75+[14]Octubre!E75+[14]Noviembre!E75+[14]Diciembre!E75</f>
        <v>2462.0270602706028</v>
      </c>
      <c r="F79" s="133">
        <f>+[14]Enero!F71+[14]Febrero!F75+[14]Marzo!F75+[14]Abril!F74+[14]Mayo!F75+[14]junio!F75+[14]Julio!F75+[14]Agosto!F75+[14]Septiembre!F75+[14]Octubre!F75+[14]Noviembre!F75+[14]Diciembre!F75</f>
        <v>4689.5781057810582</v>
      </c>
      <c r="G79" s="133">
        <f>+[14]Enero!G71+[14]Febrero!G75+[14]Marzo!G75+[14]Abril!G74+[14]Mayo!G75+[14]junio!G75+[14]Julio!G75+[14]Agosto!G75+[14]Septiembre!G75+[14]Octubre!G75+[14]Noviembre!G75+[14]Diciembre!G75</f>
        <v>569.94095940959414</v>
      </c>
      <c r="H79" s="133">
        <f>+[14]Enero!H71+[14]Febrero!H75+[14]Marzo!H75+[14]Abril!H74+[14]Mayo!H75+[14]junio!H75+[14]Julio!H75+[14]Agosto!H75+[14]Septiembre!H75+[14]Octubre!H75+[14]Noviembre!H75+[14]Diciembre!H75</f>
        <v>1338.9680196801969</v>
      </c>
      <c r="I79" s="133">
        <f>+[14]Enero!I71+[14]Febrero!I75+[14]Marzo!I75+[14]Abril!I74+[14]Mayo!I75+[14]junio!I75+[14]Julio!I75+[14]Agosto!I75+[14]Septiembre!I75+[14]Octubre!I75+[14]Noviembre!I75+[14]Diciembre!I75</f>
        <v>301.86100861008612</v>
      </c>
      <c r="J79" s="134">
        <f t="shared" si="2"/>
        <v>11797.999999999998</v>
      </c>
      <c r="K79" s="148"/>
      <c r="L79" s="148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</row>
    <row r="80" spans="1:30" ht="20.100000000000001" customHeight="1" x14ac:dyDescent="0.2">
      <c r="A80" s="132" t="s">
        <v>153</v>
      </c>
      <c r="B80" s="133">
        <f>+[14]Enero!B72+[14]Febrero!B76+[14]Marzo!B76+[14]Abril!B75+[14]Mayo!B76+[14]junio!B76+[14]Julio!B76+[14]Agosto!B76+[14]Septiembre!B76+[14]Octubre!B76+[14]Noviembre!B76+[14]Diciembre!B76</f>
        <v>36</v>
      </c>
      <c r="C80" s="133">
        <f>+[14]Enero!C72+[14]Febrero!C76+[14]Marzo!C76+[14]Abril!C75+[14]Mayo!C76+[14]junio!C76+[14]Julio!C76+[14]Agosto!C76+[14]Septiembre!C76+[14]Octubre!C76+[14]Noviembre!C76+[14]Diciembre!C76</f>
        <v>12.651764705882353</v>
      </c>
      <c r="D80" s="133">
        <f>+[14]Enero!D72+[14]Febrero!D76+[14]Marzo!D76+[14]Abril!D75+[14]Mayo!D76+[14]junio!D76+[14]Julio!D76+[14]Agosto!D76+[14]Septiembre!D76+[14]Octubre!D76+[14]Noviembre!D76+[14]Diciembre!D76</f>
        <v>6</v>
      </c>
      <c r="E80" s="133">
        <f>+[14]Enero!E72+[14]Febrero!E76+[14]Marzo!E76+[14]Abril!E75+[14]Mayo!E76+[14]junio!E76+[14]Julio!E76+[14]Agosto!E76+[14]Septiembre!E76+[14]Octubre!E76+[14]Noviembre!E76+[14]Diciembre!E76</f>
        <v>9738.1085986968901</v>
      </c>
      <c r="F80" s="133">
        <f>+[14]Enero!F72+[14]Febrero!F76+[14]Marzo!F76+[14]Abril!F75+[14]Mayo!F76+[14]junio!F76+[14]Julio!F76+[14]Agosto!F76+[14]Septiembre!F76+[14]Octubre!F76+[14]Noviembre!F76+[14]Diciembre!F76</f>
        <v>2859.5638616132883</v>
      </c>
      <c r="G80" s="133">
        <f>+[14]Enero!G72+[14]Febrero!G76+[14]Marzo!G76+[14]Abril!G75+[14]Mayo!G76+[14]junio!G76+[14]Julio!G76+[14]Agosto!G76+[14]Septiembre!G76+[14]Octubre!G76+[14]Noviembre!G76+[14]Diciembre!G76</f>
        <v>266.67577498394053</v>
      </c>
      <c r="H80" s="133">
        <f>+[14]Enero!H72+[14]Febrero!H76+[14]Marzo!H76+[14]Abril!H75+[14]Mayo!H76+[14]junio!H76+[14]Julio!H76+[14]Agosto!H76+[14]Septiembre!H76+[14]Octubre!H76+[14]Noviembre!H76+[14]Diciembre!H76</f>
        <v>6</v>
      </c>
      <c r="I80" s="133">
        <f>+[14]Enero!I72+[14]Febrero!I76+[14]Marzo!I76+[14]Abril!I75+[14]Mayo!I76+[14]junio!I76+[14]Julio!I76+[14]Agosto!I76+[14]Septiembre!I76+[14]Octubre!I76+[14]Noviembre!I76+[14]Diciembre!I76</f>
        <v>62</v>
      </c>
      <c r="J80" s="134">
        <f t="shared" si="2"/>
        <v>12987.000000000002</v>
      </c>
      <c r="K80" s="148"/>
      <c r="L80" s="148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</row>
    <row r="81" spans="1:30" ht="20.100000000000001" customHeight="1" x14ac:dyDescent="0.2">
      <c r="A81" s="132" t="s">
        <v>154</v>
      </c>
      <c r="B81" s="133">
        <f>+[14]Enero!B73+[14]Febrero!B77+[14]Marzo!B77+[14]Abril!B76+[14]Mayo!B77+[14]junio!B77+[14]Julio!B77+[14]Agosto!B77+[14]Septiembre!B77+[14]Octubre!B77+[14]Noviembre!B77+[14]Diciembre!B77</f>
        <v>0</v>
      </c>
      <c r="C81" s="133">
        <f>+[14]Enero!C73+[14]Febrero!C77+[14]Marzo!C77+[14]Abril!C76+[14]Mayo!C77+[14]junio!C77+[14]Julio!C77+[14]Agosto!C77+[14]Septiembre!C77+[14]Octubre!C77+[14]Noviembre!C77+[14]Diciembre!C77</f>
        <v>12</v>
      </c>
      <c r="D81" s="133">
        <f>+[14]Enero!D73+[14]Febrero!D77+[14]Marzo!D77+[14]Abril!D76+[14]Mayo!D77+[14]junio!D77+[14]Julio!D77+[14]Agosto!D77+[14]Septiembre!D77+[14]Octubre!D77+[14]Noviembre!D77+[14]Diciembre!D77</f>
        <v>1196</v>
      </c>
      <c r="E81" s="133">
        <f>+[14]Enero!E73+[14]Febrero!E77+[14]Marzo!E77+[14]Abril!E76+[14]Mayo!E77+[14]junio!E77+[14]Julio!E77+[14]Agosto!E77+[14]Septiembre!E77+[14]Octubre!E77+[14]Noviembre!E77+[14]Diciembre!E77</f>
        <v>101406.51285260421</v>
      </c>
      <c r="F81" s="133">
        <f>+[14]Enero!F73+[14]Febrero!F77+[14]Marzo!F77+[14]Abril!F76+[14]Mayo!F77+[14]junio!F77+[14]Julio!F77+[14]Agosto!F77+[14]Septiembre!F77+[14]Octubre!F77+[14]Noviembre!F77+[14]Diciembre!F77</f>
        <v>587.84538365264268</v>
      </c>
      <c r="G81" s="133">
        <f>+[14]Enero!G73+[14]Febrero!G77+[14]Marzo!G77+[14]Abril!G76+[14]Mayo!G77+[14]junio!G77+[14]Julio!G77+[14]Agosto!G77+[14]Septiembre!G77+[14]Octubre!G77+[14]Noviembre!G77+[14]Diciembre!G77</f>
        <v>11886.014344854144</v>
      </c>
      <c r="H81" s="133">
        <f>+[14]Enero!H73+[14]Febrero!H77+[14]Marzo!H77+[14]Abril!H76+[14]Mayo!H77+[14]junio!H77+[14]Julio!H77+[14]Agosto!H77+[14]Septiembre!H77+[14]Octubre!H77+[14]Noviembre!H77+[14]Diciembre!H77</f>
        <v>1476.6274188889959</v>
      </c>
      <c r="I81" s="133">
        <f>+[14]Enero!I73+[14]Febrero!I77+[14]Marzo!I77+[14]Abril!I76+[14]Mayo!I77+[14]junio!I77+[14]Julio!I77+[14]Agosto!I77+[14]Septiembre!I77+[14]Octubre!I77+[14]Noviembre!I77+[14]Diciembre!I77</f>
        <v>2</v>
      </c>
      <c r="J81" s="134">
        <f t="shared" si="2"/>
        <v>116567</v>
      </c>
      <c r="K81" s="148"/>
      <c r="L81" s="148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</row>
    <row r="82" spans="1:30" ht="20.100000000000001" customHeight="1" x14ac:dyDescent="0.2">
      <c r="A82" s="132" t="s">
        <v>155</v>
      </c>
      <c r="B82" s="133">
        <f>+[14]Enero!B74+[14]Febrero!B78+[14]Marzo!B78+[14]Abril!B77+[14]Mayo!B78+[14]junio!B78+[14]Julio!B78+[14]Agosto!B78+[14]Septiembre!B78+[14]Octubre!B78+[14]Noviembre!B78+[14]Diciembre!B78</f>
        <v>1717.9618062033369</v>
      </c>
      <c r="C82" s="133">
        <f>+[14]Enero!C74+[14]Febrero!C78+[14]Marzo!C78+[14]Abril!C77+[14]Mayo!C78+[14]junio!C78+[14]Julio!C78+[14]Agosto!C78+[14]Septiembre!C78+[14]Octubre!C78+[14]Noviembre!C78+[14]Diciembre!C78</f>
        <v>429.3898503487959</v>
      </c>
      <c r="D82" s="133">
        <f>+[14]Enero!D74+[14]Febrero!D78+[14]Marzo!D78+[14]Abril!D77+[14]Mayo!D78+[14]junio!D78+[14]Julio!D78+[14]Agosto!D78+[14]Septiembre!D78+[14]Octubre!D78+[14]Noviembre!D78+[14]Diciembre!D78</f>
        <v>429</v>
      </c>
      <c r="E82" s="133">
        <f>+[14]Enero!E74+[14]Febrero!E78+[14]Marzo!E78+[14]Abril!E77+[14]Mayo!E78+[14]junio!E78+[14]Julio!E78+[14]Agosto!E78+[14]Septiembre!E78+[14]Octubre!E78+[14]Noviembre!E78+[14]Diciembre!E78</f>
        <v>3241.5837823601064</v>
      </c>
      <c r="F82" s="133">
        <f>+[14]Enero!F74+[14]Febrero!F78+[14]Marzo!F78+[14]Abril!F77+[14]Mayo!F78+[14]junio!F78+[14]Julio!F78+[14]Agosto!F78+[14]Septiembre!F78+[14]Octubre!F78+[14]Noviembre!F78+[14]Diciembre!F78</f>
        <v>13677.479794709714</v>
      </c>
      <c r="G82" s="133">
        <f>+[14]Enero!G74+[14]Febrero!G78+[14]Marzo!G78+[14]Abril!G77+[14]Mayo!G78+[14]junio!G78+[14]Julio!G78+[14]Agosto!G78+[14]Septiembre!G78+[14]Octubre!G78+[14]Noviembre!G78+[14]Diciembre!G78</f>
        <v>1006.1734651697889</v>
      </c>
      <c r="H82" s="133">
        <f>+[14]Enero!H74+[14]Febrero!H78+[14]Marzo!H78+[14]Abril!H77+[14]Mayo!H78+[14]junio!H78+[14]Julio!H78+[14]Agosto!H78+[14]Septiembre!H78+[14]Octubre!H78+[14]Noviembre!H78+[14]Diciembre!H78</f>
        <v>2075.0756267170013</v>
      </c>
      <c r="I82" s="133">
        <f>+[14]Enero!I74+[14]Febrero!I78+[14]Marzo!I78+[14]Abril!I77+[14]Mayo!I78+[14]junio!I78+[14]Julio!I78+[14]Agosto!I78+[14]Septiembre!I78+[14]Octubre!I78+[14]Noviembre!I78+[14]Diciembre!I78</f>
        <v>407.33567449125542</v>
      </c>
      <c r="J82" s="134">
        <f t="shared" si="2"/>
        <v>22983.999999999996</v>
      </c>
      <c r="K82" s="148"/>
      <c r="L82" s="148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</row>
    <row r="83" spans="1:30" ht="20.100000000000001" customHeight="1" x14ac:dyDescent="0.2">
      <c r="A83" s="132" t="s">
        <v>156</v>
      </c>
      <c r="B83" s="133">
        <f>+[14]Enero!B75+[14]Febrero!B79+[14]Marzo!B79+[14]Abril!B78+[14]Mayo!B79+[14]junio!B79+[14]Julio!B79+[14]Agosto!B79+[14]Septiembre!B79+[14]Octubre!B79+[14]Noviembre!B79+[14]Diciembre!B79</f>
        <v>0</v>
      </c>
      <c r="C83" s="133">
        <f>+[14]Enero!C75+[14]Febrero!C79+[14]Marzo!C79+[14]Abril!C78+[14]Mayo!C79+[14]junio!C79+[14]Julio!C79+[14]Agosto!C79+[14]Septiembre!C79+[14]Octubre!C79+[14]Noviembre!C79+[14]Diciembre!C79</f>
        <v>0</v>
      </c>
      <c r="D83" s="133">
        <f>+[14]Enero!D75+[14]Febrero!D79+[14]Marzo!D79+[14]Abril!D78+[14]Mayo!D79+[14]junio!D79+[14]Julio!D79+[14]Agosto!D79+[14]Septiembre!D79+[14]Octubre!D79+[14]Noviembre!D79+[14]Diciembre!D79</f>
        <v>0</v>
      </c>
      <c r="E83" s="133">
        <f>+[14]Enero!E75+[14]Febrero!E79+[14]Marzo!E79+[14]Abril!E78+[14]Mayo!E79+[14]junio!E79+[14]Julio!E79+[14]Agosto!E79+[14]Septiembre!E79+[14]Octubre!E79+[14]Noviembre!E79+[14]Diciembre!E79</f>
        <v>0</v>
      </c>
      <c r="F83" s="133">
        <f>+[14]Enero!F75+[14]Febrero!F79+[14]Marzo!F79+[14]Abril!F78+[14]Mayo!F79+[14]junio!F79+[14]Julio!F79+[14]Agosto!F79+[14]Septiembre!F79+[14]Octubre!F79+[14]Noviembre!F79+[14]Diciembre!F79</f>
        <v>0</v>
      </c>
      <c r="G83" s="133">
        <f>+[14]Enero!G75+[14]Febrero!G79+[14]Marzo!G79+[14]Abril!G78+[14]Mayo!G79+[14]junio!G79+[14]Julio!G79+[14]Agosto!G79+[14]Septiembre!G79+[14]Octubre!G79+[14]Noviembre!G79+[14]Diciembre!G79</f>
        <v>0</v>
      </c>
      <c r="H83" s="133">
        <f>+[14]Enero!H75+[14]Febrero!H79+[14]Marzo!H79+[14]Abril!H78+[14]Mayo!H79+[14]junio!H79+[14]Julio!H79+[14]Agosto!H79+[14]Septiembre!H79+[14]Octubre!H79+[14]Noviembre!H79+[14]Diciembre!H79</f>
        <v>54513</v>
      </c>
      <c r="I83" s="133">
        <f>+[14]Enero!I75+[14]Febrero!I79+[14]Marzo!I79+[14]Abril!I78+[14]Mayo!I79+[14]junio!I79+[14]Julio!I79+[14]Agosto!I79+[14]Septiembre!I79+[14]Octubre!I79+[14]Noviembre!I79+[14]Diciembre!I79</f>
        <v>0</v>
      </c>
      <c r="J83" s="134">
        <f t="shared" si="2"/>
        <v>54513</v>
      </c>
      <c r="K83" s="148"/>
      <c r="L83" s="148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</row>
    <row r="84" spans="1:30" ht="20.100000000000001" customHeight="1" x14ac:dyDescent="0.2">
      <c r="A84" s="132" t="s">
        <v>157</v>
      </c>
      <c r="B84" s="133">
        <f>+[14]Enero!B76+[14]Febrero!B80+[14]Marzo!B80+[14]Abril!B79+[14]Mayo!B80+[14]junio!B80+[14]Julio!B80+[14]Agosto!B80+[14]Septiembre!B80+[14]Octubre!B80+[14]Noviembre!B80+[14]Diciembre!B80</f>
        <v>3</v>
      </c>
      <c r="C84" s="133">
        <f>+[14]Enero!C76+[14]Febrero!C80+[14]Marzo!C80+[14]Abril!C79+[14]Mayo!C80+[14]junio!C80+[14]Julio!C80+[14]Agosto!C80+[14]Septiembre!C80+[14]Octubre!C80+[14]Noviembre!C80+[14]Diciembre!C80</f>
        <v>479.9631901840491</v>
      </c>
      <c r="D84" s="133">
        <f>+[14]Enero!D76+[14]Febrero!D80+[14]Marzo!D80+[14]Abril!D79+[14]Mayo!D80+[14]junio!D80+[14]Julio!D80+[14]Agosto!D80+[14]Septiembre!D80+[14]Octubre!D80+[14]Noviembre!D80+[14]Diciembre!D80</f>
        <v>78</v>
      </c>
      <c r="E84" s="133">
        <f>+[14]Enero!E76+[14]Febrero!E80+[14]Marzo!E80+[14]Abril!E79+[14]Mayo!E80+[14]junio!E80+[14]Julio!E80+[14]Agosto!E80+[14]Septiembre!E80+[14]Octubre!E80+[14]Noviembre!E80+[14]Diciembre!E80</f>
        <v>20410.74263068791</v>
      </c>
      <c r="F84" s="133">
        <f>+[14]Enero!F76+[14]Febrero!F80+[14]Marzo!F80+[14]Abril!F79+[14]Mayo!F80+[14]junio!F80+[14]Julio!F80+[14]Agosto!F80+[14]Septiembre!F80+[14]Octubre!F80+[14]Noviembre!F80+[14]Diciembre!F80</f>
        <v>7853.3790071910335</v>
      </c>
      <c r="G84" s="133">
        <f>+[14]Enero!G76+[14]Febrero!G80+[14]Marzo!G80+[14]Abril!G79+[14]Mayo!G80+[14]junio!G80+[14]Julio!G80+[14]Agosto!G80+[14]Septiembre!G80+[14]Octubre!G80+[14]Noviembre!G80+[14]Diciembre!G80</f>
        <v>1315.2832700965157</v>
      </c>
      <c r="H84" s="133">
        <f>+[14]Enero!H76+[14]Febrero!H80+[14]Marzo!H80+[14]Abril!H79+[14]Mayo!H80+[14]junio!H80+[14]Julio!H80+[14]Agosto!H80+[14]Septiembre!H80+[14]Octubre!H80+[14]Noviembre!H80+[14]Diciembre!H80</f>
        <v>13</v>
      </c>
      <c r="I84" s="133">
        <f>+[14]Enero!I76+[14]Febrero!I80+[14]Marzo!I80+[14]Abril!I79+[14]Mayo!I80+[14]junio!I80+[14]Julio!I80+[14]Agosto!I80+[14]Septiembre!I80+[14]Octubre!I80+[14]Noviembre!I80+[14]Diciembre!I80</f>
        <v>58.631901840490798</v>
      </c>
      <c r="J84" s="134">
        <f t="shared" si="2"/>
        <v>30211.999999999996</v>
      </c>
      <c r="K84" s="148"/>
      <c r="L84" s="148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</row>
    <row r="85" spans="1:30" ht="20.100000000000001" customHeight="1" x14ac:dyDescent="0.2">
      <c r="A85" s="132" t="s">
        <v>158</v>
      </c>
      <c r="B85" s="133">
        <f>+[14]Enero!B77+[14]Febrero!B81+[14]Marzo!B81+[14]Abril!B80+[14]Mayo!B81+[14]junio!B81+[14]Julio!B81+[14]Agosto!B81+[14]Septiembre!B81+[14]Octubre!B81+[14]Noviembre!B81+[14]Diciembre!B81</f>
        <v>258844.87043320207</v>
      </c>
      <c r="C85" s="133">
        <f>+[14]Enero!C77+[14]Febrero!C81+[14]Marzo!C81+[14]Abril!C80+[14]Mayo!C81+[14]junio!C81+[14]Julio!C81+[14]Agosto!C81+[14]Septiembre!C81+[14]Octubre!C81+[14]Noviembre!C81+[14]Diciembre!C81</f>
        <v>10966.497546198121</v>
      </c>
      <c r="D85" s="133">
        <f>+[14]Enero!D77+[14]Febrero!D81+[14]Marzo!D81+[14]Abril!D80+[14]Mayo!D81+[14]junio!D81+[14]Julio!D81+[14]Agosto!D81+[14]Septiembre!D81+[14]Octubre!D81+[14]Noviembre!D81+[14]Diciembre!D81</f>
        <v>3944.4574371402605</v>
      </c>
      <c r="E85" s="133">
        <f>+[14]Enero!E77+[14]Febrero!E81+[14]Marzo!E81+[14]Abril!E80+[14]Mayo!E81+[14]junio!E81+[14]Julio!E81+[14]Agosto!E81+[14]Septiembre!E81+[14]Octubre!E81+[14]Noviembre!E81+[14]Diciembre!E81</f>
        <v>19101.14247197819</v>
      </c>
      <c r="F85" s="133">
        <f>+[14]Enero!F77+[14]Febrero!F81+[14]Marzo!F81+[14]Abril!F80+[14]Mayo!F81+[14]junio!F81+[14]Julio!F81+[14]Agosto!F81+[14]Septiembre!F81+[14]Octubre!F81+[14]Noviembre!F81+[14]Diciembre!F81</f>
        <v>249490.68539836412</v>
      </c>
      <c r="G85" s="133">
        <f>+[14]Enero!G77+[14]Febrero!G81+[14]Marzo!G81+[14]Abril!G80+[14]Mayo!G81+[14]junio!G81+[14]Julio!G81+[14]Agosto!G81+[14]Septiembre!G81+[14]Octubre!G81+[14]Noviembre!G81+[14]Diciembre!G81</f>
        <v>51133.768191457137</v>
      </c>
      <c r="H85" s="133">
        <f>+[14]Enero!H77+[14]Febrero!H81+[14]Marzo!H81+[14]Abril!H80+[14]Mayo!H81+[14]junio!H81+[14]Julio!H81+[14]Agosto!H81+[14]Septiembre!H81+[14]Octubre!H81+[14]Noviembre!H81+[14]Diciembre!H81</f>
        <v>12127.512541654043</v>
      </c>
      <c r="I85" s="133">
        <f>+[14]Enero!I77+[14]Febrero!I81+[14]Marzo!I81+[14]Abril!I80+[14]Mayo!I81+[14]junio!I81+[14]Julio!I81+[14]Agosto!I81+[14]Septiembre!I81+[14]Octubre!I81+[14]Noviembre!I81+[14]Diciembre!I81</f>
        <v>10996.065980006058</v>
      </c>
      <c r="J85" s="134">
        <f t="shared" si="2"/>
        <v>616605</v>
      </c>
      <c r="K85" s="148"/>
      <c r="L85" s="148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</row>
    <row r="86" spans="1:30" ht="20.100000000000001" customHeight="1" x14ac:dyDescent="0.2">
      <c r="A86" s="132" t="s">
        <v>159</v>
      </c>
      <c r="B86" s="133">
        <f>+[14]Enero!B78+[14]Febrero!B82+[14]Marzo!B82+[14]Abril!B81+[14]Mayo!B82+[14]junio!B82+[14]Julio!B82+[14]Agosto!B82+[14]Septiembre!B82+[14]Octubre!B82+[14]Noviembre!B82+[14]Diciembre!B82</f>
        <v>8306.8967274876268</v>
      </c>
      <c r="C86" s="133">
        <f>+[14]Enero!C78+[14]Febrero!C82+[14]Marzo!C82+[14]Abril!C81+[14]Mayo!C82+[14]junio!C82+[14]Julio!C82+[14]Agosto!C82+[14]Septiembre!C82+[14]Octubre!C82+[14]Noviembre!C82+[14]Diciembre!C82</f>
        <v>49816.730811849004</v>
      </c>
      <c r="D86" s="133">
        <f>+[14]Enero!D78+[14]Febrero!D82+[14]Marzo!D82+[14]Abril!D81+[14]Mayo!D82+[14]junio!D82+[14]Julio!D82+[14]Agosto!D82+[14]Septiembre!D82+[14]Octubre!D82+[14]Noviembre!D82+[14]Diciembre!D82</f>
        <v>826.40718032060283</v>
      </c>
      <c r="E86" s="133">
        <f>+[14]Enero!E78+[14]Febrero!E82+[14]Marzo!E82+[14]Abril!E81+[14]Mayo!E82+[14]junio!E82+[14]Julio!E82+[14]Agosto!E82+[14]Septiembre!E82+[14]Octubre!E82+[14]Noviembre!E82+[14]Diciembre!E82</f>
        <v>9721.6774765457631</v>
      </c>
      <c r="F86" s="133">
        <f>+[14]Enero!F78+[14]Febrero!F82+[14]Marzo!F82+[14]Abril!F81+[14]Mayo!F82+[14]junio!F82+[14]Julio!F82+[14]Agosto!F82+[14]Septiembre!F82+[14]Octubre!F82+[14]Noviembre!F82+[14]Diciembre!F82</f>
        <v>74603.147152249396</v>
      </c>
      <c r="G86" s="133">
        <f>+[14]Enero!G78+[14]Febrero!G82+[14]Marzo!G82+[14]Abril!G81+[14]Mayo!G82+[14]junio!G82+[14]Julio!G82+[14]Agosto!G82+[14]Septiembre!G82+[14]Octubre!G82+[14]Noviembre!G82+[14]Diciembre!G82</f>
        <v>11979.694319273103</v>
      </c>
      <c r="H86" s="133">
        <f>+[14]Enero!H78+[14]Febrero!H82+[14]Marzo!H82+[14]Abril!H81+[14]Mayo!H82+[14]junio!H82+[14]Julio!H82+[14]Agosto!H82+[14]Septiembre!H82+[14]Octubre!H82+[14]Noviembre!H82+[14]Diciembre!H82</f>
        <v>106.15823299106154</v>
      </c>
      <c r="I86" s="133">
        <f>+[14]Enero!I78+[14]Febrero!I82+[14]Marzo!I82+[14]Abril!I81+[14]Mayo!I82+[14]junio!I82+[14]Julio!I82+[14]Agosto!I82+[14]Septiembre!I82+[14]Octubre!I82+[14]Noviembre!I82+[14]Diciembre!I82</f>
        <v>85036.28809928344</v>
      </c>
      <c r="J86" s="134">
        <f t="shared" si="2"/>
        <v>240397</v>
      </c>
      <c r="K86" s="148"/>
      <c r="L86" s="148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</row>
    <row r="87" spans="1:30" ht="20.100000000000001" customHeight="1" x14ac:dyDescent="0.2">
      <c r="A87" s="132" t="s">
        <v>160</v>
      </c>
      <c r="B87" s="133">
        <f>+[14]Enero!B79+[14]Febrero!B83+[14]Marzo!B83+[14]Abril!B82+[14]Mayo!B83+[14]junio!B83+[14]Julio!B83+[14]Agosto!B83+[14]Septiembre!B83+[14]Octubre!B83+[14]Noviembre!B83+[14]Diciembre!B83</f>
        <v>1125.6506879905642</v>
      </c>
      <c r="C87" s="133">
        <f>+[14]Enero!C79+[14]Febrero!C83+[14]Marzo!C83+[14]Abril!C82+[14]Mayo!C83+[14]junio!C83+[14]Julio!C83+[14]Agosto!C83+[14]Septiembre!C83+[14]Octubre!C83+[14]Noviembre!C83+[14]Diciembre!C83</f>
        <v>25556.792346525181</v>
      </c>
      <c r="D87" s="133">
        <f>+[14]Enero!D79+[14]Febrero!D83+[14]Marzo!D83+[14]Abril!D82+[14]Mayo!D83+[14]junio!D83+[14]Julio!D83+[14]Agosto!D83+[14]Septiembre!D83+[14]Octubre!D83+[14]Noviembre!D83+[14]Diciembre!D83</f>
        <v>37844.614336770559</v>
      </c>
      <c r="E87" s="133">
        <f>+[14]Enero!E79+[14]Febrero!E83+[14]Marzo!E83+[14]Abril!E82+[14]Mayo!E83+[14]junio!E83+[14]Julio!E83+[14]Agosto!E83+[14]Septiembre!E83+[14]Octubre!E83+[14]Noviembre!E83+[14]Diciembre!E83</f>
        <v>26998.444540065389</v>
      </c>
      <c r="F87" s="133">
        <f>+[14]Enero!F79+[14]Febrero!F83+[14]Marzo!F83+[14]Abril!F82+[14]Mayo!F83+[14]junio!F83+[14]Julio!F83+[14]Agosto!F83+[14]Septiembre!F83+[14]Octubre!F83+[14]Noviembre!F83+[14]Diciembre!F83</f>
        <v>7521.0831860600028</v>
      </c>
      <c r="G87" s="133">
        <f>+[14]Enero!G79+[14]Febrero!G83+[14]Marzo!G83+[14]Abril!G82+[14]Mayo!G83+[14]junio!G83+[14]Julio!G83+[14]Agosto!G83+[14]Septiembre!G83+[14]Octubre!G83+[14]Noviembre!G83+[14]Diciembre!G83</f>
        <v>20521.823238386856</v>
      </c>
      <c r="H87" s="133">
        <f>+[14]Enero!H79+[14]Febrero!H83+[14]Marzo!H83+[14]Abril!H82+[14]Mayo!H83+[14]junio!H83+[14]Julio!H83+[14]Agosto!H83+[14]Septiembre!H83+[14]Octubre!H83+[14]Noviembre!H83+[14]Diciembre!H83</f>
        <v>1477.4991206821701</v>
      </c>
      <c r="I87" s="133">
        <f>+[14]Enero!I79+[14]Febrero!I83+[14]Marzo!I83+[14]Abril!I82+[14]Mayo!I83+[14]junio!I83+[14]Julio!I83+[14]Agosto!I83+[14]Septiembre!I83+[14]Octubre!I83+[14]Noviembre!I83+[14]Diciembre!I83</f>
        <v>6598.0925435192694</v>
      </c>
      <c r="J87" s="134">
        <f t="shared" si="2"/>
        <v>127644</v>
      </c>
      <c r="K87" s="148"/>
      <c r="L87" s="148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</row>
    <row r="88" spans="1:30" ht="20.100000000000001" customHeight="1" x14ac:dyDescent="0.2">
      <c r="A88" s="132" t="s">
        <v>161</v>
      </c>
      <c r="B88" s="133">
        <f>+[14]Enero!B80+[14]Febrero!B84+[14]Marzo!B84+[14]Abril!B83+[14]Mayo!B84+[14]junio!B84+[14]Julio!B84+[14]Agosto!B84+[14]Septiembre!B84+[14]Octubre!B84+[14]Noviembre!B84+[14]Diciembre!B84</f>
        <v>204.03091190108194</v>
      </c>
      <c r="C88" s="133">
        <f>+[14]Enero!C80+[14]Febrero!C84+[14]Marzo!C84+[14]Abril!C83+[14]Mayo!C84+[14]junio!C84+[14]Julio!C84+[14]Agosto!C84+[14]Septiembre!C84+[14]Octubre!C84+[14]Noviembre!C84+[14]Diciembre!C84</f>
        <v>0</v>
      </c>
      <c r="D88" s="133">
        <f>+[14]Enero!D80+[14]Febrero!D84+[14]Marzo!D84+[14]Abril!D83+[14]Mayo!D84+[14]junio!D84+[14]Julio!D84+[14]Agosto!D84+[14]Septiembre!D84+[14]Octubre!D84+[14]Noviembre!D84+[14]Diciembre!D84</f>
        <v>4257.6864172629239</v>
      </c>
      <c r="E88" s="133">
        <f>+[14]Enero!E80+[14]Febrero!E84+[14]Marzo!E84+[14]Abril!E83+[14]Mayo!E84+[14]junio!E84+[14]Julio!E84+[14]Agosto!E84+[14]Septiembre!E84+[14]Octubre!E84+[14]Noviembre!E84+[14]Diciembre!E84</f>
        <v>0</v>
      </c>
      <c r="F88" s="133">
        <f>+[14]Enero!F80+[14]Febrero!F84+[14]Marzo!F84+[14]Abril!F83+[14]Mayo!F84+[14]junio!F84+[14]Julio!F84+[14]Agosto!F84+[14]Septiembre!F84+[14]Octubre!F84+[14]Noviembre!F84+[14]Diciembre!F84</f>
        <v>1084</v>
      </c>
      <c r="G88" s="133">
        <f>+[14]Enero!G80+[14]Febrero!G84+[14]Marzo!G84+[14]Abril!G83+[14]Mayo!G84+[14]junio!G84+[14]Julio!G84+[14]Agosto!G84+[14]Septiembre!G84+[14]Octubre!G84+[14]Noviembre!G84+[14]Diciembre!G84</f>
        <v>9412.2417573236744</v>
      </c>
      <c r="H88" s="133">
        <f>+[14]Enero!H80+[14]Febrero!H84+[14]Marzo!H84+[14]Abril!H83+[14]Mayo!H84+[14]junio!H84+[14]Julio!H84+[14]Agosto!H84+[14]Septiembre!H84+[14]Octubre!H84+[14]Noviembre!H84+[14]Diciembre!H84</f>
        <v>2165</v>
      </c>
      <c r="I88" s="133">
        <f>+[14]Enero!I80+[14]Febrero!I84+[14]Marzo!I84+[14]Abril!I83+[14]Mayo!I84+[14]junio!I84+[14]Julio!I84+[14]Agosto!I84+[14]Septiembre!I84+[14]Octubre!I84+[14]Noviembre!I84+[14]Diciembre!I84</f>
        <v>6994.0409135123191</v>
      </c>
      <c r="J88" s="134">
        <f t="shared" si="2"/>
        <v>24117</v>
      </c>
      <c r="K88" s="148"/>
      <c r="L88" s="148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</row>
    <row r="89" spans="1:30" ht="20.100000000000001" customHeight="1" x14ac:dyDescent="0.2">
      <c r="A89" s="132" t="s">
        <v>162</v>
      </c>
      <c r="B89" s="133">
        <f>+[14]Enero!B81+[14]Febrero!B85+[14]Marzo!B85+[14]Abril!B84+[14]Mayo!B85+[14]junio!B85+[14]Julio!B85+[14]Agosto!B85+[14]Septiembre!B85+[14]Octubre!B85+[14]Noviembre!B85+[14]Diciembre!B85</f>
        <v>47256.726511466935</v>
      </c>
      <c r="C89" s="133">
        <f>+[14]Enero!C81+[14]Febrero!C85+[14]Marzo!C85+[14]Abril!C84+[14]Mayo!C85+[14]junio!C85+[14]Julio!C85+[14]Agosto!C85+[14]Septiembre!C85+[14]Octubre!C85+[14]Noviembre!C85+[14]Diciembre!C85</f>
        <v>25454.28763981189</v>
      </c>
      <c r="D89" s="133">
        <f>+[14]Enero!D81+[14]Febrero!D85+[14]Marzo!D85+[14]Abril!D84+[14]Mayo!D85+[14]junio!D85+[14]Julio!D85+[14]Agosto!D85+[14]Septiembre!D85+[14]Octubre!D85+[14]Noviembre!D85+[14]Diciembre!D85</f>
        <v>103</v>
      </c>
      <c r="E89" s="133">
        <f>+[14]Enero!E81+[14]Febrero!E85+[14]Marzo!E85+[14]Abril!E84+[14]Mayo!E85+[14]junio!E85+[14]Julio!E85+[14]Agosto!E85+[14]Septiembre!E85+[14]Octubre!E85+[14]Noviembre!E85+[14]Diciembre!E85</f>
        <v>6012.1919384789362</v>
      </c>
      <c r="F89" s="133">
        <f>+[14]Enero!F81+[14]Febrero!F85+[14]Marzo!F85+[14]Abril!F84+[14]Mayo!F85+[14]junio!F85+[14]Julio!F85+[14]Agosto!F85+[14]Septiembre!F85+[14]Octubre!F85+[14]Noviembre!F85+[14]Diciembre!F85</f>
        <v>250814.07703951394</v>
      </c>
      <c r="G89" s="133">
        <f>+[14]Enero!G81+[14]Febrero!G85+[14]Marzo!G85+[14]Abril!G84+[14]Mayo!G85+[14]junio!G85+[14]Julio!G85+[14]Agosto!G85+[14]Septiembre!G85+[14]Octubre!G85+[14]Noviembre!G85+[14]Diciembre!G85</f>
        <v>9238.6005881903693</v>
      </c>
      <c r="H89" s="133">
        <f>+[14]Enero!H81+[14]Febrero!H85+[14]Marzo!H85+[14]Abril!H84+[14]Mayo!H85+[14]junio!H85+[14]Julio!H85+[14]Agosto!H85+[14]Septiembre!H85+[14]Octubre!H85+[14]Noviembre!H85+[14]Diciembre!H85</f>
        <v>148.86523023624977</v>
      </c>
      <c r="I89" s="133">
        <f>+[14]Enero!I81+[14]Febrero!I85+[14]Marzo!I85+[14]Abril!I84+[14]Mayo!I85+[14]junio!I85+[14]Julio!I85+[14]Agosto!I85+[14]Septiembre!I85+[14]Octubre!I85+[14]Noviembre!I85+[14]Diciembre!I85</f>
        <v>102690.25105230168</v>
      </c>
      <c r="J89" s="134">
        <f t="shared" si="2"/>
        <v>441718</v>
      </c>
      <c r="K89" s="148"/>
      <c r="L89" s="148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</row>
    <row r="90" spans="1:30" ht="20.100000000000001" customHeight="1" x14ac:dyDescent="0.2">
      <c r="A90" s="132" t="s">
        <v>163</v>
      </c>
      <c r="B90" s="133">
        <f>+[14]Enero!B82+[14]Febrero!B86+[14]Marzo!B86+[14]Abril!B85+[14]Mayo!B86+[14]junio!B86+[14]Julio!B86+[14]Agosto!B86+[14]Septiembre!B86+[14]Octubre!B86+[14]Noviembre!B86+[14]Diciembre!B86</f>
        <v>4319.542294322132</v>
      </c>
      <c r="C90" s="133">
        <f>+[14]Enero!C82+[14]Febrero!C86+[14]Marzo!C86+[14]Abril!C85+[14]Mayo!C86+[14]junio!C86+[14]Julio!C86+[14]Agosto!C86+[14]Septiembre!C86+[14]Octubre!C86+[14]Noviembre!C86+[14]Diciembre!C86</f>
        <v>51171.265353418305</v>
      </c>
      <c r="D90" s="133">
        <f>+[14]Enero!D82+[14]Febrero!D86+[14]Marzo!D86+[14]Abril!D85+[14]Mayo!D86+[14]junio!D86+[14]Julio!D86+[14]Agosto!D86+[14]Septiembre!D86+[14]Octubre!D86+[14]Noviembre!D86+[14]Diciembre!D86</f>
        <v>174.2271147161066</v>
      </c>
      <c r="E90" s="133">
        <f>+[14]Enero!E82+[14]Febrero!E86+[14]Marzo!E86+[14]Abril!E85+[14]Mayo!E86+[14]junio!E86+[14]Julio!E86+[14]Agosto!E86+[14]Septiembre!E86+[14]Octubre!E86+[14]Noviembre!E86+[14]Diciembre!E86</f>
        <v>2430</v>
      </c>
      <c r="F90" s="133">
        <f>+[14]Enero!F82+[14]Febrero!F86+[14]Marzo!F86+[14]Abril!F85+[14]Mayo!F86+[14]junio!F86+[14]Julio!F86+[14]Agosto!F86+[14]Septiembre!F86+[14]Octubre!F86+[14]Noviembre!F86+[14]Diciembre!F86</f>
        <v>76357.874855156435</v>
      </c>
      <c r="G90" s="133">
        <f>+[14]Enero!G82+[14]Febrero!G86+[14]Marzo!G86+[14]Abril!G85+[14]Mayo!G86+[14]junio!G86+[14]Julio!G86+[14]Agosto!G86+[14]Septiembre!G86+[14]Octubre!G86+[14]Noviembre!G86+[14]Diciembre!G86</f>
        <v>0</v>
      </c>
      <c r="H90" s="133">
        <f>+[14]Enero!H82+[14]Febrero!H86+[14]Marzo!H86+[14]Abril!H85+[14]Mayo!H86+[14]junio!H86+[14]Julio!H86+[14]Agosto!H86+[14]Septiembre!H86+[14]Octubre!H86+[14]Noviembre!H86+[14]Diciembre!H86</f>
        <v>0</v>
      </c>
      <c r="I90" s="133">
        <f>+[14]Enero!I82+[14]Febrero!I86+[14]Marzo!I86+[14]Abril!I85+[14]Mayo!I86+[14]junio!I86+[14]Julio!I86+[14]Agosto!I86+[14]Septiembre!I86+[14]Octubre!I86+[14]Noviembre!I86+[14]Diciembre!I86</f>
        <v>1400.0903823870219</v>
      </c>
      <c r="J90" s="134">
        <f t="shared" si="2"/>
        <v>135853</v>
      </c>
      <c r="K90" s="148"/>
      <c r="L90" s="148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</row>
    <row r="91" spans="1:30" ht="20.100000000000001" customHeight="1" x14ac:dyDescent="0.2">
      <c r="A91" s="132" t="s">
        <v>164</v>
      </c>
      <c r="B91" s="133">
        <f>+[14]Enero!B83+[14]Febrero!B87+[14]Marzo!B87+[14]Abril!B86+[14]Mayo!B87+[14]junio!B87+[14]Julio!B87+[14]Agosto!B87+[14]Septiembre!B87+[14]Octubre!B87+[14]Noviembre!B87+[14]Diciembre!B87</f>
        <v>9446.8067751737981</v>
      </c>
      <c r="C91" s="133">
        <f>+[14]Enero!C83+[14]Febrero!C87+[14]Marzo!C87+[14]Abril!C86+[14]Mayo!C87+[14]junio!C87+[14]Julio!C87+[14]Agosto!C87+[14]Septiembre!C87+[14]Octubre!C87+[14]Noviembre!C87+[14]Diciembre!C87</f>
        <v>41.475785627085209</v>
      </c>
      <c r="D91" s="133">
        <f>+[14]Enero!D83+[14]Febrero!D87+[14]Marzo!D87+[14]Abril!D86+[14]Mayo!D87+[14]junio!D87+[14]Julio!D87+[14]Agosto!D87+[14]Septiembre!D87+[14]Octubre!D87+[14]Noviembre!D87+[14]Diciembre!D87</f>
        <v>16</v>
      </c>
      <c r="E91" s="133">
        <f>+[14]Enero!E83+[14]Febrero!E87+[14]Marzo!E87+[14]Abril!E86+[14]Mayo!E87+[14]junio!E87+[14]Julio!E87+[14]Agosto!E87+[14]Septiembre!E87+[14]Octubre!E87+[14]Noviembre!E87+[14]Diciembre!E87</f>
        <v>20</v>
      </c>
      <c r="F91" s="133">
        <f>+[14]Enero!F83+[14]Febrero!F87+[14]Marzo!F87+[14]Abril!F86+[14]Mayo!F87+[14]junio!F87+[14]Julio!F87+[14]Agosto!F87+[14]Septiembre!F87+[14]Octubre!F87+[14]Noviembre!F87+[14]Diciembre!F87</f>
        <v>7996.0323299888514</v>
      </c>
      <c r="G91" s="133">
        <f>+[14]Enero!G83+[14]Febrero!G87+[14]Marzo!G87+[14]Abril!G86+[14]Mayo!G87+[14]junio!G87+[14]Julio!G87+[14]Agosto!G87+[14]Septiembre!G87+[14]Octubre!G87+[14]Noviembre!G87+[14]Diciembre!G87</f>
        <v>9246.5702606086925</v>
      </c>
      <c r="H91" s="133">
        <f>+[14]Enero!H83+[14]Febrero!H87+[14]Marzo!H87+[14]Abril!H86+[14]Mayo!H87+[14]junio!H87+[14]Julio!H87+[14]Agosto!H87+[14]Septiembre!H87+[14]Octubre!H87+[14]Noviembre!H87+[14]Diciembre!H87</f>
        <v>0</v>
      </c>
      <c r="I91" s="133">
        <f>+[14]Enero!I83+[14]Febrero!I87+[14]Marzo!I87+[14]Abril!I86+[14]Mayo!I87+[14]junio!I87+[14]Julio!I87+[14]Agosto!I87+[14]Septiembre!I87+[14]Octubre!I87+[14]Noviembre!I87+[14]Diciembre!I87</f>
        <v>3132.114848601575</v>
      </c>
      <c r="J91" s="134">
        <f t="shared" si="2"/>
        <v>29899</v>
      </c>
      <c r="K91" s="148"/>
      <c r="L91" s="148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</row>
    <row r="92" spans="1:30" ht="20.100000000000001" customHeight="1" x14ac:dyDescent="0.2">
      <c r="A92" s="132" t="s">
        <v>165</v>
      </c>
      <c r="B92" s="133">
        <f>+([14]Enero!B84+[14]Febrero!B88+[14]Marzo!B88+[14]Abril!B87+[14]Mayo!B88+[14]junio!B88+[14]Julio!B88+[14]Agosto!B88+[14]Septiembre!B88+[14]Octubre!B88+[14]Noviembre!B88+[14]Diciembre!B88)/12</f>
        <v>40877.134867295565</v>
      </c>
      <c r="C92" s="133">
        <f>+([14]Enero!C84+[14]Febrero!C88+[14]Marzo!C88+[14]Abril!C87+[14]Mayo!C88+[14]junio!C88+[14]Julio!C88+[14]Agosto!C88+[14]Septiembre!C88+[14]Octubre!C88+[14]Noviembre!C88+[14]Diciembre!C88)/12</f>
        <v>8880.5460392329369</v>
      </c>
      <c r="D92" s="133">
        <f>+([14]Enero!D84+[14]Febrero!D88+[14]Marzo!D88+[14]Abril!D87+[14]Mayo!D88+[14]junio!D88+[14]Julio!D88+[14]Agosto!D88+[14]Septiembre!D88+[14]Octubre!D88+[14]Noviembre!D88+[14]Diciembre!D88)/12</f>
        <v>282640.31427489122</v>
      </c>
      <c r="E92" s="133">
        <f>+([14]Enero!E84+[14]Febrero!E88+[14]Marzo!E88+[14]Abril!E87+[14]Mayo!E88+[14]junio!E88+[14]Julio!E88+[14]Agosto!E88+[14]Septiembre!E88+[14]Octubre!E88+[14]Noviembre!E88+[14]Diciembre!E88)/12</f>
        <v>4920.243116313929</v>
      </c>
      <c r="F92" s="133">
        <f>+([14]Enero!F84+[14]Febrero!F88+[14]Marzo!F88+[14]Abril!F87+[14]Mayo!F88+[14]junio!F88+[14]Julio!F88+[14]Agosto!F88+[14]Septiembre!F88+[14]Octubre!F88+[14]Noviembre!F88+[14]Diciembre!F88)/12</f>
        <v>7778.9619645795656</v>
      </c>
      <c r="G92" s="133">
        <f>+([14]Enero!G84+[14]Febrero!G88+[14]Marzo!G88+[14]Abril!G87+[14]Mayo!G88+[14]junio!G88+[14]Julio!G88+[14]Agosto!G88+[14]Septiembre!G88+[14]Octubre!G88+[14]Noviembre!G88+[14]Diciembre!G88)/12</f>
        <v>48829.56476367369</v>
      </c>
      <c r="H92" s="133">
        <f>+([14]Enero!H84+[14]Febrero!H88+[14]Marzo!H88+[14]Abril!H87+[14]Mayo!H88+[14]junio!H88+[14]Julio!H88+[14]Agosto!H88+[14]Septiembre!H88+[14]Octubre!H88+[14]Noviembre!H88+[14]Diciembre!H88)/12</f>
        <v>16362.548079899636</v>
      </c>
      <c r="I92" s="133">
        <f>+([14]Enero!I84+[14]Febrero!I88+[14]Marzo!I88+[14]Abril!I87+[14]Mayo!I88+[14]junio!I88+[14]Julio!I88+[14]Agosto!I88+[14]Septiembre!I88+[14]Octubre!I88+[14]Noviembre!I88+[14]Diciembre!I88)/12</f>
        <v>692.27022744676344</v>
      </c>
      <c r="J92" s="134">
        <f>SUM(B92:I92)</f>
        <v>410981.58333333331</v>
      </c>
      <c r="K92" s="148"/>
      <c r="L92" s="148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</row>
    <row r="93" spans="1:30" ht="20.100000000000001" customHeight="1" x14ac:dyDescent="0.2">
      <c r="A93" s="132" t="s">
        <v>166</v>
      </c>
      <c r="B93" s="133">
        <f>+([14]Enero!B85+[14]Febrero!B89+[14]Marzo!B89+[14]Abril!B88+[14]Mayo!B89+[14]junio!B89+[14]Julio!B89+[14]Agosto!B89+[14]Septiembre!B89+[14]Octubre!B89+[14]Noviembre!B89+[14]Diciembre!B89)/12</f>
        <v>203547.02752608477</v>
      </c>
      <c r="C93" s="133">
        <f>+([14]Enero!C85+[14]Febrero!C89+[14]Marzo!C89+[14]Abril!C88+[14]Mayo!C89+[14]junio!C89+[14]Julio!C89+[14]Agosto!C89+[14]Septiembre!C89+[14]Octubre!C89+[14]Noviembre!C89+[14]Diciembre!C89)/12</f>
        <v>161172.73311398711</v>
      </c>
      <c r="D93" s="133">
        <f>+([14]Enero!D85+[14]Febrero!D89+[14]Marzo!D89+[14]Abril!D88+[14]Mayo!D89+[14]junio!D89+[14]Julio!D89+[14]Agosto!D89+[14]Septiembre!D89+[14]Octubre!D89+[14]Noviembre!D89+[14]Diciembre!D89)/12</f>
        <v>39381.655853557953</v>
      </c>
      <c r="E93" s="133">
        <f>+([14]Enero!E85+[14]Febrero!E89+[14]Marzo!E89+[14]Abril!E88+[14]Mayo!E89+[14]junio!E89+[14]Julio!E89+[14]Agosto!E89+[14]Septiembre!E89+[14]Octubre!E89+[14]Noviembre!E89+[14]Diciembre!E89)/12</f>
        <v>175017.72227904259</v>
      </c>
      <c r="F93" s="133">
        <f>+([14]Enero!F85+[14]Febrero!F89+[14]Marzo!F89+[14]Abril!F88+[14]Mayo!F89+[14]junio!F89+[14]Julio!F89+[14]Agosto!F89+[14]Septiembre!F89+[14]Octubre!F89+[14]Noviembre!F89+[14]Diciembre!F89)/12</f>
        <v>20997.674087143987</v>
      </c>
      <c r="G93" s="133">
        <f>+([14]Enero!G85+[14]Febrero!G89+[14]Marzo!G89+[14]Abril!G88+[14]Mayo!G89+[14]junio!G89+[14]Julio!G89+[14]Agosto!G89+[14]Septiembre!G89+[14]Octubre!G89+[14]Noviembre!G89+[14]Diciembre!G89)/12</f>
        <v>101868.87559595219</v>
      </c>
      <c r="H93" s="133">
        <f>+([14]Enero!H85+[14]Febrero!H89+[14]Marzo!H89+[14]Abril!H88+[14]Mayo!H89+[14]junio!H89+[14]Julio!H89+[14]Agosto!H89+[14]Septiembre!H89+[14]Octubre!H89+[14]Noviembre!H89+[14]Diciembre!H89)/12</f>
        <v>24198.512114185749</v>
      </c>
      <c r="I93" s="133">
        <f>+([14]Enero!I85+[14]Febrero!I89+[14]Marzo!I89+[14]Abril!I88+[14]Mayo!I89+[14]junio!I89+[14]Julio!I89+[14]Agosto!I89+[14]Septiembre!I89+[14]Octubre!I89+[14]Noviembre!I89+[14]Diciembre!I89)/12</f>
        <v>9097.8827633789933</v>
      </c>
      <c r="J93" s="134">
        <f>SUM(B93:I93)</f>
        <v>735282.08333333326</v>
      </c>
      <c r="K93" s="148"/>
      <c r="L93" s="148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</row>
    <row r="94" spans="1:30" ht="20.100000000000001" customHeight="1" thickBot="1" x14ac:dyDescent="0.25">
      <c r="A94" s="136" t="s">
        <v>10</v>
      </c>
      <c r="B94" s="137">
        <f t="shared" ref="B94:I94" si="3">SUM(B60:B93)</f>
        <v>755356.59591033752</v>
      </c>
      <c r="C94" s="137">
        <f t="shared" si="3"/>
        <v>2270389.7953707282</v>
      </c>
      <c r="D94" s="137">
        <f t="shared" si="3"/>
        <v>1338223.5795337132</v>
      </c>
      <c r="E94" s="137">
        <f t="shared" si="3"/>
        <v>1164872.9042261345</v>
      </c>
      <c r="F94" s="137">
        <f t="shared" si="3"/>
        <v>1045621.127212369</v>
      </c>
      <c r="G94" s="137">
        <f t="shared" si="3"/>
        <v>684977.17734492174</v>
      </c>
      <c r="H94" s="137">
        <f t="shared" si="3"/>
        <v>1065304.6037312658</v>
      </c>
      <c r="I94" s="137">
        <f t="shared" si="3"/>
        <v>568301.38333719573</v>
      </c>
      <c r="J94" s="138">
        <f>SUM(J60:J93)</f>
        <v>8893047.166666666</v>
      </c>
      <c r="K94" s="139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</row>
    <row r="95" spans="1:30" x14ac:dyDescent="0.2">
      <c r="A95" s="185" t="s">
        <v>270</v>
      </c>
      <c r="B95" s="187"/>
      <c r="C95" s="187"/>
      <c r="D95" s="187"/>
      <c r="E95" s="187"/>
      <c r="F95" s="187"/>
      <c r="G95" s="187"/>
      <c r="H95" s="187"/>
      <c r="I95" s="131"/>
      <c r="J95" s="131"/>
      <c r="K95" s="149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</row>
    <row r="96" spans="1:30" x14ac:dyDescent="0.2">
      <c r="A96" s="185" t="s">
        <v>271</v>
      </c>
      <c r="B96" s="187"/>
      <c r="C96" s="187"/>
      <c r="D96" s="187"/>
      <c r="E96" s="187"/>
      <c r="F96" s="187"/>
      <c r="G96" s="187"/>
      <c r="H96" s="187"/>
      <c r="I96" s="131"/>
      <c r="J96" s="131"/>
      <c r="K96" s="139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</row>
    <row r="97" spans="1:256" ht="15.75" customHeight="1" x14ac:dyDescent="0.2">
      <c r="A97" s="187" t="s">
        <v>201</v>
      </c>
      <c r="B97" s="187"/>
      <c r="C97" s="187"/>
      <c r="D97" s="187"/>
      <c r="E97" s="187"/>
      <c r="F97" s="187"/>
      <c r="G97" s="187"/>
      <c r="H97" s="187"/>
      <c r="I97" s="131"/>
      <c r="J97" s="139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</row>
    <row r="98" spans="1:256" ht="15.75" customHeight="1" x14ac:dyDescent="0.2">
      <c r="A98" s="187"/>
      <c r="B98" s="187"/>
      <c r="C98" s="187"/>
      <c r="D98" s="187"/>
      <c r="E98" s="187"/>
      <c r="F98" s="187"/>
      <c r="G98" s="187"/>
      <c r="H98" s="187"/>
      <c r="I98" s="131"/>
      <c r="J98" s="139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</row>
    <row r="99" spans="1:256" ht="15.75" customHeight="1" x14ac:dyDescent="0.2">
      <c r="A99" s="187"/>
      <c r="B99" s="187"/>
      <c r="C99" s="187"/>
      <c r="D99" s="187"/>
      <c r="E99" s="187"/>
      <c r="F99" s="187"/>
      <c r="G99" s="187"/>
      <c r="H99" s="187"/>
      <c r="I99" s="131"/>
      <c r="J99" s="139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</row>
    <row r="100" spans="1:256" ht="15.75" customHeight="1" x14ac:dyDescent="0.25">
      <c r="A100" s="123"/>
      <c r="B100" s="91"/>
      <c r="C100" s="91"/>
      <c r="D100" s="91"/>
      <c r="E100" s="91"/>
      <c r="F100" s="91"/>
      <c r="G100" s="91"/>
      <c r="H100" s="91"/>
      <c r="I100" s="131"/>
      <c r="J100" s="139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</row>
    <row r="101" spans="1:256" ht="15.75" customHeight="1" x14ac:dyDescent="0.25">
      <c r="A101" s="123"/>
      <c r="B101" s="91"/>
      <c r="C101" s="91"/>
      <c r="D101" s="91"/>
      <c r="E101" s="91"/>
      <c r="F101" s="91"/>
      <c r="G101" s="91"/>
      <c r="H101" s="91"/>
      <c r="I101" s="131"/>
      <c r="J101" s="139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</row>
    <row r="102" spans="1:256" x14ac:dyDescent="0.2">
      <c r="A102" s="91"/>
      <c r="B102" s="91"/>
      <c r="C102" s="91"/>
      <c r="D102" s="91"/>
      <c r="E102" s="91"/>
      <c r="F102" s="91"/>
      <c r="G102" s="91"/>
      <c r="H102" s="91"/>
      <c r="I102" s="131"/>
      <c r="J102" s="139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</row>
    <row r="103" spans="1:256" x14ac:dyDescent="0.2">
      <c r="A103" s="131"/>
      <c r="B103" s="131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</row>
    <row r="104" spans="1:256" ht="15.75" x14ac:dyDescent="0.25">
      <c r="A104" s="240" t="s">
        <v>202</v>
      </c>
      <c r="B104" s="240"/>
      <c r="C104" s="240"/>
      <c r="D104" s="240"/>
      <c r="E104" s="240"/>
      <c r="F104" s="240"/>
      <c r="G104" s="240"/>
      <c r="H104" s="240"/>
      <c r="I104" s="240"/>
      <c r="J104" s="240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</row>
    <row r="105" spans="1:256" ht="15.75" x14ac:dyDescent="0.25">
      <c r="A105" s="240" t="s">
        <v>75</v>
      </c>
      <c r="B105" s="240"/>
      <c r="C105" s="240"/>
      <c r="D105" s="240"/>
      <c r="E105" s="240"/>
      <c r="F105" s="240"/>
      <c r="G105" s="240"/>
      <c r="H105" s="240"/>
      <c r="I105" s="240"/>
      <c r="J105" s="24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46"/>
      <c r="AF105" s="246"/>
      <c r="AG105" s="246"/>
      <c r="AH105" s="246"/>
      <c r="AI105" s="246"/>
      <c r="AJ105" s="246"/>
      <c r="AK105" s="246"/>
      <c r="AL105" s="246"/>
      <c r="AM105" s="246"/>
      <c r="AN105" s="246"/>
      <c r="AO105" s="246"/>
      <c r="AP105" s="246"/>
      <c r="AQ105" s="246"/>
      <c r="AR105" s="246"/>
      <c r="AS105" s="246"/>
      <c r="AT105" s="246"/>
      <c r="AU105" s="246"/>
      <c r="AV105" s="246"/>
      <c r="AW105" s="246"/>
      <c r="AX105" s="246"/>
      <c r="AY105" s="246"/>
      <c r="AZ105" s="246"/>
      <c r="BA105" s="246"/>
      <c r="BB105" s="246"/>
      <c r="BC105" s="246"/>
      <c r="BD105" s="246"/>
      <c r="BE105" s="246"/>
      <c r="BF105" s="246"/>
      <c r="BG105" s="246"/>
      <c r="BH105" s="246"/>
      <c r="BI105" s="246"/>
      <c r="BJ105" s="246"/>
      <c r="BK105" s="246"/>
      <c r="BL105" s="246"/>
      <c r="BM105" s="246"/>
      <c r="BN105" s="246"/>
      <c r="BO105" s="246"/>
      <c r="BP105" s="246"/>
      <c r="BQ105" s="246"/>
      <c r="BR105" s="246"/>
      <c r="BS105" s="246"/>
      <c r="BT105" s="246"/>
      <c r="BU105" s="246"/>
      <c r="BV105" s="246"/>
      <c r="BW105" s="246"/>
      <c r="BX105" s="246"/>
      <c r="BY105" s="246"/>
      <c r="BZ105" s="246"/>
      <c r="CA105" s="246"/>
      <c r="CB105" s="246"/>
      <c r="CC105" s="246"/>
      <c r="CD105" s="246"/>
      <c r="CE105" s="246"/>
      <c r="CF105" s="246"/>
      <c r="CG105" s="246"/>
      <c r="CH105" s="246"/>
      <c r="CI105" s="246"/>
      <c r="CJ105" s="246"/>
      <c r="CK105" s="246"/>
      <c r="CL105" s="246"/>
      <c r="CM105" s="246"/>
      <c r="CN105" s="246"/>
      <c r="CO105" s="246"/>
      <c r="CP105" s="246"/>
      <c r="CQ105" s="246"/>
      <c r="CR105" s="246"/>
      <c r="CS105" s="246"/>
      <c r="CT105" s="246"/>
      <c r="CU105" s="246"/>
      <c r="CV105" s="246"/>
      <c r="CW105" s="246"/>
      <c r="CX105" s="246"/>
      <c r="CY105" s="246"/>
      <c r="CZ105" s="246"/>
      <c r="DA105" s="246"/>
      <c r="DB105" s="246"/>
      <c r="DC105" s="246"/>
      <c r="DD105" s="246"/>
      <c r="DE105" s="246"/>
      <c r="DF105" s="246"/>
      <c r="DG105" s="246"/>
      <c r="DH105" s="246"/>
      <c r="DI105" s="246"/>
      <c r="DJ105" s="246"/>
      <c r="DK105" s="246"/>
      <c r="DL105" s="246"/>
      <c r="DM105" s="246"/>
      <c r="DN105" s="246"/>
      <c r="DO105" s="246"/>
      <c r="DP105" s="246"/>
      <c r="DQ105" s="246"/>
      <c r="DR105" s="246"/>
      <c r="DS105" s="246"/>
      <c r="DT105" s="246"/>
      <c r="DU105" s="246"/>
      <c r="DV105" s="246"/>
      <c r="DW105" s="246"/>
      <c r="DX105" s="246"/>
      <c r="DY105" s="246"/>
      <c r="DZ105" s="246"/>
      <c r="EA105" s="246"/>
      <c r="EB105" s="246"/>
      <c r="EC105" s="246"/>
      <c r="ED105" s="246"/>
      <c r="EE105" s="246"/>
      <c r="EF105" s="246"/>
      <c r="EG105" s="246"/>
      <c r="EH105" s="246"/>
      <c r="EI105" s="246"/>
      <c r="EJ105" s="246"/>
      <c r="EK105" s="246"/>
      <c r="EL105" s="246"/>
      <c r="EM105" s="246"/>
      <c r="EN105" s="246"/>
      <c r="EO105" s="246"/>
      <c r="EP105" s="246"/>
      <c r="EQ105" s="246"/>
      <c r="ER105" s="246"/>
      <c r="ES105" s="246"/>
      <c r="ET105" s="246"/>
      <c r="EU105" s="246"/>
      <c r="EV105" s="246"/>
      <c r="EW105" s="246"/>
      <c r="EX105" s="246"/>
      <c r="EY105" s="246"/>
      <c r="EZ105" s="246"/>
      <c r="FA105" s="246"/>
      <c r="FB105" s="246"/>
      <c r="FC105" s="246"/>
      <c r="FD105" s="246"/>
      <c r="FE105" s="246"/>
      <c r="FF105" s="246"/>
      <c r="FG105" s="246"/>
      <c r="FH105" s="246"/>
      <c r="FI105" s="246"/>
      <c r="FJ105" s="246"/>
      <c r="FK105" s="246"/>
      <c r="FL105" s="246"/>
      <c r="FM105" s="246"/>
      <c r="FN105" s="246"/>
      <c r="FO105" s="246"/>
      <c r="FP105" s="246"/>
      <c r="FQ105" s="246"/>
      <c r="FR105" s="246"/>
      <c r="FS105" s="246"/>
      <c r="FT105" s="246"/>
      <c r="FU105" s="246"/>
      <c r="FV105" s="246"/>
      <c r="FW105" s="246"/>
      <c r="FX105" s="246"/>
      <c r="FY105" s="246"/>
      <c r="FZ105" s="246"/>
      <c r="GA105" s="246"/>
      <c r="GB105" s="246"/>
      <c r="GC105" s="246"/>
      <c r="GD105" s="246"/>
      <c r="GE105" s="246"/>
      <c r="GF105" s="246"/>
      <c r="GG105" s="246"/>
      <c r="GH105" s="246"/>
      <c r="GI105" s="246"/>
      <c r="GJ105" s="246"/>
      <c r="GK105" s="246"/>
      <c r="GL105" s="246"/>
      <c r="GM105" s="246"/>
      <c r="GN105" s="246"/>
      <c r="GO105" s="246"/>
      <c r="GP105" s="246"/>
      <c r="GQ105" s="246"/>
      <c r="GR105" s="246"/>
      <c r="GS105" s="246"/>
      <c r="GT105" s="246"/>
      <c r="GU105" s="246"/>
      <c r="GV105" s="246"/>
      <c r="GW105" s="246"/>
      <c r="GX105" s="246"/>
      <c r="GY105" s="246"/>
      <c r="GZ105" s="246"/>
      <c r="HA105" s="246"/>
      <c r="HB105" s="246"/>
      <c r="HC105" s="246"/>
      <c r="HD105" s="246"/>
      <c r="HE105" s="246"/>
      <c r="HF105" s="246"/>
      <c r="HG105" s="246"/>
      <c r="HH105" s="246"/>
      <c r="HI105" s="246"/>
      <c r="HJ105" s="246"/>
      <c r="HK105" s="246"/>
      <c r="HL105" s="246"/>
      <c r="HM105" s="246"/>
      <c r="HN105" s="246"/>
      <c r="HO105" s="246"/>
      <c r="HP105" s="246"/>
      <c r="HQ105" s="246"/>
      <c r="HR105" s="246"/>
      <c r="HS105" s="246"/>
      <c r="HT105" s="246"/>
      <c r="HU105" s="246"/>
      <c r="HV105" s="246"/>
      <c r="HW105" s="246"/>
      <c r="HX105" s="246"/>
      <c r="HY105" s="246"/>
      <c r="HZ105" s="246"/>
      <c r="IA105" s="246"/>
      <c r="IB105" s="246"/>
      <c r="IC105" s="246"/>
      <c r="ID105" s="246"/>
      <c r="IE105" s="246"/>
      <c r="IF105" s="246"/>
      <c r="IG105" s="246"/>
      <c r="IH105" s="246"/>
      <c r="II105" s="246"/>
      <c r="IJ105" s="246"/>
      <c r="IK105" s="246"/>
      <c r="IL105" s="246"/>
      <c r="IM105" s="246"/>
      <c r="IN105" s="246"/>
      <c r="IO105" s="246"/>
      <c r="IP105" s="246"/>
      <c r="IQ105" s="246"/>
      <c r="IR105" s="246"/>
      <c r="IS105" s="246"/>
      <c r="IT105" s="246"/>
      <c r="IU105" s="246"/>
      <c r="IV105" s="246"/>
    </row>
    <row r="106" spans="1:256" ht="12.75" thickBot="1" x14ac:dyDescent="0.25">
      <c r="A106" s="131"/>
      <c r="B106" s="131"/>
      <c r="C106" s="131"/>
      <c r="D106" s="131"/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</row>
    <row r="107" spans="1:256" s="113" customFormat="1" ht="16.5" customHeight="1" x14ac:dyDescent="0.2">
      <c r="A107" s="100" t="s">
        <v>1</v>
      </c>
      <c r="B107" s="101" t="s">
        <v>2</v>
      </c>
      <c r="C107" s="101" t="s">
        <v>3</v>
      </c>
      <c r="D107" s="101" t="s">
        <v>4</v>
      </c>
      <c r="E107" s="101" t="s">
        <v>5</v>
      </c>
      <c r="F107" s="101" t="s">
        <v>6</v>
      </c>
      <c r="G107" s="101" t="s">
        <v>7</v>
      </c>
      <c r="H107" s="101" t="s">
        <v>8</v>
      </c>
      <c r="I107" s="101" t="s">
        <v>9</v>
      </c>
      <c r="J107" s="102" t="s">
        <v>10</v>
      </c>
      <c r="K107" s="147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</row>
    <row r="108" spans="1:256" ht="20.100000000000001" customHeight="1" x14ac:dyDescent="0.2">
      <c r="A108" s="132" t="s">
        <v>133</v>
      </c>
      <c r="B108" s="133">
        <f>+[14]Enero!B96+[14]Febrero!B105+[14]Marzo!B107+[14]Abril!B104+[14]Mayo!B105+[14]junio!B105+[14]Julio!B105+[14]Agosto!B105+[14]Septiembre!B105+[14]Octubre!B105+[14]Noviembre!B105+[14]Diciembre!B105</f>
        <v>163830</v>
      </c>
      <c r="C108" s="133">
        <f>+[14]Enero!C96+[14]Febrero!C105+[14]Marzo!C107+[14]Abril!C104+[14]Mayo!C105+[14]junio!C105+[14]Julio!C105+[14]Agosto!C105+[14]Septiembre!C105+[14]Octubre!C105+[14]Noviembre!C105+[14]Diciembre!C105</f>
        <v>5476585</v>
      </c>
      <c r="D108" s="133">
        <f>+[14]Enero!D96+[14]Febrero!D105+[14]Marzo!D107+[14]Abril!D104+[14]Mayo!D105+[14]junio!D105+[14]Julio!D105+[14]Agosto!D105+[14]Septiembre!D105+[14]Octubre!D105+[14]Noviembre!D105+[14]Diciembre!D105</f>
        <v>3356627</v>
      </c>
      <c r="E108" s="133">
        <f>+[14]Enero!E96+[14]Febrero!E105+[14]Marzo!E107+[14]Abril!E104+[14]Mayo!E105+[14]junio!E105+[14]Julio!E105+[14]Agosto!E105+[14]Septiembre!E105+[14]Octubre!E105+[14]Noviembre!E105+[14]Diciembre!E105</f>
        <v>2022073</v>
      </c>
      <c r="F108" s="133">
        <f>+[14]Enero!F96+[14]Febrero!F105+[14]Marzo!F107+[14]Abril!F104+[14]Mayo!F105+[14]junio!F105+[14]Julio!F105+[14]Agosto!F105+[14]Septiembre!F105+[14]Octubre!F105+[14]Noviembre!F105+[14]Diciembre!F105</f>
        <v>183532</v>
      </c>
      <c r="G108" s="133">
        <f>+[14]Enero!G96+[14]Febrero!G105+[14]Marzo!G107+[14]Abril!G104+[14]Mayo!G105+[14]junio!G105+[14]Julio!G105+[14]Agosto!G105+[14]Septiembre!G105+[14]Octubre!G105+[14]Noviembre!G105+[14]Diciembre!G105</f>
        <v>0</v>
      </c>
      <c r="H108" s="133">
        <f>+[14]Enero!H96+[14]Febrero!H105+[14]Marzo!H107+[14]Abril!H104+[14]Mayo!H105+[14]junio!H105+[14]Julio!H105+[14]Agosto!H105+[14]Septiembre!H105+[14]Octubre!H105+[14]Noviembre!H105+[14]Diciembre!H105</f>
        <v>336931</v>
      </c>
      <c r="I108" s="133">
        <f>+[14]Enero!I96+[14]Febrero!I105+[14]Marzo!I107+[14]Abril!I104+[14]Mayo!I105+[14]junio!I105+[14]Julio!I105+[14]Agosto!I105+[14]Septiembre!I105+[14]Octubre!I105+[14]Noviembre!I105+[14]Diciembre!I105</f>
        <v>189503</v>
      </c>
      <c r="J108" s="134">
        <f>SUM(B108:I108)</f>
        <v>11729081</v>
      </c>
      <c r="K108" s="148"/>
      <c r="L108" s="148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</row>
    <row r="109" spans="1:256" ht="20.100000000000001" customHeight="1" x14ac:dyDescent="0.2">
      <c r="A109" s="132" t="s">
        <v>134</v>
      </c>
      <c r="B109" s="133">
        <f>+[14]Enero!B97+[14]Febrero!B106+[14]Marzo!B108+[14]Abril!B105+[14]Mayo!B106+[14]junio!B106+[14]Julio!B106+[14]Agosto!B106+[14]Septiembre!B106+[14]Octubre!B106+[14]Noviembre!B106+[14]Diciembre!B106</f>
        <v>60358.642285734131</v>
      </c>
      <c r="C109" s="133">
        <f>+[14]Enero!C97+[14]Febrero!C106+[14]Marzo!C108+[14]Abril!C105+[14]Mayo!C106+[14]junio!C106+[14]Julio!C106+[14]Agosto!C106+[14]Septiembre!C106+[14]Octubre!C106+[14]Noviembre!C106+[14]Diciembre!C106</f>
        <v>47940.110251467348</v>
      </c>
      <c r="D109" s="133">
        <f>+[14]Enero!D97+[14]Febrero!D106+[14]Marzo!D108+[14]Abril!D105+[14]Mayo!D106+[14]junio!D106+[14]Julio!D106+[14]Agosto!D106+[14]Septiembre!D106+[14]Octubre!D106+[14]Noviembre!D106+[14]Diciembre!D106</f>
        <v>73515.083105927726</v>
      </c>
      <c r="E109" s="133">
        <f>+[14]Enero!E97+[14]Febrero!E106+[14]Marzo!E108+[14]Abril!E105+[14]Mayo!E106+[14]junio!E106+[14]Julio!E106+[14]Agosto!E106+[14]Septiembre!E106+[14]Octubre!E106+[14]Noviembre!E106+[14]Diciembre!E106</f>
        <v>46785.566025968117</v>
      </c>
      <c r="F109" s="133">
        <f>+[14]Enero!F97+[14]Febrero!F106+[14]Marzo!F108+[14]Abril!F105+[14]Mayo!F106+[14]junio!F106+[14]Julio!F106+[14]Agosto!F106+[14]Septiembre!F106+[14]Octubre!F106+[14]Noviembre!F106+[14]Diciembre!F106</f>
        <v>77111.702126119824</v>
      </c>
      <c r="G109" s="133">
        <f>+[14]Enero!G97+[14]Febrero!G106+[14]Marzo!G108+[14]Abril!G105+[14]Mayo!G106+[14]junio!G106+[14]Julio!G106+[14]Agosto!G106+[14]Septiembre!G106+[14]Octubre!G106+[14]Noviembre!G106+[14]Diciembre!G106</f>
        <v>75281.630828728143</v>
      </c>
      <c r="H109" s="133">
        <f>+[14]Enero!H97+[14]Febrero!H106+[14]Marzo!H108+[14]Abril!H105+[14]Mayo!H106+[14]junio!H106+[14]Julio!H106+[14]Agosto!H106+[14]Septiembre!H106+[14]Octubre!H106+[14]Noviembre!H106+[14]Diciembre!H106</f>
        <v>377033.37437254045</v>
      </c>
      <c r="I109" s="133">
        <f>+[14]Enero!I97+[14]Febrero!I106+[14]Marzo!I108+[14]Abril!I105+[14]Mayo!I106+[14]junio!I106+[14]Julio!I106+[14]Agosto!I106+[14]Septiembre!I106+[14]Octubre!I106+[14]Noviembre!I106+[14]Diciembre!I106</f>
        <v>35048.891003514284</v>
      </c>
      <c r="J109" s="134">
        <f t="shared" ref="J109:J141" si="4">SUM(B109:I109)</f>
        <v>793075</v>
      </c>
      <c r="K109" s="148"/>
      <c r="L109" s="148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</row>
    <row r="110" spans="1:256" ht="20.100000000000001" customHeight="1" x14ac:dyDescent="0.2">
      <c r="A110" s="132" t="s">
        <v>135</v>
      </c>
      <c r="B110" s="133">
        <f>+[14]Enero!B98+[14]Febrero!B107+[14]Marzo!B109+[14]Abril!B106+[14]Mayo!B107+[14]junio!B107+[14]Julio!B107+[14]Agosto!B107+[14]Septiembre!B107+[14]Octubre!B107+[14]Noviembre!B107+[14]Diciembre!B107</f>
        <v>0</v>
      </c>
      <c r="C110" s="133">
        <f>+[14]Enero!C98+[14]Febrero!C107+[14]Marzo!C109+[14]Abril!C106+[14]Mayo!C107+[14]junio!C107+[14]Julio!C107+[14]Agosto!C107+[14]Septiembre!C107+[14]Octubre!C107+[14]Noviembre!C107+[14]Diciembre!C107</f>
        <v>0</v>
      </c>
      <c r="D110" s="133">
        <f>+[14]Enero!D98+[14]Febrero!D107+[14]Marzo!D109+[14]Abril!D106+[14]Mayo!D107+[14]junio!D107+[14]Julio!D107+[14]Agosto!D107+[14]Septiembre!D107+[14]Octubre!D107+[14]Noviembre!D107+[14]Diciembre!D107</f>
        <v>25</v>
      </c>
      <c r="E110" s="133">
        <f>+[14]Enero!E98+[14]Febrero!E107+[14]Marzo!E109+[14]Abril!E106+[14]Mayo!E107+[14]junio!E107+[14]Julio!E107+[14]Agosto!E107+[14]Septiembre!E107+[14]Octubre!E107+[14]Noviembre!E107+[14]Diciembre!E107</f>
        <v>0</v>
      </c>
      <c r="F110" s="133">
        <f>+[14]Enero!F98+[14]Febrero!F107+[14]Marzo!F109+[14]Abril!F106+[14]Mayo!F107+[14]junio!F107+[14]Julio!F107+[14]Agosto!F107+[14]Septiembre!F107+[14]Octubre!F107+[14]Noviembre!F107+[14]Diciembre!F107</f>
        <v>0</v>
      </c>
      <c r="G110" s="133">
        <f>+[14]Enero!G98+[14]Febrero!G107+[14]Marzo!G109+[14]Abril!G106+[14]Mayo!G107+[14]junio!G107+[14]Julio!G107+[14]Agosto!G107+[14]Septiembre!G107+[14]Octubre!G107+[14]Noviembre!G107+[14]Diciembre!G107</f>
        <v>31298</v>
      </c>
      <c r="H110" s="133">
        <f>+[14]Enero!H98+[14]Febrero!H107+[14]Marzo!H109+[14]Abril!H106+[14]Mayo!H107+[14]junio!H107+[14]Julio!H107+[14]Agosto!H107+[14]Septiembre!H107+[14]Octubre!H107+[14]Noviembre!H107+[14]Diciembre!H107</f>
        <v>3844</v>
      </c>
      <c r="I110" s="133">
        <f>+[14]Enero!I98+[14]Febrero!I107+[14]Marzo!I109+[14]Abril!I106+[14]Mayo!I107+[14]junio!I107+[14]Julio!I107+[14]Agosto!I107+[14]Septiembre!I107+[14]Octubre!I107+[14]Noviembre!I107+[14]Diciembre!I107</f>
        <v>0</v>
      </c>
      <c r="J110" s="134">
        <f>SUM(B110:I110)</f>
        <v>35167</v>
      </c>
      <c r="K110" s="148"/>
      <c r="L110" s="148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</row>
    <row r="111" spans="1:256" ht="20.100000000000001" customHeight="1" x14ac:dyDescent="0.2">
      <c r="A111" s="132" t="s">
        <v>171</v>
      </c>
      <c r="B111" s="133">
        <f>+[14]Enero!B99+[14]Febrero!B108+[14]Marzo!B110+[14]Abril!B107+[14]Mayo!B108+[14]junio!B108+[14]Julio!B108+[14]Agosto!B108+[14]Septiembre!B108+[14]Octubre!B108+[14]Noviembre!B108+[14]Diciembre!B108</f>
        <v>17058.945972729718</v>
      </c>
      <c r="C111" s="133">
        <f>+[14]Enero!C99+[14]Febrero!C108+[14]Marzo!C110+[14]Abril!C107+[14]Mayo!C108+[14]junio!C108+[14]Julio!C108+[14]Agosto!C108+[14]Septiembre!C108+[14]Octubre!C108+[14]Noviembre!C108+[14]Diciembre!C108</f>
        <v>271011.13303293765</v>
      </c>
      <c r="D111" s="133">
        <f>+[14]Enero!D99+[14]Febrero!D108+[14]Marzo!D110+[14]Abril!D107+[14]Mayo!D108+[14]junio!D108+[14]Julio!D108+[14]Agosto!D108+[14]Septiembre!D108+[14]Octubre!D108+[14]Noviembre!D108+[14]Diciembre!D108</f>
        <v>31355.842864228383</v>
      </c>
      <c r="E111" s="133">
        <f>+[14]Enero!E99+[14]Febrero!E108+[14]Marzo!E110+[14]Abril!E107+[14]Mayo!E108+[14]junio!E108+[14]Julio!E108+[14]Agosto!E108+[14]Septiembre!E108+[14]Octubre!E108+[14]Noviembre!E108+[14]Diciembre!E108</f>
        <v>5736.2317251142149</v>
      </c>
      <c r="F111" s="133">
        <f>+[14]Enero!F99+[14]Febrero!F108+[14]Marzo!F110+[14]Abril!F107+[14]Mayo!F108+[14]junio!F108+[14]Julio!F108+[14]Agosto!F108+[14]Septiembre!F108+[14]Octubre!F108+[14]Noviembre!F108+[14]Diciembre!F108</f>
        <v>16761.665160056415</v>
      </c>
      <c r="G111" s="133">
        <f>+[14]Enero!G99+[14]Febrero!G108+[14]Marzo!G110+[14]Abril!G107+[14]Mayo!G108+[14]junio!G108+[14]Julio!G108+[14]Agosto!G108+[14]Septiembre!G108+[14]Octubre!G108+[14]Noviembre!G108+[14]Diciembre!G108</f>
        <v>50939.060391460684</v>
      </c>
      <c r="H111" s="133">
        <f>+[14]Enero!H99+[14]Febrero!H108+[14]Marzo!H110+[14]Abril!H107+[14]Mayo!H108+[14]junio!H108+[14]Julio!H108+[14]Agosto!H108+[14]Septiembre!H108+[14]Octubre!H108+[14]Noviembre!H108+[14]Diciembre!H108</f>
        <v>2502.5370615620909</v>
      </c>
      <c r="I111" s="133">
        <f>+[14]Enero!I99+[14]Febrero!I108+[14]Marzo!I110+[14]Abril!I107+[14]Mayo!I108+[14]junio!I108+[14]Julio!I108+[14]Agosto!I108+[14]Septiembre!I108+[14]Octubre!I108+[14]Noviembre!I108+[14]Diciembre!I108</f>
        <v>94981.58379191086</v>
      </c>
      <c r="J111" s="134">
        <f t="shared" si="4"/>
        <v>490347</v>
      </c>
      <c r="K111" s="148"/>
      <c r="L111" s="148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</row>
    <row r="112" spans="1:256" ht="20.100000000000001" customHeight="1" x14ac:dyDescent="0.2">
      <c r="A112" s="132" t="s">
        <v>137</v>
      </c>
      <c r="B112" s="133">
        <f>+[14]Enero!B100+[14]Febrero!B109+[14]Marzo!B111+[14]Abril!B108+[14]Mayo!B109+[14]junio!B109+[14]Julio!B109+[14]Agosto!B109+[14]Septiembre!B109+[14]Octubre!B109+[14]Noviembre!B109+[14]Diciembre!B109</f>
        <v>458</v>
      </c>
      <c r="C112" s="133">
        <f>+[14]Enero!C100+[14]Febrero!C109+[14]Marzo!C111+[14]Abril!C108+[14]Mayo!C109+[14]junio!C109+[14]Julio!C109+[14]Agosto!C109+[14]Septiembre!C109+[14]Octubre!C109+[14]Noviembre!C109+[14]Diciembre!C109</f>
        <v>1008.6150135465539</v>
      </c>
      <c r="D112" s="133">
        <f>+[14]Enero!D100+[14]Febrero!D109+[14]Marzo!D111+[14]Abril!D108+[14]Mayo!D109+[14]junio!D109+[14]Julio!D109+[14]Agosto!D109+[14]Septiembre!D109+[14]Octubre!D109+[14]Noviembre!D109+[14]Diciembre!D109</f>
        <v>43321.077952811436</v>
      </c>
      <c r="E112" s="133">
        <f>+[14]Enero!E100+[14]Febrero!E109+[14]Marzo!E111+[14]Abril!E108+[14]Mayo!E109+[14]junio!E109+[14]Julio!E109+[14]Agosto!E109+[14]Septiembre!E109+[14]Octubre!E109+[14]Noviembre!E109+[14]Diciembre!E109</f>
        <v>254</v>
      </c>
      <c r="F112" s="133">
        <f>+[14]Enero!F100+[14]Febrero!F109+[14]Marzo!F111+[14]Abril!F108+[14]Mayo!F109+[14]junio!F109+[14]Julio!F109+[14]Agosto!F109+[14]Septiembre!F109+[14]Octubre!F109+[14]Noviembre!F109+[14]Diciembre!F109</f>
        <v>379.69729848157999</v>
      </c>
      <c r="G112" s="133">
        <f>+[14]Enero!G100+[14]Febrero!G109+[14]Marzo!G111+[14]Abril!G108+[14]Mayo!G109+[14]junio!G109+[14]Julio!G109+[14]Agosto!G109+[14]Septiembre!G109+[14]Octubre!G109+[14]Noviembre!G109+[14]Diciembre!G109</f>
        <v>630</v>
      </c>
      <c r="H112" s="133">
        <f>+[14]Enero!H100+[14]Febrero!H109+[14]Marzo!H111+[14]Abril!H108+[14]Mayo!H109+[14]junio!H109+[14]Julio!H109+[14]Agosto!H109+[14]Septiembre!H109+[14]Octubre!H109+[14]Noviembre!H109+[14]Diciembre!H109</f>
        <v>66606.39279256828</v>
      </c>
      <c r="I112" s="133">
        <f>+[14]Enero!I100+[14]Febrero!I109+[14]Marzo!I111+[14]Abril!I108+[14]Mayo!I109+[14]junio!I109+[14]Julio!I109+[14]Agosto!I109+[14]Septiembre!I109+[14]Octubre!I109+[14]Noviembre!I109+[14]Diciembre!I109</f>
        <v>4346.2169425921575</v>
      </c>
      <c r="J112" s="134">
        <f t="shared" si="4"/>
        <v>117004.00000000001</v>
      </c>
      <c r="K112" s="148"/>
      <c r="L112" s="148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</row>
    <row r="113" spans="1:30" ht="20.100000000000001" customHeight="1" x14ac:dyDescent="0.2">
      <c r="A113" s="132" t="s">
        <v>138</v>
      </c>
      <c r="B113" s="133">
        <f>+[14]Enero!B101+[14]Febrero!B110+[14]Marzo!B112+[14]Abril!B109+[14]Mayo!B110+[14]junio!B110+[14]Julio!B110+[14]Agosto!B110+[14]Septiembre!B110+[14]Octubre!B110+[14]Noviembre!B110+[14]Diciembre!B110</f>
        <v>5524.9841772151894</v>
      </c>
      <c r="C113" s="133">
        <f>+[14]Enero!C101+[14]Febrero!C110+[14]Marzo!C112+[14]Abril!C109+[14]Mayo!C110+[14]junio!C110+[14]Julio!C110+[14]Agosto!C110+[14]Septiembre!C110+[14]Octubre!C110+[14]Noviembre!C110+[14]Diciembre!C110</f>
        <v>6618.5204575254838</v>
      </c>
      <c r="D113" s="133">
        <f>+[14]Enero!D101+[14]Febrero!D110+[14]Marzo!D112+[14]Abril!D109+[14]Mayo!D110+[14]junio!D110+[14]Julio!D110+[14]Agosto!D110+[14]Septiembre!D110+[14]Octubre!D110+[14]Noviembre!D110+[14]Diciembre!D110</f>
        <v>17377.275272275234</v>
      </c>
      <c r="E113" s="133">
        <f>+[14]Enero!E101+[14]Febrero!E110+[14]Marzo!E112+[14]Abril!E109+[14]Mayo!E110+[14]junio!E110+[14]Julio!E110+[14]Agosto!E110+[14]Septiembre!E110+[14]Octubre!E110+[14]Noviembre!E110+[14]Diciembre!E110</f>
        <v>23700.877415099883</v>
      </c>
      <c r="F113" s="133">
        <f>+[14]Enero!F101+[14]Febrero!F110+[14]Marzo!F112+[14]Abril!F109+[14]Mayo!F110+[14]junio!F110+[14]Julio!F110+[14]Agosto!F110+[14]Septiembre!F110+[14]Octubre!F110+[14]Noviembre!F110+[14]Diciembre!F110</f>
        <v>34859.241543255033</v>
      </c>
      <c r="G113" s="133">
        <f>+[14]Enero!G101+[14]Febrero!G110+[14]Marzo!G112+[14]Abril!G109+[14]Mayo!G110+[14]junio!G110+[14]Julio!G110+[14]Agosto!G110+[14]Septiembre!G110+[14]Octubre!G110+[14]Noviembre!G110+[14]Diciembre!G110</f>
        <v>8495.1450461935638</v>
      </c>
      <c r="H113" s="133">
        <f>+[14]Enero!H101+[14]Febrero!H110+[14]Marzo!H112+[14]Abril!H109+[14]Mayo!H110+[14]junio!H110+[14]Julio!H110+[14]Agosto!H110+[14]Septiembre!H110+[14]Octubre!H110+[14]Noviembre!H110+[14]Diciembre!H110</f>
        <v>363699.9560884356</v>
      </c>
      <c r="I113" s="133">
        <f>+[14]Enero!I101+[14]Febrero!I110+[14]Marzo!I112+[14]Abril!I109+[14]Mayo!I110+[14]junio!I110+[14]Julio!I110+[14]Agosto!I110+[14]Septiembre!I110+[14]Octubre!I110+[14]Noviembre!I110+[14]Diciembre!I110</f>
        <v>15324</v>
      </c>
      <c r="J113" s="134">
        <f t="shared" si="4"/>
        <v>475600</v>
      </c>
      <c r="K113" s="148"/>
      <c r="L113" s="148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</row>
    <row r="114" spans="1:30" ht="20.100000000000001" customHeight="1" x14ac:dyDescent="0.2">
      <c r="A114" s="132" t="s">
        <v>139</v>
      </c>
      <c r="B114" s="133">
        <f>+[14]Enero!B102+[14]Febrero!B111+[14]Marzo!B113+[14]Abril!B110+[14]Mayo!B111+[14]junio!B111+[14]Julio!B111+[14]Agosto!B111+[14]Septiembre!B111+[14]Octubre!B111+[14]Noviembre!B111+[14]Diciembre!B111</f>
        <v>1107</v>
      </c>
      <c r="C114" s="133">
        <f>+[14]Enero!C102+[14]Febrero!C111+[14]Marzo!C113+[14]Abril!C110+[14]Mayo!C111+[14]junio!C111+[14]Julio!C111+[14]Agosto!C111+[14]Septiembre!C111+[14]Octubre!C111+[14]Noviembre!C111+[14]Diciembre!C111</f>
        <v>3143.8967502321261</v>
      </c>
      <c r="D114" s="133">
        <f>+[14]Enero!D102+[14]Febrero!D111+[14]Marzo!D113+[14]Abril!D110+[14]Mayo!D111+[14]junio!D111+[14]Julio!D111+[14]Agosto!D111+[14]Septiembre!D111+[14]Octubre!D111+[14]Noviembre!D111+[14]Diciembre!D111</f>
        <v>25350.908077994427</v>
      </c>
      <c r="E114" s="133">
        <f>+[14]Enero!E102+[14]Febrero!E111+[14]Marzo!E113+[14]Abril!E110+[14]Mayo!E111+[14]junio!E111+[14]Julio!E111+[14]Agosto!E111+[14]Septiembre!E111+[14]Octubre!E111+[14]Noviembre!E111+[14]Diciembre!E111</f>
        <v>2414.8492107706593</v>
      </c>
      <c r="F114" s="133">
        <f>+[14]Enero!F102+[14]Febrero!F111+[14]Marzo!F113+[14]Abril!F110+[14]Mayo!F111+[14]junio!F111+[14]Julio!F111+[14]Agosto!F111+[14]Septiembre!F111+[14]Octubre!F111+[14]Noviembre!F111+[14]Diciembre!F111</f>
        <v>15591.411327762302</v>
      </c>
      <c r="G114" s="133">
        <f>+[14]Enero!G102+[14]Febrero!G111+[14]Marzo!G113+[14]Abril!G110+[14]Mayo!G111+[14]junio!G111+[14]Julio!G111+[14]Agosto!G111+[14]Septiembre!G111+[14]Octubre!G111+[14]Noviembre!G111+[14]Diciembre!G111</f>
        <v>64831.073166202419</v>
      </c>
      <c r="H114" s="133">
        <f>+[14]Enero!H102+[14]Febrero!H111+[14]Marzo!H113+[14]Abril!H110+[14]Mayo!H111+[14]junio!H111+[14]Julio!H111+[14]Agosto!H111+[14]Septiembre!H111+[14]Octubre!H111+[14]Noviembre!H111+[14]Diciembre!H111</f>
        <v>166944.86146703808</v>
      </c>
      <c r="I114" s="133">
        <f>+[14]Enero!I102+[14]Febrero!I111+[14]Marzo!I113+[14]Abril!I110+[14]Mayo!I111+[14]junio!I111+[14]Julio!I111+[14]Agosto!I111+[14]Septiembre!I111+[14]Octubre!I111+[14]Noviembre!I111+[14]Diciembre!I111</f>
        <v>56947</v>
      </c>
      <c r="J114" s="134">
        <f t="shared" si="4"/>
        <v>336331</v>
      </c>
      <c r="K114" s="148"/>
      <c r="L114" s="148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</row>
    <row r="115" spans="1:30" ht="20.100000000000001" customHeight="1" x14ac:dyDescent="0.2">
      <c r="A115" s="132" t="s">
        <v>140</v>
      </c>
      <c r="B115" s="133">
        <f>+[14]Enero!B103+[14]Febrero!B112+[14]Marzo!B114+[14]Abril!B111+[14]Mayo!B112+[14]junio!B112+[14]Julio!B112+[14]Agosto!B112+[14]Septiembre!B112+[14]Octubre!B112+[14]Noviembre!B112+[14]Diciembre!B112</f>
        <v>90</v>
      </c>
      <c r="C115" s="133">
        <f>+[14]Enero!C103+[14]Febrero!C112+[14]Marzo!C114+[14]Abril!C111+[14]Mayo!C112+[14]junio!C112+[14]Julio!C112+[14]Agosto!C112+[14]Septiembre!C112+[14]Octubre!C112+[14]Noviembre!C112+[14]Diciembre!C112</f>
        <v>125</v>
      </c>
      <c r="D115" s="133">
        <f>+[14]Enero!D103+[14]Febrero!D112+[14]Marzo!D114+[14]Abril!D111+[14]Mayo!D112+[14]junio!D112+[14]Julio!D112+[14]Agosto!D112+[14]Septiembre!D112+[14]Octubre!D112+[14]Noviembre!D112+[14]Diciembre!D112</f>
        <v>14</v>
      </c>
      <c r="E115" s="133">
        <f>+[14]Enero!E103+[14]Febrero!E112+[14]Marzo!E114+[14]Abril!E111+[14]Mayo!E112+[14]junio!E112+[14]Julio!E112+[14]Agosto!E112+[14]Septiembre!E112+[14]Octubre!E112+[14]Noviembre!E112+[14]Diciembre!E112</f>
        <v>65</v>
      </c>
      <c r="F115" s="133">
        <f>+[14]Enero!F103+[14]Febrero!F112+[14]Marzo!F114+[14]Abril!F111+[14]Mayo!F112+[14]junio!F112+[14]Julio!F112+[14]Agosto!F112+[14]Septiembre!F112+[14]Octubre!F112+[14]Noviembre!F112+[14]Diciembre!F112</f>
        <v>4384.1974317817012</v>
      </c>
      <c r="G115" s="133">
        <f>+[14]Enero!G103+[14]Febrero!G112+[14]Marzo!G114+[14]Abril!G111+[14]Mayo!G112+[14]junio!G112+[14]Julio!G112+[14]Agosto!G112+[14]Septiembre!G112+[14]Octubre!G112+[14]Noviembre!G112+[14]Diciembre!G112</f>
        <v>3008.096308186196</v>
      </c>
      <c r="H115" s="133">
        <f>+[14]Enero!H103+[14]Febrero!H112+[14]Marzo!H114+[14]Abril!H111+[14]Mayo!H112+[14]junio!H112+[14]Julio!H112+[14]Agosto!H112+[14]Septiembre!H112+[14]Octubre!H112+[14]Noviembre!H112+[14]Diciembre!H112</f>
        <v>3711.7062600321024</v>
      </c>
      <c r="I115" s="133">
        <f>+[14]Enero!I103+[14]Febrero!I112+[14]Marzo!I114+[14]Abril!I111+[14]Mayo!I112+[14]junio!I112+[14]Julio!I112+[14]Agosto!I112+[14]Septiembre!I112+[14]Octubre!I112+[14]Noviembre!I112+[14]Diciembre!I112</f>
        <v>0</v>
      </c>
      <c r="J115" s="134">
        <f t="shared" si="4"/>
        <v>11398</v>
      </c>
      <c r="K115" s="148"/>
      <c r="L115" s="148"/>
      <c r="M115" s="131"/>
      <c r="N115" s="131"/>
      <c r="O115" s="131"/>
      <c r="P115" s="131"/>
      <c r="Q115" s="131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</row>
    <row r="116" spans="1:30" ht="20.100000000000001" customHeight="1" x14ac:dyDescent="0.2">
      <c r="A116" s="132" t="s">
        <v>141</v>
      </c>
      <c r="B116" s="133">
        <f>+[14]Enero!B104+[14]Febrero!B113+[14]Marzo!B115+[14]Abril!B112+[14]Mayo!B113+[14]junio!B113+[14]Julio!B113+[14]Agosto!B113+[14]Septiembre!B113+[14]Octubre!B113+[14]Noviembre!B113+[14]Diciembre!B113</f>
        <v>18815.002440152428</v>
      </c>
      <c r="C116" s="133">
        <f>+[14]Enero!C104+[14]Febrero!C113+[14]Marzo!C115+[14]Abril!C112+[14]Mayo!C113+[14]junio!C113+[14]Julio!C113+[14]Agosto!C113+[14]Septiembre!C113+[14]Octubre!C113+[14]Noviembre!C113+[14]Diciembre!C113</f>
        <v>15913.368142911037</v>
      </c>
      <c r="D116" s="133">
        <f>+[14]Enero!D104+[14]Febrero!D113+[14]Marzo!D115+[14]Abril!D112+[14]Mayo!D113+[14]junio!D113+[14]Julio!D113+[14]Agosto!D113+[14]Septiembre!D113+[14]Octubre!D113+[14]Noviembre!D113+[14]Diciembre!D113</f>
        <v>74780.85006451809</v>
      </c>
      <c r="E116" s="133">
        <f>+[14]Enero!E104+[14]Febrero!E113+[14]Marzo!E115+[14]Abril!E112+[14]Mayo!E113+[14]junio!E113+[14]Julio!E113+[14]Agosto!E113+[14]Septiembre!E113+[14]Octubre!E113+[14]Noviembre!E113+[14]Diciembre!E113</f>
        <v>4667.8761574540058</v>
      </c>
      <c r="F116" s="133">
        <f>+[14]Enero!F104+[14]Febrero!F113+[14]Marzo!F115+[14]Abril!F112+[14]Mayo!F113+[14]junio!F113+[14]Julio!F113+[14]Agosto!F113+[14]Septiembre!F113+[14]Octubre!F113+[14]Noviembre!F113+[14]Diciembre!F113</f>
        <v>84438.393996331419</v>
      </c>
      <c r="G116" s="133">
        <f>+[14]Enero!G104+[14]Febrero!G113+[14]Marzo!G115+[14]Abril!G112+[14]Mayo!G113+[14]junio!G113+[14]Julio!G113+[14]Agosto!G113+[14]Septiembre!G113+[14]Octubre!G113+[14]Noviembre!G113+[14]Diciembre!G113</f>
        <v>140052.85959462146</v>
      </c>
      <c r="H116" s="133">
        <f>+[14]Enero!H104+[14]Febrero!H113+[14]Marzo!H115+[14]Abril!H112+[14]Mayo!H113+[14]junio!H113+[14]Julio!H113+[14]Agosto!H113+[14]Septiembre!H113+[14]Octubre!H113+[14]Noviembre!H113+[14]Diciembre!H113</f>
        <v>187282.90993469913</v>
      </c>
      <c r="I116" s="133">
        <f>+[14]Enero!I104+[14]Febrero!I113+[14]Marzo!I115+[14]Abril!I112+[14]Mayo!I113+[14]junio!I113+[14]Julio!I113+[14]Agosto!I113+[14]Septiembre!I113+[14]Octubre!I113+[14]Noviembre!I113+[14]Diciembre!I113</f>
        <v>16902.739669312439</v>
      </c>
      <c r="J116" s="134">
        <f t="shared" si="4"/>
        <v>542854</v>
      </c>
      <c r="K116" s="148"/>
      <c r="L116" s="148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</row>
    <row r="117" spans="1:30" ht="20.100000000000001" customHeight="1" x14ac:dyDescent="0.2">
      <c r="A117" s="132" t="s">
        <v>142</v>
      </c>
      <c r="B117" s="133">
        <f>+[14]Enero!B105+[14]Febrero!B114+[14]Marzo!B116+[14]Abril!B113+[14]Mayo!B114+[14]junio!B114+[14]Julio!B114+[14]Agosto!B114+[14]Septiembre!B114+[14]Octubre!B114+[14]Noviembre!B114+[14]Diciembre!B114</f>
        <v>233742.93574163935</v>
      </c>
      <c r="C117" s="133">
        <f>+[14]Enero!C105+[14]Febrero!C114+[14]Marzo!C116+[14]Abril!C113+[14]Mayo!C114+[14]junio!C114+[14]Julio!C114+[14]Agosto!C114+[14]Septiembre!C114+[14]Octubre!C114+[14]Noviembre!C114+[14]Diciembre!C114</f>
        <v>75979.766889836523</v>
      </c>
      <c r="D117" s="133">
        <f>+[14]Enero!D105+[14]Febrero!D114+[14]Marzo!D116+[14]Abril!D113+[14]Mayo!D114+[14]junio!D114+[14]Julio!D114+[14]Agosto!D114+[14]Septiembre!D114+[14]Octubre!D114+[14]Noviembre!D114+[14]Diciembre!D114</f>
        <v>29454.531892485644</v>
      </c>
      <c r="E117" s="133">
        <f>+[14]Enero!E105+[14]Febrero!E114+[14]Marzo!E116+[14]Abril!E113+[14]Mayo!E114+[14]junio!E114+[14]Julio!E114+[14]Agosto!E114+[14]Septiembre!E114+[14]Octubre!E114+[14]Noviembre!E114+[14]Diciembre!E114</f>
        <v>266619.2512816831</v>
      </c>
      <c r="F117" s="133">
        <f>+[14]Enero!F105+[14]Febrero!F114+[14]Marzo!F116+[14]Abril!F113+[14]Mayo!F114+[14]junio!F114+[14]Julio!F114+[14]Agosto!F114+[14]Septiembre!F114+[14]Octubre!F114+[14]Noviembre!F114+[14]Diciembre!F114</f>
        <v>60629.956203418493</v>
      </c>
      <c r="G117" s="133">
        <f>+[14]Enero!G105+[14]Febrero!G114+[14]Marzo!G116+[14]Abril!G113+[14]Mayo!G114+[14]junio!G114+[14]Julio!G114+[14]Agosto!G114+[14]Septiembre!G114+[14]Octubre!G114+[14]Noviembre!G114+[14]Diciembre!G114</f>
        <v>25648.59521680318</v>
      </c>
      <c r="H117" s="133">
        <f>+[14]Enero!H105+[14]Febrero!H114+[14]Marzo!H116+[14]Abril!H113+[14]Mayo!H114+[14]junio!H114+[14]Julio!H114+[14]Agosto!H114+[14]Septiembre!H114+[14]Octubre!H114+[14]Noviembre!H114+[14]Diciembre!H114</f>
        <v>251147.11508921449</v>
      </c>
      <c r="I117" s="133">
        <f>+[14]Enero!I105+[14]Febrero!I114+[14]Marzo!I116+[14]Abril!I113+[14]Mayo!I114+[14]junio!I114+[14]Julio!I114+[14]Agosto!I114+[14]Septiembre!I114+[14]Octubre!I114+[14]Noviembre!I114+[14]Diciembre!I114</f>
        <v>44822.847684919267</v>
      </c>
      <c r="J117" s="134">
        <f t="shared" si="4"/>
        <v>988045.00000000012</v>
      </c>
      <c r="K117" s="148"/>
      <c r="L117" s="148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</row>
    <row r="118" spans="1:30" ht="20.100000000000001" customHeight="1" x14ac:dyDescent="0.2">
      <c r="A118" s="132" t="s">
        <v>143</v>
      </c>
      <c r="B118" s="133">
        <f>+[14]Enero!B106+[14]Febrero!B115+[14]Marzo!B117+[14]Abril!B114+[14]Mayo!B115+[14]junio!B115+[14]Julio!B115+[14]Agosto!B115+[14]Septiembre!B115+[14]Octubre!B115+[14]Noviembre!B115+[14]Diciembre!B115</f>
        <v>18079.167237745198</v>
      </c>
      <c r="C118" s="133">
        <f>+[14]Enero!C106+[14]Febrero!C115+[14]Marzo!C117+[14]Abril!C114+[14]Mayo!C115+[14]junio!C115+[14]Julio!C115+[14]Agosto!C115+[14]Septiembre!C115+[14]Octubre!C115+[14]Noviembre!C115+[14]Diciembre!C115</f>
        <v>161808.40498907203</v>
      </c>
      <c r="D118" s="133">
        <f>+[14]Enero!D106+[14]Febrero!D115+[14]Marzo!D117+[14]Abril!D114+[14]Mayo!D115+[14]junio!D115+[14]Julio!D115+[14]Agosto!D115+[14]Septiembre!D115+[14]Octubre!D115+[14]Noviembre!D115+[14]Diciembre!D115</f>
        <v>5181.4441388410032</v>
      </c>
      <c r="E118" s="133">
        <f>+[14]Enero!E106+[14]Febrero!E115+[14]Marzo!E117+[14]Abril!E114+[14]Mayo!E115+[14]junio!E115+[14]Julio!E115+[14]Agosto!E115+[14]Septiembre!E115+[14]Octubre!E115+[14]Noviembre!E115+[14]Diciembre!E115</f>
        <v>29187.360778604267</v>
      </c>
      <c r="F118" s="133">
        <f>+[14]Enero!F106+[14]Febrero!F115+[14]Marzo!F117+[14]Abril!F114+[14]Mayo!F115+[14]junio!F115+[14]Julio!F115+[14]Agosto!F115+[14]Septiembre!F115+[14]Octubre!F115+[14]Noviembre!F115+[14]Diciembre!F115</f>
        <v>136206.77416659115</v>
      </c>
      <c r="G118" s="133">
        <f>+[14]Enero!G106+[14]Febrero!G115+[14]Marzo!G117+[14]Abril!G114+[14]Mayo!G115+[14]junio!G115+[14]Julio!G115+[14]Agosto!G115+[14]Septiembre!G115+[14]Octubre!G115+[14]Noviembre!G115+[14]Diciembre!G115</f>
        <v>79370.042835745102</v>
      </c>
      <c r="H118" s="133">
        <f>+[14]Enero!H106+[14]Febrero!H115+[14]Marzo!H117+[14]Abril!H114+[14]Mayo!H115+[14]junio!H115+[14]Julio!H115+[14]Agosto!H115+[14]Septiembre!H115+[14]Octubre!H115+[14]Noviembre!H115+[14]Diciembre!H115</f>
        <v>1276</v>
      </c>
      <c r="I118" s="133">
        <f>+[14]Enero!I106+[14]Febrero!I115+[14]Marzo!I117+[14]Abril!I114+[14]Mayo!I115+[14]junio!I115+[14]Julio!I115+[14]Agosto!I115+[14]Septiembre!I115+[14]Octubre!I115+[14]Noviembre!I115+[14]Diciembre!I115</f>
        <v>124024.80585340125</v>
      </c>
      <c r="J118" s="134">
        <f t="shared" si="4"/>
        <v>555134</v>
      </c>
      <c r="K118" s="148"/>
      <c r="L118" s="148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</row>
    <row r="119" spans="1:30" ht="20.100000000000001" customHeight="1" x14ac:dyDescent="0.2">
      <c r="A119" s="132" t="s">
        <v>144</v>
      </c>
      <c r="B119" s="133">
        <f>+[14]Enero!B107+[14]Febrero!B116+[14]Marzo!B118+[14]Abril!B115+[14]Mayo!B116+[14]junio!B116+[14]Julio!B116+[14]Agosto!B116+[14]Septiembre!B116+[14]Octubre!B116+[14]Noviembre!B116+[14]Diciembre!B116</f>
        <v>0</v>
      </c>
      <c r="C119" s="133">
        <f>+[14]Enero!C107+[14]Febrero!C116+[14]Marzo!C118+[14]Abril!C115+[14]Mayo!C116+[14]junio!C116+[14]Julio!C116+[14]Agosto!C116+[14]Septiembre!C116+[14]Octubre!C116+[14]Noviembre!C116+[14]Diciembre!C116</f>
        <v>0</v>
      </c>
      <c r="D119" s="133">
        <f>+[14]Enero!D107+[14]Febrero!D116+[14]Marzo!D118+[14]Abril!D115+[14]Mayo!D116+[14]junio!D116+[14]Julio!D116+[14]Agosto!D116+[14]Septiembre!D116+[14]Octubre!D116+[14]Noviembre!D116+[14]Diciembre!D116</f>
        <v>0</v>
      </c>
      <c r="E119" s="133">
        <f>+[14]Enero!E107+[14]Febrero!E116+[14]Marzo!E118+[14]Abril!E115+[14]Mayo!E116+[14]junio!E116+[14]Julio!E116+[14]Agosto!E116+[14]Septiembre!E116+[14]Octubre!E116+[14]Noviembre!E116+[14]Diciembre!E116</f>
        <v>1426525.9077956914</v>
      </c>
      <c r="F119" s="133">
        <f>+[14]Enero!F107+[14]Febrero!F116+[14]Marzo!F118+[14]Abril!F115+[14]Mayo!F116+[14]junio!F116+[14]Julio!F116+[14]Agosto!F116+[14]Septiembre!F116+[14]Octubre!F116+[14]Noviembre!F116+[14]Diciembre!F116</f>
        <v>41384.092204308508</v>
      </c>
      <c r="G119" s="133">
        <f>+[14]Enero!G107+[14]Febrero!G116+[14]Marzo!G118+[14]Abril!G115+[14]Mayo!G116+[14]junio!G116+[14]Julio!G116+[14]Agosto!G116+[14]Septiembre!G116+[14]Octubre!G116+[14]Noviembre!G116+[14]Diciembre!G116</f>
        <v>13470</v>
      </c>
      <c r="H119" s="133">
        <f>+[14]Enero!H107+[14]Febrero!H116+[14]Marzo!H118+[14]Abril!H115+[14]Mayo!H116+[14]junio!H116+[14]Julio!H116+[14]Agosto!H116+[14]Septiembre!H116+[14]Octubre!H116+[14]Noviembre!H116+[14]Diciembre!H116</f>
        <v>0</v>
      </c>
      <c r="I119" s="133">
        <f>+[14]Enero!I107+[14]Febrero!I116+[14]Marzo!I118+[14]Abril!I115+[14]Mayo!I116+[14]junio!I116+[14]Julio!I116+[14]Agosto!I116+[14]Septiembre!I116+[14]Octubre!I116+[14]Noviembre!I116+[14]Diciembre!I116</f>
        <v>0</v>
      </c>
      <c r="J119" s="134">
        <f t="shared" si="4"/>
        <v>1481380</v>
      </c>
      <c r="K119" s="148"/>
      <c r="L119" s="148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</row>
    <row r="120" spans="1:30" ht="20.100000000000001" customHeight="1" x14ac:dyDescent="0.2">
      <c r="A120" s="132" t="s">
        <v>145</v>
      </c>
      <c r="B120" s="133">
        <f>+[14]Enero!B108+[14]Febrero!B117+[14]Marzo!B119+[14]Abril!B116+[14]Mayo!B117+[14]junio!B117+[14]Julio!B117+[14]Agosto!B117+[14]Septiembre!B117+[14]Octubre!B117+[14]Noviembre!B117+[14]Diciembre!B117</f>
        <v>84271.789030953747</v>
      </c>
      <c r="C120" s="133">
        <f>+[14]Enero!C108+[14]Febrero!C117+[14]Marzo!C119+[14]Abril!C116+[14]Mayo!C117+[14]junio!C117+[14]Julio!C117+[14]Agosto!C117+[14]Septiembre!C117+[14]Octubre!C117+[14]Noviembre!C117+[14]Diciembre!C117</f>
        <v>145695.3788095082</v>
      </c>
      <c r="D120" s="133">
        <f>+[14]Enero!D108+[14]Febrero!D117+[14]Marzo!D119+[14]Abril!D116+[14]Mayo!D117+[14]junio!D117+[14]Julio!D117+[14]Agosto!D117+[14]Septiembre!D117+[14]Octubre!D117+[14]Noviembre!D117+[14]Diciembre!D117</f>
        <v>14913.319817449279</v>
      </c>
      <c r="E120" s="133">
        <f>+[14]Enero!E108+[14]Febrero!E117+[14]Marzo!E119+[14]Abril!E116+[14]Mayo!E117+[14]junio!E117+[14]Julio!E117+[14]Agosto!E117+[14]Septiembre!E117+[14]Octubre!E117+[14]Noviembre!E117+[14]Diciembre!E117</f>
        <v>64157.697112434289</v>
      </c>
      <c r="F120" s="133">
        <f>+[14]Enero!F108+[14]Febrero!F117+[14]Marzo!F119+[14]Abril!F116+[14]Mayo!F117+[14]junio!F117+[14]Julio!F117+[14]Agosto!F117+[14]Septiembre!F117+[14]Octubre!F117+[14]Noviembre!F117+[14]Diciembre!F117</f>
        <v>175418.85889208457</v>
      </c>
      <c r="G120" s="133">
        <f>+[14]Enero!G108+[14]Febrero!G117+[14]Marzo!G119+[14]Abril!G116+[14]Mayo!G117+[14]junio!G117+[14]Julio!G117+[14]Agosto!G117+[14]Septiembre!G117+[14]Octubre!G117+[14]Noviembre!G117+[14]Diciembre!G117</f>
        <v>74300.785315729052</v>
      </c>
      <c r="H120" s="133">
        <f>+[14]Enero!H108+[14]Febrero!H117+[14]Marzo!H119+[14]Abril!H116+[14]Mayo!H117+[14]junio!H117+[14]Julio!H117+[14]Agosto!H117+[14]Septiembre!H117+[14]Octubre!H117+[14]Noviembre!H117+[14]Diciembre!H117</f>
        <v>3082.6407024582763</v>
      </c>
      <c r="I120" s="133">
        <f>+[14]Enero!I108+[14]Febrero!I117+[14]Marzo!I119+[14]Abril!I116+[14]Mayo!I117+[14]junio!I117+[14]Julio!I117+[14]Agosto!I117+[14]Septiembre!I117+[14]Octubre!I117+[14]Noviembre!I117+[14]Diciembre!I117</f>
        <v>59424.530319382597</v>
      </c>
      <c r="J120" s="134">
        <f t="shared" si="4"/>
        <v>621265</v>
      </c>
      <c r="K120" s="148"/>
      <c r="L120" s="148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</row>
    <row r="121" spans="1:30" ht="20.100000000000001" customHeight="1" x14ac:dyDescent="0.2">
      <c r="A121" s="132" t="s">
        <v>146</v>
      </c>
      <c r="B121" s="133">
        <f>+[14]Enero!B109+[14]Febrero!B118+[14]Marzo!B120+[14]Abril!B117+[14]Mayo!B118+[14]junio!B118+[14]Julio!B118+[14]Agosto!B118+[14]Septiembre!B118+[14]Octubre!B118+[14]Noviembre!B118+[14]Diciembre!B118</f>
        <v>759586.47833267157</v>
      </c>
      <c r="C121" s="133">
        <f>+[14]Enero!C109+[14]Febrero!C118+[14]Marzo!C120+[14]Abril!C117+[14]Mayo!C118+[14]junio!C118+[14]Julio!C118+[14]Agosto!C118+[14]Septiembre!C118+[14]Octubre!C118+[14]Noviembre!C118+[14]Diciembre!C118</f>
        <v>256193.60679563266</v>
      </c>
      <c r="D121" s="133">
        <f>+[14]Enero!D109+[14]Febrero!D118+[14]Marzo!D120+[14]Abril!D117+[14]Mayo!D118+[14]junio!D118+[14]Julio!D118+[14]Agosto!D118+[14]Septiembre!D118+[14]Octubre!D118+[14]Noviembre!D118+[14]Diciembre!D118</f>
        <v>510538.41283177293</v>
      </c>
      <c r="E121" s="133">
        <f>+[14]Enero!E109+[14]Febrero!E118+[14]Marzo!E120+[14]Abril!E117+[14]Mayo!E118+[14]junio!E118+[14]Julio!E118+[14]Agosto!E118+[14]Septiembre!E118+[14]Octubre!E118+[14]Noviembre!E118+[14]Diciembre!E118</f>
        <v>1569518.4050067589</v>
      </c>
      <c r="F121" s="133">
        <f>+[14]Enero!F109+[14]Febrero!F118+[14]Marzo!F120+[14]Abril!F117+[14]Mayo!F118+[14]junio!F118+[14]Julio!F118+[14]Agosto!F118+[14]Septiembre!F118+[14]Octubre!F118+[14]Noviembre!F118+[14]Diciembre!F118</f>
        <v>272187.99712326122</v>
      </c>
      <c r="G121" s="133">
        <f>+[14]Enero!G109+[14]Febrero!G118+[14]Marzo!G120+[14]Abril!G117+[14]Mayo!G118+[14]junio!G118+[14]Julio!G118+[14]Agosto!G118+[14]Septiembre!G118+[14]Octubre!G118+[14]Noviembre!G118+[14]Diciembre!G118</f>
        <v>132858.9240388851</v>
      </c>
      <c r="H121" s="133">
        <f>+[14]Enero!H109+[14]Febrero!H118+[14]Marzo!H120+[14]Abril!H117+[14]Mayo!H118+[14]junio!H118+[14]Julio!H118+[14]Agosto!H118+[14]Septiembre!H118+[14]Octubre!H118+[14]Noviembre!H118+[14]Diciembre!H118</f>
        <v>297149.10594362544</v>
      </c>
      <c r="I121" s="133">
        <f>+[14]Enero!I109+[14]Febrero!I118+[14]Marzo!I120+[14]Abril!I117+[14]Mayo!I118+[14]junio!I118+[14]Julio!I118+[14]Agosto!I118+[14]Septiembre!I118+[14]Octubre!I118+[14]Noviembre!I118+[14]Diciembre!I118</f>
        <v>134360.06992739212</v>
      </c>
      <c r="J121" s="134">
        <f t="shared" si="4"/>
        <v>3932393</v>
      </c>
      <c r="K121" s="148"/>
      <c r="L121" s="148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</row>
    <row r="122" spans="1:30" ht="20.100000000000001" customHeight="1" x14ac:dyDescent="0.2">
      <c r="A122" s="132" t="s">
        <v>147</v>
      </c>
      <c r="B122" s="133">
        <f>+[14]Enero!B110+[14]Febrero!B119+[14]Marzo!B121+[14]Abril!B118+[14]Mayo!B119+[14]junio!B119+[14]Julio!B119+[14]Agosto!B119+[14]Septiembre!B119+[14]Octubre!B119+[14]Noviembre!B119+[14]Diciembre!B119</f>
        <v>145385.3939928558</v>
      </c>
      <c r="C122" s="133">
        <f>+[14]Enero!C110+[14]Febrero!C119+[14]Marzo!C121+[14]Abril!C118+[14]Mayo!C119+[14]junio!C119+[14]Julio!C119+[14]Agosto!C119+[14]Septiembre!C119+[14]Octubre!C119+[14]Noviembre!C119+[14]Diciembre!C119</f>
        <v>68837.876263167433</v>
      </c>
      <c r="D122" s="133">
        <f>+[14]Enero!D110+[14]Febrero!D119+[14]Marzo!D121+[14]Abril!D118+[14]Mayo!D119+[14]junio!D119+[14]Julio!D119+[14]Agosto!D119+[14]Septiembre!D119+[14]Octubre!D119+[14]Noviembre!D119+[14]Diciembre!D119</f>
        <v>143772.62166721278</v>
      </c>
      <c r="E122" s="133">
        <f>+[14]Enero!E110+[14]Febrero!E119+[14]Marzo!E121+[14]Abril!E118+[14]Mayo!E119+[14]junio!E119+[14]Julio!E119+[14]Agosto!E119+[14]Septiembre!E119+[14]Octubre!E119+[14]Noviembre!E119+[14]Diciembre!E119</f>
        <v>196441.53201791906</v>
      </c>
      <c r="F122" s="133">
        <f>+[14]Enero!F110+[14]Febrero!F119+[14]Marzo!F121+[14]Abril!F118+[14]Mayo!F119+[14]junio!F119+[14]Julio!F119+[14]Agosto!F119+[14]Septiembre!F119+[14]Octubre!F119+[14]Noviembre!F119+[14]Diciembre!F119</f>
        <v>150160.19258787166</v>
      </c>
      <c r="G122" s="133">
        <f>+[14]Enero!G110+[14]Febrero!G119+[14]Marzo!G121+[14]Abril!G118+[14]Mayo!G119+[14]junio!G119+[14]Julio!G119+[14]Agosto!G119+[14]Septiembre!G119+[14]Octubre!G119+[14]Noviembre!G119+[14]Diciembre!G119</f>
        <v>57956.502255926738</v>
      </c>
      <c r="H122" s="133">
        <f>+[14]Enero!H110+[14]Febrero!H119+[14]Marzo!H121+[14]Abril!H118+[14]Mayo!H119+[14]junio!H119+[14]Julio!H119+[14]Agosto!H119+[14]Septiembre!H119+[14]Octubre!H119+[14]Noviembre!H119+[14]Diciembre!H119</f>
        <v>125826.71378611126</v>
      </c>
      <c r="I122" s="133">
        <f>+[14]Enero!I110+[14]Febrero!I119+[14]Marzo!I121+[14]Abril!I118+[14]Mayo!I119+[14]junio!I119+[14]Julio!I119+[14]Agosto!I119+[14]Septiembre!I119+[14]Octubre!I119+[14]Noviembre!I119+[14]Diciembre!I119</f>
        <v>9215.1674289352686</v>
      </c>
      <c r="J122" s="134">
        <f t="shared" si="4"/>
        <v>897595.99999999988</v>
      </c>
      <c r="K122" s="148"/>
      <c r="L122" s="148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</row>
    <row r="123" spans="1:30" ht="20.100000000000001" customHeight="1" x14ac:dyDescent="0.2">
      <c r="A123" s="132" t="s">
        <v>148</v>
      </c>
      <c r="B123" s="133">
        <f>+[14]Enero!B111+[14]Febrero!B120+[14]Marzo!B122+[14]Abril!B119+[14]Mayo!B120+[14]junio!B120+[14]Julio!B120+[14]Agosto!B120+[14]Septiembre!B120+[14]Octubre!B120+[14]Noviembre!B120+[14]Diciembre!B120</f>
        <v>0</v>
      </c>
      <c r="C123" s="133">
        <f>+[14]Enero!C111+[14]Febrero!C120+[14]Marzo!C122+[14]Abril!C119+[14]Mayo!C120+[14]junio!C120+[14]Julio!C120+[14]Agosto!C120+[14]Septiembre!C120+[14]Octubre!C120+[14]Noviembre!C120+[14]Diciembre!C120</f>
        <v>0</v>
      </c>
      <c r="D123" s="133">
        <f>+[14]Enero!D111+[14]Febrero!D120+[14]Marzo!D122+[14]Abril!D119+[14]Mayo!D120+[14]junio!D120+[14]Julio!D120+[14]Agosto!D120+[14]Septiembre!D120+[14]Octubre!D120+[14]Noviembre!D120+[14]Diciembre!D120</f>
        <v>0</v>
      </c>
      <c r="E123" s="133">
        <f>+[14]Enero!E111+[14]Febrero!E120+[14]Marzo!E122+[14]Abril!E119+[14]Mayo!E120+[14]junio!E120+[14]Julio!E120+[14]Agosto!E120+[14]Septiembre!E120+[14]Octubre!E120+[14]Noviembre!E120+[14]Diciembre!E120</f>
        <v>58906</v>
      </c>
      <c r="F123" s="133">
        <f>+[14]Enero!F111+[14]Febrero!F120+[14]Marzo!F122+[14]Abril!F119+[14]Mayo!F120+[14]junio!F120+[14]Julio!F120+[14]Agosto!F120+[14]Septiembre!F120+[14]Octubre!F120+[14]Noviembre!F120+[14]Diciembre!F120</f>
        <v>920</v>
      </c>
      <c r="G123" s="133">
        <f>+[14]Enero!G111+[14]Febrero!G120+[14]Marzo!G122+[14]Abril!G119+[14]Mayo!G120+[14]junio!G120+[14]Julio!G120+[14]Agosto!G120+[14]Septiembre!G120+[14]Octubre!G120+[14]Noviembre!G120+[14]Diciembre!G120</f>
        <v>0</v>
      </c>
      <c r="H123" s="133">
        <f>+[14]Enero!H111+[14]Febrero!H120+[14]Marzo!H122+[14]Abril!H119+[14]Mayo!H120+[14]junio!H120+[14]Julio!H120+[14]Agosto!H120+[14]Septiembre!H120+[14]Octubre!H120+[14]Noviembre!H120+[14]Diciembre!H120</f>
        <v>0</v>
      </c>
      <c r="I123" s="133">
        <f>+[14]Enero!I111+[14]Febrero!I120+[14]Marzo!I122+[14]Abril!I119+[14]Mayo!I120+[14]junio!I120+[14]Julio!I120+[14]Agosto!I120+[14]Septiembre!I120+[14]Octubre!I120+[14]Noviembre!I120+[14]Diciembre!I120</f>
        <v>0</v>
      </c>
      <c r="J123" s="134">
        <f t="shared" si="4"/>
        <v>59826</v>
      </c>
      <c r="K123" s="148"/>
      <c r="L123" s="148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</row>
    <row r="124" spans="1:30" ht="20.100000000000001" customHeight="1" x14ac:dyDescent="0.2">
      <c r="A124" s="132" t="s">
        <v>149</v>
      </c>
      <c r="B124" s="133">
        <f>+[14]Enero!B112+[14]Febrero!B121+[14]Marzo!B123+[14]Abril!B120+[14]Mayo!B121+[14]junio!B121+[14]Julio!B121+[14]Agosto!B121+[14]Septiembre!B121+[14]Octubre!B121+[14]Noviembre!B121+[14]Diciembre!B121</f>
        <v>80797.869975136753</v>
      </c>
      <c r="C124" s="133">
        <f>+[14]Enero!C112+[14]Febrero!C121+[14]Marzo!C123+[14]Abril!C120+[14]Mayo!C121+[14]junio!C121+[14]Julio!C121+[14]Agosto!C121+[14]Septiembre!C121+[14]Octubre!C121+[14]Noviembre!C121+[14]Diciembre!C121</f>
        <v>137455.53378085021</v>
      </c>
      <c r="D124" s="133">
        <f>+[14]Enero!D112+[14]Febrero!D121+[14]Marzo!D123+[14]Abril!D120+[14]Mayo!D121+[14]junio!D121+[14]Julio!D121+[14]Agosto!D121+[14]Septiembre!D121+[14]Octubre!D121+[14]Noviembre!D121+[14]Diciembre!D121</f>
        <v>88345.563224001584</v>
      </c>
      <c r="E124" s="133">
        <f>+[14]Enero!E112+[14]Febrero!E121+[14]Marzo!E123+[14]Abril!E120+[14]Mayo!E121+[14]junio!E121+[14]Julio!E121+[14]Agosto!E121+[14]Septiembre!E121+[14]Octubre!E121+[14]Noviembre!E121+[14]Diciembre!E121</f>
        <v>118439.42378041024</v>
      </c>
      <c r="F124" s="133">
        <f>+[14]Enero!F112+[14]Febrero!F121+[14]Marzo!F123+[14]Abril!F120+[14]Mayo!F121+[14]junio!F121+[14]Julio!F121+[14]Agosto!F121+[14]Septiembre!F121+[14]Octubre!F121+[14]Noviembre!F121+[14]Diciembre!F121</f>
        <v>163060.99091601063</v>
      </c>
      <c r="G124" s="133">
        <f>+[14]Enero!G112+[14]Febrero!G121+[14]Marzo!G123+[14]Abril!G120+[14]Mayo!G121+[14]junio!G121+[14]Julio!G121+[14]Agosto!G121+[14]Septiembre!G121+[14]Octubre!G121+[14]Noviembre!G121+[14]Diciembre!G121</f>
        <v>95065.154866111217</v>
      </c>
      <c r="H124" s="133">
        <f>+[14]Enero!H112+[14]Febrero!H121+[14]Marzo!H123+[14]Abril!H120+[14]Mayo!H121+[14]junio!H121+[14]Julio!H121+[14]Agosto!H121+[14]Septiembre!H121+[14]Octubre!H121+[14]Noviembre!H121+[14]Diciembre!H121</f>
        <v>90928.474699803934</v>
      </c>
      <c r="I124" s="133">
        <f>+[14]Enero!I112+[14]Febrero!I121+[14]Marzo!I123+[14]Abril!I120+[14]Mayo!I121+[14]junio!I121+[14]Julio!I121+[14]Agosto!I121+[14]Septiembre!I121+[14]Octubre!I121+[14]Noviembre!I121+[14]Diciembre!I121</f>
        <v>79950.988757675383</v>
      </c>
      <c r="J124" s="134">
        <f t="shared" si="4"/>
        <v>854044</v>
      </c>
      <c r="K124" s="148"/>
      <c r="L124" s="148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</row>
    <row r="125" spans="1:30" ht="20.100000000000001" customHeight="1" x14ac:dyDescent="0.2">
      <c r="A125" s="132" t="s">
        <v>150</v>
      </c>
      <c r="B125" s="133">
        <f>+[14]Enero!B113+[14]Febrero!B122+[14]Marzo!B124+[14]Abril!B121+[14]Mayo!B122+[14]junio!B122+[14]Julio!B122+[14]Agosto!B122+[14]Septiembre!B122+[14]Octubre!B122+[14]Noviembre!B122+[14]Diciembre!B122</f>
        <v>58841.308638369432</v>
      </c>
      <c r="C125" s="133">
        <f>+[14]Enero!C113+[14]Febrero!C122+[14]Marzo!C124+[14]Abril!C121+[14]Mayo!C122+[14]junio!C122+[14]Julio!C122+[14]Agosto!C122+[14]Septiembre!C122+[14]Octubre!C122+[14]Noviembre!C122+[14]Diciembre!C122</f>
        <v>12981.381956042182</v>
      </c>
      <c r="D125" s="133">
        <f>+[14]Enero!D113+[14]Febrero!D122+[14]Marzo!D124+[14]Abril!D121+[14]Mayo!D122+[14]junio!D122+[14]Julio!D122+[14]Agosto!D122+[14]Septiembre!D122+[14]Octubre!D122+[14]Noviembre!D122+[14]Diciembre!D122</f>
        <v>53611.066298701131</v>
      </c>
      <c r="E125" s="133">
        <f>+[14]Enero!E113+[14]Febrero!E122+[14]Marzo!E124+[14]Abril!E121+[14]Mayo!E122+[14]junio!E122+[14]Julio!E122+[14]Agosto!E122+[14]Septiembre!E122+[14]Octubre!E122+[14]Noviembre!E122+[14]Diciembre!E122</f>
        <v>149224.01784907421</v>
      </c>
      <c r="F125" s="133">
        <f>+[14]Enero!F113+[14]Febrero!F122+[14]Marzo!F124+[14]Abril!F121+[14]Mayo!F122+[14]junio!F122+[14]Julio!F122+[14]Agosto!F122+[14]Septiembre!F122+[14]Octubre!F122+[14]Noviembre!F122+[14]Diciembre!F122</f>
        <v>82318.009702573676</v>
      </c>
      <c r="G125" s="133">
        <f>+[14]Enero!G113+[14]Febrero!G122+[14]Marzo!G124+[14]Abril!G121+[14]Mayo!G122+[14]junio!G122+[14]Julio!G122+[14]Agosto!G122+[14]Septiembre!G122+[14]Octubre!G122+[14]Noviembre!G122+[14]Diciembre!G122</f>
        <v>55380.904947230811</v>
      </c>
      <c r="H125" s="133">
        <f>+[14]Enero!H113+[14]Febrero!H122+[14]Marzo!H124+[14]Abril!H121+[14]Mayo!H122+[14]junio!H122+[14]Julio!H122+[14]Agosto!H122+[14]Septiembre!H122+[14]Octubre!H122+[14]Noviembre!H122+[14]Diciembre!H122</f>
        <v>73299.964643854808</v>
      </c>
      <c r="I125" s="133">
        <f>+[14]Enero!I113+[14]Febrero!I122+[14]Marzo!I124+[14]Abril!I121+[14]Mayo!I122+[14]junio!I122+[14]Julio!I122+[14]Agosto!I122+[14]Septiembre!I122+[14]Octubre!I122+[14]Noviembre!I122+[14]Diciembre!I122</f>
        <v>3841.3459641537333</v>
      </c>
      <c r="J125" s="134">
        <f t="shared" si="4"/>
        <v>489498</v>
      </c>
      <c r="K125" s="148"/>
      <c r="L125" s="148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</row>
    <row r="126" spans="1:30" ht="20.100000000000001" customHeight="1" x14ac:dyDescent="0.2">
      <c r="A126" s="132" t="s">
        <v>151</v>
      </c>
      <c r="B126" s="133">
        <f>+[14]Enero!B114+[14]Febrero!B123+[14]Marzo!B125+[14]Abril!B122+[14]Mayo!B123+[14]junio!B123+[14]Julio!B123+[14]Agosto!B123+[14]Septiembre!B123+[14]Octubre!B123+[14]Noviembre!B123+[14]Diciembre!B123</f>
        <v>100070.9769559401</v>
      </c>
      <c r="C126" s="133">
        <f>+[14]Enero!C114+[14]Febrero!C123+[14]Marzo!C125+[14]Abril!C122+[14]Mayo!C123+[14]junio!C123+[14]Julio!C123+[14]Agosto!C123+[14]Septiembre!C123+[14]Octubre!C123+[14]Noviembre!C123+[14]Diciembre!C123</f>
        <v>211</v>
      </c>
      <c r="D126" s="133">
        <f>+[14]Enero!D114+[14]Febrero!D123+[14]Marzo!D125+[14]Abril!D122+[14]Mayo!D123+[14]junio!D123+[14]Julio!D123+[14]Agosto!D123+[14]Septiembre!D123+[14]Octubre!D123+[14]Noviembre!D123+[14]Diciembre!D123</f>
        <v>34813.153095579473</v>
      </c>
      <c r="E126" s="133">
        <f>+[14]Enero!E114+[14]Febrero!E123+[14]Marzo!E125+[14]Abril!E122+[14]Mayo!E123+[14]junio!E123+[14]Julio!E123+[14]Agosto!E123+[14]Septiembre!E123+[14]Octubre!E123+[14]Noviembre!E123+[14]Diciembre!E123</f>
        <v>383221.27165433438</v>
      </c>
      <c r="F126" s="133">
        <f>+[14]Enero!F114+[14]Febrero!F123+[14]Marzo!F125+[14]Abril!F122+[14]Mayo!F123+[14]junio!F123+[14]Julio!F123+[14]Agosto!F123+[14]Septiembre!F123+[14]Octubre!F123+[14]Noviembre!F123+[14]Diciembre!F123</f>
        <v>406472.91151769646</v>
      </c>
      <c r="G126" s="133">
        <f>+[14]Enero!G114+[14]Febrero!G123+[14]Marzo!G125+[14]Abril!G122+[14]Mayo!G123+[14]junio!G123+[14]Julio!G123+[14]Agosto!G123+[14]Septiembre!G123+[14]Octubre!G123+[14]Noviembre!G123+[14]Diciembre!G123</f>
        <v>98006.873725254947</v>
      </c>
      <c r="H126" s="133">
        <f>+[14]Enero!H114+[14]Febrero!H123+[14]Marzo!H125+[14]Abril!H122+[14]Mayo!H123+[14]junio!H123+[14]Julio!H123+[14]Agosto!H123+[14]Septiembre!H123+[14]Octubre!H123+[14]Noviembre!H123+[14]Diciembre!H123</f>
        <v>313449.87372525496</v>
      </c>
      <c r="I126" s="133">
        <f>+[14]Enero!I114+[14]Febrero!I123+[14]Marzo!I125+[14]Abril!I122+[14]Mayo!I123+[14]junio!I123+[14]Julio!I123+[14]Agosto!I123+[14]Septiembre!I123+[14]Octubre!I123+[14]Noviembre!I123+[14]Diciembre!I123</f>
        <v>1913.9393259396711</v>
      </c>
      <c r="J126" s="134">
        <f t="shared" si="4"/>
        <v>1338160</v>
      </c>
      <c r="K126" s="148"/>
      <c r="L126" s="148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</row>
    <row r="127" spans="1:30" ht="20.100000000000001" customHeight="1" x14ac:dyDescent="0.2">
      <c r="A127" s="132" t="s">
        <v>152</v>
      </c>
      <c r="B127" s="133">
        <f>+[14]Enero!B115+[14]Febrero!B124+[14]Marzo!B126+[14]Abril!B123+[14]Mayo!B124+[14]junio!B124+[14]Julio!B124+[14]Agosto!B124+[14]Septiembre!B124+[14]Octubre!B124+[14]Noviembre!B124+[14]Diciembre!B124</f>
        <v>24706.153043308263</v>
      </c>
      <c r="C127" s="133">
        <f>+[14]Enero!C115+[14]Febrero!C124+[14]Marzo!C126+[14]Abril!C123+[14]Mayo!C124+[14]junio!C124+[14]Julio!C124+[14]Agosto!C124+[14]Septiembre!C124+[14]Octubre!C124+[14]Noviembre!C124+[14]Diciembre!C124</f>
        <v>604.93740355630132</v>
      </c>
      <c r="D127" s="133">
        <f>+[14]Enero!D115+[14]Febrero!D124+[14]Marzo!D126+[14]Abril!D123+[14]Mayo!D124+[14]junio!D124+[14]Julio!D124+[14]Agosto!D124+[14]Septiembre!D124+[14]Octubre!D124+[14]Noviembre!D124+[14]Diciembre!D124</f>
        <v>13983.226389802428</v>
      </c>
      <c r="E127" s="133">
        <f>+[14]Enero!E115+[14]Febrero!E124+[14]Marzo!E126+[14]Abril!E123+[14]Mayo!E124+[14]junio!E124+[14]Julio!E124+[14]Agosto!E124+[14]Septiembre!E124+[14]Octubre!E124+[14]Noviembre!E124+[14]Diciembre!E124</f>
        <v>65474.227389140287</v>
      </c>
      <c r="F127" s="133">
        <f>+[14]Enero!F115+[14]Febrero!F124+[14]Marzo!F126+[14]Abril!F123+[14]Mayo!F124+[14]junio!F124+[14]Julio!F124+[14]Agosto!F124+[14]Septiembre!F124+[14]Octubre!F124+[14]Noviembre!F124+[14]Diciembre!F124</f>
        <v>146857.81970201086</v>
      </c>
      <c r="G127" s="133">
        <f>+[14]Enero!G115+[14]Febrero!G124+[14]Marzo!G126+[14]Abril!G123+[14]Mayo!G124+[14]junio!G124+[14]Julio!G124+[14]Agosto!G124+[14]Septiembre!G124+[14]Octubre!G124+[14]Noviembre!G124+[14]Diciembre!G124</f>
        <v>3060.4187644676872</v>
      </c>
      <c r="H127" s="133">
        <f>+[14]Enero!H115+[14]Febrero!H124+[14]Marzo!H126+[14]Abril!H123+[14]Mayo!H124+[14]junio!H124+[14]Julio!H124+[14]Agosto!H124+[14]Septiembre!H124+[14]Octubre!H124+[14]Noviembre!H124+[14]Diciembre!H124</f>
        <v>21440.115676743128</v>
      </c>
      <c r="I127" s="133">
        <f>+[14]Enero!I115+[14]Febrero!I124+[14]Marzo!I126+[14]Abril!I123+[14]Mayo!I124+[14]junio!I124+[14]Julio!I124+[14]Agosto!I124+[14]Septiembre!I124+[14]Octubre!I124+[14]Noviembre!I124+[14]Diciembre!I124</f>
        <v>2376.1016309710353</v>
      </c>
      <c r="J127" s="134">
        <f t="shared" si="4"/>
        <v>278503</v>
      </c>
      <c r="K127" s="148"/>
      <c r="L127" s="148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</row>
    <row r="128" spans="1:30" ht="20.100000000000001" customHeight="1" x14ac:dyDescent="0.2">
      <c r="A128" s="132" t="s">
        <v>172</v>
      </c>
      <c r="B128" s="133">
        <f>+[14]Enero!B116+[14]Febrero!B125+[14]Marzo!B127+[14]Abril!B124+[14]Mayo!B125+[14]junio!B125+[14]Julio!B125+[14]Agosto!B125+[14]Septiembre!B125+[14]Octubre!B125+[14]Noviembre!B125+[14]Diciembre!B125</f>
        <v>65</v>
      </c>
      <c r="C128" s="133">
        <f>+[14]Enero!C116+[14]Febrero!C125+[14]Marzo!C127+[14]Abril!C124+[14]Mayo!C125+[14]junio!C125+[14]Julio!C125+[14]Agosto!C125+[14]Septiembre!C125+[14]Octubre!C125+[14]Noviembre!C125+[14]Diciembre!C125</f>
        <v>25.965714285714284</v>
      </c>
      <c r="D128" s="133">
        <f>+[14]Enero!D116+[14]Febrero!D125+[14]Marzo!D127+[14]Abril!D124+[14]Mayo!D125+[14]junio!D125+[14]Julio!D125+[14]Agosto!D125+[14]Septiembre!D125+[14]Octubre!D125+[14]Noviembre!D125+[14]Diciembre!D125</f>
        <v>4</v>
      </c>
      <c r="E128" s="133">
        <f>+[14]Enero!E116+[14]Febrero!E125+[14]Marzo!E127+[14]Abril!E124+[14]Mayo!E125+[14]junio!E125+[14]Julio!E125+[14]Agosto!E125+[14]Septiembre!E125+[14]Octubre!E125+[14]Noviembre!E125+[14]Diciembre!E125</f>
        <v>21103.538356977893</v>
      </c>
      <c r="F128" s="133">
        <f>+[14]Enero!F116+[14]Febrero!F125+[14]Marzo!F127+[14]Abril!F124+[14]Mayo!F125+[14]junio!F125+[14]Julio!F125+[14]Agosto!F125+[14]Septiembre!F125+[14]Octubre!F125+[14]Noviembre!F125+[14]Diciembre!F125</f>
        <v>4824.912213790828</v>
      </c>
      <c r="G128" s="133">
        <f>+[14]Enero!G116+[14]Febrero!G125+[14]Marzo!G127+[14]Abril!G124+[14]Mayo!G125+[14]junio!G125+[14]Julio!G125+[14]Agosto!G125+[14]Septiembre!G125+[14]Octubre!G125+[14]Noviembre!G125+[14]Diciembre!G125</f>
        <v>468.58371494556252</v>
      </c>
      <c r="H128" s="133">
        <f>+[14]Enero!H116+[14]Febrero!H125+[14]Marzo!H127+[14]Abril!H124+[14]Mayo!H125+[14]junio!H125+[14]Julio!H125+[14]Agosto!H125+[14]Septiembre!H125+[14]Octubre!H125+[14]Noviembre!H125+[14]Diciembre!H125</f>
        <v>31</v>
      </c>
      <c r="I128" s="133">
        <f>+[14]Enero!I116+[14]Febrero!I125+[14]Marzo!I127+[14]Abril!I124+[14]Mayo!I125+[14]junio!I125+[14]Julio!I125+[14]Agosto!I125+[14]Septiembre!I125+[14]Octubre!I125+[14]Noviembre!I125+[14]Diciembre!I125</f>
        <v>138</v>
      </c>
      <c r="J128" s="134">
        <f t="shared" si="4"/>
        <v>26660.999999999996</v>
      </c>
      <c r="K128" s="148"/>
      <c r="L128" s="148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</row>
    <row r="129" spans="1:30" ht="20.100000000000001" customHeight="1" x14ac:dyDescent="0.2">
      <c r="A129" s="132" t="s">
        <v>173</v>
      </c>
      <c r="B129" s="133">
        <f>+[14]Enero!B117+[14]Febrero!B126+[14]Marzo!B128+[14]Abril!B125+[14]Mayo!B126+[14]junio!B126+[14]Julio!B126+[14]Agosto!B126+[14]Septiembre!B126+[14]Octubre!B126+[14]Noviembre!B126+[14]Diciembre!B126</f>
        <v>0</v>
      </c>
      <c r="C129" s="133">
        <f>+[14]Enero!C117+[14]Febrero!C126+[14]Marzo!C128+[14]Abril!C125+[14]Mayo!C126+[14]junio!C126+[14]Julio!C126+[14]Agosto!C126+[14]Septiembre!C126+[14]Octubre!C126+[14]Noviembre!C126+[14]Diciembre!C126</f>
        <v>17</v>
      </c>
      <c r="D129" s="133">
        <f>+[14]Enero!D117+[14]Febrero!D126+[14]Marzo!D128+[14]Abril!D125+[14]Mayo!D126+[14]junio!D126+[14]Julio!D126+[14]Agosto!D126+[14]Septiembre!D126+[14]Octubre!D126+[14]Noviembre!D126+[14]Diciembre!D126</f>
        <v>462</v>
      </c>
      <c r="E129" s="133">
        <f>+[14]Enero!E117+[14]Febrero!E126+[14]Marzo!E128+[14]Abril!E125+[14]Mayo!E126+[14]junio!E126+[14]Julio!E126+[14]Agosto!E126+[14]Septiembre!E126+[14]Octubre!E126+[14]Noviembre!E126+[14]Diciembre!E126</f>
        <v>255375.02060529546</v>
      </c>
      <c r="F129" s="133">
        <f>+[14]Enero!F117+[14]Febrero!F126+[14]Marzo!F128+[14]Abril!F125+[14]Mayo!F126+[14]junio!F126+[14]Julio!F126+[14]Agosto!F126+[14]Septiembre!F126+[14]Octubre!F126+[14]Noviembre!F126+[14]Diciembre!F126</f>
        <v>635.47652448225085</v>
      </c>
      <c r="G129" s="133">
        <f>+[14]Enero!G117+[14]Febrero!G126+[14]Marzo!G128+[14]Abril!G125+[14]Mayo!G126+[14]junio!G126+[14]Julio!G126+[14]Agosto!G126+[14]Septiembre!G126+[14]Octubre!G126+[14]Noviembre!G126+[14]Diciembre!G126</f>
        <v>6030.7868185031202</v>
      </c>
      <c r="H129" s="133">
        <f>+[14]Enero!H117+[14]Febrero!H126+[14]Marzo!H128+[14]Abril!H125+[14]Mayo!H126+[14]junio!H126+[14]Julio!H126+[14]Agosto!H126+[14]Septiembre!H126+[14]Octubre!H126+[14]Noviembre!H126+[14]Diciembre!H126</f>
        <v>1019.7160517191802</v>
      </c>
      <c r="I129" s="133">
        <f>+[14]Enero!I117+[14]Febrero!I126+[14]Marzo!I128+[14]Abril!I125+[14]Mayo!I126+[14]junio!I126+[14]Julio!I126+[14]Agosto!I126+[14]Septiembre!I126+[14]Octubre!I126+[14]Noviembre!I126+[14]Diciembre!I126</f>
        <v>71</v>
      </c>
      <c r="J129" s="134">
        <f t="shared" si="4"/>
        <v>263611</v>
      </c>
      <c r="K129" s="148"/>
      <c r="L129" s="148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</row>
    <row r="130" spans="1:30" ht="20.100000000000001" customHeight="1" x14ac:dyDescent="0.2">
      <c r="A130" s="132" t="s">
        <v>155</v>
      </c>
      <c r="B130" s="133">
        <f>+[14]Enero!B118+[14]Febrero!B127+[14]Marzo!B129+[14]Abril!B126+[14]Mayo!B127+[14]junio!B127+[14]Julio!B127+[14]Agosto!B127+[14]Septiembre!B127+[14]Octubre!B127+[14]Noviembre!B127+[14]Diciembre!B127</f>
        <v>38578.517871496369</v>
      </c>
      <c r="C130" s="133">
        <f>+[14]Enero!C118+[14]Febrero!C127+[14]Marzo!C129+[14]Abril!C126+[14]Mayo!C127+[14]junio!C127+[14]Julio!C127+[14]Agosto!C127+[14]Septiembre!C127+[14]Octubre!C127+[14]Noviembre!C127+[14]Diciembre!C127</f>
        <v>1123.7872408557753</v>
      </c>
      <c r="D130" s="133">
        <f>+[14]Enero!D118+[14]Febrero!D127+[14]Marzo!D129+[14]Abril!D126+[14]Mayo!D127+[14]junio!D127+[14]Julio!D127+[14]Agosto!D127+[14]Septiembre!D127+[14]Octubre!D127+[14]Noviembre!D127+[14]Diciembre!D127</f>
        <v>3702</v>
      </c>
      <c r="E130" s="133">
        <f>+[14]Enero!E118+[14]Febrero!E127+[14]Marzo!E129+[14]Abril!E126+[14]Mayo!E127+[14]junio!E127+[14]Julio!E127+[14]Agosto!E127+[14]Septiembre!E127+[14]Octubre!E127+[14]Noviembre!E127+[14]Diciembre!E127</f>
        <v>38118.287583214238</v>
      </c>
      <c r="F130" s="133">
        <f>+[14]Enero!F118+[14]Febrero!F127+[14]Marzo!F129+[14]Abril!F126+[14]Mayo!F127+[14]junio!F127+[14]Julio!F127+[14]Agosto!F127+[14]Septiembre!F127+[14]Octubre!F127+[14]Noviembre!F127+[14]Diciembre!F127</f>
        <v>470264.08496888378</v>
      </c>
      <c r="G130" s="133">
        <f>+[14]Enero!G118+[14]Febrero!G127+[14]Marzo!G129+[14]Abril!G126+[14]Mayo!G127+[14]junio!G127+[14]Julio!G127+[14]Agosto!G127+[14]Septiembre!G127+[14]Octubre!G127+[14]Noviembre!G127+[14]Diciembre!G127</f>
        <v>17122.002982168156</v>
      </c>
      <c r="H130" s="133">
        <f>+[14]Enero!H118+[14]Febrero!H127+[14]Marzo!H129+[14]Abril!H126+[14]Mayo!H127+[14]junio!H127+[14]Julio!H127+[14]Agosto!H127+[14]Septiembre!H127+[14]Octubre!H127+[14]Noviembre!H127+[14]Diciembre!H127</f>
        <v>45041.590468676739</v>
      </c>
      <c r="I130" s="133">
        <f>+[14]Enero!I118+[14]Febrero!I127+[14]Marzo!I129+[14]Abril!I126+[14]Mayo!I127+[14]junio!I127+[14]Julio!I127+[14]Agosto!I127+[14]Septiembre!I127+[14]Octubre!I127+[14]Noviembre!I127+[14]Diciembre!I127</f>
        <v>2630.7288847049717</v>
      </c>
      <c r="J130" s="134">
        <f t="shared" si="4"/>
        <v>616581</v>
      </c>
      <c r="K130" s="148"/>
      <c r="L130" s="148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</row>
    <row r="131" spans="1:30" ht="20.100000000000001" customHeight="1" x14ac:dyDescent="0.2">
      <c r="A131" s="143" t="s">
        <v>156</v>
      </c>
      <c r="B131" s="144">
        <f>+[14]Enero!B119+[14]Febrero!B128+[14]Marzo!B130+[14]Abril!B127+[14]Mayo!B128+[14]junio!B128+[14]Julio!B128+[14]Agosto!B128+[14]Septiembre!B128+[14]Octubre!B128+[14]Noviembre!B128+[14]Diciembre!B128</f>
        <v>0</v>
      </c>
      <c r="C131" s="144">
        <f>+[14]Enero!C119+[14]Febrero!C128+[14]Marzo!C130+[14]Abril!C127+[14]Mayo!C128+[14]junio!C128+[14]Julio!C128+[14]Agosto!C128+[14]Septiembre!C128+[14]Octubre!C128+[14]Noviembre!C128+[14]Diciembre!C128</f>
        <v>0</v>
      </c>
      <c r="D131" s="144">
        <f>+[14]Enero!D119+[14]Febrero!D128+[14]Marzo!D130+[14]Abril!D127+[14]Mayo!D128+[14]junio!D128+[14]Julio!D128+[14]Agosto!D128+[14]Septiembre!D128+[14]Octubre!D128+[14]Noviembre!D128+[14]Diciembre!D128</f>
        <v>0</v>
      </c>
      <c r="E131" s="144">
        <f>+[14]Enero!E119+[14]Febrero!E128+[14]Marzo!E130+[14]Abril!E127+[14]Mayo!E128+[14]junio!E128+[14]Julio!E128+[14]Agosto!E128+[14]Septiembre!E128+[14]Octubre!E128+[14]Noviembre!E128+[14]Diciembre!E128</f>
        <v>0</v>
      </c>
      <c r="F131" s="144">
        <f>+[14]Enero!F119+[14]Febrero!F128+[14]Marzo!F130+[14]Abril!F127+[14]Mayo!F128+[14]junio!F128+[14]Julio!F128+[14]Agosto!F128+[14]Septiembre!F128+[14]Octubre!F128+[14]Noviembre!F128+[14]Diciembre!F128</f>
        <v>0</v>
      </c>
      <c r="G131" s="144">
        <f>+[14]Enero!G119+[14]Febrero!G128+[14]Marzo!G130+[14]Abril!G127+[14]Mayo!G128+[14]junio!G128+[14]Julio!G128+[14]Agosto!G128+[14]Septiembre!G128+[14]Octubre!G128+[14]Noviembre!G128+[14]Diciembre!G128</f>
        <v>0</v>
      </c>
      <c r="H131" s="144">
        <f>+[14]Enero!H119+[14]Febrero!H128+[14]Marzo!H130+[14]Abril!H127+[14]Mayo!H128+[14]junio!H128+[14]Julio!H128+[14]Agosto!H128+[14]Septiembre!H128+[14]Octubre!H128+[14]Noviembre!H128+[14]Diciembre!H128</f>
        <v>2914015</v>
      </c>
      <c r="I131" s="144">
        <f>+[14]Enero!I119+[14]Febrero!I128+[14]Marzo!I130+[14]Abril!I127+[14]Mayo!I128+[14]junio!I128+[14]Julio!I128+[14]Agosto!I128+[14]Septiembre!I128+[14]Octubre!I128+[14]Noviembre!I128+[14]Diciembre!I128</f>
        <v>0</v>
      </c>
      <c r="J131" s="145">
        <f t="shared" si="4"/>
        <v>2914015</v>
      </c>
      <c r="K131" s="148"/>
      <c r="L131" s="148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</row>
    <row r="132" spans="1:30" ht="20.100000000000001" customHeight="1" x14ac:dyDescent="0.2">
      <c r="A132" s="132" t="s">
        <v>157</v>
      </c>
      <c r="B132" s="133">
        <f>+[14]Enero!B120+[14]Febrero!B129+[14]Marzo!B131+[14]Abril!B128+[14]Mayo!B129+[14]junio!B129+[14]Julio!B129+[14]Agosto!B129+[14]Septiembre!B129+[14]Octubre!B129+[14]Noviembre!B129+[14]Diciembre!B129</f>
        <v>47</v>
      </c>
      <c r="C132" s="133">
        <f>+[14]Enero!C120+[14]Febrero!C129+[14]Marzo!C131+[14]Abril!C128+[14]Mayo!C129+[14]junio!C129+[14]Julio!C129+[14]Agosto!C129+[14]Septiembre!C129+[14]Octubre!C129+[14]Noviembre!C129+[14]Diciembre!C129</f>
        <v>776.32118195257965</v>
      </c>
      <c r="D132" s="133">
        <f>+[14]Enero!D120+[14]Febrero!D129+[14]Marzo!D131+[14]Abril!D128+[14]Mayo!D129+[14]junio!D129+[14]Julio!D129+[14]Agosto!D129+[14]Septiembre!D129+[14]Octubre!D129+[14]Noviembre!D129+[14]Diciembre!D129</f>
        <v>239</v>
      </c>
      <c r="E132" s="133">
        <f>+[14]Enero!E120+[14]Febrero!E129+[14]Marzo!E131+[14]Abril!E128+[14]Mayo!E129+[14]junio!E129+[14]Julio!E129+[14]Agosto!E129+[14]Septiembre!E129+[14]Octubre!E129+[14]Noviembre!E129+[14]Diciembre!E129</f>
        <v>713175.38410246058</v>
      </c>
      <c r="F132" s="133">
        <f>+[14]Enero!F120+[14]Febrero!F129+[14]Marzo!F131+[14]Abril!F128+[14]Mayo!F129+[14]junio!F129+[14]Julio!F129+[14]Agosto!F129+[14]Septiembre!F129+[14]Octubre!F129+[14]Noviembre!F129+[14]Diciembre!F129</f>
        <v>181234.50861508519</v>
      </c>
      <c r="G132" s="133">
        <f>+[14]Enero!G120+[14]Febrero!G129+[14]Marzo!G131+[14]Abril!G128+[14]Mayo!G129+[14]junio!G129+[14]Julio!G129+[14]Agosto!G129+[14]Septiembre!G129+[14]Octubre!G129+[14]Noviembre!G129+[14]Diciembre!G129</f>
        <v>21742.895462928449</v>
      </c>
      <c r="H132" s="133">
        <f>+[14]Enero!H120+[14]Febrero!H129+[14]Marzo!H131+[14]Abril!H128+[14]Mayo!H129+[14]junio!H129+[14]Julio!H129+[14]Agosto!H129+[14]Septiembre!H129+[14]Octubre!H129+[14]Noviembre!H129+[14]Diciembre!H129</f>
        <v>270</v>
      </c>
      <c r="I132" s="133">
        <f>+[14]Enero!I120+[14]Febrero!I129+[14]Marzo!I131+[14]Abril!I128+[14]Mayo!I129+[14]junio!I129+[14]Julio!I129+[14]Agosto!I129+[14]Septiembre!I129+[14]Octubre!I129+[14]Noviembre!I129+[14]Diciembre!I129</f>
        <v>635.89063757321708</v>
      </c>
      <c r="J132" s="134">
        <f t="shared" si="4"/>
        <v>918121</v>
      </c>
      <c r="K132" s="148"/>
      <c r="L132" s="148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</row>
    <row r="133" spans="1:30" ht="20.100000000000001" customHeight="1" x14ac:dyDescent="0.2">
      <c r="A133" s="132" t="s">
        <v>174</v>
      </c>
      <c r="B133" s="133">
        <f>+[14]Enero!B121+[14]Febrero!B130+[14]Marzo!B132+[14]Abril!B129+[14]Mayo!B130+[14]junio!B130+[14]Julio!B130+[14]Agosto!B130+[14]Septiembre!B130+[14]Octubre!B130+[14]Noviembre!B130+[14]Diciembre!B130</f>
        <v>457919.64995615988</v>
      </c>
      <c r="C133" s="133">
        <f>+[14]Enero!C121+[14]Febrero!C130+[14]Marzo!C132+[14]Abril!C129+[14]Mayo!C130+[14]junio!C130+[14]Julio!C130+[14]Agosto!C130+[14]Septiembre!C130+[14]Octubre!C130+[14]Noviembre!C130+[14]Diciembre!C130</f>
        <v>13436.957226464485</v>
      </c>
      <c r="D133" s="133">
        <f>+[14]Enero!D121+[14]Febrero!D130+[14]Marzo!D132+[14]Abril!D129+[14]Mayo!D130+[14]junio!D130+[14]Julio!D130+[14]Agosto!D130+[14]Septiembre!D130+[14]Octubre!D130+[14]Noviembre!D130+[14]Diciembre!D130</f>
        <v>4765.664276035217</v>
      </c>
      <c r="E133" s="133">
        <f>+[14]Enero!E121+[14]Febrero!E130+[14]Marzo!E132+[14]Abril!E129+[14]Mayo!E130+[14]junio!E130+[14]Julio!E130+[14]Agosto!E130+[14]Septiembre!E130+[14]Octubre!E130+[14]Noviembre!E130+[14]Diciembre!E130</f>
        <v>3833.7597980688661</v>
      </c>
      <c r="F133" s="133">
        <f>+[14]Enero!F121+[14]Febrero!F130+[14]Marzo!F132+[14]Abril!F129+[14]Mayo!F130+[14]junio!F130+[14]Julio!F130+[14]Agosto!F130+[14]Septiembre!F130+[14]Octubre!F130+[14]Noviembre!F130+[14]Diciembre!F130</f>
        <v>390117.17016101693</v>
      </c>
      <c r="G133" s="133">
        <f>+[14]Enero!G121+[14]Febrero!G130+[14]Marzo!G132+[14]Abril!G129+[14]Mayo!G130+[14]junio!G130+[14]Julio!G130+[14]Agosto!G130+[14]Septiembre!G130+[14]Octubre!G130+[14]Noviembre!G130+[14]Diciembre!G130</f>
        <v>35640.436661848056</v>
      </c>
      <c r="H133" s="133">
        <f>+[14]Enero!H121+[14]Febrero!H130+[14]Marzo!H132+[14]Abril!H129+[14]Mayo!H130+[14]junio!H130+[14]Julio!H130+[14]Agosto!H130+[14]Septiembre!H130+[14]Octubre!H130+[14]Noviembre!H130+[14]Diciembre!H130</f>
        <v>9488.7065918723856</v>
      </c>
      <c r="I133" s="133">
        <f>+[14]Enero!I121+[14]Febrero!I130+[14]Marzo!I132+[14]Abril!I129+[14]Mayo!I130+[14]junio!I130+[14]Julio!I130+[14]Agosto!I130+[14]Septiembre!I130+[14]Octubre!I130+[14]Noviembre!I130+[14]Diciembre!I130</f>
        <v>29029.655328534176</v>
      </c>
      <c r="J133" s="134">
        <f t="shared" si="4"/>
        <v>944232</v>
      </c>
      <c r="K133" s="148"/>
      <c r="L133" s="148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</row>
    <row r="134" spans="1:30" ht="20.100000000000001" customHeight="1" x14ac:dyDescent="0.2">
      <c r="A134" s="132" t="s">
        <v>175</v>
      </c>
      <c r="B134" s="133">
        <f>+[14]Enero!B122+[14]Febrero!B131+[14]Marzo!B133+[14]Abril!B130+[14]Mayo!B131+[14]junio!B131+[14]Julio!B131+[14]Agosto!B131+[14]Septiembre!B131+[14]Octubre!B131+[14]Noviembre!B131+[14]Diciembre!B131</f>
        <v>7099.7860449290129</v>
      </c>
      <c r="C134" s="133">
        <f>+[14]Enero!C122+[14]Febrero!C131+[14]Marzo!C133+[14]Abril!C130+[14]Mayo!C131+[14]junio!C131+[14]Julio!C131+[14]Agosto!C131+[14]Septiembre!C131+[14]Octubre!C131+[14]Noviembre!C131+[14]Diciembre!C131</f>
        <v>20528.107406596318</v>
      </c>
      <c r="D134" s="133">
        <f>+[14]Enero!D122+[14]Febrero!D131+[14]Marzo!D133+[14]Abril!D130+[14]Mayo!D131+[14]junio!D131+[14]Julio!D131+[14]Agosto!D131+[14]Septiembre!D131+[14]Octubre!D131+[14]Noviembre!D131+[14]Diciembre!D131</f>
        <v>1681.7677536066467</v>
      </c>
      <c r="E134" s="133">
        <f>+[14]Enero!E122+[14]Febrero!E131+[14]Marzo!E133+[14]Abril!E130+[14]Mayo!E131+[14]junio!E131+[14]Julio!E131+[14]Agosto!E131+[14]Septiembre!E131+[14]Octubre!E131+[14]Noviembre!E131+[14]Diciembre!E131</f>
        <v>7810.9706753441187</v>
      </c>
      <c r="F134" s="133">
        <f>+[14]Enero!F122+[14]Febrero!F131+[14]Marzo!F133+[14]Abril!F130+[14]Mayo!F131+[14]junio!F131+[14]Julio!F131+[14]Agosto!F131+[14]Septiembre!F131+[14]Octubre!F131+[14]Noviembre!F131+[14]Diciembre!F131</f>
        <v>141788.70490599159</v>
      </c>
      <c r="G134" s="133">
        <f>+[14]Enero!G122+[14]Febrero!G131+[14]Marzo!G133+[14]Abril!G130+[14]Mayo!G131+[14]junio!G131+[14]Julio!G131+[14]Agosto!G131+[14]Septiembre!G131+[14]Octubre!G131+[14]Noviembre!G131+[14]Diciembre!G131</f>
        <v>16830.812691002346</v>
      </c>
      <c r="H134" s="133">
        <f>+[14]Enero!H122+[14]Febrero!H131+[14]Marzo!H133+[14]Abril!H130+[14]Mayo!H131+[14]junio!H131+[14]Julio!H131+[14]Agosto!H131+[14]Septiembre!H131+[14]Octubre!H131+[14]Noviembre!H131+[14]Diciembre!H131</f>
        <v>433.55786968744002</v>
      </c>
      <c r="I134" s="133">
        <f>+[14]Enero!I122+[14]Febrero!I131+[14]Marzo!I133+[14]Abril!I130+[14]Mayo!I131+[14]junio!I131+[14]Julio!I131+[14]Agosto!I131+[14]Septiembre!I131+[14]Octubre!I131+[14]Noviembre!I131+[14]Diciembre!I131</f>
        <v>148829.29265284256</v>
      </c>
      <c r="J134" s="134">
        <f t="shared" si="4"/>
        <v>345003.00000000006</v>
      </c>
      <c r="K134" s="148"/>
      <c r="L134" s="148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</row>
    <row r="135" spans="1:30" ht="20.100000000000001" customHeight="1" x14ac:dyDescent="0.2">
      <c r="A135" s="132" t="s">
        <v>176</v>
      </c>
      <c r="B135" s="133">
        <f>+[14]Enero!B123+[14]Febrero!B132+[14]Marzo!B134+[14]Abril!B131+[14]Mayo!B132+[14]junio!B132+[14]Julio!B132+[14]Agosto!B132+[14]Septiembre!B132+[14]Octubre!B132+[14]Noviembre!B132+[14]Diciembre!B132</f>
        <v>2673.2135879333546</v>
      </c>
      <c r="C135" s="133">
        <f>+[14]Enero!C123+[14]Febrero!C132+[14]Marzo!C134+[14]Abril!C131+[14]Mayo!C132+[14]junio!C132+[14]Julio!C132+[14]Agosto!C132+[14]Septiembre!C132+[14]Octubre!C132+[14]Noviembre!C132+[14]Diciembre!C132</f>
        <v>57795.778796273356</v>
      </c>
      <c r="D135" s="133">
        <f>+[14]Enero!D123+[14]Febrero!D132+[14]Marzo!D134+[14]Abril!D131+[14]Mayo!D132+[14]junio!D132+[14]Julio!D132+[14]Agosto!D132+[14]Septiembre!D132+[14]Octubre!D132+[14]Noviembre!D132+[14]Diciembre!D132</f>
        <v>72075.007639350748</v>
      </c>
      <c r="E135" s="133">
        <f>+[14]Enero!E123+[14]Febrero!E132+[14]Marzo!E134+[14]Abril!E131+[14]Mayo!E132+[14]junio!E132+[14]Julio!E132+[14]Agosto!E132+[14]Septiembre!E132+[14]Octubre!E132+[14]Noviembre!E132+[14]Diciembre!E132</f>
        <v>79622.021047827046</v>
      </c>
      <c r="F135" s="133">
        <f>+[14]Enero!F123+[14]Febrero!F132+[14]Marzo!F134+[14]Abril!F131+[14]Mayo!F132+[14]junio!F132+[14]Julio!F132+[14]Agosto!F132+[14]Septiembre!F132+[14]Octubre!F132+[14]Noviembre!F132+[14]Diciembre!F132</f>
        <v>18138.436221103086</v>
      </c>
      <c r="G135" s="133">
        <f>+[14]Enero!G123+[14]Febrero!G132+[14]Marzo!G134+[14]Abril!G131+[14]Mayo!G132+[14]junio!G132+[14]Julio!G132+[14]Agosto!G132+[14]Septiembre!G132+[14]Octubre!G132+[14]Noviembre!G132+[14]Diciembre!G132</f>
        <v>16577.753925986923</v>
      </c>
      <c r="H135" s="133">
        <f>+[14]Enero!H123+[14]Febrero!H132+[14]Marzo!H134+[14]Abril!H131+[14]Mayo!H132+[14]junio!H132+[14]Julio!H132+[14]Agosto!H132+[14]Septiembre!H132+[14]Octubre!H132+[14]Noviembre!H132+[14]Diciembre!H132</f>
        <v>2673.8643993826554</v>
      </c>
      <c r="I135" s="133">
        <f>+[14]Enero!I123+[14]Febrero!I132+[14]Marzo!I134+[14]Abril!I131+[14]Mayo!I132+[14]junio!I132+[14]Julio!I132+[14]Agosto!I132+[14]Septiembre!I132+[14]Octubre!I132+[14]Noviembre!I132+[14]Diciembre!I132</f>
        <v>9405.9243821428445</v>
      </c>
      <c r="J135" s="134">
        <f t="shared" si="4"/>
        <v>258962</v>
      </c>
      <c r="K135" s="148"/>
      <c r="L135" s="148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</row>
    <row r="136" spans="1:30" ht="20.100000000000001" customHeight="1" x14ac:dyDescent="0.2">
      <c r="A136" s="132" t="s">
        <v>177</v>
      </c>
      <c r="B136" s="133">
        <f>+[14]Enero!B124+[14]Febrero!B133+[14]Marzo!B135+[14]Abril!B132+[14]Mayo!B133+[14]junio!B133+[14]Julio!B133+[14]Agosto!B133+[14]Septiembre!B133+[14]Octubre!B133+[14]Noviembre!B133+[14]Diciembre!B133</f>
        <v>367.36914600550966</v>
      </c>
      <c r="C136" s="133">
        <f>+[14]Enero!C124+[14]Febrero!C133+[14]Marzo!C135+[14]Abril!C132+[14]Mayo!C133+[14]junio!C133+[14]Julio!C133+[14]Agosto!C133+[14]Septiembre!C133+[14]Octubre!C133+[14]Noviembre!C133+[14]Diciembre!C133</f>
        <v>0</v>
      </c>
      <c r="D136" s="133">
        <f>+[14]Enero!D124+[14]Febrero!D133+[14]Marzo!D135+[14]Abril!D132+[14]Mayo!D133+[14]junio!D133+[14]Julio!D133+[14]Agosto!D133+[14]Septiembre!D133+[14]Octubre!D133+[14]Noviembre!D133+[14]Diciembre!D133</f>
        <v>6320.4772245807053</v>
      </c>
      <c r="E136" s="133">
        <f>+[14]Enero!E124+[14]Febrero!E133+[14]Marzo!E135+[14]Abril!E132+[14]Mayo!E133+[14]junio!E133+[14]Julio!E133+[14]Agosto!E133+[14]Septiembre!E133+[14]Octubre!E133+[14]Noviembre!E133+[14]Diciembre!E133</f>
        <v>0</v>
      </c>
      <c r="F136" s="133">
        <f>+[14]Enero!F124+[14]Febrero!F133+[14]Marzo!F135+[14]Abril!F132+[14]Mayo!F133+[14]junio!F133+[14]Julio!F133+[14]Agosto!F133+[14]Septiembre!F133+[14]Octubre!F133+[14]Noviembre!F133+[14]Diciembre!F133</f>
        <v>1870</v>
      </c>
      <c r="G136" s="133">
        <f>+[14]Enero!G124+[14]Febrero!G133+[14]Marzo!G135+[14]Abril!G132+[14]Mayo!G133+[14]junio!G133+[14]Julio!G133+[14]Agosto!G133+[14]Septiembre!G133+[14]Octubre!G133+[14]Noviembre!G133+[14]Diciembre!G133</f>
        <v>8170.5990563272971</v>
      </c>
      <c r="H136" s="133">
        <f>+[14]Enero!H124+[14]Febrero!H133+[14]Marzo!H135+[14]Abril!H132+[14]Mayo!H133+[14]junio!H133+[14]Julio!H133+[14]Agosto!H133+[14]Septiembre!H133+[14]Octubre!H133+[14]Noviembre!H133+[14]Diciembre!H133</f>
        <v>1742</v>
      </c>
      <c r="I136" s="133">
        <f>+[14]Enero!I124+[14]Febrero!I133+[14]Marzo!I135+[14]Abril!I132+[14]Mayo!I133+[14]junio!I133+[14]Julio!I133+[14]Agosto!I133+[14]Septiembre!I133+[14]Octubre!I133+[14]Noviembre!I133+[14]Diciembre!I133</f>
        <v>6728.5545730864887</v>
      </c>
      <c r="J136" s="134">
        <f t="shared" si="4"/>
        <v>25199</v>
      </c>
      <c r="K136" s="148"/>
      <c r="L136" s="148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</row>
    <row r="137" spans="1:30" ht="20.100000000000001" customHeight="1" x14ac:dyDescent="0.2">
      <c r="A137" s="132" t="s">
        <v>178</v>
      </c>
      <c r="B137" s="133">
        <f>+[14]Enero!B125+[14]Febrero!B134+[14]Marzo!B136+[14]Abril!B133+[14]Mayo!B134+[14]junio!B134+[14]Julio!B134+[14]Agosto!B134+[14]Septiembre!B134+[14]Octubre!B134+[14]Noviembre!B134+[14]Diciembre!B134</f>
        <v>101997.69138766651</v>
      </c>
      <c r="C137" s="133">
        <f>+[14]Enero!C125+[14]Febrero!C134+[14]Marzo!C136+[14]Abril!C133+[14]Mayo!C134+[14]junio!C134+[14]Julio!C134+[14]Agosto!C134+[14]Septiembre!C134+[14]Octubre!C134+[14]Noviembre!C134+[14]Diciembre!C134</f>
        <v>29790.128866592804</v>
      </c>
      <c r="D137" s="133">
        <f>+[14]Enero!D125+[14]Febrero!D134+[14]Marzo!D136+[14]Abril!D133+[14]Mayo!D134+[14]junio!D134+[14]Julio!D134+[14]Agosto!D134+[14]Septiembre!D134+[14]Octubre!D134+[14]Noviembre!D134+[14]Diciembre!D134</f>
        <v>1406</v>
      </c>
      <c r="E137" s="133">
        <f>+[14]Enero!E125+[14]Febrero!E134+[14]Marzo!E136+[14]Abril!E133+[14]Mayo!E134+[14]junio!E134+[14]Julio!E134+[14]Agosto!E134+[14]Septiembre!E134+[14]Octubre!E134+[14]Noviembre!E134+[14]Diciembre!E134</f>
        <v>2427.1256318185374</v>
      </c>
      <c r="F137" s="133">
        <f>+[14]Enero!F125+[14]Febrero!F134+[14]Marzo!F136+[14]Abril!F133+[14]Mayo!F134+[14]junio!F134+[14]Julio!F134+[14]Agosto!F134+[14]Septiembre!F134+[14]Octubre!F134+[14]Noviembre!F134+[14]Diciembre!F134</f>
        <v>391792.59648866684</v>
      </c>
      <c r="G137" s="133">
        <f>+[14]Enero!G125+[14]Febrero!G134+[14]Marzo!G136+[14]Abril!G133+[14]Mayo!G134+[14]junio!G134+[14]Julio!G134+[14]Agosto!G134+[14]Septiembre!G134+[14]Octubre!G134+[14]Noviembre!G134+[14]Diciembre!G134</f>
        <v>5431.5881295065046</v>
      </c>
      <c r="H137" s="133">
        <f>+[14]Enero!H125+[14]Febrero!H134+[14]Marzo!H136+[14]Abril!H133+[14]Mayo!H134+[14]junio!H134+[14]Julio!H134+[14]Agosto!H134+[14]Septiembre!H134+[14]Octubre!H134+[14]Noviembre!H134+[14]Diciembre!H134</f>
        <v>713.29570252087126</v>
      </c>
      <c r="I137" s="133">
        <f>+[14]Enero!I125+[14]Febrero!I134+[14]Marzo!I136+[14]Abril!I133+[14]Mayo!I134+[14]junio!I134+[14]Julio!I134+[14]Agosto!I134+[14]Septiembre!I134+[14]Octubre!I134+[14]Noviembre!I134+[14]Diciembre!I134</f>
        <v>204597.57379322793</v>
      </c>
      <c r="J137" s="134">
        <f t="shared" si="4"/>
        <v>738156</v>
      </c>
      <c r="K137" s="148"/>
      <c r="L137" s="148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</row>
    <row r="138" spans="1:30" ht="20.100000000000001" customHeight="1" x14ac:dyDescent="0.2">
      <c r="A138" s="132" t="s">
        <v>179</v>
      </c>
      <c r="B138" s="133">
        <f>+[14]Enero!B126+[14]Febrero!B135+[14]Marzo!B137+[14]Abril!B134+[14]Mayo!B135+[14]junio!B135+[14]Julio!B135+[14]Agosto!B135+[14]Septiembre!B135+[14]Octubre!B135+[14]Noviembre!B135+[14]Diciembre!B135</f>
        <v>6378.4892269352576</v>
      </c>
      <c r="C138" s="133">
        <f>+[14]Enero!C126+[14]Febrero!C135+[14]Marzo!C137+[14]Abril!C134+[14]Mayo!C135+[14]junio!C135+[14]Julio!C135+[14]Agosto!C135+[14]Septiembre!C135+[14]Octubre!C135+[14]Noviembre!C135+[14]Diciembre!C135</f>
        <v>61620.088884273922</v>
      </c>
      <c r="D138" s="133">
        <f>+[14]Enero!D126+[14]Febrero!D135+[14]Marzo!D137+[14]Abril!D134+[14]Mayo!D135+[14]junio!D135+[14]Julio!D135+[14]Agosto!D135+[14]Septiembre!D135+[14]Octubre!D135+[14]Noviembre!D135+[14]Diciembre!D135</f>
        <v>69</v>
      </c>
      <c r="E138" s="133">
        <f>+[14]Enero!E126+[14]Febrero!E135+[14]Marzo!E137+[14]Abril!E134+[14]Mayo!E135+[14]junio!E135+[14]Julio!E135+[14]Agosto!E135+[14]Septiembre!E135+[14]Octubre!E135+[14]Noviembre!E135+[14]Diciembre!E135</f>
        <v>1554</v>
      </c>
      <c r="F138" s="133">
        <f>+[14]Enero!F126+[14]Febrero!F135+[14]Marzo!F137+[14]Abril!F134+[14]Mayo!F135+[14]junio!F135+[14]Julio!F135+[14]Agosto!F135+[14]Septiembre!F135+[14]Octubre!F135+[14]Noviembre!F135+[14]Diciembre!F135</f>
        <v>121245.34219407092</v>
      </c>
      <c r="G138" s="133">
        <f>+[14]Enero!G126+[14]Febrero!G135+[14]Marzo!G137+[14]Abril!G134+[14]Mayo!G135+[14]junio!G135+[14]Julio!G135+[14]Agosto!G135+[14]Septiembre!G135+[14]Octubre!G135+[14]Noviembre!G135+[14]Diciembre!G135</f>
        <v>0</v>
      </c>
      <c r="H138" s="133">
        <f>+[14]Enero!H126+[14]Febrero!H135+[14]Marzo!H137+[14]Abril!H134+[14]Mayo!H135+[14]junio!H135+[14]Julio!H135+[14]Agosto!H135+[14]Septiembre!H135+[14]Octubre!H135+[14]Noviembre!H135+[14]Diciembre!H135</f>
        <v>0</v>
      </c>
      <c r="I138" s="133">
        <f>+[14]Enero!I126+[14]Febrero!I135+[14]Marzo!I137+[14]Abril!I134+[14]Mayo!I135+[14]junio!I135+[14]Julio!I135+[14]Agosto!I135+[14]Septiembre!I135+[14]Octubre!I135+[14]Noviembre!I135+[14]Diciembre!I135</f>
        <v>1508.0796947199005</v>
      </c>
      <c r="J138" s="134">
        <f t="shared" si="4"/>
        <v>192375</v>
      </c>
      <c r="K138" s="148"/>
      <c r="L138" s="148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</row>
    <row r="139" spans="1:30" ht="20.100000000000001" customHeight="1" x14ac:dyDescent="0.2">
      <c r="A139" s="132" t="s">
        <v>180</v>
      </c>
      <c r="B139" s="133">
        <f>+[14]Enero!B127+[14]Febrero!B136+[14]Marzo!B138+[14]Abril!B135+[14]Mayo!B136+[14]junio!B136+[14]Julio!B136+[14]Agosto!B136+[14]Septiembre!B136+[14]Octubre!B136+[14]Noviembre!B136+[14]Diciembre!B136</f>
        <v>12461.34516727558</v>
      </c>
      <c r="C139" s="133">
        <f>+[14]Enero!C127+[14]Febrero!C136+[14]Marzo!C138+[14]Abril!C135+[14]Mayo!C136+[14]junio!C136+[14]Julio!C136+[14]Agosto!C136+[14]Septiembre!C136+[14]Octubre!C136+[14]Noviembre!C136+[14]Diciembre!C136</f>
        <v>66.3409017004916</v>
      </c>
      <c r="D139" s="133">
        <f>+[14]Enero!D127+[14]Febrero!D136+[14]Marzo!D138+[14]Abril!D135+[14]Mayo!D136+[14]junio!D136+[14]Julio!D136+[14]Agosto!D136+[14]Septiembre!D136+[14]Octubre!D136+[14]Noviembre!D136+[14]Diciembre!D136</f>
        <v>45</v>
      </c>
      <c r="E139" s="133">
        <f>+[14]Enero!E127+[14]Febrero!E136+[14]Marzo!E138+[14]Abril!E135+[14]Mayo!E136+[14]junio!E136+[14]Julio!E136+[14]Agosto!E136+[14]Septiembre!E136+[14]Octubre!E136+[14]Noviembre!E136+[14]Diciembre!E136</f>
        <v>32</v>
      </c>
      <c r="F139" s="133">
        <f>+[14]Enero!F127+[14]Febrero!F136+[14]Marzo!F138+[14]Abril!F135+[14]Mayo!F136+[14]junio!F136+[14]Julio!F136+[14]Agosto!F136+[14]Septiembre!F136+[14]Octubre!F136+[14]Noviembre!F136+[14]Diciembre!F136</f>
        <v>11185.658600967883</v>
      </c>
      <c r="G139" s="133">
        <f>+[14]Enero!G127+[14]Febrero!G136+[14]Marzo!G138+[14]Abril!G135+[14]Mayo!G136+[14]junio!G136+[14]Julio!G136+[14]Agosto!G136+[14]Septiembre!G136+[14]Octubre!G136+[14]Noviembre!G136+[14]Diciembre!G136</f>
        <v>4272.1926394919565</v>
      </c>
      <c r="H139" s="133">
        <f>+[14]Enero!H127+[14]Febrero!H136+[14]Marzo!H138+[14]Abril!H135+[14]Mayo!H136+[14]junio!H136+[14]Julio!H136+[14]Agosto!H136+[14]Septiembre!H136+[14]Octubre!H136+[14]Noviembre!H136+[14]Diciembre!H136</f>
        <v>0</v>
      </c>
      <c r="I139" s="133">
        <f>+[14]Enero!I127+[14]Febrero!I136+[14]Marzo!I138+[14]Abril!I135+[14]Mayo!I136+[14]junio!I136+[14]Julio!I136+[14]Agosto!I136+[14]Septiembre!I136+[14]Octubre!I136+[14]Noviembre!I136+[14]Diciembre!I136</f>
        <v>3996.4626905640889</v>
      </c>
      <c r="J139" s="134">
        <f t="shared" si="4"/>
        <v>32059</v>
      </c>
      <c r="K139" s="148"/>
      <c r="L139" s="148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</row>
    <row r="140" spans="1:30" ht="20.100000000000001" customHeight="1" x14ac:dyDescent="0.2">
      <c r="A140" s="132" t="s">
        <v>181</v>
      </c>
      <c r="B140" s="133">
        <f>+[14]Enero!B128+[14]Febrero!B137+[14]Marzo!B139+[14]Abril!B136+[14]Mayo!B137+[14]junio!B137+[14]Julio!B137+[14]Agosto!B137+[14]Septiembre!B137+[14]Octubre!B137+[14]Noviembre!B137+[14]Diciembre!B137</f>
        <v>4211146.8300005803</v>
      </c>
      <c r="C140" s="133">
        <f>+[14]Enero!C128+[14]Febrero!C137+[14]Marzo!C139+[14]Abril!C136+[14]Mayo!C137+[14]junio!C137+[14]Julio!C137+[14]Agosto!C137+[14]Septiembre!C137+[14]Octubre!C137+[14]Noviembre!C137+[14]Diciembre!C137</f>
        <v>560802.26119811845</v>
      </c>
      <c r="D140" s="133">
        <f>+[14]Enero!D128+[14]Febrero!D137+[14]Marzo!D139+[14]Abril!D136+[14]Mayo!D137+[14]junio!D137+[14]Julio!D137+[14]Agosto!D137+[14]Septiembre!D137+[14]Octubre!D137+[14]Noviembre!D137+[14]Diciembre!D137</f>
        <v>31542500.53626119</v>
      </c>
      <c r="E140" s="133">
        <f>+[14]Enero!E128+[14]Febrero!E137+[14]Marzo!E139+[14]Abril!E136+[14]Mayo!E137+[14]junio!E137+[14]Julio!E137+[14]Agosto!E137+[14]Septiembre!E137+[14]Octubre!E137+[14]Noviembre!E137+[14]Diciembre!E137</f>
        <v>230612.12190022503</v>
      </c>
      <c r="F140" s="133">
        <f>+[14]Enero!F128+[14]Febrero!F137+[14]Marzo!F139+[14]Abril!F136+[14]Mayo!F137+[14]junio!F137+[14]Julio!F137+[14]Agosto!F137+[14]Septiembre!F137+[14]Octubre!F137+[14]Noviembre!F137+[14]Diciembre!F137</f>
        <v>577955.86469532712</v>
      </c>
      <c r="G140" s="133">
        <f>+[14]Enero!G128+[14]Febrero!G137+[14]Marzo!G139+[14]Abril!G136+[14]Mayo!G137+[14]junio!G137+[14]Julio!G137+[14]Agosto!G137+[14]Septiembre!G137+[14]Octubre!G137+[14]Noviembre!G137+[14]Diciembre!G137</f>
        <v>2663041.7825555992</v>
      </c>
      <c r="H140" s="133">
        <f>+[14]Enero!H128+[14]Febrero!H137+[14]Marzo!H139+[14]Abril!H136+[14]Mayo!H137+[14]junio!H137+[14]Julio!H137+[14]Agosto!H137+[14]Septiembre!H137+[14]Octubre!H137+[14]Noviembre!H137+[14]Diciembre!H137</f>
        <v>948051.44784423965</v>
      </c>
      <c r="I140" s="133">
        <f>+[14]Enero!I128+[14]Febrero!I137+[14]Marzo!I139+[14]Abril!I136+[14]Mayo!I137+[14]junio!I137+[14]Julio!I137+[14]Agosto!I137+[14]Septiembre!I137+[14]Octubre!I137+[14]Noviembre!I137+[14]Diciembre!I137</f>
        <v>265481.15554472059</v>
      </c>
      <c r="J140" s="134">
        <f t="shared" si="4"/>
        <v>40999592</v>
      </c>
      <c r="K140" s="148"/>
      <c r="L140" s="148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</row>
    <row r="141" spans="1:30" ht="20.100000000000001" customHeight="1" thickBot="1" x14ac:dyDescent="0.25">
      <c r="A141" s="140" t="s">
        <v>182</v>
      </c>
      <c r="B141" s="141">
        <f>+[14]Enero!B129+[14]Febrero!B138+[14]Marzo!B140+[14]Abril!B137+[14]Mayo!B138+[14]junio!B138+[14]Julio!B138+[14]Agosto!B138+[14]Septiembre!B138+[14]Octubre!B138+[14]Noviembre!B138+[14]Diciembre!B138</f>
        <v>710695.04545475927</v>
      </c>
      <c r="C141" s="141">
        <f>+[14]Enero!C129+[14]Febrero!C138+[14]Marzo!C140+[14]Abril!C137+[14]Mayo!C138+[14]junio!C138+[14]Julio!C138+[14]Agosto!C138+[14]Septiembre!C138+[14]Octubre!C138+[14]Noviembre!C138+[14]Diciembre!C138</f>
        <v>377889.11404319009</v>
      </c>
      <c r="D141" s="141">
        <f>+[14]Enero!D129+[14]Febrero!D138+[14]Marzo!D140+[14]Abril!D137+[14]Mayo!D138+[14]junio!D138+[14]Julio!D138+[14]Agosto!D138+[14]Septiembre!D138+[14]Octubre!D138+[14]Noviembre!D138+[14]Diciembre!D138</f>
        <v>352762.2152449314</v>
      </c>
      <c r="E141" s="141">
        <f>+[14]Enero!E129+[14]Febrero!E138+[14]Marzo!E140+[14]Abril!E137+[14]Mayo!E138+[14]junio!E138+[14]Julio!E138+[14]Agosto!E138+[14]Septiembre!E138+[14]Octubre!E138+[14]Noviembre!E138+[14]Diciembre!E138</f>
        <v>297097.13850716193</v>
      </c>
      <c r="F141" s="141">
        <f>+[14]Enero!F129+[14]Febrero!F138+[14]Marzo!F140+[14]Abril!F137+[14]Mayo!F138+[14]junio!F138+[14]Julio!F138+[14]Agosto!F138+[14]Septiembre!F138+[14]Octubre!F138+[14]Noviembre!F138+[14]Diciembre!F138</f>
        <v>189153.84044549259</v>
      </c>
      <c r="G141" s="141">
        <f>+[14]Enero!G129+[14]Febrero!G138+[14]Marzo!G140+[14]Abril!G137+[14]Mayo!G138+[14]junio!G138+[14]Julio!G138+[14]Agosto!G138+[14]Septiembre!G138+[14]Octubre!G138+[14]Noviembre!G138+[14]Diciembre!G138</f>
        <v>401047.43448475772</v>
      </c>
      <c r="H141" s="141">
        <f>+[14]Enero!H129+[14]Febrero!H138+[14]Marzo!H140+[14]Abril!H137+[14]Mayo!H138+[14]junio!H138+[14]Julio!H138+[14]Agosto!H138+[14]Septiembre!H138+[14]Octubre!H138+[14]Noviembre!H138+[14]Diciembre!H138</f>
        <v>75466.020024008219</v>
      </c>
      <c r="I141" s="141">
        <f>+[14]Enero!I129+[14]Febrero!I138+[14]Marzo!I140+[14]Abril!I137+[14]Mayo!I138+[14]junio!I138+[14]Julio!I138+[14]Agosto!I138+[14]Septiembre!I138+[14]Octubre!I138+[14]Noviembre!I138+[14]Diciembre!I138</f>
        <v>63230.191795698775</v>
      </c>
      <c r="J141" s="142">
        <f t="shared" si="4"/>
        <v>2467341</v>
      </c>
      <c r="K141" s="148"/>
      <c r="L141" s="148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</row>
    <row r="142" spans="1:30" s="131" customFormat="1" x14ac:dyDescent="0.2">
      <c r="A142" s="205" t="s">
        <v>263</v>
      </c>
      <c r="B142" s="187"/>
      <c r="C142" s="187"/>
      <c r="D142" s="187"/>
      <c r="E142" s="187"/>
      <c r="F142" s="187"/>
      <c r="G142" s="91"/>
      <c r="H142" s="91"/>
      <c r="I142" s="146"/>
      <c r="J142" s="91"/>
    </row>
    <row r="143" spans="1:30" s="131" customFormat="1" x14ac:dyDescent="0.2">
      <c r="A143" s="198" t="s">
        <v>253</v>
      </c>
      <c r="B143" s="187"/>
      <c r="C143" s="187"/>
      <c r="D143" s="187"/>
      <c r="E143" s="187"/>
      <c r="F143" s="187"/>
      <c r="G143" s="91"/>
      <c r="H143" s="91"/>
      <c r="I143" s="91"/>
      <c r="J143" s="91"/>
    </row>
    <row r="144" spans="1:30" s="131" customFormat="1" x14ac:dyDescent="0.2">
      <c r="A144" s="198" t="s">
        <v>283</v>
      </c>
      <c r="B144" s="187"/>
      <c r="C144" s="187"/>
      <c r="D144" s="187"/>
      <c r="E144" s="187"/>
      <c r="F144" s="187"/>
      <c r="G144" s="91"/>
      <c r="H144" s="91"/>
      <c r="I144" s="91"/>
      <c r="J144" s="91"/>
    </row>
    <row r="145" spans="1:6" s="131" customFormat="1" x14ac:dyDescent="0.2">
      <c r="A145" s="198" t="s">
        <v>280</v>
      </c>
      <c r="B145" s="188"/>
      <c r="C145" s="188"/>
      <c r="D145" s="188"/>
      <c r="E145" s="188"/>
      <c r="F145" s="188"/>
    </row>
    <row r="146" spans="1:6" s="131" customFormat="1" x14ac:dyDescent="0.2"/>
    <row r="147" spans="1:6" s="131" customFormat="1" x14ac:dyDescent="0.2"/>
    <row r="148" spans="1:6" s="131" customFormat="1" x14ac:dyDescent="0.2"/>
    <row r="149" spans="1:6" s="131" customFormat="1" x14ac:dyDescent="0.2"/>
    <row r="150" spans="1:6" s="131" customFormat="1" x14ac:dyDescent="0.2"/>
    <row r="151" spans="1:6" s="131" customFormat="1" x14ac:dyDescent="0.2"/>
    <row r="152" spans="1:6" s="131" customFormat="1" x14ac:dyDescent="0.2"/>
    <row r="153" spans="1:6" s="131" customFormat="1" x14ac:dyDescent="0.2"/>
    <row r="154" spans="1:6" s="131" customFormat="1" x14ac:dyDescent="0.2"/>
    <row r="155" spans="1:6" s="131" customFormat="1" x14ac:dyDescent="0.2"/>
    <row r="156" spans="1:6" s="131" customFormat="1" x14ac:dyDescent="0.2"/>
    <row r="157" spans="1:6" s="131" customFormat="1" x14ac:dyDescent="0.2"/>
    <row r="158" spans="1:6" s="131" customFormat="1" x14ac:dyDescent="0.2"/>
    <row r="159" spans="1:6" s="131" customFormat="1" x14ac:dyDescent="0.2"/>
    <row r="160" spans="1:6" s="131" customFormat="1" x14ac:dyDescent="0.2"/>
    <row r="161" s="131" customFormat="1" x14ac:dyDescent="0.2"/>
    <row r="162" s="131" customFormat="1" x14ac:dyDescent="0.2"/>
    <row r="163" s="131" customFormat="1" x14ac:dyDescent="0.2"/>
    <row r="164" s="131" customFormat="1" x14ac:dyDescent="0.2"/>
    <row r="165" s="131" customFormat="1" x14ac:dyDescent="0.2"/>
    <row r="166" s="131" customFormat="1" x14ac:dyDescent="0.2"/>
    <row r="167" s="131" customFormat="1" x14ac:dyDescent="0.2"/>
    <row r="168" s="131" customFormat="1" x14ac:dyDescent="0.2"/>
    <row r="169" s="131" customFormat="1" x14ac:dyDescent="0.2"/>
    <row r="170" s="131" customFormat="1" x14ac:dyDescent="0.2"/>
    <row r="171" s="131" customFormat="1" x14ac:dyDescent="0.2"/>
    <row r="172" s="131" customFormat="1" x14ac:dyDescent="0.2"/>
    <row r="173" s="131" customFormat="1" x14ac:dyDescent="0.2"/>
    <row r="174" s="131" customFormat="1" x14ac:dyDescent="0.2"/>
    <row r="175" s="131" customFormat="1" x14ac:dyDescent="0.2"/>
    <row r="176" s="131" customFormat="1" x14ac:dyDescent="0.2"/>
    <row r="177" s="131" customFormat="1" x14ac:dyDescent="0.2"/>
    <row r="178" s="131" customFormat="1" x14ac:dyDescent="0.2"/>
    <row r="179" s="131" customFormat="1" x14ac:dyDescent="0.2"/>
    <row r="180" s="131" customFormat="1" x14ac:dyDescent="0.2"/>
    <row r="181" s="131" customFormat="1" x14ac:dyDescent="0.2"/>
    <row r="182" s="131" customFormat="1" x14ac:dyDescent="0.2"/>
    <row r="183" s="131" customFormat="1" x14ac:dyDescent="0.2"/>
    <row r="184" s="131" customFormat="1" x14ac:dyDescent="0.2"/>
    <row r="185" s="131" customFormat="1" x14ac:dyDescent="0.2"/>
    <row r="186" s="131" customFormat="1" x14ac:dyDescent="0.2"/>
    <row r="187" s="131" customFormat="1" x14ac:dyDescent="0.2"/>
    <row r="188" s="131" customFormat="1" x14ac:dyDescent="0.2"/>
    <row r="189" s="131" customFormat="1" x14ac:dyDescent="0.2"/>
    <row r="190" s="131" customFormat="1" x14ac:dyDescent="0.2"/>
    <row r="191" s="131" customFormat="1" x14ac:dyDescent="0.2"/>
  </sheetData>
  <mergeCells count="30">
    <mergeCell ref="A105:J105"/>
    <mergeCell ref="A8:J8"/>
    <mergeCell ref="A9:J9"/>
    <mergeCell ref="A56:J56"/>
    <mergeCell ref="A57:J57"/>
    <mergeCell ref="A104:J104"/>
    <mergeCell ref="EA105:EJ105"/>
    <mergeCell ref="U105:AD105"/>
    <mergeCell ref="AE105:AN105"/>
    <mergeCell ref="AO105:AX105"/>
    <mergeCell ref="AY105:BH105"/>
    <mergeCell ref="BI105:BR105"/>
    <mergeCell ref="BS105:CB105"/>
    <mergeCell ref="CC105:CL105"/>
    <mergeCell ref="CM105:CV105"/>
    <mergeCell ref="CW105:DF105"/>
    <mergeCell ref="DG105:DP105"/>
    <mergeCell ref="DQ105:DZ105"/>
    <mergeCell ref="IQ105:IV105"/>
    <mergeCell ref="EK105:ET105"/>
    <mergeCell ref="EU105:FD105"/>
    <mergeCell ref="FE105:FN105"/>
    <mergeCell ref="FO105:FX105"/>
    <mergeCell ref="FY105:GH105"/>
    <mergeCell ref="GI105:GR105"/>
    <mergeCell ref="GS105:HB105"/>
    <mergeCell ref="HC105:HL105"/>
    <mergeCell ref="HM105:HV105"/>
    <mergeCell ref="HW105:IF105"/>
    <mergeCell ref="IG105:IP10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</sheetPr>
  <dimension ref="A1:AB356"/>
  <sheetViews>
    <sheetView topLeftCell="A244" zoomScaleNormal="100" zoomScaleSheetLayoutView="80" zoomScalePageLayoutView="60" workbookViewId="0">
      <selection activeCell="E257" sqref="E257"/>
    </sheetView>
  </sheetViews>
  <sheetFormatPr baseColWidth="10" defaultColWidth="14.85546875" defaultRowHeight="12.75" x14ac:dyDescent="0.2"/>
  <cols>
    <col min="1" max="10" width="14.85546875" style="1" customWidth="1"/>
    <col min="11" max="11" width="12.28515625" style="26" bestFit="1" customWidth="1"/>
    <col min="12" max="16384" width="14.85546875" style="1"/>
  </cols>
  <sheetData>
    <row r="1" spans="1:21" s="25" customFormat="1" ht="15.75" customHeight="1" x14ac:dyDescent="0.2">
      <c r="K1" s="26"/>
    </row>
    <row r="2" spans="1:21" s="25" customFormat="1" ht="15.75" customHeight="1" x14ac:dyDescent="0.2">
      <c r="K2" s="26"/>
    </row>
    <row r="3" spans="1:21" s="25" customFormat="1" ht="15.75" customHeight="1" x14ac:dyDescent="0.2">
      <c r="K3" s="26"/>
    </row>
    <row r="4" spans="1:21" s="25" customFormat="1" ht="15.75" customHeight="1" x14ac:dyDescent="0.2">
      <c r="K4" s="26"/>
    </row>
    <row r="5" spans="1:21" s="25" customFormat="1" ht="15.75" customHeight="1" x14ac:dyDescent="0.25">
      <c r="A5" s="248" t="s">
        <v>126</v>
      </c>
      <c r="B5" s="248"/>
      <c r="C5" s="248"/>
      <c r="D5" s="248"/>
      <c r="E5" s="248"/>
      <c r="F5" s="248"/>
      <c r="G5" s="248"/>
      <c r="H5" s="248"/>
      <c r="I5" s="248"/>
      <c r="J5" s="248"/>
      <c r="K5" s="26"/>
    </row>
    <row r="6" spans="1:21" s="25" customFormat="1" ht="3" customHeight="1" x14ac:dyDescent="0.2">
      <c r="K6" s="26"/>
    </row>
    <row r="7" spans="1:21" s="31" customFormat="1" ht="15.75" x14ac:dyDescent="0.25">
      <c r="A7" s="248" t="s">
        <v>76</v>
      </c>
      <c r="B7" s="248"/>
      <c r="C7" s="248"/>
      <c r="D7" s="248"/>
      <c r="E7" s="248"/>
      <c r="F7" s="248"/>
      <c r="G7" s="248"/>
      <c r="H7" s="248"/>
      <c r="I7" s="248"/>
      <c r="J7" s="248"/>
      <c r="K7" s="26"/>
    </row>
    <row r="8" spans="1:21" s="31" customFormat="1" ht="15.75" x14ac:dyDescent="0.25">
      <c r="A8" s="248" t="s">
        <v>0</v>
      </c>
      <c r="B8" s="248"/>
      <c r="C8" s="248"/>
      <c r="D8" s="248"/>
      <c r="E8" s="248"/>
      <c r="F8" s="248"/>
      <c r="G8" s="248"/>
      <c r="H8" s="248"/>
      <c r="I8" s="248"/>
      <c r="J8" s="248"/>
      <c r="K8" s="26"/>
    </row>
    <row r="9" spans="1:21" s="25" customFormat="1" ht="6.75" customHeight="1" thickBot="1" x14ac:dyDescent="0.25">
      <c r="A9" s="27"/>
      <c r="K9" s="26"/>
    </row>
    <row r="10" spans="1:21" ht="17.25" customHeight="1" x14ac:dyDescent="0.2">
      <c r="A10" s="53" t="s">
        <v>1</v>
      </c>
      <c r="B10" s="54" t="s">
        <v>2</v>
      </c>
      <c r="C10" s="54" t="s">
        <v>3</v>
      </c>
      <c r="D10" s="54" t="s">
        <v>4</v>
      </c>
      <c r="E10" s="54" t="s">
        <v>5</v>
      </c>
      <c r="F10" s="54" t="s">
        <v>6</v>
      </c>
      <c r="G10" s="54" t="s">
        <v>7</v>
      </c>
      <c r="H10" s="54" t="s">
        <v>8</v>
      </c>
      <c r="I10" s="54" t="s">
        <v>9</v>
      </c>
      <c r="J10" s="55" t="s">
        <v>10</v>
      </c>
      <c r="L10" s="25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20.100000000000001" customHeight="1" x14ac:dyDescent="0.25">
      <c r="A11" s="3" t="s">
        <v>11</v>
      </c>
      <c r="B11" s="4">
        <v>25933.453920386997</v>
      </c>
      <c r="C11" s="4">
        <v>1295120.2648400101</v>
      </c>
      <c r="D11" s="4">
        <v>661630.22572161024</v>
      </c>
      <c r="E11" s="4">
        <v>455507.22626747686</v>
      </c>
      <c r="F11" s="4">
        <v>27733.139750336362</v>
      </c>
      <c r="G11" s="4">
        <v>0</v>
      </c>
      <c r="H11" s="4">
        <v>71083.881290453472</v>
      </c>
      <c r="I11" s="4">
        <v>34134.808209725874</v>
      </c>
      <c r="J11" s="5">
        <f t="shared" ref="J11:J55" si="0">SUM(B11:I11)</f>
        <v>2571142.9999999995</v>
      </c>
      <c r="L11" s="34"/>
      <c r="M11" s="34"/>
      <c r="N11" s="25"/>
      <c r="O11" s="25"/>
      <c r="P11" s="25"/>
      <c r="Q11" s="25"/>
      <c r="R11" s="25"/>
      <c r="S11" s="25"/>
      <c r="T11" s="25"/>
      <c r="U11" s="25"/>
    </row>
    <row r="12" spans="1:21" ht="20.100000000000001" customHeight="1" x14ac:dyDescent="0.25">
      <c r="A12" s="3" t="s">
        <v>12</v>
      </c>
      <c r="B12" s="4">
        <v>54234.168546607892</v>
      </c>
      <c r="C12" s="4">
        <v>19402.3644741303</v>
      </c>
      <c r="D12" s="4">
        <v>33333.677700433604</v>
      </c>
      <c r="E12" s="4">
        <v>18770.588201469756</v>
      </c>
      <c r="F12" s="4">
        <v>23906.15979420194</v>
      </c>
      <c r="G12" s="4">
        <v>48963.276798014893</v>
      </c>
      <c r="H12" s="4">
        <v>237638.29800004518</v>
      </c>
      <c r="I12" s="4">
        <v>22818.46648509644</v>
      </c>
      <c r="J12" s="5">
        <f t="shared" si="0"/>
        <v>459067</v>
      </c>
      <c r="L12" s="34"/>
      <c r="M12" s="34"/>
      <c r="N12" s="25"/>
      <c r="O12" s="25"/>
      <c r="P12" s="25"/>
      <c r="Q12" s="25"/>
      <c r="R12" s="25"/>
      <c r="S12" s="25"/>
      <c r="T12" s="25"/>
      <c r="U12" s="25"/>
    </row>
    <row r="13" spans="1:21" ht="20.100000000000001" customHeight="1" x14ac:dyDescent="0.25">
      <c r="A13" s="3" t="s">
        <v>13</v>
      </c>
      <c r="B13" s="4">
        <v>0</v>
      </c>
      <c r="C13" s="4">
        <v>614.85714285714289</v>
      </c>
      <c r="D13" s="4">
        <v>936.99783046644961</v>
      </c>
      <c r="E13" s="4">
        <v>0</v>
      </c>
      <c r="F13" s="4">
        <v>0</v>
      </c>
      <c r="G13" s="4">
        <v>11040.512751544133</v>
      </c>
      <c r="H13" s="4">
        <v>2263.632275132275</v>
      </c>
      <c r="I13" s="4">
        <v>0</v>
      </c>
      <c r="J13" s="5">
        <f t="shared" si="0"/>
        <v>14856</v>
      </c>
      <c r="L13" s="34"/>
      <c r="M13" s="34"/>
      <c r="N13" s="25"/>
      <c r="O13" s="25"/>
      <c r="P13" s="25"/>
      <c r="Q13" s="25"/>
      <c r="R13" s="25"/>
      <c r="S13" s="25"/>
      <c r="T13" s="25"/>
      <c r="U13" s="25"/>
    </row>
    <row r="14" spans="1:21" ht="20.100000000000001" customHeight="1" x14ac:dyDescent="0.25">
      <c r="A14" s="3" t="s">
        <v>14</v>
      </c>
      <c r="B14" s="4">
        <v>46</v>
      </c>
      <c r="C14" s="4">
        <v>2253</v>
      </c>
      <c r="D14" s="4">
        <v>457.9473684210526</v>
      </c>
      <c r="E14" s="4">
        <v>32</v>
      </c>
      <c r="F14" s="4">
        <v>3</v>
      </c>
      <c r="G14" s="4">
        <v>609.05263157894728</v>
      </c>
      <c r="H14" s="4">
        <v>4</v>
      </c>
      <c r="I14" s="4">
        <v>76</v>
      </c>
      <c r="J14" s="5">
        <f t="shared" si="0"/>
        <v>3481</v>
      </c>
      <c r="L14" s="34"/>
      <c r="M14" s="34"/>
      <c r="N14" s="25"/>
      <c r="O14" s="25"/>
      <c r="P14" s="25"/>
      <c r="Q14" s="25"/>
      <c r="R14" s="25"/>
      <c r="S14" s="25"/>
      <c r="T14" s="25"/>
      <c r="U14" s="25"/>
    </row>
    <row r="15" spans="1:21" ht="20.100000000000001" customHeight="1" x14ac:dyDescent="0.25">
      <c r="A15" s="3" t="s">
        <v>15</v>
      </c>
      <c r="B15" s="4">
        <v>1.1172214182344429</v>
      </c>
      <c r="C15" s="4">
        <v>1948.7273038493013</v>
      </c>
      <c r="D15" s="4">
        <v>16919.950034664405</v>
      </c>
      <c r="E15" s="4">
        <v>97.162520137921007</v>
      </c>
      <c r="F15" s="4">
        <v>146.27506619856592</v>
      </c>
      <c r="G15" s="4">
        <v>120.10978734723345</v>
      </c>
      <c r="H15" s="4">
        <v>37981.602629398549</v>
      </c>
      <c r="I15" s="4">
        <v>6378.0554369857955</v>
      </c>
      <c r="J15" s="5">
        <f t="shared" si="0"/>
        <v>63593.000000000007</v>
      </c>
      <c r="L15" s="34"/>
      <c r="M15" s="34"/>
      <c r="N15" s="25"/>
      <c r="O15" s="25"/>
      <c r="P15" s="25"/>
      <c r="Q15" s="25"/>
      <c r="R15" s="25"/>
      <c r="S15" s="25"/>
      <c r="T15" s="25"/>
      <c r="U15" s="25"/>
    </row>
    <row r="16" spans="1:21" ht="20.100000000000001" customHeight="1" x14ac:dyDescent="0.25">
      <c r="A16" s="3" t="s">
        <v>16</v>
      </c>
      <c r="B16" s="4">
        <v>6989.1423614998084</v>
      </c>
      <c r="C16" s="4">
        <v>1835.9623320630697</v>
      </c>
      <c r="D16" s="4">
        <v>10793.330631013085</v>
      </c>
      <c r="E16" s="4">
        <v>13088.829316219408</v>
      </c>
      <c r="F16" s="4">
        <v>19819.356139109314</v>
      </c>
      <c r="G16" s="4">
        <v>13919.337221464655</v>
      </c>
      <c r="H16" s="4">
        <v>188958.85616680456</v>
      </c>
      <c r="I16" s="4">
        <v>18640.185831826089</v>
      </c>
      <c r="J16" s="5">
        <f t="shared" si="0"/>
        <v>274044.99999999994</v>
      </c>
      <c r="L16" s="34"/>
      <c r="M16" s="34"/>
      <c r="N16" s="25"/>
      <c r="O16" s="25"/>
      <c r="P16" s="25"/>
      <c r="Q16" s="25"/>
      <c r="R16" s="25"/>
      <c r="S16" s="25"/>
      <c r="T16" s="25"/>
      <c r="U16" s="25"/>
    </row>
    <row r="17" spans="1:21" ht="20.100000000000001" customHeight="1" x14ac:dyDescent="0.25">
      <c r="A17" s="3" t="s">
        <v>17</v>
      </c>
      <c r="B17" s="4">
        <v>272.20909891398225</v>
      </c>
      <c r="C17" s="4">
        <v>3258.3494362952019</v>
      </c>
      <c r="D17" s="4">
        <v>13620.916149589137</v>
      </c>
      <c r="E17" s="4">
        <v>670.94133117668434</v>
      </c>
      <c r="F17" s="4">
        <v>4273.7877428521269</v>
      </c>
      <c r="G17" s="4">
        <v>57333.368075673199</v>
      </c>
      <c r="H17" s="4">
        <v>114257.00748997934</v>
      </c>
      <c r="I17" s="4">
        <v>27106.42067552033</v>
      </c>
      <c r="J17" s="5">
        <f t="shared" si="0"/>
        <v>220793</v>
      </c>
      <c r="L17" s="34"/>
      <c r="M17" s="34"/>
      <c r="N17" s="25"/>
      <c r="O17" s="25"/>
      <c r="P17" s="25"/>
      <c r="Q17" s="25"/>
      <c r="R17" s="25"/>
      <c r="S17" s="25"/>
      <c r="T17" s="25"/>
      <c r="U17" s="25"/>
    </row>
    <row r="18" spans="1:21" ht="20.100000000000001" customHeight="1" x14ac:dyDescent="0.25">
      <c r="A18" s="3" t="s">
        <v>18</v>
      </c>
      <c r="B18" s="4">
        <v>160.55138736752309</v>
      </c>
      <c r="C18" s="4">
        <v>128.80161317602048</v>
      </c>
      <c r="D18" s="4">
        <v>33.845525257862505</v>
      </c>
      <c r="E18" s="4">
        <v>141.77931604040486</v>
      </c>
      <c r="F18" s="4">
        <v>1360.3133100088398</v>
      </c>
      <c r="G18" s="4">
        <v>3597.1069037825746</v>
      </c>
      <c r="H18" s="4">
        <v>4714.3709008443448</v>
      </c>
      <c r="I18" s="4">
        <v>58.231043522429374</v>
      </c>
      <c r="J18" s="5">
        <f t="shared" si="0"/>
        <v>10195</v>
      </c>
      <c r="L18" s="34"/>
      <c r="M18" s="34"/>
      <c r="N18" s="25"/>
      <c r="O18" s="25"/>
      <c r="P18" s="25"/>
      <c r="Q18" s="25"/>
      <c r="R18" s="25"/>
      <c r="S18" s="25"/>
      <c r="T18" s="25"/>
      <c r="U18" s="25"/>
    </row>
    <row r="19" spans="1:21" ht="20.100000000000001" customHeight="1" x14ac:dyDescent="0.25">
      <c r="A19" s="3" t="s">
        <v>19</v>
      </c>
      <c r="B19" s="4">
        <v>3666.6835745291301</v>
      </c>
      <c r="C19" s="4">
        <v>1365.712581530089</v>
      </c>
      <c r="D19" s="4">
        <v>13660.801696109189</v>
      </c>
      <c r="E19" s="4">
        <v>1298.3967902964944</v>
      </c>
      <c r="F19" s="4">
        <v>14626.857846995765</v>
      </c>
      <c r="G19" s="4">
        <v>64548.018681082845</v>
      </c>
      <c r="H19" s="4">
        <v>124256.03520796241</v>
      </c>
      <c r="I19" s="4">
        <v>3594.4936214940722</v>
      </c>
      <c r="J19" s="5">
        <f t="shared" si="0"/>
        <v>227017</v>
      </c>
      <c r="L19" s="34"/>
      <c r="M19" s="34"/>
      <c r="N19" s="25"/>
      <c r="O19" s="25"/>
      <c r="P19" s="25"/>
      <c r="Q19" s="25"/>
      <c r="R19" s="25"/>
      <c r="S19" s="25"/>
      <c r="T19" s="25"/>
      <c r="U19" s="25"/>
    </row>
    <row r="20" spans="1:21" s="7" customFormat="1" ht="20.100000000000001" customHeight="1" x14ac:dyDescent="0.25">
      <c r="A20" s="3" t="s">
        <v>20</v>
      </c>
      <c r="B20" s="4">
        <v>13638.680947889114</v>
      </c>
      <c r="C20" s="4">
        <v>13453.733042711912</v>
      </c>
      <c r="D20" s="4">
        <v>2461.4300661138004</v>
      </c>
      <c r="E20" s="4">
        <v>23532.775561369075</v>
      </c>
      <c r="F20" s="4">
        <v>4036.0866357878808</v>
      </c>
      <c r="G20" s="4">
        <v>2845.5500690836529</v>
      </c>
      <c r="H20" s="4">
        <v>29323.5184700881</v>
      </c>
      <c r="I20" s="4">
        <v>2398.2252069564593</v>
      </c>
      <c r="J20" s="5">
        <f t="shared" si="0"/>
        <v>91690</v>
      </c>
      <c r="K20" s="26"/>
      <c r="L20" s="34"/>
      <c r="M20" s="34"/>
      <c r="N20" s="44"/>
      <c r="O20" s="44"/>
      <c r="P20" s="44"/>
      <c r="Q20" s="44"/>
      <c r="R20" s="44"/>
      <c r="S20" s="44"/>
      <c r="T20" s="44"/>
      <c r="U20" s="44"/>
    </row>
    <row r="21" spans="1:21" s="7" customFormat="1" ht="20.100000000000001" customHeight="1" x14ac:dyDescent="0.25">
      <c r="A21" s="3" t="s">
        <v>21</v>
      </c>
      <c r="B21" s="4">
        <v>594</v>
      </c>
      <c r="C21" s="4">
        <v>29145.038940238712</v>
      </c>
      <c r="D21" s="4">
        <v>1527.8885223880695</v>
      </c>
      <c r="E21" s="4">
        <v>3757.496209345401</v>
      </c>
      <c r="F21" s="4">
        <v>11686.569371805377</v>
      </c>
      <c r="G21" s="4">
        <v>13935.315346610034</v>
      </c>
      <c r="H21" s="4">
        <v>358.06354701895054</v>
      </c>
      <c r="I21" s="4">
        <v>11615.62806259346</v>
      </c>
      <c r="J21" s="5">
        <f t="shared" si="0"/>
        <v>72620</v>
      </c>
      <c r="K21" s="26"/>
      <c r="L21" s="34"/>
      <c r="M21" s="34"/>
      <c r="N21" s="44"/>
      <c r="O21" s="44"/>
      <c r="P21" s="44"/>
      <c r="Q21" s="44"/>
      <c r="R21" s="44"/>
      <c r="S21" s="44"/>
      <c r="T21" s="44"/>
      <c r="U21" s="44"/>
    </row>
    <row r="22" spans="1:21" s="7" customFormat="1" ht="20.100000000000001" customHeight="1" x14ac:dyDescent="0.25">
      <c r="A22" s="3" t="s">
        <v>22</v>
      </c>
      <c r="B22" s="4">
        <v>0</v>
      </c>
      <c r="C22" s="4">
        <v>0</v>
      </c>
      <c r="D22" s="4">
        <v>0</v>
      </c>
      <c r="E22" s="4">
        <v>37632.99589922851</v>
      </c>
      <c r="F22" s="4">
        <v>3735.6928762816979</v>
      </c>
      <c r="G22" s="4">
        <v>5.829081632653061</v>
      </c>
      <c r="H22" s="4">
        <v>24.482142857142858</v>
      </c>
      <c r="I22" s="4">
        <v>0</v>
      </c>
      <c r="J22" s="5">
        <f t="shared" si="0"/>
        <v>41399.000000000007</v>
      </c>
      <c r="K22" s="26"/>
      <c r="L22" s="34"/>
      <c r="M22" s="34"/>
      <c r="N22" s="44"/>
      <c r="O22" s="44"/>
      <c r="P22" s="44"/>
      <c r="Q22" s="44"/>
      <c r="R22" s="44"/>
      <c r="S22" s="44"/>
      <c r="T22" s="44"/>
      <c r="U22" s="44"/>
    </row>
    <row r="23" spans="1:21" s="7" customFormat="1" ht="20.100000000000001" customHeight="1" x14ac:dyDescent="0.25">
      <c r="A23" s="3" t="s">
        <v>23</v>
      </c>
      <c r="B23" s="4">
        <v>9856.254617567407</v>
      </c>
      <c r="C23" s="4">
        <v>17773.98994983072</v>
      </c>
      <c r="D23" s="4">
        <v>1259.6232960578368</v>
      </c>
      <c r="E23" s="4">
        <v>8125.0605409198115</v>
      </c>
      <c r="F23" s="4">
        <v>14292.253739962711</v>
      </c>
      <c r="G23" s="4">
        <v>14331.241477962441</v>
      </c>
      <c r="H23" s="4">
        <v>284.8126603795244</v>
      </c>
      <c r="I23" s="4">
        <v>4987.7637173195471</v>
      </c>
      <c r="J23" s="5">
        <f t="shared" si="0"/>
        <v>70911</v>
      </c>
      <c r="K23" s="26"/>
      <c r="L23" s="34"/>
      <c r="M23" s="34"/>
      <c r="N23" s="44"/>
      <c r="O23" s="44"/>
      <c r="P23" s="44"/>
      <c r="Q23" s="44"/>
      <c r="R23" s="44"/>
      <c r="S23" s="44"/>
      <c r="T23" s="44"/>
      <c r="U23" s="44"/>
    </row>
    <row r="24" spans="1:21" s="7" customFormat="1" ht="20.100000000000001" customHeight="1" x14ac:dyDescent="0.25">
      <c r="A24" s="3" t="s">
        <v>24</v>
      </c>
      <c r="B24" s="4">
        <v>52275.267384979816</v>
      </c>
      <c r="C24" s="4">
        <v>43863.867234061363</v>
      </c>
      <c r="D24" s="4">
        <v>40543.020860626886</v>
      </c>
      <c r="E24" s="4">
        <v>75038.926797648615</v>
      </c>
      <c r="F24" s="4">
        <v>25177.017812958573</v>
      </c>
      <c r="G24" s="4">
        <v>11511.222972041149</v>
      </c>
      <c r="H24" s="4">
        <v>28743.46633211022</v>
      </c>
      <c r="I24" s="4">
        <v>13824.21060557338</v>
      </c>
      <c r="J24" s="5">
        <f t="shared" si="0"/>
        <v>290976.99999999994</v>
      </c>
      <c r="K24" s="26"/>
      <c r="L24" s="34"/>
      <c r="M24" s="34"/>
      <c r="N24" s="44"/>
      <c r="O24" s="44"/>
      <c r="P24" s="44"/>
      <c r="Q24" s="44"/>
      <c r="R24" s="44"/>
      <c r="S24" s="44"/>
      <c r="T24" s="44"/>
      <c r="U24" s="44"/>
    </row>
    <row r="25" spans="1:21" s="7" customFormat="1" ht="20.100000000000001" customHeight="1" x14ac:dyDescent="0.25">
      <c r="A25" s="3" t="s">
        <v>25</v>
      </c>
      <c r="B25" s="4">
        <v>9888.9072648495476</v>
      </c>
      <c r="C25" s="4">
        <v>1483.4890286058016</v>
      </c>
      <c r="D25" s="4">
        <v>6411.3773052976412</v>
      </c>
      <c r="E25" s="4">
        <v>3228.2495824228595</v>
      </c>
      <c r="F25" s="4">
        <v>10974.044652228171</v>
      </c>
      <c r="G25" s="4">
        <v>3776.3372989691479</v>
      </c>
      <c r="H25" s="4">
        <v>9435.5712192567826</v>
      </c>
      <c r="I25" s="4">
        <v>593.02364837004393</v>
      </c>
      <c r="J25" s="5">
        <f t="shared" si="0"/>
        <v>45790.999999999993</v>
      </c>
      <c r="K25" s="26"/>
      <c r="L25" s="34"/>
      <c r="M25" s="34"/>
      <c r="N25" s="44"/>
      <c r="O25" s="44"/>
      <c r="P25" s="44"/>
      <c r="Q25" s="44"/>
      <c r="R25" s="44"/>
      <c r="S25" s="44"/>
      <c r="T25" s="44"/>
      <c r="U25" s="44"/>
    </row>
    <row r="26" spans="1:21" s="7" customFormat="1" ht="20.100000000000001" customHeight="1" x14ac:dyDescent="0.25">
      <c r="A26" s="3" t="s">
        <v>26</v>
      </c>
      <c r="B26" s="4">
        <v>0</v>
      </c>
      <c r="C26" s="4">
        <v>0</v>
      </c>
      <c r="D26" s="4">
        <v>0</v>
      </c>
      <c r="E26" s="4">
        <v>6860.3896955503515</v>
      </c>
      <c r="F26" s="4">
        <v>15.610304449648712</v>
      </c>
      <c r="G26" s="4">
        <v>31</v>
      </c>
      <c r="H26" s="4">
        <v>0</v>
      </c>
      <c r="I26" s="4">
        <v>0</v>
      </c>
      <c r="J26" s="5">
        <f t="shared" si="0"/>
        <v>6907</v>
      </c>
      <c r="K26" s="26"/>
      <c r="L26" s="34"/>
      <c r="M26" s="34"/>
      <c r="N26" s="44"/>
      <c r="O26" s="44"/>
      <c r="P26" s="44"/>
      <c r="Q26" s="44"/>
      <c r="R26" s="44"/>
      <c r="S26" s="44"/>
      <c r="T26" s="44"/>
      <c r="U26" s="44"/>
    </row>
    <row r="27" spans="1:21" s="7" customFormat="1" ht="20.100000000000001" customHeight="1" x14ac:dyDescent="0.25">
      <c r="A27" s="3" t="s">
        <v>27</v>
      </c>
      <c r="B27" s="4">
        <v>10230.669381188656</v>
      </c>
      <c r="C27" s="4">
        <v>14711.764572410433</v>
      </c>
      <c r="D27" s="4">
        <v>7453.6998802135968</v>
      </c>
      <c r="E27" s="4">
        <v>5699.1686202620058</v>
      </c>
      <c r="F27" s="4">
        <v>29024.558576401007</v>
      </c>
      <c r="G27" s="4">
        <v>6045.115542986804</v>
      </c>
      <c r="H27" s="4">
        <v>11827.213249599832</v>
      </c>
      <c r="I27" s="4">
        <v>3716.8101769376617</v>
      </c>
      <c r="J27" s="5">
        <f t="shared" si="0"/>
        <v>88709.000000000015</v>
      </c>
      <c r="K27" s="26"/>
      <c r="L27" s="34"/>
      <c r="M27" s="34"/>
      <c r="N27" s="44"/>
      <c r="O27" s="44"/>
      <c r="P27" s="44"/>
      <c r="Q27" s="44"/>
      <c r="R27" s="44"/>
      <c r="S27" s="44"/>
      <c r="T27" s="44"/>
      <c r="U27" s="44"/>
    </row>
    <row r="28" spans="1:21" s="7" customFormat="1" ht="20.100000000000001" customHeight="1" x14ac:dyDescent="0.25">
      <c r="A28" s="3" t="s">
        <v>28</v>
      </c>
      <c r="B28" s="4">
        <v>5433.8890529975906</v>
      </c>
      <c r="C28" s="4">
        <v>391.26541891327525</v>
      </c>
      <c r="D28" s="4">
        <v>837.36491104041477</v>
      </c>
      <c r="E28" s="4">
        <v>6560.5415241516976</v>
      </c>
      <c r="F28" s="4">
        <v>2864.6142823781306</v>
      </c>
      <c r="G28" s="4">
        <v>1435.6435113023003</v>
      </c>
      <c r="H28" s="4">
        <v>3944.2342625723122</v>
      </c>
      <c r="I28" s="4">
        <v>156.44703664427948</v>
      </c>
      <c r="J28" s="5">
        <f t="shared" si="0"/>
        <v>21624.000000000004</v>
      </c>
      <c r="K28" s="26"/>
      <c r="L28" s="34"/>
      <c r="M28" s="34"/>
      <c r="N28" s="44"/>
      <c r="O28" s="44"/>
      <c r="P28" s="44"/>
      <c r="Q28" s="44"/>
      <c r="R28" s="44"/>
      <c r="S28" s="44"/>
      <c r="T28" s="44"/>
      <c r="U28" s="44"/>
    </row>
    <row r="29" spans="1:21" s="7" customFormat="1" ht="20.100000000000001" customHeight="1" x14ac:dyDescent="0.25">
      <c r="A29" s="3" t="s">
        <v>29</v>
      </c>
      <c r="B29" s="4">
        <v>7183.6342400765034</v>
      </c>
      <c r="C29" s="4">
        <v>0</v>
      </c>
      <c r="D29" s="4">
        <v>1438.5356697405311</v>
      </c>
      <c r="E29" s="4">
        <v>9044.7318157327391</v>
      </c>
      <c r="F29" s="4">
        <v>10584.786290801178</v>
      </c>
      <c r="G29" s="4">
        <v>6143.6860119438343</v>
      </c>
      <c r="H29" s="4">
        <v>24789.827946201309</v>
      </c>
      <c r="I29" s="4">
        <v>427.79802550390787</v>
      </c>
      <c r="J29" s="5">
        <f t="shared" si="0"/>
        <v>59613</v>
      </c>
      <c r="K29" s="26"/>
      <c r="L29" s="34"/>
      <c r="M29" s="34"/>
      <c r="N29" s="44"/>
      <c r="O29" s="44"/>
      <c r="P29" s="44"/>
      <c r="Q29" s="44"/>
      <c r="R29" s="44"/>
      <c r="S29" s="44"/>
      <c r="T29" s="44"/>
      <c r="U29" s="44"/>
    </row>
    <row r="30" spans="1:21" s="7" customFormat="1" ht="20.100000000000001" customHeight="1" x14ac:dyDescent="0.25">
      <c r="A30" s="3" t="s">
        <v>30</v>
      </c>
      <c r="B30" s="4">
        <v>3751.0333604233588</v>
      </c>
      <c r="C30" s="4">
        <v>72.391063882548309</v>
      </c>
      <c r="D30" s="4">
        <v>243.15245016237077</v>
      </c>
      <c r="E30" s="4">
        <v>913.20391319312466</v>
      </c>
      <c r="F30" s="4">
        <v>3120.4782242606925</v>
      </c>
      <c r="G30" s="4">
        <v>234.92918290204975</v>
      </c>
      <c r="H30" s="4">
        <v>876.4981731453496</v>
      </c>
      <c r="I30" s="4">
        <v>87.313632030505246</v>
      </c>
      <c r="J30" s="5">
        <f t="shared" si="0"/>
        <v>9299</v>
      </c>
      <c r="K30" s="26"/>
      <c r="L30" s="34"/>
      <c r="M30" s="34"/>
      <c r="N30" s="44"/>
      <c r="O30" s="44"/>
      <c r="P30" s="44"/>
      <c r="Q30" s="44"/>
      <c r="R30" s="44"/>
      <c r="S30" s="44"/>
      <c r="T30" s="44"/>
      <c r="U30" s="44"/>
    </row>
    <row r="31" spans="1:21" s="7" customFormat="1" ht="20.100000000000001" customHeight="1" x14ac:dyDescent="0.25">
      <c r="A31" s="3" t="s">
        <v>31</v>
      </c>
      <c r="B31" s="4">
        <v>403.05615343477626</v>
      </c>
      <c r="C31" s="4">
        <v>48.842767295597483</v>
      </c>
      <c r="D31" s="4">
        <v>19.611000907259616</v>
      </c>
      <c r="E31" s="4">
        <v>13413.000668224617</v>
      </c>
      <c r="F31" s="4">
        <v>28.603911980440099</v>
      </c>
      <c r="G31" s="4">
        <v>12.709506471282319</v>
      </c>
      <c r="H31" s="4">
        <v>26.953299195768171</v>
      </c>
      <c r="I31" s="4">
        <v>95.222692490257884</v>
      </c>
      <c r="J31" s="5">
        <f t="shared" si="0"/>
        <v>14047.999999999998</v>
      </c>
      <c r="K31" s="26"/>
      <c r="L31" s="34"/>
      <c r="M31" s="34"/>
      <c r="N31" s="44"/>
      <c r="O31" s="44"/>
      <c r="P31" s="44"/>
      <c r="Q31" s="44"/>
      <c r="R31" s="44"/>
      <c r="S31" s="44"/>
      <c r="T31" s="44"/>
      <c r="U31" s="44"/>
    </row>
    <row r="32" spans="1:21" s="7" customFormat="1" ht="20.100000000000001" customHeight="1" x14ac:dyDescent="0.25">
      <c r="A32" s="3" t="s">
        <v>32</v>
      </c>
      <c r="B32" s="4">
        <v>4.7253086419753085</v>
      </c>
      <c r="C32" s="4">
        <v>8.1759259259259256</v>
      </c>
      <c r="D32" s="4">
        <v>5.2954528449477944</v>
      </c>
      <c r="E32" s="4">
        <v>7140.4239801276472</v>
      </c>
      <c r="F32" s="4">
        <v>1639.8820169510395</v>
      </c>
      <c r="G32" s="4">
        <v>180.15869012128516</v>
      </c>
      <c r="H32" s="4">
        <v>15.450617283950617</v>
      </c>
      <c r="I32" s="4">
        <v>127.88800810322809</v>
      </c>
      <c r="J32" s="5">
        <f t="shared" si="0"/>
        <v>9121.9999999999982</v>
      </c>
      <c r="K32" s="26"/>
      <c r="L32" s="34"/>
      <c r="M32" s="34"/>
      <c r="N32" s="44"/>
      <c r="O32" s="44"/>
      <c r="P32" s="44"/>
      <c r="Q32" s="44"/>
      <c r="R32" s="44"/>
      <c r="S32" s="44"/>
      <c r="T32" s="44"/>
      <c r="U32" s="44"/>
    </row>
    <row r="33" spans="1:21" s="7" customFormat="1" ht="20.100000000000001" customHeight="1" x14ac:dyDescent="0.25">
      <c r="A33" s="3" t="s">
        <v>33</v>
      </c>
      <c r="B33" s="4">
        <v>0</v>
      </c>
      <c r="C33" s="4">
        <v>1</v>
      </c>
      <c r="D33" s="4">
        <v>282</v>
      </c>
      <c r="E33" s="4">
        <v>8925.5686274509808</v>
      </c>
      <c r="F33" s="4">
        <v>100</v>
      </c>
      <c r="G33" s="4">
        <v>42.431372549019606</v>
      </c>
      <c r="H33" s="4">
        <v>2</v>
      </c>
      <c r="I33" s="4">
        <v>0</v>
      </c>
      <c r="J33" s="5">
        <f t="shared" si="0"/>
        <v>9353</v>
      </c>
      <c r="K33" s="26"/>
      <c r="L33" s="34"/>
      <c r="M33" s="34"/>
      <c r="N33" s="44"/>
      <c r="O33" s="44"/>
      <c r="P33" s="44"/>
      <c r="Q33" s="44"/>
      <c r="R33" s="44"/>
      <c r="S33" s="44"/>
      <c r="T33" s="44"/>
      <c r="U33" s="44"/>
    </row>
    <row r="34" spans="1:21" s="7" customFormat="1" ht="20.100000000000001" customHeight="1" x14ac:dyDescent="0.25">
      <c r="A34" s="3" t="s">
        <v>34</v>
      </c>
      <c r="B34" s="4">
        <v>4006.1944424389926</v>
      </c>
      <c r="C34" s="4">
        <v>55.191685608893792</v>
      </c>
      <c r="D34" s="4">
        <v>62.897877984084886</v>
      </c>
      <c r="E34" s="4">
        <v>676.18746484486292</v>
      </c>
      <c r="F34" s="4">
        <v>11026.256941301705</v>
      </c>
      <c r="G34" s="4">
        <v>149.15685012017357</v>
      </c>
      <c r="H34" s="4">
        <v>690.02782607398785</v>
      </c>
      <c r="I34" s="4">
        <v>83.086911627299912</v>
      </c>
      <c r="J34" s="5">
        <f t="shared" si="0"/>
        <v>16748.999999999996</v>
      </c>
      <c r="K34" s="26"/>
      <c r="L34" s="34"/>
      <c r="M34" s="34"/>
      <c r="N34" s="44"/>
      <c r="O34" s="44"/>
      <c r="P34" s="44"/>
      <c r="Q34" s="44"/>
      <c r="R34" s="44"/>
      <c r="S34" s="44"/>
      <c r="T34" s="44"/>
      <c r="U34" s="44"/>
    </row>
    <row r="35" spans="1:21" s="7" customFormat="1" ht="20.100000000000001" customHeight="1" x14ac:dyDescent="0.25">
      <c r="A35" s="3" t="s">
        <v>35</v>
      </c>
      <c r="B35" s="4">
        <v>0</v>
      </c>
      <c r="C35" s="4">
        <v>0</v>
      </c>
      <c r="D35" s="4">
        <v>8912</v>
      </c>
      <c r="E35" s="4">
        <v>0</v>
      </c>
      <c r="F35" s="4">
        <v>0</v>
      </c>
      <c r="G35" s="4">
        <v>0</v>
      </c>
      <c r="H35" s="4">
        <v>63729</v>
      </c>
      <c r="I35" s="4">
        <v>0</v>
      </c>
      <c r="J35" s="5">
        <f t="shared" si="0"/>
        <v>72641</v>
      </c>
      <c r="K35" s="26"/>
      <c r="L35" s="34"/>
      <c r="M35" s="34"/>
      <c r="N35" s="44"/>
      <c r="O35" s="44"/>
      <c r="P35" s="44"/>
      <c r="Q35" s="44"/>
      <c r="R35" s="44"/>
      <c r="S35" s="44"/>
      <c r="T35" s="44"/>
      <c r="U35" s="44"/>
    </row>
    <row r="36" spans="1:21" s="7" customFormat="1" ht="20.100000000000001" customHeight="1" x14ac:dyDescent="0.25">
      <c r="A36" s="3" t="s">
        <v>36</v>
      </c>
      <c r="B36" s="4">
        <v>11.090237188751653</v>
      </c>
      <c r="C36" s="4">
        <v>21.881939014855355</v>
      </c>
      <c r="D36" s="4">
        <v>51.720093823299457</v>
      </c>
      <c r="E36" s="4">
        <v>12089.005521666386</v>
      </c>
      <c r="F36" s="4">
        <v>2728.066348008233</v>
      </c>
      <c r="G36" s="4">
        <v>513.09461322134007</v>
      </c>
      <c r="H36" s="4">
        <v>34.364077413334641</v>
      </c>
      <c r="I36" s="4">
        <v>14.777169663799842</v>
      </c>
      <c r="J36" s="5">
        <f t="shared" si="0"/>
        <v>15463.999999999998</v>
      </c>
      <c r="K36" s="26"/>
      <c r="L36" s="34"/>
      <c r="M36" s="34"/>
      <c r="N36" s="44"/>
      <c r="O36" s="44"/>
      <c r="P36" s="44"/>
      <c r="Q36" s="44"/>
      <c r="R36" s="44"/>
      <c r="S36" s="44"/>
      <c r="T36" s="44"/>
      <c r="U36" s="44"/>
    </row>
    <row r="37" spans="1:21" s="7" customFormat="1" ht="20.100000000000001" customHeight="1" x14ac:dyDescent="0.25">
      <c r="A37" s="3" t="s">
        <v>37</v>
      </c>
      <c r="B37" s="4">
        <v>4.6441947565543078</v>
      </c>
      <c r="C37" s="4">
        <v>0</v>
      </c>
      <c r="D37" s="4">
        <v>0</v>
      </c>
      <c r="E37" s="4">
        <v>2729.6513067122955</v>
      </c>
      <c r="F37" s="4">
        <v>175.51434575558832</v>
      </c>
      <c r="G37" s="4">
        <v>274.48138356466183</v>
      </c>
      <c r="H37" s="4">
        <v>680.7087692109003</v>
      </c>
      <c r="I37" s="4">
        <v>1</v>
      </c>
      <c r="J37" s="5">
        <f t="shared" si="0"/>
        <v>3866.0000000000005</v>
      </c>
      <c r="K37" s="26"/>
      <c r="L37" s="34"/>
      <c r="M37" s="34"/>
      <c r="N37" s="44"/>
      <c r="O37" s="44"/>
      <c r="P37" s="44"/>
      <c r="Q37" s="44"/>
      <c r="R37" s="44"/>
      <c r="S37" s="44"/>
      <c r="T37" s="44"/>
      <c r="U37" s="44"/>
    </row>
    <row r="38" spans="1:21" s="7" customFormat="1" ht="20.100000000000001" customHeight="1" x14ac:dyDescent="0.25">
      <c r="A38" s="3" t="s">
        <v>38</v>
      </c>
      <c r="B38" s="4">
        <v>378.28571428571428</v>
      </c>
      <c r="C38" s="4">
        <v>2</v>
      </c>
      <c r="D38" s="4">
        <v>0</v>
      </c>
      <c r="E38" s="4">
        <v>716.71428571428578</v>
      </c>
      <c r="F38" s="4">
        <v>0</v>
      </c>
      <c r="G38" s="4">
        <v>2</v>
      </c>
      <c r="H38" s="4">
        <v>0</v>
      </c>
      <c r="I38" s="4">
        <v>29</v>
      </c>
      <c r="J38" s="5">
        <f t="shared" si="0"/>
        <v>1128</v>
      </c>
      <c r="K38" s="26"/>
      <c r="L38" s="34"/>
      <c r="M38" s="34"/>
      <c r="N38" s="44"/>
      <c r="O38" s="44"/>
      <c r="P38" s="44"/>
      <c r="Q38" s="44"/>
      <c r="R38" s="44"/>
      <c r="S38" s="44"/>
      <c r="T38" s="44"/>
      <c r="U38" s="44"/>
    </row>
    <row r="39" spans="1:21" s="7" customFormat="1" ht="20.100000000000001" customHeight="1" x14ac:dyDescent="0.25">
      <c r="A39" s="3" t="s">
        <v>39</v>
      </c>
      <c r="B39" s="4">
        <v>0</v>
      </c>
      <c r="C39" s="4">
        <v>0</v>
      </c>
      <c r="D39" s="4">
        <v>0</v>
      </c>
      <c r="E39" s="4">
        <v>5510</v>
      </c>
      <c r="F39" s="4">
        <v>0</v>
      </c>
      <c r="G39" s="4">
        <v>0</v>
      </c>
      <c r="H39" s="4">
        <v>0</v>
      </c>
      <c r="I39" s="4">
        <v>0</v>
      </c>
      <c r="J39" s="5">
        <f t="shared" si="0"/>
        <v>5510</v>
      </c>
      <c r="K39" s="26"/>
      <c r="L39" s="34"/>
      <c r="M39" s="34"/>
      <c r="N39" s="44"/>
      <c r="O39" s="44"/>
      <c r="P39" s="44"/>
      <c r="Q39" s="44"/>
      <c r="R39" s="44"/>
      <c r="S39" s="44"/>
      <c r="T39" s="44"/>
      <c r="U39" s="44"/>
    </row>
    <row r="40" spans="1:21" s="7" customFormat="1" ht="20.100000000000001" customHeight="1" x14ac:dyDescent="0.25">
      <c r="A40" s="3" t="s">
        <v>40</v>
      </c>
      <c r="B40" s="4">
        <v>0</v>
      </c>
      <c r="C40" s="4">
        <v>0</v>
      </c>
      <c r="D40" s="4">
        <v>0</v>
      </c>
      <c r="E40" s="4">
        <v>1897</v>
      </c>
      <c r="F40" s="4">
        <v>0</v>
      </c>
      <c r="G40" s="4">
        <v>1</v>
      </c>
      <c r="H40" s="4">
        <v>105</v>
      </c>
      <c r="I40" s="4">
        <v>0</v>
      </c>
      <c r="J40" s="5">
        <f t="shared" si="0"/>
        <v>2003</v>
      </c>
      <c r="K40" s="26"/>
      <c r="L40" s="34"/>
      <c r="M40" s="34"/>
      <c r="N40" s="44"/>
      <c r="O40" s="44"/>
      <c r="P40" s="44"/>
      <c r="Q40" s="44"/>
      <c r="R40" s="44"/>
      <c r="S40" s="44"/>
      <c r="T40" s="44"/>
      <c r="U40" s="44"/>
    </row>
    <row r="41" spans="1:21" s="7" customFormat="1" ht="20.100000000000001" customHeight="1" x14ac:dyDescent="0.25">
      <c r="A41" s="3" t="s">
        <v>41</v>
      </c>
      <c r="B41" s="4">
        <v>1574.8863841432703</v>
      </c>
      <c r="C41" s="4">
        <v>540.23964232362812</v>
      </c>
      <c r="D41" s="4">
        <v>478.57164838420715</v>
      </c>
      <c r="E41" s="4">
        <v>297.46911605673984</v>
      </c>
      <c r="F41" s="4">
        <v>1882.2322526454341</v>
      </c>
      <c r="G41" s="4">
        <v>785.39032170125802</v>
      </c>
      <c r="H41" s="4">
        <v>2839.1397155039153</v>
      </c>
      <c r="I41" s="4">
        <v>1649.070919241547</v>
      </c>
      <c r="J41" s="5">
        <f t="shared" si="0"/>
        <v>10047</v>
      </c>
      <c r="K41" s="26"/>
      <c r="L41" s="34"/>
      <c r="M41" s="34"/>
      <c r="N41" s="44"/>
      <c r="O41" s="44"/>
      <c r="P41" s="44"/>
      <c r="Q41" s="44"/>
      <c r="R41" s="44"/>
      <c r="S41" s="44"/>
      <c r="T41" s="44"/>
      <c r="U41" s="44"/>
    </row>
    <row r="42" spans="1:21" s="7" customFormat="1" ht="20.100000000000001" customHeight="1" x14ac:dyDescent="0.25">
      <c r="A42" s="3" t="s">
        <v>42</v>
      </c>
      <c r="B42" s="4">
        <v>0</v>
      </c>
      <c r="C42" s="4">
        <v>807.63436123348015</v>
      </c>
      <c r="D42" s="4">
        <v>125</v>
      </c>
      <c r="E42" s="4">
        <v>324</v>
      </c>
      <c r="F42" s="4">
        <v>179.36563876651985</v>
      </c>
      <c r="G42" s="4">
        <v>0</v>
      </c>
      <c r="H42" s="4">
        <v>0</v>
      </c>
      <c r="I42" s="4">
        <v>0</v>
      </c>
      <c r="J42" s="5">
        <f t="shared" si="0"/>
        <v>1436</v>
      </c>
      <c r="K42" s="26"/>
      <c r="L42" s="34"/>
      <c r="M42" s="34"/>
      <c r="N42" s="44"/>
      <c r="O42" s="44"/>
      <c r="P42" s="44"/>
      <c r="Q42" s="44"/>
      <c r="R42" s="44"/>
      <c r="S42" s="44"/>
      <c r="T42" s="44"/>
      <c r="U42" s="44"/>
    </row>
    <row r="43" spans="1:21" s="7" customFormat="1" ht="20.100000000000001" customHeight="1" x14ac:dyDescent="0.25">
      <c r="A43" s="3" t="s">
        <v>43</v>
      </c>
      <c r="B43" s="4">
        <v>413.39444444444445</v>
      </c>
      <c r="C43" s="4">
        <v>28</v>
      </c>
      <c r="D43" s="4">
        <v>129</v>
      </c>
      <c r="E43" s="4">
        <v>1570.5388888888888</v>
      </c>
      <c r="F43" s="4">
        <v>0</v>
      </c>
      <c r="G43" s="4">
        <v>0</v>
      </c>
      <c r="H43" s="4">
        <v>373.06666666666666</v>
      </c>
      <c r="I43" s="4">
        <v>0</v>
      </c>
      <c r="J43" s="5">
        <f t="shared" si="0"/>
        <v>2514</v>
      </c>
      <c r="K43" s="26"/>
      <c r="L43" s="34"/>
      <c r="M43" s="34"/>
      <c r="N43" s="44"/>
      <c r="O43" s="44"/>
      <c r="P43" s="44"/>
      <c r="Q43" s="44"/>
      <c r="R43" s="44"/>
      <c r="S43" s="44"/>
      <c r="T43" s="44"/>
      <c r="U43" s="44"/>
    </row>
    <row r="44" spans="1:21" s="7" customFormat="1" ht="20.100000000000001" customHeight="1" x14ac:dyDescent="0.25">
      <c r="A44" s="3" t="s">
        <v>44</v>
      </c>
      <c r="B44" s="4">
        <v>481</v>
      </c>
      <c r="C44" s="4">
        <v>0</v>
      </c>
      <c r="D44" s="4">
        <v>677.33333333333326</v>
      </c>
      <c r="E44" s="4">
        <v>583.66666666666674</v>
      </c>
      <c r="F44" s="4">
        <v>0</v>
      </c>
      <c r="G44" s="4">
        <v>0</v>
      </c>
      <c r="H44" s="4">
        <v>0</v>
      </c>
      <c r="I44" s="4">
        <v>0</v>
      </c>
      <c r="J44" s="5">
        <f t="shared" si="0"/>
        <v>1742</v>
      </c>
      <c r="K44" s="26"/>
      <c r="L44" s="34"/>
      <c r="M44" s="34"/>
      <c r="N44" s="44"/>
      <c r="O44" s="44"/>
      <c r="P44" s="44"/>
      <c r="Q44" s="44"/>
      <c r="R44" s="44"/>
      <c r="S44" s="44"/>
      <c r="T44" s="44"/>
      <c r="U44" s="44"/>
    </row>
    <row r="45" spans="1:21" s="7" customFormat="1" ht="20.100000000000001" customHeight="1" x14ac:dyDescent="0.25">
      <c r="A45" s="3" t="s">
        <v>45</v>
      </c>
      <c r="B45" s="4">
        <v>956.36945692424013</v>
      </c>
      <c r="C45" s="4">
        <v>2855.909933596251</v>
      </c>
      <c r="D45" s="4">
        <v>288.53082549634274</v>
      </c>
      <c r="E45" s="4">
        <v>112</v>
      </c>
      <c r="F45" s="4">
        <v>1261.1724137931035</v>
      </c>
      <c r="G45" s="4">
        <v>8131.4536973501108</v>
      </c>
      <c r="H45" s="4">
        <v>5252.5709873645083</v>
      </c>
      <c r="I45" s="4">
        <v>325.99268547544409</v>
      </c>
      <c r="J45" s="5">
        <f t="shared" si="0"/>
        <v>19184</v>
      </c>
      <c r="K45" s="26"/>
      <c r="L45" s="34"/>
      <c r="M45" s="34"/>
      <c r="N45" s="44"/>
      <c r="O45" s="44"/>
      <c r="P45" s="44"/>
      <c r="Q45" s="44"/>
      <c r="R45" s="44"/>
      <c r="S45" s="44"/>
      <c r="T45" s="44"/>
      <c r="U45" s="44"/>
    </row>
    <row r="46" spans="1:21" s="7" customFormat="1" ht="20.100000000000001" customHeight="1" x14ac:dyDescent="0.25">
      <c r="A46" s="3" t="s">
        <v>46</v>
      </c>
      <c r="B46" s="4">
        <v>1368.977595969254</v>
      </c>
      <c r="C46" s="4">
        <v>4633.8909071311364</v>
      </c>
      <c r="D46" s="4">
        <v>746.42724616976068</v>
      </c>
      <c r="E46" s="4">
        <v>1485.7845063336451</v>
      </c>
      <c r="F46" s="4">
        <v>6270.8951960669638</v>
      </c>
      <c r="G46" s="4">
        <v>3802.7406702915159</v>
      </c>
      <c r="H46" s="4">
        <v>341.94345634890499</v>
      </c>
      <c r="I46" s="4">
        <v>12849.340421688818</v>
      </c>
      <c r="J46" s="5">
        <f t="shared" si="0"/>
        <v>31500</v>
      </c>
      <c r="K46" s="26"/>
      <c r="L46" s="34"/>
      <c r="M46" s="34"/>
      <c r="N46" s="44"/>
      <c r="O46" s="44"/>
      <c r="P46" s="44"/>
      <c r="Q46" s="44"/>
      <c r="R46" s="44"/>
      <c r="S46" s="44"/>
      <c r="T46" s="44"/>
      <c r="U46" s="44"/>
    </row>
    <row r="47" spans="1:21" s="7" customFormat="1" ht="20.100000000000001" customHeight="1" x14ac:dyDescent="0.25">
      <c r="A47" s="3" t="s">
        <v>47</v>
      </c>
      <c r="B47" s="4">
        <v>1965.0747238943345</v>
      </c>
      <c r="C47" s="4">
        <v>3656.2854273727662</v>
      </c>
      <c r="D47" s="4">
        <v>3952.6091846937252</v>
      </c>
      <c r="E47" s="4">
        <v>1617.0488075433175</v>
      </c>
      <c r="F47" s="4">
        <v>1437.2414636403271</v>
      </c>
      <c r="G47" s="4">
        <v>3890.262494064013</v>
      </c>
      <c r="H47" s="4">
        <v>3896.8085017760368</v>
      </c>
      <c r="I47" s="4">
        <v>950.66939701547949</v>
      </c>
      <c r="J47" s="5">
        <f t="shared" si="0"/>
        <v>21366</v>
      </c>
      <c r="K47" s="26"/>
      <c r="L47" s="34"/>
      <c r="M47" s="34"/>
      <c r="N47" s="44"/>
      <c r="O47" s="44"/>
      <c r="P47" s="44"/>
      <c r="Q47" s="44"/>
      <c r="R47" s="44"/>
      <c r="S47" s="44"/>
      <c r="T47" s="44"/>
      <c r="U47" s="44"/>
    </row>
    <row r="48" spans="1:21" s="7" customFormat="1" ht="20.100000000000001" customHeight="1" x14ac:dyDescent="0.25">
      <c r="A48" s="3" t="s">
        <v>48</v>
      </c>
      <c r="B48" s="4">
        <v>597.39793895870741</v>
      </c>
      <c r="C48" s="4">
        <v>8.2019748653500901</v>
      </c>
      <c r="D48" s="4">
        <v>2548.5961527577965</v>
      </c>
      <c r="E48" s="4">
        <v>0</v>
      </c>
      <c r="F48" s="4">
        <v>497.04310444986635</v>
      </c>
      <c r="G48" s="4">
        <v>4910.306425640355</v>
      </c>
      <c r="H48" s="4">
        <v>2763.4416216686386</v>
      </c>
      <c r="I48" s="4">
        <v>1562.0127816592858</v>
      </c>
      <c r="J48" s="5">
        <f t="shared" si="0"/>
        <v>12887</v>
      </c>
      <c r="K48" s="26"/>
      <c r="L48" s="34"/>
      <c r="M48" s="34"/>
      <c r="N48" s="44"/>
      <c r="O48" s="44"/>
      <c r="P48" s="44"/>
      <c r="Q48" s="44"/>
      <c r="R48" s="44"/>
      <c r="S48" s="44"/>
      <c r="T48" s="44"/>
      <c r="U48" s="44"/>
    </row>
    <row r="49" spans="1:21" s="7" customFormat="1" ht="20.100000000000001" customHeight="1" x14ac:dyDescent="0.25">
      <c r="A49" s="3" t="s">
        <v>49</v>
      </c>
      <c r="B49" s="4">
        <v>86</v>
      </c>
      <c r="C49" s="4">
        <v>5.9375</v>
      </c>
      <c r="D49" s="4">
        <v>133.5625</v>
      </c>
      <c r="E49" s="4">
        <v>4</v>
      </c>
      <c r="F49" s="4">
        <v>22.1875</v>
      </c>
      <c r="G49" s="4">
        <v>100</v>
      </c>
      <c r="H49" s="4">
        <v>10</v>
      </c>
      <c r="I49" s="4">
        <v>34.3125</v>
      </c>
      <c r="J49" s="5">
        <f t="shared" si="0"/>
        <v>396</v>
      </c>
      <c r="K49" s="26"/>
      <c r="L49" s="34"/>
      <c r="M49" s="34"/>
      <c r="N49" s="44"/>
      <c r="O49" s="44"/>
      <c r="P49" s="44"/>
      <c r="Q49" s="44"/>
      <c r="R49" s="44"/>
      <c r="S49" s="44"/>
      <c r="T49" s="44"/>
      <c r="U49" s="44"/>
    </row>
    <row r="50" spans="1:21" s="7" customFormat="1" ht="20.100000000000001" customHeight="1" x14ac:dyDescent="0.25">
      <c r="A50" s="3" t="s">
        <v>50</v>
      </c>
      <c r="B50" s="4">
        <v>588.05035521278762</v>
      </c>
      <c r="C50" s="4">
        <v>19353.496670857035</v>
      </c>
      <c r="D50" s="4">
        <v>100.70362055006157</v>
      </c>
      <c r="E50" s="4">
        <v>482.97356680178257</v>
      </c>
      <c r="F50" s="4">
        <v>29283.329187912794</v>
      </c>
      <c r="G50" s="4">
        <v>0</v>
      </c>
      <c r="H50" s="4">
        <v>2</v>
      </c>
      <c r="I50" s="4">
        <v>74.446598665541842</v>
      </c>
      <c r="J50" s="5">
        <f t="shared" si="0"/>
        <v>49885</v>
      </c>
      <c r="K50" s="26"/>
      <c r="L50" s="34"/>
      <c r="M50" s="34"/>
      <c r="N50" s="44"/>
      <c r="O50" s="44"/>
      <c r="P50" s="44"/>
      <c r="Q50" s="44"/>
      <c r="R50" s="44"/>
      <c r="S50" s="44"/>
      <c r="T50" s="44"/>
      <c r="U50" s="44"/>
    </row>
    <row r="51" spans="1:21" s="7" customFormat="1" ht="20.100000000000001" customHeight="1" x14ac:dyDescent="0.25">
      <c r="A51" s="3" t="s">
        <v>51</v>
      </c>
      <c r="B51" s="4">
        <v>473.26470588235293</v>
      </c>
      <c r="C51" s="4">
        <v>56.985294117647058</v>
      </c>
      <c r="D51" s="4">
        <v>2048.1958765143772</v>
      </c>
      <c r="E51" s="4">
        <v>927.02592360821404</v>
      </c>
      <c r="F51" s="4">
        <v>848.64705882352939</v>
      </c>
      <c r="G51" s="4">
        <v>2138.0561884922095</v>
      </c>
      <c r="H51" s="4">
        <v>1654.8249525616698</v>
      </c>
      <c r="I51" s="4">
        <v>46</v>
      </c>
      <c r="J51" s="5">
        <f t="shared" si="0"/>
        <v>8193</v>
      </c>
      <c r="K51" s="26"/>
      <c r="L51" s="34"/>
      <c r="M51" s="34"/>
      <c r="N51" s="44"/>
      <c r="O51" s="44"/>
      <c r="P51" s="44"/>
      <c r="Q51" s="44"/>
      <c r="R51" s="44"/>
      <c r="S51" s="44"/>
      <c r="T51" s="44"/>
      <c r="U51" s="44"/>
    </row>
    <row r="52" spans="1:21" s="7" customFormat="1" ht="20.100000000000001" customHeight="1" x14ac:dyDescent="0.25">
      <c r="A52" s="3" t="s">
        <v>52</v>
      </c>
      <c r="B52" s="4">
        <v>0</v>
      </c>
      <c r="C52" s="4">
        <v>0</v>
      </c>
      <c r="D52" s="4">
        <v>0</v>
      </c>
      <c r="E52" s="4">
        <v>68</v>
      </c>
      <c r="F52" s="4">
        <v>0</v>
      </c>
      <c r="G52" s="4">
        <v>44</v>
      </c>
      <c r="H52" s="4">
        <v>0</v>
      </c>
      <c r="I52" s="4">
        <v>70</v>
      </c>
      <c r="J52" s="5">
        <f t="shared" si="0"/>
        <v>182</v>
      </c>
      <c r="K52" s="26"/>
      <c r="L52" s="34"/>
      <c r="M52" s="34"/>
      <c r="N52" s="44"/>
      <c r="O52" s="44"/>
      <c r="P52" s="44"/>
      <c r="Q52" s="44"/>
      <c r="R52" s="44"/>
      <c r="S52" s="44"/>
      <c r="T52" s="44"/>
      <c r="U52" s="44"/>
    </row>
    <row r="53" spans="1:21" s="7" customFormat="1" ht="20.100000000000001" customHeight="1" x14ac:dyDescent="0.25">
      <c r="A53" s="3" t="s">
        <v>53</v>
      </c>
      <c r="B53" s="4">
        <v>0</v>
      </c>
      <c r="C53" s="4">
        <v>75</v>
      </c>
      <c r="D53" s="4">
        <v>254</v>
      </c>
      <c r="E53" s="4">
        <v>0</v>
      </c>
      <c r="F53" s="4">
        <v>0</v>
      </c>
      <c r="G53" s="4">
        <v>8</v>
      </c>
      <c r="H53" s="4">
        <v>0</v>
      </c>
      <c r="I53" s="4">
        <v>0</v>
      </c>
      <c r="J53" s="5">
        <f t="shared" si="0"/>
        <v>337</v>
      </c>
      <c r="K53" s="26"/>
      <c r="L53" s="34"/>
      <c r="M53" s="34"/>
      <c r="N53" s="44"/>
      <c r="O53" s="44"/>
      <c r="P53" s="44"/>
      <c r="Q53" s="44"/>
      <c r="R53" s="44"/>
      <c r="S53" s="44"/>
      <c r="T53" s="44"/>
      <c r="U53" s="44"/>
    </row>
    <row r="54" spans="1:21" s="7" customFormat="1" ht="20.100000000000001" customHeight="1" x14ac:dyDescent="0.25">
      <c r="A54" s="3" t="s">
        <v>54</v>
      </c>
      <c r="B54" s="4">
        <v>10386.85553375286</v>
      </c>
      <c r="C54" s="4">
        <v>7333.6190905329213</v>
      </c>
      <c r="D54" s="4">
        <v>27557.739914711259</v>
      </c>
      <c r="E54" s="4">
        <v>1419.2807196197589</v>
      </c>
      <c r="F54" s="4">
        <v>7482.0317453259777</v>
      </c>
      <c r="G54" s="4">
        <v>3717.844352338177</v>
      </c>
      <c r="H54" s="4">
        <v>9374.3808409772992</v>
      </c>
      <c r="I54" s="4">
        <v>1347.2478027417403</v>
      </c>
      <c r="J54" s="5">
        <f>SUM(B54:I54)</f>
        <v>68619</v>
      </c>
      <c r="K54" s="26"/>
      <c r="L54" s="34"/>
      <c r="M54" s="34"/>
      <c r="N54" s="44"/>
      <c r="O54" s="44"/>
      <c r="P54" s="44"/>
      <c r="Q54" s="44"/>
      <c r="R54" s="44"/>
      <c r="S54" s="44"/>
      <c r="T54" s="44"/>
      <c r="U54" s="44"/>
    </row>
    <row r="55" spans="1:21" s="7" customFormat="1" ht="20.100000000000001" customHeight="1" x14ac:dyDescent="0.25">
      <c r="A55" s="3" t="s">
        <v>55</v>
      </c>
      <c r="B55" s="4">
        <v>48009.566211860583</v>
      </c>
      <c r="C55" s="4">
        <v>38539.88191729079</v>
      </c>
      <c r="D55" s="4">
        <v>20503.949256088061</v>
      </c>
      <c r="E55" s="4">
        <v>61979.452273099661</v>
      </c>
      <c r="F55" s="4">
        <v>13763.424682152992</v>
      </c>
      <c r="G55" s="4">
        <v>30299.985908459301</v>
      </c>
      <c r="H55" s="4">
        <v>33465.270076802684</v>
      </c>
      <c r="I55" s="4">
        <v>13802.469674245929</v>
      </c>
      <c r="J55" s="5">
        <f t="shared" si="0"/>
        <v>260363.99999999994</v>
      </c>
      <c r="K55" s="26"/>
      <c r="L55" s="34"/>
      <c r="M55" s="34"/>
      <c r="N55" s="44"/>
      <c r="O55" s="44"/>
      <c r="P55" s="44"/>
      <c r="Q55" s="44"/>
      <c r="R55" s="44"/>
      <c r="S55" s="44"/>
      <c r="T55" s="44"/>
      <c r="U55" s="44"/>
    </row>
    <row r="56" spans="1:21" s="7" customFormat="1" ht="15.75" customHeight="1" thickBot="1" x14ac:dyDescent="0.25">
      <c r="A56" s="56" t="s">
        <v>10</v>
      </c>
      <c r="B56" s="57">
        <f t="shared" ref="B56:J56" si="1">SUM(B11:B55)</f>
        <v>275864.49576248508</v>
      </c>
      <c r="C56" s="57">
        <f t="shared" si="1"/>
        <v>1524855.7540117321</v>
      </c>
      <c r="D56" s="57">
        <f t="shared" si="1"/>
        <v>882441.52960346476</v>
      </c>
      <c r="E56" s="57">
        <f t="shared" si="1"/>
        <v>793969.25622600154</v>
      </c>
      <c r="F56" s="57">
        <f t="shared" si="1"/>
        <v>286006.49622459261</v>
      </c>
      <c r="G56" s="57">
        <f t="shared" si="1"/>
        <v>319429.72582030721</v>
      </c>
      <c r="H56" s="57">
        <f t="shared" si="1"/>
        <v>1016022.323372698</v>
      </c>
      <c r="I56" s="57">
        <f t="shared" si="1"/>
        <v>183676.41897871869</v>
      </c>
      <c r="J56" s="58">
        <f t="shared" si="1"/>
        <v>5282265.9999999991</v>
      </c>
      <c r="K56" s="26"/>
      <c r="L56" s="34"/>
      <c r="M56" s="34"/>
      <c r="N56" s="44"/>
      <c r="O56" s="44"/>
      <c r="P56" s="44"/>
      <c r="Q56" s="44"/>
      <c r="R56" s="44"/>
      <c r="S56" s="44"/>
      <c r="T56" s="44"/>
      <c r="U56" s="44"/>
    </row>
    <row r="57" spans="1:21" s="25" customFormat="1" x14ac:dyDescent="0.2">
      <c r="A57" s="205" t="s">
        <v>262</v>
      </c>
      <c r="B57" s="205"/>
      <c r="C57" s="205"/>
      <c r="D57" s="205"/>
      <c r="E57" s="205"/>
      <c r="F57" s="205"/>
      <c r="G57" s="205"/>
      <c r="H57" s="205"/>
      <c r="K57" s="26"/>
      <c r="L57" s="34"/>
      <c r="M57" s="34"/>
    </row>
    <row r="58" spans="1:21" s="44" customFormat="1" x14ac:dyDescent="0.2">
      <c r="A58" s="43" t="s">
        <v>258</v>
      </c>
      <c r="B58" s="205"/>
      <c r="C58" s="205"/>
      <c r="D58" s="205"/>
      <c r="E58" s="205"/>
      <c r="F58" s="205"/>
      <c r="G58" s="205"/>
      <c r="H58" s="205"/>
      <c r="I58" s="25"/>
      <c r="J58" s="25"/>
      <c r="K58" s="26"/>
      <c r="L58" s="34"/>
      <c r="M58" s="34"/>
    </row>
    <row r="59" spans="1:21" s="44" customFormat="1" x14ac:dyDescent="0.2">
      <c r="A59" s="205"/>
      <c r="B59" s="205"/>
      <c r="C59" s="205"/>
      <c r="D59" s="205"/>
      <c r="E59" s="205"/>
      <c r="F59" s="205"/>
      <c r="G59" s="205"/>
      <c r="H59" s="205"/>
      <c r="I59" s="25"/>
      <c r="J59" s="25"/>
      <c r="K59" s="26"/>
      <c r="L59" s="34"/>
      <c r="M59" s="34"/>
    </row>
    <row r="60" spans="1:21" s="44" customFormat="1" x14ac:dyDescent="0.2">
      <c r="A60" s="205"/>
      <c r="B60" s="205"/>
      <c r="C60" s="205"/>
      <c r="D60" s="205"/>
      <c r="E60" s="205"/>
      <c r="F60" s="205"/>
      <c r="G60" s="205"/>
      <c r="H60" s="205"/>
      <c r="I60" s="25"/>
      <c r="J60" s="25"/>
      <c r="K60" s="26"/>
      <c r="L60" s="34"/>
      <c r="M60" s="34"/>
    </row>
    <row r="61" spans="1:21" s="44" customFormat="1" ht="15" customHeight="1" x14ac:dyDescent="0.2">
      <c r="A61" s="25"/>
      <c r="B61" s="25"/>
      <c r="C61" s="36"/>
      <c r="D61" s="36"/>
      <c r="E61" s="36"/>
      <c r="F61" s="36"/>
      <c r="G61" s="36"/>
      <c r="H61" s="36"/>
      <c r="I61" s="36"/>
      <c r="J61" s="36"/>
      <c r="K61" s="26"/>
      <c r="L61" s="34"/>
      <c r="M61" s="34"/>
    </row>
    <row r="62" spans="1:21" s="25" customFormat="1" x14ac:dyDescent="0.2">
      <c r="K62" s="26"/>
      <c r="L62" s="34"/>
      <c r="M62" s="34"/>
    </row>
    <row r="63" spans="1:21" s="25" customFormat="1" x14ac:dyDescent="0.2">
      <c r="K63" s="26"/>
      <c r="L63" s="34"/>
      <c r="M63" s="34"/>
    </row>
    <row r="64" spans="1:21" s="25" customFormat="1" x14ac:dyDescent="0.2">
      <c r="K64" s="26"/>
      <c r="L64" s="34"/>
      <c r="M64" s="34"/>
    </row>
    <row r="65" spans="1:21" s="25" customFormat="1" x14ac:dyDescent="0.2">
      <c r="K65" s="26"/>
      <c r="L65" s="34"/>
      <c r="M65" s="34"/>
    </row>
    <row r="66" spans="1:21" s="25" customFormat="1" x14ac:dyDescent="0.2">
      <c r="K66" s="26"/>
      <c r="L66" s="34"/>
      <c r="M66" s="34"/>
    </row>
    <row r="67" spans="1:21" s="25" customFormat="1" x14ac:dyDescent="0.2">
      <c r="K67" s="26"/>
      <c r="L67" s="34"/>
      <c r="M67" s="34"/>
    </row>
    <row r="68" spans="1:21" s="25" customFormat="1" ht="15.75" x14ac:dyDescent="0.25">
      <c r="A68" s="248" t="s">
        <v>126</v>
      </c>
      <c r="B68" s="248"/>
      <c r="C68" s="248"/>
      <c r="D68" s="248"/>
      <c r="E68" s="248"/>
      <c r="F68" s="248"/>
      <c r="G68" s="248"/>
      <c r="H68" s="248"/>
      <c r="I68" s="248"/>
      <c r="J68" s="248"/>
      <c r="K68" s="26"/>
      <c r="L68" s="34"/>
      <c r="M68" s="34"/>
    </row>
    <row r="69" spans="1:21" s="25" customFormat="1" ht="15.75" x14ac:dyDescent="0.25">
      <c r="A69" s="248" t="s">
        <v>77</v>
      </c>
      <c r="B69" s="248"/>
      <c r="C69" s="248"/>
      <c r="D69" s="248"/>
      <c r="E69" s="248"/>
      <c r="F69" s="248"/>
      <c r="G69" s="248"/>
      <c r="H69" s="248"/>
      <c r="I69" s="248"/>
      <c r="J69" s="248"/>
      <c r="K69" s="26"/>
      <c r="L69" s="34"/>
      <c r="M69" s="34"/>
    </row>
    <row r="70" spans="1:21" s="25" customFormat="1" ht="15.75" x14ac:dyDescent="0.25">
      <c r="A70" s="248" t="s">
        <v>0</v>
      </c>
      <c r="B70" s="248"/>
      <c r="C70" s="248"/>
      <c r="D70" s="248"/>
      <c r="E70" s="248"/>
      <c r="F70" s="248"/>
      <c r="G70" s="248"/>
      <c r="H70" s="248"/>
      <c r="I70" s="248"/>
      <c r="J70" s="248"/>
      <c r="K70" s="26"/>
      <c r="L70" s="34"/>
      <c r="M70" s="34"/>
    </row>
    <row r="71" spans="1:21" s="25" customFormat="1" ht="5.25" customHeight="1" thickBot="1" x14ac:dyDescent="0.25">
      <c r="A71" s="27"/>
      <c r="K71" s="26"/>
      <c r="L71" s="34"/>
      <c r="M71" s="34"/>
    </row>
    <row r="72" spans="1:21" ht="16.5" customHeight="1" x14ac:dyDescent="0.2">
      <c r="A72" s="59" t="s">
        <v>1</v>
      </c>
      <c r="B72" s="60" t="s">
        <v>2</v>
      </c>
      <c r="C72" s="60" t="s">
        <v>3</v>
      </c>
      <c r="D72" s="60" t="s">
        <v>4</v>
      </c>
      <c r="E72" s="60" t="s">
        <v>5</v>
      </c>
      <c r="F72" s="60" t="s">
        <v>6</v>
      </c>
      <c r="G72" s="60" t="s">
        <v>7</v>
      </c>
      <c r="H72" s="60" t="s">
        <v>8</v>
      </c>
      <c r="I72" s="60" t="s">
        <v>9</v>
      </c>
      <c r="J72" s="61" t="s">
        <v>10</v>
      </c>
      <c r="L72" s="34"/>
      <c r="M72" s="34"/>
      <c r="N72" s="25"/>
      <c r="O72" s="25"/>
      <c r="P72" s="25"/>
      <c r="Q72" s="25"/>
      <c r="R72" s="25"/>
      <c r="S72" s="25"/>
      <c r="T72" s="25"/>
      <c r="U72" s="25"/>
    </row>
    <row r="73" spans="1:21" ht="20.100000000000001" customHeight="1" x14ac:dyDescent="0.25">
      <c r="A73" s="3" t="s">
        <v>11</v>
      </c>
      <c r="B73" s="4">
        <v>28302.058322948866</v>
      </c>
      <c r="C73" s="4">
        <v>1311186.5782809751</v>
      </c>
      <c r="D73" s="4">
        <v>578046.15581355535</v>
      </c>
      <c r="E73" s="4">
        <v>457265.07332734845</v>
      </c>
      <c r="F73" s="4">
        <v>20049.010343876336</v>
      </c>
      <c r="G73" s="4">
        <v>0</v>
      </c>
      <c r="H73" s="4">
        <v>89213.565312366234</v>
      </c>
      <c r="I73" s="4">
        <v>50767.558598929842</v>
      </c>
      <c r="J73" s="5">
        <f>SUM(B73:I73)</f>
        <v>2534830</v>
      </c>
      <c r="L73" s="34"/>
      <c r="M73" s="34"/>
      <c r="N73" s="25"/>
      <c r="O73" s="25"/>
      <c r="P73" s="25"/>
      <c r="Q73" s="25"/>
      <c r="R73" s="25"/>
      <c r="S73" s="25"/>
      <c r="T73" s="25"/>
      <c r="U73" s="25"/>
    </row>
    <row r="74" spans="1:21" ht="20.100000000000001" customHeight="1" x14ac:dyDescent="0.25">
      <c r="A74" s="3" t="s">
        <v>12</v>
      </c>
      <c r="B74" s="4">
        <v>32499.04350284527</v>
      </c>
      <c r="C74" s="4">
        <v>44930.378426416362</v>
      </c>
      <c r="D74" s="4">
        <v>29610.657687811137</v>
      </c>
      <c r="E74" s="4">
        <v>18792.115577256085</v>
      </c>
      <c r="F74" s="4">
        <v>19549.077063080171</v>
      </c>
      <c r="G74" s="4">
        <v>33230.962349278649</v>
      </c>
      <c r="H74" s="4">
        <v>173572.63873130619</v>
      </c>
      <c r="I74" s="4">
        <v>21169.126662006154</v>
      </c>
      <c r="J74" s="5">
        <f t="shared" ref="J74:J117" si="2">SUM(B74:I74)</f>
        <v>373354</v>
      </c>
      <c r="L74" s="34"/>
      <c r="M74" s="34"/>
      <c r="N74" s="25"/>
      <c r="O74" s="25"/>
      <c r="P74" s="25"/>
      <c r="Q74" s="25"/>
      <c r="R74" s="25"/>
      <c r="S74" s="25"/>
      <c r="T74" s="25"/>
      <c r="U74" s="25"/>
    </row>
    <row r="75" spans="1:21" ht="20.100000000000001" customHeight="1" x14ac:dyDescent="0.25">
      <c r="A75" s="3" t="s">
        <v>13</v>
      </c>
      <c r="B75" s="4">
        <v>0</v>
      </c>
      <c r="C75" s="4">
        <v>0</v>
      </c>
      <c r="D75" s="4">
        <v>957.94632683658165</v>
      </c>
      <c r="E75" s="4">
        <v>0</v>
      </c>
      <c r="F75" s="4">
        <v>0</v>
      </c>
      <c r="G75" s="4">
        <v>20065.05367316342</v>
      </c>
      <c r="H75" s="4">
        <v>1838</v>
      </c>
      <c r="I75" s="4">
        <v>0</v>
      </c>
      <c r="J75" s="5">
        <f t="shared" si="2"/>
        <v>22861</v>
      </c>
      <c r="L75" s="34"/>
      <c r="M75" s="34"/>
      <c r="N75" s="25"/>
      <c r="O75" s="25"/>
      <c r="P75" s="25"/>
      <c r="Q75" s="25"/>
      <c r="R75" s="25"/>
      <c r="S75" s="25"/>
      <c r="T75" s="25"/>
      <c r="U75" s="25"/>
    </row>
    <row r="76" spans="1:21" ht="20.100000000000001" customHeight="1" x14ac:dyDescent="0.25">
      <c r="A76" s="3" t="s">
        <v>14</v>
      </c>
      <c r="B76" s="4">
        <v>19892.676189644935</v>
      </c>
      <c r="C76" s="4">
        <v>463132.62311663397</v>
      </c>
      <c r="D76" s="4">
        <v>46501.922881887869</v>
      </c>
      <c r="E76" s="4">
        <v>5160.1425740983923</v>
      </c>
      <c r="F76" s="4">
        <v>56398.264658101056</v>
      </c>
      <c r="G76" s="4">
        <v>55365.161850123375</v>
      </c>
      <c r="H76" s="4">
        <v>2582.937953950292</v>
      </c>
      <c r="I76" s="4">
        <v>139869.90713919656</v>
      </c>
      <c r="J76" s="5">
        <f t="shared" si="2"/>
        <v>788903.63636363635</v>
      </c>
      <c r="L76" s="34"/>
      <c r="M76" s="34"/>
      <c r="N76" s="25"/>
      <c r="O76" s="25"/>
      <c r="P76" s="25"/>
      <c r="Q76" s="25"/>
      <c r="R76" s="25"/>
      <c r="S76" s="25"/>
      <c r="T76" s="25"/>
      <c r="U76" s="25"/>
    </row>
    <row r="77" spans="1:21" ht="20.100000000000001" customHeight="1" x14ac:dyDescent="0.25">
      <c r="A77" s="3" t="s">
        <v>15</v>
      </c>
      <c r="B77" s="4">
        <v>2.797583081570997</v>
      </c>
      <c r="C77" s="4">
        <v>1326.7600093586902</v>
      </c>
      <c r="D77" s="4">
        <v>16642.760406621059</v>
      </c>
      <c r="E77" s="4">
        <v>25</v>
      </c>
      <c r="F77" s="4">
        <v>105.41925563044427</v>
      </c>
      <c r="G77" s="4">
        <v>29.336279833312286</v>
      </c>
      <c r="H77" s="4">
        <v>39110.732580183139</v>
      </c>
      <c r="I77" s="4">
        <v>3140.1938852917779</v>
      </c>
      <c r="J77" s="5">
        <f t="shared" si="2"/>
        <v>60383</v>
      </c>
      <c r="L77" s="34"/>
      <c r="M77" s="34"/>
      <c r="N77" s="25"/>
      <c r="O77" s="25"/>
      <c r="P77" s="25"/>
      <c r="Q77" s="25"/>
      <c r="R77" s="25"/>
      <c r="S77" s="25"/>
      <c r="T77" s="25"/>
      <c r="U77" s="25"/>
    </row>
    <row r="78" spans="1:21" ht="20.100000000000001" customHeight="1" x14ac:dyDescent="0.25">
      <c r="A78" s="3" t="s">
        <v>16</v>
      </c>
      <c r="B78" s="4">
        <v>2131.8834578210949</v>
      </c>
      <c r="C78" s="4">
        <v>1123.7757022691028</v>
      </c>
      <c r="D78" s="4">
        <v>11970.63128550094</v>
      </c>
      <c r="E78" s="4">
        <v>12761.379722171148</v>
      </c>
      <c r="F78" s="4">
        <v>15112.351067439007</v>
      </c>
      <c r="G78" s="4">
        <v>7998.8997540374185</v>
      </c>
      <c r="H78" s="4">
        <v>209007.01987500148</v>
      </c>
      <c r="I78" s="4">
        <v>13969.059135759806</v>
      </c>
      <c r="J78" s="5">
        <f t="shared" si="2"/>
        <v>274075</v>
      </c>
      <c r="L78" s="34"/>
      <c r="M78" s="34"/>
      <c r="N78" s="25"/>
      <c r="O78" s="25"/>
      <c r="P78" s="25"/>
      <c r="Q78" s="25"/>
      <c r="R78" s="25"/>
      <c r="S78" s="25"/>
      <c r="T78" s="25"/>
      <c r="U78" s="25"/>
    </row>
    <row r="79" spans="1:21" ht="20.100000000000001" customHeight="1" x14ac:dyDescent="0.25">
      <c r="A79" s="3" t="s">
        <v>17</v>
      </c>
      <c r="B79" s="4">
        <v>243.84654202435294</v>
      </c>
      <c r="C79" s="4">
        <v>2975.737690540891</v>
      </c>
      <c r="D79" s="4">
        <v>12554.035552594427</v>
      </c>
      <c r="E79" s="4">
        <v>564.50658820541435</v>
      </c>
      <c r="F79" s="4">
        <v>3197.1117429940218</v>
      </c>
      <c r="G79" s="4">
        <v>45021.801013654229</v>
      </c>
      <c r="H79" s="4">
        <v>96446.671882638999</v>
      </c>
      <c r="I79" s="4">
        <v>40675.288987347652</v>
      </c>
      <c r="J79" s="5">
        <f t="shared" si="2"/>
        <v>201678.99999999997</v>
      </c>
      <c r="L79" s="34"/>
      <c r="M79" s="34"/>
      <c r="N79" s="25"/>
      <c r="O79" s="25"/>
      <c r="P79" s="25"/>
      <c r="Q79" s="25"/>
      <c r="R79" s="25"/>
      <c r="S79" s="25"/>
      <c r="T79" s="25"/>
      <c r="U79" s="25"/>
    </row>
    <row r="80" spans="1:21" ht="20.100000000000001" customHeight="1" x14ac:dyDescent="0.25">
      <c r="A80" s="3" t="s">
        <v>18</v>
      </c>
      <c r="B80" s="4">
        <v>35.298074770157854</v>
      </c>
      <c r="C80" s="4">
        <v>0</v>
      </c>
      <c r="D80" s="4">
        <v>80.407515587260576</v>
      </c>
      <c r="E80" s="4">
        <v>70.570119010296239</v>
      </c>
      <c r="F80" s="4">
        <v>1794.5932838276817</v>
      </c>
      <c r="G80" s="4">
        <v>2763.6155738186117</v>
      </c>
      <c r="H80" s="4">
        <v>3645.3205448070785</v>
      </c>
      <c r="I80" s="4">
        <v>33.194888178913736</v>
      </c>
      <c r="J80" s="5">
        <f t="shared" si="2"/>
        <v>8423</v>
      </c>
      <c r="L80" s="34"/>
      <c r="M80" s="34"/>
      <c r="N80" s="25"/>
      <c r="O80" s="25"/>
      <c r="P80" s="25"/>
      <c r="Q80" s="25"/>
      <c r="R80" s="25"/>
      <c r="S80" s="25"/>
      <c r="T80" s="25"/>
      <c r="U80" s="25"/>
    </row>
    <row r="81" spans="1:21" ht="20.100000000000001" customHeight="1" x14ac:dyDescent="0.25">
      <c r="A81" s="3" t="s">
        <v>19</v>
      </c>
      <c r="B81" s="4">
        <v>15496.501498739888</v>
      </c>
      <c r="C81" s="4">
        <v>9201.8073059711915</v>
      </c>
      <c r="D81" s="4">
        <v>37411.010897955166</v>
      </c>
      <c r="E81" s="4">
        <v>3168.7355517886017</v>
      </c>
      <c r="F81" s="4">
        <v>47519.89905360336</v>
      </c>
      <c r="G81" s="4">
        <v>64046.638095950504</v>
      </c>
      <c r="H81" s="4">
        <v>151994.06759275676</v>
      </c>
      <c r="I81" s="4">
        <v>9744.3400032344853</v>
      </c>
      <c r="J81" s="5">
        <f t="shared" si="2"/>
        <v>338583</v>
      </c>
      <c r="L81" s="34"/>
      <c r="M81" s="34"/>
      <c r="N81" s="25"/>
      <c r="O81" s="25"/>
      <c r="P81" s="25"/>
      <c r="Q81" s="25"/>
      <c r="R81" s="25"/>
      <c r="S81" s="25"/>
      <c r="T81" s="25"/>
      <c r="U81" s="25"/>
    </row>
    <row r="82" spans="1:21" ht="20.100000000000001" customHeight="1" x14ac:dyDescent="0.25">
      <c r="A82" s="3" t="s">
        <v>20</v>
      </c>
      <c r="B82" s="4">
        <v>12048.104567454522</v>
      </c>
      <c r="C82" s="4">
        <v>13267.728096070023</v>
      </c>
      <c r="D82" s="4">
        <v>2431.4479627331575</v>
      </c>
      <c r="E82" s="4">
        <v>24379.802566039376</v>
      </c>
      <c r="F82" s="4">
        <v>4417.571035144565</v>
      </c>
      <c r="G82" s="4">
        <v>2115.0277852615504</v>
      </c>
      <c r="H82" s="4">
        <v>22102.722514961028</v>
      </c>
      <c r="I82" s="4">
        <v>3720.5954723357768</v>
      </c>
      <c r="J82" s="5">
        <f t="shared" si="2"/>
        <v>84483</v>
      </c>
      <c r="L82" s="34"/>
      <c r="M82" s="34"/>
      <c r="N82" s="25"/>
      <c r="O82" s="25"/>
      <c r="P82" s="25"/>
      <c r="Q82" s="25"/>
      <c r="R82" s="25"/>
      <c r="S82" s="25"/>
      <c r="T82" s="25"/>
      <c r="U82" s="25"/>
    </row>
    <row r="83" spans="1:21" ht="20.100000000000001" customHeight="1" x14ac:dyDescent="0.25">
      <c r="A83" s="3" t="s">
        <v>21</v>
      </c>
      <c r="B83" s="4">
        <v>750.32935940952132</v>
      </c>
      <c r="C83" s="4">
        <v>22752.184027580355</v>
      </c>
      <c r="D83" s="4">
        <v>372.7647809714241</v>
      </c>
      <c r="E83" s="4">
        <v>2632.1891214272155</v>
      </c>
      <c r="F83" s="4">
        <v>14255.693360276789</v>
      </c>
      <c r="G83" s="4">
        <v>14457.585854867999</v>
      </c>
      <c r="H83" s="4">
        <v>214.61817294161534</v>
      </c>
      <c r="I83" s="4">
        <v>14749.635322525079</v>
      </c>
      <c r="J83" s="5">
        <f t="shared" si="2"/>
        <v>70185</v>
      </c>
      <c r="L83" s="34"/>
      <c r="M83" s="34"/>
      <c r="N83" s="25"/>
      <c r="O83" s="25"/>
      <c r="P83" s="25"/>
      <c r="Q83" s="25"/>
      <c r="R83" s="25"/>
      <c r="S83" s="25"/>
      <c r="T83" s="25"/>
      <c r="U83" s="25"/>
    </row>
    <row r="84" spans="1:21" ht="20.100000000000001" customHeight="1" x14ac:dyDescent="0.25">
      <c r="A84" s="3" t="s">
        <v>22</v>
      </c>
      <c r="B84" s="4">
        <v>0</v>
      </c>
      <c r="C84" s="4">
        <v>0</v>
      </c>
      <c r="D84" s="4">
        <v>0</v>
      </c>
      <c r="E84" s="4">
        <v>38318.965430920609</v>
      </c>
      <c r="F84" s="4">
        <v>4304.1387455771574</v>
      </c>
      <c r="G84" s="4">
        <v>749.36592901219842</v>
      </c>
      <c r="H84" s="4">
        <v>46.529894490035169</v>
      </c>
      <c r="I84" s="4">
        <v>0</v>
      </c>
      <c r="J84" s="5">
        <f t="shared" si="2"/>
        <v>43419</v>
      </c>
      <c r="L84" s="34"/>
      <c r="M84" s="34"/>
      <c r="N84" s="25"/>
      <c r="O84" s="25"/>
      <c r="P84" s="25"/>
      <c r="Q84" s="25"/>
      <c r="R84" s="25"/>
      <c r="S84" s="25"/>
      <c r="T84" s="25"/>
      <c r="U84" s="25"/>
    </row>
    <row r="85" spans="1:21" ht="20.100000000000001" customHeight="1" x14ac:dyDescent="0.25">
      <c r="A85" s="3" t="s">
        <v>23</v>
      </c>
      <c r="B85" s="4">
        <v>12749.873242578598</v>
      </c>
      <c r="C85" s="4">
        <v>14773.259796571529</v>
      </c>
      <c r="D85" s="4">
        <v>1029.8790327046713</v>
      </c>
      <c r="E85" s="4">
        <v>4381.4218270752881</v>
      </c>
      <c r="F85" s="4">
        <v>20650.655072706963</v>
      </c>
      <c r="G85" s="4">
        <v>13411.152426742234</v>
      </c>
      <c r="H85" s="4">
        <v>260.74414484465626</v>
      </c>
      <c r="I85" s="4">
        <v>7254.0144567760635</v>
      </c>
      <c r="J85" s="5">
        <f t="shared" si="2"/>
        <v>74511</v>
      </c>
      <c r="L85" s="34"/>
      <c r="M85" s="34"/>
      <c r="N85" s="25"/>
      <c r="O85" s="25"/>
      <c r="P85" s="25"/>
      <c r="Q85" s="25"/>
      <c r="R85" s="25"/>
      <c r="S85" s="25"/>
      <c r="T85" s="25"/>
      <c r="U85" s="25"/>
    </row>
    <row r="86" spans="1:21" ht="20.100000000000001" customHeight="1" x14ac:dyDescent="0.25">
      <c r="A86" s="3" t="s">
        <v>24</v>
      </c>
      <c r="B86" s="4">
        <v>68833.865367757317</v>
      </c>
      <c r="C86" s="4">
        <v>38224.119155087108</v>
      </c>
      <c r="D86" s="4">
        <v>58430.842438278742</v>
      </c>
      <c r="E86" s="4">
        <v>98050.521389241039</v>
      </c>
      <c r="F86" s="4">
        <v>30833.844550944665</v>
      </c>
      <c r="G86" s="4">
        <v>13740.826628081941</v>
      </c>
      <c r="H86" s="4">
        <v>29417.980490263304</v>
      </c>
      <c r="I86" s="4">
        <v>19522.999980345874</v>
      </c>
      <c r="J86" s="5">
        <f t="shared" si="2"/>
        <v>357055.00000000012</v>
      </c>
      <c r="L86" s="34"/>
      <c r="M86" s="34"/>
      <c r="N86" s="25"/>
      <c r="O86" s="25"/>
      <c r="P86" s="25"/>
      <c r="Q86" s="25"/>
      <c r="R86" s="25"/>
      <c r="S86" s="25"/>
      <c r="T86" s="25"/>
      <c r="U86" s="25"/>
    </row>
    <row r="87" spans="1:21" ht="20.100000000000001" customHeight="1" x14ac:dyDescent="0.25">
      <c r="A87" s="3" t="s">
        <v>25</v>
      </c>
      <c r="B87" s="4">
        <v>13390.134000153754</v>
      </c>
      <c r="C87" s="4">
        <v>31936.700447339703</v>
      </c>
      <c r="D87" s="4">
        <v>16061.921444034653</v>
      </c>
      <c r="E87" s="4">
        <v>26636.656885654575</v>
      </c>
      <c r="F87" s="4">
        <v>21717.03180417739</v>
      </c>
      <c r="G87" s="4">
        <v>10510.010288515587</v>
      </c>
      <c r="H87" s="4">
        <v>6986.599572481874</v>
      </c>
      <c r="I87" s="4">
        <v>2010.9455576424814</v>
      </c>
      <c r="J87" s="5">
        <f t="shared" si="2"/>
        <v>129250.00000000001</v>
      </c>
      <c r="L87" s="34"/>
      <c r="M87" s="34"/>
      <c r="N87" s="25"/>
      <c r="O87" s="25"/>
      <c r="P87" s="25"/>
      <c r="Q87" s="25"/>
      <c r="R87" s="25"/>
      <c r="S87" s="25"/>
      <c r="T87" s="25"/>
      <c r="U87" s="25"/>
    </row>
    <row r="88" spans="1:21" ht="20.100000000000001" customHeight="1" x14ac:dyDescent="0.25">
      <c r="A88" s="3" t="s">
        <v>26</v>
      </c>
      <c r="B88" s="4">
        <v>0</v>
      </c>
      <c r="C88" s="4">
        <v>0</v>
      </c>
      <c r="D88" s="4">
        <v>0</v>
      </c>
      <c r="E88" s="4">
        <v>9975</v>
      </c>
      <c r="F88" s="4">
        <v>10</v>
      </c>
      <c r="G88" s="4">
        <v>4</v>
      </c>
      <c r="H88" s="4">
        <v>0</v>
      </c>
      <c r="I88" s="4">
        <v>0</v>
      </c>
      <c r="J88" s="5">
        <f t="shared" si="2"/>
        <v>9989</v>
      </c>
      <c r="L88" s="34"/>
      <c r="M88" s="34"/>
      <c r="N88" s="25"/>
      <c r="O88" s="25"/>
      <c r="P88" s="25"/>
      <c r="Q88" s="25"/>
      <c r="R88" s="25"/>
      <c r="S88" s="25"/>
      <c r="T88" s="25"/>
      <c r="U88" s="25"/>
    </row>
    <row r="89" spans="1:21" ht="20.100000000000001" customHeight="1" x14ac:dyDescent="0.25">
      <c r="A89" s="3" t="s">
        <v>27</v>
      </c>
      <c r="B89" s="4">
        <v>11249.892204898682</v>
      </c>
      <c r="C89" s="4">
        <v>25326.528039052504</v>
      </c>
      <c r="D89" s="4">
        <v>7604.671759808416</v>
      </c>
      <c r="E89" s="4">
        <v>16192.885564147302</v>
      </c>
      <c r="F89" s="4">
        <v>35326.388737534384</v>
      </c>
      <c r="G89" s="4">
        <v>17318.244050670823</v>
      </c>
      <c r="H89" s="4">
        <v>7978.8864161129313</v>
      </c>
      <c r="I89" s="4">
        <v>7812.5032277749615</v>
      </c>
      <c r="J89" s="5">
        <f t="shared" si="2"/>
        <v>128809.99999999999</v>
      </c>
      <c r="L89" s="34"/>
      <c r="M89" s="34"/>
      <c r="N89" s="25"/>
      <c r="O89" s="25"/>
      <c r="P89" s="25"/>
      <c r="Q89" s="25"/>
      <c r="R89" s="25"/>
      <c r="S89" s="25"/>
      <c r="T89" s="25"/>
      <c r="U89" s="25"/>
    </row>
    <row r="90" spans="1:21" ht="20.100000000000001" customHeight="1" x14ac:dyDescent="0.25">
      <c r="A90" s="3" t="s">
        <v>28</v>
      </c>
      <c r="B90" s="4">
        <v>6502.679454855841</v>
      </c>
      <c r="C90" s="4">
        <v>3733.4667661850754</v>
      </c>
      <c r="D90" s="4">
        <v>3695.9640845236322</v>
      </c>
      <c r="E90" s="4">
        <v>30731.313677128226</v>
      </c>
      <c r="F90" s="4">
        <v>4479.6622585069017</v>
      </c>
      <c r="G90" s="4">
        <v>3853.7513675918972</v>
      </c>
      <c r="H90" s="4">
        <v>5223.4113030642548</v>
      </c>
      <c r="I90" s="4">
        <v>344.75108814417126</v>
      </c>
      <c r="J90" s="5">
        <f t="shared" si="2"/>
        <v>58565</v>
      </c>
      <c r="L90" s="34"/>
      <c r="M90" s="34"/>
      <c r="N90" s="25"/>
      <c r="O90" s="25"/>
      <c r="P90" s="25"/>
      <c r="Q90" s="25"/>
      <c r="R90" s="25"/>
      <c r="S90" s="25"/>
      <c r="T90" s="25"/>
      <c r="U90" s="25"/>
    </row>
    <row r="91" spans="1:21" ht="20.100000000000001" customHeight="1" x14ac:dyDescent="0.25">
      <c r="A91" s="3" t="s">
        <v>29</v>
      </c>
      <c r="B91" s="4">
        <v>6314.1165570919648</v>
      </c>
      <c r="C91" s="4">
        <v>0</v>
      </c>
      <c r="D91" s="4">
        <v>2899.5765169809974</v>
      </c>
      <c r="E91" s="4">
        <v>12782.364570538262</v>
      </c>
      <c r="F91" s="4">
        <v>8491.3683455542905</v>
      </c>
      <c r="G91" s="4">
        <v>5539.9856368797391</v>
      </c>
      <c r="H91" s="4">
        <v>29134.556069552229</v>
      </c>
      <c r="I91" s="4">
        <v>562.03230340251912</v>
      </c>
      <c r="J91" s="5">
        <f t="shared" si="2"/>
        <v>65724</v>
      </c>
      <c r="L91" s="34"/>
      <c r="M91" s="34"/>
      <c r="N91" s="25"/>
      <c r="O91" s="25"/>
      <c r="P91" s="25"/>
      <c r="Q91" s="25"/>
      <c r="R91" s="25"/>
      <c r="S91" s="25"/>
      <c r="T91" s="25"/>
      <c r="U91" s="25"/>
    </row>
    <row r="92" spans="1:21" ht="20.100000000000001" customHeight="1" x14ac:dyDescent="0.25">
      <c r="A92" s="3" t="s">
        <v>30</v>
      </c>
      <c r="B92" s="4">
        <v>3575.4452429558014</v>
      </c>
      <c r="C92" s="4">
        <v>184.23871728975564</v>
      </c>
      <c r="D92" s="4">
        <v>331.26536871974264</v>
      </c>
      <c r="E92" s="4">
        <v>1751.7011425737519</v>
      </c>
      <c r="F92" s="4">
        <v>4644.1605549333508</v>
      </c>
      <c r="G92" s="4">
        <v>113.87555917611084</v>
      </c>
      <c r="H92" s="4">
        <v>768.42965126679326</v>
      </c>
      <c r="I92" s="4">
        <v>279.88376308469424</v>
      </c>
      <c r="J92" s="5">
        <f t="shared" si="2"/>
        <v>11649</v>
      </c>
      <c r="L92" s="34"/>
      <c r="M92" s="34"/>
      <c r="N92" s="25"/>
      <c r="O92" s="25"/>
      <c r="P92" s="25"/>
      <c r="Q92" s="25"/>
      <c r="R92" s="25"/>
      <c r="S92" s="25"/>
      <c r="T92" s="25"/>
      <c r="U92" s="25"/>
    </row>
    <row r="93" spans="1:21" ht="20.100000000000001" customHeight="1" x14ac:dyDescent="0.25">
      <c r="A93" s="3" t="s">
        <v>31</v>
      </c>
      <c r="B93" s="4">
        <v>541.57993164959112</v>
      </c>
      <c r="C93" s="4">
        <v>130.71807697606931</v>
      </c>
      <c r="D93" s="4">
        <v>31.212438106555755</v>
      </c>
      <c r="E93" s="4">
        <v>16034.923188518667</v>
      </c>
      <c r="F93" s="4">
        <v>57.655530690537091</v>
      </c>
      <c r="G93" s="4">
        <v>18.784258156703977</v>
      </c>
      <c r="H93" s="4">
        <v>32.806005790759798</v>
      </c>
      <c r="I93" s="4">
        <v>126.32057011111561</v>
      </c>
      <c r="J93" s="5">
        <f t="shared" si="2"/>
        <v>16974</v>
      </c>
      <c r="L93" s="34"/>
      <c r="M93" s="34"/>
      <c r="N93" s="25"/>
      <c r="O93" s="25"/>
      <c r="P93" s="25"/>
      <c r="Q93" s="25"/>
      <c r="R93" s="25"/>
      <c r="S93" s="25"/>
      <c r="T93" s="25"/>
      <c r="U93" s="25"/>
    </row>
    <row r="94" spans="1:21" ht="20.100000000000001" customHeight="1" x14ac:dyDescent="0.25">
      <c r="A94" s="3" t="s">
        <v>32</v>
      </c>
      <c r="B94" s="4">
        <v>65.448806408492985</v>
      </c>
      <c r="C94" s="4">
        <v>11.251908396946565</v>
      </c>
      <c r="D94" s="4">
        <v>4.7079439252336446</v>
      </c>
      <c r="E94" s="4">
        <v>9598.3749727056256</v>
      </c>
      <c r="F94" s="4">
        <v>2188.6810838267911</v>
      </c>
      <c r="G94" s="4">
        <v>499.47804406218728</v>
      </c>
      <c r="H94" s="4">
        <v>16.509646302250804</v>
      </c>
      <c r="I94" s="4">
        <v>132.5475943724731</v>
      </c>
      <c r="J94" s="5">
        <f t="shared" si="2"/>
        <v>12517</v>
      </c>
      <c r="L94" s="34"/>
      <c r="M94" s="34"/>
      <c r="N94" s="25"/>
      <c r="O94" s="25"/>
      <c r="P94" s="25"/>
      <c r="Q94" s="25"/>
      <c r="R94" s="25"/>
      <c r="S94" s="25"/>
      <c r="T94" s="25"/>
      <c r="U94" s="25"/>
    </row>
    <row r="95" spans="1:21" ht="20.100000000000001" customHeight="1" x14ac:dyDescent="0.25">
      <c r="A95" s="3" t="s">
        <v>33</v>
      </c>
      <c r="B95" s="4">
        <v>13.31815561959654</v>
      </c>
      <c r="C95" s="4">
        <v>41.712009682252592</v>
      </c>
      <c r="D95" s="4">
        <v>1220.1007110052713</v>
      </c>
      <c r="E95" s="4">
        <v>80039.565655346712</v>
      </c>
      <c r="F95" s="4">
        <v>2175.8262358211559</v>
      </c>
      <c r="G95" s="4">
        <v>9084.0303590135609</v>
      </c>
      <c r="H95" s="4">
        <v>1733.4020060729749</v>
      </c>
      <c r="I95" s="4">
        <v>2.0448674384671635</v>
      </c>
      <c r="J95" s="5">
        <f t="shared" si="2"/>
        <v>94309.999999999985</v>
      </c>
      <c r="L95" s="34"/>
      <c r="M95" s="34"/>
      <c r="N95" s="25"/>
      <c r="O95" s="25"/>
      <c r="P95" s="25"/>
      <c r="Q95" s="25"/>
      <c r="R95" s="25"/>
      <c r="S95" s="25"/>
      <c r="T95" s="25"/>
      <c r="U95" s="25"/>
    </row>
    <row r="96" spans="1:21" ht="20.100000000000001" customHeight="1" x14ac:dyDescent="0.25">
      <c r="A96" s="3" t="s">
        <v>34</v>
      </c>
      <c r="B96" s="4">
        <v>3851.7421896489923</v>
      </c>
      <c r="C96" s="4">
        <v>551.53606823890209</v>
      </c>
      <c r="D96" s="4">
        <v>116.01701830579918</v>
      </c>
      <c r="E96" s="4">
        <v>2889.0991133055777</v>
      </c>
      <c r="F96" s="4">
        <v>15765.856561396888</v>
      </c>
      <c r="G96" s="4">
        <v>536.40746583170926</v>
      </c>
      <c r="H96" s="4">
        <v>1449.6388026489403</v>
      </c>
      <c r="I96" s="4">
        <v>234.7027806231898</v>
      </c>
      <c r="J96" s="5">
        <f t="shared" si="2"/>
        <v>25394.999999999996</v>
      </c>
      <c r="L96" s="34"/>
      <c r="M96" s="34"/>
      <c r="N96" s="25"/>
      <c r="O96" s="25"/>
      <c r="P96" s="25"/>
      <c r="Q96" s="25"/>
      <c r="R96" s="25"/>
      <c r="S96" s="25"/>
      <c r="T96" s="25"/>
      <c r="U96" s="25"/>
    </row>
    <row r="97" spans="1:21" ht="20.100000000000001" customHeight="1" x14ac:dyDescent="0.25">
      <c r="A97" s="3" t="s">
        <v>35</v>
      </c>
      <c r="B97" s="4">
        <v>0</v>
      </c>
      <c r="C97" s="4">
        <v>0</v>
      </c>
      <c r="D97" s="4">
        <v>7781</v>
      </c>
      <c r="E97" s="4">
        <v>0</v>
      </c>
      <c r="F97" s="4">
        <v>0</v>
      </c>
      <c r="G97" s="4">
        <v>0</v>
      </c>
      <c r="H97" s="4">
        <v>57205</v>
      </c>
      <c r="I97" s="4">
        <v>0</v>
      </c>
      <c r="J97" s="5">
        <f t="shared" si="2"/>
        <v>64986</v>
      </c>
      <c r="L97" s="34"/>
      <c r="M97" s="34"/>
      <c r="N97" s="25"/>
      <c r="O97" s="25"/>
      <c r="P97" s="25"/>
      <c r="Q97" s="25"/>
      <c r="R97" s="25"/>
      <c r="S97" s="25"/>
      <c r="T97" s="25"/>
      <c r="U97" s="25"/>
    </row>
    <row r="98" spans="1:21" ht="20.100000000000001" customHeight="1" x14ac:dyDescent="0.25">
      <c r="A98" s="3" t="s">
        <v>36</v>
      </c>
      <c r="B98" s="4">
        <v>5.8841927303465766</v>
      </c>
      <c r="C98" s="4">
        <v>224.31360946745559</v>
      </c>
      <c r="D98" s="4">
        <v>0</v>
      </c>
      <c r="E98" s="4">
        <v>21747.998321485022</v>
      </c>
      <c r="F98" s="4">
        <v>7287.8478904429812</v>
      </c>
      <c r="G98" s="4">
        <v>2246.4502769619558</v>
      </c>
      <c r="H98" s="4">
        <v>217.97627326254801</v>
      </c>
      <c r="I98" s="4">
        <v>40.529435649690953</v>
      </c>
      <c r="J98" s="5">
        <f t="shared" si="2"/>
        <v>31771.000000000007</v>
      </c>
      <c r="L98" s="34"/>
      <c r="M98" s="34"/>
      <c r="N98" s="25"/>
      <c r="O98" s="25"/>
      <c r="P98" s="25"/>
      <c r="Q98" s="25"/>
      <c r="R98" s="25"/>
      <c r="S98" s="25"/>
      <c r="T98" s="25"/>
      <c r="U98" s="25"/>
    </row>
    <row r="99" spans="1:21" ht="20.100000000000001" customHeight="1" x14ac:dyDescent="0.25">
      <c r="A99" s="3" t="s">
        <v>37</v>
      </c>
      <c r="B99" s="4">
        <v>1</v>
      </c>
      <c r="C99" s="4">
        <v>0</v>
      </c>
      <c r="D99" s="4">
        <v>0</v>
      </c>
      <c r="E99" s="4">
        <v>3028.6800935815277</v>
      </c>
      <c r="F99" s="4">
        <v>280.46363543891766</v>
      </c>
      <c r="G99" s="4">
        <v>520.52883735123589</v>
      </c>
      <c r="H99" s="4">
        <v>296.71976401179938</v>
      </c>
      <c r="I99" s="4">
        <v>21.607669616519175</v>
      </c>
      <c r="J99" s="5">
        <f t="shared" si="2"/>
        <v>4149</v>
      </c>
      <c r="L99" s="34"/>
      <c r="M99" s="34"/>
      <c r="N99" s="25"/>
      <c r="O99" s="25"/>
      <c r="P99" s="25"/>
      <c r="Q99" s="25"/>
      <c r="R99" s="25"/>
      <c r="S99" s="25"/>
      <c r="T99" s="25"/>
      <c r="U99" s="25"/>
    </row>
    <row r="100" spans="1:21" ht="20.100000000000001" customHeight="1" x14ac:dyDescent="0.25">
      <c r="A100" s="3" t="s">
        <v>38</v>
      </c>
      <c r="B100" s="4">
        <v>352.43333333333334</v>
      </c>
      <c r="C100" s="4">
        <v>2</v>
      </c>
      <c r="D100" s="4">
        <v>0</v>
      </c>
      <c r="E100" s="4">
        <v>920.63238095238103</v>
      </c>
      <c r="F100" s="4">
        <v>0</v>
      </c>
      <c r="G100" s="4">
        <v>24</v>
      </c>
      <c r="H100" s="4">
        <v>0</v>
      </c>
      <c r="I100" s="4">
        <v>17.934285714285714</v>
      </c>
      <c r="J100" s="5">
        <f t="shared" si="2"/>
        <v>1317.0000000000002</v>
      </c>
      <c r="L100" s="34"/>
      <c r="M100" s="34"/>
      <c r="N100" s="25"/>
      <c r="O100" s="25"/>
      <c r="P100" s="25"/>
      <c r="Q100" s="25"/>
      <c r="R100" s="25"/>
      <c r="S100" s="25"/>
      <c r="T100" s="25"/>
      <c r="U100" s="25"/>
    </row>
    <row r="101" spans="1:21" ht="20.100000000000001" customHeight="1" x14ac:dyDescent="0.25">
      <c r="A101" s="3" t="s">
        <v>39</v>
      </c>
      <c r="B101" s="4">
        <v>0</v>
      </c>
      <c r="C101" s="4">
        <v>0</v>
      </c>
      <c r="D101" s="4">
        <v>0</v>
      </c>
      <c r="E101" s="4">
        <v>5789.5943238731215</v>
      </c>
      <c r="F101" s="4">
        <v>0</v>
      </c>
      <c r="G101" s="4">
        <v>1.4056761268781301</v>
      </c>
      <c r="H101" s="4">
        <v>0</v>
      </c>
      <c r="I101" s="4">
        <v>0</v>
      </c>
      <c r="J101" s="5">
        <f t="shared" si="2"/>
        <v>5791</v>
      </c>
      <c r="L101" s="34"/>
      <c r="M101" s="34"/>
      <c r="N101" s="25"/>
      <c r="O101" s="25"/>
      <c r="P101" s="25"/>
      <c r="Q101" s="25"/>
      <c r="R101" s="25"/>
      <c r="S101" s="25"/>
      <c r="T101" s="25"/>
      <c r="U101" s="25"/>
    </row>
    <row r="102" spans="1:21" ht="20.100000000000001" customHeight="1" x14ac:dyDescent="0.25">
      <c r="A102" s="3" t="s">
        <v>40</v>
      </c>
      <c r="B102" s="4">
        <v>0</v>
      </c>
      <c r="C102" s="4">
        <v>0</v>
      </c>
      <c r="D102" s="4">
        <v>0</v>
      </c>
      <c r="E102" s="4">
        <v>2504.8152173913045</v>
      </c>
      <c r="F102" s="4">
        <v>0</v>
      </c>
      <c r="G102" s="4">
        <v>2.1847826086956523</v>
      </c>
      <c r="H102" s="4">
        <v>0</v>
      </c>
      <c r="I102" s="4">
        <v>0</v>
      </c>
      <c r="J102" s="5">
        <f t="shared" si="2"/>
        <v>2507</v>
      </c>
      <c r="L102" s="34"/>
      <c r="M102" s="34"/>
      <c r="N102" s="25"/>
      <c r="O102" s="25"/>
      <c r="P102" s="25"/>
      <c r="Q102" s="25"/>
      <c r="R102" s="25"/>
      <c r="S102" s="25"/>
      <c r="T102" s="25"/>
      <c r="U102" s="25"/>
    </row>
    <row r="103" spans="1:21" ht="20.100000000000001" customHeight="1" x14ac:dyDescent="0.25">
      <c r="A103" s="3" t="s">
        <v>41</v>
      </c>
      <c r="B103" s="4">
        <v>1372.9131489506049</v>
      </c>
      <c r="C103" s="4">
        <v>1962.257228618304</v>
      </c>
      <c r="D103" s="4">
        <v>720.14461496250738</v>
      </c>
      <c r="E103" s="4">
        <v>1072.4656343213683</v>
      </c>
      <c r="F103" s="4">
        <v>990.49961171608652</v>
      </c>
      <c r="G103" s="4">
        <v>1771.6402410755679</v>
      </c>
      <c r="H103" s="4">
        <v>2361.9997077606486</v>
      </c>
      <c r="I103" s="4">
        <v>3370.0798125949123</v>
      </c>
      <c r="J103" s="5">
        <f t="shared" si="2"/>
        <v>13622</v>
      </c>
      <c r="L103" s="34"/>
      <c r="M103" s="34"/>
      <c r="N103" s="25"/>
      <c r="O103" s="25"/>
      <c r="P103" s="25"/>
      <c r="Q103" s="25"/>
      <c r="R103" s="25"/>
      <c r="S103" s="25"/>
      <c r="T103" s="25"/>
      <c r="U103" s="25"/>
    </row>
    <row r="104" spans="1:21" ht="20.100000000000001" customHeight="1" x14ac:dyDescent="0.25">
      <c r="A104" s="3" t="s">
        <v>42</v>
      </c>
      <c r="B104" s="4">
        <v>0</v>
      </c>
      <c r="C104" s="4">
        <v>16092.785042016019</v>
      </c>
      <c r="D104" s="4">
        <v>104.25610637375343</v>
      </c>
      <c r="E104" s="4">
        <v>3966.2168182120572</v>
      </c>
      <c r="F104" s="4">
        <v>1440.037549900766</v>
      </c>
      <c r="G104" s="4">
        <v>0</v>
      </c>
      <c r="H104" s="4">
        <v>0</v>
      </c>
      <c r="I104" s="4">
        <v>79.704483497405093</v>
      </c>
      <c r="J104" s="5">
        <f t="shared" si="2"/>
        <v>21683.000000000004</v>
      </c>
      <c r="L104" s="34"/>
      <c r="M104" s="34"/>
      <c r="N104" s="25"/>
      <c r="O104" s="25"/>
      <c r="P104" s="25"/>
      <c r="Q104" s="25"/>
      <c r="R104" s="25"/>
      <c r="S104" s="25"/>
      <c r="T104" s="25"/>
      <c r="U104" s="25"/>
    </row>
    <row r="105" spans="1:21" ht="20.100000000000001" customHeight="1" x14ac:dyDescent="0.25">
      <c r="A105" s="3" t="s">
        <v>43</v>
      </c>
      <c r="B105" s="4">
        <v>299.09545521588848</v>
      </c>
      <c r="C105" s="4">
        <v>164.51047580151112</v>
      </c>
      <c r="D105" s="4">
        <v>126.62334217506631</v>
      </c>
      <c r="E105" s="4">
        <v>9706.041315881841</v>
      </c>
      <c r="F105" s="4">
        <v>0</v>
      </c>
      <c r="G105" s="4">
        <v>0</v>
      </c>
      <c r="H105" s="4">
        <v>176.72941092569184</v>
      </c>
      <c r="I105" s="4">
        <v>0</v>
      </c>
      <c r="J105" s="5">
        <f t="shared" si="2"/>
        <v>10473</v>
      </c>
      <c r="L105" s="34"/>
      <c r="M105" s="34"/>
      <c r="N105" s="25"/>
      <c r="O105" s="25"/>
      <c r="P105" s="25"/>
      <c r="Q105" s="25"/>
      <c r="R105" s="25"/>
      <c r="S105" s="25"/>
      <c r="T105" s="25"/>
      <c r="U105" s="25"/>
    </row>
    <row r="106" spans="1:21" ht="20.100000000000001" customHeight="1" x14ac:dyDescent="0.25">
      <c r="A106" s="3" t="s">
        <v>44</v>
      </c>
      <c r="B106" s="4">
        <v>2560.4226099399839</v>
      </c>
      <c r="C106" s="4">
        <v>160.14725407243245</v>
      </c>
      <c r="D106" s="4">
        <v>7962.5327147870257</v>
      </c>
      <c r="E106" s="4">
        <v>8335.8897305736718</v>
      </c>
      <c r="F106" s="4">
        <v>0</v>
      </c>
      <c r="G106" s="4">
        <v>21.218861209964412</v>
      </c>
      <c r="H106" s="4">
        <v>40.788829416922148</v>
      </c>
      <c r="I106" s="4">
        <v>0</v>
      </c>
      <c r="J106" s="5">
        <f t="shared" si="2"/>
        <v>19080.999999999996</v>
      </c>
      <c r="L106" s="34"/>
      <c r="M106" s="34"/>
      <c r="N106" s="25"/>
      <c r="O106" s="25"/>
      <c r="P106" s="25"/>
      <c r="Q106" s="25"/>
      <c r="R106" s="25"/>
      <c r="S106" s="25"/>
      <c r="T106" s="25"/>
      <c r="U106" s="25"/>
    </row>
    <row r="107" spans="1:21" ht="20.100000000000001" customHeight="1" x14ac:dyDescent="0.25">
      <c r="A107" s="3" t="s">
        <v>45</v>
      </c>
      <c r="B107" s="4">
        <v>319379.8874181179</v>
      </c>
      <c r="C107" s="4">
        <v>9056.3820118918193</v>
      </c>
      <c r="D107" s="4">
        <v>2023.5334393170792</v>
      </c>
      <c r="E107" s="4">
        <v>20926.705909793789</v>
      </c>
      <c r="F107" s="4">
        <v>169450.08981626993</v>
      </c>
      <c r="G107" s="4">
        <v>81730.776552892465</v>
      </c>
      <c r="H107" s="4">
        <v>15459.210043193365</v>
      </c>
      <c r="I107" s="4">
        <v>7427.414808523682</v>
      </c>
      <c r="J107" s="5">
        <f t="shared" si="2"/>
        <v>625454.00000000012</v>
      </c>
      <c r="L107" s="34"/>
      <c r="M107" s="34"/>
      <c r="N107" s="25"/>
      <c r="O107" s="25"/>
      <c r="P107" s="25"/>
      <c r="Q107" s="25"/>
      <c r="R107" s="25"/>
      <c r="S107" s="25"/>
      <c r="T107" s="25"/>
      <c r="U107" s="25"/>
    </row>
    <row r="108" spans="1:21" ht="20.100000000000001" customHeight="1" x14ac:dyDescent="0.25">
      <c r="A108" s="3" t="s">
        <v>46</v>
      </c>
      <c r="B108" s="4">
        <v>9305.3056049020761</v>
      </c>
      <c r="C108" s="4">
        <v>54174.953196781949</v>
      </c>
      <c r="D108" s="4">
        <v>367.73473290893276</v>
      </c>
      <c r="E108" s="4">
        <v>13590.85531469381</v>
      </c>
      <c r="F108" s="4">
        <v>80320.945192289189</v>
      </c>
      <c r="G108" s="4">
        <v>17903.917451710255</v>
      </c>
      <c r="H108" s="4">
        <v>377.01924720781784</v>
      </c>
      <c r="I108" s="4">
        <v>84216.269259505978</v>
      </c>
      <c r="J108" s="5">
        <f t="shared" si="2"/>
        <v>260257</v>
      </c>
      <c r="L108" s="34"/>
      <c r="M108" s="34"/>
      <c r="N108" s="25"/>
      <c r="O108" s="25"/>
      <c r="P108" s="25"/>
      <c r="Q108" s="25"/>
      <c r="R108" s="25"/>
      <c r="S108" s="25"/>
      <c r="T108" s="25"/>
      <c r="U108" s="25"/>
    </row>
    <row r="109" spans="1:21" ht="20.100000000000001" customHeight="1" x14ac:dyDescent="0.25">
      <c r="A109" s="3" t="s">
        <v>47</v>
      </c>
      <c r="B109" s="4">
        <v>2051.7309578899453</v>
      </c>
      <c r="C109" s="4">
        <v>53165.857296075112</v>
      </c>
      <c r="D109" s="4">
        <v>15456.507138454619</v>
      </c>
      <c r="E109" s="4">
        <v>27153.035715351925</v>
      </c>
      <c r="F109" s="4">
        <v>6872.0693019624323</v>
      </c>
      <c r="G109" s="4">
        <v>17074.534752936768</v>
      </c>
      <c r="H109" s="4">
        <v>1502.6262434447872</v>
      </c>
      <c r="I109" s="4">
        <v>5499.638593884426</v>
      </c>
      <c r="J109" s="5">
        <f t="shared" si="2"/>
        <v>128776.00000000003</v>
      </c>
      <c r="L109" s="34"/>
      <c r="M109" s="34"/>
      <c r="N109" s="25"/>
      <c r="O109" s="25"/>
      <c r="P109" s="25"/>
      <c r="Q109" s="25"/>
      <c r="R109" s="25"/>
      <c r="S109" s="25"/>
      <c r="T109" s="25"/>
      <c r="U109" s="25"/>
    </row>
    <row r="110" spans="1:21" ht="20.100000000000001" customHeight="1" x14ac:dyDescent="0.25">
      <c r="A110" s="3" t="s">
        <v>48</v>
      </c>
      <c r="B110" s="4">
        <v>2137.1981407611383</v>
      </c>
      <c r="C110" s="4">
        <v>41.964413246019099</v>
      </c>
      <c r="D110" s="4">
        <v>4904.2075512252131</v>
      </c>
      <c r="E110" s="4">
        <v>0</v>
      </c>
      <c r="F110" s="4">
        <v>2080.3635311148314</v>
      </c>
      <c r="G110" s="4">
        <v>9882.6358060987532</v>
      </c>
      <c r="H110" s="4">
        <v>2618.6184321873307</v>
      </c>
      <c r="I110" s="4">
        <v>4707.0121253667139</v>
      </c>
      <c r="J110" s="5">
        <f t="shared" si="2"/>
        <v>26371.999999999996</v>
      </c>
      <c r="L110" s="34"/>
      <c r="M110" s="34"/>
      <c r="N110" s="25"/>
      <c r="O110" s="25"/>
      <c r="P110" s="25"/>
      <c r="Q110" s="25"/>
      <c r="R110" s="25"/>
      <c r="S110" s="25"/>
      <c r="T110" s="25"/>
      <c r="U110" s="25"/>
    </row>
    <row r="111" spans="1:21" ht="20.100000000000001" customHeight="1" x14ac:dyDescent="0.25">
      <c r="A111" s="3" t="s">
        <v>49</v>
      </c>
      <c r="B111" s="4">
        <v>74537.636398247647</v>
      </c>
      <c r="C111" s="4">
        <v>48757.787381275615</v>
      </c>
      <c r="D111" s="4">
        <v>559.36061853300885</v>
      </c>
      <c r="E111" s="4">
        <v>10374.482813098166</v>
      </c>
      <c r="F111" s="4">
        <v>173656.8764054942</v>
      </c>
      <c r="G111" s="4">
        <v>24504.368165718886</v>
      </c>
      <c r="H111" s="4">
        <v>293.30916180272146</v>
      </c>
      <c r="I111" s="4">
        <v>108732.17905582979</v>
      </c>
      <c r="J111" s="5">
        <f t="shared" si="2"/>
        <v>441416</v>
      </c>
      <c r="L111" s="34"/>
      <c r="M111" s="34"/>
      <c r="N111" s="25"/>
      <c r="O111" s="25"/>
      <c r="P111" s="25"/>
      <c r="Q111" s="25"/>
      <c r="R111" s="25"/>
      <c r="S111" s="25"/>
      <c r="T111" s="25"/>
      <c r="U111" s="25"/>
    </row>
    <row r="112" spans="1:21" ht="20.100000000000001" customHeight="1" x14ac:dyDescent="0.25">
      <c r="A112" s="3" t="s">
        <v>50</v>
      </c>
      <c r="B112" s="4">
        <v>4064.8245853610551</v>
      </c>
      <c r="C112" s="4">
        <v>73252.237959328791</v>
      </c>
      <c r="D112" s="4">
        <v>194.10969316497082</v>
      </c>
      <c r="E112" s="4">
        <v>752.63174213307457</v>
      </c>
      <c r="F112" s="4">
        <v>47482.382212811928</v>
      </c>
      <c r="G112" s="4">
        <v>0</v>
      </c>
      <c r="H112" s="4">
        <v>0</v>
      </c>
      <c r="I112" s="4">
        <v>665.81380720017467</v>
      </c>
      <c r="J112" s="5">
        <f t="shared" si="2"/>
        <v>126412</v>
      </c>
      <c r="L112" s="34"/>
      <c r="M112" s="34"/>
      <c r="N112" s="25"/>
      <c r="O112" s="25"/>
      <c r="P112" s="25"/>
      <c r="Q112" s="25"/>
      <c r="R112" s="25"/>
      <c r="S112" s="25"/>
      <c r="T112" s="25"/>
      <c r="U112" s="25"/>
    </row>
    <row r="113" spans="1:21" ht="20.100000000000001" customHeight="1" x14ac:dyDescent="0.25">
      <c r="A113" s="3" t="s">
        <v>51</v>
      </c>
      <c r="B113" s="4">
        <v>207281.7929168393</v>
      </c>
      <c r="C113" s="4">
        <v>37519.744334718562</v>
      </c>
      <c r="D113" s="4">
        <v>28681.02419295465</v>
      </c>
      <c r="E113" s="4">
        <v>18038.994188388024</v>
      </c>
      <c r="F113" s="4">
        <v>32991.735647080612</v>
      </c>
      <c r="G113" s="4">
        <v>19368.008234113313</v>
      </c>
      <c r="H113" s="4">
        <v>3562.5885174552391</v>
      </c>
      <c r="I113" s="4">
        <v>8363.1119684502864</v>
      </c>
      <c r="J113" s="5">
        <f t="shared" si="2"/>
        <v>355807.00000000006</v>
      </c>
      <c r="L113" s="34"/>
      <c r="M113" s="34"/>
      <c r="N113" s="25"/>
      <c r="O113" s="25"/>
      <c r="P113" s="25"/>
      <c r="Q113" s="25"/>
      <c r="R113" s="25"/>
      <c r="S113" s="25"/>
      <c r="T113" s="25"/>
      <c r="U113" s="25"/>
    </row>
    <row r="114" spans="1:21" ht="20.100000000000001" customHeight="1" x14ac:dyDescent="0.25">
      <c r="A114" s="3" t="s">
        <v>52</v>
      </c>
      <c r="B114" s="4">
        <v>8630.5326472779016</v>
      </c>
      <c r="C114" s="4">
        <v>256.21639513953886</v>
      </c>
      <c r="D114" s="4">
        <v>45.603576751117735</v>
      </c>
      <c r="E114" s="4">
        <v>1013.4089914461906</v>
      </c>
      <c r="F114" s="4">
        <v>6827.5766079236673</v>
      </c>
      <c r="G114" s="4">
        <v>7217.5319707316903</v>
      </c>
      <c r="H114" s="4">
        <v>0</v>
      </c>
      <c r="I114" s="4">
        <v>1235.1298107298942</v>
      </c>
      <c r="J114" s="5">
        <f t="shared" si="2"/>
        <v>25226</v>
      </c>
      <c r="L114" s="34"/>
      <c r="M114" s="34"/>
      <c r="N114" s="25"/>
      <c r="O114" s="25"/>
      <c r="P114" s="25"/>
      <c r="Q114" s="25"/>
      <c r="R114" s="25"/>
      <c r="S114" s="25"/>
      <c r="T114" s="25"/>
      <c r="U114" s="25"/>
    </row>
    <row r="115" spans="1:21" ht="20.100000000000001" customHeight="1" x14ac:dyDescent="0.25">
      <c r="A115" s="3" t="s">
        <v>53</v>
      </c>
      <c r="B115" s="4">
        <v>21295.283101761615</v>
      </c>
      <c r="C115" s="4">
        <v>683.99689032627089</v>
      </c>
      <c r="D115" s="4">
        <v>107.91035065085364</v>
      </c>
      <c r="E115" s="4">
        <v>46.475718533201189</v>
      </c>
      <c r="F115" s="4">
        <v>7107.6325469584272</v>
      </c>
      <c r="G115" s="4">
        <v>0.70173267326732669</v>
      </c>
      <c r="H115" s="4">
        <v>52</v>
      </c>
      <c r="I115" s="4">
        <v>6327.9996590963647</v>
      </c>
      <c r="J115" s="5">
        <f t="shared" si="2"/>
        <v>35622</v>
      </c>
      <c r="L115" s="34"/>
      <c r="M115" s="34"/>
      <c r="N115" s="25"/>
      <c r="O115" s="25"/>
      <c r="P115" s="25"/>
      <c r="Q115" s="25"/>
      <c r="R115" s="25"/>
      <c r="S115" s="25"/>
      <c r="T115" s="25"/>
      <c r="U115" s="25"/>
    </row>
    <row r="116" spans="1:21" ht="20.100000000000001" customHeight="1" x14ac:dyDescent="0.25">
      <c r="A116" s="3" t="s">
        <v>54</v>
      </c>
      <c r="B116" s="4">
        <v>61777.174965843245</v>
      </c>
      <c r="C116" s="4">
        <v>21446.867590858808</v>
      </c>
      <c r="D116" s="4">
        <v>239618.3422790613</v>
      </c>
      <c r="E116" s="4">
        <v>8522.3080175134128</v>
      </c>
      <c r="F116" s="4">
        <v>14692.457307257051</v>
      </c>
      <c r="G116" s="4">
        <v>35136.960969217405</v>
      </c>
      <c r="H116" s="4">
        <v>33775.871577896774</v>
      </c>
      <c r="I116" s="4">
        <v>1689.6839590186194</v>
      </c>
      <c r="J116" s="5">
        <f t="shared" si="2"/>
        <v>416659.66666666663</v>
      </c>
      <c r="L116" s="34"/>
      <c r="M116" s="34"/>
      <c r="N116" s="25"/>
      <c r="O116" s="25"/>
      <c r="P116" s="25"/>
      <c r="Q116" s="25"/>
      <c r="R116" s="25"/>
      <c r="S116" s="25"/>
      <c r="T116" s="25"/>
      <c r="U116" s="25"/>
    </row>
    <row r="117" spans="1:21" ht="20.100000000000001" customHeight="1" x14ac:dyDescent="0.25">
      <c r="A117" s="3" t="s">
        <v>55</v>
      </c>
      <c r="B117" s="4">
        <v>255369.35788851921</v>
      </c>
      <c r="C117" s="4">
        <v>100527.95978850132</v>
      </c>
      <c r="D117" s="4">
        <v>18404.166692232149</v>
      </c>
      <c r="E117" s="4">
        <v>241823.45640606471</v>
      </c>
      <c r="F117" s="4">
        <v>13838.901305131336</v>
      </c>
      <c r="G117" s="4">
        <v>66902.367603788633</v>
      </c>
      <c r="H117" s="4">
        <v>26040.413587228988</v>
      </c>
      <c r="I117" s="4">
        <v>3740.2933952004114</v>
      </c>
      <c r="J117" s="5">
        <f t="shared" si="2"/>
        <v>726646.91666666674</v>
      </c>
      <c r="L117" s="34"/>
      <c r="M117" s="34"/>
      <c r="N117" s="25"/>
      <c r="O117" s="25"/>
      <c r="P117" s="25"/>
      <c r="Q117" s="25"/>
      <c r="R117" s="25"/>
      <c r="S117" s="25"/>
      <c r="T117" s="25"/>
      <c r="U117" s="25"/>
    </row>
    <row r="118" spans="1:21" ht="16.5" customHeight="1" thickBot="1" x14ac:dyDescent="0.25">
      <c r="A118" s="56" t="s">
        <v>10</v>
      </c>
      <c r="B118" s="57">
        <f t="shared" ref="B118:J118" si="3">SUM(B73:B117)</f>
        <v>1208913.1076180502</v>
      </c>
      <c r="C118" s="57">
        <f t="shared" si="3"/>
        <v>2402301.0845087548</v>
      </c>
      <c r="D118" s="57">
        <f t="shared" si="3"/>
        <v>1155062.9569120004</v>
      </c>
      <c r="E118" s="57">
        <f t="shared" si="3"/>
        <v>1271516.9972177888</v>
      </c>
      <c r="F118" s="57">
        <f t="shared" si="3"/>
        <v>898364.13890743651</v>
      </c>
      <c r="G118" s="57">
        <f t="shared" si="3"/>
        <v>604783.22615893953</v>
      </c>
      <c r="H118" s="57">
        <f t="shared" si="3"/>
        <v>1016758.6599595983</v>
      </c>
      <c r="I118" s="57">
        <f t="shared" si="3"/>
        <v>572256.04841440124</v>
      </c>
      <c r="J118" s="58">
        <f t="shared" si="3"/>
        <v>9129956.2196969688</v>
      </c>
      <c r="L118" s="34"/>
      <c r="M118" s="34"/>
      <c r="N118" s="25"/>
      <c r="O118" s="25"/>
      <c r="P118" s="25"/>
      <c r="Q118" s="25"/>
      <c r="R118" s="25"/>
      <c r="S118" s="25"/>
      <c r="T118" s="25"/>
      <c r="U118" s="25"/>
    </row>
    <row r="119" spans="1:21" ht="17.25" customHeight="1" x14ac:dyDescent="0.2">
      <c r="A119" s="214" t="s">
        <v>269</v>
      </c>
      <c r="B119" s="220"/>
      <c r="C119" s="220"/>
      <c r="D119" s="220"/>
      <c r="E119" s="220"/>
      <c r="F119" s="220"/>
      <c r="G119" s="220"/>
      <c r="H119" s="220"/>
      <c r="I119" s="220"/>
      <c r="J119" s="62"/>
      <c r="L119" s="34"/>
      <c r="M119" s="34"/>
      <c r="N119" s="25"/>
      <c r="O119" s="25"/>
      <c r="P119" s="25"/>
      <c r="Q119" s="25"/>
      <c r="R119" s="25"/>
      <c r="S119" s="25"/>
      <c r="T119" s="25"/>
      <c r="U119" s="25"/>
    </row>
    <row r="120" spans="1:21" ht="14.25" customHeight="1" x14ac:dyDescent="0.2">
      <c r="A120" s="205" t="s">
        <v>120</v>
      </c>
      <c r="B120" s="221"/>
      <c r="C120" s="221"/>
      <c r="D120" s="221"/>
      <c r="E120" s="221"/>
      <c r="F120" s="221"/>
      <c r="G120" s="221"/>
      <c r="H120" s="221"/>
      <c r="I120" s="221"/>
      <c r="J120" s="222"/>
      <c r="K120" s="223"/>
      <c r="L120" s="34"/>
      <c r="M120" s="34"/>
      <c r="N120" s="25"/>
      <c r="O120" s="25"/>
      <c r="P120" s="25"/>
      <c r="Q120" s="25"/>
      <c r="R120" s="25"/>
      <c r="S120" s="25"/>
      <c r="T120" s="25"/>
      <c r="U120" s="25"/>
    </row>
    <row r="121" spans="1:21" s="38" customFormat="1" ht="15.75" customHeight="1" x14ac:dyDescent="0.2">
      <c r="A121" s="205" t="s">
        <v>268</v>
      </c>
      <c r="B121" s="213"/>
      <c r="C121" s="213"/>
      <c r="D121" s="213"/>
      <c r="E121" s="213"/>
      <c r="F121" s="205"/>
      <c r="G121" s="205"/>
      <c r="H121" s="213"/>
      <c r="I121" s="213"/>
      <c r="J121" s="46"/>
      <c r="K121" s="26"/>
      <c r="L121" s="46"/>
      <c r="M121" s="47"/>
      <c r="N121" s="39"/>
      <c r="O121" s="39"/>
      <c r="P121" s="39"/>
      <c r="Q121" s="39"/>
      <c r="R121" s="39"/>
    </row>
    <row r="122" spans="1:21" s="38" customFormat="1" ht="15" customHeight="1" x14ac:dyDescent="0.2">
      <c r="A122" s="43" t="s">
        <v>258</v>
      </c>
      <c r="B122" s="205"/>
      <c r="C122" s="205"/>
      <c r="D122" s="205"/>
      <c r="E122" s="205"/>
      <c r="F122" s="205"/>
      <c r="G122" s="205"/>
      <c r="H122" s="205"/>
      <c r="I122" s="205"/>
      <c r="K122" s="26"/>
      <c r="M122" s="47"/>
      <c r="N122" s="39"/>
      <c r="O122" s="39"/>
      <c r="P122" s="39"/>
      <c r="Q122" s="39"/>
      <c r="R122" s="39"/>
    </row>
    <row r="123" spans="1:21" s="38" customFormat="1" ht="20.25" customHeight="1" x14ac:dyDescent="0.2">
      <c r="A123" s="205"/>
      <c r="B123" s="205"/>
      <c r="C123" s="205"/>
      <c r="D123" s="205"/>
      <c r="E123" s="205"/>
      <c r="F123" s="205"/>
      <c r="G123" s="205"/>
      <c r="H123" s="205"/>
      <c r="I123" s="205"/>
      <c r="K123" s="26"/>
      <c r="M123" s="47"/>
      <c r="N123" s="39"/>
      <c r="O123" s="39"/>
      <c r="P123" s="39"/>
      <c r="Q123" s="39"/>
      <c r="R123" s="39"/>
    </row>
    <row r="124" spans="1:21" s="25" customFormat="1" x14ac:dyDescent="0.2">
      <c r="K124" s="26"/>
      <c r="L124" s="34"/>
      <c r="M124" s="34"/>
    </row>
    <row r="125" spans="1:21" s="25" customFormat="1" x14ac:dyDescent="0.2">
      <c r="K125" s="26"/>
      <c r="L125" s="34"/>
      <c r="M125" s="34"/>
    </row>
    <row r="126" spans="1:21" s="25" customFormat="1" x14ac:dyDescent="0.2">
      <c r="K126" s="26"/>
      <c r="L126" s="34"/>
      <c r="M126" s="34"/>
    </row>
    <row r="127" spans="1:21" s="25" customFormat="1" x14ac:dyDescent="0.2">
      <c r="K127" s="26"/>
      <c r="L127" s="34"/>
      <c r="M127" s="34"/>
    </row>
    <row r="128" spans="1:21" s="25" customFormat="1" x14ac:dyDescent="0.2">
      <c r="K128" s="26"/>
      <c r="L128" s="34"/>
      <c r="M128" s="34"/>
    </row>
    <row r="129" spans="1:21" s="25" customFormat="1" ht="18" customHeight="1" x14ac:dyDescent="0.25">
      <c r="A129" s="248" t="s">
        <v>126</v>
      </c>
      <c r="B129" s="248"/>
      <c r="C129" s="248"/>
      <c r="D129" s="248"/>
      <c r="E129" s="248"/>
      <c r="F129" s="248"/>
      <c r="G129" s="248"/>
      <c r="H129" s="248"/>
      <c r="I129" s="248"/>
      <c r="J129" s="248"/>
      <c r="K129" s="26"/>
      <c r="L129" s="34"/>
      <c r="M129" s="34"/>
    </row>
    <row r="130" spans="1:21" s="25" customFormat="1" ht="4.5" customHeight="1" x14ac:dyDescent="0.2">
      <c r="K130" s="26"/>
      <c r="L130" s="34"/>
      <c r="M130" s="34"/>
    </row>
    <row r="131" spans="1:21" s="25" customFormat="1" ht="15.75" x14ac:dyDescent="0.25">
      <c r="A131" s="248" t="s">
        <v>74</v>
      </c>
      <c r="B131" s="248"/>
      <c r="C131" s="248"/>
      <c r="D131" s="248"/>
      <c r="E131" s="248"/>
      <c r="F131" s="248"/>
      <c r="G131" s="248"/>
      <c r="H131" s="248"/>
      <c r="I131" s="248"/>
      <c r="J131" s="248"/>
      <c r="K131" s="26"/>
      <c r="L131" s="34"/>
      <c r="M131" s="34"/>
    </row>
    <row r="132" spans="1:21" s="25" customFormat="1" ht="15.75" x14ac:dyDescent="0.25">
      <c r="A132" s="248" t="s">
        <v>56</v>
      </c>
      <c r="B132" s="248"/>
      <c r="C132" s="248"/>
      <c r="D132" s="248"/>
      <c r="E132" s="248"/>
      <c r="F132" s="248"/>
      <c r="G132" s="248"/>
      <c r="H132" s="248"/>
      <c r="I132" s="248"/>
      <c r="J132" s="248"/>
      <c r="K132" s="26"/>
      <c r="L132" s="34"/>
      <c r="M132" s="34"/>
    </row>
    <row r="133" spans="1:21" s="25" customFormat="1" ht="2.25" customHeight="1" thickBot="1" x14ac:dyDescent="0.25">
      <c r="A133" s="27"/>
      <c r="K133" s="26"/>
      <c r="L133" s="34"/>
      <c r="M133" s="34"/>
    </row>
    <row r="134" spans="1:21" ht="19.5" customHeight="1" x14ac:dyDescent="0.2">
      <c r="A134" s="59" t="s">
        <v>1</v>
      </c>
      <c r="B134" s="60" t="s">
        <v>2</v>
      </c>
      <c r="C134" s="60" t="s">
        <v>3</v>
      </c>
      <c r="D134" s="60" t="s">
        <v>4</v>
      </c>
      <c r="E134" s="60" t="s">
        <v>5</v>
      </c>
      <c r="F134" s="60" t="s">
        <v>6</v>
      </c>
      <c r="G134" s="60" t="s">
        <v>7</v>
      </c>
      <c r="H134" s="60" t="s">
        <v>8</v>
      </c>
      <c r="I134" s="60" t="s">
        <v>9</v>
      </c>
      <c r="J134" s="61" t="s">
        <v>10</v>
      </c>
      <c r="L134" s="34"/>
      <c r="M134" s="34"/>
      <c r="N134" s="25"/>
      <c r="O134" s="25"/>
      <c r="P134" s="25"/>
      <c r="Q134" s="25"/>
      <c r="R134" s="25"/>
      <c r="S134" s="25"/>
      <c r="T134" s="25"/>
      <c r="U134" s="25"/>
    </row>
    <row r="135" spans="1:21" ht="20.100000000000001" customHeight="1" x14ac:dyDescent="0.25">
      <c r="A135" s="3" t="s">
        <v>11</v>
      </c>
      <c r="B135" s="4">
        <v>130344.96898113248</v>
      </c>
      <c r="C135" s="4">
        <v>5936568.7155795479</v>
      </c>
      <c r="D135" s="4">
        <v>2856372.873151599</v>
      </c>
      <c r="E135" s="4">
        <v>2256015.9899678952</v>
      </c>
      <c r="F135" s="4">
        <v>80318.517483697171</v>
      </c>
      <c r="G135" s="4">
        <v>3020</v>
      </c>
      <c r="H135" s="4">
        <v>305272.45204569539</v>
      </c>
      <c r="I135" s="4">
        <v>244258.02975026667</v>
      </c>
      <c r="J135" s="5">
        <f>SUM(B135:I135)</f>
        <v>11812171.546959834</v>
      </c>
      <c r="L135" s="34"/>
      <c r="M135" s="34"/>
      <c r="N135" s="25"/>
      <c r="O135" s="25"/>
      <c r="P135" s="25"/>
      <c r="Q135" s="25"/>
      <c r="R135" s="25"/>
      <c r="S135" s="25"/>
      <c r="T135" s="25"/>
      <c r="U135" s="25"/>
    </row>
    <row r="136" spans="1:21" ht="20.100000000000001" customHeight="1" x14ac:dyDescent="0.25">
      <c r="A136" s="3" t="s">
        <v>12</v>
      </c>
      <c r="B136" s="4">
        <v>90457.193389237349</v>
      </c>
      <c r="C136" s="4">
        <v>41518.755629728308</v>
      </c>
      <c r="D136" s="4">
        <v>51496.980139525782</v>
      </c>
      <c r="E136" s="4">
        <v>31706.631529914222</v>
      </c>
      <c r="F136" s="4">
        <v>44399.024073833476</v>
      </c>
      <c r="G136" s="4">
        <v>51498.347462420294</v>
      </c>
      <c r="H136" s="4">
        <v>399824.68136952154</v>
      </c>
      <c r="I136" s="4">
        <v>39897.386405819001</v>
      </c>
      <c r="J136" s="5">
        <f>SUM(B136:I136)</f>
        <v>750798.99999999988</v>
      </c>
      <c r="L136" s="34"/>
      <c r="M136" s="34"/>
      <c r="N136" s="25"/>
      <c r="O136" s="25"/>
      <c r="P136" s="25"/>
      <c r="Q136" s="25"/>
      <c r="R136" s="25"/>
      <c r="S136" s="25"/>
      <c r="T136" s="25"/>
      <c r="U136" s="25"/>
    </row>
    <row r="137" spans="1:21" ht="20.100000000000001" customHeight="1" x14ac:dyDescent="0.25">
      <c r="A137" s="3" t="s">
        <v>13</v>
      </c>
      <c r="B137" s="4">
        <v>0</v>
      </c>
      <c r="C137" s="4">
        <v>0</v>
      </c>
      <c r="D137" s="4">
        <v>2351.7587793878738</v>
      </c>
      <c r="E137" s="4">
        <v>0</v>
      </c>
      <c r="F137" s="4">
        <v>0</v>
      </c>
      <c r="G137" s="4">
        <v>34768.24122061213</v>
      </c>
      <c r="H137" s="4">
        <v>4628</v>
      </c>
      <c r="I137" s="4">
        <v>0</v>
      </c>
      <c r="J137" s="5">
        <f>SUM(B137:I137)</f>
        <v>41748</v>
      </c>
      <c r="L137" s="34"/>
      <c r="M137" s="34"/>
      <c r="N137" s="25"/>
      <c r="O137" s="25"/>
      <c r="P137" s="25"/>
      <c r="Q137" s="25"/>
      <c r="R137" s="25"/>
      <c r="S137" s="25"/>
      <c r="T137" s="25"/>
      <c r="U137" s="25"/>
    </row>
    <row r="138" spans="1:21" ht="20.100000000000001" customHeight="1" x14ac:dyDescent="0.25">
      <c r="A138" s="3" t="s">
        <v>57</v>
      </c>
      <c r="B138" s="4">
        <v>10243.726447744662</v>
      </c>
      <c r="C138" s="4">
        <v>315896.57340568129</v>
      </c>
      <c r="D138" s="4">
        <v>31877.360196808215</v>
      </c>
      <c r="E138" s="4">
        <v>8514.4808174235204</v>
      </c>
      <c r="F138" s="4">
        <v>68703.671514996618</v>
      </c>
      <c r="G138" s="4">
        <v>32348.814369662294</v>
      </c>
      <c r="H138" s="4">
        <v>2330.4380580675434</v>
      </c>
      <c r="I138" s="4">
        <v>71846.734971308135</v>
      </c>
      <c r="J138" s="5">
        <f>SUM(B138:I138)</f>
        <v>541761.79978169221</v>
      </c>
      <c r="L138" s="34"/>
      <c r="M138" s="34"/>
      <c r="N138" s="25"/>
      <c r="O138" s="25"/>
      <c r="P138" s="25"/>
      <c r="Q138" s="25"/>
      <c r="R138" s="25"/>
      <c r="S138" s="25"/>
      <c r="T138" s="25"/>
      <c r="U138" s="25"/>
    </row>
    <row r="139" spans="1:21" ht="20.100000000000001" customHeight="1" x14ac:dyDescent="0.25">
      <c r="A139" s="3" t="s">
        <v>15</v>
      </c>
      <c r="B139" s="4">
        <v>3.6049382716049383</v>
      </c>
      <c r="C139" s="4">
        <v>1992.3046663102041</v>
      </c>
      <c r="D139" s="4">
        <v>32042.205274281489</v>
      </c>
      <c r="E139" s="4">
        <v>70.977786814415694</v>
      </c>
      <c r="F139" s="4">
        <v>159.08056727494534</v>
      </c>
      <c r="G139" s="4">
        <v>99.457484746148467</v>
      </c>
      <c r="H139" s="4">
        <v>72804.629214257104</v>
      </c>
      <c r="I139" s="4">
        <v>4994.7400680440878</v>
      </c>
      <c r="J139" s="5">
        <f t="shared" ref="J139:J177" si="4">SUM(B139:I139)</f>
        <v>112167.00000000001</v>
      </c>
      <c r="L139" s="34"/>
      <c r="M139" s="34"/>
      <c r="N139" s="25"/>
      <c r="O139" s="25"/>
      <c r="P139" s="25"/>
      <c r="Q139" s="25"/>
      <c r="R139" s="25"/>
      <c r="S139" s="25"/>
      <c r="T139" s="25"/>
      <c r="U139" s="25"/>
    </row>
    <row r="140" spans="1:21" ht="20.100000000000001" customHeight="1" x14ac:dyDescent="0.25">
      <c r="A140" s="3" t="s">
        <v>16</v>
      </c>
      <c r="B140" s="4">
        <v>3153.9081099918894</v>
      </c>
      <c r="C140" s="4">
        <v>1618.7234244756287</v>
      </c>
      <c r="D140" s="4">
        <v>9689.5575029951524</v>
      </c>
      <c r="E140" s="4">
        <v>20578.9737556244</v>
      </c>
      <c r="F140" s="4">
        <v>32232.537181583786</v>
      </c>
      <c r="G140" s="4">
        <v>5803.0603534272232</v>
      </c>
      <c r="H140" s="4">
        <v>276410.83008398057</v>
      </c>
      <c r="I140" s="4">
        <v>20382.409587921346</v>
      </c>
      <c r="J140" s="5">
        <f t="shared" si="4"/>
        <v>369870</v>
      </c>
      <c r="L140" s="34"/>
      <c r="M140" s="34"/>
      <c r="N140" s="25"/>
      <c r="O140" s="25"/>
      <c r="P140" s="25"/>
      <c r="Q140" s="25"/>
      <c r="R140" s="25"/>
      <c r="S140" s="25"/>
      <c r="T140" s="25"/>
      <c r="U140" s="25"/>
    </row>
    <row r="141" spans="1:21" ht="20.100000000000001" customHeight="1" x14ac:dyDescent="0.25">
      <c r="A141" s="3" t="s">
        <v>17</v>
      </c>
      <c r="B141" s="4">
        <v>370.02831540059827</v>
      </c>
      <c r="C141" s="4">
        <v>4370.8599251304722</v>
      </c>
      <c r="D141" s="4">
        <v>13198.253247428755</v>
      </c>
      <c r="E141" s="4">
        <v>832.80231295847636</v>
      </c>
      <c r="F141" s="4">
        <v>6155.0625396756705</v>
      </c>
      <c r="G141" s="4">
        <v>47573.716480222371</v>
      </c>
      <c r="H141" s="4">
        <v>90666.312323440536</v>
      </c>
      <c r="I141" s="4">
        <v>52064.964855743106</v>
      </c>
      <c r="J141" s="5">
        <f t="shared" si="4"/>
        <v>215232</v>
      </c>
      <c r="L141" s="34"/>
      <c r="M141" s="34"/>
      <c r="N141" s="25"/>
      <c r="O141" s="25"/>
      <c r="P141" s="25"/>
      <c r="Q141" s="25"/>
      <c r="R141" s="25"/>
      <c r="S141" s="25"/>
      <c r="T141" s="25"/>
      <c r="U141" s="25"/>
    </row>
    <row r="142" spans="1:21" ht="20.100000000000001" customHeight="1" x14ac:dyDescent="0.25">
      <c r="A142" s="3" t="s">
        <v>18</v>
      </c>
      <c r="B142" s="4">
        <v>25.202105263157897</v>
      </c>
      <c r="C142" s="4">
        <v>0</v>
      </c>
      <c r="D142" s="4">
        <v>43.844210526315791</v>
      </c>
      <c r="E142" s="4">
        <v>98.844037025236247</v>
      </c>
      <c r="F142" s="4">
        <v>3209.0765093749014</v>
      </c>
      <c r="G142" s="4">
        <v>1960.1250551072576</v>
      </c>
      <c r="H142" s="4">
        <v>3588.9080827031312</v>
      </c>
      <c r="I142" s="4">
        <v>60</v>
      </c>
      <c r="J142" s="5">
        <f t="shared" si="4"/>
        <v>8986</v>
      </c>
      <c r="L142" s="34"/>
      <c r="M142" s="34"/>
      <c r="N142" s="25"/>
      <c r="O142" s="25"/>
      <c r="P142" s="25"/>
      <c r="Q142" s="25"/>
      <c r="R142" s="25"/>
      <c r="S142" s="25"/>
      <c r="T142" s="25"/>
      <c r="U142" s="25"/>
    </row>
    <row r="143" spans="1:21" ht="20.100000000000001" customHeight="1" x14ac:dyDescent="0.25">
      <c r="A143" s="3" t="s">
        <v>19</v>
      </c>
      <c r="B143" s="4">
        <v>36178.361518424594</v>
      </c>
      <c r="C143" s="4">
        <v>12544.145094796535</v>
      </c>
      <c r="D143" s="4">
        <v>43325.749345408745</v>
      </c>
      <c r="E143" s="4">
        <v>2766.6212961184742</v>
      </c>
      <c r="F143" s="4">
        <v>70087.281307562502</v>
      </c>
      <c r="G143" s="4">
        <v>87822.947149259096</v>
      </c>
      <c r="H143" s="4">
        <v>191306.32856470789</v>
      </c>
      <c r="I143" s="4">
        <v>17785.565723722164</v>
      </c>
      <c r="J143" s="5">
        <f t="shared" si="4"/>
        <v>461817</v>
      </c>
      <c r="L143" s="34"/>
      <c r="M143" s="34"/>
      <c r="N143" s="25"/>
      <c r="O143" s="25"/>
      <c r="P143" s="25"/>
      <c r="Q143" s="25"/>
      <c r="R143" s="25"/>
      <c r="S143" s="25"/>
      <c r="T143" s="25"/>
      <c r="U143" s="25"/>
    </row>
    <row r="144" spans="1:21" ht="20.100000000000001" customHeight="1" x14ac:dyDescent="0.25">
      <c r="A144" s="3" t="s">
        <v>20</v>
      </c>
      <c r="B144" s="4">
        <v>178929.71284977207</v>
      </c>
      <c r="C144" s="4">
        <v>106232.01024249224</v>
      </c>
      <c r="D144" s="4">
        <v>29076.381762992532</v>
      </c>
      <c r="E144" s="4">
        <v>249092.28958731328</v>
      </c>
      <c r="F144" s="4">
        <v>41237.031951324367</v>
      </c>
      <c r="G144" s="4">
        <v>14970.122706962398</v>
      </c>
      <c r="H144" s="4">
        <v>262070.13647738402</v>
      </c>
      <c r="I144" s="4">
        <v>29124.314421759114</v>
      </c>
      <c r="J144" s="5">
        <f t="shared" si="4"/>
        <v>910732</v>
      </c>
      <c r="L144" s="34"/>
      <c r="M144" s="34"/>
      <c r="N144" s="25"/>
      <c r="O144" s="25"/>
      <c r="P144" s="25"/>
      <c r="Q144" s="25"/>
      <c r="R144" s="25"/>
      <c r="S144" s="25"/>
      <c r="T144" s="25"/>
      <c r="U144" s="25"/>
    </row>
    <row r="145" spans="1:21" ht="20.100000000000001" customHeight="1" x14ac:dyDescent="0.25">
      <c r="A145" s="3" t="s">
        <v>21</v>
      </c>
      <c r="B145" s="4">
        <v>9447.864667979793</v>
      </c>
      <c r="C145" s="4">
        <v>223611.21387836314</v>
      </c>
      <c r="D145" s="4">
        <v>2524.8732498727932</v>
      </c>
      <c r="E145" s="4">
        <v>30766.997283820798</v>
      </c>
      <c r="F145" s="4">
        <v>131541.8098988393</v>
      </c>
      <c r="G145" s="4">
        <v>101893.74845669349</v>
      </c>
      <c r="H145" s="4">
        <v>2253.7635761378474</v>
      </c>
      <c r="I145" s="4">
        <v>138349.72898829283</v>
      </c>
      <c r="J145" s="5">
        <f t="shared" si="4"/>
        <v>640390</v>
      </c>
      <c r="L145" s="34"/>
      <c r="M145" s="34"/>
      <c r="N145" s="25"/>
      <c r="O145" s="25"/>
      <c r="P145" s="25"/>
      <c r="Q145" s="25"/>
      <c r="R145" s="25"/>
      <c r="S145" s="25"/>
      <c r="T145" s="25"/>
      <c r="U145" s="25"/>
    </row>
    <row r="146" spans="1:21" ht="20.100000000000001" customHeight="1" x14ac:dyDescent="0.25">
      <c r="A146" s="3" t="s">
        <v>22</v>
      </c>
      <c r="B146" s="4">
        <v>0</v>
      </c>
      <c r="C146" s="4">
        <v>0</v>
      </c>
      <c r="D146" s="4">
        <v>0</v>
      </c>
      <c r="E146" s="4">
        <v>1535800.7832541328</v>
      </c>
      <c r="F146" s="4">
        <v>53539.665244085394</v>
      </c>
      <c r="G146" s="4">
        <v>16509.551501781774</v>
      </c>
      <c r="H146" s="4">
        <v>433</v>
      </c>
      <c r="I146" s="4">
        <v>0</v>
      </c>
      <c r="J146" s="5">
        <f t="shared" si="4"/>
        <v>1606283</v>
      </c>
      <c r="L146" s="34"/>
      <c r="M146" s="34"/>
      <c r="N146" s="25"/>
      <c r="O146" s="25"/>
      <c r="P146" s="25"/>
      <c r="Q146" s="25"/>
      <c r="R146" s="25"/>
      <c r="S146" s="25"/>
      <c r="T146" s="25"/>
      <c r="U146" s="25"/>
    </row>
    <row r="147" spans="1:21" ht="20.100000000000001" customHeight="1" x14ac:dyDescent="0.25">
      <c r="A147" s="3" t="s">
        <v>23</v>
      </c>
      <c r="B147" s="4">
        <v>139413.71287209701</v>
      </c>
      <c r="C147" s="4">
        <v>126746.84859893733</v>
      </c>
      <c r="D147" s="4">
        <v>6904.3479749438866</v>
      </c>
      <c r="E147" s="4">
        <v>32962.822826780946</v>
      </c>
      <c r="F147" s="4">
        <v>207369.67313791311</v>
      </c>
      <c r="G147" s="4">
        <v>72747.460896276534</v>
      </c>
      <c r="H147" s="4">
        <v>3089.4161013206249</v>
      </c>
      <c r="I147" s="4">
        <v>98558.717591730558</v>
      </c>
      <c r="J147" s="5">
        <f t="shared" si="4"/>
        <v>687793</v>
      </c>
      <c r="L147" s="34"/>
      <c r="M147" s="34"/>
      <c r="N147" s="25"/>
      <c r="O147" s="25"/>
      <c r="P147" s="25"/>
      <c r="Q147" s="25"/>
      <c r="R147" s="25"/>
      <c r="S147" s="25"/>
      <c r="T147" s="25"/>
      <c r="U147" s="25"/>
    </row>
    <row r="148" spans="1:21" ht="20.100000000000001" customHeight="1" x14ac:dyDescent="0.25">
      <c r="A148" s="3" t="s">
        <v>24</v>
      </c>
      <c r="B148" s="4">
        <v>863358.45900140319</v>
      </c>
      <c r="C148" s="4">
        <v>301709.36717386823</v>
      </c>
      <c r="D148" s="4">
        <v>446299.83026921237</v>
      </c>
      <c r="E148" s="4">
        <v>1129004.0884531236</v>
      </c>
      <c r="F148" s="4">
        <v>261148.10402591454</v>
      </c>
      <c r="G148" s="4">
        <v>86524.65085482836</v>
      </c>
      <c r="H148" s="4">
        <v>266343.75624366087</v>
      </c>
      <c r="I148" s="4">
        <v>159907.74397798884</v>
      </c>
      <c r="J148" s="5">
        <f t="shared" si="4"/>
        <v>3514296</v>
      </c>
      <c r="L148" s="34"/>
      <c r="M148" s="34"/>
      <c r="N148" s="25"/>
      <c r="O148" s="25"/>
      <c r="P148" s="25"/>
      <c r="Q148" s="25"/>
      <c r="R148" s="25"/>
      <c r="S148" s="25"/>
      <c r="T148" s="25"/>
      <c r="U148" s="25"/>
    </row>
    <row r="149" spans="1:21" ht="20.100000000000001" customHeight="1" x14ac:dyDescent="0.25">
      <c r="A149" s="3" t="s">
        <v>25</v>
      </c>
      <c r="B149" s="4">
        <v>250038.45323966525</v>
      </c>
      <c r="C149" s="4">
        <v>113473.97220176291</v>
      </c>
      <c r="D149" s="4">
        <v>65386.398561930677</v>
      </c>
      <c r="E149" s="4">
        <v>139135.3689369135</v>
      </c>
      <c r="F149" s="4">
        <v>256339.03027453081</v>
      </c>
      <c r="G149" s="4">
        <v>51867.958754294028</v>
      </c>
      <c r="H149" s="4">
        <v>80286.083969128696</v>
      </c>
      <c r="I149" s="4">
        <v>14972.734061774134</v>
      </c>
      <c r="J149" s="5">
        <f t="shared" si="4"/>
        <v>971500.00000000012</v>
      </c>
      <c r="L149" s="34"/>
      <c r="M149" s="34"/>
      <c r="N149" s="25"/>
      <c r="O149" s="25"/>
      <c r="P149" s="25"/>
      <c r="Q149" s="25"/>
      <c r="R149" s="25"/>
      <c r="S149" s="25"/>
      <c r="T149" s="25"/>
      <c r="U149" s="25"/>
    </row>
    <row r="150" spans="1:21" ht="20.100000000000001" customHeight="1" x14ac:dyDescent="0.25">
      <c r="A150" s="3" t="s">
        <v>26</v>
      </c>
      <c r="B150" s="4">
        <v>0</v>
      </c>
      <c r="C150" s="4">
        <v>0</v>
      </c>
      <c r="D150" s="4">
        <v>0</v>
      </c>
      <c r="E150" s="4">
        <v>73960</v>
      </c>
      <c r="F150" s="4">
        <v>70</v>
      </c>
      <c r="G150" s="4">
        <v>20</v>
      </c>
      <c r="H150" s="4">
        <v>0</v>
      </c>
      <c r="I150" s="4">
        <v>0</v>
      </c>
      <c r="J150" s="5">
        <f t="shared" si="4"/>
        <v>74050</v>
      </c>
      <c r="L150" s="34"/>
      <c r="M150" s="34"/>
      <c r="N150" s="25"/>
      <c r="O150" s="25"/>
      <c r="P150" s="25"/>
      <c r="Q150" s="25"/>
      <c r="R150" s="25"/>
      <c r="S150" s="25"/>
      <c r="T150" s="25"/>
      <c r="U150" s="25"/>
    </row>
    <row r="151" spans="1:21" ht="20.100000000000001" customHeight="1" x14ac:dyDescent="0.25">
      <c r="A151" s="3" t="s">
        <v>27</v>
      </c>
      <c r="B151" s="4">
        <v>91175.718234409927</v>
      </c>
      <c r="C151" s="4">
        <v>127012.11114095696</v>
      </c>
      <c r="D151" s="4">
        <v>49768.203348381154</v>
      </c>
      <c r="E151" s="4">
        <v>102736.27789075905</v>
      </c>
      <c r="F151" s="4">
        <v>163724.80471670095</v>
      </c>
      <c r="G151" s="4">
        <v>79721.80993031917</v>
      </c>
      <c r="H151" s="4">
        <v>80681.644469779654</v>
      </c>
      <c r="I151" s="4">
        <v>67318.430268693119</v>
      </c>
      <c r="J151" s="5">
        <f t="shared" si="4"/>
        <v>762139</v>
      </c>
      <c r="L151" s="34"/>
      <c r="M151" s="34"/>
      <c r="N151" s="25"/>
      <c r="O151" s="25"/>
      <c r="P151" s="25"/>
      <c r="Q151" s="25"/>
      <c r="R151" s="25"/>
      <c r="S151" s="25"/>
      <c r="T151" s="25"/>
      <c r="U151" s="25"/>
    </row>
    <row r="152" spans="1:21" ht="20.100000000000001" customHeight="1" x14ac:dyDescent="0.25">
      <c r="A152" s="3" t="s">
        <v>28</v>
      </c>
      <c r="B152" s="4">
        <v>94140.176678778429</v>
      </c>
      <c r="C152" s="4">
        <v>16307.273605525239</v>
      </c>
      <c r="D152" s="4">
        <v>20953.478440895145</v>
      </c>
      <c r="E152" s="4">
        <v>182062.61033887594</v>
      </c>
      <c r="F152" s="4">
        <v>54059.340701311477</v>
      </c>
      <c r="G152" s="4">
        <v>33206.830010191239</v>
      </c>
      <c r="H152" s="4">
        <v>59484.348912889414</v>
      </c>
      <c r="I152" s="4">
        <v>2092.9413115330049</v>
      </c>
      <c r="J152" s="5">
        <f t="shared" si="4"/>
        <v>462306.99999999988</v>
      </c>
      <c r="L152" s="34"/>
      <c r="M152" s="34"/>
      <c r="N152" s="25"/>
      <c r="O152" s="25"/>
      <c r="P152" s="25"/>
      <c r="Q152" s="25"/>
      <c r="R152" s="25"/>
      <c r="S152" s="25"/>
      <c r="T152" s="25"/>
      <c r="U152" s="25"/>
    </row>
    <row r="153" spans="1:21" ht="20.100000000000001" customHeight="1" x14ac:dyDescent="0.25">
      <c r="A153" s="3" t="s">
        <v>29</v>
      </c>
      <c r="B153" s="4">
        <v>100861.26204502379</v>
      </c>
      <c r="C153" s="4">
        <v>0</v>
      </c>
      <c r="D153" s="4">
        <v>53558.58457828236</v>
      </c>
      <c r="E153" s="4">
        <v>402979.73421439267</v>
      </c>
      <c r="F153" s="4">
        <v>222086.11095367846</v>
      </c>
      <c r="G153" s="4">
        <v>65508.793661794974</v>
      </c>
      <c r="H153" s="4">
        <v>411856.81697420549</v>
      </c>
      <c r="I153" s="4">
        <v>12351.697572622365</v>
      </c>
      <c r="J153" s="5">
        <f t="shared" si="4"/>
        <v>1269203.0000000002</v>
      </c>
      <c r="L153" s="34"/>
      <c r="M153" s="34"/>
      <c r="N153" s="25"/>
      <c r="O153" s="25"/>
      <c r="P153" s="25"/>
      <c r="Q153" s="25"/>
      <c r="R153" s="25"/>
      <c r="S153" s="25"/>
      <c r="T153" s="25"/>
      <c r="U153" s="25"/>
    </row>
    <row r="154" spans="1:21" ht="20.100000000000001" customHeight="1" x14ac:dyDescent="0.25">
      <c r="A154" s="3" t="s">
        <v>30</v>
      </c>
      <c r="B154" s="4">
        <v>75669.401701741866</v>
      </c>
      <c r="C154" s="4">
        <v>1005.0927131325475</v>
      </c>
      <c r="D154" s="4">
        <v>4878.6112056751244</v>
      </c>
      <c r="E154" s="4">
        <v>40491.917779123629</v>
      </c>
      <c r="F154" s="4">
        <v>136350.53071247062</v>
      </c>
      <c r="G154" s="4">
        <v>1482.8720726043243</v>
      </c>
      <c r="H154" s="4">
        <v>12796.921239547964</v>
      </c>
      <c r="I154" s="4">
        <v>2519.652575703908</v>
      </c>
      <c r="J154" s="5">
        <f t="shared" si="4"/>
        <v>275195</v>
      </c>
      <c r="L154" s="34"/>
      <c r="M154" s="34"/>
      <c r="N154" s="25"/>
      <c r="O154" s="25"/>
      <c r="P154" s="25"/>
      <c r="Q154" s="25"/>
      <c r="R154" s="25"/>
      <c r="S154" s="25"/>
      <c r="T154" s="25"/>
      <c r="U154" s="25"/>
    </row>
    <row r="155" spans="1:21" ht="20.100000000000001" customHeight="1" x14ac:dyDescent="0.25">
      <c r="A155" s="3" t="s">
        <v>58</v>
      </c>
      <c r="B155" s="4">
        <v>2562.1940201415568</v>
      </c>
      <c r="C155" s="4">
        <v>134.41741854007785</v>
      </c>
      <c r="D155" s="4">
        <v>58.690109427726405</v>
      </c>
      <c r="E155" s="4">
        <v>54736.351508322368</v>
      </c>
      <c r="F155" s="4">
        <v>455.05234580052951</v>
      </c>
      <c r="G155" s="4">
        <v>26.954122755040995</v>
      </c>
      <c r="H155" s="4">
        <v>93.9597743205005</v>
      </c>
      <c r="I155" s="4">
        <v>355.50570069219782</v>
      </c>
      <c r="J155" s="5">
        <f t="shared" si="4"/>
        <v>58423.125</v>
      </c>
      <c r="L155" s="34"/>
      <c r="M155" s="34"/>
      <c r="N155" s="25"/>
      <c r="O155" s="25"/>
      <c r="P155" s="25"/>
      <c r="Q155" s="25"/>
      <c r="R155" s="25"/>
      <c r="S155" s="25"/>
      <c r="T155" s="25"/>
      <c r="U155" s="25"/>
    </row>
    <row r="156" spans="1:21" ht="20.100000000000001" customHeight="1" x14ac:dyDescent="0.25">
      <c r="A156" s="3" t="s">
        <v>59</v>
      </c>
      <c r="B156" s="4">
        <v>883.8930212585102</v>
      </c>
      <c r="C156" s="4">
        <v>16.343154656253695</v>
      </c>
      <c r="D156" s="4">
        <v>3.9294597146802515</v>
      </c>
      <c r="E156" s="4">
        <v>14159.126604822713</v>
      </c>
      <c r="F156" s="4">
        <v>8075.037006378443</v>
      </c>
      <c r="G156" s="4">
        <v>1692.2588425847318</v>
      </c>
      <c r="H156" s="4">
        <v>67.948805398823026</v>
      </c>
      <c r="I156" s="4">
        <v>399.32024804298698</v>
      </c>
      <c r="J156" s="5">
        <f t="shared" si="4"/>
        <v>25297.857142857145</v>
      </c>
      <c r="L156" s="34"/>
      <c r="M156" s="34"/>
      <c r="N156" s="25"/>
      <c r="O156" s="25"/>
      <c r="P156" s="25"/>
      <c r="Q156" s="25"/>
      <c r="R156" s="25"/>
      <c r="S156" s="25"/>
      <c r="T156" s="25"/>
      <c r="U156" s="25"/>
    </row>
    <row r="157" spans="1:21" ht="20.100000000000001" customHeight="1" x14ac:dyDescent="0.25">
      <c r="A157" s="3" t="s">
        <v>60</v>
      </c>
      <c r="B157" s="4">
        <v>20.318748324845885</v>
      </c>
      <c r="C157" s="4">
        <v>72.024508793189142</v>
      </c>
      <c r="D157" s="4">
        <v>1706.3815087738683</v>
      </c>
      <c r="E157" s="4">
        <v>162939.95729785674</v>
      </c>
      <c r="F157" s="4">
        <v>1778.9539880427567</v>
      </c>
      <c r="G157" s="4">
        <v>9567.6204437175875</v>
      </c>
      <c r="H157" s="4">
        <v>3333.3434259768105</v>
      </c>
      <c r="I157" s="4">
        <v>2.5334118475108078</v>
      </c>
      <c r="J157" s="5">
        <f t="shared" si="4"/>
        <v>179421.1333333333</v>
      </c>
      <c r="L157" s="34"/>
      <c r="M157" s="34"/>
      <c r="N157" s="25"/>
      <c r="O157" s="25"/>
      <c r="P157" s="25"/>
      <c r="Q157" s="25"/>
      <c r="R157" s="25"/>
      <c r="S157" s="25"/>
      <c r="T157" s="25"/>
      <c r="U157" s="25"/>
    </row>
    <row r="158" spans="1:21" ht="20.100000000000001" customHeight="1" x14ac:dyDescent="0.25">
      <c r="A158" s="3" t="s">
        <v>34</v>
      </c>
      <c r="B158" s="4">
        <v>83804.24872210536</v>
      </c>
      <c r="C158" s="4">
        <v>2321.4262811580238</v>
      </c>
      <c r="D158" s="4">
        <v>746.37509613611496</v>
      </c>
      <c r="E158" s="4">
        <v>30898.448719080749</v>
      </c>
      <c r="F158" s="4">
        <v>539344.80457232671</v>
      </c>
      <c r="G158" s="4">
        <v>10081.617195703217</v>
      </c>
      <c r="H158" s="4">
        <v>36372.082843787648</v>
      </c>
      <c r="I158" s="4">
        <v>1788.9965697022033</v>
      </c>
      <c r="J158" s="5">
        <f t="shared" si="4"/>
        <v>705358</v>
      </c>
      <c r="L158" s="34"/>
      <c r="M158" s="34"/>
      <c r="N158" s="25"/>
      <c r="O158" s="25"/>
      <c r="P158" s="25"/>
      <c r="Q158" s="25"/>
      <c r="R158" s="25"/>
      <c r="S158" s="25"/>
      <c r="T158" s="25"/>
      <c r="U158" s="25"/>
    </row>
    <row r="159" spans="1:21" ht="20.100000000000001" customHeight="1" x14ac:dyDescent="0.25">
      <c r="A159" s="3" t="s">
        <v>35</v>
      </c>
      <c r="B159" s="4">
        <v>0</v>
      </c>
      <c r="C159" s="4">
        <v>0</v>
      </c>
      <c r="D159" s="4">
        <v>290880.11</v>
      </c>
      <c r="E159" s="4">
        <v>0</v>
      </c>
      <c r="F159" s="4">
        <v>0</v>
      </c>
      <c r="G159" s="4">
        <v>0</v>
      </c>
      <c r="H159" s="4">
        <v>2530520.2599999998</v>
      </c>
      <c r="I159" s="4">
        <v>0</v>
      </c>
      <c r="J159" s="5">
        <f t="shared" si="4"/>
        <v>2821400.3699999996</v>
      </c>
      <c r="L159" s="34"/>
      <c r="M159" s="34"/>
      <c r="N159" s="25"/>
      <c r="O159" s="25"/>
      <c r="P159" s="25"/>
      <c r="Q159" s="25"/>
      <c r="R159" s="25"/>
      <c r="S159" s="25"/>
      <c r="T159" s="25"/>
      <c r="U159" s="25"/>
    </row>
    <row r="160" spans="1:21" ht="20.100000000000001" customHeight="1" x14ac:dyDescent="0.25">
      <c r="A160" s="3" t="s">
        <v>36</v>
      </c>
      <c r="B160" s="4">
        <v>81.436207899643804</v>
      </c>
      <c r="C160" s="4">
        <v>2877.7878395860284</v>
      </c>
      <c r="D160" s="4">
        <v>0</v>
      </c>
      <c r="E160" s="4">
        <v>827511.50391479512</v>
      </c>
      <c r="F160" s="4">
        <v>151076.9057166643</v>
      </c>
      <c r="G160" s="4">
        <v>18112.488709389254</v>
      </c>
      <c r="H160" s="4">
        <v>805.12070809860029</v>
      </c>
      <c r="I160" s="4">
        <v>183.75690356705914</v>
      </c>
      <c r="J160" s="5">
        <f t="shared" si="4"/>
        <v>1000648.9999999999</v>
      </c>
      <c r="L160" s="34"/>
      <c r="M160" s="34"/>
      <c r="N160" s="25"/>
      <c r="O160" s="25"/>
      <c r="P160" s="25"/>
      <c r="Q160" s="25"/>
      <c r="R160" s="25"/>
      <c r="S160" s="25"/>
      <c r="T160" s="25"/>
      <c r="U160" s="25"/>
    </row>
    <row r="161" spans="1:21" ht="20.100000000000001" customHeight="1" x14ac:dyDescent="0.25">
      <c r="A161" s="3" t="s">
        <v>37</v>
      </c>
      <c r="B161" s="4">
        <v>8.9946152992117234</v>
      </c>
      <c r="C161" s="4">
        <v>0</v>
      </c>
      <c r="D161" s="4">
        <v>0</v>
      </c>
      <c r="E161" s="4">
        <v>162585.4910766469</v>
      </c>
      <c r="F161" s="4">
        <v>3532.7027955141057</v>
      </c>
      <c r="G161" s="4">
        <v>4757.121151689782</v>
      </c>
      <c r="H161" s="4">
        <v>3867.2108655818838</v>
      </c>
      <c r="I161" s="4">
        <v>385.47949526813881</v>
      </c>
      <c r="J161" s="5">
        <f t="shared" si="4"/>
        <v>175137.00000000003</v>
      </c>
      <c r="L161" s="34"/>
      <c r="M161" s="34"/>
      <c r="N161" s="25"/>
      <c r="O161" s="25"/>
      <c r="P161" s="25"/>
      <c r="Q161" s="25"/>
      <c r="R161" s="25"/>
      <c r="S161" s="25"/>
      <c r="T161" s="25"/>
      <c r="U161" s="25"/>
    </row>
    <row r="162" spans="1:21" ht="20.100000000000001" customHeight="1" x14ac:dyDescent="0.25">
      <c r="A162" s="3" t="s">
        <v>38</v>
      </c>
      <c r="B162" s="4">
        <v>5387.6673229761554</v>
      </c>
      <c r="C162" s="4">
        <v>6</v>
      </c>
      <c r="D162" s="4">
        <v>0</v>
      </c>
      <c r="E162" s="4">
        <v>16430.294169089739</v>
      </c>
      <c r="F162" s="4">
        <v>0</v>
      </c>
      <c r="G162" s="4">
        <v>5</v>
      </c>
      <c r="H162" s="4">
        <v>0</v>
      </c>
      <c r="I162" s="4">
        <v>228.03850793410763</v>
      </c>
      <c r="J162" s="5">
        <f t="shared" si="4"/>
        <v>22057</v>
      </c>
      <c r="L162" s="34"/>
      <c r="M162" s="34"/>
      <c r="N162" s="25"/>
      <c r="O162" s="25"/>
      <c r="P162" s="25"/>
      <c r="Q162" s="25"/>
      <c r="R162" s="25"/>
      <c r="S162" s="25"/>
      <c r="T162" s="25"/>
      <c r="U162" s="25"/>
    </row>
    <row r="163" spans="1:21" ht="20.100000000000001" customHeight="1" x14ac:dyDescent="0.25">
      <c r="A163" s="3" t="s">
        <v>39</v>
      </c>
      <c r="B163" s="4">
        <v>0</v>
      </c>
      <c r="C163" s="4">
        <v>0</v>
      </c>
      <c r="D163" s="4">
        <v>0</v>
      </c>
      <c r="E163" s="4">
        <v>62367</v>
      </c>
      <c r="F163" s="4">
        <v>0</v>
      </c>
      <c r="G163" s="4">
        <v>16</v>
      </c>
      <c r="H163" s="4">
        <v>0</v>
      </c>
      <c r="I163" s="4">
        <v>0</v>
      </c>
      <c r="J163" s="5">
        <f t="shared" si="4"/>
        <v>62383</v>
      </c>
      <c r="L163" s="34"/>
      <c r="M163" s="34"/>
      <c r="N163" s="25"/>
      <c r="O163" s="25"/>
      <c r="P163" s="25"/>
      <c r="Q163" s="25"/>
      <c r="R163" s="25"/>
      <c r="S163" s="25"/>
      <c r="T163" s="25"/>
      <c r="U163" s="25"/>
    </row>
    <row r="164" spans="1:21" ht="20.100000000000001" customHeight="1" x14ac:dyDescent="0.25">
      <c r="A164" s="3" t="s">
        <v>40</v>
      </c>
      <c r="B164" s="4">
        <v>0</v>
      </c>
      <c r="C164" s="4">
        <v>0</v>
      </c>
      <c r="D164" s="4">
        <v>0</v>
      </c>
      <c r="E164" s="4">
        <v>37407</v>
      </c>
      <c r="F164" s="4">
        <v>0</v>
      </c>
      <c r="G164" s="4">
        <v>20</v>
      </c>
      <c r="H164" s="4">
        <v>0</v>
      </c>
      <c r="I164" s="4">
        <v>0</v>
      </c>
      <c r="J164" s="5">
        <f t="shared" si="4"/>
        <v>37427</v>
      </c>
      <c r="L164" s="34"/>
      <c r="M164" s="34"/>
      <c r="N164" s="25"/>
      <c r="O164" s="25"/>
      <c r="P164" s="25"/>
      <c r="Q164" s="25"/>
      <c r="R164" s="25"/>
      <c r="S164" s="25"/>
      <c r="T164" s="25"/>
      <c r="U164" s="25"/>
    </row>
    <row r="165" spans="1:21" ht="20.100000000000001" customHeight="1" x14ac:dyDescent="0.25">
      <c r="A165" s="3" t="s">
        <v>41</v>
      </c>
      <c r="B165" s="4">
        <v>21678.072231965358</v>
      </c>
      <c r="C165" s="4">
        <v>9211.585826749335</v>
      </c>
      <c r="D165" s="4">
        <v>2747.6622844589979</v>
      </c>
      <c r="E165" s="4">
        <v>3299.2074681786098</v>
      </c>
      <c r="F165" s="4">
        <v>14087.465949617468</v>
      </c>
      <c r="G165" s="4">
        <v>17749</v>
      </c>
      <c r="H165" s="4">
        <v>27352.816066554373</v>
      </c>
      <c r="I165" s="4">
        <v>24258.190172475854</v>
      </c>
      <c r="J165" s="5">
        <f t="shared" si="4"/>
        <v>120383.99999999999</v>
      </c>
      <c r="L165" s="34"/>
      <c r="M165" s="34"/>
      <c r="N165" s="25"/>
      <c r="O165" s="25"/>
      <c r="P165" s="25"/>
      <c r="Q165" s="25"/>
      <c r="R165" s="25"/>
      <c r="S165" s="25"/>
      <c r="T165" s="25"/>
      <c r="U165" s="25"/>
    </row>
    <row r="166" spans="1:21" ht="20.100000000000001" customHeight="1" x14ac:dyDescent="0.25">
      <c r="A166" s="3" t="s">
        <v>42</v>
      </c>
      <c r="B166" s="4">
        <v>0</v>
      </c>
      <c r="C166" s="4">
        <v>35277.872132058932</v>
      </c>
      <c r="D166" s="4">
        <v>61.702290076335878</v>
      </c>
      <c r="E166" s="4">
        <v>7019</v>
      </c>
      <c r="F166" s="4">
        <v>6221.1736694677875</v>
      </c>
      <c r="G166" s="4">
        <v>0</v>
      </c>
      <c r="H166" s="4">
        <v>0</v>
      </c>
      <c r="I166" s="4">
        <v>228.25190839694656</v>
      </c>
      <c r="J166" s="5">
        <f t="shared" si="4"/>
        <v>48808</v>
      </c>
      <c r="L166" s="34"/>
      <c r="M166" s="34"/>
      <c r="N166" s="25"/>
      <c r="O166" s="25"/>
      <c r="P166" s="25"/>
      <c r="Q166" s="25"/>
      <c r="R166" s="25"/>
      <c r="S166" s="25"/>
      <c r="T166" s="25"/>
      <c r="U166" s="25"/>
    </row>
    <row r="167" spans="1:21" ht="20.100000000000001" customHeight="1" x14ac:dyDescent="0.25">
      <c r="A167" s="3" t="s">
        <v>43</v>
      </c>
      <c r="B167" s="4">
        <v>6172.3876202619686</v>
      </c>
      <c r="C167" s="4">
        <v>250.96570076043537</v>
      </c>
      <c r="D167" s="4">
        <v>331</v>
      </c>
      <c r="E167" s="4">
        <v>84292.550760564045</v>
      </c>
      <c r="F167" s="4">
        <v>0</v>
      </c>
      <c r="G167" s="4">
        <v>0</v>
      </c>
      <c r="H167" s="4">
        <v>6961.0959184135372</v>
      </c>
      <c r="I167" s="4">
        <v>0</v>
      </c>
      <c r="J167" s="5">
        <f t="shared" si="4"/>
        <v>98007.999999999985</v>
      </c>
      <c r="L167" s="34"/>
      <c r="M167" s="34"/>
      <c r="N167" s="25"/>
      <c r="O167" s="25"/>
      <c r="P167" s="25"/>
      <c r="Q167" s="25"/>
      <c r="R167" s="25"/>
      <c r="S167" s="25"/>
      <c r="T167" s="25"/>
      <c r="U167" s="25"/>
    </row>
    <row r="168" spans="1:21" ht="20.100000000000001" customHeight="1" x14ac:dyDescent="0.25">
      <c r="A168" s="3" t="s">
        <v>44</v>
      </c>
      <c r="B168" s="4">
        <v>21326.03397761305</v>
      </c>
      <c r="C168" s="4">
        <v>152.65409804729927</v>
      </c>
      <c r="D168" s="4">
        <v>42475.14441897982</v>
      </c>
      <c r="E168" s="4">
        <v>46781.817718293307</v>
      </c>
      <c r="F168" s="4">
        <v>0</v>
      </c>
      <c r="G168" s="4">
        <v>355.67442084014226</v>
      </c>
      <c r="H168" s="4">
        <v>238.67536622638568</v>
      </c>
      <c r="I168" s="4">
        <v>0</v>
      </c>
      <c r="J168" s="5">
        <f t="shared" si="4"/>
        <v>111330</v>
      </c>
      <c r="L168" s="34"/>
      <c r="M168" s="34"/>
      <c r="N168" s="25"/>
      <c r="O168" s="25"/>
      <c r="P168" s="25"/>
      <c r="Q168" s="25"/>
      <c r="R168" s="25"/>
      <c r="S168" s="25"/>
      <c r="T168" s="25"/>
      <c r="U168" s="25"/>
    </row>
    <row r="169" spans="1:21" ht="20.100000000000001" customHeight="1" x14ac:dyDescent="0.25">
      <c r="A169" s="3" t="s">
        <v>61</v>
      </c>
      <c r="B169" s="4">
        <v>519339.9476167832</v>
      </c>
      <c r="C169" s="4">
        <v>12516.035755925828</v>
      </c>
      <c r="D169" s="4">
        <v>2262.2001047213444</v>
      </c>
      <c r="E169" s="4">
        <v>3951.4431416616289</v>
      </c>
      <c r="F169" s="4">
        <v>297218.73306576401</v>
      </c>
      <c r="G169" s="4">
        <v>83156.122971432298</v>
      </c>
      <c r="H169" s="4">
        <v>32806.207982659995</v>
      </c>
      <c r="I169" s="4">
        <v>15902.892694385075</v>
      </c>
      <c r="J169" s="5">
        <f t="shared" si="4"/>
        <v>967153.58333333326</v>
      </c>
      <c r="L169" s="34"/>
      <c r="M169" s="34"/>
      <c r="N169" s="25"/>
      <c r="O169" s="25"/>
      <c r="P169" s="25"/>
      <c r="Q169" s="25"/>
      <c r="R169" s="25"/>
      <c r="S169" s="25"/>
      <c r="T169" s="25"/>
      <c r="U169" s="25"/>
    </row>
    <row r="170" spans="1:21" ht="20.100000000000001" customHeight="1" x14ac:dyDescent="0.25">
      <c r="A170" s="3" t="s">
        <v>62</v>
      </c>
      <c r="B170" s="4">
        <v>4292.4752236334962</v>
      </c>
      <c r="C170" s="4">
        <v>32065.697738876159</v>
      </c>
      <c r="D170" s="4">
        <v>1206.2283603083279</v>
      </c>
      <c r="E170" s="4">
        <v>8571.8389102876954</v>
      </c>
      <c r="F170" s="4">
        <v>117470.99766906229</v>
      </c>
      <c r="G170" s="4">
        <v>54260.573887537321</v>
      </c>
      <c r="H170" s="4">
        <v>1943.5804436542055</v>
      </c>
      <c r="I170" s="4">
        <v>159567.27443330718</v>
      </c>
      <c r="J170" s="5">
        <f t="shared" si="4"/>
        <v>379378.66666666663</v>
      </c>
      <c r="L170" s="34"/>
      <c r="M170" s="34"/>
      <c r="N170" s="25"/>
      <c r="O170" s="25"/>
      <c r="P170" s="25"/>
      <c r="Q170" s="25"/>
      <c r="R170" s="25"/>
      <c r="S170" s="25"/>
      <c r="T170" s="25"/>
      <c r="U170" s="25"/>
    </row>
    <row r="171" spans="1:21" ht="20.100000000000001" customHeight="1" x14ac:dyDescent="0.25">
      <c r="A171" s="3" t="s">
        <v>63</v>
      </c>
      <c r="B171" s="4">
        <v>9376.5634575057993</v>
      </c>
      <c r="C171" s="4">
        <v>74163.122644295843</v>
      </c>
      <c r="D171" s="4">
        <v>51813.149258782651</v>
      </c>
      <c r="E171" s="4">
        <v>53711.316389877422</v>
      </c>
      <c r="F171" s="4">
        <v>29330.188517635688</v>
      </c>
      <c r="G171" s="4">
        <v>30089.582122673291</v>
      </c>
      <c r="H171" s="4">
        <v>10719.19810340507</v>
      </c>
      <c r="I171" s="4">
        <v>19350.179505824228</v>
      </c>
      <c r="J171" s="5">
        <f t="shared" si="4"/>
        <v>278553.3</v>
      </c>
      <c r="L171" s="34"/>
      <c r="M171" s="34"/>
      <c r="N171" s="25"/>
      <c r="O171" s="25"/>
      <c r="P171" s="25"/>
      <c r="Q171" s="25"/>
      <c r="R171" s="25"/>
      <c r="S171" s="25"/>
      <c r="T171" s="25"/>
      <c r="U171" s="25"/>
    </row>
    <row r="172" spans="1:21" ht="20.100000000000001" customHeight="1" x14ac:dyDescent="0.25">
      <c r="A172" s="3" t="s">
        <v>64</v>
      </c>
      <c r="B172" s="4">
        <v>2811.2282988700931</v>
      </c>
      <c r="C172" s="4">
        <v>50.628865979381445</v>
      </c>
      <c r="D172" s="4">
        <v>2922.240538475452</v>
      </c>
      <c r="E172" s="4">
        <v>0</v>
      </c>
      <c r="F172" s="4">
        <v>3256.5210078526547</v>
      </c>
      <c r="G172" s="4">
        <v>8164.4744790097575</v>
      </c>
      <c r="H172" s="4">
        <v>5137.1690802045141</v>
      </c>
      <c r="I172" s="4">
        <v>5523.2234438938622</v>
      </c>
      <c r="J172" s="5">
        <f t="shared" si="4"/>
        <v>27865.485714285714</v>
      </c>
      <c r="L172" s="34"/>
      <c r="M172" s="34"/>
      <c r="N172" s="25"/>
      <c r="O172" s="25"/>
      <c r="P172" s="25"/>
      <c r="Q172" s="25"/>
      <c r="R172" s="25"/>
      <c r="S172" s="25"/>
      <c r="T172" s="25"/>
      <c r="U172" s="25"/>
    </row>
    <row r="173" spans="1:21" ht="20.100000000000001" customHeight="1" x14ac:dyDescent="0.25">
      <c r="A173" s="3" t="s">
        <v>65</v>
      </c>
      <c r="B173" s="4">
        <v>133574.31663056722</v>
      </c>
      <c r="C173" s="4">
        <v>53002.086010488521</v>
      </c>
      <c r="D173" s="4">
        <v>385.92494484625792</v>
      </c>
      <c r="E173" s="4">
        <v>1537.1470465434959</v>
      </c>
      <c r="F173" s="4">
        <v>256946.91591394407</v>
      </c>
      <c r="G173" s="4">
        <v>15288.825119109521</v>
      </c>
      <c r="H173" s="4">
        <v>620.86104792699496</v>
      </c>
      <c r="I173" s="4">
        <v>199495.52328657394</v>
      </c>
      <c r="J173" s="5">
        <f t="shared" si="4"/>
        <v>660851.60000000009</v>
      </c>
      <c r="L173" s="34"/>
      <c r="M173" s="34"/>
      <c r="N173" s="25"/>
      <c r="O173" s="25"/>
      <c r="P173" s="25"/>
      <c r="Q173" s="25"/>
      <c r="R173" s="25"/>
      <c r="S173" s="25"/>
      <c r="T173" s="25"/>
      <c r="U173" s="25"/>
    </row>
    <row r="174" spans="1:21" ht="20.100000000000001" customHeight="1" x14ac:dyDescent="0.25">
      <c r="A174" s="3" t="s">
        <v>66</v>
      </c>
      <c r="B174" s="4">
        <v>8502.9901545365647</v>
      </c>
      <c r="C174" s="4">
        <v>46268.076465286606</v>
      </c>
      <c r="D174" s="4">
        <v>21.794567953531384</v>
      </c>
      <c r="E174" s="4">
        <v>2254.8271092933478</v>
      </c>
      <c r="F174" s="4">
        <v>122093.03425068058</v>
      </c>
      <c r="G174" s="4">
        <v>0</v>
      </c>
      <c r="H174" s="4">
        <v>0</v>
      </c>
      <c r="I174" s="4">
        <v>1263.9374522493692</v>
      </c>
      <c r="J174" s="5">
        <f t="shared" si="4"/>
        <v>180404.66</v>
      </c>
      <c r="L174" s="34"/>
      <c r="M174" s="34"/>
      <c r="N174" s="25"/>
      <c r="O174" s="25"/>
      <c r="P174" s="25"/>
      <c r="Q174" s="25"/>
      <c r="R174" s="25"/>
      <c r="S174" s="25"/>
      <c r="T174" s="25"/>
      <c r="U174" s="25"/>
    </row>
    <row r="175" spans="1:21" ht="20.100000000000001" customHeight="1" x14ac:dyDescent="0.25">
      <c r="A175" s="3" t="s">
        <v>67</v>
      </c>
      <c r="B175" s="4">
        <v>194637.08081050721</v>
      </c>
      <c r="C175" s="4">
        <v>28746.672205652016</v>
      </c>
      <c r="D175" s="4">
        <v>28061.753121789123</v>
      </c>
      <c r="E175" s="4">
        <v>12116.9501403743</v>
      </c>
      <c r="F175" s="4">
        <v>92551.402833912245</v>
      </c>
      <c r="G175" s="4">
        <v>127038.47170755014</v>
      </c>
      <c r="H175" s="4">
        <v>13595.018767001055</v>
      </c>
      <c r="I175" s="4">
        <v>28597.49656706005</v>
      </c>
      <c r="J175" s="5">
        <f t="shared" si="4"/>
        <v>525344.84615384613</v>
      </c>
      <c r="L175" s="34"/>
      <c r="M175" s="34"/>
      <c r="N175" s="25"/>
      <c r="O175" s="25"/>
      <c r="P175" s="25"/>
      <c r="Q175" s="25"/>
      <c r="R175" s="25"/>
      <c r="S175" s="25"/>
      <c r="T175" s="25"/>
      <c r="U175" s="25"/>
    </row>
    <row r="176" spans="1:21" ht="20.100000000000001" customHeight="1" x14ac:dyDescent="0.25">
      <c r="A176" s="3" t="s">
        <v>68</v>
      </c>
      <c r="B176" s="4">
        <v>11529.458857613154</v>
      </c>
      <c r="C176" s="4">
        <v>398.69995321997737</v>
      </c>
      <c r="D176" s="4">
        <v>54.515279241306644</v>
      </c>
      <c r="E176" s="4">
        <v>714.50310945273634</v>
      </c>
      <c r="F176" s="4">
        <v>4827.1162662485904</v>
      </c>
      <c r="G176" s="4">
        <v>4207.4394298643247</v>
      </c>
      <c r="H176" s="4">
        <v>0</v>
      </c>
      <c r="I176" s="4">
        <v>2455.0171043599112</v>
      </c>
      <c r="J176" s="5">
        <f t="shared" si="4"/>
        <v>24186.75</v>
      </c>
      <c r="L176" s="34"/>
      <c r="M176" s="34"/>
      <c r="N176" s="25"/>
      <c r="O176" s="25"/>
      <c r="P176" s="25"/>
      <c r="Q176" s="25"/>
      <c r="R176" s="25"/>
      <c r="S176" s="25"/>
      <c r="T176" s="25"/>
      <c r="U176" s="25"/>
    </row>
    <row r="177" spans="1:28" ht="20.100000000000001" customHeight="1" x14ac:dyDescent="0.25">
      <c r="A177" s="3" t="s">
        <v>69</v>
      </c>
      <c r="B177" s="4">
        <v>50235.142681684767</v>
      </c>
      <c r="C177" s="4">
        <v>558.3126398015313</v>
      </c>
      <c r="D177" s="4">
        <v>385.69823155619372</v>
      </c>
      <c r="E177" s="4">
        <v>110.44369507392558</v>
      </c>
      <c r="F177" s="4">
        <v>11624.497122336981</v>
      </c>
      <c r="G177" s="4">
        <v>0.44728434504792319</v>
      </c>
      <c r="H177" s="4">
        <v>74</v>
      </c>
      <c r="I177" s="4">
        <v>13819.709981779444</v>
      </c>
      <c r="J177" s="5">
        <f t="shared" si="4"/>
        <v>76808.251636577887</v>
      </c>
      <c r="L177" s="34"/>
      <c r="M177" s="34"/>
      <c r="N177" s="25"/>
      <c r="O177" s="25"/>
      <c r="P177" s="25"/>
      <c r="Q177" s="25"/>
      <c r="R177" s="25"/>
      <c r="S177" s="25"/>
      <c r="T177" s="25"/>
      <c r="U177" s="25"/>
    </row>
    <row r="178" spans="1:28" ht="20.100000000000001" customHeight="1" x14ac:dyDescent="0.25">
      <c r="A178" s="3" t="s">
        <v>70</v>
      </c>
      <c r="B178" s="4">
        <v>4008834.0202734442</v>
      </c>
      <c r="C178" s="4">
        <v>1234880.6936467376</v>
      </c>
      <c r="D178" s="4">
        <v>32878536.816455748</v>
      </c>
      <c r="E178" s="4">
        <v>199545.24887644048</v>
      </c>
      <c r="F178" s="4">
        <v>501501.69301170518</v>
      </c>
      <c r="G178" s="4">
        <v>1280066.1236170437</v>
      </c>
      <c r="H178" s="4">
        <v>1188628.4002923321</v>
      </c>
      <c r="I178" s="4">
        <v>231205.00382655315</v>
      </c>
      <c r="J178" s="5">
        <f>SUM(B178:I178)</f>
        <v>41523198</v>
      </c>
      <c r="L178" s="34"/>
      <c r="M178" s="34"/>
      <c r="N178" s="25"/>
      <c r="O178" s="25"/>
      <c r="P178" s="25"/>
      <c r="Q178" s="25"/>
      <c r="R178" s="25"/>
      <c r="S178" s="25"/>
      <c r="T178" s="25"/>
      <c r="U178" s="25"/>
    </row>
    <row r="179" spans="1:28" ht="20.100000000000001" customHeight="1" x14ac:dyDescent="0.25">
      <c r="A179" s="3" t="s">
        <v>71</v>
      </c>
      <c r="B179" s="4">
        <v>810025.90193490102</v>
      </c>
      <c r="C179" s="4">
        <v>183186.83922338544</v>
      </c>
      <c r="D179" s="4">
        <v>150421.49572852411</v>
      </c>
      <c r="E179" s="4">
        <v>279564.75101636961</v>
      </c>
      <c r="F179" s="4">
        <v>121525.12985628418</v>
      </c>
      <c r="G179" s="4">
        <v>366474.47875360178</v>
      </c>
      <c r="H179" s="4">
        <v>140194.29241322147</v>
      </c>
      <c r="I179" s="4">
        <v>53685.314453373714</v>
      </c>
      <c r="J179" s="5">
        <f>SUM(B179:I179)</f>
        <v>2105078.2033796613</v>
      </c>
      <c r="L179" s="34"/>
      <c r="M179" s="34"/>
      <c r="N179" s="25"/>
      <c r="O179" s="25"/>
      <c r="P179" s="25"/>
      <c r="Q179" s="25"/>
      <c r="R179" s="25"/>
      <c r="S179" s="25"/>
      <c r="T179" s="25"/>
      <c r="U179" s="25"/>
    </row>
    <row r="180" spans="1:28" s="29" customFormat="1" ht="14.25" x14ac:dyDescent="0.2">
      <c r="A180" s="43" t="s">
        <v>72</v>
      </c>
      <c r="B180" s="211"/>
      <c r="C180" s="211"/>
      <c r="D180" s="210"/>
      <c r="E180" s="211"/>
      <c r="F180" s="210"/>
      <c r="G180" s="210"/>
      <c r="H180" s="210"/>
      <c r="I180" s="210"/>
      <c r="J180" s="40"/>
      <c r="K180" s="26"/>
      <c r="L180" s="40"/>
      <c r="M180" s="51"/>
      <c r="Z180" s="51"/>
      <c r="AA180" s="51"/>
      <c r="AB180" s="51"/>
    </row>
    <row r="181" spans="1:28" s="29" customFormat="1" ht="14.25" x14ac:dyDescent="0.2">
      <c r="A181" s="43" t="s">
        <v>73</v>
      </c>
      <c r="B181" s="210"/>
      <c r="C181" s="210"/>
      <c r="D181" s="210"/>
      <c r="E181" s="210"/>
      <c r="F181" s="210"/>
      <c r="G181" s="210"/>
      <c r="H181" s="210"/>
      <c r="I181" s="210"/>
      <c r="K181" s="26"/>
      <c r="M181" s="51"/>
      <c r="Z181" s="51"/>
      <c r="AA181" s="51"/>
      <c r="AB181" s="51"/>
    </row>
    <row r="182" spans="1:28" s="29" customFormat="1" ht="14.25" x14ac:dyDescent="0.2">
      <c r="A182" s="205" t="s">
        <v>260</v>
      </c>
      <c r="B182" s="210"/>
      <c r="C182" s="210"/>
      <c r="D182" s="210"/>
      <c r="E182" s="210"/>
      <c r="F182" s="210"/>
      <c r="G182" s="210"/>
      <c r="H182" s="210"/>
      <c r="I182" s="210"/>
      <c r="K182" s="26"/>
      <c r="M182" s="51"/>
      <c r="Z182" s="51"/>
      <c r="AA182" s="51"/>
      <c r="AB182" s="51"/>
    </row>
    <row r="183" spans="1:28" s="29" customFormat="1" ht="14.25" x14ac:dyDescent="0.2">
      <c r="A183" s="43" t="s">
        <v>258</v>
      </c>
      <c r="B183" s="210"/>
      <c r="C183" s="210"/>
      <c r="D183" s="210"/>
      <c r="E183" s="210"/>
      <c r="F183" s="210"/>
      <c r="G183" s="210"/>
      <c r="H183" s="210"/>
      <c r="I183" s="210"/>
      <c r="K183" s="26"/>
      <c r="M183" s="51"/>
      <c r="Z183" s="51"/>
      <c r="AA183" s="51"/>
      <c r="AB183" s="51"/>
    </row>
    <row r="184" spans="1:28" s="29" customFormat="1" ht="14.25" x14ac:dyDescent="0.2">
      <c r="A184" s="43"/>
      <c r="B184" s="210"/>
      <c r="C184" s="210"/>
      <c r="D184" s="210"/>
      <c r="E184" s="210"/>
      <c r="F184" s="210"/>
      <c r="G184" s="210"/>
      <c r="H184" s="210"/>
      <c r="I184" s="210"/>
      <c r="K184" s="26"/>
      <c r="M184" s="51"/>
      <c r="Z184" s="51"/>
      <c r="AA184" s="51"/>
      <c r="AB184" s="51"/>
    </row>
    <row r="185" spans="1:28" s="29" customFormat="1" ht="15" x14ac:dyDescent="0.25">
      <c r="A185" s="42"/>
      <c r="K185" s="26"/>
      <c r="M185" s="51"/>
      <c r="Z185" s="51"/>
      <c r="AA185" s="51"/>
      <c r="AB185" s="51"/>
    </row>
    <row r="186" spans="1:28" s="29" customFormat="1" ht="15" x14ac:dyDescent="0.25">
      <c r="A186" s="42"/>
      <c r="K186" s="26"/>
      <c r="M186" s="51"/>
      <c r="Z186" s="51"/>
      <c r="AA186" s="51"/>
      <c r="AB186" s="51"/>
    </row>
    <row r="187" spans="1:28" s="25" customFormat="1" ht="0.75" customHeight="1" x14ac:dyDescent="0.2">
      <c r="K187" s="26"/>
    </row>
    <row r="188" spans="1:28" s="25" customFormat="1" ht="9.75" customHeight="1" x14ac:dyDescent="0.2">
      <c r="K188" s="26"/>
    </row>
    <row r="189" spans="1:28" s="25" customFormat="1" ht="15.75" customHeight="1" x14ac:dyDescent="0.2">
      <c r="K189" s="26"/>
    </row>
    <row r="190" spans="1:28" s="25" customFormat="1" ht="14.25" customHeight="1" x14ac:dyDescent="0.2">
      <c r="K190" s="26"/>
    </row>
    <row r="191" spans="1:28" s="25" customFormat="1" ht="9.75" customHeight="1" x14ac:dyDescent="0.2">
      <c r="K191" s="26"/>
    </row>
    <row r="192" spans="1:28" s="25" customFormat="1" ht="9.75" customHeight="1" x14ac:dyDescent="0.2">
      <c r="K192" s="26"/>
    </row>
    <row r="193" spans="1:21" s="25" customFormat="1" ht="21" customHeight="1" x14ac:dyDescent="0.25">
      <c r="A193" s="248" t="s">
        <v>126</v>
      </c>
      <c r="B193" s="248"/>
      <c r="C193" s="248"/>
      <c r="D193" s="248"/>
      <c r="E193" s="248"/>
      <c r="F193" s="248"/>
      <c r="G193" s="248"/>
      <c r="H193" s="248"/>
      <c r="I193" s="248"/>
      <c r="J193" s="248"/>
      <c r="K193" s="26"/>
    </row>
    <row r="194" spans="1:21" s="25" customFormat="1" ht="1.5" customHeight="1" x14ac:dyDescent="0.2">
      <c r="K194" s="26"/>
    </row>
    <row r="195" spans="1:21" s="25" customFormat="1" ht="15.75" x14ac:dyDescent="0.25">
      <c r="A195" s="248" t="s">
        <v>74</v>
      </c>
      <c r="B195" s="248"/>
      <c r="C195" s="248"/>
      <c r="D195" s="248"/>
      <c r="E195" s="248"/>
      <c r="F195" s="248"/>
      <c r="G195" s="248"/>
      <c r="H195" s="248"/>
      <c r="I195" s="248"/>
      <c r="J195" s="248"/>
      <c r="K195" s="26"/>
      <c r="L195" s="34"/>
      <c r="M195" s="34"/>
    </row>
    <row r="196" spans="1:21" s="25" customFormat="1" ht="15.75" x14ac:dyDescent="0.25">
      <c r="A196" s="248" t="s">
        <v>75</v>
      </c>
      <c r="B196" s="248"/>
      <c r="C196" s="248"/>
      <c r="D196" s="248"/>
      <c r="E196" s="248"/>
      <c r="F196" s="248"/>
      <c r="G196" s="248"/>
      <c r="H196" s="248"/>
      <c r="I196" s="248"/>
      <c r="J196" s="248"/>
      <c r="K196" s="26"/>
      <c r="L196" s="34"/>
      <c r="M196" s="34"/>
    </row>
    <row r="197" spans="1:21" s="25" customFormat="1" ht="5.25" customHeight="1" thickBot="1" x14ac:dyDescent="0.25">
      <c r="A197" s="27"/>
      <c r="K197" s="26"/>
      <c r="L197" s="34"/>
      <c r="M197" s="34"/>
    </row>
    <row r="198" spans="1:21" ht="20.25" customHeight="1" x14ac:dyDescent="0.2">
      <c r="A198" s="59" t="s">
        <v>1</v>
      </c>
      <c r="B198" s="60" t="s">
        <v>2</v>
      </c>
      <c r="C198" s="60" t="s">
        <v>3</v>
      </c>
      <c r="D198" s="60" t="s">
        <v>4</v>
      </c>
      <c r="E198" s="60" t="s">
        <v>5</v>
      </c>
      <c r="F198" s="60" t="s">
        <v>6</v>
      </c>
      <c r="G198" s="60" t="s">
        <v>7</v>
      </c>
      <c r="H198" s="60" t="s">
        <v>8</v>
      </c>
      <c r="I198" s="60" t="s">
        <v>9</v>
      </c>
      <c r="J198" s="61" t="s">
        <v>10</v>
      </c>
      <c r="L198" s="34"/>
      <c r="M198" s="34"/>
      <c r="N198" s="25"/>
      <c r="O198" s="25"/>
      <c r="P198" s="25"/>
      <c r="Q198" s="25"/>
      <c r="R198" s="25"/>
      <c r="S198" s="25"/>
      <c r="T198" s="25"/>
      <c r="U198" s="25"/>
    </row>
    <row r="199" spans="1:21" ht="20.100000000000001" customHeight="1" x14ac:dyDescent="0.25">
      <c r="A199" s="3" t="s">
        <v>11</v>
      </c>
      <c r="B199" s="4">
        <f t="shared" ref="B199:I201" si="5">+B135</f>
        <v>130344.96898113248</v>
      </c>
      <c r="C199" s="4">
        <f t="shared" si="5"/>
        <v>5936568.7155795479</v>
      </c>
      <c r="D199" s="4">
        <f t="shared" si="5"/>
        <v>2856372.873151599</v>
      </c>
      <c r="E199" s="4">
        <f t="shared" si="5"/>
        <v>2256015.9899678952</v>
      </c>
      <c r="F199" s="4">
        <f t="shared" si="5"/>
        <v>80318.517483697171</v>
      </c>
      <c r="G199" s="4">
        <f t="shared" si="5"/>
        <v>3020</v>
      </c>
      <c r="H199" s="4">
        <f t="shared" si="5"/>
        <v>305272.45204569539</v>
      </c>
      <c r="I199" s="4">
        <f t="shared" si="5"/>
        <v>244258.02975026667</v>
      </c>
      <c r="J199" s="5">
        <f>SUM(B199:I199)</f>
        <v>11812171.546959834</v>
      </c>
      <c r="L199" s="34"/>
      <c r="M199" s="34"/>
      <c r="N199" s="25"/>
      <c r="O199" s="25"/>
      <c r="P199" s="25"/>
      <c r="Q199" s="25"/>
      <c r="R199" s="25"/>
      <c r="S199" s="25"/>
      <c r="T199" s="25"/>
      <c r="U199" s="25"/>
    </row>
    <row r="200" spans="1:21" ht="20.100000000000001" customHeight="1" x14ac:dyDescent="0.25">
      <c r="A200" s="3" t="s">
        <v>12</v>
      </c>
      <c r="B200" s="4">
        <f t="shared" si="5"/>
        <v>90457.193389237349</v>
      </c>
      <c r="C200" s="4">
        <f t="shared" si="5"/>
        <v>41518.755629728308</v>
      </c>
      <c r="D200" s="4">
        <f t="shared" si="5"/>
        <v>51496.980139525782</v>
      </c>
      <c r="E200" s="4">
        <f t="shared" si="5"/>
        <v>31706.631529914222</v>
      </c>
      <c r="F200" s="4">
        <f t="shared" si="5"/>
        <v>44399.024073833476</v>
      </c>
      <c r="G200" s="4">
        <f t="shared" si="5"/>
        <v>51498.347462420294</v>
      </c>
      <c r="H200" s="4">
        <f t="shared" si="5"/>
        <v>399824.68136952154</v>
      </c>
      <c r="I200" s="4">
        <f t="shared" si="5"/>
        <v>39897.386405819001</v>
      </c>
      <c r="J200" s="5">
        <f>SUM(B200:I200)</f>
        <v>750798.99999999988</v>
      </c>
      <c r="L200" s="34"/>
      <c r="M200" s="34"/>
      <c r="N200" s="25"/>
      <c r="O200" s="25"/>
      <c r="P200" s="25"/>
      <c r="Q200" s="25"/>
      <c r="R200" s="25"/>
      <c r="S200" s="25"/>
      <c r="T200" s="25"/>
      <c r="U200" s="25"/>
    </row>
    <row r="201" spans="1:21" ht="20.100000000000001" customHeight="1" x14ac:dyDescent="0.25">
      <c r="A201" s="3" t="s">
        <v>13</v>
      </c>
      <c r="B201" s="4">
        <f t="shared" si="5"/>
        <v>0</v>
      </c>
      <c r="C201" s="4">
        <f t="shared" si="5"/>
        <v>0</v>
      </c>
      <c r="D201" s="4">
        <f t="shared" si="5"/>
        <v>2351.7587793878738</v>
      </c>
      <c r="E201" s="4">
        <f t="shared" si="5"/>
        <v>0</v>
      </c>
      <c r="F201" s="4">
        <f t="shared" si="5"/>
        <v>0</v>
      </c>
      <c r="G201" s="4">
        <f t="shared" si="5"/>
        <v>34768.24122061213</v>
      </c>
      <c r="H201" s="4">
        <f t="shared" si="5"/>
        <v>4628</v>
      </c>
      <c r="I201" s="4">
        <f t="shared" si="5"/>
        <v>0</v>
      </c>
      <c r="J201" s="5">
        <f>SUM(B201:I201)</f>
        <v>41748</v>
      </c>
      <c r="L201" s="34"/>
      <c r="M201" s="34"/>
      <c r="N201" s="25"/>
      <c r="O201" s="25"/>
      <c r="P201" s="25"/>
      <c r="Q201" s="25"/>
      <c r="R201" s="25"/>
      <c r="S201" s="25"/>
      <c r="T201" s="25"/>
      <c r="U201" s="25"/>
    </row>
    <row r="202" spans="1:21" ht="20.100000000000001" customHeight="1" x14ac:dyDescent="0.25">
      <c r="A202" s="3" t="s">
        <v>14</v>
      </c>
      <c r="B202" s="4">
        <f t="shared" ref="B202:I202" si="6">+B138*15</f>
        <v>153655.89671616993</v>
      </c>
      <c r="C202" s="4">
        <f t="shared" si="6"/>
        <v>4738448.6010852195</v>
      </c>
      <c r="D202" s="4">
        <f t="shared" si="6"/>
        <v>478160.4029521232</v>
      </c>
      <c r="E202" s="4">
        <f t="shared" si="6"/>
        <v>127717.2122613528</v>
      </c>
      <c r="F202" s="4">
        <f t="shared" si="6"/>
        <v>1030555.0727249493</v>
      </c>
      <c r="G202" s="4">
        <f t="shared" si="6"/>
        <v>485232.21554493438</v>
      </c>
      <c r="H202" s="4">
        <f t="shared" si="6"/>
        <v>34956.570871013151</v>
      </c>
      <c r="I202" s="4">
        <f t="shared" si="6"/>
        <v>1077701.024569622</v>
      </c>
      <c r="J202" s="5">
        <f>SUM(B202:I202)</f>
        <v>8126426.9967253851</v>
      </c>
      <c r="L202" s="34"/>
      <c r="M202" s="34"/>
      <c r="N202" s="25"/>
      <c r="O202" s="25"/>
      <c r="P202" s="25"/>
      <c r="Q202" s="25"/>
      <c r="R202" s="25"/>
      <c r="S202" s="25"/>
      <c r="T202" s="25"/>
      <c r="U202" s="25"/>
    </row>
    <row r="203" spans="1:21" ht="20.100000000000001" customHeight="1" x14ac:dyDescent="0.25">
      <c r="A203" s="3" t="s">
        <v>15</v>
      </c>
      <c r="B203" s="4">
        <f t="shared" ref="B203:I212" si="7">+B139</f>
        <v>3.6049382716049383</v>
      </c>
      <c r="C203" s="4">
        <f t="shared" si="7"/>
        <v>1992.3046663102041</v>
      </c>
      <c r="D203" s="4">
        <f t="shared" si="7"/>
        <v>32042.205274281489</v>
      </c>
      <c r="E203" s="4">
        <f t="shared" si="7"/>
        <v>70.977786814415694</v>
      </c>
      <c r="F203" s="4">
        <f t="shared" si="7"/>
        <v>159.08056727494534</v>
      </c>
      <c r="G203" s="4">
        <f t="shared" si="7"/>
        <v>99.457484746148467</v>
      </c>
      <c r="H203" s="4">
        <f t="shared" si="7"/>
        <v>72804.629214257104</v>
      </c>
      <c r="I203" s="4">
        <f t="shared" si="7"/>
        <v>4994.7400680440878</v>
      </c>
      <c r="J203" s="5">
        <f t="shared" ref="J203:J239" si="8">SUM(B203:I203)</f>
        <v>112167.00000000001</v>
      </c>
      <c r="L203" s="34"/>
      <c r="M203" s="34"/>
      <c r="N203" s="25"/>
      <c r="O203" s="25"/>
      <c r="P203" s="25"/>
      <c r="Q203" s="25"/>
      <c r="R203" s="25"/>
      <c r="S203" s="25"/>
      <c r="T203" s="25"/>
      <c r="U203" s="25"/>
    </row>
    <row r="204" spans="1:21" ht="20.100000000000001" customHeight="1" x14ac:dyDescent="0.25">
      <c r="A204" s="3" t="s">
        <v>16</v>
      </c>
      <c r="B204" s="4">
        <f t="shared" si="7"/>
        <v>3153.9081099918894</v>
      </c>
      <c r="C204" s="4">
        <f t="shared" si="7"/>
        <v>1618.7234244756287</v>
      </c>
      <c r="D204" s="4">
        <f t="shared" si="7"/>
        <v>9689.5575029951524</v>
      </c>
      <c r="E204" s="4">
        <f t="shared" si="7"/>
        <v>20578.9737556244</v>
      </c>
      <c r="F204" s="4">
        <f t="shared" si="7"/>
        <v>32232.537181583786</v>
      </c>
      <c r="G204" s="4">
        <f t="shared" si="7"/>
        <v>5803.0603534272232</v>
      </c>
      <c r="H204" s="4">
        <f t="shared" si="7"/>
        <v>276410.83008398057</v>
      </c>
      <c r="I204" s="4">
        <f t="shared" si="7"/>
        <v>20382.409587921346</v>
      </c>
      <c r="J204" s="5">
        <f t="shared" si="8"/>
        <v>369870</v>
      </c>
      <c r="L204" s="34"/>
      <c r="M204" s="34"/>
      <c r="N204" s="25"/>
      <c r="O204" s="25"/>
      <c r="P204" s="25"/>
      <c r="Q204" s="25"/>
      <c r="R204" s="25"/>
      <c r="S204" s="25"/>
      <c r="T204" s="25"/>
      <c r="U204" s="25"/>
    </row>
    <row r="205" spans="1:21" ht="20.100000000000001" customHeight="1" x14ac:dyDescent="0.25">
      <c r="A205" s="3" t="s">
        <v>17</v>
      </c>
      <c r="B205" s="4">
        <f t="shared" si="7"/>
        <v>370.02831540059827</v>
      </c>
      <c r="C205" s="4">
        <f t="shared" si="7"/>
        <v>4370.8599251304722</v>
      </c>
      <c r="D205" s="4">
        <f t="shared" si="7"/>
        <v>13198.253247428755</v>
      </c>
      <c r="E205" s="4">
        <f t="shared" si="7"/>
        <v>832.80231295847636</v>
      </c>
      <c r="F205" s="4">
        <f t="shared" si="7"/>
        <v>6155.0625396756705</v>
      </c>
      <c r="G205" s="4">
        <f t="shared" si="7"/>
        <v>47573.716480222371</v>
      </c>
      <c r="H205" s="4">
        <f t="shared" si="7"/>
        <v>90666.312323440536</v>
      </c>
      <c r="I205" s="4">
        <f t="shared" si="7"/>
        <v>52064.964855743106</v>
      </c>
      <c r="J205" s="5">
        <f t="shared" si="8"/>
        <v>215232</v>
      </c>
      <c r="L205" s="34"/>
      <c r="M205" s="34"/>
      <c r="N205" s="25"/>
      <c r="O205" s="25"/>
      <c r="P205" s="25"/>
      <c r="Q205" s="25"/>
      <c r="R205" s="25"/>
      <c r="S205" s="25"/>
      <c r="T205" s="25"/>
      <c r="U205" s="25"/>
    </row>
    <row r="206" spans="1:21" ht="20.100000000000001" customHeight="1" x14ac:dyDescent="0.25">
      <c r="A206" s="3" t="s">
        <v>18</v>
      </c>
      <c r="B206" s="4">
        <f t="shared" si="7"/>
        <v>25.202105263157897</v>
      </c>
      <c r="C206" s="4">
        <f t="shared" si="7"/>
        <v>0</v>
      </c>
      <c r="D206" s="4">
        <f t="shared" si="7"/>
        <v>43.844210526315791</v>
      </c>
      <c r="E206" s="4">
        <f t="shared" si="7"/>
        <v>98.844037025236247</v>
      </c>
      <c r="F206" s="4">
        <f t="shared" si="7"/>
        <v>3209.0765093749014</v>
      </c>
      <c r="G206" s="4">
        <f t="shared" si="7"/>
        <v>1960.1250551072576</v>
      </c>
      <c r="H206" s="4">
        <f t="shared" si="7"/>
        <v>3588.9080827031312</v>
      </c>
      <c r="I206" s="4">
        <f t="shared" si="7"/>
        <v>60</v>
      </c>
      <c r="J206" s="5">
        <f t="shared" si="8"/>
        <v>8986</v>
      </c>
      <c r="L206" s="34"/>
      <c r="M206" s="34"/>
      <c r="N206" s="25"/>
      <c r="O206" s="25"/>
      <c r="P206" s="25"/>
      <c r="Q206" s="25"/>
      <c r="R206" s="25"/>
      <c r="S206" s="25"/>
      <c r="T206" s="25"/>
      <c r="U206" s="25"/>
    </row>
    <row r="207" spans="1:21" ht="20.100000000000001" customHeight="1" x14ac:dyDescent="0.25">
      <c r="A207" s="3" t="s">
        <v>19</v>
      </c>
      <c r="B207" s="4">
        <f t="shared" si="7"/>
        <v>36178.361518424594</v>
      </c>
      <c r="C207" s="4">
        <f t="shared" si="7"/>
        <v>12544.145094796535</v>
      </c>
      <c r="D207" s="4">
        <f t="shared" si="7"/>
        <v>43325.749345408745</v>
      </c>
      <c r="E207" s="4">
        <f t="shared" si="7"/>
        <v>2766.6212961184742</v>
      </c>
      <c r="F207" s="4">
        <f t="shared" si="7"/>
        <v>70087.281307562502</v>
      </c>
      <c r="G207" s="4">
        <f t="shared" si="7"/>
        <v>87822.947149259096</v>
      </c>
      <c r="H207" s="4">
        <f t="shared" si="7"/>
        <v>191306.32856470789</v>
      </c>
      <c r="I207" s="4">
        <f t="shared" si="7"/>
        <v>17785.565723722164</v>
      </c>
      <c r="J207" s="5">
        <f t="shared" si="8"/>
        <v>461817</v>
      </c>
      <c r="L207" s="34"/>
      <c r="M207" s="34"/>
      <c r="N207" s="25"/>
      <c r="O207" s="25"/>
      <c r="P207" s="25"/>
      <c r="Q207" s="25"/>
      <c r="R207" s="25"/>
      <c r="S207" s="25"/>
      <c r="T207" s="25"/>
      <c r="U207" s="25"/>
    </row>
    <row r="208" spans="1:21" ht="20.100000000000001" customHeight="1" x14ac:dyDescent="0.25">
      <c r="A208" s="3" t="s">
        <v>20</v>
      </c>
      <c r="B208" s="4">
        <f t="shared" si="7"/>
        <v>178929.71284977207</v>
      </c>
      <c r="C208" s="4">
        <f t="shared" si="7"/>
        <v>106232.01024249224</v>
      </c>
      <c r="D208" s="4">
        <f t="shared" si="7"/>
        <v>29076.381762992532</v>
      </c>
      <c r="E208" s="4">
        <f t="shared" si="7"/>
        <v>249092.28958731328</v>
      </c>
      <c r="F208" s="4">
        <f t="shared" si="7"/>
        <v>41237.031951324367</v>
      </c>
      <c r="G208" s="4">
        <f t="shared" si="7"/>
        <v>14970.122706962398</v>
      </c>
      <c r="H208" s="4">
        <f t="shared" si="7"/>
        <v>262070.13647738402</v>
      </c>
      <c r="I208" s="4">
        <f t="shared" si="7"/>
        <v>29124.314421759114</v>
      </c>
      <c r="J208" s="5">
        <f t="shared" si="8"/>
        <v>910732</v>
      </c>
      <c r="L208" s="34"/>
      <c r="M208" s="34"/>
      <c r="N208" s="25"/>
      <c r="O208" s="25"/>
      <c r="P208" s="25"/>
      <c r="Q208" s="25"/>
      <c r="R208" s="25"/>
      <c r="S208" s="25"/>
      <c r="T208" s="25"/>
      <c r="U208" s="25"/>
    </row>
    <row r="209" spans="1:21" ht="20.100000000000001" customHeight="1" x14ac:dyDescent="0.25">
      <c r="A209" s="3" t="s">
        <v>21</v>
      </c>
      <c r="B209" s="4">
        <f t="shared" si="7"/>
        <v>9447.864667979793</v>
      </c>
      <c r="C209" s="4">
        <f t="shared" si="7"/>
        <v>223611.21387836314</v>
      </c>
      <c r="D209" s="4">
        <f t="shared" si="7"/>
        <v>2524.8732498727932</v>
      </c>
      <c r="E209" s="4">
        <f t="shared" si="7"/>
        <v>30766.997283820798</v>
      </c>
      <c r="F209" s="4">
        <f t="shared" si="7"/>
        <v>131541.8098988393</v>
      </c>
      <c r="G209" s="4">
        <f t="shared" si="7"/>
        <v>101893.74845669349</v>
      </c>
      <c r="H209" s="4">
        <f t="shared" si="7"/>
        <v>2253.7635761378474</v>
      </c>
      <c r="I209" s="4">
        <f t="shared" si="7"/>
        <v>138349.72898829283</v>
      </c>
      <c r="J209" s="5">
        <f t="shared" si="8"/>
        <v>640390</v>
      </c>
      <c r="L209" s="34"/>
      <c r="M209" s="34"/>
      <c r="N209" s="25"/>
      <c r="O209" s="25"/>
      <c r="P209" s="25"/>
      <c r="Q209" s="25"/>
      <c r="R209" s="25"/>
      <c r="S209" s="25"/>
      <c r="T209" s="25"/>
      <c r="U209" s="25"/>
    </row>
    <row r="210" spans="1:21" ht="20.100000000000001" customHeight="1" x14ac:dyDescent="0.25">
      <c r="A210" s="3" t="s">
        <v>22</v>
      </c>
      <c r="B210" s="4">
        <f t="shared" si="7"/>
        <v>0</v>
      </c>
      <c r="C210" s="4">
        <f t="shared" si="7"/>
        <v>0</v>
      </c>
      <c r="D210" s="4">
        <f t="shared" si="7"/>
        <v>0</v>
      </c>
      <c r="E210" s="4">
        <f t="shared" si="7"/>
        <v>1535800.7832541328</v>
      </c>
      <c r="F210" s="4">
        <f t="shared" si="7"/>
        <v>53539.665244085394</v>
      </c>
      <c r="G210" s="4">
        <f t="shared" si="7"/>
        <v>16509.551501781774</v>
      </c>
      <c r="H210" s="4">
        <f t="shared" si="7"/>
        <v>433</v>
      </c>
      <c r="I210" s="4">
        <f t="shared" si="7"/>
        <v>0</v>
      </c>
      <c r="J210" s="5">
        <f t="shared" si="8"/>
        <v>1606283</v>
      </c>
      <c r="L210" s="34"/>
      <c r="M210" s="34"/>
      <c r="N210" s="25"/>
      <c r="O210" s="25"/>
      <c r="P210" s="25"/>
      <c r="Q210" s="25"/>
      <c r="R210" s="25"/>
      <c r="S210" s="25"/>
      <c r="T210" s="25"/>
      <c r="U210" s="25"/>
    </row>
    <row r="211" spans="1:21" ht="20.100000000000001" customHeight="1" x14ac:dyDescent="0.25">
      <c r="A211" s="3" t="s">
        <v>23</v>
      </c>
      <c r="B211" s="4">
        <f t="shared" si="7"/>
        <v>139413.71287209701</v>
      </c>
      <c r="C211" s="4">
        <f t="shared" si="7"/>
        <v>126746.84859893733</v>
      </c>
      <c r="D211" s="4">
        <f t="shared" si="7"/>
        <v>6904.3479749438866</v>
      </c>
      <c r="E211" s="4">
        <f t="shared" si="7"/>
        <v>32962.822826780946</v>
      </c>
      <c r="F211" s="4">
        <f t="shared" si="7"/>
        <v>207369.67313791311</v>
      </c>
      <c r="G211" s="4">
        <f t="shared" si="7"/>
        <v>72747.460896276534</v>
      </c>
      <c r="H211" s="4">
        <f t="shared" si="7"/>
        <v>3089.4161013206249</v>
      </c>
      <c r="I211" s="4">
        <f t="shared" si="7"/>
        <v>98558.717591730558</v>
      </c>
      <c r="J211" s="5">
        <f t="shared" si="8"/>
        <v>687793</v>
      </c>
      <c r="L211" s="34"/>
      <c r="M211" s="34"/>
      <c r="N211" s="25"/>
      <c r="O211" s="25"/>
      <c r="P211" s="25"/>
      <c r="Q211" s="25"/>
      <c r="R211" s="25"/>
      <c r="S211" s="25"/>
      <c r="T211" s="25"/>
      <c r="U211" s="25"/>
    </row>
    <row r="212" spans="1:21" ht="20.100000000000001" customHeight="1" x14ac:dyDescent="0.25">
      <c r="A212" s="3" t="s">
        <v>24</v>
      </c>
      <c r="B212" s="4">
        <f t="shared" si="7"/>
        <v>863358.45900140319</v>
      </c>
      <c r="C212" s="4">
        <f t="shared" si="7"/>
        <v>301709.36717386823</v>
      </c>
      <c r="D212" s="4">
        <f t="shared" si="7"/>
        <v>446299.83026921237</v>
      </c>
      <c r="E212" s="4">
        <f t="shared" si="7"/>
        <v>1129004.0884531236</v>
      </c>
      <c r="F212" s="4">
        <f t="shared" si="7"/>
        <v>261148.10402591454</v>
      </c>
      <c r="G212" s="4">
        <f t="shared" si="7"/>
        <v>86524.65085482836</v>
      </c>
      <c r="H212" s="4">
        <f t="shared" si="7"/>
        <v>266343.75624366087</v>
      </c>
      <c r="I212" s="4">
        <f t="shared" si="7"/>
        <v>159907.74397798884</v>
      </c>
      <c r="J212" s="5">
        <f t="shared" si="8"/>
        <v>3514296</v>
      </c>
      <c r="L212" s="34"/>
      <c r="M212" s="34"/>
      <c r="N212" s="25"/>
      <c r="O212" s="25"/>
      <c r="P212" s="25"/>
      <c r="Q212" s="25"/>
      <c r="R212" s="25"/>
      <c r="S212" s="25"/>
      <c r="T212" s="25"/>
      <c r="U212" s="25"/>
    </row>
    <row r="213" spans="1:21" ht="20.100000000000001" customHeight="1" x14ac:dyDescent="0.25">
      <c r="A213" s="3" t="s">
        <v>25</v>
      </c>
      <c r="B213" s="4">
        <f t="shared" ref="B213:I218" si="9">+B149</f>
        <v>250038.45323966525</v>
      </c>
      <c r="C213" s="4">
        <f t="shared" si="9"/>
        <v>113473.97220176291</v>
      </c>
      <c r="D213" s="4">
        <f t="shared" si="9"/>
        <v>65386.398561930677</v>
      </c>
      <c r="E213" s="4">
        <f t="shared" si="9"/>
        <v>139135.3689369135</v>
      </c>
      <c r="F213" s="4">
        <f t="shared" si="9"/>
        <v>256339.03027453081</v>
      </c>
      <c r="G213" s="4">
        <f t="shared" si="9"/>
        <v>51867.958754294028</v>
      </c>
      <c r="H213" s="4">
        <f t="shared" si="9"/>
        <v>80286.083969128696</v>
      </c>
      <c r="I213" s="4">
        <f t="shared" si="9"/>
        <v>14972.734061774134</v>
      </c>
      <c r="J213" s="5">
        <f t="shared" si="8"/>
        <v>971500.00000000012</v>
      </c>
      <c r="L213" s="34"/>
      <c r="M213" s="34"/>
      <c r="N213" s="25"/>
      <c r="O213" s="25"/>
      <c r="P213" s="25"/>
      <c r="Q213" s="25"/>
      <c r="R213" s="25"/>
      <c r="S213" s="25"/>
      <c r="T213" s="25"/>
      <c r="U213" s="25"/>
    </row>
    <row r="214" spans="1:21" ht="20.100000000000001" customHeight="1" x14ac:dyDescent="0.25">
      <c r="A214" s="3" t="s">
        <v>26</v>
      </c>
      <c r="B214" s="4">
        <f t="shared" si="9"/>
        <v>0</v>
      </c>
      <c r="C214" s="4">
        <f t="shared" si="9"/>
        <v>0</v>
      </c>
      <c r="D214" s="4">
        <f t="shared" si="9"/>
        <v>0</v>
      </c>
      <c r="E214" s="4">
        <f t="shared" si="9"/>
        <v>73960</v>
      </c>
      <c r="F214" s="4">
        <f t="shared" si="9"/>
        <v>70</v>
      </c>
      <c r="G214" s="4">
        <f t="shared" si="9"/>
        <v>20</v>
      </c>
      <c r="H214" s="4">
        <f t="shared" si="9"/>
        <v>0</v>
      </c>
      <c r="I214" s="4">
        <f t="shared" si="9"/>
        <v>0</v>
      </c>
      <c r="J214" s="5">
        <f t="shared" si="8"/>
        <v>74050</v>
      </c>
      <c r="L214" s="34"/>
      <c r="M214" s="34"/>
      <c r="N214" s="25"/>
      <c r="O214" s="25"/>
      <c r="P214" s="25"/>
      <c r="Q214" s="25"/>
      <c r="R214" s="25"/>
      <c r="S214" s="25"/>
      <c r="T214" s="25"/>
      <c r="U214" s="25"/>
    </row>
    <row r="215" spans="1:21" ht="20.100000000000001" customHeight="1" x14ac:dyDescent="0.25">
      <c r="A215" s="3" t="s">
        <v>27</v>
      </c>
      <c r="B215" s="4">
        <f t="shared" si="9"/>
        <v>91175.718234409927</v>
      </c>
      <c r="C215" s="4">
        <f t="shared" si="9"/>
        <v>127012.11114095696</v>
      </c>
      <c r="D215" s="4">
        <f t="shared" si="9"/>
        <v>49768.203348381154</v>
      </c>
      <c r="E215" s="4">
        <f t="shared" si="9"/>
        <v>102736.27789075905</v>
      </c>
      <c r="F215" s="4">
        <f t="shared" si="9"/>
        <v>163724.80471670095</v>
      </c>
      <c r="G215" s="4">
        <f t="shared" si="9"/>
        <v>79721.80993031917</v>
      </c>
      <c r="H215" s="4">
        <f t="shared" si="9"/>
        <v>80681.644469779654</v>
      </c>
      <c r="I215" s="4">
        <f t="shared" si="9"/>
        <v>67318.430268693119</v>
      </c>
      <c r="J215" s="5">
        <f t="shared" si="8"/>
        <v>762139</v>
      </c>
      <c r="L215" s="34"/>
      <c r="M215" s="34"/>
      <c r="N215" s="25"/>
      <c r="O215" s="25"/>
      <c r="P215" s="25"/>
      <c r="Q215" s="25"/>
      <c r="R215" s="25"/>
      <c r="S215" s="25"/>
      <c r="T215" s="25"/>
      <c r="U215" s="25"/>
    </row>
    <row r="216" spans="1:21" ht="20.100000000000001" customHeight="1" x14ac:dyDescent="0.25">
      <c r="A216" s="3" t="s">
        <v>28</v>
      </c>
      <c r="B216" s="4">
        <f t="shared" si="9"/>
        <v>94140.176678778429</v>
      </c>
      <c r="C216" s="4">
        <f t="shared" si="9"/>
        <v>16307.273605525239</v>
      </c>
      <c r="D216" s="4">
        <f t="shared" si="9"/>
        <v>20953.478440895145</v>
      </c>
      <c r="E216" s="4">
        <f t="shared" si="9"/>
        <v>182062.61033887594</v>
      </c>
      <c r="F216" s="4">
        <f t="shared" si="9"/>
        <v>54059.340701311477</v>
      </c>
      <c r="G216" s="4">
        <f t="shared" si="9"/>
        <v>33206.830010191239</v>
      </c>
      <c r="H216" s="4">
        <f t="shared" si="9"/>
        <v>59484.348912889414</v>
      </c>
      <c r="I216" s="4">
        <f t="shared" si="9"/>
        <v>2092.9413115330049</v>
      </c>
      <c r="J216" s="5">
        <f t="shared" si="8"/>
        <v>462306.99999999988</v>
      </c>
      <c r="L216" s="34"/>
      <c r="M216" s="34"/>
      <c r="N216" s="25"/>
      <c r="O216" s="25"/>
      <c r="P216" s="25"/>
      <c r="Q216" s="25"/>
      <c r="R216" s="25"/>
      <c r="S216" s="25"/>
      <c r="T216" s="25"/>
      <c r="U216" s="25"/>
    </row>
    <row r="217" spans="1:21" ht="20.100000000000001" customHeight="1" x14ac:dyDescent="0.25">
      <c r="A217" s="3" t="s">
        <v>29</v>
      </c>
      <c r="B217" s="4">
        <f t="shared" si="9"/>
        <v>100861.26204502379</v>
      </c>
      <c r="C217" s="4">
        <f t="shared" si="9"/>
        <v>0</v>
      </c>
      <c r="D217" s="4">
        <f t="shared" si="9"/>
        <v>53558.58457828236</v>
      </c>
      <c r="E217" s="4">
        <f t="shared" si="9"/>
        <v>402979.73421439267</v>
      </c>
      <c r="F217" s="4">
        <f t="shared" si="9"/>
        <v>222086.11095367846</v>
      </c>
      <c r="G217" s="4">
        <f t="shared" si="9"/>
        <v>65508.793661794974</v>
      </c>
      <c r="H217" s="4">
        <f t="shared" si="9"/>
        <v>411856.81697420549</v>
      </c>
      <c r="I217" s="4">
        <f t="shared" si="9"/>
        <v>12351.697572622365</v>
      </c>
      <c r="J217" s="5">
        <f t="shared" si="8"/>
        <v>1269203.0000000002</v>
      </c>
      <c r="L217" s="34"/>
      <c r="M217" s="34"/>
      <c r="N217" s="25"/>
      <c r="O217" s="25"/>
      <c r="P217" s="25"/>
      <c r="Q217" s="25"/>
      <c r="R217" s="25"/>
      <c r="S217" s="25"/>
      <c r="T217" s="25"/>
      <c r="U217" s="25"/>
    </row>
    <row r="218" spans="1:21" ht="20.100000000000001" customHeight="1" x14ac:dyDescent="0.25">
      <c r="A218" s="3" t="s">
        <v>30</v>
      </c>
      <c r="B218" s="4">
        <f t="shared" si="9"/>
        <v>75669.401701741866</v>
      </c>
      <c r="C218" s="4">
        <f t="shared" si="9"/>
        <v>1005.0927131325475</v>
      </c>
      <c r="D218" s="4">
        <f t="shared" si="9"/>
        <v>4878.6112056751244</v>
      </c>
      <c r="E218" s="4">
        <f t="shared" si="9"/>
        <v>40491.917779123629</v>
      </c>
      <c r="F218" s="4">
        <f t="shared" si="9"/>
        <v>136350.53071247062</v>
      </c>
      <c r="G218" s="4">
        <f t="shared" si="9"/>
        <v>1482.8720726043243</v>
      </c>
      <c r="H218" s="4">
        <f t="shared" si="9"/>
        <v>12796.921239547964</v>
      </c>
      <c r="I218" s="4">
        <f t="shared" si="9"/>
        <v>2519.652575703908</v>
      </c>
      <c r="J218" s="5">
        <f t="shared" si="8"/>
        <v>275195</v>
      </c>
      <c r="L218" s="34"/>
      <c r="M218" s="34"/>
      <c r="N218" s="25"/>
      <c r="O218" s="25"/>
      <c r="P218" s="25"/>
      <c r="Q218" s="25"/>
      <c r="R218" s="25"/>
      <c r="S218" s="25"/>
      <c r="T218" s="25"/>
      <c r="U218" s="25"/>
    </row>
    <row r="219" spans="1:21" ht="20.100000000000001" customHeight="1" x14ac:dyDescent="0.25">
      <c r="A219" s="3" t="s">
        <v>31</v>
      </c>
      <c r="B219" s="4">
        <f t="shared" ref="B219:I219" si="10">+B155*1.6</f>
        <v>4099.5104322264915</v>
      </c>
      <c r="C219" s="4">
        <f t="shared" si="10"/>
        <v>215.06786966412457</v>
      </c>
      <c r="D219" s="4">
        <f t="shared" si="10"/>
        <v>93.904175084362251</v>
      </c>
      <c r="E219" s="4">
        <f t="shared" si="10"/>
        <v>87578.162413315789</v>
      </c>
      <c r="F219" s="4">
        <f t="shared" si="10"/>
        <v>728.0837532808473</v>
      </c>
      <c r="G219" s="4">
        <f t="shared" si="10"/>
        <v>43.126596408065595</v>
      </c>
      <c r="H219" s="4">
        <f t="shared" si="10"/>
        <v>150.33563891280082</v>
      </c>
      <c r="I219" s="4">
        <f t="shared" si="10"/>
        <v>568.80912110751649</v>
      </c>
      <c r="J219" s="5">
        <f t="shared" si="8"/>
        <v>93477.000000000015</v>
      </c>
      <c r="L219" s="34"/>
      <c r="M219" s="34"/>
      <c r="N219" s="25"/>
      <c r="O219" s="25"/>
      <c r="P219" s="25"/>
      <c r="Q219" s="25"/>
      <c r="R219" s="25"/>
      <c r="S219" s="25"/>
      <c r="T219" s="25"/>
      <c r="U219" s="25"/>
    </row>
    <row r="220" spans="1:21" ht="20.100000000000001" customHeight="1" x14ac:dyDescent="0.25">
      <c r="A220" s="3" t="s">
        <v>32</v>
      </c>
      <c r="B220" s="4">
        <f t="shared" ref="B220:I220" si="11">+B156*35</f>
        <v>30936.255744047856</v>
      </c>
      <c r="C220" s="4">
        <f t="shared" si="11"/>
        <v>572.01041296887934</v>
      </c>
      <c r="D220" s="4">
        <f t="shared" si="11"/>
        <v>137.53109001380881</v>
      </c>
      <c r="E220" s="4">
        <f t="shared" si="11"/>
        <v>495569.43116879498</v>
      </c>
      <c r="F220" s="4">
        <f t="shared" si="11"/>
        <v>282626.29522324551</v>
      </c>
      <c r="G220" s="4">
        <f t="shared" si="11"/>
        <v>59229.059490465617</v>
      </c>
      <c r="H220" s="4">
        <f t="shared" si="11"/>
        <v>2378.2081889588057</v>
      </c>
      <c r="I220" s="4">
        <f t="shared" si="11"/>
        <v>13976.208681504544</v>
      </c>
      <c r="J220" s="5">
        <f t="shared" si="8"/>
        <v>885425</v>
      </c>
      <c r="L220" s="34"/>
      <c r="M220" s="34"/>
      <c r="N220" s="25"/>
      <c r="O220" s="25"/>
      <c r="P220" s="25"/>
      <c r="Q220" s="25"/>
      <c r="R220" s="25"/>
      <c r="S220" s="25"/>
      <c r="T220" s="25"/>
      <c r="U220" s="25"/>
    </row>
    <row r="221" spans="1:21" ht="20.100000000000001" customHeight="1" x14ac:dyDescent="0.25">
      <c r="A221" s="3" t="s">
        <v>33</v>
      </c>
      <c r="B221" s="4">
        <f t="shared" ref="B221:I221" si="12">+B157*15</f>
        <v>304.78122487268826</v>
      </c>
      <c r="C221" s="4">
        <f t="shared" si="12"/>
        <v>1080.3676318978371</v>
      </c>
      <c r="D221" s="4">
        <f t="shared" si="12"/>
        <v>25595.722631608023</v>
      </c>
      <c r="E221" s="4">
        <f t="shared" si="12"/>
        <v>2444099.359467851</v>
      </c>
      <c r="F221" s="4">
        <f t="shared" si="12"/>
        <v>26684.309820641349</v>
      </c>
      <c r="G221" s="4">
        <f t="shared" si="12"/>
        <v>143514.30665576382</v>
      </c>
      <c r="H221" s="4">
        <f t="shared" si="12"/>
        <v>50000.151389652157</v>
      </c>
      <c r="I221" s="4">
        <f t="shared" si="12"/>
        <v>38.00117771266212</v>
      </c>
      <c r="J221" s="5">
        <f t="shared" si="8"/>
        <v>2691316.9999999991</v>
      </c>
      <c r="L221" s="34"/>
      <c r="M221" s="34"/>
      <c r="N221" s="25"/>
      <c r="O221" s="25"/>
      <c r="P221" s="25"/>
      <c r="Q221" s="25"/>
      <c r="R221" s="25"/>
      <c r="S221" s="25"/>
      <c r="T221" s="25"/>
      <c r="U221" s="25"/>
    </row>
    <row r="222" spans="1:21" ht="20.100000000000001" customHeight="1" x14ac:dyDescent="0.25">
      <c r="A222" s="3" t="s">
        <v>34</v>
      </c>
      <c r="B222" s="4">
        <f t="shared" ref="B222:I232" si="13">+B158</f>
        <v>83804.24872210536</v>
      </c>
      <c r="C222" s="4">
        <f t="shared" si="13"/>
        <v>2321.4262811580238</v>
      </c>
      <c r="D222" s="4">
        <f t="shared" si="13"/>
        <v>746.37509613611496</v>
      </c>
      <c r="E222" s="4">
        <f t="shared" si="13"/>
        <v>30898.448719080749</v>
      </c>
      <c r="F222" s="4">
        <f t="shared" si="13"/>
        <v>539344.80457232671</v>
      </c>
      <c r="G222" s="4">
        <f t="shared" si="13"/>
        <v>10081.617195703217</v>
      </c>
      <c r="H222" s="4">
        <f t="shared" si="13"/>
        <v>36372.082843787648</v>
      </c>
      <c r="I222" s="4">
        <f t="shared" si="13"/>
        <v>1788.9965697022033</v>
      </c>
      <c r="J222" s="5">
        <f t="shared" si="8"/>
        <v>705358</v>
      </c>
      <c r="L222" s="34"/>
      <c r="M222" s="34"/>
      <c r="N222" s="25"/>
      <c r="O222" s="25"/>
      <c r="P222" s="25"/>
      <c r="Q222" s="25"/>
      <c r="R222" s="25"/>
      <c r="S222" s="25"/>
      <c r="T222" s="25"/>
      <c r="U222" s="25"/>
    </row>
    <row r="223" spans="1:21" ht="20.100000000000001" customHeight="1" x14ac:dyDescent="0.25">
      <c r="A223" s="3" t="s">
        <v>35</v>
      </c>
      <c r="B223" s="4">
        <f t="shared" si="13"/>
        <v>0</v>
      </c>
      <c r="C223" s="4">
        <f t="shared" si="13"/>
        <v>0</v>
      </c>
      <c r="D223" s="4">
        <f t="shared" si="13"/>
        <v>290880.11</v>
      </c>
      <c r="E223" s="4">
        <f t="shared" si="13"/>
        <v>0</v>
      </c>
      <c r="F223" s="4">
        <f t="shared" si="13"/>
        <v>0</v>
      </c>
      <c r="G223" s="4">
        <f t="shared" si="13"/>
        <v>0</v>
      </c>
      <c r="H223" s="4">
        <f t="shared" si="13"/>
        <v>2530520.2599999998</v>
      </c>
      <c r="I223" s="4">
        <f t="shared" si="13"/>
        <v>0</v>
      </c>
      <c r="J223" s="5">
        <f t="shared" si="8"/>
        <v>2821400.3699999996</v>
      </c>
      <c r="L223" s="34"/>
      <c r="M223" s="34"/>
      <c r="N223" s="25"/>
      <c r="O223" s="25"/>
      <c r="P223" s="25"/>
      <c r="Q223" s="25"/>
      <c r="R223" s="25"/>
      <c r="S223" s="25"/>
      <c r="T223" s="25"/>
      <c r="U223" s="25"/>
    </row>
    <row r="224" spans="1:21" ht="20.100000000000001" customHeight="1" x14ac:dyDescent="0.25">
      <c r="A224" s="3" t="s">
        <v>36</v>
      </c>
      <c r="B224" s="4">
        <f t="shared" si="13"/>
        <v>81.436207899643804</v>
      </c>
      <c r="C224" s="4">
        <f t="shared" si="13"/>
        <v>2877.7878395860284</v>
      </c>
      <c r="D224" s="4">
        <f t="shared" si="13"/>
        <v>0</v>
      </c>
      <c r="E224" s="4">
        <f t="shared" si="13"/>
        <v>827511.50391479512</v>
      </c>
      <c r="F224" s="4">
        <f t="shared" si="13"/>
        <v>151076.9057166643</v>
      </c>
      <c r="G224" s="4">
        <f t="shared" si="13"/>
        <v>18112.488709389254</v>
      </c>
      <c r="H224" s="4">
        <f t="shared" si="13"/>
        <v>805.12070809860029</v>
      </c>
      <c r="I224" s="4">
        <f t="shared" si="13"/>
        <v>183.75690356705914</v>
      </c>
      <c r="J224" s="5">
        <f t="shared" si="8"/>
        <v>1000648.9999999999</v>
      </c>
      <c r="L224" s="34"/>
      <c r="M224" s="34"/>
      <c r="N224" s="25"/>
      <c r="O224" s="25"/>
      <c r="P224" s="25"/>
      <c r="Q224" s="25"/>
      <c r="R224" s="25"/>
      <c r="S224" s="25"/>
      <c r="T224" s="25"/>
      <c r="U224" s="25"/>
    </row>
    <row r="225" spans="1:21" ht="20.100000000000001" customHeight="1" x14ac:dyDescent="0.25">
      <c r="A225" s="3" t="s">
        <v>37</v>
      </c>
      <c r="B225" s="4">
        <f t="shared" si="13"/>
        <v>8.9946152992117234</v>
      </c>
      <c r="C225" s="4">
        <f t="shared" si="13"/>
        <v>0</v>
      </c>
      <c r="D225" s="4">
        <f t="shared" si="13"/>
        <v>0</v>
      </c>
      <c r="E225" s="4">
        <f t="shared" si="13"/>
        <v>162585.4910766469</v>
      </c>
      <c r="F225" s="4">
        <f t="shared" si="13"/>
        <v>3532.7027955141057</v>
      </c>
      <c r="G225" s="4">
        <f t="shared" si="13"/>
        <v>4757.121151689782</v>
      </c>
      <c r="H225" s="4">
        <f t="shared" si="13"/>
        <v>3867.2108655818838</v>
      </c>
      <c r="I225" s="4">
        <f t="shared" si="13"/>
        <v>385.47949526813881</v>
      </c>
      <c r="J225" s="5">
        <f t="shared" si="8"/>
        <v>175137.00000000003</v>
      </c>
      <c r="L225" s="34"/>
      <c r="M225" s="34"/>
      <c r="N225" s="25"/>
      <c r="O225" s="25"/>
      <c r="P225" s="25"/>
      <c r="Q225" s="25"/>
      <c r="R225" s="25"/>
      <c r="S225" s="25"/>
      <c r="T225" s="25"/>
      <c r="U225" s="25"/>
    </row>
    <row r="226" spans="1:21" ht="20.100000000000001" customHeight="1" x14ac:dyDescent="0.25">
      <c r="A226" s="3" t="s">
        <v>38</v>
      </c>
      <c r="B226" s="4">
        <f t="shared" si="13"/>
        <v>5387.6673229761554</v>
      </c>
      <c r="C226" s="4">
        <f t="shared" si="13"/>
        <v>6</v>
      </c>
      <c r="D226" s="4">
        <f t="shared" si="13"/>
        <v>0</v>
      </c>
      <c r="E226" s="4">
        <f t="shared" si="13"/>
        <v>16430.294169089739</v>
      </c>
      <c r="F226" s="4">
        <f t="shared" si="13"/>
        <v>0</v>
      </c>
      <c r="G226" s="4">
        <f t="shared" si="13"/>
        <v>5</v>
      </c>
      <c r="H226" s="4">
        <f t="shared" si="13"/>
        <v>0</v>
      </c>
      <c r="I226" s="4">
        <f t="shared" si="13"/>
        <v>228.03850793410763</v>
      </c>
      <c r="J226" s="5">
        <f t="shared" si="8"/>
        <v>22057</v>
      </c>
      <c r="L226" s="34"/>
      <c r="M226" s="34"/>
      <c r="N226" s="25"/>
      <c r="O226" s="25"/>
      <c r="P226" s="25"/>
      <c r="Q226" s="25"/>
      <c r="R226" s="25"/>
      <c r="S226" s="25"/>
      <c r="T226" s="25"/>
      <c r="U226" s="25"/>
    </row>
    <row r="227" spans="1:21" ht="20.100000000000001" customHeight="1" x14ac:dyDescent="0.25">
      <c r="A227" s="3" t="s">
        <v>39</v>
      </c>
      <c r="B227" s="4">
        <f t="shared" si="13"/>
        <v>0</v>
      </c>
      <c r="C227" s="4">
        <f t="shared" si="13"/>
        <v>0</v>
      </c>
      <c r="D227" s="4">
        <f t="shared" si="13"/>
        <v>0</v>
      </c>
      <c r="E227" s="4">
        <f t="shared" si="13"/>
        <v>62367</v>
      </c>
      <c r="F227" s="4">
        <f t="shared" si="13"/>
        <v>0</v>
      </c>
      <c r="G227" s="4">
        <f t="shared" si="13"/>
        <v>16</v>
      </c>
      <c r="H227" s="4">
        <f t="shared" si="13"/>
        <v>0</v>
      </c>
      <c r="I227" s="4">
        <f t="shared" si="13"/>
        <v>0</v>
      </c>
      <c r="J227" s="5">
        <f t="shared" si="8"/>
        <v>62383</v>
      </c>
      <c r="L227" s="34"/>
      <c r="M227" s="34"/>
      <c r="N227" s="25"/>
      <c r="O227" s="25"/>
      <c r="P227" s="25"/>
      <c r="Q227" s="25"/>
      <c r="R227" s="25"/>
      <c r="S227" s="25"/>
      <c r="T227" s="25"/>
      <c r="U227" s="25"/>
    </row>
    <row r="228" spans="1:21" ht="20.100000000000001" customHeight="1" x14ac:dyDescent="0.25">
      <c r="A228" s="3" t="s">
        <v>40</v>
      </c>
      <c r="B228" s="4">
        <f t="shared" si="13"/>
        <v>0</v>
      </c>
      <c r="C228" s="4">
        <f t="shared" si="13"/>
        <v>0</v>
      </c>
      <c r="D228" s="4">
        <f t="shared" si="13"/>
        <v>0</v>
      </c>
      <c r="E228" s="4">
        <f t="shared" si="13"/>
        <v>37407</v>
      </c>
      <c r="F228" s="4">
        <f t="shared" si="13"/>
        <v>0</v>
      </c>
      <c r="G228" s="4">
        <f t="shared" si="13"/>
        <v>20</v>
      </c>
      <c r="H228" s="4">
        <f t="shared" si="13"/>
        <v>0</v>
      </c>
      <c r="I228" s="4">
        <f t="shared" si="13"/>
        <v>0</v>
      </c>
      <c r="J228" s="5">
        <f t="shared" si="8"/>
        <v>37427</v>
      </c>
      <c r="L228" s="34"/>
      <c r="M228" s="34"/>
      <c r="N228" s="25"/>
      <c r="O228" s="25"/>
      <c r="P228" s="25"/>
      <c r="Q228" s="25"/>
      <c r="R228" s="25"/>
      <c r="S228" s="25"/>
      <c r="T228" s="25"/>
      <c r="U228" s="25"/>
    </row>
    <row r="229" spans="1:21" ht="20.100000000000001" customHeight="1" x14ac:dyDescent="0.25">
      <c r="A229" s="3" t="s">
        <v>41</v>
      </c>
      <c r="B229" s="4">
        <f t="shared" si="13"/>
        <v>21678.072231965358</v>
      </c>
      <c r="C229" s="4">
        <f t="shared" si="13"/>
        <v>9211.585826749335</v>
      </c>
      <c r="D229" s="4">
        <f t="shared" si="13"/>
        <v>2747.6622844589979</v>
      </c>
      <c r="E229" s="4">
        <f t="shared" si="13"/>
        <v>3299.2074681786098</v>
      </c>
      <c r="F229" s="4">
        <f t="shared" si="13"/>
        <v>14087.465949617468</v>
      </c>
      <c r="G229" s="4">
        <f t="shared" si="13"/>
        <v>17749</v>
      </c>
      <c r="H229" s="4">
        <f t="shared" si="13"/>
        <v>27352.816066554373</v>
      </c>
      <c r="I229" s="4">
        <f t="shared" si="13"/>
        <v>24258.190172475854</v>
      </c>
      <c r="J229" s="5">
        <f t="shared" si="8"/>
        <v>120383.99999999999</v>
      </c>
      <c r="L229" s="34"/>
      <c r="M229" s="34"/>
      <c r="N229" s="25"/>
      <c r="O229" s="25"/>
      <c r="P229" s="25"/>
      <c r="Q229" s="25"/>
      <c r="R229" s="25"/>
      <c r="S229" s="25"/>
      <c r="T229" s="25"/>
      <c r="U229" s="25"/>
    </row>
    <row r="230" spans="1:21" ht="20.100000000000001" customHeight="1" x14ac:dyDescent="0.25">
      <c r="A230" s="3" t="s">
        <v>42</v>
      </c>
      <c r="B230" s="4">
        <f t="shared" si="13"/>
        <v>0</v>
      </c>
      <c r="C230" s="4">
        <f t="shared" si="13"/>
        <v>35277.872132058932</v>
      </c>
      <c r="D230" s="4">
        <f t="shared" si="13"/>
        <v>61.702290076335878</v>
      </c>
      <c r="E230" s="4">
        <f t="shared" si="13"/>
        <v>7019</v>
      </c>
      <c r="F230" s="4">
        <f t="shared" si="13"/>
        <v>6221.1736694677875</v>
      </c>
      <c r="G230" s="4">
        <f t="shared" si="13"/>
        <v>0</v>
      </c>
      <c r="H230" s="4">
        <f t="shared" si="13"/>
        <v>0</v>
      </c>
      <c r="I230" s="4">
        <f t="shared" si="13"/>
        <v>228.25190839694656</v>
      </c>
      <c r="J230" s="5">
        <f t="shared" si="8"/>
        <v>48808</v>
      </c>
      <c r="L230" s="34"/>
      <c r="M230" s="34"/>
      <c r="N230" s="25"/>
      <c r="O230" s="25"/>
      <c r="P230" s="25"/>
      <c r="Q230" s="25"/>
      <c r="R230" s="25"/>
      <c r="S230" s="25"/>
      <c r="T230" s="25"/>
      <c r="U230" s="25"/>
    </row>
    <row r="231" spans="1:21" ht="20.100000000000001" customHeight="1" x14ac:dyDescent="0.25">
      <c r="A231" s="3" t="s">
        <v>43</v>
      </c>
      <c r="B231" s="4">
        <f t="shared" si="13"/>
        <v>6172.3876202619686</v>
      </c>
      <c r="C231" s="4">
        <f t="shared" si="13"/>
        <v>250.96570076043537</v>
      </c>
      <c r="D231" s="4">
        <f t="shared" si="13"/>
        <v>331</v>
      </c>
      <c r="E231" s="4">
        <f t="shared" si="13"/>
        <v>84292.550760564045</v>
      </c>
      <c r="F231" s="4">
        <f t="shared" si="13"/>
        <v>0</v>
      </c>
      <c r="G231" s="4">
        <f t="shared" si="13"/>
        <v>0</v>
      </c>
      <c r="H231" s="4">
        <f t="shared" si="13"/>
        <v>6961.0959184135372</v>
      </c>
      <c r="I231" s="4">
        <f t="shared" si="13"/>
        <v>0</v>
      </c>
      <c r="J231" s="5">
        <f t="shared" si="8"/>
        <v>98007.999999999985</v>
      </c>
      <c r="L231" s="34"/>
      <c r="M231" s="34"/>
      <c r="N231" s="25"/>
      <c r="O231" s="25"/>
      <c r="P231" s="25"/>
      <c r="Q231" s="25"/>
      <c r="R231" s="25"/>
      <c r="S231" s="25"/>
      <c r="T231" s="25"/>
      <c r="U231" s="25"/>
    </row>
    <row r="232" spans="1:21" ht="20.100000000000001" customHeight="1" x14ac:dyDescent="0.25">
      <c r="A232" s="3" t="s">
        <v>44</v>
      </c>
      <c r="B232" s="4">
        <f t="shared" si="13"/>
        <v>21326.03397761305</v>
      </c>
      <c r="C232" s="4">
        <f t="shared" si="13"/>
        <v>152.65409804729927</v>
      </c>
      <c r="D232" s="4">
        <f t="shared" si="13"/>
        <v>42475.14441897982</v>
      </c>
      <c r="E232" s="4">
        <f t="shared" si="13"/>
        <v>46781.817718293307</v>
      </c>
      <c r="F232" s="4">
        <f t="shared" si="13"/>
        <v>0</v>
      </c>
      <c r="G232" s="4">
        <f t="shared" si="13"/>
        <v>355.67442084014226</v>
      </c>
      <c r="H232" s="4">
        <f t="shared" si="13"/>
        <v>238.67536622638568</v>
      </c>
      <c r="I232" s="4">
        <f t="shared" si="13"/>
        <v>0</v>
      </c>
      <c r="J232" s="5">
        <f t="shared" si="8"/>
        <v>111330</v>
      </c>
      <c r="L232" s="34"/>
      <c r="M232" s="34"/>
      <c r="N232" s="25"/>
      <c r="O232" s="25"/>
      <c r="P232" s="25"/>
      <c r="Q232" s="25"/>
      <c r="R232" s="25"/>
      <c r="S232" s="25"/>
      <c r="T232" s="25"/>
      <c r="U232" s="25"/>
    </row>
    <row r="233" spans="1:21" ht="20.100000000000001" customHeight="1" x14ac:dyDescent="0.25">
      <c r="A233" s="3" t="s">
        <v>45</v>
      </c>
      <c r="B233" s="4">
        <f t="shared" ref="B233:I233" si="14">+B169*12</f>
        <v>6232079.3714013984</v>
      </c>
      <c r="C233" s="4">
        <f t="shared" si="14"/>
        <v>150192.42907110995</v>
      </c>
      <c r="D233" s="4">
        <f t="shared" si="14"/>
        <v>27146.401256656132</v>
      </c>
      <c r="E233" s="4">
        <f t="shared" si="14"/>
        <v>47417.317699939551</v>
      </c>
      <c r="F233" s="4">
        <f t="shared" si="14"/>
        <v>3566624.7967891684</v>
      </c>
      <c r="G233" s="4">
        <f t="shared" si="14"/>
        <v>997873.47565718764</v>
      </c>
      <c r="H233" s="4">
        <f t="shared" si="14"/>
        <v>393674.49579191994</v>
      </c>
      <c r="I233" s="4">
        <f t="shared" si="14"/>
        <v>190834.7123326209</v>
      </c>
      <c r="J233" s="5">
        <f t="shared" si="8"/>
        <v>11605843</v>
      </c>
      <c r="L233" s="34"/>
      <c r="M233" s="34"/>
      <c r="N233" s="25"/>
      <c r="O233" s="25"/>
      <c r="P233" s="25"/>
      <c r="Q233" s="25"/>
      <c r="R233" s="25"/>
      <c r="S233" s="25"/>
      <c r="T233" s="25"/>
      <c r="U233" s="25"/>
    </row>
    <row r="234" spans="1:21" ht="20.100000000000001" customHeight="1" x14ac:dyDescent="0.25">
      <c r="A234" s="3" t="s">
        <v>46</v>
      </c>
      <c r="B234" s="4">
        <f t="shared" ref="B234:I234" si="15">+B170*3</f>
        <v>12877.425670900488</v>
      </c>
      <c r="C234" s="4">
        <f t="shared" si="15"/>
        <v>96197.093216628477</v>
      </c>
      <c r="D234" s="4">
        <f t="shared" si="15"/>
        <v>3618.6850809249836</v>
      </c>
      <c r="E234" s="4">
        <f t="shared" si="15"/>
        <v>25715.516730863084</v>
      </c>
      <c r="F234" s="4">
        <f t="shared" si="15"/>
        <v>352412.99300718686</v>
      </c>
      <c r="G234" s="4">
        <f t="shared" si="15"/>
        <v>162781.72166261196</v>
      </c>
      <c r="H234" s="4">
        <f t="shared" si="15"/>
        <v>5830.7413309626163</v>
      </c>
      <c r="I234" s="4">
        <f t="shared" si="15"/>
        <v>478701.82329992153</v>
      </c>
      <c r="J234" s="5">
        <f t="shared" si="8"/>
        <v>1138136</v>
      </c>
      <c r="L234" s="34"/>
      <c r="M234" s="34"/>
      <c r="N234" s="25"/>
      <c r="O234" s="25"/>
      <c r="P234" s="25"/>
      <c r="Q234" s="25"/>
      <c r="R234" s="25"/>
      <c r="S234" s="25"/>
      <c r="T234" s="25"/>
      <c r="U234" s="25"/>
    </row>
    <row r="235" spans="1:21" ht="20.100000000000001" customHeight="1" x14ac:dyDescent="0.25">
      <c r="A235" s="3" t="s">
        <v>47</v>
      </c>
      <c r="B235" s="4">
        <f t="shared" ref="B235:I235" si="16">+B171*60</f>
        <v>562593.80745034793</v>
      </c>
      <c r="C235" s="4">
        <f t="shared" si="16"/>
        <v>4449787.3586577503</v>
      </c>
      <c r="D235" s="4">
        <f t="shared" si="16"/>
        <v>3108788.9555269592</v>
      </c>
      <c r="E235" s="4">
        <f t="shared" si="16"/>
        <v>3222678.9833926451</v>
      </c>
      <c r="F235" s="4">
        <f t="shared" si="16"/>
        <v>1759811.3110581413</v>
      </c>
      <c r="G235" s="4">
        <f t="shared" si="16"/>
        <v>1805374.9273603975</v>
      </c>
      <c r="H235" s="4">
        <f t="shared" si="16"/>
        <v>643151.88620430417</v>
      </c>
      <c r="I235" s="4">
        <f t="shared" si="16"/>
        <v>1161010.7703494537</v>
      </c>
      <c r="J235" s="5">
        <f t="shared" si="8"/>
        <v>16713197.999999998</v>
      </c>
      <c r="L235" s="34"/>
      <c r="M235" s="34"/>
      <c r="N235" s="25"/>
      <c r="O235" s="25"/>
      <c r="P235" s="25"/>
      <c r="Q235" s="25"/>
      <c r="R235" s="25"/>
      <c r="S235" s="25"/>
      <c r="T235" s="25"/>
      <c r="U235" s="25"/>
    </row>
    <row r="236" spans="1:21" ht="20.100000000000001" customHeight="1" x14ac:dyDescent="0.25">
      <c r="A236" s="3" t="s">
        <v>48</v>
      </c>
      <c r="B236" s="4">
        <f t="shared" ref="B236:I236" si="17">+B172*35</f>
        <v>98392.990460453264</v>
      </c>
      <c r="C236" s="4">
        <f t="shared" si="17"/>
        <v>1772.0103092783506</v>
      </c>
      <c r="D236" s="4">
        <f t="shared" si="17"/>
        <v>102278.41884664082</v>
      </c>
      <c r="E236" s="4">
        <f t="shared" si="17"/>
        <v>0</v>
      </c>
      <c r="F236" s="4">
        <f t="shared" si="17"/>
        <v>113978.23527484291</v>
      </c>
      <c r="G236" s="4">
        <f t="shared" si="17"/>
        <v>285756.60676534154</v>
      </c>
      <c r="H236" s="4">
        <f t="shared" si="17"/>
        <v>179800.917807158</v>
      </c>
      <c r="I236" s="4">
        <f t="shared" si="17"/>
        <v>193312.82053628517</v>
      </c>
      <c r="J236" s="5">
        <f t="shared" si="8"/>
        <v>975292.00000000012</v>
      </c>
      <c r="L236" s="34"/>
      <c r="M236" s="34"/>
      <c r="N236" s="25"/>
      <c r="O236" s="25"/>
      <c r="P236" s="25"/>
      <c r="Q236" s="25"/>
      <c r="R236" s="25"/>
      <c r="S236" s="25"/>
      <c r="T236" s="25"/>
      <c r="U236" s="25"/>
    </row>
    <row r="237" spans="1:21" ht="20.100000000000001" customHeight="1" x14ac:dyDescent="0.25">
      <c r="A237" s="3" t="s">
        <v>49</v>
      </c>
      <c r="B237" s="4">
        <f t="shared" ref="B237:I237" si="18">+B173*5</f>
        <v>667871.58315283607</v>
      </c>
      <c r="C237" s="4">
        <f t="shared" si="18"/>
        <v>265010.43005244259</v>
      </c>
      <c r="D237" s="4">
        <f t="shared" si="18"/>
        <v>1929.6247242312895</v>
      </c>
      <c r="E237" s="4">
        <f t="shared" si="18"/>
        <v>7685.7352327174794</v>
      </c>
      <c r="F237" s="4">
        <f t="shared" si="18"/>
        <v>1284734.5795697204</v>
      </c>
      <c r="G237" s="4">
        <f t="shared" si="18"/>
        <v>76444.125595547608</v>
      </c>
      <c r="H237" s="4">
        <f t="shared" si="18"/>
        <v>3104.3052396349749</v>
      </c>
      <c r="I237" s="4">
        <f t="shared" si="18"/>
        <v>997477.61643286969</v>
      </c>
      <c r="J237" s="5">
        <f t="shared" si="8"/>
        <v>3304258.0000000005</v>
      </c>
      <c r="L237" s="34"/>
      <c r="M237" s="34"/>
      <c r="N237" s="25"/>
      <c r="O237" s="25"/>
      <c r="P237" s="25"/>
      <c r="Q237" s="25"/>
      <c r="R237" s="25"/>
      <c r="S237" s="25"/>
      <c r="T237" s="25"/>
      <c r="U237" s="25"/>
    </row>
    <row r="238" spans="1:21" ht="20.100000000000001" customHeight="1" x14ac:dyDescent="0.25">
      <c r="A238" s="3" t="s">
        <v>50</v>
      </c>
      <c r="B238" s="4">
        <f t="shared" ref="B238:I238" si="19">+B174*50</f>
        <v>425149.50772682822</v>
      </c>
      <c r="C238" s="4">
        <f t="shared" si="19"/>
        <v>2313403.8232643302</v>
      </c>
      <c r="D238" s="4">
        <f t="shared" si="19"/>
        <v>1089.7283976765693</v>
      </c>
      <c r="E238" s="4">
        <f t="shared" si="19"/>
        <v>112741.35546466739</v>
      </c>
      <c r="F238" s="4">
        <f t="shared" si="19"/>
        <v>6104651.712534029</v>
      </c>
      <c r="G238" s="4">
        <f t="shared" si="19"/>
        <v>0</v>
      </c>
      <c r="H238" s="4">
        <f t="shared" si="19"/>
        <v>0</v>
      </c>
      <c r="I238" s="4">
        <f t="shared" si="19"/>
        <v>63196.872612468462</v>
      </c>
      <c r="J238" s="5">
        <f>SUM(B238:I238)</f>
        <v>9020233</v>
      </c>
      <c r="L238" s="34"/>
      <c r="M238" s="34"/>
      <c r="N238" s="25"/>
      <c r="O238" s="25"/>
      <c r="P238" s="25"/>
      <c r="Q238" s="25"/>
      <c r="R238" s="25"/>
      <c r="S238" s="25"/>
      <c r="T238" s="25"/>
      <c r="U238" s="25"/>
    </row>
    <row r="239" spans="1:21" ht="20.100000000000001" customHeight="1" x14ac:dyDescent="0.25">
      <c r="A239" s="3" t="s">
        <v>51</v>
      </c>
      <c r="B239" s="4">
        <f t="shared" ref="B239:I239" si="20">+B175*1.3</f>
        <v>253028.20505365939</v>
      </c>
      <c r="C239" s="4">
        <f t="shared" si="20"/>
        <v>37370.673867347621</v>
      </c>
      <c r="D239" s="4">
        <f t="shared" si="20"/>
        <v>36480.279058325861</v>
      </c>
      <c r="E239" s="4">
        <f t="shared" si="20"/>
        <v>15752.03518248659</v>
      </c>
      <c r="F239" s="4">
        <f t="shared" si="20"/>
        <v>120316.82368408592</v>
      </c>
      <c r="G239" s="4">
        <f t="shared" si="20"/>
        <v>165150.01321981518</v>
      </c>
      <c r="H239" s="4">
        <f t="shared" si="20"/>
        <v>17673.524397101373</v>
      </c>
      <c r="I239" s="4">
        <f t="shared" si="20"/>
        <v>37176.745537178067</v>
      </c>
      <c r="J239" s="5">
        <f t="shared" si="8"/>
        <v>682948.3</v>
      </c>
      <c r="L239" s="34"/>
      <c r="M239" s="34"/>
      <c r="N239" s="25"/>
      <c r="O239" s="25"/>
      <c r="P239" s="25"/>
      <c r="Q239" s="25"/>
      <c r="R239" s="25"/>
      <c r="S239" s="25"/>
      <c r="T239" s="25"/>
      <c r="U239" s="25"/>
    </row>
    <row r="240" spans="1:21" ht="20.100000000000001" customHeight="1" x14ac:dyDescent="0.25">
      <c r="A240" s="3" t="s">
        <v>52</v>
      </c>
      <c r="B240" s="4">
        <f t="shared" ref="B240:I240" si="21">+B176*8</f>
        <v>92235.670860905229</v>
      </c>
      <c r="C240" s="4">
        <f t="shared" si="21"/>
        <v>3189.599625759819</v>
      </c>
      <c r="D240" s="4">
        <f t="shared" si="21"/>
        <v>436.12223393045315</v>
      </c>
      <c r="E240" s="4">
        <f t="shared" si="21"/>
        <v>5716.0248756218907</v>
      </c>
      <c r="F240" s="4">
        <f t="shared" si="21"/>
        <v>38616.930129988723</v>
      </c>
      <c r="G240" s="4">
        <f t="shared" si="21"/>
        <v>33659.515438914597</v>
      </c>
      <c r="H240" s="4">
        <f t="shared" si="21"/>
        <v>0</v>
      </c>
      <c r="I240" s="4">
        <f t="shared" si="21"/>
        <v>19640.136834879289</v>
      </c>
      <c r="J240" s="5">
        <f>SUM(B240:I240)</f>
        <v>193494</v>
      </c>
      <c r="L240" s="34"/>
      <c r="M240" s="34"/>
      <c r="N240" s="25"/>
      <c r="O240" s="25"/>
      <c r="P240" s="25"/>
      <c r="Q240" s="25"/>
      <c r="R240" s="25"/>
      <c r="S240" s="25"/>
      <c r="T240" s="25"/>
      <c r="U240" s="25"/>
    </row>
    <row r="241" spans="1:28" ht="20.100000000000001" customHeight="1" x14ac:dyDescent="0.25">
      <c r="A241" s="3" t="s">
        <v>53</v>
      </c>
      <c r="B241" s="4">
        <f t="shared" ref="B241:I241" si="22">+B177*4.7</f>
        <v>236105.17060391841</v>
      </c>
      <c r="C241" s="4">
        <f t="shared" si="22"/>
        <v>2624.0694070671971</v>
      </c>
      <c r="D241" s="4">
        <f t="shared" si="22"/>
        <v>1812.7816883141106</v>
      </c>
      <c r="E241" s="4">
        <f t="shared" si="22"/>
        <v>519.08536684745025</v>
      </c>
      <c r="F241" s="4">
        <f t="shared" si="22"/>
        <v>54635.13647498381</v>
      </c>
      <c r="G241" s="4">
        <f t="shared" si="22"/>
        <v>2.1022364217252392</v>
      </c>
      <c r="H241" s="4">
        <f t="shared" si="22"/>
        <v>347.8</v>
      </c>
      <c r="I241" s="4">
        <f t="shared" si="22"/>
        <v>64952.636914363393</v>
      </c>
      <c r="J241" s="5">
        <f>SUM(B241:I241)</f>
        <v>360998.7826919161</v>
      </c>
      <c r="L241" s="34"/>
      <c r="M241" s="34"/>
      <c r="N241" s="25"/>
      <c r="O241" s="25"/>
      <c r="P241" s="25"/>
      <c r="Q241" s="25"/>
      <c r="R241" s="25"/>
      <c r="S241" s="25"/>
      <c r="T241" s="25"/>
      <c r="U241" s="25"/>
    </row>
    <row r="242" spans="1:28" ht="20.100000000000001" customHeight="1" x14ac:dyDescent="0.25">
      <c r="A242" s="3" t="s">
        <v>54</v>
      </c>
      <c r="B242" s="4">
        <f t="shared" ref="B242:I242" si="23">+B178*0.6</f>
        <v>2405300.4121640665</v>
      </c>
      <c r="C242" s="4">
        <f t="shared" si="23"/>
        <v>740928.41618804249</v>
      </c>
      <c r="D242" s="4">
        <f t="shared" si="23"/>
        <v>19727122.089873448</v>
      </c>
      <c r="E242" s="4">
        <f t="shared" si="23"/>
        <v>119727.14932586429</v>
      </c>
      <c r="F242" s="4">
        <f t="shared" si="23"/>
        <v>300901.0158070231</v>
      </c>
      <c r="G242" s="4">
        <f t="shared" si="23"/>
        <v>768039.67417022621</v>
      </c>
      <c r="H242" s="4">
        <f t="shared" si="23"/>
        <v>713177.04017539916</v>
      </c>
      <c r="I242" s="4">
        <f t="shared" si="23"/>
        <v>138723.00229593189</v>
      </c>
      <c r="J242" s="5">
        <f>SUM(B242:I242)</f>
        <v>24913918.800000001</v>
      </c>
      <c r="L242" s="34"/>
      <c r="M242" s="34"/>
      <c r="N242" s="25"/>
      <c r="O242" s="25"/>
      <c r="P242" s="25"/>
      <c r="Q242" s="25"/>
      <c r="R242" s="25"/>
      <c r="S242" s="25"/>
      <c r="T242" s="25"/>
      <c r="U242" s="25"/>
    </row>
    <row r="243" spans="1:28" ht="20.100000000000001" customHeight="1" x14ac:dyDescent="0.25">
      <c r="A243" s="3" t="s">
        <v>55</v>
      </c>
      <c r="B243" s="4">
        <f t="shared" ref="B243:I243" si="24">+B179*9</f>
        <v>7290233.1174141094</v>
      </c>
      <c r="C243" s="4">
        <f t="shared" si="24"/>
        <v>1648681.5530104688</v>
      </c>
      <c r="D243" s="4">
        <f t="shared" si="24"/>
        <v>1353793.4615567171</v>
      </c>
      <c r="E243" s="4">
        <f t="shared" si="24"/>
        <v>2516082.7591473265</v>
      </c>
      <c r="F243" s="4">
        <f t="shared" si="24"/>
        <v>1093726.1687065577</v>
      </c>
      <c r="G243" s="4">
        <f t="shared" si="24"/>
        <v>3298270.3087824159</v>
      </c>
      <c r="H243" s="4">
        <f t="shared" si="24"/>
        <v>1261748.6317189932</v>
      </c>
      <c r="I243" s="4">
        <f t="shared" si="24"/>
        <v>483167.83008036343</v>
      </c>
      <c r="J243" s="5">
        <f>SUM(B243:I243)</f>
        <v>18945703.830416955</v>
      </c>
      <c r="L243" s="34"/>
      <c r="M243" s="34"/>
      <c r="N243" s="25"/>
      <c r="O243" s="25"/>
      <c r="P243" s="25"/>
      <c r="Q243" s="25"/>
      <c r="R243" s="25"/>
      <c r="S243" s="25"/>
      <c r="T243" s="25"/>
      <c r="U243" s="25"/>
    </row>
    <row r="244" spans="1:28" ht="15.75" customHeight="1" thickBot="1" x14ac:dyDescent="0.25">
      <c r="A244" s="56" t="s">
        <v>10</v>
      </c>
      <c r="B244" s="57">
        <f t="shared" ref="B244:J244" si="25">SUM(B199:B243)</f>
        <v>20666890.575423457</v>
      </c>
      <c r="C244" s="57">
        <f t="shared" si="25"/>
        <v>21514283.18942336</v>
      </c>
      <c r="D244" s="57">
        <f t="shared" si="25"/>
        <v>28893598.034225646</v>
      </c>
      <c r="E244" s="57">
        <f t="shared" si="25"/>
        <v>16738656.172808528</v>
      </c>
      <c r="F244" s="57">
        <f t="shared" si="25"/>
        <v>18609293.198541205</v>
      </c>
      <c r="G244" s="57">
        <f t="shared" si="25"/>
        <v>9089467.7747056149</v>
      </c>
      <c r="H244" s="57">
        <f t="shared" si="25"/>
        <v>8435909.900171034</v>
      </c>
      <c r="I244" s="57">
        <f t="shared" si="25"/>
        <v>5852190.7814952396</v>
      </c>
      <c r="J244" s="58">
        <f t="shared" si="25"/>
        <v>129800289.62679407</v>
      </c>
      <c r="L244" s="34"/>
      <c r="M244" s="34"/>
      <c r="N244" s="25"/>
      <c r="O244" s="25"/>
      <c r="P244" s="25"/>
      <c r="Q244" s="25"/>
      <c r="R244" s="25"/>
      <c r="S244" s="25"/>
      <c r="T244" s="25"/>
      <c r="U244" s="25"/>
    </row>
    <row r="245" spans="1:28" s="29" customFormat="1" ht="14.25" x14ac:dyDescent="0.2">
      <c r="A245" s="205" t="s">
        <v>263</v>
      </c>
      <c r="B245" s="210"/>
      <c r="C245" s="210"/>
      <c r="D245" s="210"/>
      <c r="E245" s="210"/>
      <c r="F245" s="210"/>
      <c r="G245" s="210"/>
      <c r="H245" s="210"/>
      <c r="I245" s="210"/>
      <c r="K245" s="26"/>
      <c r="M245" s="51"/>
      <c r="Z245" s="51"/>
      <c r="AA245" s="51"/>
      <c r="AB245" s="51"/>
    </row>
    <row r="246" spans="1:28" s="29" customFormat="1" ht="14.25" x14ac:dyDescent="0.2">
      <c r="A246" s="198" t="s">
        <v>253</v>
      </c>
      <c r="B246" s="210"/>
      <c r="C246" s="210"/>
      <c r="D246" s="210"/>
      <c r="E246" s="210"/>
      <c r="F246" s="210"/>
      <c r="G246" s="210"/>
      <c r="H246" s="210"/>
      <c r="I246" s="210"/>
      <c r="K246" s="26"/>
      <c r="M246" s="51"/>
      <c r="Z246" s="51"/>
      <c r="AA246" s="51"/>
      <c r="AB246" s="51"/>
    </row>
    <row r="247" spans="1:28" s="25" customFormat="1" x14ac:dyDescent="0.2">
      <c r="A247" s="198" t="s">
        <v>283</v>
      </c>
      <c r="B247" s="205"/>
      <c r="C247" s="205"/>
      <c r="D247" s="205"/>
      <c r="E247" s="205"/>
      <c r="F247" s="205"/>
      <c r="G247" s="205"/>
      <c r="H247" s="205"/>
      <c r="I247" s="205"/>
      <c r="K247" s="26"/>
    </row>
    <row r="248" spans="1:28" s="25" customFormat="1" x14ac:dyDescent="0.2">
      <c r="A248" s="198" t="s">
        <v>280</v>
      </c>
      <c r="K248" s="26"/>
    </row>
    <row r="249" spans="1:28" s="25" customFormat="1" x14ac:dyDescent="0.2">
      <c r="K249" s="26"/>
      <c r="L249" s="34"/>
      <c r="M249" s="34"/>
    </row>
    <row r="250" spans="1:28" x14ac:dyDescent="0.2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L250" s="34"/>
      <c r="M250" s="34"/>
      <c r="N250" s="25"/>
      <c r="O250" s="25"/>
      <c r="P250" s="25"/>
      <c r="Q250" s="25"/>
      <c r="R250" s="25"/>
      <c r="S250" s="25"/>
      <c r="T250" s="25"/>
      <c r="U250" s="25"/>
    </row>
    <row r="251" spans="1:28" x14ac:dyDescent="0.2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L251" s="34"/>
      <c r="M251" s="34"/>
      <c r="N251" s="25"/>
      <c r="O251" s="25"/>
      <c r="P251" s="25"/>
      <c r="Q251" s="25"/>
      <c r="R251" s="25"/>
      <c r="S251" s="25"/>
      <c r="T251" s="25"/>
      <c r="U251" s="25"/>
    </row>
    <row r="252" spans="1:28" ht="19.5" customHeight="1" x14ac:dyDescent="0.2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L252" s="34"/>
      <c r="M252" s="34"/>
      <c r="N252" s="25"/>
      <c r="O252" s="25"/>
      <c r="P252" s="25"/>
      <c r="Q252" s="25"/>
      <c r="R252" s="25"/>
      <c r="S252" s="25"/>
      <c r="T252" s="25"/>
      <c r="U252" s="25"/>
    </row>
    <row r="253" spans="1:28" ht="20.100000000000001" customHeight="1" x14ac:dyDescent="0.2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52"/>
      <c r="L253" s="34"/>
      <c r="M253" s="34"/>
      <c r="N253" s="25"/>
      <c r="O253" s="25"/>
      <c r="P253" s="25"/>
      <c r="Q253" s="25"/>
      <c r="R253" s="25"/>
      <c r="S253" s="25"/>
      <c r="T253" s="25"/>
      <c r="U253" s="25"/>
    </row>
    <row r="254" spans="1:28" ht="20.100000000000001" customHeight="1" x14ac:dyDescent="0.2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L254" s="34"/>
      <c r="M254" s="34"/>
      <c r="N254" s="25"/>
      <c r="O254" s="25"/>
      <c r="P254" s="25"/>
      <c r="Q254" s="25"/>
      <c r="R254" s="25"/>
      <c r="S254" s="25"/>
      <c r="T254" s="25"/>
      <c r="U254" s="25"/>
    </row>
    <row r="255" spans="1:28" ht="20.100000000000001" customHeight="1" x14ac:dyDescent="0.2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L255" s="34"/>
      <c r="M255" s="34"/>
      <c r="N255" s="25"/>
      <c r="O255" s="25"/>
      <c r="P255" s="25"/>
      <c r="Q255" s="25"/>
      <c r="R255" s="25"/>
      <c r="S255" s="25"/>
      <c r="T255" s="25"/>
      <c r="U255" s="25"/>
    </row>
    <row r="256" spans="1:28" ht="20.100000000000001" customHeight="1" x14ac:dyDescent="0.2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L256" s="34"/>
      <c r="M256" s="34"/>
      <c r="N256" s="25"/>
      <c r="O256" s="25"/>
      <c r="P256" s="25"/>
      <c r="Q256" s="25"/>
      <c r="R256" s="25"/>
      <c r="S256" s="25"/>
      <c r="T256" s="25"/>
      <c r="U256" s="25"/>
    </row>
    <row r="257" spans="1:21" ht="20.100000000000001" customHeight="1" x14ac:dyDescent="0.2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L257" s="34"/>
      <c r="M257" s="34"/>
      <c r="N257" s="25"/>
      <c r="O257" s="25"/>
      <c r="P257" s="25"/>
      <c r="Q257" s="25"/>
      <c r="R257" s="25"/>
      <c r="S257" s="25"/>
      <c r="T257" s="25"/>
      <c r="U257" s="25"/>
    </row>
    <row r="258" spans="1:21" ht="20.100000000000001" customHeight="1" x14ac:dyDescent="0.2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L258" s="34"/>
      <c r="M258" s="34"/>
      <c r="N258" s="25"/>
      <c r="O258" s="25"/>
      <c r="P258" s="25"/>
      <c r="Q258" s="25"/>
      <c r="R258" s="25"/>
      <c r="S258" s="25"/>
      <c r="T258" s="25"/>
      <c r="U258" s="25"/>
    </row>
    <row r="259" spans="1:21" ht="20.100000000000001" customHeight="1" x14ac:dyDescent="0.2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L259" s="34"/>
      <c r="M259" s="34"/>
      <c r="N259" s="25"/>
      <c r="O259" s="25"/>
      <c r="P259" s="25"/>
      <c r="Q259" s="25"/>
      <c r="R259" s="25"/>
      <c r="S259" s="25"/>
      <c r="T259" s="25"/>
      <c r="U259" s="25"/>
    </row>
    <row r="260" spans="1:21" ht="20.100000000000001" customHeight="1" x14ac:dyDescent="0.2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L260" s="34"/>
      <c r="M260" s="34"/>
      <c r="N260" s="25"/>
      <c r="O260" s="25"/>
      <c r="P260" s="25"/>
      <c r="Q260" s="25"/>
      <c r="R260" s="25"/>
      <c r="S260" s="25"/>
      <c r="T260" s="25"/>
      <c r="U260" s="25"/>
    </row>
    <row r="261" spans="1:21" ht="20.100000000000001" customHeight="1" x14ac:dyDescent="0.2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L261" s="34"/>
      <c r="M261" s="34"/>
      <c r="N261" s="25"/>
      <c r="O261" s="25"/>
      <c r="P261" s="25"/>
      <c r="Q261" s="25"/>
      <c r="R261" s="25"/>
      <c r="S261" s="25"/>
      <c r="T261" s="25"/>
      <c r="U261" s="25"/>
    </row>
    <row r="262" spans="1:21" ht="20.100000000000001" customHeight="1" x14ac:dyDescent="0.2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L262" s="34"/>
      <c r="M262" s="34"/>
      <c r="N262" s="25"/>
      <c r="O262" s="25"/>
      <c r="P262" s="25"/>
      <c r="Q262" s="25"/>
      <c r="R262" s="25"/>
      <c r="S262" s="25"/>
      <c r="T262" s="25"/>
      <c r="U262" s="25"/>
    </row>
    <row r="263" spans="1:21" ht="20.100000000000001" customHeight="1" x14ac:dyDescent="0.2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L263" s="34"/>
      <c r="M263" s="34"/>
      <c r="N263" s="25"/>
      <c r="O263" s="25"/>
      <c r="P263" s="25"/>
      <c r="Q263" s="25"/>
      <c r="R263" s="25"/>
      <c r="S263" s="25"/>
      <c r="T263" s="25"/>
      <c r="U263" s="25"/>
    </row>
    <row r="264" spans="1:21" ht="20.100000000000001" customHeight="1" x14ac:dyDescent="0.2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L264" s="34"/>
      <c r="M264" s="34"/>
      <c r="N264" s="25"/>
      <c r="O264" s="25"/>
      <c r="P264" s="25"/>
      <c r="Q264" s="25"/>
      <c r="R264" s="25"/>
      <c r="S264" s="25"/>
      <c r="T264" s="25"/>
      <c r="U264" s="25"/>
    </row>
    <row r="265" spans="1:21" ht="20.100000000000001" customHeight="1" x14ac:dyDescent="0.2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L265" s="34"/>
      <c r="M265" s="34"/>
      <c r="N265" s="25"/>
      <c r="O265" s="25"/>
      <c r="P265" s="25"/>
      <c r="Q265" s="25"/>
      <c r="R265" s="25"/>
      <c r="S265" s="25"/>
      <c r="T265" s="25"/>
      <c r="U265" s="25"/>
    </row>
    <row r="266" spans="1:21" ht="20.100000000000001" customHeight="1" x14ac:dyDescent="0.2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L266" s="34"/>
      <c r="M266" s="34"/>
      <c r="N266" s="25"/>
      <c r="O266" s="25"/>
      <c r="P266" s="25"/>
      <c r="Q266" s="25"/>
      <c r="R266" s="25"/>
      <c r="S266" s="25"/>
      <c r="T266" s="25"/>
      <c r="U266" s="25"/>
    </row>
    <row r="267" spans="1:21" ht="20.100000000000001" customHeight="1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L267" s="34"/>
      <c r="M267" s="34"/>
      <c r="N267" s="25"/>
      <c r="O267" s="25"/>
      <c r="P267" s="25"/>
      <c r="Q267" s="25"/>
      <c r="R267" s="25"/>
      <c r="S267" s="25"/>
      <c r="T267" s="25"/>
      <c r="U267" s="25"/>
    </row>
    <row r="268" spans="1:21" ht="20.100000000000001" customHeight="1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L268" s="34"/>
      <c r="M268" s="34"/>
      <c r="N268" s="25"/>
      <c r="O268" s="25"/>
      <c r="P268" s="25"/>
      <c r="Q268" s="25"/>
      <c r="R268" s="25"/>
      <c r="S268" s="25"/>
      <c r="T268" s="25"/>
      <c r="U268" s="25"/>
    </row>
    <row r="269" spans="1:21" ht="20.100000000000001" customHeight="1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L269" s="34"/>
      <c r="M269" s="34"/>
      <c r="N269" s="25"/>
      <c r="O269" s="25"/>
      <c r="P269" s="25"/>
      <c r="Q269" s="25"/>
      <c r="R269" s="25"/>
      <c r="S269" s="25"/>
      <c r="T269" s="25"/>
      <c r="U269" s="25"/>
    </row>
    <row r="270" spans="1:21" ht="20.100000000000001" customHeight="1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L270" s="34"/>
      <c r="M270" s="34"/>
      <c r="N270" s="25"/>
      <c r="O270" s="25"/>
      <c r="P270" s="25"/>
      <c r="Q270" s="25"/>
      <c r="R270" s="25"/>
      <c r="S270" s="25"/>
      <c r="T270" s="25"/>
      <c r="U270" s="25"/>
    </row>
    <row r="271" spans="1:21" ht="20.100000000000001" customHeight="1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L271" s="34"/>
      <c r="M271" s="34"/>
      <c r="N271" s="25"/>
      <c r="O271" s="25"/>
      <c r="P271" s="25"/>
      <c r="Q271" s="25"/>
      <c r="R271" s="25"/>
      <c r="S271" s="25"/>
      <c r="T271" s="25"/>
      <c r="U271" s="25"/>
    </row>
    <row r="272" spans="1:21" ht="20.100000000000001" customHeight="1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L272" s="34"/>
      <c r="M272" s="34"/>
      <c r="N272" s="25"/>
      <c r="O272" s="25"/>
      <c r="P272" s="25"/>
      <c r="Q272" s="25"/>
      <c r="R272" s="25"/>
      <c r="S272" s="25"/>
      <c r="T272" s="25"/>
      <c r="U272" s="25"/>
    </row>
    <row r="273" spans="1:21" ht="20.100000000000001" customHeight="1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L273" s="34"/>
      <c r="M273" s="34"/>
      <c r="N273" s="25"/>
      <c r="O273" s="25"/>
      <c r="P273" s="25"/>
      <c r="Q273" s="25"/>
      <c r="R273" s="25"/>
      <c r="S273" s="25"/>
      <c r="T273" s="25"/>
      <c r="U273" s="25"/>
    </row>
    <row r="274" spans="1:21" ht="20.100000000000001" customHeight="1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L274" s="34"/>
      <c r="M274" s="34"/>
      <c r="N274" s="25"/>
      <c r="O274" s="25"/>
      <c r="P274" s="25"/>
      <c r="Q274" s="25"/>
      <c r="R274" s="25"/>
      <c r="S274" s="25"/>
      <c r="T274" s="25"/>
      <c r="U274" s="25"/>
    </row>
    <row r="275" spans="1:21" ht="20.100000000000001" customHeight="1" x14ac:dyDescent="0.2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L275" s="34"/>
      <c r="M275" s="34"/>
      <c r="N275" s="25"/>
      <c r="O275" s="25"/>
      <c r="P275" s="25"/>
      <c r="Q275" s="25"/>
      <c r="R275" s="25"/>
      <c r="S275" s="25"/>
      <c r="T275" s="25"/>
      <c r="U275" s="25"/>
    </row>
    <row r="276" spans="1:21" ht="20.100000000000001" customHeight="1" x14ac:dyDescent="0.2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L276" s="34"/>
      <c r="M276" s="34"/>
      <c r="N276" s="25"/>
      <c r="O276" s="25"/>
      <c r="P276" s="25"/>
      <c r="Q276" s="25"/>
      <c r="R276" s="25"/>
      <c r="S276" s="25"/>
      <c r="T276" s="25"/>
      <c r="U276" s="25"/>
    </row>
    <row r="277" spans="1:21" ht="20.100000000000001" customHeight="1" x14ac:dyDescent="0.2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L277" s="34"/>
      <c r="M277" s="34"/>
      <c r="N277" s="25"/>
      <c r="O277" s="25"/>
      <c r="P277" s="25"/>
      <c r="Q277" s="25"/>
      <c r="R277" s="25"/>
      <c r="S277" s="25"/>
      <c r="T277" s="25"/>
      <c r="U277" s="25"/>
    </row>
    <row r="278" spans="1:21" ht="20.100000000000001" customHeight="1" x14ac:dyDescent="0.2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L278" s="34"/>
      <c r="M278" s="34"/>
      <c r="N278" s="25"/>
      <c r="O278" s="25"/>
      <c r="P278" s="25"/>
      <c r="Q278" s="25"/>
      <c r="R278" s="25"/>
      <c r="S278" s="25"/>
      <c r="T278" s="25"/>
      <c r="U278" s="25"/>
    </row>
    <row r="279" spans="1:21" ht="20.100000000000001" customHeight="1" x14ac:dyDescent="0.2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L279" s="34"/>
      <c r="M279" s="34"/>
      <c r="N279" s="25"/>
      <c r="O279" s="25"/>
      <c r="P279" s="25"/>
      <c r="Q279" s="25"/>
      <c r="R279" s="25"/>
      <c r="S279" s="25"/>
      <c r="T279" s="25"/>
      <c r="U279" s="25"/>
    </row>
    <row r="280" spans="1:21" ht="20.100000000000001" customHeight="1" x14ac:dyDescent="0.2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L280" s="34"/>
      <c r="M280" s="34"/>
      <c r="N280" s="25"/>
      <c r="O280" s="25"/>
      <c r="P280" s="25"/>
      <c r="Q280" s="25"/>
      <c r="R280" s="25"/>
      <c r="S280" s="25"/>
      <c r="T280" s="25"/>
      <c r="U280" s="25"/>
    </row>
    <row r="281" spans="1:21" ht="20.100000000000001" customHeight="1" x14ac:dyDescent="0.2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L281" s="34"/>
      <c r="M281" s="34"/>
      <c r="N281" s="25"/>
      <c r="O281" s="25"/>
      <c r="P281" s="25"/>
      <c r="Q281" s="25"/>
      <c r="R281" s="25"/>
      <c r="S281" s="25"/>
      <c r="T281" s="25"/>
      <c r="U281" s="25"/>
    </row>
    <row r="282" spans="1:21" ht="20.100000000000001" customHeight="1" x14ac:dyDescent="0.2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L282" s="34"/>
      <c r="M282" s="34"/>
      <c r="N282" s="25"/>
      <c r="O282" s="25"/>
      <c r="P282" s="25"/>
      <c r="Q282" s="25"/>
      <c r="R282" s="25"/>
      <c r="S282" s="25"/>
      <c r="T282" s="25"/>
      <c r="U282" s="25"/>
    </row>
    <row r="283" spans="1:21" ht="20.100000000000001" customHeight="1" x14ac:dyDescent="0.2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L283" s="34"/>
      <c r="M283" s="34"/>
      <c r="N283" s="25"/>
      <c r="O283" s="25"/>
      <c r="P283" s="25"/>
      <c r="Q283" s="25"/>
      <c r="R283" s="25"/>
      <c r="S283" s="25"/>
      <c r="T283" s="25"/>
      <c r="U283" s="25"/>
    </row>
    <row r="284" spans="1:21" ht="20.100000000000001" customHeight="1" x14ac:dyDescent="0.2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L284" s="34"/>
      <c r="M284" s="34"/>
      <c r="N284" s="25"/>
      <c r="O284" s="25"/>
      <c r="P284" s="25"/>
      <c r="Q284" s="25"/>
      <c r="R284" s="25"/>
      <c r="S284" s="25"/>
      <c r="T284" s="25"/>
      <c r="U284" s="25"/>
    </row>
    <row r="285" spans="1:21" ht="20.100000000000001" customHeight="1" x14ac:dyDescent="0.2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L285" s="34"/>
      <c r="M285" s="34"/>
      <c r="N285" s="25"/>
      <c r="O285" s="25"/>
      <c r="P285" s="25"/>
      <c r="Q285" s="25"/>
      <c r="R285" s="25"/>
      <c r="S285" s="25"/>
      <c r="T285" s="25"/>
      <c r="U285" s="25"/>
    </row>
    <row r="286" spans="1:21" ht="20.100000000000001" customHeight="1" x14ac:dyDescent="0.2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L286" s="34"/>
      <c r="M286" s="34"/>
      <c r="N286" s="25"/>
      <c r="O286" s="25"/>
      <c r="P286" s="25"/>
      <c r="Q286" s="25"/>
      <c r="R286" s="25"/>
      <c r="S286" s="25"/>
      <c r="T286" s="25"/>
      <c r="U286" s="25"/>
    </row>
    <row r="287" spans="1:21" ht="20.100000000000001" customHeight="1" x14ac:dyDescent="0.2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L287" s="34"/>
      <c r="M287" s="34"/>
      <c r="N287" s="25"/>
      <c r="O287" s="25"/>
      <c r="P287" s="25"/>
      <c r="Q287" s="25"/>
      <c r="R287" s="25"/>
      <c r="S287" s="25"/>
      <c r="T287" s="25"/>
      <c r="U287" s="25"/>
    </row>
    <row r="288" spans="1:21" ht="20.100000000000001" customHeight="1" x14ac:dyDescent="0.2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L288" s="34"/>
      <c r="M288" s="34"/>
      <c r="N288" s="25"/>
      <c r="O288" s="25"/>
      <c r="P288" s="25"/>
      <c r="Q288" s="25"/>
      <c r="R288" s="25"/>
      <c r="S288" s="25"/>
      <c r="T288" s="25"/>
      <c r="U288" s="25"/>
    </row>
    <row r="289" spans="1:28" ht="20.100000000000001" customHeight="1" x14ac:dyDescent="0.2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L289" s="34"/>
      <c r="M289" s="34"/>
      <c r="N289" s="25"/>
      <c r="O289" s="25"/>
      <c r="P289" s="25"/>
      <c r="Q289" s="25"/>
      <c r="R289" s="25"/>
      <c r="S289" s="25"/>
      <c r="T289" s="25"/>
      <c r="U289" s="25"/>
    </row>
    <row r="290" spans="1:28" ht="20.100000000000001" customHeight="1" x14ac:dyDescent="0.2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L290" s="34"/>
      <c r="M290" s="34"/>
      <c r="N290" s="25"/>
      <c r="O290" s="25"/>
      <c r="P290" s="25"/>
      <c r="Q290" s="25"/>
      <c r="R290" s="25"/>
      <c r="S290" s="25"/>
      <c r="T290" s="25"/>
      <c r="U290" s="25"/>
    </row>
    <row r="291" spans="1:28" ht="20.100000000000001" customHeight="1" x14ac:dyDescent="0.2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L291" s="34"/>
      <c r="M291" s="34"/>
      <c r="N291" s="25"/>
      <c r="O291" s="25"/>
      <c r="P291" s="25"/>
      <c r="Q291" s="25"/>
      <c r="R291" s="25"/>
      <c r="S291" s="25"/>
      <c r="T291" s="25"/>
      <c r="U291" s="25"/>
    </row>
    <row r="292" spans="1:28" ht="20.100000000000001" customHeight="1" x14ac:dyDescent="0.2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L292" s="34"/>
      <c r="M292" s="34"/>
      <c r="N292" s="25"/>
      <c r="O292" s="25"/>
      <c r="P292" s="25"/>
      <c r="Q292" s="25"/>
      <c r="R292" s="25"/>
      <c r="S292" s="25"/>
      <c r="T292" s="25"/>
      <c r="U292" s="25"/>
    </row>
    <row r="293" spans="1:28" ht="20.100000000000001" customHeight="1" x14ac:dyDescent="0.2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L293" s="34"/>
      <c r="M293" s="34"/>
      <c r="N293" s="25"/>
      <c r="O293" s="25"/>
      <c r="P293" s="25"/>
      <c r="Q293" s="25"/>
      <c r="R293" s="25"/>
      <c r="S293" s="25"/>
      <c r="T293" s="25"/>
      <c r="U293" s="25"/>
    </row>
    <row r="294" spans="1:28" ht="20.100000000000001" customHeight="1" x14ac:dyDescent="0.2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L294" s="34"/>
      <c r="M294" s="34"/>
      <c r="N294" s="25"/>
      <c r="O294" s="25"/>
      <c r="P294" s="25"/>
      <c r="Q294" s="25"/>
      <c r="R294" s="25"/>
      <c r="S294" s="25"/>
      <c r="T294" s="25"/>
      <c r="U294" s="25"/>
    </row>
    <row r="295" spans="1:28" ht="20.100000000000001" customHeight="1" x14ac:dyDescent="0.2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L295" s="34"/>
      <c r="M295" s="34"/>
      <c r="N295" s="25"/>
      <c r="O295" s="25"/>
      <c r="P295" s="25"/>
      <c r="Q295" s="25"/>
      <c r="R295" s="25"/>
      <c r="S295" s="25"/>
      <c r="T295" s="25"/>
      <c r="U295" s="25"/>
    </row>
    <row r="296" spans="1:28" ht="20.100000000000001" customHeight="1" x14ac:dyDescent="0.2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L296" s="34"/>
      <c r="M296" s="34"/>
      <c r="N296" s="25"/>
      <c r="O296" s="25"/>
      <c r="P296" s="25"/>
      <c r="Q296" s="25"/>
      <c r="R296" s="25"/>
      <c r="S296" s="25"/>
      <c r="T296" s="25"/>
      <c r="U296" s="25"/>
    </row>
    <row r="297" spans="1:28" ht="20.100000000000001" customHeight="1" x14ac:dyDescent="0.2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L297" s="34"/>
      <c r="M297" s="34"/>
      <c r="N297" s="25"/>
      <c r="O297" s="25"/>
      <c r="P297" s="25"/>
      <c r="Q297" s="25"/>
      <c r="R297" s="25"/>
      <c r="S297" s="25"/>
      <c r="T297" s="25"/>
      <c r="U297" s="25"/>
    </row>
    <row r="298" spans="1:28" s="11" customFormat="1" ht="14.25" x14ac:dyDescent="0.2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6"/>
      <c r="L298" s="40"/>
      <c r="M298" s="51"/>
      <c r="N298" s="29"/>
      <c r="O298" s="29"/>
      <c r="P298" s="29"/>
      <c r="Q298" s="29"/>
      <c r="R298" s="29"/>
      <c r="S298" s="29"/>
      <c r="T298" s="29"/>
      <c r="U298" s="29"/>
      <c r="Z298" s="12"/>
      <c r="AA298" s="12"/>
      <c r="AB298" s="12"/>
    </row>
    <row r="299" spans="1:28" s="11" customFormat="1" ht="14.25" x14ac:dyDescent="0.2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6"/>
      <c r="L299" s="29"/>
      <c r="M299" s="51"/>
      <c r="N299" s="29"/>
      <c r="O299" s="29"/>
      <c r="P299" s="29"/>
      <c r="Q299" s="29"/>
      <c r="R299" s="29"/>
      <c r="S299" s="29"/>
      <c r="T299" s="29"/>
      <c r="U299" s="29"/>
      <c r="Z299" s="12"/>
      <c r="AA299" s="12"/>
      <c r="AB299" s="12"/>
    </row>
    <row r="300" spans="1:28" s="11" customFormat="1" ht="14.25" x14ac:dyDescent="0.2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6"/>
      <c r="L300" s="29"/>
      <c r="M300" s="51"/>
      <c r="N300" s="29"/>
      <c r="O300" s="29"/>
      <c r="P300" s="29"/>
      <c r="Q300" s="29"/>
      <c r="R300" s="29"/>
      <c r="S300" s="29"/>
      <c r="T300" s="29"/>
      <c r="U300" s="29"/>
      <c r="Z300" s="12"/>
      <c r="AA300" s="12"/>
      <c r="AB300" s="12"/>
    </row>
    <row r="301" spans="1:28" x14ac:dyDescent="0.2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</row>
    <row r="302" spans="1:28" x14ac:dyDescent="0.2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</row>
    <row r="303" spans="1:28" x14ac:dyDescent="0.2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L303" s="34"/>
      <c r="M303" s="34"/>
      <c r="N303" s="25"/>
      <c r="O303" s="25"/>
      <c r="P303" s="25"/>
      <c r="Q303" s="25"/>
      <c r="R303" s="25"/>
      <c r="S303" s="25"/>
      <c r="T303" s="25"/>
      <c r="U303" s="25"/>
    </row>
    <row r="304" spans="1:28" x14ac:dyDescent="0.2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L304" s="34"/>
      <c r="M304" s="34"/>
      <c r="N304" s="25"/>
      <c r="O304" s="25"/>
      <c r="P304" s="25"/>
      <c r="Q304" s="25"/>
      <c r="R304" s="25"/>
      <c r="S304" s="25"/>
      <c r="T304" s="25"/>
      <c r="U304" s="25"/>
    </row>
    <row r="305" spans="1:21" x14ac:dyDescent="0.2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L305" s="34"/>
      <c r="M305" s="34"/>
      <c r="N305" s="25"/>
      <c r="O305" s="25"/>
      <c r="P305" s="25"/>
      <c r="Q305" s="25"/>
      <c r="R305" s="25"/>
      <c r="S305" s="25"/>
      <c r="T305" s="25"/>
      <c r="U305" s="25"/>
    </row>
    <row r="306" spans="1:21" ht="19.5" customHeight="1" x14ac:dyDescent="0.2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L306" s="34"/>
      <c r="M306" s="34"/>
      <c r="N306" s="25"/>
      <c r="O306" s="25"/>
      <c r="P306" s="25"/>
      <c r="Q306" s="25"/>
      <c r="R306" s="25"/>
      <c r="S306" s="25"/>
      <c r="T306" s="25"/>
      <c r="U306" s="25"/>
    </row>
    <row r="307" spans="1:21" ht="20.100000000000001" customHeight="1" x14ac:dyDescent="0.2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L307" s="34"/>
      <c r="M307" s="34"/>
      <c r="N307" s="25"/>
      <c r="O307" s="25"/>
      <c r="P307" s="25"/>
      <c r="Q307" s="25"/>
      <c r="R307" s="25"/>
      <c r="S307" s="25"/>
      <c r="T307" s="25"/>
      <c r="U307" s="25"/>
    </row>
    <row r="308" spans="1:21" ht="20.100000000000001" customHeight="1" x14ac:dyDescent="0.2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L308" s="34"/>
      <c r="M308" s="34"/>
      <c r="N308" s="25"/>
      <c r="O308" s="25"/>
      <c r="P308" s="25"/>
      <c r="Q308" s="25"/>
      <c r="R308" s="25"/>
      <c r="S308" s="25"/>
      <c r="T308" s="25"/>
      <c r="U308" s="25"/>
    </row>
    <row r="309" spans="1:21" ht="20.100000000000001" customHeight="1" x14ac:dyDescent="0.2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L309" s="34"/>
      <c r="M309" s="34"/>
      <c r="N309" s="25"/>
      <c r="O309" s="25"/>
      <c r="P309" s="25"/>
      <c r="Q309" s="25"/>
      <c r="R309" s="25"/>
      <c r="S309" s="25"/>
      <c r="T309" s="25"/>
      <c r="U309" s="25"/>
    </row>
    <row r="310" spans="1:21" ht="20.100000000000001" customHeight="1" x14ac:dyDescent="0.2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L310" s="34"/>
      <c r="M310" s="34"/>
      <c r="N310" s="25"/>
      <c r="O310" s="25"/>
      <c r="P310" s="25"/>
      <c r="Q310" s="25"/>
      <c r="R310" s="25"/>
      <c r="S310" s="25"/>
      <c r="T310" s="25"/>
      <c r="U310" s="25"/>
    </row>
    <row r="311" spans="1:21" ht="20.100000000000001" customHeight="1" x14ac:dyDescent="0.2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L311" s="34"/>
      <c r="M311" s="34"/>
      <c r="N311" s="25"/>
      <c r="O311" s="25"/>
      <c r="P311" s="25"/>
      <c r="Q311" s="25"/>
      <c r="R311" s="25"/>
      <c r="S311" s="25"/>
      <c r="T311" s="25"/>
      <c r="U311" s="25"/>
    </row>
    <row r="312" spans="1:21" ht="20.100000000000001" customHeight="1" x14ac:dyDescent="0.2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L312" s="34"/>
      <c r="M312" s="34"/>
      <c r="N312" s="25"/>
      <c r="O312" s="25"/>
      <c r="P312" s="25"/>
      <c r="Q312" s="25"/>
      <c r="R312" s="25"/>
      <c r="S312" s="25"/>
      <c r="T312" s="25"/>
      <c r="U312" s="25"/>
    </row>
    <row r="313" spans="1:21" ht="20.100000000000001" customHeight="1" x14ac:dyDescent="0.2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L313" s="34"/>
      <c r="M313" s="34"/>
      <c r="N313" s="25"/>
      <c r="O313" s="25"/>
      <c r="P313" s="25"/>
      <c r="Q313" s="25"/>
      <c r="R313" s="25"/>
      <c r="S313" s="25"/>
      <c r="T313" s="25"/>
      <c r="U313" s="25"/>
    </row>
    <row r="314" spans="1:21" ht="20.100000000000001" customHeight="1" x14ac:dyDescent="0.2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L314" s="34"/>
      <c r="M314" s="34"/>
      <c r="N314" s="25"/>
      <c r="O314" s="25"/>
      <c r="P314" s="25"/>
      <c r="Q314" s="25"/>
      <c r="R314" s="25"/>
      <c r="S314" s="25"/>
      <c r="T314" s="25"/>
      <c r="U314" s="25"/>
    </row>
    <row r="315" spans="1:21" ht="20.100000000000001" customHeight="1" x14ac:dyDescent="0.2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L315" s="34"/>
      <c r="M315" s="34"/>
      <c r="N315" s="25"/>
      <c r="O315" s="25"/>
      <c r="P315" s="25"/>
      <c r="Q315" s="25"/>
      <c r="R315" s="25"/>
      <c r="S315" s="25"/>
      <c r="T315" s="25"/>
      <c r="U315" s="25"/>
    </row>
    <row r="316" spans="1:21" ht="20.100000000000001" customHeight="1" x14ac:dyDescent="0.2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L316" s="34"/>
      <c r="M316" s="34"/>
      <c r="N316" s="25"/>
      <c r="O316" s="25"/>
      <c r="P316" s="25"/>
      <c r="Q316" s="25"/>
      <c r="R316" s="25"/>
      <c r="S316" s="25"/>
      <c r="T316" s="25"/>
      <c r="U316" s="25"/>
    </row>
    <row r="317" spans="1:21" ht="20.100000000000001" customHeight="1" x14ac:dyDescent="0.2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L317" s="34"/>
      <c r="M317" s="34"/>
      <c r="N317" s="25"/>
      <c r="O317" s="25"/>
      <c r="P317" s="25"/>
      <c r="Q317" s="25"/>
      <c r="R317" s="25"/>
      <c r="S317" s="25"/>
      <c r="T317" s="25"/>
      <c r="U317" s="25"/>
    </row>
    <row r="318" spans="1:21" ht="20.100000000000001" customHeight="1" x14ac:dyDescent="0.2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L318" s="34"/>
      <c r="M318" s="34"/>
      <c r="N318" s="25"/>
      <c r="O318" s="25"/>
      <c r="P318" s="25"/>
      <c r="Q318" s="25"/>
      <c r="R318" s="25"/>
      <c r="S318" s="25"/>
      <c r="T318" s="25"/>
      <c r="U318" s="25"/>
    </row>
    <row r="319" spans="1:21" ht="20.100000000000001" customHeight="1" x14ac:dyDescent="0.2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L319" s="34"/>
      <c r="M319" s="34"/>
      <c r="N319" s="25"/>
      <c r="O319" s="25"/>
      <c r="P319" s="25"/>
      <c r="Q319" s="25"/>
      <c r="R319" s="25"/>
      <c r="S319" s="25"/>
      <c r="T319" s="25"/>
      <c r="U319" s="25"/>
    </row>
    <row r="320" spans="1:21" ht="20.100000000000001" customHeight="1" x14ac:dyDescent="0.2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L320" s="34"/>
      <c r="M320" s="34"/>
      <c r="N320" s="25"/>
      <c r="O320" s="25"/>
      <c r="P320" s="25"/>
      <c r="Q320" s="25"/>
      <c r="R320" s="25"/>
      <c r="S320" s="25"/>
      <c r="T320" s="25"/>
      <c r="U320" s="25"/>
    </row>
    <row r="321" spans="1:21" ht="20.100000000000001" customHeight="1" x14ac:dyDescent="0.2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L321" s="34"/>
      <c r="M321" s="34"/>
      <c r="N321" s="25"/>
      <c r="O321" s="25"/>
      <c r="P321" s="25"/>
      <c r="Q321" s="25"/>
      <c r="R321" s="25"/>
      <c r="S321" s="25"/>
      <c r="T321" s="25"/>
      <c r="U321" s="25"/>
    </row>
    <row r="322" spans="1:21" ht="20.100000000000001" customHeight="1" x14ac:dyDescent="0.2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L322" s="34"/>
      <c r="M322" s="34"/>
      <c r="N322" s="25"/>
      <c r="O322" s="25"/>
      <c r="P322" s="25"/>
      <c r="Q322" s="25"/>
      <c r="R322" s="25"/>
      <c r="S322" s="25"/>
      <c r="T322" s="25"/>
      <c r="U322" s="25"/>
    </row>
    <row r="323" spans="1:21" ht="20.100000000000001" customHeight="1" x14ac:dyDescent="0.2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L323" s="34"/>
      <c r="M323" s="34"/>
      <c r="N323" s="25"/>
      <c r="O323" s="25"/>
      <c r="P323" s="25"/>
      <c r="Q323" s="25"/>
      <c r="R323" s="25"/>
      <c r="S323" s="25"/>
      <c r="T323" s="25"/>
      <c r="U323" s="25"/>
    </row>
    <row r="324" spans="1:21" ht="20.100000000000001" customHeight="1" x14ac:dyDescent="0.2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L324" s="34"/>
      <c r="M324" s="34"/>
      <c r="N324" s="25"/>
      <c r="O324" s="25"/>
      <c r="P324" s="25"/>
      <c r="Q324" s="25"/>
      <c r="R324" s="25"/>
      <c r="S324" s="25"/>
      <c r="T324" s="25"/>
      <c r="U324" s="25"/>
    </row>
    <row r="325" spans="1:21" ht="20.100000000000001" customHeight="1" x14ac:dyDescent="0.2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L325" s="34"/>
      <c r="M325" s="34"/>
      <c r="N325" s="25"/>
      <c r="O325" s="25"/>
      <c r="P325" s="25"/>
      <c r="Q325" s="25"/>
      <c r="R325" s="25"/>
      <c r="S325" s="25"/>
      <c r="T325" s="25"/>
      <c r="U325" s="25"/>
    </row>
    <row r="326" spans="1:21" ht="20.100000000000001" customHeight="1" x14ac:dyDescent="0.2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L326" s="34"/>
      <c r="M326" s="34"/>
      <c r="N326" s="25"/>
      <c r="O326" s="25"/>
      <c r="P326" s="25"/>
      <c r="Q326" s="25"/>
      <c r="R326" s="25"/>
      <c r="S326" s="25"/>
      <c r="T326" s="25"/>
      <c r="U326" s="25"/>
    </row>
    <row r="327" spans="1:21" ht="20.100000000000001" customHeight="1" x14ac:dyDescent="0.2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L327" s="34"/>
      <c r="M327" s="34"/>
      <c r="N327" s="25"/>
      <c r="O327" s="25"/>
      <c r="P327" s="25"/>
      <c r="Q327" s="25"/>
      <c r="R327" s="25"/>
      <c r="S327" s="25"/>
      <c r="T327" s="25"/>
      <c r="U327" s="25"/>
    </row>
    <row r="328" spans="1:21" ht="20.100000000000001" customHeight="1" x14ac:dyDescent="0.2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L328" s="34"/>
      <c r="M328" s="34"/>
      <c r="N328" s="25"/>
      <c r="O328" s="25"/>
      <c r="P328" s="25"/>
      <c r="Q328" s="25"/>
      <c r="R328" s="25"/>
      <c r="S328" s="25"/>
      <c r="T328" s="25"/>
      <c r="U328" s="25"/>
    </row>
    <row r="329" spans="1:21" ht="20.100000000000001" customHeight="1" x14ac:dyDescent="0.2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L329" s="34"/>
      <c r="M329" s="34"/>
      <c r="N329" s="25"/>
      <c r="O329" s="25"/>
      <c r="P329" s="25"/>
      <c r="Q329" s="25"/>
      <c r="R329" s="25"/>
      <c r="S329" s="25"/>
      <c r="T329" s="25"/>
      <c r="U329" s="25"/>
    </row>
    <row r="330" spans="1:21" ht="20.100000000000001" customHeight="1" x14ac:dyDescent="0.2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L330" s="34"/>
      <c r="M330" s="34"/>
      <c r="N330" s="25"/>
      <c r="O330" s="25"/>
      <c r="P330" s="25"/>
      <c r="Q330" s="25"/>
      <c r="R330" s="25"/>
      <c r="S330" s="25"/>
      <c r="T330" s="25"/>
      <c r="U330" s="25"/>
    </row>
    <row r="331" spans="1:21" ht="20.100000000000001" customHeight="1" x14ac:dyDescent="0.2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L331" s="34"/>
      <c r="M331" s="34"/>
      <c r="N331" s="25"/>
      <c r="O331" s="25"/>
      <c r="P331" s="25"/>
      <c r="Q331" s="25"/>
      <c r="R331" s="25"/>
      <c r="S331" s="25"/>
      <c r="T331" s="25"/>
      <c r="U331" s="25"/>
    </row>
    <row r="332" spans="1:21" ht="20.100000000000001" customHeight="1" x14ac:dyDescent="0.2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L332" s="34"/>
      <c r="M332" s="34"/>
      <c r="N332" s="25"/>
      <c r="O332" s="25"/>
      <c r="P332" s="25"/>
      <c r="Q332" s="25"/>
      <c r="R332" s="25"/>
      <c r="S332" s="25"/>
      <c r="T332" s="25"/>
      <c r="U332" s="25"/>
    </row>
    <row r="333" spans="1:21" ht="20.100000000000001" customHeight="1" x14ac:dyDescent="0.2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L333" s="34"/>
      <c r="M333" s="34"/>
      <c r="N333" s="25"/>
      <c r="O333" s="25"/>
      <c r="P333" s="25"/>
      <c r="Q333" s="25"/>
      <c r="R333" s="25"/>
      <c r="S333" s="25"/>
      <c r="T333" s="25"/>
      <c r="U333" s="25"/>
    </row>
    <row r="334" spans="1:21" ht="20.100000000000001" customHeight="1" x14ac:dyDescent="0.2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L334" s="34"/>
      <c r="M334" s="34"/>
      <c r="N334" s="25"/>
      <c r="O334" s="25"/>
      <c r="P334" s="25"/>
      <c r="Q334" s="25"/>
      <c r="R334" s="25"/>
      <c r="S334" s="25"/>
      <c r="T334" s="25"/>
      <c r="U334" s="25"/>
    </row>
    <row r="335" spans="1:21" ht="20.100000000000001" customHeight="1" x14ac:dyDescent="0.2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L335" s="34"/>
      <c r="M335" s="34"/>
      <c r="N335" s="25"/>
      <c r="O335" s="25"/>
      <c r="P335" s="25"/>
      <c r="Q335" s="25"/>
      <c r="R335" s="25"/>
      <c r="S335" s="25"/>
      <c r="T335" s="25"/>
      <c r="U335" s="25"/>
    </row>
    <row r="336" spans="1:21" ht="20.100000000000001" customHeight="1" x14ac:dyDescent="0.2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L336" s="34"/>
      <c r="M336" s="34"/>
      <c r="N336" s="25"/>
      <c r="O336" s="25"/>
      <c r="P336" s="25"/>
      <c r="Q336" s="25"/>
      <c r="R336" s="25"/>
      <c r="S336" s="25"/>
      <c r="T336" s="25"/>
      <c r="U336" s="25"/>
    </row>
    <row r="337" spans="1:21" ht="20.100000000000001" customHeight="1" x14ac:dyDescent="0.2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L337" s="34"/>
      <c r="M337" s="34"/>
      <c r="N337" s="25"/>
      <c r="O337" s="25"/>
      <c r="P337" s="25"/>
      <c r="Q337" s="25"/>
      <c r="R337" s="25"/>
      <c r="S337" s="25"/>
      <c r="T337" s="25"/>
      <c r="U337" s="25"/>
    </row>
    <row r="338" spans="1:21" ht="20.100000000000001" customHeight="1" x14ac:dyDescent="0.2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L338" s="34"/>
      <c r="M338" s="34"/>
      <c r="N338" s="25"/>
      <c r="O338" s="25"/>
      <c r="P338" s="25"/>
      <c r="Q338" s="25"/>
      <c r="R338" s="25"/>
      <c r="S338" s="25"/>
      <c r="T338" s="25"/>
      <c r="U338" s="25"/>
    </row>
    <row r="339" spans="1:21" ht="20.100000000000001" customHeight="1" x14ac:dyDescent="0.2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L339" s="34"/>
      <c r="M339" s="34"/>
      <c r="N339" s="25"/>
      <c r="O339" s="25"/>
      <c r="P339" s="25"/>
      <c r="Q339" s="25"/>
      <c r="R339" s="25"/>
      <c r="S339" s="25"/>
      <c r="T339" s="25"/>
      <c r="U339" s="25"/>
    </row>
    <row r="340" spans="1:21" ht="20.100000000000001" customHeight="1" x14ac:dyDescent="0.2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L340" s="34"/>
      <c r="M340" s="34"/>
      <c r="N340" s="25"/>
      <c r="O340" s="25"/>
      <c r="P340" s="25"/>
      <c r="Q340" s="25"/>
      <c r="R340" s="25"/>
      <c r="S340" s="25"/>
      <c r="T340" s="25"/>
      <c r="U340" s="25"/>
    </row>
    <row r="341" spans="1:21" ht="20.100000000000001" customHeight="1" x14ac:dyDescent="0.2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L341" s="34"/>
      <c r="M341" s="34"/>
      <c r="N341" s="25"/>
      <c r="O341" s="25"/>
      <c r="P341" s="25"/>
      <c r="Q341" s="25"/>
      <c r="R341" s="25"/>
      <c r="S341" s="25"/>
      <c r="T341" s="25"/>
      <c r="U341" s="25"/>
    </row>
    <row r="342" spans="1:21" ht="20.100000000000001" customHeight="1" x14ac:dyDescent="0.2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L342" s="34"/>
      <c r="M342" s="34"/>
      <c r="N342" s="25"/>
      <c r="O342" s="25"/>
      <c r="P342" s="25"/>
      <c r="Q342" s="25"/>
      <c r="R342" s="25"/>
      <c r="S342" s="25"/>
      <c r="T342" s="25"/>
      <c r="U342" s="25"/>
    </row>
    <row r="343" spans="1:21" ht="20.100000000000001" customHeight="1" x14ac:dyDescent="0.2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L343" s="34"/>
      <c r="M343" s="34"/>
      <c r="N343" s="25"/>
      <c r="O343" s="25"/>
      <c r="P343" s="25"/>
      <c r="Q343" s="25"/>
      <c r="R343" s="25"/>
      <c r="S343" s="25"/>
      <c r="T343" s="25"/>
      <c r="U343" s="25"/>
    </row>
    <row r="344" spans="1:21" ht="20.100000000000001" customHeight="1" x14ac:dyDescent="0.2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L344" s="34"/>
      <c r="M344" s="34"/>
      <c r="N344" s="25"/>
      <c r="O344" s="25"/>
      <c r="P344" s="25"/>
      <c r="Q344" s="25"/>
      <c r="R344" s="25"/>
      <c r="S344" s="25"/>
      <c r="T344" s="25"/>
      <c r="U344" s="25"/>
    </row>
    <row r="345" spans="1:21" ht="20.100000000000001" customHeight="1" x14ac:dyDescent="0.2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L345" s="34"/>
      <c r="M345" s="34"/>
      <c r="N345" s="25"/>
      <c r="O345" s="25"/>
      <c r="P345" s="25"/>
      <c r="Q345" s="25"/>
      <c r="R345" s="25"/>
      <c r="S345" s="25"/>
      <c r="T345" s="25"/>
      <c r="U345" s="25"/>
    </row>
    <row r="346" spans="1:21" ht="20.100000000000001" customHeight="1" x14ac:dyDescent="0.2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L346" s="34"/>
      <c r="M346" s="34"/>
      <c r="N346" s="25"/>
      <c r="O346" s="25"/>
      <c r="P346" s="25"/>
      <c r="Q346" s="25"/>
      <c r="R346" s="25"/>
      <c r="S346" s="25"/>
      <c r="T346" s="25"/>
      <c r="U346" s="25"/>
    </row>
    <row r="347" spans="1:21" ht="20.100000000000001" customHeight="1" x14ac:dyDescent="0.2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L347" s="34"/>
      <c r="M347" s="34"/>
      <c r="N347" s="25"/>
      <c r="O347" s="25"/>
      <c r="P347" s="25"/>
      <c r="Q347" s="25"/>
      <c r="R347" s="25"/>
      <c r="S347" s="25"/>
      <c r="T347" s="25"/>
      <c r="U347" s="25"/>
    </row>
    <row r="348" spans="1:21" ht="20.100000000000001" customHeight="1" x14ac:dyDescent="0.2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L348" s="34"/>
      <c r="M348" s="34"/>
      <c r="N348" s="25"/>
      <c r="O348" s="25"/>
      <c r="P348" s="25"/>
      <c r="Q348" s="25"/>
      <c r="R348" s="25"/>
      <c r="S348" s="25"/>
      <c r="T348" s="25"/>
      <c r="U348" s="25"/>
    </row>
    <row r="349" spans="1:21" ht="20.100000000000001" customHeight="1" x14ac:dyDescent="0.2">
      <c r="L349" s="34"/>
      <c r="M349" s="34"/>
      <c r="N349" s="25"/>
      <c r="O349" s="25"/>
      <c r="P349" s="25"/>
      <c r="Q349" s="25"/>
      <c r="R349" s="25"/>
      <c r="S349" s="25"/>
      <c r="T349" s="25"/>
      <c r="U349" s="25"/>
    </row>
    <row r="350" spans="1:21" ht="20.100000000000001" customHeight="1" x14ac:dyDescent="0.2">
      <c r="L350" s="34"/>
      <c r="M350" s="34"/>
      <c r="N350" s="25"/>
      <c r="O350" s="25"/>
      <c r="P350" s="25"/>
      <c r="Q350" s="25"/>
      <c r="R350" s="25"/>
      <c r="S350" s="25"/>
      <c r="T350" s="25"/>
      <c r="U350" s="25"/>
    </row>
    <row r="351" spans="1:21" ht="20.100000000000001" customHeight="1" x14ac:dyDescent="0.2">
      <c r="L351" s="6"/>
      <c r="M351" s="6"/>
    </row>
    <row r="352" spans="1:21" ht="19.5" hidden="1" customHeight="1" x14ac:dyDescent="0.2">
      <c r="L352" s="6"/>
      <c r="M352" s="6"/>
    </row>
    <row r="353" spans="1:28" s="11" customFormat="1" ht="14.2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26"/>
      <c r="M353" s="12"/>
      <c r="Z353" s="12"/>
      <c r="AA353" s="12"/>
      <c r="AB353" s="12"/>
    </row>
    <row r="354" spans="1:28" s="11" customFormat="1" ht="14.2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26"/>
      <c r="M354" s="12"/>
      <c r="Z354" s="12"/>
      <c r="AA354" s="12"/>
      <c r="AB354" s="12"/>
    </row>
    <row r="355" spans="1:28" s="11" customFormat="1" ht="14.2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26"/>
      <c r="M355" s="12"/>
      <c r="Z355" s="12"/>
      <c r="AA355" s="12"/>
      <c r="AB355" s="12"/>
    </row>
    <row r="356" spans="1:28" s="11" customFormat="1" ht="14.2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26"/>
      <c r="M356" s="12"/>
      <c r="Z356" s="12"/>
      <c r="AA356" s="12"/>
      <c r="AB356" s="12"/>
    </row>
  </sheetData>
  <sheetProtection formatCells="0" formatColumns="0" formatRows="0" insertColumns="0" insertRows="0" insertHyperlinks="0" deleteColumns="0" deleteRows="0" sort="0" autoFilter="0" pivotTables="0"/>
  <mergeCells count="12">
    <mergeCell ref="A5:J5"/>
    <mergeCell ref="A68:J68"/>
    <mergeCell ref="A129:J129"/>
    <mergeCell ref="A195:J195"/>
    <mergeCell ref="A196:J196"/>
    <mergeCell ref="A7:J7"/>
    <mergeCell ref="A8:J8"/>
    <mergeCell ref="A69:J69"/>
    <mergeCell ref="A70:J70"/>
    <mergeCell ref="A131:J131"/>
    <mergeCell ref="A132:J132"/>
    <mergeCell ref="A193:J193"/>
  </mergeCells>
  <pageMargins left="0.74803149606299213" right="0.74803149606299213" top="0.82677165354330717" bottom="0.78740157480314965" header="0" footer="0"/>
  <pageSetup scale="60" firstPageNumber="12" orientation="portrait" useFirstPageNumber="1" horizontalDpi="240" verticalDpi="144" r:id="rId1"/>
  <headerFooter alignWithMargins="0">
    <oddHeader>&amp;R&amp;"-,Normal"Anexo no. 6</oddHeader>
    <oddFooter xml:space="preserve">&amp;RPágina #&amp;P
</oddFooter>
  </headerFooter>
  <rowBreaks count="3" manualBreakCount="3">
    <brk id="62" max="16383" man="1"/>
    <brk id="123" max="16383" man="1"/>
    <brk id="186" max="9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</sheetPr>
  <dimension ref="A1:AC409"/>
  <sheetViews>
    <sheetView topLeftCell="A225" zoomScaleNormal="100" zoomScaleSheetLayoutView="70" zoomScalePageLayoutView="60" workbookViewId="0">
      <selection activeCell="F240" sqref="F240"/>
    </sheetView>
  </sheetViews>
  <sheetFormatPr baseColWidth="10" defaultColWidth="14.85546875" defaultRowHeight="12.75" x14ac:dyDescent="0.2"/>
  <cols>
    <col min="1" max="1" width="14" style="1" customWidth="1"/>
    <col min="2" max="2" width="13.140625" style="1" customWidth="1"/>
    <col min="3" max="5" width="13.85546875" style="1" customWidth="1"/>
    <col min="6" max="6" width="13.5703125" style="1" customWidth="1"/>
    <col min="7" max="7" width="13.140625" style="1" customWidth="1"/>
    <col min="8" max="8" width="13" style="1" customWidth="1"/>
    <col min="9" max="9" width="12.7109375" style="1" customWidth="1"/>
    <col min="10" max="10" width="14.5703125" style="1" customWidth="1"/>
    <col min="11" max="11" width="21.5703125" style="26" customWidth="1"/>
    <col min="12" max="12" width="21.5703125" style="1" customWidth="1"/>
    <col min="13" max="16384" width="14.85546875" style="1"/>
  </cols>
  <sheetData>
    <row r="1" spans="1:27" s="25" customFormat="1" ht="19.5" customHeight="1" x14ac:dyDescent="0.2">
      <c r="A1" s="25" t="s">
        <v>78</v>
      </c>
      <c r="K1" s="26"/>
    </row>
    <row r="2" spans="1:27" s="25" customFormat="1" ht="23.25" customHeight="1" x14ac:dyDescent="0.2">
      <c r="K2" s="26"/>
    </row>
    <row r="3" spans="1:27" s="25" customFormat="1" ht="19.5" customHeight="1" x14ac:dyDescent="0.25">
      <c r="A3" s="248" t="s">
        <v>126</v>
      </c>
      <c r="B3" s="248"/>
      <c r="C3" s="248"/>
      <c r="D3" s="248"/>
      <c r="E3" s="248"/>
      <c r="F3" s="248"/>
      <c r="G3" s="248"/>
      <c r="H3" s="248"/>
      <c r="I3" s="248"/>
      <c r="J3" s="248"/>
      <c r="K3" s="26"/>
    </row>
    <row r="4" spans="1:27" s="25" customFormat="1" ht="3.75" customHeight="1" x14ac:dyDescent="0.2">
      <c r="K4" s="26"/>
    </row>
    <row r="5" spans="1:27" s="31" customFormat="1" ht="15.75" x14ac:dyDescent="0.25">
      <c r="A5" s="248" t="s">
        <v>79</v>
      </c>
      <c r="B5" s="248"/>
      <c r="C5" s="248"/>
      <c r="D5" s="248"/>
      <c r="E5" s="248"/>
      <c r="F5" s="248"/>
      <c r="G5" s="248"/>
      <c r="H5" s="248"/>
      <c r="I5" s="248"/>
      <c r="J5" s="248"/>
      <c r="K5" s="26"/>
      <c r="L5" s="25"/>
    </row>
    <row r="6" spans="1:27" s="31" customFormat="1" ht="15.75" x14ac:dyDescent="0.25">
      <c r="A6" s="248" t="s">
        <v>0</v>
      </c>
      <c r="B6" s="248"/>
      <c r="C6" s="248"/>
      <c r="D6" s="248"/>
      <c r="E6" s="248"/>
      <c r="F6" s="248"/>
      <c r="G6" s="248"/>
      <c r="H6" s="248"/>
      <c r="I6" s="248"/>
      <c r="J6" s="248"/>
      <c r="K6" s="26"/>
      <c r="L6" s="25"/>
    </row>
    <row r="7" spans="1:27" s="25" customFormat="1" ht="4.5" customHeight="1" thickBot="1" x14ac:dyDescent="0.25">
      <c r="A7" s="27"/>
      <c r="K7" s="26"/>
    </row>
    <row r="8" spans="1:27" ht="18" customHeight="1" x14ac:dyDescent="0.2">
      <c r="A8" s="53" t="s">
        <v>1</v>
      </c>
      <c r="B8" s="54" t="s">
        <v>2</v>
      </c>
      <c r="C8" s="54" t="s">
        <v>3</v>
      </c>
      <c r="D8" s="54" t="s">
        <v>4</v>
      </c>
      <c r="E8" s="54" t="s">
        <v>5</v>
      </c>
      <c r="F8" s="54" t="s">
        <v>6</v>
      </c>
      <c r="G8" s="54" t="s">
        <v>7</v>
      </c>
      <c r="H8" s="54" t="s">
        <v>8</v>
      </c>
      <c r="I8" s="54" t="s">
        <v>9</v>
      </c>
      <c r="J8" s="55" t="s">
        <v>10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</row>
    <row r="9" spans="1:27" ht="23.25" customHeight="1" x14ac:dyDescent="0.35">
      <c r="A9" s="3" t="s">
        <v>11</v>
      </c>
      <c r="B9" s="4">
        <v>40214.481570385149</v>
      </c>
      <c r="C9" s="4">
        <v>1431728.5680686114</v>
      </c>
      <c r="D9" s="4">
        <v>603679.57117131096</v>
      </c>
      <c r="E9" s="4">
        <v>447136.08149826835</v>
      </c>
      <c r="F9" s="4">
        <v>36852.378617370086</v>
      </c>
      <c r="G9" s="4">
        <v>0</v>
      </c>
      <c r="H9" s="4">
        <v>99394.422289959839</v>
      </c>
      <c r="I9" s="4">
        <v>42612.496784094052</v>
      </c>
      <c r="J9" s="5">
        <f t="shared" ref="J9:J53" si="0">SUM(B9:I9)</f>
        <v>2701618</v>
      </c>
      <c r="K9" s="28"/>
      <c r="L9" s="33"/>
      <c r="M9" s="34"/>
      <c r="N9" s="34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</row>
    <row r="10" spans="1:27" ht="23.25" customHeight="1" x14ac:dyDescent="0.35">
      <c r="A10" s="3" t="s">
        <v>12</v>
      </c>
      <c r="B10" s="4">
        <v>38734.743999600651</v>
      </c>
      <c r="C10" s="4">
        <v>18941.669688191825</v>
      </c>
      <c r="D10" s="4">
        <v>35264.110942211046</v>
      </c>
      <c r="E10" s="4">
        <v>16138.926979709297</v>
      </c>
      <c r="F10" s="4">
        <v>32204.885731706796</v>
      </c>
      <c r="G10" s="4">
        <v>45532.801195921711</v>
      </c>
      <c r="H10" s="4">
        <v>206105.57148078264</v>
      </c>
      <c r="I10" s="4">
        <v>14642.289981876065</v>
      </c>
      <c r="J10" s="5">
        <f t="shared" si="0"/>
        <v>407565.00000000006</v>
      </c>
      <c r="K10" s="28"/>
      <c r="L10" s="33"/>
      <c r="M10" s="34"/>
      <c r="N10" s="34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</row>
    <row r="11" spans="1:27" ht="23.25" customHeight="1" x14ac:dyDescent="0.35">
      <c r="A11" s="3" t="s">
        <v>13</v>
      </c>
      <c r="B11" s="4">
        <v>0</v>
      </c>
      <c r="C11" s="4">
        <v>0</v>
      </c>
      <c r="D11" s="4">
        <v>160</v>
      </c>
      <c r="E11" s="4">
        <v>0</v>
      </c>
      <c r="F11" s="4">
        <v>0</v>
      </c>
      <c r="G11" s="4">
        <v>17051</v>
      </c>
      <c r="H11" s="4">
        <v>0</v>
      </c>
      <c r="I11" s="4">
        <v>0</v>
      </c>
      <c r="J11" s="5">
        <f t="shared" si="0"/>
        <v>17211</v>
      </c>
      <c r="K11" s="28"/>
      <c r="L11" s="33"/>
      <c r="M11" s="34"/>
      <c r="N11" s="34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</row>
    <row r="12" spans="1:27" ht="23.25" customHeight="1" x14ac:dyDescent="0.35">
      <c r="A12" s="3" t="s">
        <v>14</v>
      </c>
      <c r="B12" s="4">
        <v>131.73573052714156</v>
      </c>
      <c r="C12" s="4">
        <v>361.54791675769314</v>
      </c>
      <c r="D12" s="4">
        <v>342.61819261284933</v>
      </c>
      <c r="E12" s="4">
        <v>55.184288104533501</v>
      </c>
      <c r="F12" s="4">
        <v>184.7992007992008</v>
      </c>
      <c r="G12" s="4">
        <v>191.83834833943678</v>
      </c>
      <c r="H12" s="4">
        <v>13.116883116883116</v>
      </c>
      <c r="I12" s="4">
        <v>88.159439742261824</v>
      </c>
      <c r="J12" s="5">
        <f t="shared" si="0"/>
        <v>1369.0000000000002</v>
      </c>
      <c r="K12" s="28"/>
      <c r="L12" s="33"/>
      <c r="M12" s="34"/>
      <c r="N12" s="34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</row>
    <row r="13" spans="1:27" ht="23.25" customHeight="1" x14ac:dyDescent="0.35">
      <c r="A13" s="3" t="s">
        <v>15</v>
      </c>
      <c r="B13" s="4">
        <v>223.72853751402047</v>
      </c>
      <c r="C13" s="4">
        <v>863.00844725437946</v>
      </c>
      <c r="D13" s="4">
        <v>14822.583527603219</v>
      </c>
      <c r="E13" s="4">
        <v>17.440227703984821</v>
      </c>
      <c r="F13" s="4">
        <v>22</v>
      </c>
      <c r="G13" s="4">
        <v>50</v>
      </c>
      <c r="H13" s="4">
        <v>49678.473202244444</v>
      </c>
      <c r="I13" s="4">
        <v>5187.766057679959</v>
      </c>
      <c r="J13" s="5">
        <f t="shared" si="0"/>
        <v>70865</v>
      </c>
      <c r="K13" s="28"/>
      <c r="L13" s="33"/>
      <c r="M13" s="34"/>
      <c r="N13" s="34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</row>
    <row r="14" spans="1:27" ht="23.25" customHeight="1" x14ac:dyDescent="0.35">
      <c r="A14" s="3" t="s">
        <v>16</v>
      </c>
      <c r="B14" s="4">
        <v>7552.2594221810132</v>
      </c>
      <c r="C14" s="4">
        <v>4117.7156695847716</v>
      </c>
      <c r="D14" s="4">
        <v>13603.025203866942</v>
      </c>
      <c r="E14" s="4">
        <v>9200.4776909645007</v>
      </c>
      <c r="F14" s="4">
        <v>19663.284903486965</v>
      </c>
      <c r="G14" s="4">
        <v>12882.23280727159</v>
      </c>
      <c r="H14" s="4">
        <v>178808.51876122406</v>
      </c>
      <c r="I14" s="4">
        <v>8967.4855414201593</v>
      </c>
      <c r="J14" s="5">
        <f t="shared" si="0"/>
        <v>254795</v>
      </c>
      <c r="K14" s="28"/>
      <c r="L14" s="33"/>
      <c r="M14" s="34"/>
      <c r="N14" s="34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</row>
    <row r="15" spans="1:27" ht="23.25" customHeight="1" x14ac:dyDescent="0.35">
      <c r="A15" s="3" t="s">
        <v>17</v>
      </c>
      <c r="B15" s="4">
        <v>674.52826071761694</v>
      </c>
      <c r="C15" s="4">
        <v>2736.637385228179</v>
      </c>
      <c r="D15" s="4">
        <v>10621.091441044902</v>
      </c>
      <c r="E15" s="4">
        <v>1644.6981316860422</v>
      </c>
      <c r="F15" s="4">
        <v>4342.9801888250149</v>
      </c>
      <c r="G15" s="4">
        <v>58787.675723699373</v>
      </c>
      <c r="H15" s="4">
        <v>123541.6199191607</v>
      </c>
      <c r="I15" s="4">
        <v>52235.768949638186</v>
      </c>
      <c r="J15" s="5">
        <f t="shared" si="0"/>
        <v>254585</v>
      </c>
      <c r="K15" s="28"/>
      <c r="L15" s="33"/>
      <c r="M15" s="34"/>
      <c r="N15" s="34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</row>
    <row r="16" spans="1:27" ht="23.25" customHeight="1" x14ac:dyDescent="0.35">
      <c r="A16" s="3" t="s">
        <v>18</v>
      </c>
      <c r="B16" s="4">
        <v>7</v>
      </c>
      <c r="C16" s="4">
        <v>60.133171912832928</v>
      </c>
      <c r="D16" s="4">
        <v>512.86146011042854</v>
      </c>
      <c r="E16" s="4">
        <v>14.272373540856032</v>
      </c>
      <c r="F16" s="4">
        <v>1509.1427870352545</v>
      </c>
      <c r="G16" s="4">
        <v>5140.2839058184481</v>
      </c>
      <c r="H16" s="4">
        <v>4391.3063015821808</v>
      </c>
      <c r="I16" s="4">
        <v>0</v>
      </c>
      <c r="J16" s="5">
        <f t="shared" si="0"/>
        <v>11635</v>
      </c>
      <c r="K16" s="28"/>
      <c r="L16" s="33"/>
      <c r="M16" s="34"/>
      <c r="N16" s="34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</row>
    <row r="17" spans="1:27" ht="23.25" customHeight="1" x14ac:dyDescent="0.35">
      <c r="A17" s="3" t="s">
        <v>19</v>
      </c>
      <c r="B17" s="4">
        <v>4080.7758368540494</v>
      </c>
      <c r="C17" s="4">
        <v>2283.3669649536214</v>
      </c>
      <c r="D17" s="4">
        <v>10870.935848118532</v>
      </c>
      <c r="E17" s="4">
        <v>897.73496957934788</v>
      </c>
      <c r="F17" s="4">
        <v>17330.326957328554</v>
      </c>
      <c r="G17" s="4">
        <v>35547.697966874985</v>
      </c>
      <c r="H17" s="4">
        <v>138625.96449050121</v>
      </c>
      <c r="I17" s="4">
        <v>3306.1969657896984</v>
      </c>
      <c r="J17" s="5">
        <f t="shared" si="0"/>
        <v>212942.99999999997</v>
      </c>
      <c r="K17" s="28"/>
      <c r="L17" s="33"/>
      <c r="M17" s="34"/>
      <c r="N17" s="34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</row>
    <row r="18" spans="1:27" s="7" customFormat="1" ht="23.25" customHeight="1" x14ac:dyDescent="0.35">
      <c r="A18" s="3" t="s">
        <v>20</v>
      </c>
      <c r="B18" s="4">
        <v>13103.138438150214</v>
      </c>
      <c r="C18" s="4">
        <v>16408.644403606664</v>
      </c>
      <c r="D18" s="4">
        <v>2414.2228080530731</v>
      </c>
      <c r="E18" s="4">
        <v>18944.945959836281</v>
      </c>
      <c r="F18" s="4">
        <v>2917.1184639902849</v>
      </c>
      <c r="G18" s="4">
        <v>3075.0893633802589</v>
      </c>
      <c r="H18" s="4">
        <v>34165.227895274598</v>
      </c>
      <c r="I18" s="4">
        <v>3592.6126677086218</v>
      </c>
      <c r="J18" s="5">
        <f t="shared" si="0"/>
        <v>94621</v>
      </c>
      <c r="K18" s="28"/>
      <c r="L18" s="33"/>
      <c r="M18" s="34"/>
      <c r="N18" s="3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</row>
    <row r="19" spans="1:27" s="7" customFormat="1" ht="23.25" customHeight="1" x14ac:dyDescent="0.35">
      <c r="A19" s="3" t="s">
        <v>21</v>
      </c>
      <c r="B19" s="4">
        <v>1508.0878644021027</v>
      </c>
      <c r="C19" s="4">
        <v>23990.834006873414</v>
      </c>
      <c r="D19" s="4">
        <v>369.21785852550693</v>
      </c>
      <c r="E19" s="4">
        <v>4442.5580124233611</v>
      </c>
      <c r="F19" s="4">
        <v>12325.77300435998</v>
      </c>
      <c r="G19" s="4">
        <v>13251.723302214585</v>
      </c>
      <c r="H19" s="4">
        <v>606.28991142586597</v>
      </c>
      <c r="I19" s="4">
        <v>11260.516039775177</v>
      </c>
      <c r="J19" s="5">
        <f t="shared" si="0"/>
        <v>67755</v>
      </c>
      <c r="K19" s="28"/>
      <c r="L19" s="33"/>
      <c r="M19" s="34"/>
      <c r="N19" s="3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</row>
    <row r="20" spans="1:27" s="7" customFormat="1" ht="23.25" customHeight="1" x14ac:dyDescent="0.35">
      <c r="A20" s="3" t="s">
        <v>22</v>
      </c>
      <c r="B20" s="4">
        <v>0</v>
      </c>
      <c r="C20" s="4">
        <v>0</v>
      </c>
      <c r="D20" s="4">
        <v>181</v>
      </c>
      <c r="E20" s="4">
        <v>44605.342978515226</v>
      </c>
      <c r="F20" s="4">
        <v>1788.6570214847698</v>
      </c>
      <c r="G20" s="4">
        <v>240</v>
      </c>
      <c r="H20" s="4">
        <v>72</v>
      </c>
      <c r="I20" s="4">
        <v>0</v>
      </c>
      <c r="J20" s="5">
        <f t="shared" si="0"/>
        <v>46886.999999999993</v>
      </c>
      <c r="K20" s="28"/>
      <c r="L20" s="33"/>
      <c r="M20" s="34"/>
      <c r="N20" s="3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</row>
    <row r="21" spans="1:27" s="7" customFormat="1" ht="23.25" customHeight="1" x14ac:dyDescent="0.35">
      <c r="A21" s="3" t="s">
        <v>23</v>
      </c>
      <c r="B21" s="4">
        <v>7860.9487063437273</v>
      </c>
      <c r="C21" s="4">
        <v>17835.684115898865</v>
      </c>
      <c r="D21" s="4">
        <v>2338.2277694630579</v>
      </c>
      <c r="E21" s="4">
        <v>4632.979742829667</v>
      </c>
      <c r="F21" s="4">
        <v>14398.737053813493</v>
      </c>
      <c r="G21" s="4">
        <v>12486.110027785442</v>
      </c>
      <c r="H21" s="4">
        <v>600.4559930682218</v>
      </c>
      <c r="I21" s="4">
        <v>3658.8565907975271</v>
      </c>
      <c r="J21" s="5">
        <f t="shared" si="0"/>
        <v>63812</v>
      </c>
      <c r="K21" s="28"/>
      <c r="L21" s="33"/>
      <c r="M21" s="34"/>
      <c r="N21" s="3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</row>
    <row r="22" spans="1:27" s="7" customFormat="1" ht="23.25" customHeight="1" x14ac:dyDescent="0.35">
      <c r="A22" s="3" t="s">
        <v>24</v>
      </c>
      <c r="B22" s="4">
        <v>61247.185848893721</v>
      </c>
      <c r="C22" s="4">
        <v>32455.806567075204</v>
      </c>
      <c r="D22" s="4">
        <v>48594.1448611366</v>
      </c>
      <c r="E22" s="4">
        <v>68115.196845883664</v>
      </c>
      <c r="F22" s="4">
        <v>20351.047102221612</v>
      </c>
      <c r="G22" s="4">
        <v>11124.083639756107</v>
      </c>
      <c r="H22" s="4">
        <v>36914.897951863197</v>
      </c>
      <c r="I22" s="4">
        <v>9791.6371831698925</v>
      </c>
      <c r="J22" s="5">
        <f t="shared" si="0"/>
        <v>288594</v>
      </c>
      <c r="K22" s="28"/>
      <c r="L22" s="33"/>
      <c r="M22" s="34"/>
      <c r="N22" s="3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</row>
    <row r="23" spans="1:27" s="7" customFormat="1" ht="23.25" customHeight="1" x14ac:dyDescent="0.35">
      <c r="A23" s="3" t="s">
        <v>25</v>
      </c>
      <c r="B23" s="4">
        <v>8521.7500914375287</v>
      </c>
      <c r="C23" s="4">
        <v>1451.6331783312685</v>
      </c>
      <c r="D23" s="4">
        <v>5803.2768357800996</v>
      </c>
      <c r="E23" s="4">
        <v>2903.2068002263813</v>
      </c>
      <c r="F23" s="4">
        <v>10394.662254017083</v>
      </c>
      <c r="G23" s="4">
        <v>5584.1035818267701</v>
      </c>
      <c r="H23" s="4">
        <v>7103.1392186153407</v>
      </c>
      <c r="I23" s="4">
        <v>472.22803976552922</v>
      </c>
      <c r="J23" s="5">
        <f t="shared" si="0"/>
        <v>42234</v>
      </c>
      <c r="K23" s="28"/>
      <c r="L23" s="33"/>
      <c r="M23" s="34"/>
      <c r="N23" s="3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</row>
    <row r="24" spans="1:27" s="7" customFormat="1" ht="23.25" customHeight="1" x14ac:dyDescent="0.35">
      <c r="A24" s="3" t="s">
        <v>26</v>
      </c>
      <c r="B24" s="4">
        <v>0</v>
      </c>
      <c r="C24" s="4">
        <v>0</v>
      </c>
      <c r="D24" s="4">
        <v>0</v>
      </c>
      <c r="E24" s="4">
        <v>2534</v>
      </c>
      <c r="F24" s="4">
        <v>65</v>
      </c>
      <c r="G24" s="4">
        <v>0</v>
      </c>
      <c r="H24" s="4">
        <v>0</v>
      </c>
      <c r="I24" s="4">
        <v>0</v>
      </c>
      <c r="J24" s="5">
        <f t="shared" si="0"/>
        <v>2599</v>
      </c>
      <c r="K24" s="28"/>
      <c r="L24" s="33"/>
      <c r="M24" s="34"/>
      <c r="N24" s="3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</row>
    <row r="25" spans="1:27" s="7" customFormat="1" ht="23.25" customHeight="1" x14ac:dyDescent="0.35">
      <c r="A25" s="3" t="s">
        <v>27</v>
      </c>
      <c r="B25" s="4">
        <v>8391.7522651372383</v>
      </c>
      <c r="C25" s="4">
        <v>9961.7229992535867</v>
      </c>
      <c r="D25" s="4">
        <v>7555.9459842929355</v>
      </c>
      <c r="E25" s="4">
        <v>4493.6822572951542</v>
      </c>
      <c r="F25" s="4">
        <v>19989.032872707245</v>
      </c>
      <c r="G25" s="4">
        <v>6173.031327675757</v>
      </c>
      <c r="H25" s="4">
        <v>10878.892287780693</v>
      </c>
      <c r="I25" s="4">
        <v>4380.9400058573901</v>
      </c>
      <c r="J25" s="5">
        <f t="shared" si="0"/>
        <v>71825.000000000015</v>
      </c>
      <c r="K25" s="28"/>
      <c r="L25" s="33"/>
      <c r="M25" s="34"/>
      <c r="N25" s="3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</row>
    <row r="26" spans="1:27" s="7" customFormat="1" ht="23.25" customHeight="1" x14ac:dyDescent="0.35">
      <c r="A26" s="3" t="s">
        <v>28</v>
      </c>
      <c r="B26" s="4">
        <v>6092.6237741824834</v>
      </c>
      <c r="C26" s="4">
        <v>764.60410600406362</v>
      </c>
      <c r="D26" s="4">
        <v>1396.0284532427136</v>
      </c>
      <c r="E26" s="4">
        <v>2991.73919186084</v>
      </c>
      <c r="F26" s="4">
        <v>3336.6523405566841</v>
      </c>
      <c r="G26" s="4">
        <v>1868.7870843249327</v>
      </c>
      <c r="H26" s="4">
        <v>5411.1654344240087</v>
      </c>
      <c r="I26" s="4">
        <v>58.399615404274485</v>
      </c>
      <c r="J26" s="5">
        <f t="shared" si="0"/>
        <v>21920.000000000004</v>
      </c>
      <c r="K26" s="28"/>
      <c r="L26" s="33"/>
      <c r="M26" s="34"/>
      <c r="N26" s="3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</row>
    <row r="27" spans="1:27" s="7" customFormat="1" ht="23.25" customHeight="1" x14ac:dyDescent="0.35">
      <c r="A27" s="3" t="s">
        <v>29</v>
      </c>
      <c r="B27" s="4">
        <v>5001.6436860210852</v>
      </c>
      <c r="C27" s="4">
        <v>0</v>
      </c>
      <c r="D27" s="4">
        <v>4241.6007988149604</v>
      </c>
      <c r="E27" s="4">
        <v>6658.4379170281281</v>
      </c>
      <c r="F27" s="4">
        <v>12039.68888374848</v>
      </c>
      <c r="G27" s="4">
        <v>3689.1778040726067</v>
      </c>
      <c r="H27" s="4">
        <v>26650.205390054791</v>
      </c>
      <c r="I27" s="4">
        <v>44.245520259946126</v>
      </c>
      <c r="J27" s="5">
        <f t="shared" si="0"/>
        <v>58324.999999999993</v>
      </c>
      <c r="K27" s="28"/>
      <c r="L27" s="33"/>
      <c r="M27" s="34"/>
      <c r="N27" s="3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</row>
    <row r="28" spans="1:27" s="7" customFormat="1" ht="23.25" customHeight="1" x14ac:dyDescent="0.35">
      <c r="A28" s="3" t="s">
        <v>30</v>
      </c>
      <c r="B28" s="4">
        <v>3622.0867460371928</v>
      </c>
      <c r="C28" s="4">
        <v>45.213504823151126</v>
      </c>
      <c r="D28" s="4">
        <v>309.46821309406647</v>
      </c>
      <c r="E28" s="4">
        <v>852.74352339819859</v>
      </c>
      <c r="F28" s="4">
        <v>3459.4242381592562</v>
      </c>
      <c r="G28" s="4">
        <v>120.64000273915137</v>
      </c>
      <c r="H28" s="4">
        <v>488.80069164722602</v>
      </c>
      <c r="I28" s="4">
        <v>51.623080101757516</v>
      </c>
      <c r="J28" s="5">
        <f t="shared" si="0"/>
        <v>8950</v>
      </c>
      <c r="K28" s="28"/>
      <c r="L28" s="33"/>
      <c r="M28" s="34"/>
      <c r="N28" s="3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</row>
    <row r="29" spans="1:27" s="7" customFormat="1" ht="23.25" customHeight="1" x14ac:dyDescent="0.35">
      <c r="A29" s="3" t="s">
        <v>31</v>
      </c>
      <c r="B29" s="4">
        <v>1163.6987535799835</v>
      </c>
      <c r="C29" s="4">
        <v>131.39881656804732</v>
      </c>
      <c r="D29" s="4">
        <v>77.416047184083027</v>
      </c>
      <c r="E29" s="4">
        <v>13063.492659783125</v>
      </c>
      <c r="F29" s="4">
        <v>53.968476357267953</v>
      </c>
      <c r="G29" s="4">
        <v>230.40816990460073</v>
      </c>
      <c r="H29" s="4">
        <v>4.233009708737864</v>
      </c>
      <c r="I29" s="4">
        <v>164.38406691415392</v>
      </c>
      <c r="J29" s="5">
        <f t="shared" si="0"/>
        <v>14888.999999999998</v>
      </c>
      <c r="K29" s="28"/>
      <c r="L29" s="33"/>
      <c r="M29" s="34"/>
      <c r="N29" s="3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</row>
    <row r="30" spans="1:27" s="7" customFormat="1" ht="23.25" customHeight="1" x14ac:dyDescent="0.35">
      <c r="A30" s="3" t="s">
        <v>32</v>
      </c>
      <c r="B30" s="4">
        <v>135.75799996893718</v>
      </c>
      <c r="C30" s="4">
        <v>0</v>
      </c>
      <c r="D30" s="4">
        <v>12.706086956521739</v>
      </c>
      <c r="E30" s="4">
        <v>6763.3589954610943</v>
      </c>
      <c r="F30" s="4">
        <v>1914.2101835307176</v>
      </c>
      <c r="G30" s="4">
        <v>325.32444550940329</v>
      </c>
      <c r="H30" s="4">
        <v>46.006854891397211</v>
      </c>
      <c r="I30" s="4">
        <v>128.63543368192836</v>
      </c>
      <c r="J30" s="5">
        <f t="shared" si="0"/>
        <v>9325.9999999999982</v>
      </c>
      <c r="K30" s="28"/>
      <c r="L30" s="33"/>
      <c r="M30" s="34"/>
      <c r="N30" s="3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</row>
    <row r="31" spans="1:27" s="7" customFormat="1" ht="23.25" customHeight="1" x14ac:dyDescent="0.35">
      <c r="A31" s="3" t="s">
        <v>33</v>
      </c>
      <c r="B31" s="4">
        <v>0</v>
      </c>
      <c r="C31" s="4">
        <v>42.523178807947019</v>
      </c>
      <c r="D31" s="4">
        <v>29.2887323943662</v>
      </c>
      <c r="E31" s="4">
        <v>7775.1485773034337</v>
      </c>
      <c r="F31" s="4">
        <v>93.477011494252878</v>
      </c>
      <c r="G31" s="4">
        <v>181.5625</v>
      </c>
      <c r="H31" s="4">
        <v>0</v>
      </c>
      <c r="I31" s="4">
        <v>0</v>
      </c>
      <c r="J31" s="5">
        <f t="shared" si="0"/>
        <v>8122</v>
      </c>
      <c r="K31" s="28"/>
      <c r="L31" s="33"/>
      <c r="M31" s="34"/>
      <c r="N31" s="3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</row>
    <row r="32" spans="1:27" s="7" customFormat="1" ht="23.25" customHeight="1" x14ac:dyDescent="0.35">
      <c r="A32" s="3" t="s">
        <v>34</v>
      </c>
      <c r="B32" s="4">
        <v>1542.8551026922396</v>
      </c>
      <c r="C32" s="4">
        <v>85.903337197828563</v>
      </c>
      <c r="D32" s="4">
        <v>61.731929704333517</v>
      </c>
      <c r="E32" s="4">
        <v>222.92154573472089</v>
      </c>
      <c r="F32" s="4">
        <v>9865.2866455578696</v>
      </c>
      <c r="G32" s="4">
        <v>147.89843346241713</v>
      </c>
      <c r="H32" s="4">
        <v>880.06689679475096</v>
      </c>
      <c r="I32" s="4">
        <v>73.33610885583866</v>
      </c>
      <c r="J32" s="5">
        <f t="shared" si="0"/>
        <v>12880</v>
      </c>
      <c r="K32" s="28"/>
      <c r="L32" s="33"/>
      <c r="M32" s="34"/>
      <c r="N32" s="3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</row>
    <row r="33" spans="1:27" s="7" customFormat="1" ht="23.25" customHeight="1" x14ac:dyDescent="0.35">
      <c r="A33" s="3" t="s">
        <v>35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5">
        <f t="shared" si="0"/>
        <v>0</v>
      </c>
      <c r="K33" s="28"/>
      <c r="L33" s="33"/>
      <c r="M33" s="34"/>
      <c r="N33" s="3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</row>
    <row r="34" spans="1:27" s="7" customFormat="1" ht="23.25" customHeight="1" x14ac:dyDescent="0.35">
      <c r="A34" s="3" t="s">
        <v>36</v>
      </c>
      <c r="B34" s="4">
        <v>15.282548566515008</v>
      </c>
      <c r="C34" s="4">
        <v>4.6013245033112584</v>
      </c>
      <c r="D34" s="4">
        <v>258.83417935702198</v>
      </c>
      <c r="E34" s="4">
        <v>10239.400573551502</v>
      </c>
      <c r="F34" s="4">
        <v>1937.6198345883881</v>
      </c>
      <c r="G34" s="4">
        <v>1249.1243647698959</v>
      </c>
      <c r="H34" s="4">
        <v>109.88936584871446</v>
      </c>
      <c r="I34" s="4">
        <v>6.247808814650079</v>
      </c>
      <c r="J34" s="5">
        <f t="shared" si="0"/>
        <v>13820.999999999998</v>
      </c>
      <c r="K34" s="28"/>
      <c r="L34" s="33"/>
      <c r="M34" s="34"/>
      <c r="N34" s="3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</row>
    <row r="35" spans="1:27" s="7" customFormat="1" ht="23.25" customHeight="1" x14ac:dyDescent="0.35">
      <c r="A35" s="3" t="s">
        <v>37</v>
      </c>
      <c r="B35" s="4">
        <v>23.613913268291356</v>
      </c>
      <c r="C35" s="4">
        <v>86.31624392876418</v>
      </c>
      <c r="D35" s="4">
        <v>92.639580602883356</v>
      </c>
      <c r="E35" s="4">
        <v>2783.7151888885378</v>
      </c>
      <c r="F35" s="4">
        <v>244.97000378056475</v>
      </c>
      <c r="G35" s="4">
        <v>418.23678805948163</v>
      </c>
      <c r="H35" s="4">
        <v>497.53118223483591</v>
      </c>
      <c r="I35" s="4">
        <v>4.9770992366412212</v>
      </c>
      <c r="J35" s="5">
        <f t="shared" si="0"/>
        <v>4152</v>
      </c>
      <c r="K35" s="28"/>
      <c r="L35" s="33"/>
      <c r="M35" s="34"/>
      <c r="N35" s="3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</row>
    <row r="36" spans="1:27" s="7" customFormat="1" ht="23.25" customHeight="1" x14ac:dyDescent="0.35">
      <c r="A36" s="3" t="s">
        <v>38</v>
      </c>
      <c r="B36" s="4">
        <v>442.67605703412653</v>
      </c>
      <c r="C36" s="4">
        <v>2.5238095238095237</v>
      </c>
      <c r="D36" s="4">
        <v>71.412429378531073</v>
      </c>
      <c r="E36" s="4">
        <v>549.23109727825931</v>
      </c>
      <c r="F36" s="4">
        <v>5</v>
      </c>
      <c r="G36" s="4">
        <v>8.3809523809523796</v>
      </c>
      <c r="H36" s="4">
        <v>0</v>
      </c>
      <c r="I36" s="4">
        <v>29.775654404321081</v>
      </c>
      <c r="J36" s="5">
        <f t="shared" si="0"/>
        <v>1108.9999999999998</v>
      </c>
      <c r="K36" s="28"/>
      <c r="L36" s="33"/>
      <c r="M36" s="34"/>
      <c r="N36" s="3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</row>
    <row r="37" spans="1:27" s="7" customFormat="1" ht="23.25" customHeight="1" x14ac:dyDescent="0.35">
      <c r="A37" s="3" t="s">
        <v>39</v>
      </c>
      <c r="B37" s="4">
        <v>0</v>
      </c>
      <c r="C37" s="4">
        <v>0</v>
      </c>
      <c r="D37" s="4">
        <v>0</v>
      </c>
      <c r="E37" s="4">
        <v>5731</v>
      </c>
      <c r="F37" s="4">
        <v>139</v>
      </c>
      <c r="G37" s="4">
        <v>0</v>
      </c>
      <c r="H37" s="4">
        <v>0</v>
      </c>
      <c r="I37" s="4">
        <v>5</v>
      </c>
      <c r="J37" s="5">
        <f t="shared" si="0"/>
        <v>5875</v>
      </c>
      <c r="K37" s="28"/>
      <c r="L37" s="33"/>
      <c r="M37" s="34"/>
      <c r="N37" s="3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</row>
    <row r="38" spans="1:27" s="7" customFormat="1" ht="23.25" customHeight="1" x14ac:dyDescent="0.35">
      <c r="A38" s="3" t="s">
        <v>40</v>
      </c>
      <c r="B38" s="4">
        <v>0</v>
      </c>
      <c r="C38" s="4">
        <v>0</v>
      </c>
      <c r="D38" s="4">
        <v>0</v>
      </c>
      <c r="E38" s="4">
        <v>1825.5294117647059</v>
      </c>
      <c r="F38" s="4">
        <v>45</v>
      </c>
      <c r="G38" s="4">
        <v>0</v>
      </c>
      <c r="H38" s="4">
        <v>0</v>
      </c>
      <c r="I38" s="4">
        <v>13.470588235294118</v>
      </c>
      <c r="J38" s="5">
        <f t="shared" si="0"/>
        <v>1884</v>
      </c>
      <c r="K38" s="28"/>
      <c r="L38" s="33"/>
      <c r="M38" s="34"/>
      <c r="N38" s="3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</row>
    <row r="39" spans="1:27" s="7" customFormat="1" ht="23.25" customHeight="1" x14ac:dyDescent="0.35">
      <c r="A39" s="3" t="s">
        <v>41</v>
      </c>
      <c r="B39" s="4">
        <v>1210.270721111991</v>
      </c>
      <c r="C39" s="4">
        <v>763.30942638066733</v>
      </c>
      <c r="D39" s="4">
        <v>246.33595813402019</v>
      </c>
      <c r="E39" s="4">
        <v>295.47335692876561</v>
      </c>
      <c r="F39" s="4">
        <v>1700.1330369145976</v>
      </c>
      <c r="G39" s="4">
        <v>1102.3121289287335</v>
      </c>
      <c r="H39" s="4">
        <v>2689.2670636209064</v>
      </c>
      <c r="I39" s="4">
        <v>1515.8983079803186</v>
      </c>
      <c r="J39" s="5">
        <f t="shared" si="0"/>
        <v>9523</v>
      </c>
      <c r="K39" s="28"/>
      <c r="L39" s="33"/>
      <c r="M39" s="34"/>
      <c r="N39" s="3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</row>
    <row r="40" spans="1:27" s="7" customFormat="1" ht="23.25" customHeight="1" x14ac:dyDescent="0.35">
      <c r="A40" s="3" t="s">
        <v>42</v>
      </c>
      <c r="B40" s="4">
        <v>0</v>
      </c>
      <c r="C40" s="4">
        <v>279.05882352941177</v>
      </c>
      <c r="D40" s="4">
        <v>90</v>
      </c>
      <c r="E40" s="4">
        <v>366.76470588235293</v>
      </c>
      <c r="F40" s="4">
        <v>625.17647058823536</v>
      </c>
      <c r="G40" s="4">
        <v>0</v>
      </c>
      <c r="H40" s="4">
        <v>0</v>
      </c>
      <c r="I40" s="4">
        <v>0</v>
      </c>
      <c r="J40" s="5">
        <f t="shared" si="0"/>
        <v>1361</v>
      </c>
      <c r="K40" s="28"/>
      <c r="L40" s="33"/>
      <c r="M40" s="34"/>
      <c r="N40" s="3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</row>
    <row r="41" spans="1:27" s="7" customFormat="1" ht="23.25" customHeight="1" x14ac:dyDescent="0.35">
      <c r="A41" s="3" t="s">
        <v>43</v>
      </c>
      <c r="B41" s="4">
        <v>809.18447004654536</v>
      </c>
      <c r="C41" s="4">
        <v>84</v>
      </c>
      <c r="D41" s="4">
        <v>246.03883495145629</v>
      </c>
      <c r="E41" s="4">
        <v>1199.3786367495711</v>
      </c>
      <c r="F41" s="4">
        <v>0</v>
      </c>
      <c r="G41" s="4">
        <v>113.39805825242718</v>
      </c>
      <c r="H41" s="4">
        <v>0</v>
      </c>
      <c r="I41" s="4">
        <v>0</v>
      </c>
      <c r="J41" s="5">
        <f t="shared" si="0"/>
        <v>2452</v>
      </c>
      <c r="K41" s="28"/>
      <c r="L41" s="33"/>
      <c r="M41" s="34"/>
      <c r="N41" s="3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</row>
    <row r="42" spans="1:27" s="7" customFormat="1" ht="23.25" customHeight="1" x14ac:dyDescent="0.35">
      <c r="A42" s="3" t="s">
        <v>44</v>
      </c>
      <c r="B42" s="4">
        <v>470.75440388783335</v>
      </c>
      <c r="C42" s="4">
        <v>0</v>
      </c>
      <c r="D42" s="4">
        <v>815.04979588397714</v>
      </c>
      <c r="E42" s="4">
        <v>557.19580022818946</v>
      </c>
      <c r="F42" s="4">
        <v>0</v>
      </c>
      <c r="G42" s="4">
        <v>0</v>
      </c>
      <c r="H42" s="4">
        <v>0</v>
      </c>
      <c r="I42" s="4">
        <v>0</v>
      </c>
      <c r="J42" s="5">
        <f t="shared" si="0"/>
        <v>1843</v>
      </c>
      <c r="K42" s="28"/>
      <c r="L42" s="33"/>
      <c r="M42" s="34"/>
      <c r="N42" s="3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</row>
    <row r="43" spans="1:27" s="7" customFormat="1" ht="23.25" customHeight="1" x14ac:dyDescent="0.35">
      <c r="A43" s="3" t="s">
        <v>45</v>
      </c>
      <c r="B43" s="4">
        <v>1898.8310358492477</v>
      </c>
      <c r="C43" s="4">
        <v>201.20375475147262</v>
      </c>
      <c r="D43" s="4">
        <v>1138.0712553846327</v>
      </c>
      <c r="E43" s="4">
        <v>263.33637621023513</v>
      </c>
      <c r="F43" s="4">
        <v>2247.9778097188155</v>
      </c>
      <c r="G43" s="4">
        <v>5424.2619676005197</v>
      </c>
      <c r="H43" s="4">
        <v>1724.6628206340715</v>
      </c>
      <c r="I43" s="4">
        <v>362.65497985100507</v>
      </c>
      <c r="J43" s="5">
        <f t="shared" si="0"/>
        <v>13261</v>
      </c>
      <c r="K43" s="28"/>
      <c r="L43" s="33"/>
      <c r="M43" s="34"/>
      <c r="N43" s="3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</row>
    <row r="44" spans="1:27" s="7" customFormat="1" ht="23.25" customHeight="1" x14ac:dyDescent="0.35">
      <c r="A44" s="3" t="s">
        <v>46</v>
      </c>
      <c r="B44" s="4">
        <v>1482.4748108630984</v>
      </c>
      <c r="C44" s="4">
        <v>5656.223980442217</v>
      </c>
      <c r="D44" s="4">
        <v>470.83879024067642</v>
      </c>
      <c r="E44" s="4">
        <v>1897.7657826088732</v>
      </c>
      <c r="F44" s="4">
        <v>8786.9646747043771</v>
      </c>
      <c r="G44" s="4">
        <v>469.73860529805239</v>
      </c>
      <c r="H44" s="4">
        <v>304.32056126255907</v>
      </c>
      <c r="I44" s="4">
        <v>8409.6727945801467</v>
      </c>
      <c r="J44" s="5">
        <f t="shared" si="0"/>
        <v>27478</v>
      </c>
      <c r="K44" s="28"/>
      <c r="L44" s="33"/>
      <c r="M44" s="34"/>
      <c r="N44" s="3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</row>
    <row r="45" spans="1:27" s="7" customFormat="1" ht="23.25" customHeight="1" x14ac:dyDescent="0.35">
      <c r="A45" s="3" t="s">
        <v>47</v>
      </c>
      <c r="B45" s="4">
        <v>2495.2691105557215</v>
      </c>
      <c r="C45" s="4">
        <v>3538.0850870310665</v>
      </c>
      <c r="D45" s="4">
        <v>2450.9076657439805</v>
      </c>
      <c r="E45" s="4">
        <v>1456.8962922679896</v>
      </c>
      <c r="F45" s="4">
        <v>4039.6509446278565</v>
      </c>
      <c r="G45" s="4">
        <v>13911.222068558909</v>
      </c>
      <c r="H45" s="4">
        <v>1877.7795198533727</v>
      </c>
      <c r="I45" s="4">
        <v>630.18931136110291</v>
      </c>
      <c r="J45" s="5">
        <f t="shared" si="0"/>
        <v>30399.999999999996</v>
      </c>
      <c r="K45" s="28"/>
      <c r="L45" s="33"/>
      <c r="M45" s="34"/>
      <c r="N45" s="3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</row>
    <row r="46" spans="1:27" s="7" customFormat="1" ht="23.25" customHeight="1" x14ac:dyDescent="0.35">
      <c r="A46" s="3" t="s">
        <v>48</v>
      </c>
      <c r="B46" s="4">
        <v>659.57386584921539</v>
      </c>
      <c r="C46" s="4">
        <v>20</v>
      </c>
      <c r="D46" s="4">
        <v>2995.4113613097393</v>
      </c>
      <c r="E46" s="4">
        <v>0</v>
      </c>
      <c r="F46" s="4">
        <v>650.44750430292595</v>
      </c>
      <c r="G46" s="4">
        <v>3942.2574013657631</v>
      </c>
      <c r="H46" s="4">
        <v>1267.9397435748651</v>
      </c>
      <c r="I46" s="4">
        <v>818.37012359749099</v>
      </c>
      <c r="J46" s="5">
        <f t="shared" si="0"/>
        <v>10354</v>
      </c>
      <c r="K46" s="28"/>
      <c r="L46" s="33"/>
      <c r="M46" s="34"/>
      <c r="N46" s="3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</row>
    <row r="47" spans="1:27" s="7" customFormat="1" ht="23.25" customHeight="1" x14ac:dyDescent="0.35">
      <c r="A47" s="3" t="s">
        <v>49</v>
      </c>
      <c r="B47" s="4">
        <v>21</v>
      </c>
      <c r="C47" s="4">
        <v>83</v>
      </c>
      <c r="D47" s="4">
        <v>152</v>
      </c>
      <c r="E47" s="4">
        <v>0</v>
      </c>
      <c r="F47" s="4">
        <v>40</v>
      </c>
      <c r="G47" s="4">
        <v>31</v>
      </c>
      <c r="H47" s="4">
        <v>40</v>
      </c>
      <c r="I47" s="4">
        <v>380</v>
      </c>
      <c r="J47" s="5">
        <f t="shared" si="0"/>
        <v>747</v>
      </c>
      <c r="K47" s="28"/>
      <c r="L47" s="33"/>
      <c r="M47" s="34"/>
      <c r="N47" s="3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</row>
    <row r="48" spans="1:27" s="7" customFormat="1" ht="23.25" customHeight="1" x14ac:dyDescent="0.35">
      <c r="A48" s="3" t="s">
        <v>50</v>
      </c>
      <c r="B48" s="4">
        <v>2120.9291034267922</v>
      </c>
      <c r="C48" s="4">
        <v>23852.24657994683</v>
      </c>
      <c r="D48" s="4">
        <v>14</v>
      </c>
      <c r="E48" s="4">
        <v>121.74926227732958</v>
      </c>
      <c r="F48" s="4">
        <v>10424.623937030612</v>
      </c>
      <c r="G48" s="4">
        <v>0</v>
      </c>
      <c r="H48" s="4">
        <v>0</v>
      </c>
      <c r="I48" s="4">
        <v>99.451117318435749</v>
      </c>
      <c r="J48" s="5">
        <f t="shared" si="0"/>
        <v>36633</v>
      </c>
      <c r="K48" s="28"/>
      <c r="L48" s="33"/>
      <c r="M48" s="34"/>
      <c r="N48" s="3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</row>
    <row r="49" spans="1:27" s="7" customFormat="1" ht="23.25" customHeight="1" x14ac:dyDescent="0.35">
      <c r="A49" s="3" t="s">
        <v>51</v>
      </c>
      <c r="B49" s="4">
        <v>1918.3387593383547</v>
      </c>
      <c r="C49" s="4">
        <v>198.19642857142858</v>
      </c>
      <c r="D49" s="4">
        <v>1098.2210389356899</v>
      </c>
      <c r="E49" s="4">
        <v>466.64894005847952</v>
      </c>
      <c r="F49" s="4">
        <v>669.58642379290291</v>
      </c>
      <c r="G49" s="4">
        <v>1862.139149138116</v>
      </c>
      <c r="H49" s="4">
        <v>3809.4540554866662</v>
      </c>
      <c r="I49" s="4">
        <v>609.41520467836256</v>
      </c>
      <c r="J49" s="5">
        <f t="shared" si="0"/>
        <v>10631.999999999998</v>
      </c>
      <c r="K49" s="28"/>
      <c r="L49" s="33"/>
      <c r="M49" s="34"/>
      <c r="N49" s="3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</row>
    <row r="50" spans="1:27" s="7" customFormat="1" ht="23.25" customHeight="1" x14ac:dyDescent="0.35">
      <c r="A50" s="3" t="s">
        <v>52</v>
      </c>
      <c r="B50" s="4">
        <v>0</v>
      </c>
      <c r="C50" s="4">
        <v>0</v>
      </c>
      <c r="D50" s="4">
        <v>175</v>
      </c>
      <c r="E50" s="4">
        <v>0</v>
      </c>
      <c r="F50" s="4">
        <v>0</v>
      </c>
      <c r="G50" s="4">
        <v>1145</v>
      </c>
      <c r="H50" s="4">
        <v>0</v>
      </c>
      <c r="I50" s="4">
        <v>0</v>
      </c>
      <c r="J50" s="5">
        <f t="shared" si="0"/>
        <v>1320</v>
      </c>
      <c r="K50" s="28"/>
      <c r="L50" s="33"/>
      <c r="M50" s="34"/>
      <c r="N50" s="3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</row>
    <row r="51" spans="1:27" s="7" customFormat="1" ht="23.25" customHeight="1" x14ac:dyDescent="0.35">
      <c r="A51" s="3" t="s">
        <v>53</v>
      </c>
      <c r="B51" s="4">
        <v>102</v>
      </c>
      <c r="C51" s="4">
        <v>42</v>
      </c>
      <c r="D51" s="4">
        <v>35</v>
      </c>
      <c r="E51" s="4">
        <v>40</v>
      </c>
      <c r="F51" s="4">
        <v>0</v>
      </c>
      <c r="G51" s="4">
        <v>5</v>
      </c>
      <c r="H51" s="4">
        <v>0</v>
      </c>
      <c r="I51" s="4">
        <v>0</v>
      </c>
      <c r="J51" s="5">
        <f t="shared" si="0"/>
        <v>224</v>
      </c>
      <c r="K51" s="28"/>
      <c r="L51" s="33"/>
      <c r="M51" s="34"/>
      <c r="N51" s="3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</row>
    <row r="52" spans="1:27" s="7" customFormat="1" ht="23.25" customHeight="1" x14ac:dyDescent="0.35">
      <c r="A52" s="3" t="s">
        <v>54</v>
      </c>
      <c r="B52" s="4">
        <v>11988.587401005343</v>
      </c>
      <c r="C52" s="4">
        <v>3949.9704672292146</v>
      </c>
      <c r="D52" s="4">
        <v>25376.271027670042</v>
      </c>
      <c r="E52" s="4">
        <v>1076.5041256666177</v>
      </c>
      <c r="F52" s="4">
        <v>7256.8369344141611</v>
      </c>
      <c r="G52" s="4">
        <v>4691.4497106125045</v>
      </c>
      <c r="H52" s="4">
        <v>7777.3277151454795</v>
      </c>
      <c r="I52" s="4">
        <v>1318.0526182566382</v>
      </c>
      <c r="J52" s="5">
        <f>SUM(B52:I52)</f>
        <v>63435.000000000007</v>
      </c>
      <c r="K52" s="28"/>
      <c r="L52" s="33"/>
      <c r="M52" s="34"/>
      <c r="N52" s="3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</row>
    <row r="53" spans="1:27" s="7" customFormat="1" ht="23.25" customHeight="1" x14ac:dyDescent="0.35">
      <c r="A53" s="3" t="s">
        <v>55</v>
      </c>
      <c r="B53" s="4">
        <v>54157.462343489897</v>
      </c>
      <c r="C53" s="4">
        <v>32806.356556816507</v>
      </c>
      <c r="D53" s="4">
        <v>12882.472437328353</v>
      </c>
      <c r="E53" s="4">
        <v>47481.38087864509</v>
      </c>
      <c r="F53" s="4">
        <v>14892.91066878534</v>
      </c>
      <c r="G53" s="4">
        <v>24063.471503482164</v>
      </c>
      <c r="H53" s="4">
        <v>39990.689420447721</v>
      </c>
      <c r="I53" s="4">
        <v>10290.25619100493</v>
      </c>
      <c r="J53" s="5">
        <f t="shared" si="0"/>
        <v>236565</v>
      </c>
      <c r="K53" s="28"/>
      <c r="L53" s="33"/>
      <c r="M53" s="34"/>
      <c r="N53" s="3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</row>
    <row r="54" spans="1:27" s="7" customFormat="1" ht="15.75" customHeight="1" thickBot="1" x14ac:dyDescent="0.4">
      <c r="A54" s="56" t="s">
        <v>10</v>
      </c>
      <c r="B54" s="57">
        <f t="shared" ref="B54:J54" si="1">SUM(B9:B53)</f>
        <v>289627.03117891913</v>
      </c>
      <c r="C54" s="57">
        <f t="shared" si="1"/>
        <v>1635833.7080095888</v>
      </c>
      <c r="D54" s="57">
        <f t="shared" si="1"/>
        <v>811869.57852044166</v>
      </c>
      <c r="E54" s="57">
        <f t="shared" si="1"/>
        <v>740456.54159614258</v>
      </c>
      <c r="F54" s="57">
        <f t="shared" si="1"/>
        <v>278808.43218179961</v>
      </c>
      <c r="G54" s="57">
        <f t="shared" si="1"/>
        <v>292118.46232902509</v>
      </c>
      <c r="H54" s="57">
        <f t="shared" si="1"/>
        <v>984469.23631222977</v>
      </c>
      <c r="I54" s="57">
        <f t="shared" si="1"/>
        <v>185211.0098718518</v>
      </c>
      <c r="J54" s="58">
        <f t="shared" si="1"/>
        <v>5218394</v>
      </c>
      <c r="K54" s="28"/>
      <c r="L54" s="33"/>
      <c r="M54" s="34"/>
      <c r="N54" s="3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</row>
    <row r="55" spans="1:27" s="25" customFormat="1" ht="18" customHeight="1" x14ac:dyDescent="0.35">
      <c r="A55" s="205" t="s">
        <v>262</v>
      </c>
      <c r="B55" s="205"/>
      <c r="C55" s="205"/>
      <c r="D55" s="205"/>
      <c r="E55" s="205"/>
      <c r="F55" s="205"/>
      <c r="G55" s="205"/>
      <c r="H55" s="205"/>
      <c r="I55" s="205"/>
      <c r="J55" s="205"/>
      <c r="K55" s="28"/>
      <c r="L55" s="33"/>
      <c r="M55" s="34"/>
      <c r="N55" s="34"/>
    </row>
    <row r="56" spans="1:27" s="44" customFormat="1" ht="15.75" customHeight="1" x14ac:dyDescent="0.35">
      <c r="A56" s="43" t="s">
        <v>258</v>
      </c>
      <c r="B56" s="205"/>
      <c r="C56" s="205"/>
      <c r="D56" s="205"/>
      <c r="E56" s="205"/>
      <c r="F56" s="205"/>
      <c r="G56" s="205"/>
      <c r="H56" s="205"/>
      <c r="I56" s="205"/>
      <c r="J56" s="205"/>
      <c r="K56" s="28"/>
      <c r="L56" s="33"/>
      <c r="M56" s="34"/>
      <c r="N56" s="34"/>
    </row>
    <row r="57" spans="1:27" s="25" customFormat="1" ht="21" x14ac:dyDescent="0.35">
      <c r="A57" s="249"/>
      <c r="B57" s="249"/>
      <c r="C57" s="249"/>
      <c r="D57" s="249"/>
      <c r="E57" s="249"/>
      <c r="F57" s="249"/>
      <c r="G57" s="249"/>
      <c r="H57" s="249"/>
      <c r="I57" s="249"/>
      <c r="J57" s="249"/>
      <c r="K57" s="28"/>
      <c r="L57" s="33"/>
      <c r="M57" s="34"/>
      <c r="N57" s="34"/>
    </row>
    <row r="58" spans="1:27" s="25" customFormat="1" ht="21" x14ac:dyDescent="0.35">
      <c r="K58" s="28"/>
      <c r="L58" s="33"/>
      <c r="M58" s="34"/>
      <c r="N58" s="34"/>
    </row>
    <row r="59" spans="1:27" s="25" customFormat="1" ht="20.25" customHeight="1" x14ac:dyDescent="0.35">
      <c r="A59" s="248" t="s">
        <v>126</v>
      </c>
      <c r="B59" s="248" t="s">
        <v>126</v>
      </c>
      <c r="C59" s="248"/>
      <c r="D59" s="248"/>
      <c r="E59" s="248"/>
      <c r="F59" s="248"/>
      <c r="G59" s="248"/>
      <c r="H59" s="248"/>
      <c r="I59" s="248"/>
      <c r="J59" s="248"/>
      <c r="K59" s="28"/>
      <c r="L59" s="45"/>
      <c r="M59" s="34"/>
      <c r="N59" s="34"/>
    </row>
    <row r="60" spans="1:27" s="25" customFormat="1" ht="5.25" hidden="1" customHeight="1" x14ac:dyDescent="0.35">
      <c r="K60" s="28"/>
      <c r="M60" s="34"/>
      <c r="N60" s="34"/>
    </row>
    <row r="61" spans="1:27" ht="19.5" customHeight="1" x14ac:dyDescent="0.35">
      <c r="A61" s="248" t="s">
        <v>80</v>
      </c>
      <c r="B61" s="248"/>
      <c r="C61" s="248"/>
      <c r="D61" s="248"/>
      <c r="E61" s="248"/>
      <c r="F61" s="248"/>
      <c r="G61" s="248"/>
      <c r="H61" s="248"/>
      <c r="I61" s="248"/>
      <c r="J61" s="248"/>
      <c r="K61" s="28"/>
      <c r="L61" s="25"/>
      <c r="M61" s="34"/>
      <c r="N61" s="34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</row>
    <row r="62" spans="1:27" ht="20.100000000000001" customHeight="1" x14ac:dyDescent="0.35">
      <c r="A62" s="248" t="s">
        <v>0</v>
      </c>
      <c r="B62" s="248"/>
      <c r="C62" s="248"/>
      <c r="D62" s="248"/>
      <c r="E62" s="248"/>
      <c r="F62" s="248"/>
      <c r="G62" s="248"/>
      <c r="H62" s="248"/>
      <c r="I62" s="248"/>
      <c r="J62" s="248"/>
      <c r="K62" s="28"/>
      <c r="L62" s="25"/>
      <c r="M62" s="34"/>
      <c r="N62" s="34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</row>
    <row r="63" spans="1:27" ht="5.25" customHeight="1" thickBot="1" x14ac:dyDescent="0.4">
      <c r="A63" s="27"/>
      <c r="B63" s="25"/>
      <c r="C63" s="25"/>
      <c r="D63" s="25"/>
      <c r="E63" s="25"/>
      <c r="F63" s="25"/>
      <c r="G63" s="25"/>
      <c r="H63" s="25"/>
      <c r="I63" s="25"/>
      <c r="J63" s="25"/>
      <c r="K63" s="28"/>
      <c r="L63" s="25"/>
      <c r="M63" s="34"/>
      <c r="N63" s="34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</row>
    <row r="64" spans="1:27" ht="18.75" customHeight="1" x14ac:dyDescent="0.35">
      <c r="A64" s="53" t="s">
        <v>1</v>
      </c>
      <c r="B64" s="54" t="s">
        <v>2</v>
      </c>
      <c r="C64" s="54" t="s">
        <v>3</v>
      </c>
      <c r="D64" s="54" t="s">
        <v>4</v>
      </c>
      <c r="E64" s="54" t="s">
        <v>5</v>
      </c>
      <c r="F64" s="54" t="s">
        <v>6</v>
      </c>
      <c r="G64" s="54" t="s">
        <v>7</v>
      </c>
      <c r="H64" s="54" t="s">
        <v>8</v>
      </c>
      <c r="I64" s="54" t="s">
        <v>9</v>
      </c>
      <c r="J64" s="55" t="s">
        <v>10</v>
      </c>
      <c r="K64" s="28"/>
      <c r="L64" s="25"/>
      <c r="M64" s="34"/>
      <c r="N64" s="34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</row>
    <row r="65" spans="1:27" ht="22.5" customHeight="1" x14ac:dyDescent="0.35">
      <c r="A65" s="3" t="s">
        <v>11</v>
      </c>
      <c r="B65" s="4">
        <v>26219.748101750884</v>
      </c>
      <c r="C65" s="4">
        <v>1444595.5211877455</v>
      </c>
      <c r="D65" s="4">
        <v>532466.35644336627</v>
      </c>
      <c r="E65" s="4">
        <v>461578.94806530559</v>
      </c>
      <c r="F65" s="4">
        <v>24500.802350834332</v>
      </c>
      <c r="G65" s="4">
        <v>0</v>
      </c>
      <c r="H65" s="4">
        <v>91223.210891337367</v>
      </c>
      <c r="I65" s="4">
        <v>29977.412959660138</v>
      </c>
      <c r="J65" s="5">
        <f>SUM(B65:I65)</f>
        <v>2610562.0000000005</v>
      </c>
      <c r="K65" s="28"/>
      <c r="L65" s="25"/>
      <c r="M65" s="34"/>
      <c r="N65" s="34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</row>
    <row r="66" spans="1:27" ht="22.5" customHeight="1" x14ac:dyDescent="0.35">
      <c r="A66" s="3" t="s">
        <v>12</v>
      </c>
      <c r="B66" s="4">
        <v>36544.40070286236</v>
      </c>
      <c r="C66" s="4">
        <v>19354.903046799329</v>
      </c>
      <c r="D66" s="4">
        <v>33293.933025718688</v>
      </c>
      <c r="E66" s="4">
        <v>15721.237486138252</v>
      </c>
      <c r="F66" s="4">
        <v>22646.780561568557</v>
      </c>
      <c r="G66" s="4">
        <v>40128.067447509922</v>
      </c>
      <c r="H66" s="4">
        <v>217063.64582994988</v>
      </c>
      <c r="I66" s="4">
        <v>17505.031899453021</v>
      </c>
      <c r="J66" s="5">
        <f t="shared" ref="J66:J107" si="2">SUM(B66:I66)</f>
        <v>402258</v>
      </c>
      <c r="K66" s="28"/>
      <c r="L66" s="25"/>
      <c r="M66" s="34"/>
      <c r="N66" s="34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</row>
    <row r="67" spans="1:27" ht="22.5" customHeight="1" x14ac:dyDescent="0.35">
      <c r="A67" s="3" t="s">
        <v>13</v>
      </c>
      <c r="B67" s="4">
        <v>0</v>
      </c>
      <c r="C67" s="4">
        <v>1584</v>
      </c>
      <c r="D67" s="4">
        <v>205.2</v>
      </c>
      <c r="E67" s="4">
        <v>0</v>
      </c>
      <c r="F67" s="4">
        <v>0</v>
      </c>
      <c r="G67" s="4">
        <v>10393.799999999999</v>
      </c>
      <c r="H67" s="4">
        <v>0</v>
      </c>
      <c r="I67" s="4">
        <v>0</v>
      </c>
      <c r="J67" s="5">
        <f t="shared" si="2"/>
        <v>12183</v>
      </c>
      <c r="K67" s="28"/>
      <c r="L67" s="25"/>
      <c r="M67" s="34"/>
      <c r="N67" s="34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</row>
    <row r="68" spans="1:27" ht="22.5" customHeight="1" x14ac:dyDescent="0.35">
      <c r="A68" s="3" t="s">
        <v>14</v>
      </c>
      <c r="B68" s="4">
        <v>17767.701795478824</v>
      </c>
      <c r="C68" s="4">
        <v>465957.12010502955</v>
      </c>
      <c r="D68" s="4">
        <v>55197.893344878561</v>
      </c>
      <c r="E68" s="4">
        <v>6428.323196663574</v>
      </c>
      <c r="F68" s="4">
        <v>33542.5788114807</v>
      </c>
      <c r="G68" s="4">
        <v>67006.398774960879</v>
      </c>
      <c r="H68" s="4">
        <v>2989.3730631315452</v>
      </c>
      <c r="I68" s="4">
        <v>135460.90941583895</v>
      </c>
      <c r="J68" s="5">
        <f t="shared" si="2"/>
        <v>784350.29850746249</v>
      </c>
      <c r="K68" s="28"/>
      <c r="L68" s="25"/>
      <c r="M68" s="34"/>
      <c r="N68" s="34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</row>
    <row r="69" spans="1:27" ht="22.5" customHeight="1" x14ac:dyDescent="0.35">
      <c r="A69" s="3" t="s">
        <v>15</v>
      </c>
      <c r="B69" s="4">
        <v>65.715662094292298</v>
      </c>
      <c r="C69" s="4">
        <v>855.18216046922191</v>
      </c>
      <c r="D69" s="4">
        <v>15894.571666387064</v>
      </c>
      <c r="E69" s="4">
        <v>19.465791021368361</v>
      </c>
      <c r="F69" s="4">
        <v>13.883160164673592</v>
      </c>
      <c r="G69" s="4">
        <v>48.368798024270632</v>
      </c>
      <c r="H69" s="4">
        <v>48005.066294347344</v>
      </c>
      <c r="I69" s="4">
        <v>4582.7464674917655</v>
      </c>
      <c r="J69" s="5">
        <f t="shared" si="2"/>
        <v>69485</v>
      </c>
      <c r="K69" s="28"/>
      <c r="L69" s="25"/>
      <c r="M69" s="34"/>
      <c r="N69" s="34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</row>
    <row r="70" spans="1:27" ht="22.5" customHeight="1" x14ac:dyDescent="0.35">
      <c r="A70" s="3" t="s">
        <v>16</v>
      </c>
      <c r="B70" s="4">
        <v>11943.413570281369</v>
      </c>
      <c r="C70" s="4">
        <v>5196.2547869929813</v>
      </c>
      <c r="D70" s="4">
        <v>11207.500566365545</v>
      </c>
      <c r="E70" s="4">
        <v>15594.370313578778</v>
      </c>
      <c r="F70" s="4">
        <v>15318.849171816451</v>
      </c>
      <c r="G70" s="4">
        <v>12317.002927971329</v>
      </c>
      <c r="H70" s="4">
        <v>224506.08514316953</v>
      </c>
      <c r="I70" s="4">
        <v>16858.523519823964</v>
      </c>
      <c r="J70" s="5">
        <f t="shared" si="2"/>
        <v>312941.99999999994</v>
      </c>
      <c r="K70" s="28"/>
      <c r="L70" s="25"/>
      <c r="M70" s="34"/>
      <c r="N70" s="34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</row>
    <row r="71" spans="1:27" ht="22.5" customHeight="1" x14ac:dyDescent="0.35">
      <c r="A71" s="3" t="s">
        <v>17</v>
      </c>
      <c r="B71" s="4">
        <v>698.23981571744093</v>
      </c>
      <c r="C71" s="4">
        <v>2410.3791269706135</v>
      </c>
      <c r="D71" s="4">
        <v>15044.079548776695</v>
      </c>
      <c r="E71" s="4">
        <v>1676.929456843186</v>
      </c>
      <c r="F71" s="4">
        <v>4219.3701820161414</v>
      </c>
      <c r="G71" s="4">
        <v>53272.340344370961</v>
      </c>
      <c r="H71" s="4">
        <v>128635.51640213898</v>
      </c>
      <c r="I71" s="4">
        <v>49612.145123165981</v>
      </c>
      <c r="J71" s="5">
        <f t="shared" si="2"/>
        <v>255569</v>
      </c>
      <c r="K71" s="28"/>
      <c r="L71" s="25"/>
      <c r="M71" s="34"/>
      <c r="N71" s="34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</row>
    <row r="72" spans="1:27" ht="22.5" customHeight="1" x14ac:dyDescent="0.35">
      <c r="A72" s="3" t="s">
        <v>18</v>
      </c>
      <c r="B72" s="4">
        <v>44.298278183513958</v>
      </c>
      <c r="C72" s="4">
        <v>23.366114897760468</v>
      </c>
      <c r="D72" s="4">
        <v>1347.1413541174552</v>
      </c>
      <c r="E72" s="4">
        <v>0</v>
      </c>
      <c r="F72" s="4">
        <v>1146.1691992408116</v>
      </c>
      <c r="G72" s="4">
        <v>4486.9972528971466</v>
      </c>
      <c r="H72" s="4">
        <v>5031.0278006633125</v>
      </c>
      <c r="I72" s="4">
        <v>0</v>
      </c>
      <c r="J72" s="5">
        <f t="shared" si="2"/>
        <v>12079</v>
      </c>
      <c r="K72" s="28"/>
      <c r="L72" s="25"/>
      <c r="M72" s="34"/>
      <c r="N72" s="34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</row>
    <row r="73" spans="1:27" ht="22.5" customHeight="1" x14ac:dyDescent="0.35">
      <c r="A73" s="3" t="s">
        <v>19</v>
      </c>
      <c r="B73" s="4">
        <v>4799.4798547337041</v>
      </c>
      <c r="C73" s="4">
        <v>7112.9248523044171</v>
      </c>
      <c r="D73" s="4">
        <v>20758.820842122215</v>
      </c>
      <c r="E73" s="4">
        <v>2381.2673696554921</v>
      </c>
      <c r="F73" s="4">
        <v>51140.520310762513</v>
      </c>
      <c r="G73" s="4">
        <v>54896.85182795312</v>
      </c>
      <c r="H73" s="4">
        <v>183954.81050457255</v>
      </c>
      <c r="I73" s="4">
        <v>5832.3244378959535</v>
      </c>
      <c r="J73" s="5">
        <f t="shared" si="2"/>
        <v>330876.99999999994</v>
      </c>
      <c r="K73" s="28"/>
      <c r="L73" s="25"/>
      <c r="M73" s="34"/>
      <c r="N73" s="34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</row>
    <row r="74" spans="1:27" ht="22.5" customHeight="1" x14ac:dyDescent="0.35">
      <c r="A74" s="3" t="s">
        <v>20</v>
      </c>
      <c r="B74" s="4">
        <v>12834.592026077537</v>
      </c>
      <c r="C74" s="4">
        <v>20537.783268045227</v>
      </c>
      <c r="D74" s="4">
        <v>1708.1751811825511</v>
      </c>
      <c r="E74" s="4">
        <v>23699.94675147516</v>
      </c>
      <c r="F74" s="4">
        <v>2969.4840056410885</v>
      </c>
      <c r="G74" s="4">
        <v>2846.913402337314</v>
      </c>
      <c r="H74" s="4">
        <v>30080.281481105172</v>
      </c>
      <c r="I74" s="4">
        <v>3274.8238841359553</v>
      </c>
      <c r="J74" s="5">
        <f t="shared" si="2"/>
        <v>97952</v>
      </c>
      <c r="K74" s="28"/>
      <c r="L74" s="33"/>
      <c r="M74" s="34"/>
      <c r="N74" s="34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</row>
    <row r="75" spans="1:27" ht="22.5" customHeight="1" x14ac:dyDescent="0.35">
      <c r="A75" s="3" t="s">
        <v>21</v>
      </c>
      <c r="B75" s="4">
        <v>1017.8618848502917</v>
      </c>
      <c r="C75" s="4">
        <v>19492.193153494176</v>
      </c>
      <c r="D75" s="4">
        <v>543.07105634436118</v>
      </c>
      <c r="E75" s="4">
        <v>4677.7864681786505</v>
      </c>
      <c r="F75" s="4">
        <v>16838.612074474247</v>
      </c>
      <c r="G75" s="4">
        <v>12960.331708543397</v>
      </c>
      <c r="H75" s="4">
        <v>195.49778020186287</v>
      </c>
      <c r="I75" s="4">
        <v>16267.645873913019</v>
      </c>
      <c r="J75" s="5">
        <f t="shared" si="2"/>
        <v>71993.000000000015</v>
      </c>
      <c r="K75" s="28"/>
      <c r="L75" s="33"/>
      <c r="M75" s="34"/>
      <c r="N75" s="34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</row>
    <row r="76" spans="1:27" ht="22.5" customHeight="1" x14ac:dyDescent="0.35">
      <c r="A76" s="3" t="s">
        <v>22</v>
      </c>
      <c r="B76" s="4">
        <v>0</v>
      </c>
      <c r="C76" s="4">
        <v>0</v>
      </c>
      <c r="D76" s="4">
        <v>100.35429936305732</v>
      </c>
      <c r="E76" s="4">
        <v>46209.752524328003</v>
      </c>
      <c r="F76" s="4">
        <v>2440.7780222126607</v>
      </c>
      <c r="G76" s="4">
        <v>1321.1151540962771</v>
      </c>
      <c r="H76" s="4">
        <v>0</v>
      </c>
      <c r="I76" s="4">
        <v>0</v>
      </c>
      <c r="J76" s="5">
        <f t="shared" si="2"/>
        <v>50071.999999999993</v>
      </c>
      <c r="K76" s="28"/>
      <c r="L76" s="33"/>
      <c r="M76" s="34"/>
      <c r="N76" s="34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</row>
    <row r="77" spans="1:27" ht="22.5" customHeight="1" x14ac:dyDescent="0.35">
      <c r="A77" s="3" t="s">
        <v>23</v>
      </c>
      <c r="B77" s="4">
        <v>10407.776663892706</v>
      </c>
      <c r="C77" s="4">
        <v>18329.302801545091</v>
      </c>
      <c r="D77" s="4">
        <v>2048.7775959933106</v>
      </c>
      <c r="E77" s="4">
        <v>6512.7267897983202</v>
      </c>
      <c r="F77" s="4">
        <v>16278.028178270075</v>
      </c>
      <c r="G77" s="4">
        <v>13229.95556619066</v>
      </c>
      <c r="H77" s="4">
        <v>180.10834265227172</v>
      </c>
      <c r="I77" s="4">
        <v>4910.3240616575622</v>
      </c>
      <c r="J77" s="5">
        <f t="shared" si="2"/>
        <v>71897</v>
      </c>
      <c r="K77" s="28"/>
      <c r="L77" s="33"/>
      <c r="M77" s="34"/>
      <c r="N77" s="34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</row>
    <row r="78" spans="1:27" ht="22.5" customHeight="1" x14ac:dyDescent="0.35">
      <c r="A78" s="3" t="s">
        <v>24</v>
      </c>
      <c r="B78" s="4">
        <v>70226.679428554082</v>
      </c>
      <c r="C78" s="4">
        <v>43228.628955889959</v>
      </c>
      <c r="D78" s="4">
        <v>43440.220350920623</v>
      </c>
      <c r="E78" s="4">
        <v>112833.96430435868</v>
      </c>
      <c r="F78" s="4">
        <v>19187.596546346853</v>
      </c>
      <c r="G78" s="4">
        <v>16182.635981205281</v>
      </c>
      <c r="H78" s="4">
        <v>41139.770339610091</v>
      </c>
      <c r="I78" s="4">
        <v>21102.504093114454</v>
      </c>
      <c r="J78" s="5">
        <f t="shared" si="2"/>
        <v>367342.00000000006</v>
      </c>
      <c r="K78" s="28"/>
      <c r="L78" s="33"/>
      <c r="M78" s="34"/>
      <c r="N78" s="34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</row>
    <row r="79" spans="1:27" ht="22.5" customHeight="1" x14ac:dyDescent="0.35">
      <c r="A79" s="3" t="s">
        <v>25</v>
      </c>
      <c r="B79" s="4">
        <v>16390.418681470161</v>
      </c>
      <c r="C79" s="4">
        <v>24539.910577861392</v>
      </c>
      <c r="D79" s="4">
        <v>18003.091808585144</v>
      </c>
      <c r="E79" s="4">
        <v>17634.153525827369</v>
      </c>
      <c r="F79" s="4">
        <v>18871.48814148414</v>
      </c>
      <c r="G79" s="4">
        <v>17373.238708937894</v>
      </c>
      <c r="H79" s="4">
        <v>11722.3671937622</v>
      </c>
      <c r="I79" s="4">
        <v>1414.3313620717058</v>
      </c>
      <c r="J79" s="5">
        <f t="shared" si="2"/>
        <v>125949</v>
      </c>
      <c r="K79" s="28"/>
      <c r="L79" s="33"/>
      <c r="M79" s="34"/>
      <c r="N79" s="34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</row>
    <row r="80" spans="1:27" ht="22.5" customHeight="1" x14ac:dyDescent="0.35">
      <c r="A80" s="3" t="s">
        <v>26</v>
      </c>
      <c r="B80" s="4">
        <v>0</v>
      </c>
      <c r="C80" s="4">
        <v>0</v>
      </c>
      <c r="D80" s="4">
        <v>0</v>
      </c>
      <c r="E80" s="4">
        <v>6978</v>
      </c>
      <c r="F80" s="4">
        <v>0</v>
      </c>
      <c r="G80" s="4">
        <v>0</v>
      </c>
      <c r="H80" s="4">
        <v>0</v>
      </c>
      <c r="I80" s="4">
        <v>0</v>
      </c>
      <c r="J80" s="5">
        <f t="shared" si="2"/>
        <v>6978</v>
      </c>
      <c r="K80" s="28"/>
      <c r="L80" s="33"/>
      <c r="M80" s="34"/>
      <c r="N80" s="34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</row>
    <row r="81" spans="1:27" ht="22.5" customHeight="1" x14ac:dyDescent="0.35">
      <c r="A81" s="3" t="s">
        <v>27</v>
      </c>
      <c r="B81" s="4">
        <v>11562.198868744925</v>
      </c>
      <c r="C81" s="4">
        <v>36590.253576815427</v>
      </c>
      <c r="D81" s="4">
        <v>9222.8919497005263</v>
      </c>
      <c r="E81" s="4">
        <v>11785.400035842646</v>
      </c>
      <c r="F81" s="4">
        <v>19554.814904405426</v>
      </c>
      <c r="G81" s="4">
        <v>15141.487532644331</v>
      </c>
      <c r="H81" s="4">
        <v>11245.922766230355</v>
      </c>
      <c r="I81" s="4">
        <v>9325.0303656163669</v>
      </c>
      <c r="J81" s="5">
        <f t="shared" si="2"/>
        <v>124428</v>
      </c>
      <c r="K81" s="28"/>
      <c r="L81" s="33"/>
      <c r="M81" s="34"/>
      <c r="N81" s="34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</row>
    <row r="82" spans="1:27" ht="22.5" customHeight="1" x14ac:dyDescent="0.35">
      <c r="A82" s="3" t="s">
        <v>28</v>
      </c>
      <c r="B82" s="4">
        <v>10118.360586429781</v>
      </c>
      <c r="C82" s="4">
        <v>5883.9937575246058</v>
      </c>
      <c r="D82" s="4">
        <v>8340.5819197173441</v>
      </c>
      <c r="E82" s="4">
        <v>21192.511729738697</v>
      </c>
      <c r="F82" s="4">
        <v>4385.3328671230429</v>
      </c>
      <c r="G82" s="4">
        <v>5416.5017928314428</v>
      </c>
      <c r="H82" s="4">
        <v>6869.9794487311328</v>
      </c>
      <c r="I82" s="4">
        <v>398.73789790395307</v>
      </c>
      <c r="J82" s="5">
        <f t="shared" si="2"/>
        <v>62605.999999999993</v>
      </c>
      <c r="K82" s="28"/>
      <c r="L82" s="33"/>
      <c r="M82" s="34"/>
      <c r="N82" s="34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</row>
    <row r="83" spans="1:27" ht="22.5" customHeight="1" x14ac:dyDescent="0.35">
      <c r="A83" s="3" t="s">
        <v>29</v>
      </c>
      <c r="B83" s="4">
        <v>7622.5364393303444</v>
      </c>
      <c r="C83" s="4">
        <v>0</v>
      </c>
      <c r="D83" s="4">
        <v>5579.8918766486777</v>
      </c>
      <c r="E83" s="4">
        <v>10351.540364574394</v>
      </c>
      <c r="F83" s="4">
        <v>15335.033356362232</v>
      </c>
      <c r="G83" s="4">
        <v>4494.1179180463532</v>
      </c>
      <c r="H83" s="4">
        <v>23587.734122107886</v>
      </c>
      <c r="I83" s="4">
        <v>475.14592293011191</v>
      </c>
      <c r="J83" s="5">
        <f t="shared" si="2"/>
        <v>67446</v>
      </c>
      <c r="K83" s="28"/>
      <c r="L83" s="33"/>
      <c r="M83" s="34"/>
      <c r="N83" s="34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</row>
    <row r="84" spans="1:27" ht="22.5" customHeight="1" x14ac:dyDescent="0.35">
      <c r="A84" s="3" t="s">
        <v>30</v>
      </c>
      <c r="B84" s="4">
        <v>5137.0186786410386</v>
      </c>
      <c r="C84" s="4">
        <v>75.753888036106247</v>
      </c>
      <c r="D84" s="4">
        <v>340.27062399181307</v>
      </c>
      <c r="E84" s="4">
        <v>2279.0798399422538</v>
      </c>
      <c r="F84" s="4">
        <v>4649.5750746869444</v>
      </c>
      <c r="G84" s="4">
        <v>121.75406722638959</v>
      </c>
      <c r="H84" s="4">
        <v>768.96088154481322</v>
      </c>
      <c r="I84" s="4">
        <v>107.58694593063983</v>
      </c>
      <c r="J84" s="5">
        <f t="shared" si="2"/>
        <v>13480</v>
      </c>
      <c r="K84" s="28"/>
      <c r="L84" s="33"/>
      <c r="M84" s="34"/>
      <c r="N84" s="34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</row>
    <row r="85" spans="1:27" ht="22.5" customHeight="1" x14ac:dyDescent="0.35">
      <c r="A85" s="3" t="s">
        <v>31</v>
      </c>
      <c r="B85" s="4">
        <v>1554.6715615530495</v>
      </c>
      <c r="C85" s="4">
        <v>196.47179409861363</v>
      </c>
      <c r="D85" s="4">
        <v>125.91394499088875</v>
      </c>
      <c r="E85" s="4">
        <v>15195.010345175117</v>
      </c>
      <c r="F85" s="4">
        <v>307.73968546771937</v>
      </c>
      <c r="G85" s="4">
        <v>355.55428649652379</v>
      </c>
      <c r="H85" s="4">
        <v>144.41802599147721</v>
      </c>
      <c r="I85" s="4">
        <v>226.2203562266117</v>
      </c>
      <c r="J85" s="5">
        <f t="shared" si="2"/>
        <v>18106</v>
      </c>
      <c r="K85" s="28"/>
      <c r="L85" s="33"/>
      <c r="M85" s="34"/>
      <c r="N85" s="34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</row>
    <row r="86" spans="1:27" ht="22.5" customHeight="1" x14ac:dyDescent="0.35">
      <c r="A86" s="3" t="s">
        <v>32</v>
      </c>
      <c r="B86" s="4">
        <v>2.9794050343249427</v>
      </c>
      <c r="C86" s="4">
        <v>0</v>
      </c>
      <c r="D86" s="4">
        <v>22.122259118701244</v>
      </c>
      <c r="E86" s="4">
        <v>9614.4054752553075</v>
      </c>
      <c r="F86" s="4">
        <v>1819.3386204757821</v>
      </c>
      <c r="G86" s="4">
        <v>272.45427523754131</v>
      </c>
      <c r="H86" s="4">
        <v>4.2326732673267324</v>
      </c>
      <c r="I86" s="4">
        <v>165.4672916110178</v>
      </c>
      <c r="J86" s="5">
        <f t="shared" si="2"/>
        <v>11901.000000000002</v>
      </c>
      <c r="K86" s="28"/>
      <c r="L86" s="33"/>
      <c r="M86" s="34"/>
      <c r="N86" s="34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</row>
    <row r="87" spans="1:27" ht="22.5" customHeight="1" x14ac:dyDescent="0.35">
      <c r="A87" s="3" t="s">
        <v>33</v>
      </c>
      <c r="B87" s="4">
        <v>0</v>
      </c>
      <c r="C87" s="4">
        <v>288.20780890290558</v>
      </c>
      <c r="D87" s="4">
        <v>722.31706956244591</v>
      </c>
      <c r="E87" s="4">
        <v>95264.98121619453</v>
      </c>
      <c r="F87" s="4">
        <v>382.30993344757553</v>
      </c>
      <c r="G87" s="4">
        <v>9325.8442484732332</v>
      </c>
      <c r="H87" s="4">
        <v>2260.0747345222121</v>
      </c>
      <c r="I87" s="4">
        <v>1.2649888971132495</v>
      </c>
      <c r="J87" s="5">
        <f t="shared" si="2"/>
        <v>108245.00000000001</v>
      </c>
      <c r="K87" s="28"/>
      <c r="L87" s="33"/>
      <c r="M87" s="34"/>
      <c r="N87" s="34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</row>
    <row r="88" spans="1:27" ht="22.5" customHeight="1" x14ac:dyDescent="0.35">
      <c r="A88" s="3" t="s">
        <v>34</v>
      </c>
      <c r="B88" s="4">
        <v>4437.2941150633333</v>
      </c>
      <c r="C88" s="4">
        <v>174.37704485196966</v>
      </c>
      <c r="D88" s="4">
        <v>2500.452972422338</v>
      </c>
      <c r="E88" s="4">
        <v>802.9826561881506</v>
      </c>
      <c r="F88" s="4">
        <v>16263.030325220447</v>
      </c>
      <c r="G88" s="4">
        <v>432.02915293142064</v>
      </c>
      <c r="H88" s="4">
        <v>1171.2511686282662</v>
      </c>
      <c r="I88" s="4">
        <v>122.5825646940758</v>
      </c>
      <c r="J88" s="5">
        <f t="shared" si="2"/>
        <v>25904.000000000004</v>
      </c>
      <c r="K88" s="28"/>
      <c r="L88" s="33"/>
      <c r="M88" s="34"/>
      <c r="N88" s="34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</row>
    <row r="89" spans="1:27" ht="22.5" customHeight="1" x14ac:dyDescent="0.35">
      <c r="A89" s="3" t="s">
        <v>35</v>
      </c>
      <c r="B89" s="4">
        <v>0</v>
      </c>
      <c r="C89" s="4">
        <v>0</v>
      </c>
      <c r="D89" s="4">
        <v>8697.559797494845</v>
      </c>
      <c r="E89" s="4">
        <v>0</v>
      </c>
      <c r="F89" s="4">
        <v>0</v>
      </c>
      <c r="G89" s="4">
        <v>0</v>
      </c>
      <c r="H89" s="4">
        <v>63943.44020250516</v>
      </c>
      <c r="I89" s="4">
        <v>0</v>
      </c>
      <c r="J89" s="5">
        <f t="shared" si="2"/>
        <v>72641</v>
      </c>
      <c r="K89" s="28"/>
      <c r="L89" s="33"/>
      <c r="M89" s="34"/>
      <c r="N89" s="34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</row>
    <row r="90" spans="1:27" ht="22.5" customHeight="1" x14ac:dyDescent="0.35">
      <c r="A90" s="3" t="s">
        <v>36</v>
      </c>
      <c r="B90" s="4">
        <v>25.821221673716281</v>
      </c>
      <c r="C90" s="4">
        <v>12.638968729362361</v>
      </c>
      <c r="D90" s="4">
        <v>4643.3338748984561</v>
      </c>
      <c r="E90" s="4">
        <v>18105.968201060823</v>
      </c>
      <c r="F90" s="4">
        <v>4086.1484408794568</v>
      </c>
      <c r="G90" s="4">
        <v>3009.0002307233658</v>
      </c>
      <c r="H90" s="4">
        <v>223.50450680510326</v>
      </c>
      <c r="I90" s="4">
        <v>1.58455522971652</v>
      </c>
      <c r="J90" s="5">
        <f t="shared" si="2"/>
        <v>30108.000000000004</v>
      </c>
      <c r="K90" s="28"/>
      <c r="L90" s="33"/>
      <c r="M90" s="34"/>
      <c r="N90" s="34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</row>
    <row r="91" spans="1:27" ht="22.5" customHeight="1" x14ac:dyDescent="0.35">
      <c r="A91" s="3" t="s">
        <v>37</v>
      </c>
      <c r="B91" s="4">
        <v>26.731355094886624</v>
      </c>
      <c r="C91" s="4">
        <v>14.547994393996239</v>
      </c>
      <c r="D91" s="4">
        <v>217.52187499999999</v>
      </c>
      <c r="E91" s="4">
        <v>2972.4803163974875</v>
      </c>
      <c r="F91" s="4">
        <v>359.80470715376362</v>
      </c>
      <c r="G91" s="4">
        <v>420.30942960451756</v>
      </c>
      <c r="H91" s="4">
        <v>510.02575092677705</v>
      </c>
      <c r="I91" s="4">
        <v>3.5785714285714283</v>
      </c>
      <c r="J91" s="5">
        <f t="shared" si="2"/>
        <v>4524.9999999999991</v>
      </c>
      <c r="K91" s="28"/>
      <c r="L91" s="33"/>
      <c r="M91" s="34"/>
      <c r="N91" s="34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</row>
    <row r="92" spans="1:27" ht="22.5" customHeight="1" x14ac:dyDescent="0.35">
      <c r="A92" s="3" t="s">
        <v>38</v>
      </c>
      <c r="B92" s="4">
        <v>585.96998183706978</v>
      </c>
      <c r="C92" s="4">
        <v>3.6363636363636367</v>
      </c>
      <c r="D92" s="4">
        <v>96.087256027554545</v>
      </c>
      <c r="E92" s="4">
        <v>648.69741589578575</v>
      </c>
      <c r="F92" s="4">
        <v>3.6363636363636367</v>
      </c>
      <c r="G92" s="4">
        <v>1</v>
      </c>
      <c r="H92" s="4">
        <v>0</v>
      </c>
      <c r="I92" s="4">
        <v>31.972618966862637</v>
      </c>
      <c r="J92" s="5">
        <f t="shared" si="2"/>
        <v>1371.0000000000002</v>
      </c>
      <c r="K92" s="28"/>
      <c r="L92" s="33"/>
      <c r="M92" s="34"/>
      <c r="N92" s="34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</row>
    <row r="93" spans="1:27" ht="22.5" customHeight="1" x14ac:dyDescent="0.35">
      <c r="A93" s="3" t="s">
        <v>39</v>
      </c>
      <c r="B93" s="4">
        <v>0</v>
      </c>
      <c r="C93" s="4">
        <v>0</v>
      </c>
      <c r="D93" s="4">
        <v>0</v>
      </c>
      <c r="E93" s="4">
        <v>6158.666666666667</v>
      </c>
      <c r="F93" s="4">
        <v>169.5</v>
      </c>
      <c r="G93" s="4">
        <v>0</v>
      </c>
      <c r="H93" s="4">
        <v>0</v>
      </c>
      <c r="I93" s="4">
        <v>3.833333333333333</v>
      </c>
      <c r="J93" s="5">
        <f t="shared" si="2"/>
        <v>6332</v>
      </c>
      <c r="K93" s="28"/>
      <c r="L93" s="33"/>
      <c r="M93" s="34"/>
      <c r="N93" s="34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</row>
    <row r="94" spans="1:27" ht="22.5" customHeight="1" x14ac:dyDescent="0.35">
      <c r="A94" s="3" t="s">
        <v>40</v>
      </c>
      <c r="B94" s="4">
        <v>0</v>
      </c>
      <c r="C94" s="4">
        <v>0</v>
      </c>
      <c r="D94" s="4">
        <v>0</v>
      </c>
      <c r="E94" s="4">
        <v>2324.6934306569342</v>
      </c>
      <c r="F94" s="4">
        <v>86</v>
      </c>
      <c r="G94" s="4">
        <v>0</v>
      </c>
      <c r="H94" s="4">
        <v>0</v>
      </c>
      <c r="I94" s="4">
        <v>2.3065693430656933</v>
      </c>
      <c r="J94" s="5">
        <f t="shared" si="2"/>
        <v>2413</v>
      </c>
      <c r="K94" s="28"/>
      <c r="L94" s="33"/>
      <c r="M94" s="34"/>
      <c r="N94" s="34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</row>
    <row r="95" spans="1:27" ht="22.5" customHeight="1" x14ac:dyDescent="0.35">
      <c r="A95" s="3" t="s">
        <v>41</v>
      </c>
      <c r="B95" s="4">
        <v>2069.0036719671957</v>
      </c>
      <c r="C95" s="4">
        <v>2788.5484913654268</v>
      </c>
      <c r="D95" s="4">
        <v>763.33459664004636</v>
      </c>
      <c r="E95" s="4">
        <v>1116.722654348878</v>
      </c>
      <c r="F95" s="4">
        <v>1509.5451142741622</v>
      </c>
      <c r="G95" s="4">
        <v>4711.5455085333824</v>
      </c>
      <c r="H95" s="4">
        <v>1918.3145100495015</v>
      </c>
      <c r="I95" s="4">
        <v>1492.9854528214073</v>
      </c>
      <c r="J95" s="5">
        <f t="shared" si="2"/>
        <v>16370.000000000002</v>
      </c>
      <c r="K95" s="28"/>
      <c r="L95" s="33"/>
      <c r="M95" s="34"/>
      <c r="N95" s="34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</row>
    <row r="96" spans="1:27" ht="22.5" customHeight="1" x14ac:dyDescent="0.35">
      <c r="A96" s="3" t="s">
        <v>42</v>
      </c>
      <c r="B96" s="4">
        <v>0</v>
      </c>
      <c r="C96" s="4">
        <v>28726.373621376864</v>
      </c>
      <c r="D96" s="4">
        <v>8.3454467721248413</v>
      </c>
      <c r="E96" s="4">
        <v>3331.3951037653828</v>
      </c>
      <c r="F96" s="4">
        <v>135.88582808562523</v>
      </c>
      <c r="G96" s="4">
        <v>0</v>
      </c>
      <c r="H96" s="4">
        <v>30</v>
      </c>
      <c r="I96" s="4">
        <v>12</v>
      </c>
      <c r="J96" s="5">
        <f t="shared" si="2"/>
        <v>32243.999999999996</v>
      </c>
      <c r="K96" s="28"/>
      <c r="L96" s="33"/>
      <c r="M96" s="34"/>
      <c r="N96" s="34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</row>
    <row r="97" spans="1:27" ht="22.5" customHeight="1" x14ac:dyDescent="0.35">
      <c r="A97" s="3" t="s">
        <v>43</v>
      </c>
      <c r="B97" s="4">
        <v>741.50280928361724</v>
      </c>
      <c r="C97" s="4">
        <v>1540.7602488677426</v>
      </c>
      <c r="D97" s="4">
        <v>203.66565166198632</v>
      </c>
      <c r="E97" s="4">
        <v>9264.6994097047118</v>
      </c>
      <c r="F97" s="4">
        <v>200</v>
      </c>
      <c r="G97" s="4">
        <v>0</v>
      </c>
      <c r="H97" s="4">
        <v>52.371880481941623</v>
      </c>
      <c r="I97" s="4">
        <v>0</v>
      </c>
      <c r="J97" s="5">
        <f t="shared" si="2"/>
        <v>12003</v>
      </c>
      <c r="K97" s="28"/>
      <c r="L97" s="33"/>
      <c r="M97" s="34"/>
      <c r="N97" s="34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</row>
    <row r="98" spans="1:27" ht="22.5" customHeight="1" x14ac:dyDescent="0.35">
      <c r="A98" s="3" t="s">
        <v>44</v>
      </c>
      <c r="B98" s="4">
        <v>374.20798644782803</v>
      </c>
      <c r="C98" s="4">
        <v>263.25705237096315</v>
      </c>
      <c r="D98" s="4">
        <v>17876.487279633533</v>
      </c>
      <c r="E98" s="4">
        <v>14261.354870631227</v>
      </c>
      <c r="F98" s="4">
        <v>164</v>
      </c>
      <c r="G98" s="4">
        <v>0</v>
      </c>
      <c r="H98" s="4">
        <v>140.69281091645308</v>
      </c>
      <c r="I98" s="4">
        <v>0</v>
      </c>
      <c r="J98" s="5">
        <f t="shared" si="2"/>
        <v>33080</v>
      </c>
      <c r="K98" s="28"/>
      <c r="L98" s="33"/>
      <c r="M98" s="34"/>
      <c r="N98" s="34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</row>
    <row r="99" spans="1:27" ht="22.5" customHeight="1" x14ac:dyDescent="0.35">
      <c r="A99" s="3" t="s">
        <v>45</v>
      </c>
      <c r="B99" s="4">
        <v>125209.8766430977</v>
      </c>
      <c r="C99" s="4">
        <v>19801.910774932105</v>
      </c>
      <c r="D99" s="4">
        <v>4146.049599200649</v>
      </c>
      <c r="E99" s="4">
        <v>60830.735130906651</v>
      </c>
      <c r="F99" s="4">
        <v>241533.93347377909</v>
      </c>
      <c r="G99" s="4">
        <v>155151.50497991539</v>
      </c>
      <c r="H99" s="4">
        <v>12553.144740629436</v>
      </c>
      <c r="I99" s="4">
        <v>18752.844657539019</v>
      </c>
      <c r="J99" s="5">
        <f t="shared" si="2"/>
        <v>637980.00000000012</v>
      </c>
      <c r="K99" s="28"/>
      <c r="L99" s="33"/>
      <c r="M99" s="34"/>
      <c r="N99" s="34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</row>
    <row r="100" spans="1:27" ht="22.5" customHeight="1" x14ac:dyDescent="0.35">
      <c r="A100" s="3" t="s">
        <v>46</v>
      </c>
      <c r="B100" s="4">
        <v>2056.1491515213324</v>
      </c>
      <c r="C100" s="4">
        <v>59534.444025229372</v>
      </c>
      <c r="D100" s="4">
        <v>2197.2762061002732</v>
      </c>
      <c r="E100" s="4">
        <v>26453.509866129556</v>
      </c>
      <c r="F100" s="4">
        <v>64516.620032675528</v>
      </c>
      <c r="G100" s="4">
        <v>33924.76911676849</v>
      </c>
      <c r="H100" s="4">
        <v>86.588736036047365</v>
      </c>
      <c r="I100" s="4">
        <v>50977.642865539412</v>
      </c>
      <c r="J100" s="5">
        <f t="shared" si="2"/>
        <v>239747</v>
      </c>
      <c r="K100" s="28"/>
      <c r="L100" s="33"/>
      <c r="M100" s="34"/>
      <c r="N100" s="34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</row>
    <row r="101" spans="1:27" ht="22.5" customHeight="1" x14ac:dyDescent="0.35">
      <c r="A101" s="3" t="s">
        <v>47</v>
      </c>
      <c r="B101" s="4">
        <v>2686.9725707283383</v>
      </c>
      <c r="C101" s="4">
        <v>54731.724996115816</v>
      </c>
      <c r="D101" s="4">
        <v>17613.582315490588</v>
      </c>
      <c r="E101" s="4">
        <v>15411.864978190404</v>
      </c>
      <c r="F101" s="4">
        <v>12098.635937547198</v>
      </c>
      <c r="G101" s="4">
        <v>35649.958943120837</v>
      </c>
      <c r="H101" s="4">
        <v>2409.5207474895415</v>
      </c>
      <c r="I101" s="4">
        <v>2433.7395113172806</v>
      </c>
      <c r="J101" s="5">
        <f t="shared" si="2"/>
        <v>143036</v>
      </c>
      <c r="K101" s="28"/>
      <c r="L101" s="33"/>
      <c r="M101" s="34"/>
      <c r="N101" s="34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</row>
    <row r="102" spans="1:27" ht="22.5" customHeight="1" x14ac:dyDescent="0.35">
      <c r="A102" s="3" t="s">
        <v>48</v>
      </c>
      <c r="B102" s="4">
        <v>1909.0116279796064</v>
      </c>
      <c r="C102" s="4">
        <v>0</v>
      </c>
      <c r="D102" s="4">
        <v>6815.5547509265552</v>
      </c>
      <c r="E102" s="4">
        <v>0</v>
      </c>
      <c r="F102" s="4">
        <v>303.67550444617984</v>
      </c>
      <c r="G102" s="4">
        <v>9604.486787954771</v>
      </c>
      <c r="H102" s="4">
        <v>2290.8065104683296</v>
      </c>
      <c r="I102" s="4">
        <v>381.46481822455956</v>
      </c>
      <c r="J102" s="5">
        <f t="shared" si="2"/>
        <v>21305.000000000004</v>
      </c>
      <c r="K102" s="28"/>
      <c r="L102" s="33"/>
      <c r="M102" s="34"/>
      <c r="N102" s="34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</row>
    <row r="103" spans="1:27" ht="22.5" customHeight="1" x14ac:dyDescent="0.35">
      <c r="A103" s="3" t="s">
        <v>49</v>
      </c>
      <c r="B103" s="4">
        <v>16824.590036050471</v>
      </c>
      <c r="C103" s="4">
        <v>76485.624052252795</v>
      </c>
      <c r="D103" s="4">
        <v>16.045428188670943</v>
      </c>
      <c r="E103" s="4">
        <v>10264.396396395641</v>
      </c>
      <c r="F103" s="4">
        <v>146530.2556776139</v>
      </c>
      <c r="G103" s="4">
        <v>12026.790384403197</v>
      </c>
      <c r="H103" s="4">
        <v>19.313499431742493</v>
      </c>
      <c r="I103" s="4">
        <v>128266.98452566359</v>
      </c>
      <c r="J103" s="5">
        <f t="shared" si="2"/>
        <v>390434.00000000006</v>
      </c>
      <c r="K103" s="28"/>
      <c r="L103" s="33"/>
      <c r="M103" s="34"/>
      <c r="N103" s="34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</row>
    <row r="104" spans="1:27" ht="22.5" customHeight="1" x14ac:dyDescent="0.35">
      <c r="A104" s="3" t="s">
        <v>50</v>
      </c>
      <c r="B104" s="4">
        <v>2825.9553640832337</v>
      </c>
      <c r="C104" s="4">
        <v>73675.459468282381</v>
      </c>
      <c r="D104" s="4">
        <v>19.700277198927054</v>
      </c>
      <c r="E104" s="4">
        <v>1331.7823391279642</v>
      </c>
      <c r="F104" s="4">
        <v>37808.297094619324</v>
      </c>
      <c r="G104" s="4">
        <v>0</v>
      </c>
      <c r="H104" s="4">
        <v>0</v>
      </c>
      <c r="I104" s="4">
        <v>744.80545668816683</v>
      </c>
      <c r="J104" s="5">
        <f t="shared" si="2"/>
        <v>116405.99999999999</v>
      </c>
      <c r="K104" s="28"/>
      <c r="L104" s="33"/>
      <c r="M104" s="34"/>
      <c r="N104" s="34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</row>
    <row r="105" spans="1:27" ht="22.5" customHeight="1" x14ac:dyDescent="0.35">
      <c r="A105" s="3" t="s">
        <v>51</v>
      </c>
      <c r="B105" s="4">
        <v>38691.107648118188</v>
      </c>
      <c r="C105" s="4">
        <v>36820.364417280034</v>
      </c>
      <c r="D105" s="4">
        <v>119969.20860358543</v>
      </c>
      <c r="E105" s="4">
        <v>20670.76178745423</v>
      </c>
      <c r="F105" s="4">
        <v>76449.699089748188</v>
      </c>
      <c r="G105" s="4">
        <v>27903.793520037449</v>
      </c>
      <c r="H105" s="4">
        <v>8640.614726891763</v>
      </c>
      <c r="I105" s="4">
        <v>18584.450206884761</v>
      </c>
      <c r="J105" s="5">
        <f t="shared" si="2"/>
        <v>347730</v>
      </c>
      <c r="K105" s="28"/>
      <c r="L105" s="33"/>
      <c r="M105" s="34"/>
      <c r="N105" s="34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</row>
    <row r="106" spans="1:27" ht="22.5" customHeight="1" x14ac:dyDescent="0.35">
      <c r="A106" s="3" t="s">
        <v>52</v>
      </c>
      <c r="B106" s="4">
        <v>4749.873714839041</v>
      </c>
      <c r="C106" s="4">
        <v>275</v>
      </c>
      <c r="D106" s="4">
        <v>0</v>
      </c>
      <c r="E106" s="4">
        <v>0</v>
      </c>
      <c r="F106" s="4">
        <v>0</v>
      </c>
      <c r="G106" s="4">
        <v>14272.575286449655</v>
      </c>
      <c r="H106" s="4">
        <v>0</v>
      </c>
      <c r="I106" s="4">
        <v>250.55099871130383</v>
      </c>
      <c r="J106" s="5">
        <f t="shared" si="2"/>
        <v>19548</v>
      </c>
      <c r="K106" s="28"/>
      <c r="L106" s="33"/>
      <c r="M106" s="34"/>
      <c r="N106" s="34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</row>
    <row r="107" spans="1:27" ht="22.5" customHeight="1" x14ac:dyDescent="0.35">
      <c r="A107" s="3" t="s">
        <v>53</v>
      </c>
      <c r="B107" s="4">
        <v>14427.225559298697</v>
      </c>
      <c r="C107" s="4">
        <v>1535.6143695215865</v>
      </c>
      <c r="D107" s="4">
        <v>185.77779346138396</v>
      </c>
      <c r="E107" s="4">
        <v>0</v>
      </c>
      <c r="F107" s="4">
        <v>5922.0923424527382</v>
      </c>
      <c r="G107" s="4">
        <v>12.227118644067795</v>
      </c>
      <c r="H107" s="4">
        <v>0</v>
      </c>
      <c r="I107" s="4">
        <v>12329.062816621528</v>
      </c>
      <c r="J107" s="5">
        <f t="shared" si="2"/>
        <v>34412</v>
      </c>
      <c r="K107" s="28"/>
      <c r="L107" s="33"/>
      <c r="M107" s="34"/>
      <c r="N107" s="34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</row>
    <row r="108" spans="1:27" s="38" customFormat="1" ht="22.5" customHeight="1" x14ac:dyDescent="0.35">
      <c r="A108" s="3" t="s">
        <v>54</v>
      </c>
      <c r="B108" s="4">
        <v>4857.2968332182218</v>
      </c>
      <c r="C108" s="4">
        <v>5485.484417185985</v>
      </c>
      <c r="D108" s="4">
        <v>370749.57823228155</v>
      </c>
      <c r="E108" s="4">
        <v>6447.8589668734739</v>
      </c>
      <c r="F108" s="4">
        <v>6043.5002586231494</v>
      </c>
      <c r="G108" s="4">
        <v>8490.7126482365948</v>
      </c>
      <c r="H108" s="4">
        <v>23394.69338468551</v>
      </c>
      <c r="I108" s="4">
        <v>1197.2919255621043</v>
      </c>
      <c r="J108" s="5">
        <f>SUM(B108:I108)</f>
        <v>426666.41666666657</v>
      </c>
      <c r="K108" s="28"/>
      <c r="L108" s="46"/>
      <c r="M108" s="46"/>
      <c r="N108" s="47"/>
      <c r="O108" s="39"/>
      <c r="P108" s="39"/>
      <c r="Q108" s="39"/>
      <c r="R108" s="39"/>
      <c r="S108" s="39"/>
    </row>
    <row r="109" spans="1:27" s="38" customFormat="1" ht="22.5" customHeight="1" x14ac:dyDescent="0.35">
      <c r="A109" s="3" t="s">
        <v>55</v>
      </c>
      <c r="B109" s="4">
        <v>41810.901950578664</v>
      </c>
      <c r="C109" s="4">
        <v>131857.04220031193</v>
      </c>
      <c r="D109" s="4">
        <v>27515.147782082593</v>
      </c>
      <c r="E109" s="4">
        <v>432772.93540836003</v>
      </c>
      <c r="F109" s="4">
        <v>17843.324052856275</v>
      </c>
      <c r="G109" s="4">
        <v>36626.011930365879</v>
      </c>
      <c r="H109" s="4">
        <v>48350.712824322727</v>
      </c>
      <c r="I109" s="4">
        <v>8432.0071844551694</v>
      </c>
      <c r="J109" s="5">
        <f>SUM(B109:I109)</f>
        <v>745208.08333333337</v>
      </c>
      <c r="K109" s="28"/>
      <c r="N109" s="47"/>
      <c r="O109" s="39"/>
      <c r="P109" s="39"/>
      <c r="Q109" s="39"/>
      <c r="R109" s="39"/>
      <c r="S109" s="39"/>
    </row>
    <row r="110" spans="1:27" s="38" customFormat="1" ht="15.75" customHeight="1" thickBot="1" x14ac:dyDescent="0.4">
      <c r="A110" s="56" t="s">
        <v>10</v>
      </c>
      <c r="B110" s="57">
        <f t="shared" ref="B110:J110" si="3">SUM(B65:B109)</f>
        <v>509267.58424656175</v>
      </c>
      <c r="C110" s="57">
        <f t="shared" si="3"/>
        <v>2609978.9594701268</v>
      </c>
      <c r="D110" s="57">
        <f t="shared" si="3"/>
        <v>1359847.8864669192</v>
      </c>
      <c r="E110" s="57">
        <f t="shared" si="3"/>
        <v>1520801.3066486495</v>
      </c>
      <c r="F110" s="57">
        <f t="shared" si="3"/>
        <v>907576.66940189351</v>
      </c>
      <c r="G110" s="57">
        <f t="shared" si="3"/>
        <v>683828.44705364318</v>
      </c>
      <c r="H110" s="57">
        <f t="shared" si="3"/>
        <v>1195343.0797193057</v>
      </c>
      <c r="I110" s="57">
        <f t="shared" si="3"/>
        <v>561519.86550036201</v>
      </c>
      <c r="J110" s="58">
        <f t="shared" si="3"/>
        <v>9348163.7985074632</v>
      </c>
      <c r="K110" s="28"/>
      <c r="N110" s="47"/>
      <c r="O110" s="39"/>
      <c r="P110" s="39"/>
      <c r="Q110" s="39"/>
      <c r="R110" s="39"/>
      <c r="S110" s="39"/>
    </row>
    <row r="111" spans="1:27" s="25" customFormat="1" ht="18" customHeight="1" x14ac:dyDescent="0.35">
      <c r="A111" s="214" t="s">
        <v>267</v>
      </c>
      <c r="B111" s="213"/>
      <c r="C111" s="213"/>
      <c r="D111" s="213"/>
      <c r="E111" s="213"/>
      <c r="F111" s="205"/>
      <c r="G111" s="205"/>
      <c r="H111" s="213"/>
      <c r="I111" s="213"/>
      <c r="J111" s="46"/>
      <c r="K111" s="28"/>
      <c r="L111" s="33"/>
      <c r="M111" s="34"/>
      <c r="N111" s="34"/>
    </row>
    <row r="112" spans="1:27" s="25" customFormat="1" ht="14.25" customHeight="1" x14ac:dyDescent="0.35">
      <c r="A112" s="205" t="s">
        <v>120</v>
      </c>
      <c r="B112" s="216"/>
      <c r="C112" s="216"/>
      <c r="D112" s="216"/>
      <c r="E112" s="216"/>
      <c r="F112" s="205"/>
      <c r="G112" s="205"/>
      <c r="H112" s="216"/>
      <c r="I112" s="216"/>
      <c r="J112" s="217"/>
      <c r="K112" s="218"/>
      <c r="L112" s="33"/>
      <c r="M112" s="34"/>
      <c r="N112" s="34"/>
    </row>
    <row r="113" spans="1:27" s="25" customFormat="1" ht="18" customHeight="1" x14ac:dyDescent="0.35">
      <c r="A113" s="205" t="s">
        <v>268</v>
      </c>
      <c r="B113" s="213"/>
      <c r="C113" s="213"/>
      <c r="D113" s="213"/>
      <c r="E113" s="213"/>
      <c r="F113" s="205"/>
      <c r="G113" s="205"/>
      <c r="H113" s="213"/>
      <c r="I113" s="213"/>
      <c r="J113" s="46"/>
      <c r="K113" s="28"/>
      <c r="L113" s="33"/>
      <c r="M113" s="34"/>
      <c r="N113" s="34"/>
    </row>
    <row r="114" spans="1:27" s="25" customFormat="1" ht="16.5" customHeight="1" x14ac:dyDescent="0.35">
      <c r="A114" s="43" t="s">
        <v>258</v>
      </c>
      <c r="B114" s="205"/>
      <c r="C114" s="205"/>
      <c r="D114" s="205"/>
      <c r="E114" s="205"/>
      <c r="F114" s="205"/>
      <c r="G114" s="205"/>
      <c r="H114" s="205"/>
      <c r="I114" s="205"/>
      <c r="J114" s="38"/>
      <c r="K114" s="28"/>
      <c r="L114" s="33"/>
      <c r="M114" s="34"/>
      <c r="N114" s="34"/>
    </row>
    <row r="115" spans="1:27" s="25" customFormat="1" ht="16.5" customHeight="1" x14ac:dyDescent="0.35">
      <c r="A115" s="43"/>
      <c r="B115" s="205"/>
      <c r="C115" s="205"/>
      <c r="D115" s="205"/>
      <c r="E115" s="205"/>
      <c r="F115" s="205"/>
      <c r="G115" s="205"/>
      <c r="H115" s="205"/>
      <c r="I115" s="205"/>
      <c r="J115" s="38"/>
      <c r="K115" s="28"/>
      <c r="L115" s="33"/>
      <c r="M115" s="34"/>
      <c r="N115" s="34"/>
    </row>
    <row r="116" spans="1:27" s="25" customFormat="1" ht="39" customHeight="1" x14ac:dyDescent="0.35">
      <c r="K116" s="28"/>
      <c r="L116" s="33"/>
      <c r="M116" s="34"/>
      <c r="N116" s="34"/>
    </row>
    <row r="117" spans="1:27" s="25" customFormat="1" ht="16.5" customHeight="1" x14ac:dyDescent="0.35">
      <c r="A117" s="248" t="s">
        <v>126</v>
      </c>
      <c r="B117" s="248"/>
      <c r="C117" s="248"/>
      <c r="D117" s="248"/>
      <c r="E117" s="248"/>
      <c r="F117" s="248"/>
      <c r="G117" s="248"/>
      <c r="H117" s="248"/>
      <c r="I117" s="248"/>
      <c r="J117" s="248"/>
      <c r="K117" s="28"/>
      <c r="L117" s="33"/>
      <c r="M117" s="34"/>
      <c r="N117" s="34"/>
    </row>
    <row r="118" spans="1:27" ht="17.25" customHeight="1" x14ac:dyDescent="0.35">
      <c r="A118" s="248" t="s">
        <v>81</v>
      </c>
      <c r="B118" s="248"/>
      <c r="C118" s="248"/>
      <c r="D118" s="248"/>
      <c r="E118" s="248"/>
      <c r="F118" s="248"/>
      <c r="G118" s="248"/>
      <c r="H118" s="248"/>
      <c r="I118" s="248"/>
      <c r="J118" s="248"/>
      <c r="K118" s="28"/>
      <c r="L118" s="33"/>
      <c r="M118" s="34"/>
      <c r="N118" s="34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</row>
    <row r="119" spans="1:27" ht="20.100000000000001" customHeight="1" x14ac:dyDescent="0.35">
      <c r="A119" s="248" t="s">
        <v>56</v>
      </c>
      <c r="B119" s="248"/>
      <c r="C119" s="248"/>
      <c r="D119" s="248"/>
      <c r="E119" s="248"/>
      <c r="F119" s="248"/>
      <c r="G119" s="248"/>
      <c r="H119" s="248"/>
      <c r="I119" s="248"/>
      <c r="J119" s="248"/>
      <c r="K119" s="28"/>
      <c r="L119" s="33"/>
      <c r="M119" s="34"/>
      <c r="N119" s="34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</row>
    <row r="120" spans="1:27" ht="8.25" customHeight="1" thickBot="1" x14ac:dyDescent="0.4">
      <c r="A120" s="27"/>
      <c r="B120" s="25"/>
      <c r="C120" s="25"/>
      <c r="D120" s="25"/>
      <c r="E120" s="25"/>
      <c r="F120" s="25"/>
      <c r="G120" s="25"/>
      <c r="H120" s="25"/>
      <c r="I120" s="25"/>
      <c r="J120" s="25"/>
      <c r="K120" s="28"/>
      <c r="L120" s="33"/>
      <c r="M120" s="34"/>
      <c r="N120" s="34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</row>
    <row r="121" spans="1:27" ht="19.5" customHeight="1" x14ac:dyDescent="0.35">
      <c r="A121" s="53" t="s">
        <v>1</v>
      </c>
      <c r="B121" s="54" t="s">
        <v>2</v>
      </c>
      <c r="C121" s="54" t="s">
        <v>3</v>
      </c>
      <c r="D121" s="54" t="s">
        <v>4</v>
      </c>
      <c r="E121" s="54" t="s">
        <v>5</v>
      </c>
      <c r="F121" s="54" t="s">
        <v>6</v>
      </c>
      <c r="G121" s="54" t="s">
        <v>7</v>
      </c>
      <c r="H121" s="54" t="s">
        <v>8</v>
      </c>
      <c r="I121" s="54" t="s">
        <v>9</v>
      </c>
      <c r="J121" s="55" t="s">
        <v>10</v>
      </c>
      <c r="K121" s="28"/>
      <c r="L121" s="33"/>
      <c r="M121" s="34"/>
      <c r="N121" s="34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</row>
    <row r="122" spans="1:27" ht="22.5" customHeight="1" x14ac:dyDescent="0.35">
      <c r="A122" s="3" t="s">
        <v>11</v>
      </c>
      <c r="B122" s="4">
        <v>128598.38168636506</v>
      </c>
      <c r="C122" s="4">
        <v>6630780.5164335631</v>
      </c>
      <c r="D122" s="4">
        <v>2568016.6355507756</v>
      </c>
      <c r="E122" s="4">
        <v>2348555.8733793106</v>
      </c>
      <c r="F122" s="4">
        <v>96267.772321220953</v>
      </c>
      <c r="G122" s="4">
        <v>0</v>
      </c>
      <c r="H122" s="4">
        <v>377962.08539793093</v>
      </c>
      <c r="I122" s="4">
        <v>126581.73523083345</v>
      </c>
      <c r="J122" s="5">
        <f>SUM(B122:I122)</f>
        <v>12276763</v>
      </c>
      <c r="K122" s="28"/>
      <c r="L122" s="33"/>
      <c r="M122" s="34"/>
      <c r="N122" s="34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</row>
    <row r="123" spans="1:27" ht="22.5" customHeight="1" x14ac:dyDescent="0.35">
      <c r="A123" s="3" t="s">
        <v>12</v>
      </c>
      <c r="B123" s="4">
        <v>84713.578657152582</v>
      </c>
      <c r="C123" s="4">
        <v>30812.705309092653</v>
      </c>
      <c r="D123" s="4">
        <v>54735.297119493371</v>
      </c>
      <c r="E123" s="4">
        <v>27233.428773473905</v>
      </c>
      <c r="F123" s="4">
        <v>41941.243011129081</v>
      </c>
      <c r="G123" s="4">
        <v>61079.009298254772</v>
      </c>
      <c r="H123" s="4">
        <v>584538.77489794896</v>
      </c>
      <c r="I123" s="4">
        <v>33506.962933454648</v>
      </c>
      <c r="J123" s="5">
        <f>SUM(B123:I123)</f>
        <v>918561</v>
      </c>
      <c r="K123" s="28"/>
      <c r="L123" s="25"/>
      <c r="M123" s="34"/>
      <c r="N123" s="34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</row>
    <row r="124" spans="1:27" ht="22.5" customHeight="1" x14ac:dyDescent="0.35">
      <c r="A124" s="3" t="s">
        <v>13</v>
      </c>
      <c r="B124" s="4">
        <v>0</v>
      </c>
      <c r="C124" s="4">
        <v>3121</v>
      </c>
      <c r="D124" s="4">
        <v>663.9655172413793</v>
      </c>
      <c r="E124" s="4">
        <v>0</v>
      </c>
      <c r="F124" s="4">
        <v>0</v>
      </c>
      <c r="G124" s="4">
        <v>21239.03448275862</v>
      </c>
      <c r="H124" s="4">
        <v>0</v>
      </c>
      <c r="I124" s="4">
        <v>0</v>
      </c>
      <c r="J124" s="5">
        <f>SUM(B124:I124)</f>
        <v>25024</v>
      </c>
      <c r="K124" s="28"/>
      <c r="L124" s="25"/>
      <c r="M124" s="34"/>
      <c r="N124" s="34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</row>
    <row r="125" spans="1:27" ht="22.5" customHeight="1" x14ac:dyDescent="0.35">
      <c r="A125" s="3" t="s">
        <v>57</v>
      </c>
      <c r="B125" s="4">
        <v>12333.387445101836</v>
      </c>
      <c r="C125" s="4">
        <v>283475.3100094361</v>
      </c>
      <c r="D125" s="4">
        <v>36552.169351479228</v>
      </c>
      <c r="E125" s="4">
        <v>15533.576254284941</v>
      </c>
      <c r="F125" s="4">
        <v>62419.483581403183</v>
      </c>
      <c r="G125" s="4">
        <v>43144.649534010197</v>
      </c>
      <c r="H125" s="4">
        <v>2791.5078734638605</v>
      </c>
      <c r="I125" s="4">
        <v>94126.915950820679</v>
      </c>
      <c r="J125" s="5">
        <f>SUM(B125:I125)</f>
        <v>550377.00000000012</v>
      </c>
      <c r="K125" s="28"/>
      <c r="L125" s="25"/>
      <c r="M125" s="34"/>
      <c r="N125" s="34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</row>
    <row r="126" spans="1:27" ht="22.5" customHeight="1" x14ac:dyDescent="0.35">
      <c r="A126" s="3" t="s">
        <v>15</v>
      </c>
      <c r="B126" s="4">
        <v>117.30228741459577</v>
      </c>
      <c r="C126" s="4">
        <v>2690.5876989377721</v>
      </c>
      <c r="D126" s="4">
        <v>25667.557420000412</v>
      </c>
      <c r="E126" s="4">
        <v>37.841277994657901</v>
      </c>
      <c r="F126" s="4">
        <v>12.488288473392235</v>
      </c>
      <c r="G126" s="4">
        <v>91.052178056609606</v>
      </c>
      <c r="H126" s="4">
        <v>87326.626549743261</v>
      </c>
      <c r="I126" s="4">
        <v>13144.544299379295</v>
      </c>
      <c r="J126" s="5">
        <f t="shared" ref="J126:J164" si="4">SUM(B126:I126)</f>
        <v>129088</v>
      </c>
      <c r="K126" s="28"/>
      <c r="L126" s="25"/>
      <c r="M126" s="34"/>
      <c r="N126" s="34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</row>
    <row r="127" spans="1:27" ht="22.5" customHeight="1" x14ac:dyDescent="0.35">
      <c r="A127" s="3" t="s">
        <v>16</v>
      </c>
      <c r="B127" s="4">
        <v>19415.883131168743</v>
      </c>
      <c r="C127" s="4">
        <v>12051.02880810159</v>
      </c>
      <c r="D127" s="4">
        <v>10620.598669540419</v>
      </c>
      <c r="E127" s="4">
        <v>25618.549528898384</v>
      </c>
      <c r="F127" s="4">
        <v>27500.911303791283</v>
      </c>
      <c r="G127" s="4">
        <v>10613.721393373748</v>
      </c>
      <c r="H127" s="4">
        <v>309326.36509933416</v>
      </c>
      <c r="I127" s="4">
        <v>28496.942065791645</v>
      </c>
      <c r="J127" s="5">
        <f t="shared" si="4"/>
        <v>443643.99999999994</v>
      </c>
      <c r="K127" s="28"/>
      <c r="L127" s="25"/>
      <c r="M127" s="34"/>
      <c r="N127" s="34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</row>
    <row r="128" spans="1:27" ht="22.5" customHeight="1" x14ac:dyDescent="0.35">
      <c r="A128" s="3" t="s">
        <v>17</v>
      </c>
      <c r="B128" s="4">
        <v>1013.6774385706138</v>
      </c>
      <c r="C128" s="4">
        <v>3094.9976088385229</v>
      </c>
      <c r="D128" s="4">
        <v>14076.040105107364</v>
      </c>
      <c r="E128" s="4">
        <v>2412.7074220460213</v>
      </c>
      <c r="F128" s="4">
        <v>8565.8590584545345</v>
      </c>
      <c r="G128" s="4">
        <v>43736.02123770355</v>
      </c>
      <c r="H128" s="4">
        <v>144026.61584816966</v>
      </c>
      <c r="I128" s="4">
        <v>70858.081281109728</v>
      </c>
      <c r="J128" s="5">
        <f t="shared" si="4"/>
        <v>287784</v>
      </c>
      <c r="K128" s="28"/>
      <c r="L128" s="25"/>
      <c r="M128" s="34"/>
      <c r="N128" s="34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</row>
    <row r="129" spans="1:27" ht="22.5" customHeight="1" x14ac:dyDescent="0.35">
      <c r="A129" s="3" t="s">
        <v>18</v>
      </c>
      <c r="B129" s="4">
        <v>42</v>
      </c>
      <c r="C129" s="4">
        <v>110</v>
      </c>
      <c r="D129" s="4">
        <v>2757.777456647399</v>
      </c>
      <c r="E129" s="4">
        <v>0</v>
      </c>
      <c r="F129" s="4">
        <v>2563.8603256720426</v>
      </c>
      <c r="G129" s="4">
        <v>5407.8839568109934</v>
      </c>
      <c r="H129" s="4">
        <v>6096.478260869565</v>
      </c>
      <c r="I129" s="4">
        <v>0</v>
      </c>
      <c r="J129" s="5">
        <f t="shared" si="4"/>
        <v>16978</v>
      </c>
      <c r="K129" s="28"/>
      <c r="L129" s="25"/>
      <c r="M129" s="34"/>
      <c r="N129" s="34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</row>
    <row r="130" spans="1:27" ht="22.5" customHeight="1" x14ac:dyDescent="0.35">
      <c r="A130" s="3" t="s">
        <v>19</v>
      </c>
      <c r="B130" s="4">
        <v>11140.269710109304</v>
      </c>
      <c r="C130" s="4">
        <v>13433.695532161633</v>
      </c>
      <c r="D130" s="4">
        <v>35548.381780170668</v>
      </c>
      <c r="E130" s="4">
        <v>2709.1590724241719</v>
      </c>
      <c r="F130" s="4">
        <v>75586.341451724424</v>
      </c>
      <c r="G130" s="4">
        <v>87577.116268869402</v>
      </c>
      <c r="H130" s="4">
        <v>238295.53781186065</v>
      </c>
      <c r="I130" s="4">
        <v>7937.4983726797982</v>
      </c>
      <c r="J130" s="5">
        <f t="shared" si="4"/>
        <v>472228.00000000006</v>
      </c>
      <c r="K130" s="28"/>
      <c r="L130" s="25"/>
      <c r="M130" s="34"/>
      <c r="N130" s="34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</row>
    <row r="131" spans="1:27" ht="22.5" customHeight="1" x14ac:dyDescent="0.35">
      <c r="A131" s="3" t="s">
        <v>20</v>
      </c>
      <c r="B131" s="4">
        <v>192214.67808508454</v>
      </c>
      <c r="C131" s="4">
        <v>178451.36909173048</v>
      </c>
      <c r="D131" s="4">
        <v>16804.145042612752</v>
      </c>
      <c r="E131" s="4">
        <v>236064.01709675521</v>
      </c>
      <c r="F131" s="4">
        <v>27985.568024878958</v>
      </c>
      <c r="G131" s="4">
        <v>18593.405674121153</v>
      </c>
      <c r="H131" s="4">
        <v>357344.19356816757</v>
      </c>
      <c r="I131" s="4">
        <v>44425.623416649323</v>
      </c>
      <c r="J131" s="5">
        <f t="shared" si="4"/>
        <v>1071883</v>
      </c>
      <c r="K131" s="28"/>
      <c r="L131" s="25"/>
      <c r="M131" s="34"/>
      <c r="N131" s="34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</row>
    <row r="132" spans="1:27" ht="22.5" customHeight="1" x14ac:dyDescent="0.35">
      <c r="A132" s="3" t="s">
        <v>21</v>
      </c>
      <c r="B132" s="4">
        <v>14819.878703197848</v>
      </c>
      <c r="C132" s="4">
        <v>191940.43813883257</v>
      </c>
      <c r="D132" s="4">
        <v>2852.7187375543308</v>
      </c>
      <c r="E132" s="4">
        <v>42018.511750197242</v>
      </c>
      <c r="F132" s="4">
        <v>153069.90244321094</v>
      </c>
      <c r="G132" s="4">
        <v>69868.798919579873</v>
      </c>
      <c r="H132" s="4">
        <v>2203.0000418349091</v>
      </c>
      <c r="I132" s="4">
        <v>188422.75126559226</v>
      </c>
      <c r="J132" s="5">
        <f t="shared" si="4"/>
        <v>665196</v>
      </c>
      <c r="K132" s="28"/>
      <c r="L132" s="25"/>
      <c r="M132" s="34"/>
      <c r="N132" s="34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</row>
    <row r="133" spans="1:27" ht="22.5" customHeight="1" x14ac:dyDescent="0.35">
      <c r="A133" s="3" t="s">
        <v>22</v>
      </c>
      <c r="B133" s="4">
        <v>0</v>
      </c>
      <c r="C133" s="4">
        <v>0</v>
      </c>
      <c r="D133" s="4">
        <v>2036.7346081109476</v>
      </c>
      <c r="E133" s="4">
        <v>1804170.3196584219</v>
      </c>
      <c r="F133" s="4">
        <v>34991.747349433354</v>
      </c>
      <c r="G133" s="4">
        <v>13458.198384033652</v>
      </c>
      <c r="H133" s="4">
        <v>0</v>
      </c>
      <c r="I133" s="4">
        <v>0</v>
      </c>
      <c r="J133" s="5">
        <f t="shared" si="4"/>
        <v>1854657</v>
      </c>
      <c r="K133" s="28"/>
      <c r="L133" s="25"/>
      <c r="M133" s="34"/>
      <c r="N133" s="34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</row>
    <row r="134" spans="1:27" ht="22.5" customHeight="1" x14ac:dyDescent="0.35">
      <c r="A134" s="3" t="s">
        <v>23</v>
      </c>
      <c r="B134" s="4">
        <v>118139.81749640379</v>
      </c>
      <c r="C134" s="4">
        <v>158977.58920716654</v>
      </c>
      <c r="D134" s="4">
        <v>16089.093352876589</v>
      </c>
      <c r="E134" s="4">
        <v>55535.011401858952</v>
      </c>
      <c r="F134" s="4">
        <v>180611.51474065718</v>
      </c>
      <c r="G134" s="4">
        <v>77342.762378702158</v>
      </c>
      <c r="H134" s="4">
        <v>2010.4196923838426</v>
      </c>
      <c r="I134" s="4">
        <v>71689.791729950957</v>
      </c>
      <c r="J134" s="5">
        <f t="shared" si="4"/>
        <v>680396</v>
      </c>
      <c r="K134" s="28"/>
      <c r="L134" s="25"/>
      <c r="M134" s="34"/>
      <c r="N134" s="34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</row>
    <row r="135" spans="1:27" ht="22.5" customHeight="1" x14ac:dyDescent="0.35">
      <c r="A135" s="3" t="s">
        <v>24</v>
      </c>
      <c r="B135" s="4">
        <v>864301.41761821683</v>
      </c>
      <c r="C135" s="4">
        <v>352292.10639003338</v>
      </c>
      <c r="D135" s="4">
        <v>341183.73501189618</v>
      </c>
      <c r="E135" s="4">
        <v>1280040.1498211129</v>
      </c>
      <c r="F135" s="4">
        <v>156408.39008436719</v>
      </c>
      <c r="G135" s="4">
        <v>108058.66074111131</v>
      </c>
      <c r="H135" s="4">
        <v>364783.6649202421</v>
      </c>
      <c r="I135" s="4">
        <v>225586.8754130202</v>
      </c>
      <c r="J135" s="5">
        <f t="shared" si="4"/>
        <v>3692655</v>
      </c>
      <c r="K135" s="28"/>
      <c r="L135" s="25"/>
      <c r="M135" s="34"/>
      <c r="N135" s="34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</row>
    <row r="136" spans="1:27" ht="22.5" customHeight="1" x14ac:dyDescent="0.35">
      <c r="A136" s="3" t="s">
        <v>25</v>
      </c>
      <c r="B136" s="4">
        <v>229640.22799417374</v>
      </c>
      <c r="C136" s="4">
        <v>90300.331461113412</v>
      </c>
      <c r="D136" s="4">
        <v>104038.18272922238</v>
      </c>
      <c r="E136" s="4">
        <v>78411.371263587745</v>
      </c>
      <c r="F136" s="4">
        <v>217300.26482322285</v>
      </c>
      <c r="G136" s="4">
        <v>58532.656137754391</v>
      </c>
      <c r="H136" s="4">
        <v>125242.65518759734</v>
      </c>
      <c r="I136" s="4">
        <v>12508.31040332808</v>
      </c>
      <c r="J136" s="5">
        <f t="shared" si="4"/>
        <v>915974</v>
      </c>
      <c r="K136" s="28"/>
      <c r="L136" s="25"/>
      <c r="M136" s="34"/>
      <c r="N136" s="34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</row>
    <row r="137" spans="1:27" ht="22.5" customHeight="1" x14ac:dyDescent="0.35">
      <c r="A137" s="3" t="s">
        <v>26</v>
      </c>
      <c r="B137" s="4">
        <v>0</v>
      </c>
      <c r="C137" s="4">
        <v>0</v>
      </c>
      <c r="D137" s="4">
        <v>0</v>
      </c>
      <c r="E137" s="4">
        <v>52205</v>
      </c>
      <c r="F137" s="4">
        <v>0</v>
      </c>
      <c r="G137" s="4">
        <v>0</v>
      </c>
      <c r="H137" s="4">
        <v>0</v>
      </c>
      <c r="I137" s="4">
        <v>0</v>
      </c>
      <c r="J137" s="5">
        <f t="shared" si="4"/>
        <v>52205</v>
      </c>
      <c r="K137" s="28"/>
      <c r="L137" s="33"/>
      <c r="M137" s="34"/>
      <c r="N137" s="34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</row>
    <row r="138" spans="1:27" ht="22.5" customHeight="1" x14ac:dyDescent="0.35">
      <c r="A138" s="3" t="s">
        <v>27</v>
      </c>
      <c r="B138" s="4">
        <v>111456.50492121564</v>
      </c>
      <c r="C138" s="4">
        <v>218461.07749985612</v>
      </c>
      <c r="D138" s="4">
        <v>44952.789544553838</v>
      </c>
      <c r="E138" s="4">
        <v>54722.560644826328</v>
      </c>
      <c r="F138" s="4">
        <v>86612.563952395052</v>
      </c>
      <c r="G138" s="4">
        <v>82969.55153691562</v>
      </c>
      <c r="H138" s="4">
        <v>60786.949899620799</v>
      </c>
      <c r="I138" s="4">
        <v>129002.00200061659</v>
      </c>
      <c r="J138" s="5">
        <f t="shared" si="4"/>
        <v>788964.00000000012</v>
      </c>
      <c r="K138" s="28"/>
      <c r="L138" s="33"/>
      <c r="M138" s="34"/>
      <c r="N138" s="34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</row>
    <row r="139" spans="1:27" ht="22.5" customHeight="1" x14ac:dyDescent="0.35">
      <c r="A139" s="3" t="s">
        <v>28</v>
      </c>
      <c r="B139" s="4">
        <v>205838.76050760143</v>
      </c>
      <c r="C139" s="4">
        <v>11997.802612509819</v>
      </c>
      <c r="D139" s="4">
        <v>54470.173425003319</v>
      </c>
      <c r="E139" s="4">
        <v>123159.17347297541</v>
      </c>
      <c r="F139" s="4">
        <v>47152.635681325781</v>
      </c>
      <c r="G139" s="4">
        <v>29856.983037150796</v>
      </c>
      <c r="H139" s="4">
        <v>57087.637331905047</v>
      </c>
      <c r="I139" s="4">
        <v>4192.8339315284011</v>
      </c>
      <c r="J139" s="5">
        <f t="shared" si="4"/>
        <v>533756</v>
      </c>
      <c r="K139" s="28"/>
      <c r="L139" s="33"/>
      <c r="M139" s="34"/>
      <c r="N139" s="34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</row>
    <row r="140" spans="1:27" ht="22.5" customHeight="1" x14ac:dyDescent="0.35">
      <c r="A140" s="3" t="s">
        <v>29</v>
      </c>
      <c r="B140" s="4">
        <v>133440.53690398508</v>
      </c>
      <c r="C140" s="4">
        <v>0</v>
      </c>
      <c r="D140" s="4">
        <v>88337.964287807539</v>
      </c>
      <c r="E140" s="4">
        <v>299828.92984265561</v>
      </c>
      <c r="F140" s="4">
        <v>347550.11557006428</v>
      </c>
      <c r="G140" s="4">
        <v>44975.844424204006</v>
      </c>
      <c r="H140" s="4">
        <v>337455.10108293867</v>
      </c>
      <c r="I140" s="4">
        <v>7956.5078883448023</v>
      </c>
      <c r="J140" s="5">
        <f t="shared" si="4"/>
        <v>1259545</v>
      </c>
      <c r="K140" s="28"/>
      <c r="L140" s="33"/>
      <c r="M140" s="34"/>
      <c r="N140" s="34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</row>
    <row r="141" spans="1:27" ht="22.5" customHeight="1" x14ac:dyDescent="0.35">
      <c r="A141" s="3" t="s">
        <v>30</v>
      </c>
      <c r="B141" s="4">
        <v>153699.11673241106</v>
      </c>
      <c r="C141" s="4">
        <v>125.37491475531611</v>
      </c>
      <c r="D141" s="4">
        <v>5138.9481191207633</v>
      </c>
      <c r="E141" s="4">
        <v>30683.799651415899</v>
      </c>
      <c r="F141" s="4">
        <v>134616.41427953905</v>
      </c>
      <c r="G141" s="4">
        <v>602.33008538991169</v>
      </c>
      <c r="H141" s="4">
        <v>9682.8138363345915</v>
      </c>
      <c r="I141" s="4">
        <v>1376.202381033389</v>
      </c>
      <c r="J141" s="5">
        <f t="shared" si="4"/>
        <v>335924.99999999994</v>
      </c>
      <c r="K141" s="28"/>
      <c r="L141" s="33"/>
      <c r="M141" s="34"/>
      <c r="N141" s="34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</row>
    <row r="142" spans="1:27" ht="22.5" customHeight="1" x14ac:dyDescent="0.35">
      <c r="A142" s="3" t="s">
        <v>58</v>
      </c>
      <c r="B142" s="4">
        <v>8139.495275772696</v>
      </c>
      <c r="C142" s="4">
        <v>319.95578676542743</v>
      </c>
      <c r="D142" s="4">
        <v>498.59524813329131</v>
      </c>
      <c r="E142" s="4">
        <v>51266.621472879371</v>
      </c>
      <c r="F142" s="4">
        <v>835.84477309328054</v>
      </c>
      <c r="G142" s="4">
        <v>324.98197942019164</v>
      </c>
      <c r="H142" s="4">
        <v>321.50812728709411</v>
      </c>
      <c r="I142" s="4">
        <v>559.99733664864436</v>
      </c>
      <c r="J142" s="5">
        <f t="shared" si="4"/>
        <v>62267</v>
      </c>
      <c r="K142" s="28"/>
      <c r="L142" s="33"/>
      <c r="M142" s="34"/>
      <c r="N142" s="34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</row>
    <row r="143" spans="1:27" ht="22.5" customHeight="1" x14ac:dyDescent="0.35">
      <c r="A143" s="3" t="s">
        <v>59</v>
      </c>
      <c r="B143" s="4">
        <v>5.4352941176470591</v>
      </c>
      <c r="C143" s="4">
        <v>0</v>
      </c>
      <c r="D143" s="4">
        <v>353.41487279843443</v>
      </c>
      <c r="E143" s="4">
        <v>18980.839580770204</v>
      </c>
      <c r="F143" s="4">
        <v>3680.8475742982432</v>
      </c>
      <c r="G143" s="4">
        <v>397.83228384611573</v>
      </c>
      <c r="H143" s="4">
        <v>22</v>
      </c>
      <c r="I143" s="4">
        <v>297.63039416935601</v>
      </c>
      <c r="J143" s="5">
        <f t="shared" si="4"/>
        <v>23738.000000000004</v>
      </c>
      <c r="K143" s="28"/>
      <c r="L143" s="33"/>
      <c r="M143" s="34"/>
      <c r="N143" s="34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</row>
    <row r="144" spans="1:27" ht="22.5" customHeight="1" x14ac:dyDescent="0.35">
      <c r="A144" s="3" t="s">
        <v>60</v>
      </c>
      <c r="B144" s="4">
        <v>0</v>
      </c>
      <c r="C144" s="4">
        <v>642.85240745213252</v>
      </c>
      <c r="D144" s="4">
        <v>311.09946795926243</v>
      </c>
      <c r="E144" s="4">
        <v>318320.52651837142</v>
      </c>
      <c r="F144" s="4">
        <v>204.01651676875835</v>
      </c>
      <c r="G144" s="4">
        <v>5047.1512034856842</v>
      </c>
      <c r="H144" s="4">
        <v>1034.3538859627261</v>
      </c>
      <c r="I144" s="4">
        <v>6</v>
      </c>
      <c r="J144" s="5">
        <f t="shared" si="4"/>
        <v>325566</v>
      </c>
      <c r="K144" s="28"/>
      <c r="L144" s="33"/>
      <c r="M144" s="34"/>
      <c r="N144" s="34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</row>
    <row r="145" spans="1:27" ht="22.5" customHeight="1" x14ac:dyDescent="0.35">
      <c r="A145" s="3" t="s">
        <v>34</v>
      </c>
      <c r="B145" s="4">
        <v>120497.80577864614</v>
      </c>
      <c r="C145" s="4">
        <v>437.60972976467616</v>
      </c>
      <c r="D145" s="4">
        <v>24052.662202979645</v>
      </c>
      <c r="E145" s="4">
        <v>6127.5592897777797</v>
      </c>
      <c r="F145" s="4">
        <v>533914.44353446865</v>
      </c>
      <c r="G145" s="4">
        <v>5436.7309513697146</v>
      </c>
      <c r="H145" s="4">
        <v>22716.517269549906</v>
      </c>
      <c r="I145" s="4">
        <v>2356.6712434434294</v>
      </c>
      <c r="J145" s="5">
        <f t="shared" si="4"/>
        <v>715539.99999999988</v>
      </c>
      <c r="K145" s="28"/>
      <c r="L145" s="33"/>
      <c r="M145" s="34"/>
      <c r="N145" s="34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</row>
    <row r="146" spans="1:27" ht="22.5" customHeight="1" x14ac:dyDescent="0.35">
      <c r="A146" s="3" t="s">
        <v>35</v>
      </c>
      <c r="B146" s="4">
        <v>0</v>
      </c>
      <c r="C146" s="4">
        <v>0</v>
      </c>
      <c r="D146" s="4">
        <v>309829.11813128978</v>
      </c>
      <c r="E146" s="4">
        <v>0</v>
      </c>
      <c r="F146" s="4">
        <v>0</v>
      </c>
      <c r="G146" s="4">
        <v>0</v>
      </c>
      <c r="H146" s="4">
        <v>2277827.3618687103</v>
      </c>
      <c r="I146" s="4">
        <v>0</v>
      </c>
      <c r="J146" s="5">
        <f t="shared" si="4"/>
        <v>2587656.48</v>
      </c>
      <c r="K146" s="28"/>
      <c r="L146" s="33"/>
      <c r="M146" s="34"/>
      <c r="N146" s="34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</row>
    <row r="147" spans="1:27" ht="22.5" customHeight="1" x14ac:dyDescent="0.35">
      <c r="A147" s="3" t="s">
        <v>36</v>
      </c>
      <c r="B147" s="4">
        <v>815.15732039332568</v>
      </c>
      <c r="C147" s="4">
        <v>29.484833958673576</v>
      </c>
      <c r="D147" s="4">
        <v>12195.478674111917</v>
      </c>
      <c r="E147" s="4">
        <v>852137.99605580664</v>
      </c>
      <c r="F147" s="4">
        <v>70808.347136624463</v>
      </c>
      <c r="G147" s="4">
        <v>23937.434691367453</v>
      </c>
      <c r="H147" s="4">
        <v>1680.9676032078009</v>
      </c>
      <c r="I147" s="4">
        <v>41.13368452988388</v>
      </c>
      <c r="J147" s="5">
        <f t="shared" si="4"/>
        <v>961646.00000000023</v>
      </c>
      <c r="K147" s="28"/>
      <c r="L147" s="33"/>
      <c r="M147" s="34"/>
      <c r="N147" s="34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</row>
    <row r="148" spans="1:27" ht="22.5" customHeight="1" x14ac:dyDescent="0.35">
      <c r="A148" s="3" t="s">
        <v>37</v>
      </c>
      <c r="B148" s="4">
        <v>376.59366265393919</v>
      </c>
      <c r="C148" s="4">
        <v>103.08059197465127</v>
      </c>
      <c r="D148" s="4">
        <v>9379.2066792965034</v>
      </c>
      <c r="E148" s="4">
        <v>165157.12453877268</v>
      </c>
      <c r="F148" s="4">
        <v>2759.61109189729</v>
      </c>
      <c r="G148" s="4">
        <v>3635.6580662615511</v>
      </c>
      <c r="H148" s="4">
        <v>8357.3623265002716</v>
      </c>
      <c r="I148" s="4">
        <v>45.363042643104102</v>
      </c>
      <c r="J148" s="5">
        <f t="shared" si="4"/>
        <v>189814</v>
      </c>
      <c r="K148" s="28"/>
      <c r="L148" s="33"/>
      <c r="M148" s="34"/>
      <c r="N148" s="34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</row>
    <row r="149" spans="1:27" ht="22.5" customHeight="1" x14ac:dyDescent="0.35">
      <c r="A149" s="3" t="s">
        <v>38</v>
      </c>
      <c r="B149" s="4">
        <v>9081.240175107996</v>
      </c>
      <c r="C149" s="4">
        <v>2.2103049421661409</v>
      </c>
      <c r="D149" s="4">
        <v>1582.0206071402777</v>
      </c>
      <c r="E149" s="4">
        <v>14003.665238524984</v>
      </c>
      <c r="F149" s="4">
        <v>2.2103049421661409</v>
      </c>
      <c r="G149" s="4">
        <v>7</v>
      </c>
      <c r="H149" s="4">
        <v>0</v>
      </c>
      <c r="I149" s="4">
        <v>306.65336934241191</v>
      </c>
      <c r="J149" s="5">
        <f t="shared" si="4"/>
        <v>24985.000000000004</v>
      </c>
      <c r="K149" s="28"/>
      <c r="L149" s="33"/>
      <c r="M149" s="34"/>
      <c r="N149" s="34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</row>
    <row r="150" spans="1:27" ht="22.5" customHeight="1" x14ac:dyDescent="0.35">
      <c r="A150" s="3" t="s">
        <v>39</v>
      </c>
      <c r="B150" s="4">
        <v>0</v>
      </c>
      <c r="C150" s="4">
        <v>0</v>
      </c>
      <c r="D150" s="4">
        <v>0</v>
      </c>
      <c r="E150" s="4">
        <v>64851</v>
      </c>
      <c r="F150" s="4">
        <v>2030</v>
      </c>
      <c r="G150" s="4">
        <v>0</v>
      </c>
      <c r="H150" s="4">
        <v>0</v>
      </c>
      <c r="I150" s="4">
        <v>24</v>
      </c>
      <c r="J150" s="5">
        <f t="shared" si="4"/>
        <v>66905</v>
      </c>
      <c r="K150" s="28"/>
      <c r="L150" s="33"/>
      <c r="M150" s="34"/>
      <c r="N150" s="34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</row>
    <row r="151" spans="1:27" ht="22.5" customHeight="1" x14ac:dyDescent="0.35">
      <c r="A151" s="3" t="s">
        <v>40</v>
      </c>
      <c r="B151" s="4">
        <v>0</v>
      </c>
      <c r="C151" s="4">
        <v>0</v>
      </c>
      <c r="D151" s="4">
        <v>0</v>
      </c>
      <c r="E151" s="4">
        <v>32785.580411124545</v>
      </c>
      <c r="F151" s="4">
        <v>1100</v>
      </c>
      <c r="G151" s="4">
        <v>0</v>
      </c>
      <c r="H151" s="4">
        <v>0</v>
      </c>
      <c r="I151" s="4">
        <v>5.4195888754534458</v>
      </c>
      <c r="J151" s="5">
        <f t="shared" si="4"/>
        <v>33891</v>
      </c>
      <c r="K151" s="28"/>
      <c r="L151" s="33"/>
      <c r="M151" s="34"/>
      <c r="N151" s="34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</row>
    <row r="152" spans="1:27" ht="22.5" customHeight="1" x14ac:dyDescent="0.35">
      <c r="A152" s="3" t="s">
        <v>41</v>
      </c>
      <c r="B152" s="4">
        <v>40096.083110409738</v>
      </c>
      <c r="C152" s="4">
        <v>7652.3140959114062</v>
      </c>
      <c r="D152" s="4">
        <v>2264.9448444920313</v>
      </c>
      <c r="E152" s="4">
        <v>3914.5112958752379</v>
      </c>
      <c r="F152" s="4">
        <v>23875.810211119151</v>
      </c>
      <c r="G152" s="4">
        <v>27073.815334132261</v>
      </c>
      <c r="H152" s="4">
        <v>27122.27376902672</v>
      </c>
      <c r="I152" s="4">
        <v>18366.247339033464</v>
      </c>
      <c r="J152" s="5">
        <f t="shared" si="4"/>
        <v>150366</v>
      </c>
      <c r="K152" s="28"/>
      <c r="L152" s="33"/>
      <c r="M152" s="34"/>
      <c r="N152" s="34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</row>
    <row r="153" spans="1:27" ht="22.5" customHeight="1" x14ac:dyDescent="0.35">
      <c r="A153" s="3" t="s">
        <v>42</v>
      </c>
      <c r="B153" s="4">
        <v>0</v>
      </c>
      <c r="C153" s="4">
        <v>63404.422741259485</v>
      </c>
      <c r="D153" s="4">
        <v>10</v>
      </c>
      <c r="E153" s="4">
        <v>6456.4691309476993</v>
      </c>
      <c r="F153" s="4">
        <v>659.10812779281468</v>
      </c>
      <c r="G153" s="4">
        <v>0</v>
      </c>
      <c r="H153" s="4">
        <v>150</v>
      </c>
      <c r="I153" s="4">
        <v>96</v>
      </c>
      <c r="J153" s="5">
        <f t="shared" si="4"/>
        <v>70776</v>
      </c>
      <c r="K153" s="28"/>
      <c r="L153" s="33"/>
      <c r="M153" s="34"/>
      <c r="N153" s="34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</row>
    <row r="154" spans="1:27" ht="22.5" customHeight="1" x14ac:dyDescent="0.35">
      <c r="A154" s="3" t="s">
        <v>43</v>
      </c>
      <c r="B154" s="4">
        <v>51248.865467188283</v>
      </c>
      <c r="C154" s="4">
        <v>1028.4150129602747</v>
      </c>
      <c r="D154" s="4">
        <v>394.17741270034924</v>
      </c>
      <c r="E154" s="4">
        <v>57429.860474589652</v>
      </c>
      <c r="F154" s="4">
        <v>4000</v>
      </c>
      <c r="G154" s="4">
        <v>0</v>
      </c>
      <c r="H154" s="4">
        <v>935.68163256143248</v>
      </c>
      <c r="I154" s="4">
        <v>0</v>
      </c>
      <c r="J154" s="5">
        <f t="shared" si="4"/>
        <v>115037</v>
      </c>
      <c r="K154" s="28"/>
      <c r="L154" s="33"/>
      <c r="M154" s="34"/>
      <c r="N154" s="34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</row>
    <row r="155" spans="1:27" ht="22.5" customHeight="1" x14ac:dyDescent="0.35">
      <c r="A155" s="3" t="s">
        <v>44</v>
      </c>
      <c r="B155" s="4">
        <v>37845.517476751986</v>
      </c>
      <c r="C155" s="4">
        <v>352.25217977193984</v>
      </c>
      <c r="D155" s="4">
        <v>125020.40990965322</v>
      </c>
      <c r="E155" s="4">
        <v>63567.985716386138</v>
      </c>
      <c r="F155" s="4">
        <v>13000</v>
      </c>
      <c r="G155" s="4">
        <v>0</v>
      </c>
      <c r="H155" s="4">
        <v>754.8347174367301</v>
      </c>
      <c r="I155" s="4">
        <v>0</v>
      </c>
      <c r="J155" s="5">
        <f t="shared" si="4"/>
        <v>240541</v>
      </c>
      <c r="K155" s="28"/>
      <c r="L155" s="33"/>
      <c r="M155" s="34"/>
      <c r="N155" s="34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</row>
    <row r="156" spans="1:27" ht="22.5" customHeight="1" x14ac:dyDescent="0.35">
      <c r="A156" s="3" t="s">
        <v>61</v>
      </c>
      <c r="B156" s="4">
        <v>523009.25672718161</v>
      </c>
      <c r="C156" s="4">
        <v>25243.889278905146</v>
      </c>
      <c r="D156" s="4">
        <v>1652.409768831667</v>
      </c>
      <c r="E156" s="4">
        <v>2726.1853977485162</v>
      </c>
      <c r="F156" s="4">
        <v>316659.46576822724</v>
      </c>
      <c r="G156" s="4">
        <v>188515.1311876431</v>
      </c>
      <c r="H156" s="4">
        <v>10710.321330849114</v>
      </c>
      <c r="I156" s="4">
        <v>36262.340540613564</v>
      </c>
      <c r="J156" s="5">
        <f t="shared" si="4"/>
        <v>1104778.9999999998</v>
      </c>
      <c r="K156" s="28"/>
      <c r="L156" s="33"/>
      <c r="M156" s="34"/>
      <c r="N156" s="34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</row>
    <row r="157" spans="1:27" ht="22.5" customHeight="1" x14ac:dyDescent="0.35">
      <c r="A157" s="3" t="s">
        <v>62</v>
      </c>
      <c r="B157" s="4">
        <v>11508.465730748847</v>
      </c>
      <c r="C157" s="4">
        <v>66812.398406996581</v>
      </c>
      <c r="D157" s="4">
        <v>3639.0784357325715</v>
      </c>
      <c r="E157" s="4">
        <v>20803.765698727955</v>
      </c>
      <c r="F157" s="4">
        <v>97614.252740559081</v>
      </c>
      <c r="G157" s="4">
        <v>35218.723416124252</v>
      </c>
      <c r="H157" s="4">
        <v>412.98889849473716</v>
      </c>
      <c r="I157" s="4">
        <v>107964.32667261596</v>
      </c>
      <c r="J157" s="5">
        <f t="shared" si="4"/>
        <v>343974</v>
      </c>
      <c r="K157" s="28"/>
      <c r="L157" s="33"/>
      <c r="M157" s="34"/>
      <c r="N157" s="34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</row>
    <row r="158" spans="1:27" ht="22.5" customHeight="1" x14ac:dyDescent="0.35">
      <c r="A158" s="3" t="s">
        <v>63</v>
      </c>
      <c r="B158" s="4">
        <v>4826.7909449311555</v>
      </c>
      <c r="C158" s="4">
        <v>122701.80730499575</v>
      </c>
      <c r="D158" s="4">
        <v>77797.809741276171</v>
      </c>
      <c r="E158" s="4">
        <v>55843.285876516878</v>
      </c>
      <c r="F158" s="4">
        <v>37541.345856054482</v>
      </c>
      <c r="G158" s="4">
        <v>13377.139851803382</v>
      </c>
      <c r="H158" s="4">
        <v>2969.7155713936677</v>
      </c>
      <c r="I158" s="4">
        <v>2111.1048530285261</v>
      </c>
      <c r="J158" s="5">
        <f t="shared" si="4"/>
        <v>317169</v>
      </c>
      <c r="K158" s="28"/>
      <c r="L158" s="33"/>
      <c r="M158" s="34"/>
      <c r="N158" s="34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</row>
    <row r="159" spans="1:27" ht="22.5" customHeight="1" x14ac:dyDescent="0.35">
      <c r="A159" s="3" t="s">
        <v>64</v>
      </c>
      <c r="B159" s="4">
        <v>2583.4059735151059</v>
      </c>
      <c r="C159" s="4">
        <v>0</v>
      </c>
      <c r="D159" s="4">
        <v>4438.3426418856707</v>
      </c>
      <c r="E159" s="4">
        <v>0</v>
      </c>
      <c r="F159" s="4">
        <v>728.1276288259528</v>
      </c>
      <c r="G159" s="4">
        <v>10986.399845343622</v>
      </c>
      <c r="H159" s="4">
        <v>3164.4705936075447</v>
      </c>
      <c r="I159" s="4">
        <v>406.25331682210521</v>
      </c>
      <c r="J159" s="5">
        <f t="shared" si="4"/>
        <v>22307</v>
      </c>
      <c r="K159" s="28"/>
      <c r="L159" s="33"/>
      <c r="M159" s="34"/>
      <c r="N159" s="34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</row>
    <row r="160" spans="1:27" ht="22.5" customHeight="1" x14ac:dyDescent="0.35">
      <c r="A160" s="3" t="s">
        <v>65</v>
      </c>
      <c r="B160" s="4">
        <v>51872.964967852393</v>
      </c>
      <c r="C160" s="4">
        <v>128697.64159208993</v>
      </c>
      <c r="D160" s="4">
        <v>5.0218261499706687</v>
      </c>
      <c r="E160" s="4">
        <v>347.33843346392604</v>
      </c>
      <c r="F160" s="4">
        <v>227891.20463370433</v>
      </c>
      <c r="G160" s="4">
        <v>4569.266860508269</v>
      </c>
      <c r="H160" s="4">
        <v>28.052382759929603</v>
      </c>
      <c r="I160" s="4">
        <v>179817.50930347134</v>
      </c>
      <c r="J160" s="5">
        <f t="shared" si="4"/>
        <v>593229.00000000012</v>
      </c>
      <c r="K160" s="28"/>
      <c r="L160" s="33"/>
      <c r="M160" s="34"/>
      <c r="N160" s="34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</row>
    <row r="161" spans="1:29" ht="22.5" customHeight="1" x14ac:dyDescent="0.35">
      <c r="A161" s="3" t="s">
        <v>66</v>
      </c>
      <c r="B161" s="4">
        <v>3877.1976882298572</v>
      </c>
      <c r="C161" s="4">
        <v>99788.022166757961</v>
      </c>
      <c r="D161" s="4">
        <v>5.1348424223395934</v>
      </c>
      <c r="E161" s="4">
        <v>809.45584408226239</v>
      </c>
      <c r="F161" s="4">
        <v>60484.277975731435</v>
      </c>
      <c r="G161" s="4">
        <v>0</v>
      </c>
      <c r="H161" s="4">
        <v>0</v>
      </c>
      <c r="I161" s="4">
        <v>603.91148277613206</v>
      </c>
      <c r="J161" s="5">
        <f t="shared" si="4"/>
        <v>165568</v>
      </c>
      <c r="K161" s="28"/>
      <c r="L161" s="33"/>
      <c r="M161" s="34"/>
      <c r="N161" s="34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</row>
    <row r="162" spans="1:29" ht="22.5" customHeight="1" x14ac:dyDescent="0.35">
      <c r="A162" s="3" t="s">
        <v>67</v>
      </c>
      <c r="B162" s="4">
        <v>135526.36490530756</v>
      </c>
      <c r="C162" s="4">
        <v>30641.61808743803</v>
      </c>
      <c r="D162" s="4">
        <v>67055.802966791249</v>
      </c>
      <c r="E162" s="4">
        <v>3897.6132277410002</v>
      </c>
      <c r="F162" s="4">
        <v>112923.89237829237</v>
      </c>
      <c r="G162" s="4">
        <v>36682.052564570724</v>
      </c>
      <c r="H162" s="4">
        <v>16363.472324686565</v>
      </c>
      <c r="I162" s="4">
        <v>45321.183545172469</v>
      </c>
      <c r="J162" s="5">
        <f t="shared" si="4"/>
        <v>448412</v>
      </c>
      <c r="K162" s="28"/>
      <c r="L162" s="33"/>
      <c r="M162" s="34"/>
      <c r="N162" s="34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</row>
    <row r="163" spans="1:29" ht="22.5" customHeight="1" x14ac:dyDescent="0.35">
      <c r="A163" s="3" t="s">
        <v>68</v>
      </c>
      <c r="B163" s="4">
        <v>10168.25853056055</v>
      </c>
      <c r="C163" s="4">
        <v>279</v>
      </c>
      <c r="D163" s="4">
        <v>0</v>
      </c>
      <c r="E163" s="4">
        <v>0</v>
      </c>
      <c r="F163" s="4">
        <v>0</v>
      </c>
      <c r="G163" s="4">
        <v>8830.7619649041262</v>
      </c>
      <c r="H163" s="4">
        <v>0</v>
      </c>
      <c r="I163" s="4">
        <v>344.97950453532587</v>
      </c>
      <c r="J163" s="5">
        <f t="shared" si="4"/>
        <v>19623.000000000004</v>
      </c>
      <c r="K163" s="28"/>
      <c r="L163" s="33"/>
      <c r="M163" s="34"/>
      <c r="N163" s="34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</row>
    <row r="164" spans="1:29" ht="22.5" customHeight="1" x14ac:dyDescent="0.35">
      <c r="A164" s="3" t="s">
        <v>69</v>
      </c>
      <c r="B164" s="4">
        <v>42154.529799428245</v>
      </c>
      <c r="C164" s="4">
        <v>978.6684332719243</v>
      </c>
      <c r="D164" s="4">
        <v>120.38478269679737</v>
      </c>
      <c r="E164" s="4">
        <v>0</v>
      </c>
      <c r="F164" s="4">
        <v>5037.0033396753852</v>
      </c>
      <c r="G164" s="4">
        <v>8.2742395437262353</v>
      </c>
      <c r="H164" s="4">
        <v>0</v>
      </c>
      <c r="I164" s="4">
        <v>23540.139405383925</v>
      </c>
      <c r="J164" s="5">
        <f t="shared" si="4"/>
        <v>71839</v>
      </c>
      <c r="K164" s="28"/>
      <c r="L164" s="33"/>
      <c r="M164" s="34"/>
      <c r="N164" s="34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</row>
    <row r="165" spans="1:29" s="29" customFormat="1" ht="22.5" customHeight="1" x14ac:dyDescent="0.35">
      <c r="A165" s="3" t="s">
        <v>70</v>
      </c>
      <c r="B165" s="4">
        <v>4301659.7948120171</v>
      </c>
      <c r="C165" s="4">
        <v>278028.62687228166</v>
      </c>
      <c r="D165" s="4">
        <v>34434232.130567677</v>
      </c>
      <c r="E165" s="4">
        <v>159103.16936360049</v>
      </c>
      <c r="F165" s="4">
        <v>363490.42580115149</v>
      </c>
      <c r="G165" s="4">
        <v>510347.57150552573</v>
      </c>
      <c r="H165" s="4">
        <v>1410450.1219522362</v>
      </c>
      <c r="I165" s="4">
        <v>436793.15912550874</v>
      </c>
      <c r="J165" s="5">
        <f>SUM(B165:I165)</f>
        <v>41894105</v>
      </c>
      <c r="K165" s="28"/>
      <c r="M165" s="40"/>
      <c r="N165" s="51"/>
      <c r="AA165" s="51"/>
      <c r="AB165" s="51"/>
      <c r="AC165" s="51"/>
    </row>
    <row r="166" spans="1:29" s="29" customFormat="1" ht="22.5" customHeight="1" x14ac:dyDescent="0.35">
      <c r="A166" s="3" t="s">
        <v>71</v>
      </c>
      <c r="B166" s="4">
        <v>744208.06642478949</v>
      </c>
      <c r="C166" s="4">
        <v>590515.08264863363</v>
      </c>
      <c r="D166" s="4">
        <v>217188.85700027354</v>
      </c>
      <c r="E166" s="4">
        <v>293218.04411393061</v>
      </c>
      <c r="F166" s="4">
        <v>180172.78977958963</v>
      </c>
      <c r="G166" s="4">
        <v>80248.957043850896</v>
      </c>
      <c r="H166" s="4">
        <v>118734.506452733</v>
      </c>
      <c r="I166" s="4">
        <v>109305.7212397273</v>
      </c>
      <c r="J166" s="5">
        <f>SUM(B166:I166)</f>
        <v>2333592.0247035283</v>
      </c>
      <c r="K166" s="28"/>
      <c r="N166" s="51"/>
      <c r="AA166" s="51"/>
      <c r="AB166" s="51"/>
      <c r="AC166" s="51"/>
    </row>
    <row r="167" spans="1:29" s="29" customFormat="1" ht="15.75" customHeight="1" thickBot="1" x14ac:dyDescent="0.4">
      <c r="A167" s="56" t="s">
        <v>10</v>
      </c>
      <c r="B167" s="57">
        <f t="shared" ref="B167:J167" si="5">SUM(B122:B166)</f>
        <v>8380426.7093837773</v>
      </c>
      <c r="C167" s="57">
        <f t="shared" si="5"/>
        <v>9599775.2831922602</v>
      </c>
      <c r="D167" s="57">
        <f t="shared" si="5"/>
        <v>38716569.008453511</v>
      </c>
      <c r="E167" s="57">
        <f t="shared" si="5"/>
        <v>8670688.5779918786</v>
      </c>
      <c r="F167" s="57">
        <f t="shared" si="5"/>
        <v>3760570.1014637807</v>
      </c>
      <c r="G167" s="57">
        <f t="shared" si="5"/>
        <v>1731792.5626585013</v>
      </c>
      <c r="H167" s="57">
        <f t="shared" si="5"/>
        <v>6970716.9380073482</v>
      </c>
      <c r="I167" s="57">
        <f t="shared" si="5"/>
        <v>2024389.3235524741</v>
      </c>
      <c r="J167" s="58">
        <f t="shared" si="5"/>
        <v>79854928.504703522</v>
      </c>
      <c r="K167" s="28"/>
      <c r="N167" s="51"/>
      <c r="AA167" s="51"/>
      <c r="AB167" s="51"/>
      <c r="AC167" s="51"/>
    </row>
    <row r="168" spans="1:29" s="29" customFormat="1" ht="17.25" customHeight="1" x14ac:dyDescent="0.35">
      <c r="A168" s="43" t="s">
        <v>72</v>
      </c>
      <c r="B168" s="211"/>
      <c r="C168" s="211"/>
      <c r="D168" s="210"/>
      <c r="E168" s="211"/>
      <c r="F168" s="210"/>
      <c r="G168" s="210"/>
      <c r="H168" s="210"/>
      <c r="I168" s="210"/>
      <c r="J168" s="40"/>
      <c r="K168" s="28"/>
      <c r="N168" s="51"/>
      <c r="AA168" s="51"/>
      <c r="AB168" s="51"/>
      <c r="AC168" s="51"/>
    </row>
    <row r="169" spans="1:29" s="29" customFormat="1" ht="13.5" customHeight="1" x14ac:dyDescent="0.35">
      <c r="A169" s="43" t="s">
        <v>73</v>
      </c>
      <c r="B169" s="210"/>
      <c r="C169" s="210"/>
      <c r="D169" s="210"/>
      <c r="E169" s="210"/>
      <c r="F169" s="210"/>
      <c r="G169" s="210"/>
      <c r="H169" s="210"/>
      <c r="I169" s="210"/>
      <c r="K169" s="28"/>
      <c r="N169" s="51"/>
      <c r="AA169" s="51"/>
      <c r="AB169" s="51"/>
      <c r="AC169" s="51"/>
    </row>
    <row r="170" spans="1:29" s="29" customFormat="1" ht="15" customHeight="1" x14ac:dyDescent="0.35">
      <c r="A170" s="205" t="s">
        <v>260</v>
      </c>
      <c r="B170" s="210"/>
      <c r="C170" s="210"/>
      <c r="D170" s="210"/>
      <c r="E170" s="210"/>
      <c r="F170" s="210"/>
      <c r="G170" s="210"/>
      <c r="H170" s="210"/>
      <c r="I170" s="210"/>
      <c r="K170" s="28"/>
      <c r="N170" s="51"/>
      <c r="AA170" s="51"/>
      <c r="AB170" s="51"/>
      <c r="AC170" s="51"/>
    </row>
    <row r="171" spans="1:29" s="29" customFormat="1" ht="14.25" customHeight="1" x14ac:dyDescent="0.35">
      <c r="A171" s="43" t="s">
        <v>258</v>
      </c>
      <c r="B171" s="210"/>
      <c r="C171" s="210"/>
      <c r="D171" s="210"/>
      <c r="E171" s="210"/>
      <c r="F171" s="210"/>
      <c r="G171" s="210"/>
      <c r="H171" s="210"/>
      <c r="I171" s="210"/>
      <c r="K171" s="28"/>
      <c r="N171" s="51"/>
      <c r="AA171" s="51"/>
      <c r="AB171" s="51"/>
      <c r="AC171" s="51"/>
    </row>
    <row r="172" spans="1:29" ht="20.100000000000001" customHeight="1" x14ac:dyDescent="0.35">
      <c r="A172" s="212"/>
      <c r="B172" s="212"/>
      <c r="C172" s="212"/>
      <c r="D172" s="212"/>
      <c r="E172" s="212"/>
      <c r="F172" s="212"/>
      <c r="G172" s="212"/>
      <c r="H172" s="212"/>
      <c r="I172" s="212"/>
      <c r="J172" s="75"/>
      <c r="K172" s="50"/>
      <c r="L172" s="33"/>
      <c r="M172" s="34"/>
      <c r="N172" s="34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</row>
    <row r="173" spans="1:29" ht="20.100000000000001" customHeight="1" x14ac:dyDescent="0.35">
      <c r="A173" s="75"/>
      <c r="B173" s="75"/>
      <c r="C173" s="75"/>
      <c r="D173" s="75"/>
      <c r="E173" s="75"/>
      <c r="F173" s="75"/>
      <c r="G173" s="75"/>
      <c r="H173" s="75"/>
      <c r="I173" s="75"/>
      <c r="J173" s="75"/>
      <c r="K173" s="50"/>
      <c r="L173" s="33"/>
      <c r="M173" s="34"/>
      <c r="N173" s="34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</row>
    <row r="174" spans="1:29" ht="20.100000000000001" customHeight="1" x14ac:dyDescent="0.35">
      <c r="A174" s="75"/>
      <c r="B174" s="75"/>
      <c r="C174" s="75"/>
      <c r="D174" s="75"/>
      <c r="E174" s="75"/>
      <c r="F174" s="75"/>
      <c r="G174" s="75"/>
      <c r="H174" s="75"/>
      <c r="I174" s="75"/>
      <c r="J174" s="75"/>
      <c r="K174" s="50"/>
      <c r="L174" s="33"/>
      <c r="M174" s="34"/>
      <c r="N174" s="34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</row>
    <row r="175" spans="1:29" ht="20.100000000000001" customHeight="1" x14ac:dyDescent="0.35">
      <c r="A175" s="75"/>
      <c r="B175" s="75"/>
      <c r="C175" s="75"/>
      <c r="D175" s="75"/>
      <c r="E175" s="75"/>
      <c r="F175" s="75"/>
      <c r="G175" s="75"/>
      <c r="H175" s="75"/>
      <c r="I175" s="75"/>
      <c r="J175" s="75"/>
      <c r="K175" s="50"/>
      <c r="L175" s="33"/>
      <c r="M175" s="34"/>
      <c r="N175" s="34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</row>
    <row r="176" spans="1:29" ht="16.5" customHeight="1" x14ac:dyDescent="0.35">
      <c r="A176" s="248" t="s">
        <v>126</v>
      </c>
      <c r="B176" s="248"/>
      <c r="C176" s="248"/>
      <c r="D176" s="248"/>
      <c r="E176" s="248"/>
      <c r="F176" s="248"/>
      <c r="G176" s="248"/>
      <c r="H176" s="248"/>
      <c r="I176" s="248"/>
      <c r="J176" s="248"/>
      <c r="K176" s="50"/>
      <c r="L176" s="33"/>
      <c r="M176" s="34"/>
      <c r="N176" s="34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</row>
    <row r="177" spans="1:27" ht="15.75" customHeight="1" x14ac:dyDescent="0.35">
      <c r="A177" s="248" t="s">
        <v>81</v>
      </c>
      <c r="B177" s="248"/>
      <c r="C177" s="248"/>
      <c r="D177" s="248"/>
      <c r="E177" s="248"/>
      <c r="F177" s="248"/>
      <c r="G177" s="248"/>
      <c r="H177" s="248"/>
      <c r="I177" s="248"/>
      <c r="J177" s="248"/>
      <c r="K177" s="50"/>
      <c r="L177" s="33"/>
      <c r="M177" s="34"/>
      <c r="N177" s="34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</row>
    <row r="178" spans="1:27" ht="20.100000000000001" customHeight="1" x14ac:dyDescent="0.35">
      <c r="A178" s="248" t="s">
        <v>75</v>
      </c>
      <c r="B178" s="248"/>
      <c r="C178" s="248"/>
      <c r="D178" s="248"/>
      <c r="E178" s="248"/>
      <c r="F178" s="248"/>
      <c r="G178" s="248"/>
      <c r="H178" s="248"/>
      <c r="I178" s="248"/>
      <c r="J178" s="248"/>
      <c r="K178" s="50"/>
      <c r="L178" s="25"/>
      <c r="M178" s="34"/>
      <c r="N178" s="34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</row>
    <row r="179" spans="1:27" ht="3" customHeight="1" thickBot="1" x14ac:dyDescent="0.4">
      <c r="A179" s="27"/>
      <c r="B179" s="25"/>
      <c r="C179" s="25"/>
      <c r="D179" s="25"/>
      <c r="E179" s="25"/>
      <c r="F179" s="25"/>
      <c r="G179" s="25"/>
      <c r="H179" s="25"/>
      <c r="I179" s="25"/>
      <c r="J179" s="25"/>
      <c r="K179" s="50"/>
      <c r="L179" s="25"/>
      <c r="M179" s="34"/>
      <c r="N179" s="34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</row>
    <row r="180" spans="1:27" ht="18.75" customHeight="1" x14ac:dyDescent="0.35">
      <c r="A180" s="53" t="s">
        <v>1</v>
      </c>
      <c r="B180" s="54" t="s">
        <v>2</v>
      </c>
      <c r="C180" s="54" t="s">
        <v>3</v>
      </c>
      <c r="D180" s="54" t="s">
        <v>4</v>
      </c>
      <c r="E180" s="54" t="s">
        <v>5</v>
      </c>
      <c r="F180" s="54" t="s">
        <v>6</v>
      </c>
      <c r="G180" s="54" t="s">
        <v>7</v>
      </c>
      <c r="H180" s="54" t="s">
        <v>8</v>
      </c>
      <c r="I180" s="54" t="s">
        <v>9</v>
      </c>
      <c r="J180" s="55" t="s">
        <v>10</v>
      </c>
      <c r="K180" s="50"/>
      <c r="L180" s="25"/>
      <c r="M180" s="34"/>
      <c r="N180" s="34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</row>
    <row r="181" spans="1:27" ht="22.5" customHeight="1" x14ac:dyDescent="0.35">
      <c r="A181" s="3" t="s">
        <v>11</v>
      </c>
      <c r="B181" s="13">
        <f t="shared" ref="B181:I183" si="6">+B122</f>
        <v>128598.38168636506</v>
      </c>
      <c r="C181" s="13">
        <f t="shared" si="6"/>
        <v>6630780.5164335631</v>
      </c>
      <c r="D181" s="13">
        <f t="shared" si="6"/>
        <v>2568016.6355507756</v>
      </c>
      <c r="E181" s="13">
        <f t="shared" si="6"/>
        <v>2348555.8733793106</v>
      </c>
      <c r="F181" s="13">
        <f t="shared" si="6"/>
        <v>96267.772321220953</v>
      </c>
      <c r="G181" s="13">
        <f t="shared" si="6"/>
        <v>0</v>
      </c>
      <c r="H181" s="13">
        <f t="shared" si="6"/>
        <v>377962.08539793093</v>
      </c>
      <c r="I181" s="13">
        <f t="shared" si="6"/>
        <v>126581.73523083345</v>
      </c>
      <c r="J181" s="14">
        <f>SUM(B181:I181)</f>
        <v>12276763</v>
      </c>
      <c r="K181" s="50"/>
      <c r="L181" s="25"/>
      <c r="M181" s="34"/>
      <c r="N181" s="34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</row>
    <row r="182" spans="1:27" ht="22.5" customHeight="1" x14ac:dyDescent="0.35">
      <c r="A182" s="3" t="s">
        <v>12</v>
      </c>
      <c r="B182" s="13">
        <f t="shared" si="6"/>
        <v>84713.578657152582</v>
      </c>
      <c r="C182" s="13">
        <f t="shared" si="6"/>
        <v>30812.705309092653</v>
      </c>
      <c r="D182" s="13">
        <f t="shared" si="6"/>
        <v>54735.297119493371</v>
      </c>
      <c r="E182" s="13">
        <f t="shared" si="6"/>
        <v>27233.428773473905</v>
      </c>
      <c r="F182" s="13">
        <f t="shared" si="6"/>
        <v>41941.243011129081</v>
      </c>
      <c r="G182" s="13">
        <f t="shared" si="6"/>
        <v>61079.009298254772</v>
      </c>
      <c r="H182" s="13">
        <f t="shared" si="6"/>
        <v>584538.77489794896</v>
      </c>
      <c r="I182" s="13">
        <f t="shared" si="6"/>
        <v>33506.962933454648</v>
      </c>
      <c r="J182" s="14">
        <f>SUM(B182:I182)</f>
        <v>918561</v>
      </c>
      <c r="K182" s="50"/>
      <c r="L182" s="25"/>
      <c r="M182" s="34"/>
      <c r="N182" s="34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</row>
    <row r="183" spans="1:27" ht="22.5" customHeight="1" x14ac:dyDescent="0.35">
      <c r="A183" s="3" t="s">
        <v>13</v>
      </c>
      <c r="B183" s="13">
        <f t="shared" si="6"/>
        <v>0</v>
      </c>
      <c r="C183" s="13">
        <f t="shared" si="6"/>
        <v>3121</v>
      </c>
      <c r="D183" s="13">
        <f t="shared" si="6"/>
        <v>663.9655172413793</v>
      </c>
      <c r="E183" s="13">
        <f t="shared" si="6"/>
        <v>0</v>
      </c>
      <c r="F183" s="13">
        <f t="shared" si="6"/>
        <v>0</v>
      </c>
      <c r="G183" s="13">
        <f t="shared" si="6"/>
        <v>21239.03448275862</v>
      </c>
      <c r="H183" s="13">
        <f t="shared" si="6"/>
        <v>0</v>
      </c>
      <c r="I183" s="13">
        <f t="shared" si="6"/>
        <v>0</v>
      </c>
      <c r="J183" s="14">
        <f>SUM(B183:I183)</f>
        <v>25024</v>
      </c>
      <c r="K183" s="50"/>
      <c r="L183" s="25"/>
      <c r="M183" s="34"/>
      <c r="N183" s="34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</row>
    <row r="184" spans="1:27" ht="22.5" customHeight="1" x14ac:dyDescent="0.35">
      <c r="A184" s="3" t="s">
        <v>14</v>
      </c>
      <c r="B184" s="13">
        <f t="shared" ref="B184:I184" si="7">+B125*15</f>
        <v>185000.81167652755</v>
      </c>
      <c r="C184" s="13">
        <f t="shared" si="7"/>
        <v>4252129.6501415418</v>
      </c>
      <c r="D184" s="13">
        <f t="shared" si="7"/>
        <v>548282.54027218837</v>
      </c>
      <c r="E184" s="13">
        <f t="shared" si="7"/>
        <v>233003.64381427411</v>
      </c>
      <c r="F184" s="13">
        <f t="shared" si="7"/>
        <v>936292.25372104777</v>
      </c>
      <c r="G184" s="13">
        <f t="shared" si="7"/>
        <v>647169.74301015295</v>
      </c>
      <c r="H184" s="13">
        <f t="shared" si="7"/>
        <v>41872.618101957909</v>
      </c>
      <c r="I184" s="13">
        <f t="shared" si="7"/>
        <v>1411903.7392623101</v>
      </c>
      <c r="J184" s="14">
        <f>SUM(B184:I184)</f>
        <v>8255655.0000000009</v>
      </c>
      <c r="K184" s="50"/>
      <c r="L184" s="25"/>
      <c r="M184" s="34"/>
      <c r="N184" s="34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</row>
    <row r="185" spans="1:27" ht="22.5" customHeight="1" x14ac:dyDescent="0.35">
      <c r="A185" s="3" t="s">
        <v>15</v>
      </c>
      <c r="B185" s="13">
        <f t="shared" ref="B185:I194" si="8">+B126</f>
        <v>117.30228741459577</v>
      </c>
      <c r="C185" s="13">
        <f t="shared" si="8"/>
        <v>2690.5876989377721</v>
      </c>
      <c r="D185" s="13">
        <f t="shared" si="8"/>
        <v>25667.557420000412</v>
      </c>
      <c r="E185" s="13">
        <f t="shared" si="8"/>
        <v>37.841277994657901</v>
      </c>
      <c r="F185" s="13">
        <f t="shared" si="8"/>
        <v>12.488288473392235</v>
      </c>
      <c r="G185" s="13">
        <f t="shared" si="8"/>
        <v>91.052178056609606</v>
      </c>
      <c r="H185" s="13">
        <f t="shared" si="8"/>
        <v>87326.626549743261</v>
      </c>
      <c r="I185" s="13">
        <f t="shared" si="8"/>
        <v>13144.544299379295</v>
      </c>
      <c r="J185" s="14">
        <f t="shared" ref="J185:J223" si="9">SUM(B185:I185)</f>
        <v>129088</v>
      </c>
      <c r="K185" s="50"/>
      <c r="L185" s="25"/>
      <c r="M185" s="34"/>
      <c r="N185" s="34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</row>
    <row r="186" spans="1:27" ht="22.5" customHeight="1" x14ac:dyDescent="0.35">
      <c r="A186" s="3" t="s">
        <v>16</v>
      </c>
      <c r="B186" s="13">
        <f t="shared" si="8"/>
        <v>19415.883131168743</v>
      </c>
      <c r="C186" s="13">
        <f t="shared" si="8"/>
        <v>12051.02880810159</v>
      </c>
      <c r="D186" s="13">
        <f t="shared" si="8"/>
        <v>10620.598669540419</v>
      </c>
      <c r="E186" s="13">
        <f t="shared" si="8"/>
        <v>25618.549528898384</v>
      </c>
      <c r="F186" s="13">
        <f t="shared" si="8"/>
        <v>27500.911303791283</v>
      </c>
      <c r="G186" s="13">
        <f t="shared" si="8"/>
        <v>10613.721393373748</v>
      </c>
      <c r="H186" s="13">
        <f t="shared" si="8"/>
        <v>309326.36509933416</v>
      </c>
      <c r="I186" s="13">
        <f t="shared" si="8"/>
        <v>28496.942065791645</v>
      </c>
      <c r="J186" s="14">
        <f t="shared" si="9"/>
        <v>443643.99999999994</v>
      </c>
      <c r="K186" s="50"/>
      <c r="L186" s="25"/>
      <c r="M186" s="34"/>
      <c r="N186" s="34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</row>
    <row r="187" spans="1:27" ht="22.5" customHeight="1" x14ac:dyDescent="0.35">
      <c r="A187" s="3" t="s">
        <v>17</v>
      </c>
      <c r="B187" s="13">
        <f t="shared" si="8"/>
        <v>1013.6774385706138</v>
      </c>
      <c r="C187" s="13">
        <f t="shared" si="8"/>
        <v>3094.9976088385229</v>
      </c>
      <c r="D187" s="13">
        <f t="shared" si="8"/>
        <v>14076.040105107364</v>
      </c>
      <c r="E187" s="13">
        <f t="shared" si="8"/>
        <v>2412.7074220460213</v>
      </c>
      <c r="F187" s="13">
        <f t="shared" si="8"/>
        <v>8565.8590584545345</v>
      </c>
      <c r="G187" s="13">
        <f t="shared" si="8"/>
        <v>43736.02123770355</v>
      </c>
      <c r="H187" s="13">
        <f t="shared" si="8"/>
        <v>144026.61584816966</v>
      </c>
      <c r="I187" s="13">
        <f t="shared" si="8"/>
        <v>70858.081281109728</v>
      </c>
      <c r="J187" s="14">
        <f t="shared" si="9"/>
        <v>287784</v>
      </c>
      <c r="K187" s="50"/>
      <c r="L187" s="25"/>
      <c r="M187" s="34"/>
      <c r="N187" s="34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</row>
    <row r="188" spans="1:27" ht="22.5" customHeight="1" x14ac:dyDescent="0.35">
      <c r="A188" s="3" t="s">
        <v>18</v>
      </c>
      <c r="B188" s="13">
        <f t="shared" si="8"/>
        <v>42</v>
      </c>
      <c r="C188" s="13">
        <f t="shared" si="8"/>
        <v>110</v>
      </c>
      <c r="D188" s="13">
        <f t="shared" si="8"/>
        <v>2757.777456647399</v>
      </c>
      <c r="E188" s="13">
        <f t="shared" si="8"/>
        <v>0</v>
      </c>
      <c r="F188" s="13">
        <f t="shared" si="8"/>
        <v>2563.8603256720426</v>
      </c>
      <c r="G188" s="13">
        <f t="shared" si="8"/>
        <v>5407.8839568109934</v>
      </c>
      <c r="H188" s="13">
        <f t="shared" si="8"/>
        <v>6096.478260869565</v>
      </c>
      <c r="I188" s="13">
        <f t="shared" si="8"/>
        <v>0</v>
      </c>
      <c r="J188" s="14">
        <f t="shared" si="9"/>
        <v>16978</v>
      </c>
      <c r="K188" s="50"/>
      <c r="L188" s="25"/>
      <c r="M188" s="34"/>
      <c r="N188" s="34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</row>
    <row r="189" spans="1:27" ht="22.5" customHeight="1" x14ac:dyDescent="0.35">
      <c r="A189" s="3" t="s">
        <v>19</v>
      </c>
      <c r="B189" s="13">
        <f t="shared" si="8"/>
        <v>11140.269710109304</v>
      </c>
      <c r="C189" s="13">
        <f t="shared" si="8"/>
        <v>13433.695532161633</v>
      </c>
      <c r="D189" s="13">
        <f t="shared" si="8"/>
        <v>35548.381780170668</v>
      </c>
      <c r="E189" s="13">
        <f t="shared" si="8"/>
        <v>2709.1590724241719</v>
      </c>
      <c r="F189" s="13">
        <f t="shared" si="8"/>
        <v>75586.341451724424</v>
      </c>
      <c r="G189" s="13">
        <f t="shared" si="8"/>
        <v>87577.116268869402</v>
      </c>
      <c r="H189" s="13">
        <f t="shared" si="8"/>
        <v>238295.53781186065</v>
      </c>
      <c r="I189" s="13">
        <f t="shared" si="8"/>
        <v>7937.4983726797982</v>
      </c>
      <c r="J189" s="14">
        <f t="shared" si="9"/>
        <v>472228.00000000006</v>
      </c>
      <c r="K189" s="50"/>
      <c r="L189" s="25"/>
      <c r="M189" s="34"/>
      <c r="N189" s="34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</row>
    <row r="190" spans="1:27" ht="22.5" customHeight="1" x14ac:dyDescent="0.35">
      <c r="A190" s="3" t="s">
        <v>20</v>
      </c>
      <c r="B190" s="13">
        <f t="shared" si="8"/>
        <v>192214.67808508454</v>
      </c>
      <c r="C190" s="13">
        <f t="shared" si="8"/>
        <v>178451.36909173048</v>
      </c>
      <c r="D190" s="13">
        <f t="shared" si="8"/>
        <v>16804.145042612752</v>
      </c>
      <c r="E190" s="13">
        <f t="shared" si="8"/>
        <v>236064.01709675521</v>
      </c>
      <c r="F190" s="13">
        <f t="shared" si="8"/>
        <v>27985.568024878958</v>
      </c>
      <c r="G190" s="13">
        <f t="shared" si="8"/>
        <v>18593.405674121153</v>
      </c>
      <c r="H190" s="13">
        <f t="shared" si="8"/>
        <v>357344.19356816757</v>
      </c>
      <c r="I190" s="13">
        <f t="shared" si="8"/>
        <v>44425.623416649323</v>
      </c>
      <c r="J190" s="14">
        <f t="shared" si="9"/>
        <v>1071883</v>
      </c>
      <c r="K190" s="50"/>
      <c r="L190" s="25"/>
      <c r="M190" s="34"/>
      <c r="N190" s="34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</row>
    <row r="191" spans="1:27" ht="22.5" customHeight="1" x14ac:dyDescent="0.35">
      <c r="A191" s="3" t="s">
        <v>21</v>
      </c>
      <c r="B191" s="13">
        <f t="shared" si="8"/>
        <v>14819.878703197848</v>
      </c>
      <c r="C191" s="13">
        <f t="shared" si="8"/>
        <v>191940.43813883257</v>
      </c>
      <c r="D191" s="13">
        <f t="shared" si="8"/>
        <v>2852.7187375543308</v>
      </c>
      <c r="E191" s="13">
        <f t="shared" si="8"/>
        <v>42018.511750197242</v>
      </c>
      <c r="F191" s="13">
        <f t="shared" si="8"/>
        <v>153069.90244321094</v>
      </c>
      <c r="G191" s="13">
        <f t="shared" si="8"/>
        <v>69868.798919579873</v>
      </c>
      <c r="H191" s="13">
        <f t="shared" si="8"/>
        <v>2203.0000418349091</v>
      </c>
      <c r="I191" s="13">
        <f t="shared" si="8"/>
        <v>188422.75126559226</v>
      </c>
      <c r="J191" s="14">
        <f t="shared" si="9"/>
        <v>665196</v>
      </c>
      <c r="K191" s="50"/>
      <c r="L191" s="25"/>
      <c r="M191" s="34"/>
      <c r="N191" s="34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</row>
    <row r="192" spans="1:27" ht="22.5" customHeight="1" x14ac:dyDescent="0.35">
      <c r="A192" s="3" t="s">
        <v>22</v>
      </c>
      <c r="B192" s="13">
        <f t="shared" si="8"/>
        <v>0</v>
      </c>
      <c r="C192" s="13">
        <f t="shared" si="8"/>
        <v>0</v>
      </c>
      <c r="D192" s="13">
        <f t="shared" si="8"/>
        <v>2036.7346081109476</v>
      </c>
      <c r="E192" s="13">
        <f t="shared" si="8"/>
        <v>1804170.3196584219</v>
      </c>
      <c r="F192" s="13">
        <f t="shared" si="8"/>
        <v>34991.747349433354</v>
      </c>
      <c r="G192" s="13">
        <f t="shared" si="8"/>
        <v>13458.198384033652</v>
      </c>
      <c r="H192" s="13">
        <f t="shared" si="8"/>
        <v>0</v>
      </c>
      <c r="I192" s="13">
        <f t="shared" si="8"/>
        <v>0</v>
      </c>
      <c r="J192" s="14">
        <f t="shared" si="9"/>
        <v>1854657</v>
      </c>
      <c r="K192" s="50"/>
      <c r="L192" s="33"/>
      <c r="M192" s="34"/>
      <c r="N192" s="34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</row>
    <row r="193" spans="1:27" ht="22.5" customHeight="1" x14ac:dyDescent="0.35">
      <c r="A193" s="3" t="s">
        <v>23</v>
      </c>
      <c r="B193" s="13">
        <f t="shared" si="8"/>
        <v>118139.81749640379</v>
      </c>
      <c r="C193" s="13">
        <f t="shared" si="8"/>
        <v>158977.58920716654</v>
      </c>
      <c r="D193" s="13">
        <f t="shared" si="8"/>
        <v>16089.093352876589</v>
      </c>
      <c r="E193" s="13">
        <f t="shared" si="8"/>
        <v>55535.011401858952</v>
      </c>
      <c r="F193" s="13">
        <f t="shared" si="8"/>
        <v>180611.51474065718</v>
      </c>
      <c r="G193" s="13">
        <f t="shared" si="8"/>
        <v>77342.762378702158</v>
      </c>
      <c r="H193" s="13">
        <f t="shared" si="8"/>
        <v>2010.4196923838426</v>
      </c>
      <c r="I193" s="13">
        <f t="shared" si="8"/>
        <v>71689.791729950957</v>
      </c>
      <c r="J193" s="14">
        <f t="shared" si="9"/>
        <v>680396</v>
      </c>
      <c r="K193" s="50"/>
      <c r="L193" s="33"/>
      <c r="M193" s="34"/>
      <c r="N193" s="34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</row>
    <row r="194" spans="1:27" ht="22.5" customHeight="1" x14ac:dyDescent="0.35">
      <c r="A194" s="3" t="s">
        <v>24</v>
      </c>
      <c r="B194" s="13">
        <f t="shared" si="8"/>
        <v>864301.41761821683</v>
      </c>
      <c r="C194" s="13">
        <f t="shared" si="8"/>
        <v>352292.10639003338</v>
      </c>
      <c r="D194" s="13">
        <f t="shared" si="8"/>
        <v>341183.73501189618</v>
      </c>
      <c r="E194" s="13">
        <f t="shared" si="8"/>
        <v>1280040.1498211129</v>
      </c>
      <c r="F194" s="13">
        <f t="shared" si="8"/>
        <v>156408.39008436719</v>
      </c>
      <c r="G194" s="13">
        <f t="shared" si="8"/>
        <v>108058.66074111131</v>
      </c>
      <c r="H194" s="13">
        <f t="shared" si="8"/>
        <v>364783.6649202421</v>
      </c>
      <c r="I194" s="13">
        <f t="shared" si="8"/>
        <v>225586.8754130202</v>
      </c>
      <c r="J194" s="14">
        <f t="shared" si="9"/>
        <v>3692655</v>
      </c>
      <c r="K194" s="50"/>
      <c r="L194" s="33"/>
      <c r="M194" s="34"/>
      <c r="N194" s="34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</row>
    <row r="195" spans="1:27" ht="22.5" customHeight="1" x14ac:dyDescent="0.35">
      <c r="A195" s="3" t="s">
        <v>25</v>
      </c>
      <c r="B195" s="13">
        <f t="shared" ref="B195:I200" si="10">+B136</f>
        <v>229640.22799417374</v>
      </c>
      <c r="C195" s="13">
        <f t="shared" si="10"/>
        <v>90300.331461113412</v>
      </c>
      <c r="D195" s="13">
        <f t="shared" si="10"/>
        <v>104038.18272922238</v>
      </c>
      <c r="E195" s="13">
        <f t="shared" si="10"/>
        <v>78411.371263587745</v>
      </c>
      <c r="F195" s="13">
        <f t="shared" si="10"/>
        <v>217300.26482322285</v>
      </c>
      <c r="G195" s="13">
        <f t="shared" si="10"/>
        <v>58532.656137754391</v>
      </c>
      <c r="H195" s="13">
        <f t="shared" si="10"/>
        <v>125242.65518759734</v>
      </c>
      <c r="I195" s="13">
        <f t="shared" si="10"/>
        <v>12508.31040332808</v>
      </c>
      <c r="J195" s="14">
        <f t="shared" si="9"/>
        <v>915974</v>
      </c>
      <c r="K195" s="50"/>
      <c r="L195" s="33"/>
      <c r="M195" s="34"/>
      <c r="N195" s="34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</row>
    <row r="196" spans="1:27" ht="22.5" customHeight="1" x14ac:dyDescent="0.35">
      <c r="A196" s="3" t="s">
        <v>26</v>
      </c>
      <c r="B196" s="13">
        <f t="shared" si="10"/>
        <v>0</v>
      </c>
      <c r="C196" s="13">
        <f t="shared" si="10"/>
        <v>0</v>
      </c>
      <c r="D196" s="13">
        <f t="shared" si="10"/>
        <v>0</v>
      </c>
      <c r="E196" s="13">
        <f t="shared" si="10"/>
        <v>52205</v>
      </c>
      <c r="F196" s="13">
        <f t="shared" si="10"/>
        <v>0</v>
      </c>
      <c r="G196" s="13">
        <f t="shared" si="10"/>
        <v>0</v>
      </c>
      <c r="H196" s="13">
        <f t="shared" si="10"/>
        <v>0</v>
      </c>
      <c r="I196" s="13">
        <f t="shared" si="10"/>
        <v>0</v>
      </c>
      <c r="J196" s="14">
        <f t="shared" si="9"/>
        <v>52205</v>
      </c>
      <c r="K196" s="50"/>
      <c r="L196" s="33"/>
      <c r="M196" s="34"/>
      <c r="N196" s="34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</row>
    <row r="197" spans="1:27" ht="22.5" customHeight="1" x14ac:dyDescent="0.35">
      <c r="A197" s="3" t="s">
        <v>27</v>
      </c>
      <c r="B197" s="13">
        <f t="shared" si="10"/>
        <v>111456.50492121564</v>
      </c>
      <c r="C197" s="13">
        <f t="shared" si="10"/>
        <v>218461.07749985612</v>
      </c>
      <c r="D197" s="13">
        <f t="shared" si="10"/>
        <v>44952.789544553838</v>
      </c>
      <c r="E197" s="13">
        <f t="shared" si="10"/>
        <v>54722.560644826328</v>
      </c>
      <c r="F197" s="13">
        <f t="shared" si="10"/>
        <v>86612.563952395052</v>
      </c>
      <c r="G197" s="13">
        <f t="shared" si="10"/>
        <v>82969.55153691562</v>
      </c>
      <c r="H197" s="13">
        <f t="shared" si="10"/>
        <v>60786.949899620799</v>
      </c>
      <c r="I197" s="13">
        <f t="shared" si="10"/>
        <v>129002.00200061659</v>
      </c>
      <c r="J197" s="14">
        <f t="shared" si="9"/>
        <v>788964.00000000012</v>
      </c>
      <c r="K197" s="50"/>
      <c r="L197" s="33"/>
      <c r="M197" s="34"/>
      <c r="N197" s="34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</row>
    <row r="198" spans="1:27" ht="22.5" customHeight="1" x14ac:dyDescent="0.35">
      <c r="A198" s="3" t="s">
        <v>28</v>
      </c>
      <c r="B198" s="13">
        <f t="shared" si="10"/>
        <v>205838.76050760143</v>
      </c>
      <c r="C198" s="13">
        <f t="shared" si="10"/>
        <v>11997.802612509819</v>
      </c>
      <c r="D198" s="13">
        <f t="shared" si="10"/>
        <v>54470.173425003319</v>
      </c>
      <c r="E198" s="13">
        <f t="shared" si="10"/>
        <v>123159.17347297541</v>
      </c>
      <c r="F198" s="13">
        <f t="shared" si="10"/>
        <v>47152.635681325781</v>
      </c>
      <c r="G198" s="13">
        <f t="shared" si="10"/>
        <v>29856.983037150796</v>
      </c>
      <c r="H198" s="13">
        <f t="shared" si="10"/>
        <v>57087.637331905047</v>
      </c>
      <c r="I198" s="13">
        <f t="shared" si="10"/>
        <v>4192.8339315284011</v>
      </c>
      <c r="J198" s="14">
        <f t="shared" si="9"/>
        <v>533756</v>
      </c>
      <c r="K198" s="50"/>
      <c r="L198" s="33"/>
      <c r="M198" s="34"/>
      <c r="N198" s="34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</row>
    <row r="199" spans="1:27" ht="22.5" customHeight="1" x14ac:dyDescent="0.35">
      <c r="A199" s="3" t="s">
        <v>29</v>
      </c>
      <c r="B199" s="13">
        <f t="shared" si="10"/>
        <v>133440.53690398508</v>
      </c>
      <c r="C199" s="13">
        <f t="shared" si="10"/>
        <v>0</v>
      </c>
      <c r="D199" s="13">
        <f t="shared" si="10"/>
        <v>88337.964287807539</v>
      </c>
      <c r="E199" s="13">
        <f t="shared" si="10"/>
        <v>299828.92984265561</v>
      </c>
      <c r="F199" s="13">
        <f t="shared" si="10"/>
        <v>347550.11557006428</v>
      </c>
      <c r="G199" s="13">
        <f t="shared" si="10"/>
        <v>44975.844424204006</v>
      </c>
      <c r="H199" s="13">
        <f t="shared" si="10"/>
        <v>337455.10108293867</v>
      </c>
      <c r="I199" s="13">
        <f t="shared" si="10"/>
        <v>7956.5078883448023</v>
      </c>
      <c r="J199" s="14">
        <f t="shared" si="9"/>
        <v>1259545</v>
      </c>
      <c r="K199" s="50"/>
      <c r="L199" s="33"/>
      <c r="M199" s="34"/>
      <c r="N199" s="34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</row>
    <row r="200" spans="1:27" ht="22.5" customHeight="1" x14ac:dyDescent="0.35">
      <c r="A200" s="3" t="s">
        <v>30</v>
      </c>
      <c r="B200" s="13">
        <f t="shared" si="10"/>
        <v>153699.11673241106</v>
      </c>
      <c r="C200" s="13">
        <f t="shared" si="10"/>
        <v>125.37491475531611</v>
      </c>
      <c r="D200" s="13">
        <f t="shared" si="10"/>
        <v>5138.9481191207633</v>
      </c>
      <c r="E200" s="13">
        <f t="shared" si="10"/>
        <v>30683.799651415899</v>
      </c>
      <c r="F200" s="13">
        <f t="shared" si="10"/>
        <v>134616.41427953905</v>
      </c>
      <c r="G200" s="13">
        <f t="shared" si="10"/>
        <v>602.33008538991169</v>
      </c>
      <c r="H200" s="13">
        <f t="shared" si="10"/>
        <v>9682.8138363345915</v>
      </c>
      <c r="I200" s="13">
        <f t="shared" si="10"/>
        <v>1376.202381033389</v>
      </c>
      <c r="J200" s="14">
        <f t="shared" si="9"/>
        <v>335924.99999999994</v>
      </c>
      <c r="K200" s="50"/>
      <c r="L200" s="33"/>
      <c r="M200" s="34"/>
      <c r="N200" s="34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</row>
    <row r="201" spans="1:27" ht="22.5" customHeight="1" x14ac:dyDescent="0.35">
      <c r="A201" s="3" t="s">
        <v>31</v>
      </c>
      <c r="B201" s="13">
        <f t="shared" ref="B201:I201" si="11">+B142*1.6</f>
        <v>13023.192441236315</v>
      </c>
      <c r="C201" s="13">
        <f t="shared" si="11"/>
        <v>511.92925882468393</v>
      </c>
      <c r="D201" s="13">
        <f t="shared" si="11"/>
        <v>797.75239701326609</v>
      </c>
      <c r="E201" s="13">
        <f t="shared" si="11"/>
        <v>82026.594356607005</v>
      </c>
      <c r="F201" s="13">
        <f t="shared" si="11"/>
        <v>1337.351636949249</v>
      </c>
      <c r="G201" s="13">
        <f t="shared" si="11"/>
        <v>519.97116707230668</v>
      </c>
      <c r="H201" s="13">
        <f t="shared" si="11"/>
        <v>514.41300365935058</v>
      </c>
      <c r="I201" s="13">
        <f t="shared" si="11"/>
        <v>895.99573863783098</v>
      </c>
      <c r="J201" s="14">
        <f t="shared" si="9"/>
        <v>99627.200000000012</v>
      </c>
      <c r="K201" s="50"/>
      <c r="L201" s="33"/>
      <c r="M201" s="34"/>
      <c r="N201" s="34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</row>
    <row r="202" spans="1:27" ht="22.5" customHeight="1" x14ac:dyDescent="0.35">
      <c r="A202" s="3" t="s">
        <v>32</v>
      </c>
      <c r="B202" s="13">
        <f t="shared" ref="B202:I202" si="12">+B143*35</f>
        <v>190.23529411764707</v>
      </c>
      <c r="C202" s="13">
        <f t="shared" si="12"/>
        <v>0</v>
      </c>
      <c r="D202" s="13">
        <f t="shared" si="12"/>
        <v>12369.520547945205</v>
      </c>
      <c r="E202" s="13">
        <f t="shared" si="12"/>
        <v>664329.3853269571</v>
      </c>
      <c r="F202" s="13">
        <f t="shared" si="12"/>
        <v>128829.66510043851</v>
      </c>
      <c r="G202" s="13">
        <f t="shared" si="12"/>
        <v>13924.129934614051</v>
      </c>
      <c r="H202" s="13">
        <f t="shared" si="12"/>
        <v>770</v>
      </c>
      <c r="I202" s="13">
        <f t="shared" si="12"/>
        <v>10417.063795927461</v>
      </c>
      <c r="J202" s="14">
        <f t="shared" si="9"/>
        <v>830830</v>
      </c>
      <c r="K202" s="50"/>
      <c r="L202" s="33"/>
      <c r="M202" s="34"/>
      <c r="N202" s="34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</row>
    <row r="203" spans="1:27" ht="22.5" customHeight="1" x14ac:dyDescent="0.35">
      <c r="A203" s="3" t="s">
        <v>33</v>
      </c>
      <c r="B203" s="13">
        <f t="shared" ref="B203:I203" si="13">+B144*15</f>
        <v>0</v>
      </c>
      <c r="C203" s="13">
        <f t="shared" si="13"/>
        <v>9642.7861117819884</v>
      </c>
      <c r="D203" s="13">
        <f t="shared" si="13"/>
        <v>4666.4920193889366</v>
      </c>
      <c r="E203" s="13">
        <f t="shared" si="13"/>
        <v>4774807.8977755718</v>
      </c>
      <c r="F203" s="13">
        <f t="shared" si="13"/>
        <v>3060.2477515313753</v>
      </c>
      <c r="G203" s="13">
        <f t="shared" si="13"/>
        <v>75707.268052285261</v>
      </c>
      <c r="H203" s="13">
        <f t="shared" si="13"/>
        <v>15515.308289440891</v>
      </c>
      <c r="I203" s="13">
        <f t="shared" si="13"/>
        <v>90</v>
      </c>
      <c r="J203" s="14">
        <f t="shared" si="9"/>
        <v>4883490.0000000009</v>
      </c>
      <c r="K203" s="50"/>
      <c r="L203" s="33"/>
      <c r="M203" s="34"/>
      <c r="N203" s="34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</row>
    <row r="204" spans="1:27" ht="22.5" customHeight="1" x14ac:dyDescent="0.35">
      <c r="A204" s="3" t="s">
        <v>34</v>
      </c>
      <c r="B204" s="13">
        <f t="shared" ref="B204:I214" si="14">+B145</f>
        <v>120497.80577864614</v>
      </c>
      <c r="C204" s="13">
        <f t="shared" si="14"/>
        <v>437.60972976467616</v>
      </c>
      <c r="D204" s="13">
        <f t="shared" si="14"/>
        <v>24052.662202979645</v>
      </c>
      <c r="E204" s="13">
        <f t="shared" si="14"/>
        <v>6127.5592897777797</v>
      </c>
      <c r="F204" s="13">
        <f t="shared" si="14"/>
        <v>533914.44353446865</v>
      </c>
      <c r="G204" s="13">
        <f t="shared" si="14"/>
        <v>5436.7309513697146</v>
      </c>
      <c r="H204" s="13">
        <f t="shared" si="14"/>
        <v>22716.517269549906</v>
      </c>
      <c r="I204" s="13">
        <f t="shared" si="14"/>
        <v>2356.6712434434294</v>
      </c>
      <c r="J204" s="14">
        <f t="shared" si="9"/>
        <v>715539.99999999988</v>
      </c>
      <c r="K204" s="50"/>
      <c r="L204" s="33"/>
      <c r="M204" s="34"/>
      <c r="N204" s="34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</row>
    <row r="205" spans="1:27" ht="22.5" customHeight="1" x14ac:dyDescent="0.35">
      <c r="A205" s="3" t="s">
        <v>35</v>
      </c>
      <c r="B205" s="13">
        <f t="shared" si="14"/>
        <v>0</v>
      </c>
      <c r="C205" s="13">
        <f t="shared" si="14"/>
        <v>0</v>
      </c>
      <c r="D205" s="13">
        <f t="shared" si="14"/>
        <v>309829.11813128978</v>
      </c>
      <c r="E205" s="13">
        <f t="shared" si="14"/>
        <v>0</v>
      </c>
      <c r="F205" s="13">
        <f t="shared" si="14"/>
        <v>0</v>
      </c>
      <c r="G205" s="13">
        <f t="shared" si="14"/>
        <v>0</v>
      </c>
      <c r="H205" s="13">
        <f t="shared" si="14"/>
        <v>2277827.3618687103</v>
      </c>
      <c r="I205" s="13">
        <f t="shared" si="14"/>
        <v>0</v>
      </c>
      <c r="J205" s="14">
        <f t="shared" si="9"/>
        <v>2587656.48</v>
      </c>
      <c r="K205" s="50"/>
      <c r="L205" s="33"/>
      <c r="M205" s="34"/>
      <c r="N205" s="34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</row>
    <row r="206" spans="1:27" ht="22.5" customHeight="1" x14ac:dyDescent="0.35">
      <c r="A206" s="3" t="s">
        <v>36</v>
      </c>
      <c r="B206" s="13">
        <f t="shared" si="14"/>
        <v>815.15732039332568</v>
      </c>
      <c r="C206" s="13">
        <f t="shared" si="14"/>
        <v>29.484833958673576</v>
      </c>
      <c r="D206" s="13">
        <f t="shared" si="14"/>
        <v>12195.478674111917</v>
      </c>
      <c r="E206" s="13">
        <f t="shared" si="14"/>
        <v>852137.99605580664</v>
      </c>
      <c r="F206" s="13">
        <f t="shared" si="14"/>
        <v>70808.347136624463</v>
      </c>
      <c r="G206" s="13">
        <f t="shared" si="14"/>
        <v>23937.434691367453</v>
      </c>
      <c r="H206" s="13">
        <f t="shared" si="14"/>
        <v>1680.9676032078009</v>
      </c>
      <c r="I206" s="13">
        <f t="shared" si="14"/>
        <v>41.13368452988388</v>
      </c>
      <c r="J206" s="14">
        <f t="shared" si="9"/>
        <v>961646.00000000023</v>
      </c>
      <c r="K206" s="50"/>
      <c r="L206" s="33"/>
      <c r="M206" s="34"/>
      <c r="N206" s="34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</row>
    <row r="207" spans="1:27" ht="22.5" customHeight="1" x14ac:dyDescent="0.35">
      <c r="A207" s="3" t="s">
        <v>37</v>
      </c>
      <c r="B207" s="13">
        <f t="shared" si="14"/>
        <v>376.59366265393919</v>
      </c>
      <c r="C207" s="13">
        <f t="shared" si="14"/>
        <v>103.08059197465127</v>
      </c>
      <c r="D207" s="13">
        <f t="shared" si="14"/>
        <v>9379.2066792965034</v>
      </c>
      <c r="E207" s="13">
        <f t="shared" si="14"/>
        <v>165157.12453877268</v>
      </c>
      <c r="F207" s="13">
        <f t="shared" si="14"/>
        <v>2759.61109189729</v>
      </c>
      <c r="G207" s="13">
        <f t="shared" si="14"/>
        <v>3635.6580662615511</v>
      </c>
      <c r="H207" s="13">
        <f t="shared" si="14"/>
        <v>8357.3623265002716</v>
      </c>
      <c r="I207" s="13">
        <f t="shared" si="14"/>
        <v>45.363042643104102</v>
      </c>
      <c r="J207" s="14">
        <f t="shared" si="9"/>
        <v>189814</v>
      </c>
      <c r="K207" s="50"/>
      <c r="L207" s="33"/>
      <c r="M207" s="34"/>
      <c r="N207" s="34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</row>
    <row r="208" spans="1:27" ht="22.5" customHeight="1" x14ac:dyDescent="0.35">
      <c r="A208" s="3" t="s">
        <v>38</v>
      </c>
      <c r="B208" s="13">
        <f t="shared" si="14"/>
        <v>9081.240175107996</v>
      </c>
      <c r="C208" s="13">
        <f t="shared" si="14"/>
        <v>2.2103049421661409</v>
      </c>
      <c r="D208" s="13">
        <f t="shared" si="14"/>
        <v>1582.0206071402777</v>
      </c>
      <c r="E208" s="13">
        <f t="shared" si="14"/>
        <v>14003.665238524984</v>
      </c>
      <c r="F208" s="13">
        <f t="shared" si="14"/>
        <v>2.2103049421661409</v>
      </c>
      <c r="G208" s="13">
        <f t="shared" si="14"/>
        <v>7</v>
      </c>
      <c r="H208" s="13">
        <f t="shared" si="14"/>
        <v>0</v>
      </c>
      <c r="I208" s="13">
        <f t="shared" si="14"/>
        <v>306.65336934241191</v>
      </c>
      <c r="J208" s="14">
        <f t="shared" si="9"/>
        <v>24985.000000000004</v>
      </c>
      <c r="K208" s="50"/>
      <c r="L208" s="33"/>
      <c r="M208" s="34"/>
      <c r="N208" s="34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</row>
    <row r="209" spans="1:29" ht="22.5" customHeight="1" x14ac:dyDescent="0.35">
      <c r="A209" s="3" t="s">
        <v>39</v>
      </c>
      <c r="B209" s="13">
        <f t="shared" si="14"/>
        <v>0</v>
      </c>
      <c r="C209" s="13">
        <f t="shared" si="14"/>
        <v>0</v>
      </c>
      <c r="D209" s="13">
        <f t="shared" si="14"/>
        <v>0</v>
      </c>
      <c r="E209" s="13">
        <f t="shared" si="14"/>
        <v>64851</v>
      </c>
      <c r="F209" s="13">
        <f t="shared" si="14"/>
        <v>2030</v>
      </c>
      <c r="G209" s="13">
        <f t="shared" si="14"/>
        <v>0</v>
      </c>
      <c r="H209" s="13">
        <f t="shared" si="14"/>
        <v>0</v>
      </c>
      <c r="I209" s="13">
        <f t="shared" si="14"/>
        <v>24</v>
      </c>
      <c r="J209" s="14">
        <f t="shared" si="9"/>
        <v>66905</v>
      </c>
      <c r="K209" s="50"/>
      <c r="L209" s="33"/>
      <c r="M209" s="34"/>
      <c r="N209" s="34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</row>
    <row r="210" spans="1:29" ht="22.5" customHeight="1" x14ac:dyDescent="0.35">
      <c r="A210" s="3" t="s">
        <v>40</v>
      </c>
      <c r="B210" s="13">
        <f t="shared" si="14"/>
        <v>0</v>
      </c>
      <c r="C210" s="13">
        <f t="shared" si="14"/>
        <v>0</v>
      </c>
      <c r="D210" s="13">
        <f t="shared" si="14"/>
        <v>0</v>
      </c>
      <c r="E210" s="13">
        <f t="shared" si="14"/>
        <v>32785.580411124545</v>
      </c>
      <c r="F210" s="13">
        <f t="shared" si="14"/>
        <v>1100</v>
      </c>
      <c r="G210" s="13">
        <f t="shared" si="14"/>
        <v>0</v>
      </c>
      <c r="H210" s="13">
        <f t="shared" si="14"/>
        <v>0</v>
      </c>
      <c r="I210" s="13">
        <f t="shared" si="14"/>
        <v>5.4195888754534458</v>
      </c>
      <c r="J210" s="14">
        <f t="shared" si="9"/>
        <v>33891</v>
      </c>
      <c r="K210" s="50"/>
      <c r="L210" s="33"/>
      <c r="M210" s="34"/>
      <c r="N210" s="34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</row>
    <row r="211" spans="1:29" ht="22.5" customHeight="1" x14ac:dyDescent="0.35">
      <c r="A211" s="3" t="s">
        <v>41</v>
      </c>
      <c r="B211" s="13">
        <f t="shared" si="14"/>
        <v>40096.083110409738</v>
      </c>
      <c r="C211" s="13">
        <f t="shared" si="14"/>
        <v>7652.3140959114062</v>
      </c>
      <c r="D211" s="13">
        <f t="shared" si="14"/>
        <v>2264.9448444920313</v>
      </c>
      <c r="E211" s="13">
        <f t="shared" si="14"/>
        <v>3914.5112958752379</v>
      </c>
      <c r="F211" s="13">
        <f t="shared" si="14"/>
        <v>23875.810211119151</v>
      </c>
      <c r="G211" s="13">
        <f t="shared" si="14"/>
        <v>27073.815334132261</v>
      </c>
      <c r="H211" s="13">
        <f t="shared" si="14"/>
        <v>27122.27376902672</v>
      </c>
      <c r="I211" s="13">
        <f t="shared" si="14"/>
        <v>18366.247339033464</v>
      </c>
      <c r="J211" s="14">
        <f t="shared" si="9"/>
        <v>150366</v>
      </c>
      <c r="K211" s="50"/>
      <c r="L211" s="33"/>
      <c r="M211" s="34"/>
      <c r="N211" s="34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</row>
    <row r="212" spans="1:29" ht="22.5" customHeight="1" x14ac:dyDescent="0.35">
      <c r="A212" s="3" t="s">
        <v>42</v>
      </c>
      <c r="B212" s="13">
        <f t="shared" si="14"/>
        <v>0</v>
      </c>
      <c r="C212" s="13">
        <f t="shared" si="14"/>
        <v>63404.422741259485</v>
      </c>
      <c r="D212" s="13">
        <f t="shared" si="14"/>
        <v>10</v>
      </c>
      <c r="E212" s="13">
        <f t="shared" si="14"/>
        <v>6456.4691309476993</v>
      </c>
      <c r="F212" s="13">
        <f t="shared" si="14"/>
        <v>659.10812779281468</v>
      </c>
      <c r="G212" s="13">
        <f t="shared" si="14"/>
        <v>0</v>
      </c>
      <c r="H212" s="13">
        <f t="shared" si="14"/>
        <v>150</v>
      </c>
      <c r="I212" s="13">
        <f t="shared" si="14"/>
        <v>96</v>
      </c>
      <c r="J212" s="14">
        <f t="shared" si="9"/>
        <v>70776</v>
      </c>
      <c r="K212" s="50"/>
      <c r="L212" s="33"/>
      <c r="M212" s="34"/>
      <c r="N212" s="34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</row>
    <row r="213" spans="1:29" ht="22.5" customHeight="1" x14ac:dyDescent="0.35">
      <c r="A213" s="3" t="s">
        <v>43</v>
      </c>
      <c r="B213" s="13">
        <f t="shared" si="14"/>
        <v>51248.865467188283</v>
      </c>
      <c r="C213" s="13">
        <f t="shared" si="14"/>
        <v>1028.4150129602747</v>
      </c>
      <c r="D213" s="13">
        <f t="shared" si="14"/>
        <v>394.17741270034924</v>
      </c>
      <c r="E213" s="13">
        <f t="shared" si="14"/>
        <v>57429.860474589652</v>
      </c>
      <c r="F213" s="13">
        <f t="shared" si="14"/>
        <v>4000</v>
      </c>
      <c r="G213" s="13">
        <f t="shared" si="14"/>
        <v>0</v>
      </c>
      <c r="H213" s="13">
        <f t="shared" si="14"/>
        <v>935.68163256143248</v>
      </c>
      <c r="I213" s="13">
        <f t="shared" si="14"/>
        <v>0</v>
      </c>
      <c r="J213" s="14">
        <f t="shared" si="9"/>
        <v>115037</v>
      </c>
      <c r="K213" s="50"/>
      <c r="L213" s="33"/>
      <c r="M213" s="34"/>
      <c r="N213" s="34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</row>
    <row r="214" spans="1:29" ht="22.5" customHeight="1" x14ac:dyDescent="0.35">
      <c r="A214" s="3" t="s">
        <v>44</v>
      </c>
      <c r="B214" s="13">
        <f t="shared" si="14"/>
        <v>37845.517476751986</v>
      </c>
      <c r="C214" s="13">
        <f t="shared" si="14"/>
        <v>352.25217977193984</v>
      </c>
      <c r="D214" s="13">
        <f t="shared" si="14"/>
        <v>125020.40990965322</v>
      </c>
      <c r="E214" s="13">
        <f t="shared" si="14"/>
        <v>63567.985716386138</v>
      </c>
      <c r="F214" s="13">
        <f t="shared" si="14"/>
        <v>13000</v>
      </c>
      <c r="G214" s="13">
        <f t="shared" si="14"/>
        <v>0</v>
      </c>
      <c r="H214" s="13">
        <f t="shared" si="14"/>
        <v>754.8347174367301</v>
      </c>
      <c r="I214" s="13">
        <f t="shared" si="14"/>
        <v>0</v>
      </c>
      <c r="J214" s="14">
        <f t="shared" si="9"/>
        <v>240541</v>
      </c>
      <c r="K214" s="50"/>
      <c r="L214" s="33"/>
      <c r="M214" s="34"/>
      <c r="N214" s="34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</row>
    <row r="215" spans="1:29" ht="22.5" customHeight="1" x14ac:dyDescent="0.35">
      <c r="A215" s="3" t="s">
        <v>45</v>
      </c>
      <c r="B215" s="13">
        <f t="shared" ref="B215:I215" si="15">+B156*12</f>
        <v>6276111.0807261793</v>
      </c>
      <c r="C215" s="13">
        <f t="shared" si="15"/>
        <v>302926.67134686175</v>
      </c>
      <c r="D215" s="13">
        <f t="shared" si="15"/>
        <v>19828.917225980003</v>
      </c>
      <c r="E215" s="13">
        <f t="shared" si="15"/>
        <v>32714.224772982194</v>
      </c>
      <c r="F215" s="13">
        <f t="shared" si="15"/>
        <v>3799913.5892187268</v>
      </c>
      <c r="G215" s="13">
        <f t="shared" si="15"/>
        <v>2262181.574251717</v>
      </c>
      <c r="H215" s="13">
        <f t="shared" si="15"/>
        <v>128523.85597018937</v>
      </c>
      <c r="I215" s="13">
        <f t="shared" si="15"/>
        <v>435148.08648736274</v>
      </c>
      <c r="J215" s="14">
        <f t="shared" si="9"/>
        <v>13257347.999999998</v>
      </c>
      <c r="K215" s="50"/>
      <c r="L215" s="33"/>
      <c r="M215" s="34"/>
      <c r="N215" s="34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</row>
    <row r="216" spans="1:29" ht="22.5" customHeight="1" x14ac:dyDescent="0.35">
      <c r="A216" s="3" t="s">
        <v>46</v>
      </c>
      <c r="B216" s="13">
        <f t="shared" ref="B216:I216" si="16">+B157*3</f>
        <v>34525.397192246543</v>
      </c>
      <c r="C216" s="13">
        <f t="shared" si="16"/>
        <v>200437.19522098976</v>
      </c>
      <c r="D216" s="13">
        <f t="shared" si="16"/>
        <v>10917.235307197714</v>
      </c>
      <c r="E216" s="13">
        <f t="shared" si="16"/>
        <v>62411.297096183866</v>
      </c>
      <c r="F216" s="13">
        <f t="shared" si="16"/>
        <v>292842.75822167727</v>
      </c>
      <c r="G216" s="13">
        <f t="shared" si="16"/>
        <v>105656.17024837276</v>
      </c>
      <c r="H216" s="13">
        <f t="shared" si="16"/>
        <v>1238.9666954842114</v>
      </c>
      <c r="I216" s="13">
        <f t="shared" si="16"/>
        <v>323892.98001784791</v>
      </c>
      <c r="J216" s="14">
        <f t="shared" si="9"/>
        <v>1031922</v>
      </c>
      <c r="K216" s="50"/>
      <c r="L216" s="33"/>
      <c r="M216" s="34"/>
      <c r="N216" s="34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</row>
    <row r="217" spans="1:29" ht="22.5" customHeight="1" x14ac:dyDescent="0.35">
      <c r="A217" s="3" t="s">
        <v>47</v>
      </c>
      <c r="B217" s="13">
        <f t="shared" ref="B217:I217" si="17">+B158*60</f>
        <v>289607.45669586933</v>
      </c>
      <c r="C217" s="13">
        <f t="shared" si="17"/>
        <v>7362108.4382997444</v>
      </c>
      <c r="D217" s="13">
        <f t="shared" si="17"/>
        <v>4667868.5844765706</v>
      </c>
      <c r="E217" s="13">
        <f t="shared" si="17"/>
        <v>3350597.1525910129</v>
      </c>
      <c r="F217" s="13">
        <f t="shared" si="17"/>
        <v>2252480.7513632691</v>
      </c>
      <c r="G217" s="13">
        <f t="shared" si="17"/>
        <v>802628.39110820298</v>
      </c>
      <c r="H217" s="13">
        <f t="shared" si="17"/>
        <v>178182.93428362007</v>
      </c>
      <c r="I217" s="13">
        <f t="shared" si="17"/>
        <v>126666.29118171157</v>
      </c>
      <c r="J217" s="14">
        <f t="shared" si="9"/>
        <v>19030140.000000004</v>
      </c>
      <c r="K217" s="50"/>
      <c r="L217" s="33"/>
      <c r="M217" s="34"/>
      <c r="N217" s="34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</row>
    <row r="218" spans="1:29" ht="22.5" customHeight="1" x14ac:dyDescent="0.35">
      <c r="A218" s="3" t="s">
        <v>48</v>
      </c>
      <c r="B218" s="13">
        <f t="shared" ref="B218:I218" si="18">+B159*35</f>
        <v>90419.209073028702</v>
      </c>
      <c r="C218" s="13">
        <f t="shared" si="18"/>
        <v>0</v>
      </c>
      <c r="D218" s="13">
        <f t="shared" si="18"/>
        <v>155341.99246599848</v>
      </c>
      <c r="E218" s="13">
        <f t="shared" si="18"/>
        <v>0</v>
      </c>
      <c r="F218" s="13">
        <f t="shared" si="18"/>
        <v>25484.467008908348</v>
      </c>
      <c r="G218" s="13">
        <f t="shared" si="18"/>
        <v>384523.99458702677</v>
      </c>
      <c r="H218" s="13">
        <f t="shared" si="18"/>
        <v>110756.47077626406</v>
      </c>
      <c r="I218" s="13">
        <f t="shared" si="18"/>
        <v>14218.866088773682</v>
      </c>
      <c r="J218" s="14">
        <f t="shared" si="9"/>
        <v>780745.00000000012</v>
      </c>
      <c r="K218" s="50"/>
      <c r="L218" s="33"/>
      <c r="M218" s="34"/>
      <c r="N218" s="34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</row>
    <row r="219" spans="1:29" ht="22.5" customHeight="1" x14ac:dyDescent="0.35">
      <c r="A219" s="3" t="s">
        <v>49</v>
      </c>
      <c r="B219" s="13">
        <f t="shared" ref="B219:I219" si="19">+B160*5</f>
        <v>259364.82483926197</v>
      </c>
      <c r="C219" s="13">
        <f t="shared" si="19"/>
        <v>643488.20796044962</v>
      </c>
      <c r="D219" s="13">
        <f t="shared" si="19"/>
        <v>25.109130749853342</v>
      </c>
      <c r="E219" s="13">
        <f t="shared" si="19"/>
        <v>1736.6921673196302</v>
      </c>
      <c r="F219" s="13">
        <f t="shared" si="19"/>
        <v>1139456.0231685217</v>
      </c>
      <c r="G219" s="13">
        <f t="shared" si="19"/>
        <v>22846.334302541345</v>
      </c>
      <c r="H219" s="13">
        <f t="shared" si="19"/>
        <v>140.26191379964803</v>
      </c>
      <c r="I219" s="13">
        <f t="shared" si="19"/>
        <v>899087.54651735665</v>
      </c>
      <c r="J219" s="14">
        <f t="shared" si="9"/>
        <v>2966145.0000000005</v>
      </c>
      <c r="K219" s="50"/>
      <c r="L219" s="33"/>
      <c r="M219" s="34"/>
      <c r="N219" s="34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</row>
    <row r="220" spans="1:29" s="29" customFormat="1" ht="22.5" customHeight="1" x14ac:dyDescent="0.35">
      <c r="A220" s="3" t="s">
        <v>50</v>
      </c>
      <c r="B220" s="13">
        <f t="shared" ref="B220:I220" si="20">+B161*50</f>
        <v>193859.88441149285</v>
      </c>
      <c r="C220" s="13">
        <f t="shared" si="20"/>
        <v>4989401.1083378978</v>
      </c>
      <c r="D220" s="13">
        <f t="shared" si="20"/>
        <v>256.74212111697966</v>
      </c>
      <c r="E220" s="13">
        <f t="shared" si="20"/>
        <v>40472.792204113117</v>
      </c>
      <c r="F220" s="13">
        <f t="shared" si="20"/>
        <v>3024213.8987865718</v>
      </c>
      <c r="G220" s="13">
        <f t="shared" si="20"/>
        <v>0</v>
      </c>
      <c r="H220" s="13">
        <f t="shared" si="20"/>
        <v>0</v>
      </c>
      <c r="I220" s="13">
        <f t="shared" si="20"/>
        <v>30195.574138806602</v>
      </c>
      <c r="J220" s="14">
        <f t="shared" si="9"/>
        <v>8278399.9999999991</v>
      </c>
      <c r="K220" s="50"/>
      <c r="N220" s="51"/>
      <c r="AA220" s="51"/>
      <c r="AB220" s="51"/>
      <c r="AC220" s="51"/>
    </row>
    <row r="221" spans="1:29" s="29" customFormat="1" ht="22.5" customHeight="1" x14ac:dyDescent="0.35">
      <c r="A221" s="3" t="s">
        <v>51</v>
      </c>
      <c r="B221" s="13">
        <f t="shared" ref="B221:I221" si="21">+B162*1.3</f>
        <v>176184.27437689985</v>
      </c>
      <c r="C221" s="13">
        <f t="shared" si="21"/>
        <v>39834.103513669441</v>
      </c>
      <c r="D221" s="13">
        <f t="shared" si="21"/>
        <v>87172.543856828634</v>
      </c>
      <c r="E221" s="13">
        <f t="shared" si="21"/>
        <v>5066.8971960633007</v>
      </c>
      <c r="F221" s="13">
        <f t="shared" si="21"/>
        <v>146801.06009178009</v>
      </c>
      <c r="G221" s="13">
        <f t="shared" si="21"/>
        <v>47686.66833394194</v>
      </c>
      <c r="H221" s="13">
        <f t="shared" si="21"/>
        <v>21272.514022092535</v>
      </c>
      <c r="I221" s="13">
        <f t="shared" si="21"/>
        <v>58917.538608724215</v>
      </c>
      <c r="J221" s="14">
        <f t="shared" si="9"/>
        <v>582935.6</v>
      </c>
      <c r="K221" s="50"/>
      <c r="N221" s="51"/>
      <c r="AA221" s="51"/>
      <c r="AB221" s="51"/>
      <c r="AC221" s="51"/>
    </row>
    <row r="222" spans="1:29" s="25" customFormat="1" ht="22.5" customHeight="1" x14ac:dyDescent="0.25">
      <c r="A222" s="3" t="s">
        <v>52</v>
      </c>
      <c r="B222" s="13">
        <f t="shared" ref="B222:I222" si="22">+B163*8</f>
        <v>81346.068244484399</v>
      </c>
      <c r="C222" s="13">
        <f t="shared" si="22"/>
        <v>2232</v>
      </c>
      <c r="D222" s="13">
        <f t="shared" si="22"/>
        <v>0</v>
      </c>
      <c r="E222" s="13">
        <f t="shared" si="22"/>
        <v>0</v>
      </c>
      <c r="F222" s="13">
        <f t="shared" si="22"/>
        <v>0</v>
      </c>
      <c r="G222" s="13">
        <f t="shared" si="22"/>
        <v>70646.09571923301</v>
      </c>
      <c r="H222" s="13">
        <f t="shared" si="22"/>
        <v>0</v>
      </c>
      <c r="I222" s="13">
        <f t="shared" si="22"/>
        <v>2759.836036282607</v>
      </c>
      <c r="J222" s="14">
        <f t="shared" si="9"/>
        <v>156984.00000000003</v>
      </c>
      <c r="K222" s="26"/>
    </row>
    <row r="223" spans="1:29" s="25" customFormat="1" ht="22.5" customHeight="1" x14ac:dyDescent="0.25">
      <c r="A223" s="3" t="s">
        <v>53</v>
      </c>
      <c r="B223" s="13">
        <f t="shared" ref="B223:I223" si="23">+B164*4.7</f>
        <v>198126.29005731276</v>
      </c>
      <c r="C223" s="13">
        <f t="shared" si="23"/>
        <v>4599.7416363780439</v>
      </c>
      <c r="D223" s="13">
        <f t="shared" si="23"/>
        <v>565.80847867494765</v>
      </c>
      <c r="E223" s="13">
        <f t="shared" si="23"/>
        <v>0</v>
      </c>
      <c r="F223" s="13">
        <f t="shared" si="23"/>
        <v>23673.915696474312</v>
      </c>
      <c r="G223" s="13">
        <f t="shared" si="23"/>
        <v>38.888925855513307</v>
      </c>
      <c r="H223" s="13">
        <f t="shared" si="23"/>
        <v>0</v>
      </c>
      <c r="I223" s="13">
        <f t="shared" si="23"/>
        <v>110638.65520530446</v>
      </c>
      <c r="J223" s="14">
        <f t="shared" si="9"/>
        <v>337643.30000000005</v>
      </c>
      <c r="K223" s="26"/>
    </row>
    <row r="224" spans="1:29" ht="22.5" customHeight="1" x14ac:dyDescent="0.25">
      <c r="A224" s="3" t="s">
        <v>54</v>
      </c>
      <c r="B224" s="13">
        <f t="shared" ref="B224:I224" si="24">+B165*0.6</f>
        <v>2580995.8768872102</v>
      </c>
      <c r="C224" s="13">
        <f t="shared" si="24"/>
        <v>166817.17612336899</v>
      </c>
      <c r="D224" s="13">
        <f t="shared" si="24"/>
        <v>20660539.278340604</v>
      </c>
      <c r="E224" s="13">
        <f t="shared" si="24"/>
        <v>95461.901618160293</v>
      </c>
      <c r="F224" s="13">
        <f t="shared" si="24"/>
        <v>218094.25548069089</v>
      </c>
      <c r="G224" s="13">
        <f t="shared" si="24"/>
        <v>306208.54290331545</v>
      </c>
      <c r="H224" s="13">
        <f t="shared" si="24"/>
        <v>846270.07317134168</v>
      </c>
      <c r="I224" s="13">
        <f t="shared" si="24"/>
        <v>262075.89547530524</v>
      </c>
      <c r="J224" s="14">
        <f>SUM(B224:I224)</f>
        <v>25136462.999999996</v>
      </c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</row>
    <row r="225" spans="1:27" ht="22.5" customHeight="1" x14ac:dyDescent="0.25">
      <c r="A225" s="3" t="s">
        <v>55</v>
      </c>
      <c r="B225" s="13">
        <f t="shared" ref="B225:I225" si="25">+B166*9</f>
        <v>6697872.5978231058</v>
      </c>
      <c r="C225" s="13">
        <f t="shared" si="25"/>
        <v>5314635.743837703</v>
      </c>
      <c r="D225" s="13">
        <f t="shared" si="25"/>
        <v>1954699.7130024619</v>
      </c>
      <c r="E225" s="13">
        <f t="shared" si="25"/>
        <v>2638962.3970253756</v>
      </c>
      <c r="F225" s="13">
        <f t="shared" si="25"/>
        <v>1621555.1080163065</v>
      </c>
      <c r="G225" s="13">
        <f t="shared" si="25"/>
        <v>722240.61339465808</v>
      </c>
      <c r="H225" s="13">
        <f t="shared" si="25"/>
        <v>1068610.558074597</v>
      </c>
      <c r="I225" s="13">
        <f t="shared" si="25"/>
        <v>983751.49115754571</v>
      </c>
      <c r="J225" s="14">
        <f>SUM(B225:I225)</f>
        <v>21002328.222331755</v>
      </c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</row>
    <row r="226" spans="1:27" ht="15.75" customHeight="1" thickBot="1" x14ac:dyDescent="0.25">
      <c r="A226" s="56" t="s">
        <v>10</v>
      </c>
      <c r="B226" s="64">
        <f t="shared" ref="B226:J226" si="26">SUM(B181:B225)</f>
        <v>19605180.494603194</v>
      </c>
      <c r="C226" s="64">
        <f t="shared" si="26"/>
        <v>31260415.161986448</v>
      </c>
      <c r="D226" s="64">
        <f t="shared" si="26"/>
        <v>31996050.986582119</v>
      </c>
      <c r="E226" s="64">
        <f t="shared" si="26"/>
        <v>19711429.032154381</v>
      </c>
      <c r="F226" s="64">
        <f t="shared" si="26"/>
        <v>15904922.468379298</v>
      </c>
      <c r="G226" s="64">
        <f t="shared" si="26"/>
        <v>6256072.0551169105</v>
      </c>
      <c r="H226" s="64">
        <f t="shared" si="26"/>
        <v>7817381.8929163208</v>
      </c>
      <c r="I226" s="64">
        <f t="shared" si="26"/>
        <v>5657587.7105930774</v>
      </c>
      <c r="J226" s="65">
        <f t="shared" si="26"/>
        <v>138209039.80233175</v>
      </c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</row>
    <row r="227" spans="1:27" x14ac:dyDescent="0.2">
      <c r="A227" s="205" t="s">
        <v>263</v>
      </c>
      <c r="B227" s="210"/>
      <c r="C227" s="210"/>
      <c r="D227" s="210"/>
      <c r="E227" s="210"/>
      <c r="F227" s="210"/>
      <c r="G227" s="210"/>
      <c r="H227" s="210"/>
      <c r="I227" s="210"/>
      <c r="J227" s="210"/>
      <c r="K227" s="219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</row>
    <row r="228" spans="1:27" x14ac:dyDescent="0.2">
      <c r="A228" s="198" t="s">
        <v>253</v>
      </c>
      <c r="B228" s="210"/>
      <c r="C228" s="210"/>
      <c r="D228" s="210"/>
      <c r="E228" s="210"/>
      <c r="F228" s="210"/>
      <c r="G228" s="210"/>
      <c r="H228" s="210"/>
      <c r="I228" s="210"/>
      <c r="J228" s="210"/>
      <c r="K228" s="219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</row>
    <row r="229" spans="1:27" x14ac:dyDescent="0.2">
      <c r="A229" s="198" t="s">
        <v>283</v>
      </c>
      <c r="B229" s="205"/>
      <c r="C229" s="205"/>
      <c r="D229" s="205"/>
      <c r="E229" s="205"/>
      <c r="F229" s="205"/>
      <c r="G229" s="205"/>
      <c r="H229" s="205"/>
      <c r="I229" s="205"/>
      <c r="J229" s="205"/>
      <c r="K229" s="219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</row>
    <row r="230" spans="1:27" x14ac:dyDescent="0.2">
      <c r="A230" s="198" t="s">
        <v>280</v>
      </c>
      <c r="B230" s="205"/>
      <c r="C230" s="205"/>
      <c r="D230" s="205"/>
      <c r="E230" s="205"/>
      <c r="F230" s="205"/>
      <c r="G230" s="205"/>
      <c r="H230" s="205"/>
      <c r="I230" s="205"/>
      <c r="J230" s="205"/>
      <c r="K230" s="219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</row>
    <row r="231" spans="1:27" x14ac:dyDescent="0.2">
      <c r="A231" s="205"/>
      <c r="B231" s="205"/>
      <c r="C231" s="205"/>
      <c r="D231" s="205"/>
      <c r="E231" s="205"/>
      <c r="F231" s="205"/>
      <c r="G231" s="205"/>
      <c r="H231" s="205"/>
      <c r="I231" s="205"/>
      <c r="J231" s="205"/>
      <c r="K231" s="219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</row>
    <row r="232" spans="1:27" x14ac:dyDescent="0.2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</row>
    <row r="233" spans="1:27" x14ac:dyDescent="0.2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</row>
    <row r="234" spans="1:27" x14ac:dyDescent="0.2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</row>
    <row r="235" spans="1:27" x14ac:dyDescent="0.2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L235" s="25"/>
      <c r="M235" s="25"/>
      <c r="N235" s="25"/>
      <c r="O235" s="25"/>
    </row>
    <row r="236" spans="1:27" x14ac:dyDescent="0.2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L236" s="25"/>
      <c r="M236" s="25"/>
      <c r="N236" s="25"/>
      <c r="O236" s="25"/>
    </row>
    <row r="237" spans="1:27" x14ac:dyDescent="0.2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L237" s="25"/>
      <c r="M237" s="25"/>
      <c r="N237" s="25"/>
      <c r="O237" s="25"/>
    </row>
    <row r="238" spans="1:27" x14ac:dyDescent="0.2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L238" s="25"/>
      <c r="M238" s="25"/>
      <c r="N238" s="25"/>
      <c r="O238" s="25"/>
    </row>
    <row r="239" spans="1:27" x14ac:dyDescent="0.2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L239" s="25"/>
      <c r="M239" s="25"/>
      <c r="N239" s="25"/>
      <c r="O239" s="25"/>
    </row>
    <row r="240" spans="1:27" x14ac:dyDescent="0.2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L240" s="25"/>
      <c r="M240" s="25"/>
      <c r="N240" s="25"/>
      <c r="O240" s="25"/>
    </row>
    <row r="241" spans="1:15" x14ac:dyDescent="0.2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L241" s="25"/>
      <c r="M241" s="25"/>
      <c r="N241" s="25"/>
      <c r="O241" s="25"/>
    </row>
    <row r="242" spans="1:15" x14ac:dyDescent="0.2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L242" s="25"/>
      <c r="M242" s="25"/>
      <c r="N242" s="25"/>
      <c r="O242" s="25"/>
    </row>
    <row r="243" spans="1:15" x14ac:dyDescent="0.2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L243" s="25"/>
      <c r="M243" s="25"/>
      <c r="N243" s="25"/>
      <c r="O243" s="25"/>
    </row>
    <row r="244" spans="1:15" x14ac:dyDescent="0.2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L244" s="25"/>
      <c r="M244" s="25"/>
      <c r="N244" s="25"/>
      <c r="O244" s="25"/>
    </row>
    <row r="245" spans="1:15" x14ac:dyDescent="0.2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L245" s="25"/>
      <c r="M245" s="25"/>
      <c r="N245" s="25"/>
      <c r="O245" s="25"/>
    </row>
    <row r="246" spans="1:15" x14ac:dyDescent="0.2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L246" s="25"/>
      <c r="M246" s="25"/>
      <c r="N246" s="25"/>
      <c r="O246" s="25"/>
    </row>
    <row r="247" spans="1:15" x14ac:dyDescent="0.2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L247" s="25"/>
      <c r="M247" s="25"/>
      <c r="N247" s="25"/>
      <c r="O247" s="25"/>
    </row>
    <row r="248" spans="1:15" x14ac:dyDescent="0.2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L248" s="25"/>
      <c r="M248" s="25"/>
      <c r="N248" s="25"/>
      <c r="O248" s="25"/>
    </row>
    <row r="249" spans="1:15" x14ac:dyDescent="0.2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L249" s="25"/>
      <c r="M249" s="25"/>
      <c r="N249" s="25"/>
      <c r="O249" s="25"/>
    </row>
    <row r="250" spans="1:15" x14ac:dyDescent="0.2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L250" s="25"/>
      <c r="M250" s="25"/>
      <c r="N250" s="25"/>
      <c r="O250" s="25"/>
    </row>
    <row r="251" spans="1:15" x14ac:dyDescent="0.2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L251" s="25"/>
      <c r="M251" s="25"/>
      <c r="N251" s="25"/>
      <c r="O251" s="25"/>
    </row>
    <row r="252" spans="1:15" x14ac:dyDescent="0.2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L252" s="25"/>
      <c r="M252" s="25"/>
      <c r="N252" s="25"/>
      <c r="O252" s="25"/>
    </row>
    <row r="253" spans="1:15" x14ac:dyDescent="0.2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L253" s="25"/>
      <c r="M253" s="25"/>
      <c r="N253" s="25"/>
      <c r="O253" s="25"/>
    </row>
    <row r="254" spans="1:15" x14ac:dyDescent="0.2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L254" s="25"/>
      <c r="M254" s="25"/>
      <c r="N254" s="25"/>
      <c r="O254" s="25"/>
    </row>
    <row r="255" spans="1:15" x14ac:dyDescent="0.2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L255" s="25"/>
      <c r="M255" s="25"/>
      <c r="N255" s="25"/>
      <c r="O255" s="25"/>
    </row>
    <row r="256" spans="1:15" x14ac:dyDescent="0.2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L256" s="25"/>
      <c r="M256" s="25"/>
      <c r="N256" s="25"/>
      <c r="O256" s="25"/>
    </row>
    <row r="257" spans="1:15" x14ac:dyDescent="0.2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L257" s="25"/>
      <c r="M257" s="25"/>
      <c r="N257" s="25"/>
      <c r="O257" s="25"/>
    </row>
    <row r="258" spans="1:15" x14ac:dyDescent="0.2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L258" s="25"/>
      <c r="M258" s="25"/>
      <c r="N258" s="25"/>
      <c r="O258" s="25"/>
    </row>
    <row r="259" spans="1:15" x14ac:dyDescent="0.2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L259" s="25"/>
      <c r="M259" s="25"/>
      <c r="N259" s="25"/>
      <c r="O259" s="25"/>
    </row>
    <row r="260" spans="1:15" x14ac:dyDescent="0.2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L260" s="25"/>
      <c r="M260" s="25"/>
      <c r="N260" s="25"/>
      <c r="O260" s="25"/>
    </row>
    <row r="261" spans="1:15" x14ac:dyDescent="0.2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L261" s="25"/>
      <c r="M261" s="25"/>
      <c r="N261" s="25"/>
      <c r="O261" s="25"/>
    </row>
    <row r="262" spans="1:15" x14ac:dyDescent="0.2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L262" s="25"/>
      <c r="M262" s="25"/>
      <c r="N262" s="25"/>
      <c r="O262" s="25"/>
    </row>
    <row r="263" spans="1:15" x14ac:dyDescent="0.2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L263" s="25"/>
      <c r="M263" s="25"/>
      <c r="N263" s="25"/>
      <c r="O263" s="25"/>
    </row>
    <row r="264" spans="1:15" x14ac:dyDescent="0.2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L264" s="25"/>
      <c r="M264" s="25"/>
      <c r="N264" s="25"/>
      <c r="O264" s="25"/>
    </row>
    <row r="265" spans="1:15" x14ac:dyDescent="0.2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L265" s="25"/>
      <c r="M265" s="25"/>
      <c r="N265" s="25"/>
      <c r="O265" s="25"/>
    </row>
    <row r="266" spans="1:15" x14ac:dyDescent="0.2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L266" s="25"/>
      <c r="M266" s="25"/>
      <c r="N266" s="25"/>
      <c r="O266" s="25"/>
    </row>
    <row r="267" spans="1:15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L267" s="25"/>
      <c r="M267" s="25"/>
      <c r="N267" s="25"/>
      <c r="O267" s="25"/>
    </row>
    <row r="268" spans="1:15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L268" s="25"/>
      <c r="M268" s="25"/>
      <c r="N268" s="25"/>
      <c r="O268" s="25"/>
    </row>
    <row r="269" spans="1:15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L269" s="25"/>
      <c r="M269" s="25"/>
      <c r="N269" s="25"/>
      <c r="O269" s="25"/>
    </row>
    <row r="270" spans="1:15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L270" s="25"/>
      <c r="M270" s="25"/>
      <c r="N270" s="25"/>
      <c r="O270" s="25"/>
    </row>
    <row r="271" spans="1:15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L271" s="25"/>
      <c r="M271" s="25"/>
      <c r="N271" s="25"/>
      <c r="O271" s="25"/>
    </row>
    <row r="272" spans="1:15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L272" s="25"/>
      <c r="M272" s="25"/>
      <c r="N272" s="25"/>
      <c r="O272" s="25"/>
    </row>
    <row r="273" spans="1:15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L273" s="25"/>
      <c r="M273" s="25"/>
      <c r="N273" s="25"/>
      <c r="O273" s="25"/>
    </row>
    <row r="274" spans="1:15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L274" s="25"/>
      <c r="M274" s="25"/>
      <c r="N274" s="25"/>
      <c r="O274" s="25"/>
    </row>
    <row r="275" spans="1:15" x14ac:dyDescent="0.2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L275" s="25"/>
      <c r="M275" s="25"/>
      <c r="N275" s="25"/>
      <c r="O275" s="25"/>
    </row>
    <row r="276" spans="1:15" x14ac:dyDescent="0.2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L276" s="25"/>
      <c r="M276" s="25"/>
      <c r="N276" s="25"/>
      <c r="O276" s="25"/>
    </row>
    <row r="277" spans="1:15" x14ac:dyDescent="0.2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L277" s="25"/>
      <c r="M277" s="25"/>
      <c r="N277" s="25"/>
      <c r="O277" s="25"/>
    </row>
    <row r="278" spans="1:15" x14ac:dyDescent="0.2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L278" s="25"/>
      <c r="M278" s="25"/>
      <c r="N278" s="25"/>
      <c r="O278" s="25"/>
    </row>
    <row r="279" spans="1:15" x14ac:dyDescent="0.2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L279" s="25"/>
      <c r="M279" s="25"/>
      <c r="N279" s="25"/>
      <c r="O279" s="25"/>
    </row>
    <row r="280" spans="1:15" x14ac:dyDescent="0.2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L280" s="25"/>
      <c r="M280" s="25"/>
      <c r="N280" s="25"/>
      <c r="O280" s="25"/>
    </row>
    <row r="281" spans="1:15" x14ac:dyDescent="0.2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L281" s="25"/>
      <c r="M281" s="25"/>
      <c r="N281" s="25"/>
      <c r="O281" s="25"/>
    </row>
    <row r="282" spans="1:15" x14ac:dyDescent="0.2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L282" s="25"/>
      <c r="M282" s="25"/>
      <c r="N282" s="25"/>
      <c r="O282" s="25"/>
    </row>
    <row r="283" spans="1:15" x14ac:dyDescent="0.2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L283" s="25"/>
      <c r="M283" s="25"/>
      <c r="N283" s="25"/>
      <c r="O283" s="25"/>
    </row>
    <row r="284" spans="1:15" x14ac:dyDescent="0.2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L284" s="25"/>
      <c r="M284" s="25"/>
      <c r="N284" s="25"/>
      <c r="O284" s="25"/>
    </row>
    <row r="285" spans="1:15" x14ac:dyDescent="0.2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L285" s="25"/>
      <c r="M285" s="25"/>
      <c r="N285" s="25"/>
      <c r="O285" s="25"/>
    </row>
    <row r="286" spans="1:15" x14ac:dyDescent="0.2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L286" s="25"/>
      <c r="M286" s="25"/>
      <c r="N286" s="25"/>
      <c r="O286" s="25"/>
    </row>
    <row r="287" spans="1:15" x14ac:dyDescent="0.2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L287" s="25"/>
      <c r="M287" s="25"/>
      <c r="N287" s="25"/>
      <c r="O287" s="25"/>
    </row>
    <row r="288" spans="1:15" x14ac:dyDescent="0.2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L288" s="25"/>
      <c r="M288" s="25"/>
      <c r="N288" s="25"/>
      <c r="O288" s="25"/>
    </row>
    <row r="289" spans="1:15" x14ac:dyDescent="0.2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L289" s="25"/>
      <c r="M289" s="25"/>
      <c r="N289" s="25"/>
      <c r="O289" s="25"/>
    </row>
    <row r="290" spans="1:15" x14ac:dyDescent="0.2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L290" s="25"/>
      <c r="M290" s="25"/>
      <c r="N290" s="25"/>
      <c r="O290" s="25"/>
    </row>
    <row r="291" spans="1:15" x14ac:dyDescent="0.2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L291" s="25"/>
      <c r="M291" s="25"/>
      <c r="N291" s="25"/>
      <c r="O291" s="25"/>
    </row>
    <row r="292" spans="1:15" x14ac:dyDescent="0.2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L292" s="25"/>
      <c r="M292" s="25"/>
      <c r="N292" s="25"/>
      <c r="O292" s="25"/>
    </row>
    <row r="293" spans="1:15" x14ac:dyDescent="0.2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L293" s="25"/>
      <c r="M293" s="25"/>
      <c r="N293" s="25"/>
      <c r="O293" s="25"/>
    </row>
    <row r="294" spans="1:15" x14ac:dyDescent="0.2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L294" s="25"/>
      <c r="M294" s="25"/>
      <c r="N294" s="25"/>
      <c r="O294" s="25"/>
    </row>
    <row r="295" spans="1:15" x14ac:dyDescent="0.2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L295" s="25"/>
      <c r="M295" s="25"/>
      <c r="N295" s="25"/>
      <c r="O295" s="25"/>
    </row>
    <row r="296" spans="1:15" x14ac:dyDescent="0.2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L296" s="25"/>
      <c r="M296" s="25"/>
      <c r="N296" s="25"/>
      <c r="O296" s="25"/>
    </row>
    <row r="297" spans="1:15" x14ac:dyDescent="0.2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L297" s="25"/>
      <c r="M297" s="25"/>
      <c r="N297" s="25"/>
      <c r="O297" s="25"/>
    </row>
    <row r="298" spans="1:15" x14ac:dyDescent="0.2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L298" s="25"/>
      <c r="M298" s="25"/>
      <c r="N298" s="25"/>
      <c r="O298" s="25"/>
    </row>
    <row r="299" spans="1:15" x14ac:dyDescent="0.2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L299" s="25"/>
      <c r="M299" s="25"/>
      <c r="N299" s="25"/>
      <c r="O299" s="25"/>
    </row>
    <row r="300" spans="1:15" x14ac:dyDescent="0.2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L300" s="25"/>
      <c r="M300" s="25"/>
      <c r="N300" s="25"/>
      <c r="O300" s="25"/>
    </row>
    <row r="301" spans="1:15" x14ac:dyDescent="0.2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L301" s="25"/>
      <c r="M301" s="25"/>
      <c r="N301" s="25"/>
      <c r="O301" s="25"/>
    </row>
    <row r="302" spans="1:15" x14ac:dyDescent="0.2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L302" s="25"/>
      <c r="M302" s="25"/>
      <c r="N302" s="25"/>
      <c r="O302" s="25"/>
    </row>
    <row r="303" spans="1:15" x14ac:dyDescent="0.2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L303" s="25"/>
      <c r="M303" s="25"/>
      <c r="N303" s="25"/>
      <c r="O303" s="25"/>
    </row>
    <row r="304" spans="1:15" x14ac:dyDescent="0.2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L304" s="25"/>
      <c r="M304" s="25"/>
      <c r="N304" s="25"/>
      <c r="O304" s="25"/>
    </row>
    <row r="305" spans="1:15" x14ac:dyDescent="0.2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L305" s="25"/>
      <c r="M305" s="25"/>
      <c r="N305" s="25"/>
      <c r="O305" s="25"/>
    </row>
    <row r="306" spans="1:15" x14ac:dyDescent="0.2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L306" s="25"/>
      <c r="M306" s="25"/>
      <c r="N306" s="25"/>
      <c r="O306" s="25"/>
    </row>
    <row r="307" spans="1:15" x14ac:dyDescent="0.2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L307" s="25"/>
      <c r="M307" s="25"/>
      <c r="N307" s="25"/>
      <c r="O307" s="25"/>
    </row>
    <row r="308" spans="1:15" x14ac:dyDescent="0.2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L308" s="25"/>
      <c r="M308" s="25"/>
      <c r="N308" s="25"/>
      <c r="O308" s="25"/>
    </row>
    <row r="309" spans="1:15" x14ac:dyDescent="0.2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L309" s="25"/>
      <c r="M309" s="25"/>
      <c r="N309" s="25"/>
      <c r="O309" s="25"/>
    </row>
    <row r="310" spans="1:15" x14ac:dyDescent="0.2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L310" s="25"/>
      <c r="M310" s="25"/>
      <c r="N310" s="25"/>
      <c r="O310" s="25"/>
    </row>
    <row r="311" spans="1:15" x14ac:dyDescent="0.2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L311" s="25"/>
      <c r="M311" s="25"/>
      <c r="N311" s="25"/>
      <c r="O311" s="25"/>
    </row>
    <row r="312" spans="1:15" x14ac:dyDescent="0.2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L312" s="25"/>
      <c r="M312" s="25"/>
      <c r="N312" s="25"/>
      <c r="O312" s="25"/>
    </row>
    <row r="313" spans="1:15" x14ac:dyDescent="0.2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L313" s="25"/>
      <c r="M313" s="25"/>
      <c r="N313" s="25"/>
      <c r="O313" s="25"/>
    </row>
    <row r="314" spans="1:15" x14ac:dyDescent="0.2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L314" s="25"/>
      <c r="M314" s="25"/>
      <c r="N314" s="25"/>
      <c r="O314" s="25"/>
    </row>
    <row r="315" spans="1:15" x14ac:dyDescent="0.2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L315" s="25"/>
      <c r="M315" s="25"/>
      <c r="N315" s="25"/>
      <c r="O315" s="25"/>
    </row>
    <row r="316" spans="1:15" x14ac:dyDescent="0.2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L316" s="25"/>
      <c r="M316" s="25"/>
      <c r="N316" s="25"/>
      <c r="O316" s="25"/>
    </row>
    <row r="317" spans="1:15" x14ac:dyDescent="0.2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L317" s="25"/>
      <c r="M317" s="25"/>
      <c r="N317" s="25"/>
      <c r="O317" s="25"/>
    </row>
    <row r="318" spans="1:15" x14ac:dyDescent="0.2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L318" s="25"/>
      <c r="M318" s="25"/>
      <c r="N318" s="25"/>
      <c r="O318" s="25"/>
    </row>
    <row r="319" spans="1:15" x14ac:dyDescent="0.2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L319" s="25"/>
      <c r="M319" s="25"/>
      <c r="N319" s="25"/>
      <c r="O319" s="25"/>
    </row>
    <row r="320" spans="1:15" x14ac:dyDescent="0.2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L320" s="25"/>
      <c r="M320" s="25"/>
      <c r="N320" s="25"/>
      <c r="O320" s="25"/>
    </row>
    <row r="321" spans="1:15" x14ac:dyDescent="0.2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L321" s="25"/>
      <c r="M321" s="25"/>
      <c r="N321" s="25"/>
      <c r="O321" s="25"/>
    </row>
    <row r="322" spans="1:15" x14ac:dyDescent="0.2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L322" s="25"/>
      <c r="M322" s="25"/>
      <c r="N322" s="25"/>
      <c r="O322" s="25"/>
    </row>
    <row r="323" spans="1:15" x14ac:dyDescent="0.2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L323" s="25"/>
      <c r="M323" s="25"/>
      <c r="N323" s="25"/>
      <c r="O323" s="25"/>
    </row>
    <row r="324" spans="1:15" x14ac:dyDescent="0.2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L324" s="25"/>
      <c r="M324" s="25"/>
      <c r="N324" s="25"/>
      <c r="O324" s="25"/>
    </row>
    <row r="325" spans="1:15" x14ac:dyDescent="0.2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L325" s="25"/>
      <c r="M325" s="25"/>
      <c r="N325" s="25"/>
      <c r="O325" s="25"/>
    </row>
    <row r="326" spans="1:15" x14ac:dyDescent="0.2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L326" s="25"/>
      <c r="M326" s="25"/>
      <c r="N326" s="25"/>
      <c r="O326" s="25"/>
    </row>
    <row r="327" spans="1:15" x14ac:dyDescent="0.2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L327" s="25"/>
      <c r="M327" s="25"/>
      <c r="N327" s="25"/>
      <c r="O327" s="25"/>
    </row>
    <row r="328" spans="1:15" x14ac:dyDescent="0.2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L328" s="25"/>
      <c r="M328" s="25"/>
      <c r="N328" s="25"/>
      <c r="O328" s="25"/>
    </row>
    <row r="329" spans="1:15" x14ac:dyDescent="0.2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L329" s="25"/>
      <c r="M329" s="25"/>
      <c r="N329" s="25"/>
      <c r="O329" s="25"/>
    </row>
    <row r="330" spans="1:15" x14ac:dyDescent="0.2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L330" s="25"/>
      <c r="M330" s="25"/>
      <c r="N330" s="25"/>
      <c r="O330" s="25"/>
    </row>
    <row r="331" spans="1:15" x14ac:dyDescent="0.2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L331" s="25"/>
      <c r="M331" s="25"/>
      <c r="N331" s="25"/>
      <c r="O331" s="25"/>
    </row>
    <row r="332" spans="1:15" x14ac:dyDescent="0.2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L332" s="25"/>
      <c r="M332" s="25"/>
      <c r="N332" s="25"/>
      <c r="O332" s="25"/>
    </row>
    <row r="333" spans="1:15" x14ac:dyDescent="0.2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L333" s="25"/>
      <c r="M333" s="25"/>
      <c r="N333" s="25"/>
      <c r="O333" s="25"/>
    </row>
    <row r="334" spans="1:15" x14ac:dyDescent="0.2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L334" s="25"/>
      <c r="M334" s="25"/>
      <c r="N334" s="25"/>
      <c r="O334" s="25"/>
    </row>
    <row r="335" spans="1:15" x14ac:dyDescent="0.2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L335" s="25"/>
      <c r="M335" s="25"/>
      <c r="N335" s="25"/>
      <c r="O335" s="25"/>
    </row>
    <row r="336" spans="1:15" x14ac:dyDescent="0.2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L336" s="25"/>
      <c r="M336" s="25"/>
      <c r="N336" s="25"/>
      <c r="O336" s="25"/>
    </row>
    <row r="337" spans="1:15" x14ac:dyDescent="0.2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L337" s="25"/>
      <c r="M337" s="25"/>
      <c r="N337" s="25"/>
      <c r="O337" s="25"/>
    </row>
    <row r="338" spans="1:15" x14ac:dyDescent="0.2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L338" s="25"/>
      <c r="M338" s="25"/>
      <c r="N338" s="25"/>
      <c r="O338" s="25"/>
    </row>
    <row r="339" spans="1:15" x14ac:dyDescent="0.2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L339" s="25"/>
      <c r="M339" s="25"/>
      <c r="N339" s="25"/>
      <c r="O339" s="25"/>
    </row>
    <row r="340" spans="1:15" x14ac:dyDescent="0.2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L340" s="25"/>
      <c r="M340" s="25"/>
      <c r="N340" s="25"/>
      <c r="O340" s="25"/>
    </row>
    <row r="341" spans="1:15" x14ac:dyDescent="0.2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L341" s="25"/>
      <c r="M341" s="25"/>
      <c r="N341" s="25"/>
      <c r="O341" s="25"/>
    </row>
    <row r="342" spans="1:15" x14ac:dyDescent="0.2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L342" s="25"/>
      <c r="M342" s="25"/>
      <c r="N342" s="25"/>
      <c r="O342" s="25"/>
    </row>
    <row r="343" spans="1:15" x14ac:dyDescent="0.2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L343" s="25"/>
      <c r="M343" s="25"/>
      <c r="N343" s="25"/>
      <c r="O343" s="25"/>
    </row>
    <row r="344" spans="1:15" x14ac:dyDescent="0.2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L344" s="25"/>
      <c r="M344" s="25"/>
      <c r="N344" s="25"/>
      <c r="O344" s="25"/>
    </row>
    <row r="345" spans="1:15" x14ac:dyDescent="0.2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L345" s="25"/>
      <c r="M345" s="25"/>
      <c r="N345" s="25"/>
      <c r="O345" s="25"/>
    </row>
    <row r="346" spans="1:15" x14ac:dyDescent="0.2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L346" s="25"/>
      <c r="M346" s="25"/>
      <c r="N346" s="25"/>
      <c r="O346" s="25"/>
    </row>
    <row r="347" spans="1:15" x14ac:dyDescent="0.2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L347" s="25"/>
      <c r="M347" s="25"/>
      <c r="N347" s="25"/>
      <c r="O347" s="25"/>
    </row>
    <row r="348" spans="1:15" x14ac:dyDescent="0.2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L348" s="25"/>
      <c r="M348" s="25"/>
      <c r="N348" s="25"/>
      <c r="O348" s="25"/>
    </row>
    <row r="349" spans="1:15" x14ac:dyDescent="0.2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L349" s="25"/>
      <c r="M349" s="25"/>
      <c r="N349" s="25"/>
      <c r="O349" s="25"/>
    </row>
    <row r="350" spans="1:15" x14ac:dyDescent="0.2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L350" s="25"/>
      <c r="M350" s="25"/>
      <c r="N350" s="25"/>
      <c r="O350" s="25"/>
    </row>
    <row r="351" spans="1:15" x14ac:dyDescent="0.2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L351" s="25"/>
      <c r="M351" s="25"/>
      <c r="N351" s="25"/>
      <c r="O351" s="25"/>
    </row>
    <row r="352" spans="1:15" x14ac:dyDescent="0.2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L352" s="25"/>
      <c r="M352" s="25"/>
      <c r="N352" s="25"/>
      <c r="O352" s="25"/>
    </row>
    <row r="353" spans="1:15" x14ac:dyDescent="0.2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L353" s="25"/>
      <c r="M353" s="25"/>
      <c r="N353" s="25"/>
      <c r="O353" s="25"/>
    </row>
    <row r="354" spans="1:15" x14ac:dyDescent="0.2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L354" s="25"/>
      <c r="M354" s="25"/>
      <c r="N354" s="25"/>
      <c r="O354" s="25"/>
    </row>
    <row r="355" spans="1:15" x14ac:dyDescent="0.2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L355" s="25"/>
      <c r="M355" s="25"/>
      <c r="N355" s="25"/>
      <c r="O355" s="25"/>
    </row>
    <row r="356" spans="1:15" x14ac:dyDescent="0.2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L356" s="25"/>
      <c r="M356" s="25"/>
      <c r="N356" s="25"/>
      <c r="O356" s="25"/>
    </row>
    <row r="357" spans="1:15" x14ac:dyDescent="0.2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L357" s="25"/>
      <c r="M357" s="25"/>
      <c r="N357" s="25"/>
      <c r="O357" s="25"/>
    </row>
    <row r="358" spans="1:15" x14ac:dyDescent="0.2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L358" s="25"/>
      <c r="M358" s="25"/>
      <c r="N358" s="25"/>
      <c r="O358" s="25"/>
    </row>
    <row r="359" spans="1:15" x14ac:dyDescent="0.2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L359" s="25"/>
      <c r="M359" s="25"/>
      <c r="N359" s="25"/>
      <c r="O359" s="25"/>
    </row>
    <row r="360" spans="1:15" x14ac:dyDescent="0.2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L360" s="25"/>
      <c r="M360" s="25"/>
      <c r="N360" s="25"/>
      <c r="O360" s="25"/>
    </row>
    <row r="361" spans="1:15" x14ac:dyDescent="0.2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L361" s="25"/>
      <c r="M361" s="25"/>
      <c r="N361" s="25"/>
      <c r="O361" s="25"/>
    </row>
    <row r="362" spans="1:15" x14ac:dyDescent="0.2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L362" s="25"/>
      <c r="M362" s="25"/>
      <c r="N362" s="25"/>
      <c r="O362" s="25"/>
    </row>
    <row r="363" spans="1:15" x14ac:dyDescent="0.2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L363" s="25"/>
      <c r="M363" s="25"/>
      <c r="N363" s="25"/>
      <c r="O363" s="25"/>
    </row>
    <row r="364" spans="1:15" x14ac:dyDescent="0.2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L364" s="25"/>
      <c r="M364" s="25"/>
      <c r="N364" s="25"/>
      <c r="O364" s="25"/>
    </row>
    <row r="365" spans="1:15" x14ac:dyDescent="0.2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L365" s="25"/>
      <c r="M365" s="25"/>
      <c r="N365" s="25"/>
      <c r="O365" s="25"/>
    </row>
    <row r="366" spans="1:15" x14ac:dyDescent="0.2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L366" s="25"/>
      <c r="M366" s="25"/>
      <c r="N366" s="25"/>
      <c r="O366" s="25"/>
    </row>
    <row r="367" spans="1:15" x14ac:dyDescent="0.2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L367" s="25"/>
      <c r="M367" s="25"/>
      <c r="N367" s="25"/>
      <c r="O367" s="25"/>
    </row>
    <row r="368" spans="1:15" x14ac:dyDescent="0.2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L368" s="25"/>
      <c r="M368" s="25"/>
      <c r="N368" s="25"/>
      <c r="O368" s="25"/>
    </row>
    <row r="369" spans="1:15" x14ac:dyDescent="0.2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L369" s="25"/>
      <c r="M369" s="25"/>
      <c r="N369" s="25"/>
      <c r="O369" s="25"/>
    </row>
    <row r="370" spans="1:15" x14ac:dyDescent="0.2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L370" s="25"/>
      <c r="M370" s="25"/>
      <c r="N370" s="25"/>
      <c r="O370" s="25"/>
    </row>
    <row r="371" spans="1:15" x14ac:dyDescent="0.2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L371" s="25"/>
      <c r="M371" s="25"/>
      <c r="N371" s="25"/>
      <c r="O371" s="25"/>
    </row>
    <row r="372" spans="1:15" x14ac:dyDescent="0.2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L372" s="25"/>
      <c r="M372" s="25"/>
      <c r="N372" s="25"/>
      <c r="O372" s="25"/>
    </row>
    <row r="373" spans="1:15" x14ac:dyDescent="0.2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L373" s="25"/>
      <c r="M373" s="25"/>
      <c r="N373" s="25"/>
      <c r="O373" s="25"/>
    </row>
    <row r="374" spans="1:15" x14ac:dyDescent="0.2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L374" s="25"/>
      <c r="M374" s="25"/>
      <c r="N374" s="25"/>
      <c r="O374" s="25"/>
    </row>
    <row r="375" spans="1:15" x14ac:dyDescent="0.2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L375" s="25"/>
      <c r="M375" s="25"/>
      <c r="N375" s="25"/>
      <c r="O375" s="25"/>
    </row>
    <row r="376" spans="1:15" x14ac:dyDescent="0.2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L376" s="25"/>
      <c r="M376" s="25"/>
      <c r="N376" s="25"/>
      <c r="O376" s="25"/>
    </row>
    <row r="377" spans="1:15" x14ac:dyDescent="0.2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L377" s="25"/>
      <c r="M377" s="25"/>
      <c r="N377" s="25"/>
      <c r="O377" s="25"/>
    </row>
    <row r="378" spans="1:15" x14ac:dyDescent="0.2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L378" s="25"/>
      <c r="M378" s="25"/>
      <c r="N378" s="25"/>
      <c r="O378" s="25"/>
    </row>
    <row r="379" spans="1:15" x14ac:dyDescent="0.2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L379" s="25"/>
      <c r="M379" s="25"/>
      <c r="N379" s="25"/>
      <c r="O379" s="25"/>
    </row>
    <row r="380" spans="1:15" x14ac:dyDescent="0.2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L380" s="25"/>
      <c r="M380" s="25"/>
      <c r="N380" s="25"/>
      <c r="O380" s="25"/>
    </row>
    <row r="381" spans="1:15" x14ac:dyDescent="0.2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L381" s="25"/>
      <c r="M381" s="25"/>
      <c r="N381" s="25"/>
      <c r="O381" s="25"/>
    </row>
    <row r="382" spans="1:15" x14ac:dyDescent="0.2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L382" s="25"/>
      <c r="M382" s="25"/>
      <c r="N382" s="25"/>
      <c r="O382" s="25"/>
    </row>
    <row r="383" spans="1:15" x14ac:dyDescent="0.2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L383" s="25"/>
      <c r="M383" s="25"/>
      <c r="N383" s="25"/>
      <c r="O383" s="25"/>
    </row>
    <row r="384" spans="1:15" x14ac:dyDescent="0.2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L384" s="25"/>
      <c r="M384" s="25"/>
      <c r="N384" s="25"/>
      <c r="O384" s="25"/>
    </row>
    <row r="385" spans="1:15" x14ac:dyDescent="0.2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L385" s="25"/>
      <c r="M385" s="25"/>
      <c r="N385" s="25"/>
      <c r="O385" s="25"/>
    </row>
    <row r="386" spans="1:15" x14ac:dyDescent="0.2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L386" s="25"/>
      <c r="M386" s="25"/>
      <c r="N386" s="25"/>
      <c r="O386" s="25"/>
    </row>
    <row r="387" spans="1:15" x14ac:dyDescent="0.2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L387" s="25"/>
      <c r="M387" s="25"/>
      <c r="N387" s="25"/>
      <c r="O387" s="25"/>
    </row>
    <row r="388" spans="1:15" x14ac:dyDescent="0.2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L388" s="25"/>
      <c r="M388" s="25"/>
      <c r="N388" s="25"/>
      <c r="O388" s="25"/>
    </row>
    <row r="389" spans="1:15" x14ac:dyDescent="0.2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L389" s="25"/>
      <c r="M389" s="25"/>
      <c r="N389" s="25"/>
      <c r="O389" s="25"/>
    </row>
    <row r="390" spans="1:15" x14ac:dyDescent="0.2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L390" s="25"/>
      <c r="M390" s="25"/>
      <c r="N390" s="25"/>
      <c r="O390" s="25"/>
    </row>
    <row r="391" spans="1:15" x14ac:dyDescent="0.2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L391" s="25"/>
      <c r="M391" s="25"/>
      <c r="N391" s="25"/>
      <c r="O391" s="25"/>
    </row>
    <row r="392" spans="1:15" x14ac:dyDescent="0.2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L392" s="25"/>
      <c r="M392" s="25"/>
      <c r="N392" s="25"/>
      <c r="O392" s="25"/>
    </row>
    <row r="393" spans="1:15" x14ac:dyDescent="0.2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L393" s="25"/>
      <c r="M393" s="25"/>
      <c r="N393" s="25"/>
      <c r="O393" s="25"/>
    </row>
    <row r="394" spans="1:15" x14ac:dyDescent="0.2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L394" s="25"/>
      <c r="M394" s="25"/>
      <c r="N394" s="25"/>
      <c r="O394" s="25"/>
    </row>
    <row r="395" spans="1:15" x14ac:dyDescent="0.2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L395" s="25"/>
      <c r="M395" s="25"/>
      <c r="N395" s="25"/>
      <c r="O395" s="25"/>
    </row>
    <row r="396" spans="1:15" x14ac:dyDescent="0.2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L396" s="25"/>
      <c r="M396" s="25"/>
      <c r="N396" s="25"/>
      <c r="O396" s="25"/>
    </row>
    <row r="397" spans="1:15" x14ac:dyDescent="0.2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L397" s="25"/>
      <c r="M397" s="25"/>
      <c r="N397" s="25"/>
      <c r="O397" s="25"/>
    </row>
    <row r="398" spans="1:15" x14ac:dyDescent="0.2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L398" s="25"/>
      <c r="M398" s="25"/>
      <c r="N398" s="25"/>
      <c r="O398" s="25"/>
    </row>
    <row r="399" spans="1:15" x14ac:dyDescent="0.2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L399" s="25"/>
      <c r="M399" s="25"/>
      <c r="N399" s="25"/>
      <c r="O399" s="25"/>
    </row>
    <row r="400" spans="1:15" x14ac:dyDescent="0.2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L400" s="25"/>
      <c r="M400" s="25"/>
      <c r="N400" s="25"/>
      <c r="O400" s="25"/>
    </row>
    <row r="401" spans="1:15" x14ac:dyDescent="0.2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L401" s="25"/>
      <c r="M401" s="25"/>
      <c r="N401" s="25"/>
      <c r="O401" s="25"/>
    </row>
    <row r="402" spans="1:15" x14ac:dyDescent="0.2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L402" s="25"/>
      <c r="M402" s="25"/>
      <c r="N402" s="25"/>
      <c r="O402" s="25"/>
    </row>
    <row r="403" spans="1:15" x14ac:dyDescent="0.2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L403" s="25"/>
      <c r="M403" s="25"/>
      <c r="N403" s="25"/>
      <c r="O403" s="25"/>
    </row>
    <row r="404" spans="1:15" x14ac:dyDescent="0.2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L404" s="25"/>
      <c r="M404" s="25"/>
      <c r="N404" s="25"/>
      <c r="O404" s="25"/>
    </row>
    <row r="405" spans="1:15" x14ac:dyDescent="0.2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L405" s="25"/>
      <c r="M405" s="25"/>
      <c r="N405" s="25"/>
      <c r="O405" s="25"/>
    </row>
    <row r="406" spans="1:15" x14ac:dyDescent="0.2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L406" s="25"/>
      <c r="M406" s="25"/>
      <c r="N406" s="25"/>
      <c r="O406" s="25"/>
    </row>
    <row r="407" spans="1:15" x14ac:dyDescent="0.2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L407" s="25"/>
      <c r="M407" s="25"/>
      <c r="N407" s="25"/>
      <c r="O407" s="25"/>
    </row>
    <row r="408" spans="1:15" x14ac:dyDescent="0.2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L408" s="25"/>
      <c r="M408" s="25"/>
      <c r="N408" s="25"/>
      <c r="O408" s="25"/>
    </row>
    <row r="409" spans="1:15" x14ac:dyDescent="0.2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L409" s="25"/>
      <c r="M409" s="25"/>
      <c r="N409" s="25"/>
      <c r="O409" s="25"/>
    </row>
  </sheetData>
  <sheetProtection formatCells="0" formatColumns="0" formatRows="0" insertColumns="0" insertRows="0" insertHyperlinks="0" deleteColumns="0" deleteRows="0" sort="0" autoFilter="0" pivotTables="0"/>
  <mergeCells count="13">
    <mergeCell ref="A3:J3"/>
    <mergeCell ref="A57:J57"/>
    <mergeCell ref="A117:J117"/>
    <mergeCell ref="A59:J59"/>
    <mergeCell ref="A178:J178"/>
    <mergeCell ref="A5:J5"/>
    <mergeCell ref="A6:J6"/>
    <mergeCell ref="A61:J61"/>
    <mergeCell ref="A62:J62"/>
    <mergeCell ref="A118:J118"/>
    <mergeCell ref="A119:J119"/>
    <mergeCell ref="A177:J177"/>
    <mergeCell ref="A176:J176"/>
  </mergeCells>
  <pageMargins left="1.0900000000000001" right="0.24" top="0.47" bottom="0.48" header="0" footer="0"/>
  <pageSetup scale="60" firstPageNumber="12" orientation="portrait" useFirstPageNumber="1" horizontalDpi="240" verticalDpi="144" r:id="rId1"/>
  <headerFooter alignWithMargins="0">
    <oddHeader>&amp;R&amp;"-,Normal"Anexo no. 6</oddHeader>
    <oddFooter xml:space="preserve">&amp;RPágina #&amp;P
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</sheetPr>
  <dimension ref="A1:AD324"/>
  <sheetViews>
    <sheetView topLeftCell="A230" zoomScaleNormal="100" zoomScaleSheetLayoutView="70" zoomScalePageLayoutView="60" workbookViewId="0">
      <selection activeCell="D241" sqref="D241"/>
    </sheetView>
  </sheetViews>
  <sheetFormatPr baseColWidth="10" defaultColWidth="14.85546875" defaultRowHeight="12.75" x14ac:dyDescent="0.2"/>
  <cols>
    <col min="1" max="1" width="13.140625" style="1" customWidth="1"/>
    <col min="2" max="2" width="14.5703125" style="1" customWidth="1"/>
    <col min="3" max="3" width="14.85546875" style="1" customWidth="1"/>
    <col min="4" max="4" width="13.85546875" style="1" customWidth="1"/>
    <col min="5" max="5" width="14.28515625" style="1" customWidth="1"/>
    <col min="6" max="6" width="14" style="1" customWidth="1"/>
    <col min="7" max="7" width="14.140625" style="1" customWidth="1"/>
    <col min="8" max="8" width="14.5703125" style="1" customWidth="1"/>
    <col min="9" max="9" width="14.42578125" style="1" customWidth="1"/>
    <col min="10" max="10" width="14" style="1" customWidth="1"/>
    <col min="11" max="11" width="21.5703125" style="26" customWidth="1"/>
    <col min="12" max="13" width="21.5703125" style="1" customWidth="1"/>
    <col min="14" max="16384" width="14.85546875" style="1"/>
  </cols>
  <sheetData>
    <row r="1" spans="1:21" x14ac:dyDescent="0.2">
      <c r="A1" s="25"/>
      <c r="B1" s="25"/>
      <c r="C1" s="25"/>
      <c r="D1" s="25"/>
      <c r="E1" s="25"/>
      <c r="F1" s="25"/>
      <c r="G1" s="25"/>
      <c r="H1" s="25"/>
      <c r="I1" s="25"/>
      <c r="J1" s="25"/>
    </row>
    <row r="2" spans="1:21" ht="22.5" customHeight="1" x14ac:dyDescent="0.2">
      <c r="A2" s="66"/>
      <c r="B2" s="66"/>
      <c r="C2" s="66"/>
      <c r="D2" s="66"/>
      <c r="E2" s="66"/>
      <c r="F2" s="66"/>
      <c r="G2" s="66"/>
      <c r="H2" s="66"/>
      <c r="I2" s="66"/>
      <c r="J2" s="66"/>
      <c r="L2" s="25"/>
      <c r="M2" s="25"/>
      <c r="N2" s="25"/>
      <c r="O2" s="25"/>
      <c r="P2" s="25"/>
      <c r="Q2" s="25"/>
      <c r="R2" s="25"/>
      <c r="S2" s="25"/>
      <c r="T2" s="25"/>
      <c r="U2" s="25"/>
    </row>
    <row r="3" spans="1:21" s="25" customFormat="1" ht="23.25" customHeight="1" x14ac:dyDescent="0.2">
      <c r="A3" s="25" t="s">
        <v>78</v>
      </c>
      <c r="K3" s="26"/>
    </row>
    <row r="4" spans="1:21" s="25" customFormat="1" ht="17.25" customHeight="1" x14ac:dyDescent="0.25">
      <c r="A4" s="248" t="s">
        <v>126</v>
      </c>
      <c r="B4" s="248"/>
      <c r="C4" s="248"/>
      <c r="D4" s="248"/>
      <c r="E4" s="248"/>
      <c r="F4" s="248"/>
      <c r="G4" s="248"/>
      <c r="H4" s="248"/>
      <c r="I4" s="248"/>
      <c r="J4" s="248"/>
      <c r="K4" s="26"/>
    </row>
    <row r="5" spans="1:21" s="25" customFormat="1" ht="4.5" customHeight="1" x14ac:dyDescent="0.2">
      <c r="K5" s="26"/>
    </row>
    <row r="6" spans="1:21" s="31" customFormat="1" ht="15.75" x14ac:dyDescent="0.25">
      <c r="A6" s="248" t="s">
        <v>82</v>
      </c>
      <c r="B6" s="248"/>
      <c r="C6" s="248"/>
      <c r="D6" s="248"/>
      <c r="E6" s="248"/>
      <c r="F6" s="248"/>
      <c r="G6" s="248"/>
      <c r="H6" s="248"/>
      <c r="I6" s="248"/>
      <c r="J6" s="248"/>
      <c r="K6" s="26"/>
      <c r="L6" s="25"/>
      <c r="M6" s="25"/>
    </row>
    <row r="7" spans="1:21" s="31" customFormat="1" ht="15.75" x14ac:dyDescent="0.25">
      <c r="A7" s="248" t="s">
        <v>83</v>
      </c>
      <c r="B7" s="248"/>
      <c r="C7" s="248"/>
      <c r="D7" s="248"/>
      <c r="E7" s="248"/>
      <c r="F7" s="248"/>
      <c r="G7" s="248"/>
      <c r="H7" s="248"/>
      <c r="I7" s="248"/>
      <c r="J7" s="248"/>
      <c r="K7" s="26"/>
      <c r="L7" s="25"/>
      <c r="M7" s="25"/>
    </row>
    <row r="8" spans="1:21" s="25" customFormat="1" ht="5.25" customHeight="1" thickBot="1" x14ac:dyDescent="0.25">
      <c r="A8" s="27"/>
      <c r="K8" s="26"/>
    </row>
    <row r="9" spans="1:21" ht="19.5" customHeight="1" x14ac:dyDescent="0.2">
      <c r="A9" s="53" t="s">
        <v>1</v>
      </c>
      <c r="B9" s="54" t="s">
        <v>2</v>
      </c>
      <c r="C9" s="54" t="s">
        <v>3</v>
      </c>
      <c r="D9" s="54" t="s">
        <v>4</v>
      </c>
      <c r="E9" s="54" t="s">
        <v>5</v>
      </c>
      <c r="F9" s="54" t="s">
        <v>6</v>
      </c>
      <c r="G9" s="54" t="s">
        <v>7</v>
      </c>
      <c r="H9" s="54" t="s">
        <v>8</v>
      </c>
      <c r="I9" s="54" t="s">
        <v>9</v>
      </c>
      <c r="J9" s="55" t="s">
        <v>10</v>
      </c>
      <c r="L9" s="25"/>
      <c r="M9" s="25"/>
      <c r="N9" s="25"/>
      <c r="O9" s="25"/>
      <c r="P9" s="25"/>
      <c r="Q9" s="25"/>
      <c r="R9" s="25"/>
      <c r="S9" s="25"/>
      <c r="T9" s="25"/>
      <c r="U9" s="25"/>
    </row>
    <row r="10" spans="1:21" ht="20.100000000000001" customHeight="1" x14ac:dyDescent="0.35">
      <c r="A10" s="3" t="s">
        <v>11</v>
      </c>
      <c r="B10" s="4">
        <v>25118.27934559483</v>
      </c>
      <c r="C10" s="4">
        <v>1459569.2905272767</v>
      </c>
      <c r="D10" s="4">
        <v>775044.1452503769</v>
      </c>
      <c r="E10" s="4">
        <v>483505.03333040752</v>
      </c>
      <c r="F10" s="4">
        <v>46584.946557382158</v>
      </c>
      <c r="G10" s="4">
        <v>0</v>
      </c>
      <c r="H10" s="4">
        <v>189347.88692990603</v>
      </c>
      <c r="I10" s="4">
        <v>48472.418059055897</v>
      </c>
      <c r="J10" s="5">
        <f t="shared" ref="J10:J54" si="0">SUM(B10:I10)</f>
        <v>3027641.9999999995</v>
      </c>
      <c r="K10" s="28"/>
      <c r="L10" s="33"/>
      <c r="M10" s="33"/>
      <c r="N10" s="34"/>
      <c r="O10" s="34"/>
      <c r="P10" s="25"/>
      <c r="Q10" s="25"/>
      <c r="R10" s="25"/>
      <c r="S10" s="25"/>
      <c r="T10" s="25"/>
      <c r="U10" s="25"/>
    </row>
    <row r="11" spans="1:21" ht="20.100000000000001" customHeight="1" x14ac:dyDescent="0.35">
      <c r="A11" s="3" t="s">
        <v>12</v>
      </c>
      <c r="B11" s="4">
        <v>35137.984563636943</v>
      </c>
      <c r="C11" s="4">
        <v>19387.907569647381</v>
      </c>
      <c r="D11" s="4">
        <v>32494.624699791184</v>
      </c>
      <c r="E11" s="4">
        <v>14422.904076969218</v>
      </c>
      <c r="F11" s="4">
        <v>25606.388759562004</v>
      </c>
      <c r="G11" s="4">
        <v>40720.288030699601</v>
      </c>
      <c r="H11" s="4">
        <v>227798.24369232694</v>
      </c>
      <c r="I11" s="4">
        <v>16809.65860736672</v>
      </c>
      <c r="J11" s="5">
        <f t="shared" si="0"/>
        <v>412378</v>
      </c>
      <c r="K11" s="28"/>
      <c r="L11" s="33"/>
      <c r="M11" s="33"/>
      <c r="N11" s="34"/>
      <c r="O11" s="34"/>
      <c r="P11" s="25"/>
      <c r="Q11" s="25"/>
      <c r="R11" s="25"/>
      <c r="S11" s="25"/>
      <c r="T11" s="25"/>
      <c r="U11" s="25"/>
    </row>
    <row r="12" spans="1:21" ht="20.100000000000001" customHeight="1" x14ac:dyDescent="0.35">
      <c r="A12" s="3" t="s">
        <v>13</v>
      </c>
      <c r="B12" s="4">
        <v>0</v>
      </c>
      <c r="C12" s="4">
        <v>0</v>
      </c>
      <c r="D12" s="4">
        <v>0</v>
      </c>
      <c r="E12" s="4">
        <v>0</v>
      </c>
      <c r="F12" s="4">
        <v>0</v>
      </c>
      <c r="G12" s="4">
        <v>15966.303944315545</v>
      </c>
      <c r="H12" s="4">
        <v>240.69605568445473</v>
      </c>
      <c r="I12" s="4">
        <v>0</v>
      </c>
      <c r="J12" s="5">
        <f t="shared" si="0"/>
        <v>16207</v>
      </c>
      <c r="K12" s="28"/>
      <c r="L12" s="33"/>
      <c r="M12" s="33"/>
      <c r="N12" s="34"/>
      <c r="O12" s="34"/>
      <c r="P12" s="25"/>
      <c r="Q12" s="25"/>
      <c r="R12" s="25"/>
      <c r="S12" s="25"/>
      <c r="T12" s="25"/>
      <c r="U12" s="25"/>
    </row>
    <row r="13" spans="1:21" ht="20.100000000000001" customHeight="1" x14ac:dyDescent="0.35">
      <c r="A13" s="3" t="s">
        <v>14</v>
      </c>
      <c r="B13" s="4">
        <v>165.88509021842356</v>
      </c>
      <c r="C13" s="4">
        <v>2006.2799148573861</v>
      </c>
      <c r="D13" s="4">
        <v>77.758314176245207</v>
      </c>
      <c r="E13" s="4">
        <v>78.074074074074076</v>
      </c>
      <c r="F13" s="4">
        <v>1254.1619347021644</v>
      </c>
      <c r="G13" s="4">
        <v>77.750237416904085</v>
      </c>
      <c r="H13" s="4">
        <v>53.76543209876543</v>
      </c>
      <c r="I13" s="4">
        <v>835.32500245603694</v>
      </c>
      <c r="J13" s="5">
        <f t="shared" si="0"/>
        <v>4548.9999999999991</v>
      </c>
      <c r="K13" s="28"/>
      <c r="L13" s="33"/>
      <c r="M13" s="33"/>
      <c r="N13" s="34"/>
      <c r="O13" s="34"/>
      <c r="P13" s="25"/>
      <c r="Q13" s="25"/>
      <c r="R13" s="25"/>
      <c r="S13" s="25"/>
      <c r="T13" s="25"/>
      <c r="U13" s="25"/>
    </row>
    <row r="14" spans="1:21" ht="20.100000000000001" customHeight="1" x14ac:dyDescent="0.35">
      <c r="A14" s="3" t="s">
        <v>15</v>
      </c>
      <c r="B14" s="4">
        <v>49.824833226595331</v>
      </c>
      <c r="C14" s="4">
        <v>1130.0833439738487</v>
      </c>
      <c r="D14" s="4">
        <v>13427.717094901149</v>
      </c>
      <c r="E14" s="4">
        <v>25</v>
      </c>
      <c r="F14" s="4">
        <v>10</v>
      </c>
      <c r="G14" s="4">
        <v>13.832192301840864</v>
      </c>
      <c r="H14" s="4">
        <v>42339.973376244852</v>
      </c>
      <c r="I14" s="4">
        <v>5634.5691593517113</v>
      </c>
      <c r="J14" s="5">
        <f t="shared" si="0"/>
        <v>62631</v>
      </c>
      <c r="K14" s="28"/>
      <c r="L14" s="33"/>
      <c r="M14" s="33"/>
      <c r="N14" s="34"/>
      <c r="O14" s="34"/>
      <c r="P14" s="25"/>
      <c r="Q14" s="25"/>
      <c r="R14" s="25"/>
      <c r="S14" s="25"/>
      <c r="T14" s="25"/>
      <c r="U14" s="25"/>
    </row>
    <row r="15" spans="1:21" ht="20.100000000000001" customHeight="1" x14ac:dyDescent="0.35">
      <c r="A15" s="3" t="s">
        <v>16</v>
      </c>
      <c r="B15" s="4">
        <v>5269.171737711029</v>
      </c>
      <c r="C15" s="4">
        <v>5980.7834782028713</v>
      </c>
      <c r="D15" s="4">
        <v>11161.92069601095</v>
      </c>
      <c r="E15" s="4">
        <v>10874.770963508807</v>
      </c>
      <c r="F15" s="4">
        <v>13992.149112683706</v>
      </c>
      <c r="G15" s="4">
        <v>11941.756449345728</v>
      </c>
      <c r="H15" s="4">
        <v>190326.40816953612</v>
      </c>
      <c r="I15" s="4">
        <v>6350.2669403225791</v>
      </c>
      <c r="J15" s="5">
        <f t="shared" si="0"/>
        <v>255897.22754732182</v>
      </c>
      <c r="K15" s="28"/>
      <c r="L15" s="33"/>
      <c r="M15" s="33"/>
      <c r="N15" s="34"/>
      <c r="O15" s="34"/>
      <c r="P15" s="25"/>
      <c r="Q15" s="25"/>
      <c r="R15" s="25"/>
      <c r="S15" s="25"/>
      <c r="T15" s="25"/>
      <c r="U15" s="25"/>
    </row>
    <row r="16" spans="1:21" ht="20.100000000000001" customHeight="1" x14ac:dyDescent="0.35">
      <c r="A16" s="3" t="s">
        <v>17</v>
      </c>
      <c r="B16" s="4">
        <v>514.36820772740884</v>
      </c>
      <c r="C16" s="4">
        <v>2101.4050962941037</v>
      </c>
      <c r="D16" s="4">
        <v>20475.089702875972</v>
      </c>
      <c r="E16" s="4">
        <v>813.45744530082459</v>
      </c>
      <c r="F16" s="4">
        <v>3579.9174034436305</v>
      </c>
      <c r="G16" s="4">
        <v>38758.332762940918</v>
      </c>
      <c r="H16" s="4">
        <v>140130.85418249067</v>
      </c>
      <c r="I16" s="4">
        <v>59632.060567392095</v>
      </c>
      <c r="J16" s="5">
        <f t="shared" si="0"/>
        <v>266005.48536846566</v>
      </c>
      <c r="K16" s="28"/>
      <c r="L16" s="33"/>
      <c r="M16" s="33"/>
      <c r="N16" s="34"/>
      <c r="O16" s="34"/>
      <c r="P16" s="25"/>
      <c r="Q16" s="25"/>
      <c r="R16" s="25"/>
      <c r="S16" s="25"/>
      <c r="T16" s="25"/>
      <c r="U16" s="25"/>
    </row>
    <row r="17" spans="1:21" ht="20.100000000000001" customHeight="1" x14ac:dyDescent="0.35">
      <c r="A17" s="3" t="s">
        <v>18</v>
      </c>
      <c r="B17" s="4">
        <v>43.882352941176471</v>
      </c>
      <c r="C17" s="4">
        <v>3</v>
      </c>
      <c r="D17" s="4">
        <v>411.73929236499072</v>
      </c>
      <c r="E17" s="4">
        <v>6</v>
      </c>
      <c r="F17" s="4">
        <v>722.10560359077454</v>
      </c>
      <c r="G17" s="4">
        <v>2932.4006773110495</v>
      </c>
      <c r="H17" s="4">
        <v>5692.8720737920085</v>
      </c>
      <c r="I17" s="4">
        <v>0</v>
      </c>
      <c r="J17" s="5">
        <f t="shared" si="0"/>
        <v>9812</v>
      </c>
      <c r="K17" s="28"/>
      <c r="L17" s="33"/>
      <c r="M17" s="33"/>
      <c r="N17" s="34"/>
      <c r="O17" s="34"/>
      <c r="P17" s="25"/>
      <c r="Q17" s="25"/>
      <c r="R17" s="25"/>
      <c r="S17" s="25"/>
      <c r="T17" s="25"/>
      <c r="U17" s="25"/>
    </row>
    <row r="18" spans="1:21" ht="20.100000000000001" customHeight="1" x14ac:dyDescent="0.35">
      <c r="A18" s="3" t="s">
        <v>19</v>
      </c>
      <c r="B18" s="4">
        <v>1786.0182035348821</v>
      </c>
      <c r="C18" s="4">
        <v>2382.1283475633613</v>
      </c>
      <c r="D18" s="4">
        <v>12290.213560816052</v>
      </c>
      <c r="E18" s="4">
        <v>993.69857151220288</v>
      </c>
      <c r="F18" s="4">
        <v>9941.5406268713814</v>
      </c>
      <c r="G18" s="4">
        <v>45814.024257486089</v>
      </c>
      <c r="H18" s="4">
        <v>182256.43165447039</v>
      </c>
      <c r="I18" s="4">
        <v>2593.944777745638</v>
      </c>
      <c r="J18" s="5">
        <f t="shared" si="0"/>
        <v>258058</v>
      </c>
      <c r="K18" s="28"/>
      <c r="L18" s="33"/>
      <c r="M18" s="33"/>
      <c r="N18" s="34"/>
      <c r="O18" s="34"/>
      <c r="P18" s="25"/>
      <c r="Q18" s="25"/>
      <c r="R18" s="25"/>
      <c r="S18" s="25"/>
      <c r="T18" s="25"/>
      <c r="U18" s="25"/>
    </row>
    <row r="19" spans="1:21" s="7" customFormat="1" ht="20.100000000000001" customHeight="1" x14ac:dyDescent="0.35">
      <c r="A19" s="3" t="s">
        <v>20</v>
      </c>
      <c r="B19" s="4">
        <v>14322.946466376829</v>
      </c>
      <c r="C19" s="4">
        <v>16366.397947102907</v>
      </c>
      <c r="D19" s="4">
        <v>1304.2283257012846</v>
      </c>
      <c r="E19" s="4">
        <v>27159.900724664414</v>
      </c>
      <c r="F19" s="4">
        <v>3162.3427444720191</v>
      </c>
      <c r="G19" s="4">
        <v>3705.4780471982303</v>
      </c>
      <c r="H19" s="4">
        <v>30452.184324509155</v>
      </c>
      <c r="I19" s="4">
        <v>4102.8513736890645</v>
      </c>
      <c r="J19" s="5">
        <f t="shared" si="0"/>
        <v>100576.32995371391</v>
      </c>
      <c r="K19" s="28"/>
      <c r="L19" s="33"/>
      <c r="M19" s="33"/>
      <c r="N19" s="34"/>
      <c r="O19" s="34"/>
      <c r="P19" s="44"/>
      <c r="Q19" s="44"/>
      <c r="R19" s="44"/>
      <c r="S19" s="44"/>
      <c r="T19" s="44"/>
      <c r="U19" s="44"/>
    </row>
    <row r="20" spans="1:21" s="7" customFormat="1" ht="20.100000000000001" customHeight="1" x14ac:dyDescent="0.35">
      <c r="A20" s="3" t="s">
        <v>21</v>
      </c>
      <c r="B20" s="4">
        <v>2252.2303405006373</v>
      </c>
      <c r="C20" s="4">
        <v>19006.470910849428</v>
      </c>
      <c r="D20" s="4">
        <v>1793.8539756384741</v>
      </c>
      <c r="E20" s="4">
        <v>4753.2056584815227</v>
      </c>
      <c r="F20" s="4">
        <v>13570.340826748896</v>
      </c>
      <c r="G20" s="4">
        <v>17849.214291241984</v>
      </c>
      <c r="H20" s="4">
        <v>247.49480139031087</v>
      </c>
      <c r="I20" s="4">
        <v>11050.189195148743</v>
      </c>
      <c r="J20" s="5">
        <f t="shared" si="0"/>
        <v>70523</v>
      </c>
      <c r="K20" s="28"/>
      <c r="L20" s="33"/>
      <c r="M20" s="33"/>
      <c r="N20" s="34"/>
      <c r="O20" s="34"/>
      <c r="P20" s="44"/>
      <c r="Q20" s="44"/>
      <c r="R20" s="44"/>
      <c r="S20" s="44"/>
      <c r="T20" s="44"/>
      <c r="U20" s="44"/>
    </row>
    <row r="21" spans="1:21" s="7" customFormat="1" ht="20.100000000000001" customHeight="1" x14ac:dyDescent="0.35">
      <c r="A21" s="3" t="s">
        <v>22</v>
      </c>
      <c r="B21" s="4">
        <v>0</v>
      </c>
      <c r="C21" s="4">
        <v>0</v>
      </c>
      <c r="D21" s="4">
        <v>0</v>
      </c>
      <c r="E21" s="4">
        <v>42077.421532331929</v>
      </c>
      <c r="F21" s="4">
        <v>1328.8439906579833</v>
      </c>
      <c r="G21" s="4">
        <v>992.7138271435565</v>
      </c>
      <c r="H21" s="4">
        <v>391.12425713531616</v>
      </c>
      <c r="I21" s="4">
        <v>0</v>
      </c>
      <c r="J21" s="5">
        <f t="shared" si="0"/>
        <v>44790.103607268778</v>
      </c>
      <c r="K21" s="28"/>
      <c r="L21" s="33"/>
      <c r="M21" s="33"/>
      <c r="N21" s="34"/>
      <c r="O21" s="34"/>
      <c r="P21" s="44"/>
      <c r="Q21" s="44"/>
      <c r="R21" s="44"/>
      <c r="S21" s="44"/>
      <c r="T21" s="44"/>
      <c r="U21" s="44"/>
    </row>
    <row r="22" spans="1:21" s="7" customFormat="1" ht="20.100000000000001" customHeight="1" x14ac:dyDescent="0.35">
      <c r="A22" s="3" t="s">
        <v>23</v>
      </c>
      <c r="B22" s="4">
        <v>7227.840196354533</v>
      </c>
      <c r="C22" s="4">
        <v>16551.720201522028</v>
      </c>
      <c r="D22" s="4">
        <v>1047.6778483257613</v>
      </c>
      <c r="E22" s="4">
        <v>6443.9095866034459</v>
      </c>
      <c r="F22" s="4">
        <v>15361.257334934677</v>
      </c>
      <c r="G22" s="4">
        <v>19525.429648510228</v>
      </c>
      <c r="H22" s="4">
        <v>374.76437219059318</v>
      </c>
      <c r="I22" s="4">
        <v>4912.4008115587339</v>
      </c>
      <c r="J22" s="5">
        <f t="shared" si="0"/>
        <v>71445</v>
      </c>
      <c r="K22" s="28"/>
      <c r="L22" s="33"/>
      <c r="M22" s="33"/>
      <c r="N22" s="34"/>
      <c r="O22" s="34"/>
      <c r="P22" s="44"/>
      <c r="Q22" s="44"/>
      <c r="R22" s="44"/>
      <c r="S22" s="44"/>
      <c r="T22" s="44"/>
      <c r="U22" s="44"/>
    </row>
    <row r="23" spans="1:21" s="7" customFormat="1" ht="20.100000000000001" customHeight="1" x14ac:dyDescent="0.35">
      <c r="A23" s="3" t="s">
        <v>24</v>
      </c>
      <c r="B23" s="4">
        <v>48894.495969817435</v>
      </c>
      <c r="C23" s="4">
        <v>25990.328367351496</v>
      </c>
      <c r="D23" s="4">
        <v>41904.720243294993</v>
      </c>
      <c r="E23" s="4">
        <v>84645.26993495645</v>
      </c>
      <c r="F23" s="4">
        <v>17828.139311966417</v>
      </c>
      <c r="G23" s="4">
        <v>9579.7878484536886</v>
      </c>
      <c r="H23" s="4">
        <v>30579.742848285088</v>
      </c>
      <c r="I23" s="4">
        <v>15713.297483578939</v>
      </c>
      <c r="J23" s="5">
        <f t="shared" si="0"/>
        <v>275135.78200770455</v>
      </c>
      <c r="K23" s="28"/>
      <c r="L23" s="33"/>
      <c r="M23" s="33"/>
      <c r="N23" s="34"/>
      <c r="O23" s="34"/>
      <c r="P23" s="44"/>
      <c r="Q23" s="44"/>
      <c r="R23" s="44"/>
      <c r="S23" s="44"/>
      <c r="T23" s="44"/>
      <c r="U23" s="44"/>
    </row>
    <row r="24" spans="1:21" s="7" customFormat="1" ht="20.100000000000001" customHeight="1" x14ac:dyDescent="0.35">
      <c r="A24" s="3" t="s">
        <v>25</v>
      </c>
      <c r="B24" s="4">
        <v>5429.205101115127</v>
      </c>
      <c r="C24" s="4">
        <v>2304.6023384145983</v>
      </c>
      <c r="D24" s="4">
        <v>6020.6467461607172</v>
      </c>
      <c r="E24" s="4">
        <v>6449.0136915355597</v>
      </c>
      <c r="F24" s="4">
        <v>6501.6132617724625</v>
      </c>
      <c r="G24" s="4">
        <v>4346.9898123153134</v>
      </c>
      <c r="H24" s="4">
        <v>8654.797394950805</v>
      </c>
      <c r="I24" s="4">
        <v>419.58112573449949</v>
      </c>
      <c r="J24" s="5">
        <f t="shared" si="0"/>
        <v>40126.449471999083</v>
      </c>
      <c r="K24" s="28"/>
      <c r="L24" s="33"/>
      <c r="M24" s="33"/>
      <c r="N24" s="34"/>
      <c r="O24" s="34"/>
      <c r="P24" s="44"/>
      <c r="Q24" s="44"/>
      <c r="R24" s="44"/>
      <c r="S24" s="44"/>
      <c r="T24" s="44"/>
      <c r="U24" s="44"/>
    </row>
    <row r="25" spans="1:21" s="7" customFormat="1" ht="20.100000000000001" customHeight="1" x14ac:dyDescent="0.35">
      <c r="A25" s="3" t="s">
        <v>26</v>
      </c>
      <c r="B25" s="4">
        <v>0</v>
      </c>
      <c r="C25" s="4">
        <v>0</v>
      </c>
      <c r="D25" s="4">
        <v>0</v>
      </c>
      <c r="E25" s="4">
        <v>4368</v>
      </c>
      <c r="F25" s="4">
        <v>0</v>
      </c>
      <c r="G25" s="4">
        <v>0</v>
      </c>
      <c r="H25" s="4">
        <v>1</v>
      </c>
      <c r="I25" s="4">
        <v>0</v>
      </c>
      <c r="J25" s="5">
        <f t="shared" si="0"/>
        <v>4369</v>
      </c>
      <c r="K25" s="28"/>
      <c r="L25" s="33"/>
      <c r="M25" s="33"/>
      <c r="N25" s="34"/>
      <c r="O25" s="34"/>
      <c r="P25" s="44"/>
      <c r="Q25" s="44"/>
      <c r="R25" s="44"/>
      <c r="S25" s="44"/>
      <c r="T25" s="44"/>
      <c r="U25" s="44"/>
    </row>
    <row r="26" spans="1:21" s="7" customFormat="1" ht="20.100000000000001" customHeight="1" x14ac:dyDescent="0.35">
      <c r="A26" s="3" t="s">
        <v>27</v>
      </c>
      <c r="B26" s="4">
        <v>3698.0781817110392</v>
      </c>
      <c r="C26" s="4">
        <v>11822.016240812576</v>
      </c>
      <c r="D26" s="4">
        <v>10942.164462395707</v>
      </c>
      <c r="E26" s="4">
        <v>5307.1353719943772</v>
      </c>
      <c r="F26" s="4">
        <v>18081.832624568695</v>
      </c>
      <c r="G26" s="4">
        <v>5013.1540780980786</v>
      </c>
      <c r="H26" s="4">
        <v>7561.9395143135462</v>
      </c>
      <c r="I26" s="4">
        <v>5372.1364549449318</v>
      </c>
      <c r="J26" s="5">
        <f t="shared" si="0"/>
        <v>67798.456928838947</v>
      </c>
      <c r="K26" s="28"/>
      <c r="L26" s="33"/>
      <c r="M26" s="33"/>
      <c r="N26" s="34"/>
      <c r="O26" s="34"/>
      <c r="P26" s="44"/>
      <c r="Q26" s="44"/>
      <c r="R26" s="44"/>
      <c r="S26" s="44"/>
      <c r="T26" s="44"/>
      <c r="U26" s="44"/>
    </row>
    <row r="27" spans="1:21" s="7" customFormat="1" ht="20.100000000000001" customHeight="1" x14ac:dyDescent="0.35">
      <c r="A27" s="3" t="s">
        <v>28</v>
      </c>
      <c r="B27" s="4">
        <v>5011.2384349680033</v>
      </c>
      <c r="C27" s="4">
        <v>681.80010407527755</v>
      </c>
      <c r="D27" s="4">
        <v>766.4475728313264</v>
      </c>
      <c r="E27" s="4">
        <v>3118.0908098745058</v>
      </c>
      <c r="F27" s="4">
        <v>3105.0477411310758</v>
      </c>
      <c r="G27" s="4">
        <v>2318.0008650851905</v>
      </c>
      <c r="H27" s="4">
        <v>8588.0585967440129</v>
      </c>
      <c r="I27" s="4">
        <v>208.31587529060712</v>
      </c>
      <c r="J27" s="5">
        <f t="shared" si="0"/>
        <v>23796.999999999996</v>
      </c>
      <c r="K27" s="28"/>
      <c r="L27" s="33"/>
      <c r="M27" s="33"/>
      <c r="N27" s="34"/>
      <c r="O27" s="34"/>
      <c r="P27" s="44"/>
      <c r="Q27" s="44"/>
      <c r="R27" s="44"/>
      <c r="S27" s="44"/>
      <c r="T27" s="44"/>
      <c r="U27" s="44"/>
    </row>
    <row r="28" spans="1:21" s="7" customFormat="1" ht="20.100000000000001" customHeight="1" x14ac:dyDescent="0.35">
      <c r="A28" s="3" t="s">
        <v>29</v>
      </c>
      <c r="B28" s="4">
        <v>3795.917442249438</v>
      </c>
      <c r="C28" s="4">
        <v>1</v>
      </c>
      <c r="D28" s="4">
        <v>2626.3922726841247</v>
      </c>
      <c r="E28" s="4">
        <v>7659.3875332135913</v>
      </c>
      <c r="F28" s="4">
        <v>10631.548207976612</v>
      </c>
      <c r="G28" s="4">
        <v>5353.7588469568018</v>
      </c>
      <c r="H28" s="4">
        <v>26497.197328381313</v>
      </c>
      <c r="I28" s="4">
        <v>34.069780853517877</v>
      </c>
      <c r="J28" s="5">
        <f t="shared" si="0"/>
        <v>56599.2714123154</v>
      </c>
      <c r="K28" s="28"/>
      <c r="L28" s="33"/>
      <c r="M28" s="33"/>
      <c r="N28" s="34"/>
      <c r="O28" s="34"/>
      <c r="P28" s="44"/>
      <c r="Q28" s="44"/>
      <c r="R28" s="44"/>
      <c r="S28" s="44"/>
      <c r="T28" s="44"/>
      <c r="U28" s="44"/>
    </row>
    <row r="29" spans="1:21" s="7" customFormat="1" ht="20.100000000000001" customHeight="1" x14ac:dyDescent="0.35">
      <c r="A29" s="3" t="s">
        <v>30</v>
      </c>
      <c r="B29" s="4">
        <v>2827.1212296148406</v>
      </c>
      <c r="C29" s="4">
        <v>43.657079646017699</v>
      </c>
      <c r="D29" s="4">
        <v>472.81639374452789</v>
      </c>
      <c r="E29" s="4">
        <v>1195.3304441542484</v>
      </c>
      <c r="F29" s="4">
        <v>3593.2022779037352</v>
      </c>
      <c r="G29" s="4">
        <v>165.06688879142587</v>
      </c>
      <c r="H29" s="4">
        <v>884.90479324820978</v>
      </c>
      <c r="I29" s="4">
        <v>59.900892896994371</v>
      </c>
      <c r="J29" s="5">
        <f t="shared" si="0"/>
        <v>9242</v>
      </c>
      <c r="K29" s="28"/>
      <c r="L29" s="33"/>
      <c r="M29" s="33"/>
      <c r="N29" s="34"/>
      <c r="O29" s="34"/>
      <c r="P29" s="44"/>
      <c r="Q29" s="44"/>
      <c r="R29" s="44"/>
      <c r="S29" s="44"/>
      <c r="T29" s="44"/>
      <c r="U29" s="44"/>
    </row>
    <row r="30" spans="1:21" s="7" customFormat="1" ht="20.100000000000001" customHeight="1" x14ac:dyDescent="0.35">
      <c r="A30" s="3" t="s">
        <v>31</v>
      </c>
      <c r="B30" s="4">
        <v>373.23002257000604</v>
      </c>
      <c r="C30" s="4">
        <v>74.99363057324841</v>
      </c>
      <c r="D30" s="4">
        <v>67</v>
      </c>
      <c r="E30" s="4">
        <v>16279.607884257142</v>
      </c>
      <c r="F30" s="4">
        <v>64.185423568738116</v>
      </c>
      <c r="G30" s="4">
        <v>39.092711784369058</v>
      </c>
      <c r="H30" s="4">
        <v>5</v>
      </c>
      <c r="I30" s="4">
        <v>63.133759820927267</v>
      </c>
      <c r="J30" s="5">
        <f t="shared" si="0"/>
        <v>16966.243432574433</v>
      </c>
      <c r="K30" s="28"/>
      <c r="L30" s="33"/>
      <c r="M30" s="33"/>
      <c r="N30" s="34"/>
      <c r="O30" s="34"/>
      <c r="P30" s="44"/>
      <c r="Q30" s="44"/>
      <c r="R30" s="44"/>
      <c r="S30" s="44"/>
      <c r="T30" s="44"/>
      <c r="U30" s="44"/>
    </row>
    <row r="31" spans="1:21" s="7" customFormat="1" ht="20.100000000000001" customHeight="1" x14ac:dyDescent="0.35">
      <c r="A31" s="3" t="s">
        <v>32</v>
      </c>
      <c r="B31" s="4">
        <v>29.689695550351288</v>
      </c>
      <c r="C31" s="4">
        <v>26.696721311475411</v>
      </c>
      <c r="D31" s="4">
        <v>28.178410794602698</v>
      </c>
      <c r="E31" s="4">
        <v>7396.0081861773069</v>
      </c>
      <c r="F31" s="4">
        <v>1594.0461959033896</v>
      </c>
      <c r="G31" s="4">
        <v>185.68557270263869</v>
      </c>
      <c r="H31" s="4">
        <v>197.12473893150639</v>
      </c>
      <c r="I31" s="4">
        <v>134.58451248402849</v>
      </c>
      <c r="J31" s="5">
        <f t="shared" si="0"/>
        <v>9592.014033855301</v>
      </c>
      <c r="K31" s="28"/>
      <c r="L31" s="33"/>
      <c r="M31" s="33"/>
      <c r="N31" s="34"/>
      <c r="O31" s="34"/>
      <c r="P31" s="44"/>
      <c r="Q31" s="44"/>
      <c r="R31" s="44"/>
      <c r="S31" s="44"/>
      <c r="T31" s="44"/>
      <c r="U31" s="44"/>
    </row>
    <row r="32" spans="1:21" s="7" customFormat="1" ht="20.100000000000001" customHeight="1" x14ac:dyDescent="0.35">
      <c r="A32" s="3" t="s">
        <v>33</v>
      </c>
      <c r="B32" s="4">
        <v>281.79487179487182</v>
      </c>
      <c r="C32" s="4">
        <v>7.5625</v>
      </c>
      <c r="D32" s="4">
        <v>95</v>
      </c>
      <c r="E32" s="4">
        <v>5986.3376831501837</v>
      </c>
      <c r="F32" s="4">
        <v>92.892857142857153</v>
      </c>
      <c r="G32" s="4">
        <v>99.769230769230774</v>
      </c>
      <c r="H32" s="4">
        <v>847.14285714285722</v>
      </c>
      <c r="I32" s="4">
        <v>2</v>
      </c>
      <c r="J32" s="5">
        <f t="shared" si="0"/>
        <v>7412.5</v>
      </c>
      <c r="K32" s="28"/>
      <c r="L32" s="33"/>
      <c r="M32" s="33"/>
      <c r="N32" s="34"/>
      <c r="O32" s="34"/>
      <c r="P32" s="44"/>
      <c r="Q32" s="44"/>
      <c r="R32" s="44"/>
      <c r="S32" s="44"/>
      <c r="T32" s="44"/>
      <c r="U32" s="44"/>
    </row>
    <row r="33" spans="1:21" s="7" customFormat="1" ht="20.100000000000001" customHeight="1" x14ac:dyDescent="0.35">
      <c r="A33" s="3" t="s">
        <v>34</v>
      </c>
      <c r="B33" s="4">
        <v>1377.0604090839051</v>
      </c>
      <c r="C33" s="4">
        <v>82.594308168918246</v>
      </c>
      <c r="D33" s="4">
        <v>81.849168646080756</v>
      </c>
      <c r="E33" s="4">
        <v>240.13286147409789</v>
      </c>
      <c r="F33" s="4">
        <v>8848.4812491652792</v>
      </c>
      <c r="G33" s="4">
        <v>153.01153214474823</v>
      </c>
      <c r="H33" s="4">
        <v>897.49247209293821</v>
      </c>
      <c r="I33" s="4">
        <v>65.744966939178184</v>
      </c>
      <c r="J33" s="5">
        <f t="shared" si="0"/>
        <v>11746.366967715147</v>
      </c>
      <c r="K33" s="28"/>
      <c r="L33" s="33"/>
      <c r="M33" s="33"/>
      <c r="N33" s="34"/>
      <c r="O33" s="34"/>
      <c r="P33" s="44"/>
      <c r="Q33" s="44"/>
      <c r="R33" s="44"/>
      <c r="S33" s="44"/>
      <c r="T33" s="44"/>
      <c r="U33" s="44"/>
    </row>
    <row r="34" spans="1:21" s="7" customFormat="1" ht="20.100000000000001" customHeight="1" x14ac:dyDescent="0.35">
      <c r="A34" s="3" t="s">
        <v>84</v>
      </c>
      <c r="B34" s="4">
        <v>0</v>
      </c>
      <c r="C34" s="4">
        <v>0</v>
      </c>
      <c r="D34" s="4">
        <v>7209.7278120737119</v>
      </c>
      <c r="E34" s="4">
        <v>0</v>
      </c>
      <c r="F34" s="4">
        <v>0</v>
      </c>
      <c r="G34" s="4">
        <v>0</v>
      </c>
      <c r="H34" s="4">
        <v>53005.073832370734</v>
      </c>
      <c r="I34" s="4">
        <v>0</v>
      </c>
      <c r="J34" s="5">
        <f t="shared" si="0"/>
        <v>60214.801644444444</v>
      </c>
      <c r="K34" s="28"/>
      <c r="L34" s="33"/>
      <c r="M34" s="33"/>
      <c r="N34" s="34"/>
      <c r="O34" s="34"/>
      <c r="P34" s="44"/>
      <c r="Q34" s="44"/>
      <c r="R34" s="44"/>
      <c r="S34" s="44"/>
      <c r="T34" s="44"/>
      <c r="U34" s="44"/>
    </row>
    <row r="35" spans="1:21" s="7" customFormat="1" ht="20.100000000000001" customHeight="1" x14ac:dyDescent="0.35">
      <c r="A35" s="3" t="s">
        <v>36</v>
      </c>
      <c r="B35" s="4">
        <v>2.5347912524850895</v>
      </c>
      <c r="C35" s="4">
        <v>0</v>
      </c>
      <c r="D35" s="4">
        <v>6.8123393316195369</v>
      </c>
      <c r="E35" s="4">
        <v>10333.004288518561</v>
      </c>
      <c r="F35" s="4">
        <v>1950.5635203009374</v>
      </c>
      <c r="G35" s="4">
        <v>790.14744310917899</v>
      </c>
      <c r="H35" s="4">
        <v>143.44166890253172</v>
      </c>
      <c r="I35" s="4">
        <v>3.803314023781855</v>
      </c>
      <c r="J35" s="5">
        <f t="shared" si="0"/>
        <v>13230.307365439096</v>
      </c>
      <c r="K35" s="28"/>
      <c r="L35" s="33"/>
      <c r="M35" s="33"/>
      <c r="N35" s="34"/>
      <c r="O35" s="34"/>
      <c r="P35" s="44"/>
      <c r="Q35" s="44"/>
      <c r="R35" s="44"/>
      <c r="S35" s="44"/>
      <c r="T35" s="44"/>
      <c r="U35" s="44"/>
    </row>
    <row r="36" spans="1:21" s="7" customFormat="1" ht="20.100000000000001" customHeight="1" x14ac:dyDescent="0.35">
      <c r="A36" s="3" t="s">
        <v>37</v>
      </c>
      <c r="B36" s="4">
        <v>14.588110403397026</v>
      </c>
      <c r="C36" s="4">
        <v>5</v>
      </c>
      <c r="D36" s="4">
        <v>5</v>
      </c>
      <c r="E36" s="4">
        <v>3183.0568814140047</v>
      </c>
      <c r="F36" s="4">
        <v>397.31727926981085</v>
      </c>
      <c r="G36" s="4">
        <v>336.99762940174872</v>
      </c>
      <c r="H36" s="4">
        <v>666.14686801331845</v>
      </c>
      <c r="I36" s="4">
        <v>5.8932314977203202</v>
      </c>
      <c r="J36" s="5">
        <f t="shared" si="0"/>
        <v>4614</v>
      </c>
      <c r="K36" s="28"/>
      <c r="L36" s="33"/>
      <c r="M36" s="33"/>
      <c r="N36" s="34"/>
      <c r="O36" s="34"/>
      <c r="P36" s="44"/>
      <c r="Q36" s="44"/>
      <c r="R36" s="44"/>
      <c r="S36" s="44"/>
      <c r="T36" s="44"/>
      <c r="U36" s="44"/>
    </row>
    <row r="37" spans="1:21" s="7" customFormat="1" ht="20.100000000000001" customHeight="1" x14ac:dyDescent="0.35">
      <c r="A37" s="3" t="s">
        <v>38</v>
      </c>
      <c r="B37" s="4">
        <v>581.77221072226359</v>
      </c>
      <c r="C37" s="4">
        <v>5</v>
      </c>
      <c r="D37" s="4">
        <v>0</v>
      </c>
      <c r="E37" s="4">
        <v>612.27412062546534</v>
      </c>
      <c r="F37" s="4">
        <v>86.476793248945143</v>
      </c>
      <c r="G37" s="4">
        <v>4.1306666666666665</v>
      </c>
      <c r="H37" s="4">
        <v>0</v>
      </c>
      <c r="I37" s="4">
        <v>14.34620873665922</v>
      </c>
      <c r="J37" s="5">
        <f t="shared" si="0"/>
        <v>1304</v>
      </c>
      <c r="K37" s="28"/>
      <c r="L37" s="33"/>
      <c r="M37" s="33"/>
      <c r="N37" s="34"/>
      <c r="O37" s="34"/>
      <c r="P37" s="44"/>
      <c r="Q37" s="44"/>
      <c r="R37" s="44"/>
      <c r="S37" s="44"/>
      <c r="T37" s="44"/>
      <c r="U37" s="44"/>
    </row>
    <row r="38" spans="1:21" s="7" customFormat="1" ht="20.100000000000001" customHeight="1" x14ac:dyDescent="0.35">
      <c r="A38" s="3" t="s">
        <v>39</v>
      </c>
      <c r="B38" s="4">
        <v>0</v>
      </c>
      <c r="C38" s="4">
        <v>0</v>
      </c>
      <c r="D38" s="4">
        <v>0</v>
      </c>
      <c r="E38" s="4">
        <v>5243.5681233933165</v>
      </c>
      <c r="F38" s="4">
        <v>142.21593830334189</v>
      </c>
      <c r="G38" s="4">
        <v>0</v>
      </c>
      <c r="H38" s="4">
        <v>0</v>
      </c>
      <c r="I38" s="4">
        <v>0</v>
      </c>
      <c r="J38" s="5">
        <f t="shared" si="0"/>
        <v>5385.7840616966587</v>
      </c>
      <c r="K38" s="28"/>
      <c r="L38" s="33"/>
      <c r="M38" s="33"/>
      <c r="N38" s="34"/>
      <c r="O38" s="34"/>
      <c r="P38" s="44"/>
      <c r="Q38" s="44"/>
      <c r="R38" s="44"/>
      <c r="S38" s="44"/>
      <c r="T38" s="44"/>
      <c r="U38" s="44"/>
    </row>
    <row r="39" spans="1:21" s="7" customFormat="1" ht="20.100000000000001" customHeight="1" x14ac:dyDescent="0.35">
      <c r="A39" s="3" t="s">
        <v>40</v>
      </c>
      <c r="B39" s="4">
        <v>0</v>
      </c>
      <c r="C39" s="4">
        <v>0</v>
      </c>
      <c r="D39" s="4">
        <v>0</v>
      </c>
      <c r="E39" s="4">
        <v>1540.8129506409796</v>
      </c>
      <c r="F39" s="4">
        <v>49.5</v>
      </c>
      <c r="G39" s="4">
        <v>36.504854368932037</v>
      </c>
      <c r="H39" s="4">
        <v>6.4838709677419351</v>
      </c>
      <c r="I39" s="4">
        <v>0.6983240223463687</v>
      </c>
      <c r="J39" s="5">
        <f t="shared" si="0"/>
        <v>1634</v>
      </c>
      <c r="K39" s="28"/>
      <c r="L39" s="33"/>
      <c r="M39" s="33"/>
      <c r="N39" s="34"/>
      <c r="O39" s="34"/>
      <c r="P39" s="44"/>
      <c r="Q39" s="44"/>
      <c r="R39" s="44"/>
      <c r="S39" s="44"/>
      <c r="T39" s="44"/>
      <c r="U39" s="44"/>
    </row>
    <row r="40" spans="1:21" s="7" customFormat="1" ht="20.100000000000001" customHeight="1" x14ac:dyDescent="0.35">
      <c r="A40" s="3" t="s">
        <v>41</v>
      </c>
      <c r="B40" s="4">
        <v>1184.6560607705328</v>
      </c>
      <c r="C40" s="4">
        <v>609.92621550129832</v>
      </c>
      <c r="D40" s="4">
        <v>260.252221346726</v>
      </c>
      <c r="E40" s="4">
        <v>346.67929764099881</v>
      </c>
      <c r="F40" s="4">
        <v>1284.5847545201459</v>
      </c>
      <c r="G40" s="4">
        <v>1294.4862156954584</v>
      </c>
      <c r="H40" s="4">
        <v>2839.3378891733573</v>
      </c>
      <c r="I40" s="4">
        <v>1493.0773453514826</v>
      </c>
      <c r="J40" s="5">
        <f t="shared" si="0"/>
        <v>9313</v>
      </c>
      <c r="K40" s="28"/>
      <c r="L40" s="33"/>
      <c r="M40" s="33"/>
      <c r="N40" s="34"/>
      <c r="O40" s="34"/>
      <c r="P40" s="44"/>
      <c r="Q40" s="44"/>
      <c r="R40" s="44"/>
      <c r="S40" s="44"/>
      <c r="T40" s="44"/>
      <c r="U40" s="44"/>
    </row>
    <row r="41" spans="1:21" s="7" customFormat="1" ht="20.100000000000001" customHeight="1" x14ac:dyDescent="0.35">
      <c r="A41" s="3" t="s">
        <v>42</v>
      </c>
      <c r="B41" s="4">
        <v>0</v>
      </c>
      <c r="C41" s="4">
        <v>335.08025042686398</v>
      </c>
      <c r="D41" s="4">
        <v>85</v>
      </c>
      <c r="E41" s="4">
        <v>12.782608695652174</v>
      </c>
      <c r="F41" s="4">
        <v>363.99428373462672</v>
      </c>
      <c r="G41" s="4">
        <v>0</v>
      </c>
      <c r="H41" s="4">
        <v>0</v>
      </c>
      <c r="I41" s="4">
        <v>682.14285714285711</v>
      </c>
      <c r="J41" s="5">
        <f t="shared" si="0"/>
        <v>1479</v>
      </c>
      <c r="K41" s="28"/>
      <c r="L41" s="33"/>
      <c r="M41" s="33"/>
      <c r="N41" s="34"/>
      <c r="O41" s="34"/>
      <c r="P41" s="44"/>
      <c r="Q41" s="44"/>
      <c r="R41" s="44"/>
      <c r="S41" s="44"/>
      <c r="T41" s="44"/>
      <c r="U41" s="44"/>
    </row>
    <row r="42" spans="1:21" s="7" customFormat="1" ht="20.100000000000001" customHeight="1" x14ac:dyDescent="0.35">
      <c r="A42" s="3" t="s">
        <v>43</v>
      </c>
      <c r="B42" s="4">
        <v>362</v>
      </c>
      <c r="C42" s="4">
        <v>26.717948717948719</v>
      </c>
      <c r="D42" s="4">
        <v>303.32919254658384</v>
      </c>
      <c r="E42" s="4">
        <v>1393.543027021288</v>
      </c>
      <c r="F42" s="4">
        <v>0</v>
      </c>
      <c r="G42" s="4">
        <v>362.40983171417952</v>
      </c>
      <c r="H42" s="4">
        <v>60</v>
      </c>
      <c r="I42" s="4">
        <v>0</v>
      </c>
      <c r="J42" s="5">
        <f t="shared" si="0"/>
        <v>2508</v>
      </c>
      <c r="K42" s="28"/>
      <c r="L42" s="33"/>
      <c r="M42" s="33"/>
      <c r="N42" s="34"/>
      <c r="O42" s="34"/>
      <c r="P42" s="44"/>
      <c r="Q42" s="44"/>
      <c r="R42" s="44"/>
      <c r="S42" s="44"/>
      <c r="T42" s="44"/>
      <c r="U42" s="44"/>
    </row>
    <row r="43" spans="1:21" s="7" customFormat="1" ht="20.100000000000001" customHeight="1" x14ac:dyDescent="0.35">
      <c r="A43" s="3" t="s">
        <v>44</v>
      </c>
      <c r="B43" s="4">
        <v>513</v>
      </c>
      <c r="C43" s="4">
        <v>0</v>
      </c>
      <c r="D43" s="4">
        <v>478.38461538461536</v>
      </c>
      <c r="E43" s="4">
        <v>847.61538461538464</v>
      </c>
      <c r="F43" s="4">
        <v>0</v>
      </c>
      <c r="G43" s="4">
        <v>60.000000000000007</v>
      </c>
      <c r="H43" s="4">
        <v>0</v>
      </c>
      <c r="I43" s="4">
        <v>0</v>
      </c>
      <c r="J43" s="5">
        <f t="shared" si="0"/>
        <v>1899</v>
      </c>
      <c r="K43" s="28"/>
      <c r="L43" s="33"/>
      <c r="M43" s="33"/>
      <c r="N43" s="34"/>
      <c r="O43" s="34"/>
      <c r="P43" s="44"/>
      <c r="Q43" s="44"/>
      <c r="R43" s="44"/>
      <c r="S43" s="44"/>
      <c r="T43" s="44"/>
      <c r="U43" s="44"/>
    </row>
    <row r="44" spans="1:21" s="7" customFormat="1" ht="20.100000000000001" customHeight="1" x14ac:dyDescent="0.35">
      <c r="A44" s="3" t="s">
        <v>45</v>
      </c>
      <c r="B44" s="4">
        <v>337.92437988297297</v>
      </c>
      <c r="C44" s="4">
        <v>407.07431340872375</v>
      </c>
      <c r="D44" s="4">
        <v>141.61637124487427</v>
      </c>
      <c r="E44" s="4">
        <v>1191.3351252467301</v>
      </c>
      <c r="F44" s="4">
        <v>6539.6740220216461</v>
      </c>
      <c r="G44" s="4">
        <v>3563.5758814357209</v>
      </c>
      <c r="H44" s="4">
        <v>19181.297270555464</v>
      </c>
      <c r="I44" s="4">
        <v>526.50263620386647</v>
      </c>
      <c r="J44" s="5">
        <f t="shared" si="0"/>
        <v>31888.999999999996</v>
      </c>
      <c r="K44" s="28"/>
      <c r="L44" s="33"/>
      <c r="M44" s="33"/>
      <c r="N44" s="34"/>
      <c r="O44" s="34"/>
      <c r="P44" s="44"/>
      <c r="Q44" s="44"/>
      <c r="R44" s="44"/>
      <c r="S44" s="44"/>
      <c r="T44" s="44"/>
      <c r="U44" s="44"/>
    </row>
    <row r="45" spans="1:21" s="7" customFormat="1" ht="20.100000000000001" customHeight="1" x14ac:dyDescent="0.35">
      <c r="A45" s="3" t="s">
        <v>46</v>
      </c>
      <c r="B45" s="4">
        <v>508.39930576285803</v>
      </c>
      <c r="C45" s="4">
        <v>6856.0671394303008</v>
      </c>
      <c r="D45" s="4">
        <v>62.466940690967867</v>
      </c>
      <c r="E45" s="4">
        <v>1789.0234894773898</v>
      </c>
      <c r="F45" s="4">
        <v>6595.4968023972206</v>
      </c>
      <c r="G45" s="4">
        <v>349.0764944356518</v>
      </c>
      <c r="H45" s="4">
        <v>1076.8076665391445</v>
      </c>
      <c r="I45" s="4">
        <v>13697.662161266468</v>
      </c>
      <c r="J45" s="5">
        <f t="shared" si="0"/>
        <v>30935.000000000004</v>
      </c>
      <c r="K45" s="28"/>
      <c r="L45" s="33"/>
      <c r="M45" s="33"/>
      <c r="N45" s="34"/>
      <c r="O45" s="34"/>
      <c r="P45" s="44"/>
      <c r="Q45" s="44"/>
      <c r="R45" s="44"/>
      <c r="S45" s="44"/>
      <c r="T45" s="44"/>
      <c r="U45" s="44"/>
    </row>
    <row r="46" spans="1:21" s="7" customFormat="1" ht="20.100000000000001" customHeight="1" x14ac:dyDescent="0.35">
      <c r="A46" s="3" t="s">
        <v>47</v>
      </c>
      <c r="B46" s="4">
        <v>1727.4524985361013</v>
      </c>
      <c r="C46" s="4">
        <v>5597.8064513113786</v>
      </c>
      <c r="D46" s="4">
        <v>3932.3643499255891</v>
      </c>
      <c r="E46" s="4">
        <v>1956.5766363599537</v>
      </c>
      <c r="F46" s="4">
        <v>4921.9460506564328</v>
      </c>
      <c r="G46" s="4">
        <v>7755.8757624783948</v>
      </c>
      <c r="H46" s="4">
        <v>3621.4278965805047</v>
      </c>
      <c r="I46" s="4">
        <v>1397.5503541516455</v>
      </c>
      <c r="J46" s="5">
        <f t="shared" si="0"/>
        <v>30911</v>
      </c>
      <c r="K46" s="28"/>
      <c r="L46" s="33"/>
      <c r="M46" s="33"/>
      <c r="N46" s="34"/>
      <c r="O46" s="34"/>
      <c r="P46" s="44"/>
      <c r="Q46" s="44"/>
      <c r="R46" s="44"/>
      <c r="S46" s="44"/>
      <c r="T46" s="44"/>
      <c r="U46" s="44"/>
    </row>
    <row r="47" spans="1:21" s="7" customFormat="1" ht="20.100000000000001" customHeight="1" x14ac:dyDescent="0.35">
      <c r="A47" s="3" t="s">
        <v>48</v>
      </c>
      <c r="B47" s="4">
        <v>689.1062929509369</v>
      </c>
      <c r="C47" s="4">
        <v>3.0000000000000004</v>
      </c>
      <c r="D47" s="4">
        <v>2648.3379959699364</v>
      </c>
      <c r="E47" s="4">
        <v>8</v>
      </c>
      <c r="F47" s="4">
        <v>405.4502923976608</v>
      </c>
      <c r="G47" s="4">
        <v>4274.9981030523213</v>
      </c>
      <c r="H47" s="4">
        <v>1621.5607317782126</v>
      </c>
      <c r="I47" s="4">
        <v>387.54658385093165</v>
      </c>
      <c r="J47" s="5">
        <f t="shared" si="0"/>
        <v>10038</v>
      </c>
      <c r="K47" s="28"/>
      <c r="L47" s="33"/>
      <c r="M47" s="33"/>
      <c r="N47" s="34"/>
      <c r="O47" s="34"/>
      <c r="P47" s="44"/>
      <c r="Q47" s="44"/>
      <c r="R47" s="44"/>
      <c r="S47" s="44"/>
      <c r="T47" s="44"/>
      <c r="U47" s="44"/>
    </row>
    <row r="48" spans="1:21" s="7" customFormat="1" ht="20.100000000000001" customHeight="1" x14ac:dyDescent="0.35">
      <c r="A48" s="3" t="s">
        <v>49</v>
      </c>
      <c r="B48" s="4">
        <v>36.434782608695656</v>
      </c>
      <c r="C48" s="4">
        <v>58.521739130434781</v>
      </c>
      <c r="D48" s="4">
        <v>0</v>
      </c>
      <c r="E48" s="4">
        <v>11.043478260869566</v>
      </c>
      <c r="F48" s="4">
        <v>42</v>
      </c>
      <c r="G48" s="4">
        <v>3.1020408163265305</v>
      </c>
      <c r="H48" s="4">
        <v>0</v>
      </c>
      <c r="I48" s="4">
        <v>390.89795918367349</v>
      </c>
      <c r="J48" s="5">
        <f t="shared" si="0"/>
        <v>542</v>
      </c>
      <c r="K48" s="28"/>
      <c r="L48" s="33"/>
      <c r="M48" s="33"/>
      <c r="N48" s="34"/>
      <c r="O48" s="34"/>
      <c r="P48" s="44"/>
      <c r="Q48" s="44"/>
      <c r="R48" s="44"/>
      <c r="S48" s="44"/>
      <c r="T48" s="44"/>
      <c r="U48" s="44"/>
    </row>
    <row r="49" spans="1:21" s="7" customFormat="1" ht="20.100000000000001" customHeight="1" x14ac:dyDescent="0.35">
      <c r="A49" s="3" t="s">
        <v>50</v>
      </c>
      <c r="B49" s="4">
        <v>3757.671233224853</v>
      </c>
      <c r="C49" s="4">
        <v>28330.898804003038</v>
      </c>
      <c r="D49" s="4">
        <v>68.629370629370626</v>
      </c>
      <c r="E49" s="4">
        <v>183.2259021255561</v>
      </c>
      <c r="F49" s="4">
        <v>8017.1696440000451</v>
      </c>
      <c r="G49" s="4">
        <v>0</v>
      </c>
      <c r="H49" s="4">
        <v>0</v>
      </c>
      <c r="I49" s="4">
        <v>361.40504601713741</v>
      </c>
      <c r="J49" s="5">
        <f t="shared" si="0"/>
        <v>40718.999999999993</v>
      </c>
      <c r="K49" s="28"/>
      <c r="L49" s="33"/>
      <c r="M49" s="33"/>
      <c r="N49" s="34"/>
      <c r="O49" s="34"/>
      <c r="P49" s="44"/>
      <c r="Q49" s="44"/>
      <c r="R49" s="44"/>
      <c r="S49" s="44"/>
      <c r="T49" s="44"/>
      <c r="U49" s="44"/>
    </row>
    <row r="50" spans="1:21" s="7" customFormat="1" ht="20.100000000000001" customHeight="1" x14ac:dyDescent="0.35">
      <c r="A50" s="3" t="s">
        <v>51</v>
      </c>
      <c r="B50" s="4">
        <v>2739.1428159155398</v>
      </c>
      <c r="C50" s="4">
        <v>1455.5237767819362</v>
      </c>
      <c r="D50" s="4">
        <v>2431.1162360550406</v>
      </c>
      <c r="E50" s="4">
        <v>2039.8724437976809</v>
      </c>
      <c r="F50" s="4">
        <v>651.90029325513194</v>
      </c>
      <c r="G50" s="4">
        <v>1844.0600409656258</v>
      </c>
      <c r="H50" s="4">
        <v>3347.3895214341733</v>
      </c>
      <c r="I50" s="4">
        <v>610.99487179487176</v>
      </c>
      <c r="J50" s="5">
        <f t="shared" si="0"/>
        <v>15120.000000000002</v>
      </c>
      <c r="K50" s="28"/>
      <c r="L50" s="33"/>
      <c r="M50" s="33"/>
      <c r="N50" s="34"/>
      <c r="O50" s="34"/>
      <c r="P50" s="44"/>
      <c r="Q50" s="44"/>
      <c r="R50" s="44"/>
      <c r="S50" s="44"/>
      <c r="T50" s="44"/>
      <c r="U50" s="44"/>
    </row>
    <row r="51" spans="1:21" s="7" customFormat="1" ht="20.100000000000001" customHeight="1" x14ac:dyDescent="0.35">
      <c r="A51" s="3" t="s">
        <v>52</v>
      </c>
      <c r="B51" s="4">
        <v>0</v>
      </c>
      <c r="C51" s="4">
        <v>0</v>
      </c>
      <c r="D51" s="4">
        <v>56.142857142857139</v>
      </c>
      <c r="E51" s="4">
        <v>0</v>
      </c>
      <c r="F51" s="4">
        <v>0</v>
      </c>
      <c r="G51" s="4">
        <v>573.85714285714289</v>
      </c>
      <c r="H51" s="4">
        <v>0</v>
      </c>
      <c r="I51" s="4">
        <v>0</v>
      </c>
      <c r="J51" s="5">
        <f t="shared" si="0"/>
        <v>630</v>
      </c>
      <c r="K51" s="28"/>
      <c r="L51" s="33"/>
      <c r="M51" s="33"/>
      <c r="N51" s="34"/>
      <c r="O51" s="34"/>
      <c r="P51" s="44"/>
      <c r="Q51" s="44"/>
      <c r="R51" s="44"/>
      <c r="S51" s="44"/>
      <c r="T51" s="44"/>
      <c r="U51" s="44"/>
    </row>
    <row r="52" spans="1:21" s="7" customFormat="1" ht="20.100000000000001" customHeight="1" x14ac:dyDescent="0.35">
      <c r="A52" s="3" t="s">
        <v>53</v>
      </c>
      <c r="B52" s="4">
        <v>140</v>
      </c>
      <c r="C52" s="4">
        <v>0</v>
      </c>
      <c r="D52" s="4">
        <v>0</v>
      </c>
      <c r="E52" s="4">
        <v>0</v>
      </c>
      <c r="F52" s="4">
        <v>21</v>
      </c>
      <c r="G52" s="4">
        <v>3</v>
      </c>
      <c r="H52" s="4">
        <v>0</v>
      </c>
      <c r="I52" s="4">
        <v>0</v>
      </c>
      <c r="J52" s="5">
        <f t="shared" si="0"/>
        <v>164</v>
      </c>
      <c r="K52" s="28"/>
      <c r="L52" s="33"/>
      <c r="M52" s="33"/>
      <c r="N52" s="34"/>
      <c r="O52" s="34"/>
      <c r="P52" s="44"/>
      <c r="Q52" s="44"/>
      <c r="R52" s="44"/>
      <c r="S52" s="44"/>
      <c r="T52" s="44"/>
      <c r="U52" s="44"/>
    </row>
    <row r="53" spans="1:21" s="7" customFormat="1" ht="20.100000000000001" customHeight="1" x14ac:dyDescent="0.35">
      <c r="A53" s="3" t="s">
        <v>54</v>
      </c>
      <c r="B53" s="4">
        <v>9748.3429955110387</v>
      </c>
      <c r="C53" s="4">
        <v>5423.2523861006785</v>
      </c>
      <c r="D53" s="4">
        <v>51034.66606742805</v>
      </c>
      <c r="E53" s="4">
        <v>1293.0465490925978</v>
      </c>
      <c r="F53" s="4">
        <v>14982.73883249137</v>
      </c>
      <c r="G53" s="4">
        <v>2274.831398651424</v>
      </c>
      <c r="H53" s="4">
        <v>5774.6713866671089</v>
      </c>
      <c r="I53" s="4">
        <v>728.45038405772834</v>
      </c>
      <c r="J53" s="5">
        <f t="shared" si="0"/>
        <v>91259.999999999985</v>
      </c>
      <c r="K53" s="28"/>
      <c r="L53" s="33"/>
      <c r="M53" s="33"/>
      <c r="N53" s="34"/>
      <c r="O53" s="34"/>
      <c r="P53" s="44"/>
      <c r="Q53" s="44"/>
      <c r="R53" s="44"/>
      <c r="S53" s="44"/>
      <c r="T53" s="44"/>
      <c r="U53" s="44"/>
    </row>
    <row r="54" spans="1:21" s="7" customFormat="1" ht="20.100000000000001" customHeight="1" x14ac:dyDescent="0.35">
      <c r="A54" s="3" t="s">
        <v>55</v>
      </c>
      <c r="B54" s="4">
        <v>47589.432888965181</v>
      </c>
      <c r="C54" s="4">
        <v>35710.392667573775</v>
      </c>
      <c r="D54" s="4">
        <v>15532.424451277373</v>
      </c>
      <c r="E54" s="4">
        <v>60694.667765938248</v>
      </c>
      <c r="F54" s="4">
        <v>13476.770014694459</v>
      </c>
      <c r="G54" s="4">
        <v>26471.016527189637</v>
      </c>
      <c r="H54" s="4">
        <v>33970.027311420992</v>
      </c>
      <c r="I54" s="4">
        <v>11986.268372940336</v>
      </c>
      <c r="J54" s="5">
        <f t="shared" si="0"/>
        <v>245431</v>
      </c>
      <c r="K54" s="28"/>
      <c r="L54" s="33"/>
      <c r="M54" s="33"/>
      <c r="N54" s="34"/>
      <c r="O54" s="34"/>
      <c r="P54" s="44"/>
      <c r="Q54" s="44"/>
      <c r="R54" s="44"/>
      <c r="S54" s="44"/>
      <c r="T54" s="44"/>
      <c r="U54" s="44"/>
    </row>
    <row r="55" spans="1:21" s="7" customFormat="1" ht="20.100000000000001" customHeight="1" thickBot="1" x14ac:dyDescent="0.4">
      <c r="A55" s="56" t="s">
        <v>10</v>
      </c>
      <c r="B55" s="57">
        <f t="shared" ref="B55:J55" si="1">SUM(B10:B54)</f>
        <v>233538.72106280518</v>
      </c>
      <c r="C55" s="57">
        <f t="shared" si="1"/>
        <v>1670344.9803200301</v>
      </c>
      <c r="D55" s="57">
        <f t="shared" si="1"/>
        <v>1016790.4548525781</v>
      </c>
      <c r="E55" s="57">
        <f t="shared" si="1"/>
        <v>826477.81843750621</v>
      </c>
      <c r="F55" s="57">
        <f t="shared" si="1"/>
        <v>265383.78256744042</v>
      </c>
      <c r="G55" s="57">
        <f t="shared" si="1"/>
        <v>275549.91178585152</v>
      </c>
      <c r="H55" s="57">
        <f t="shared" si="1"/>
        <v>1219680.7657802692</v>
      </c>
      <c r="I55" s="57">
        <f t="shared" si="1"/>
        <v>214753.68899687228</v>
      </c>
      <c r="J55" s="58">
        <f t="shared" si="1"/>
        <v>5722520.1238033529</v>
      </c>
      <c r="K55" s="28"/>
      <c r="L55" s="33"/>
      <c r="M55" s="33"/>
      <c r="N55" s="34"/>
      <c r="O55" s="34"/>
      <c r="P55" s="44"/>
      <c r="Q55" s="44"/>
      <c r="R55" s="44"/>
      <c r="S55" s="44"/>
      <c r="T55" s="44"/>
      <c r="U55" s="44"/>
    </row>
    <row r="56" spans="1:21" s="25" customFormat="1" ht="21" x14ac:dyDescent="0.35">
      <c r="A56" s="205" t="s">
        <v>262</v>
      </c>
      <c r="B56" s="205"/>
      <c r="C56" s="205"/>
      <c r="D56" s="205"/>
      <c r="E56" s="205"/>
      <c r="F56" s="43"/>
      <c r="G56" s="205"/>
      <c r="H56" s="205"/>
      <c r="I56" s="205"/>
      <c r="K56" s="28"/>
      <c r="L56" s="33"/>
      <c r="M56" s="33"/>
      <c r="N56" s="34"/>
      <c r="O56" s="34"/>
    </row>
    <row r="57" spans="1:21" s="44" customFormat="1" ht="21" x14ac:dyDescent="0.35">
      <c r="A57" s="43" t="s">
        <v>258</v>
      </c>
      <c r="B57" s="205"/>
      <c r="C57" s="205"/>
      <c r="D57" s="205"/>
      <c r="E57" s="205"/>
      <c r="F57" s="205"/>
      <c r="G57" s="205"/>
      <c r="H57" s="205"/>
      <c r="I57" s="205"/>
      <c r="J57" s="25"/>
      <c r="K57" s="28"/>
      <c r="L57" s="33"/>
      <c r="M57" s="33"/>
      <c r="N57" s="34"/>
      <c r="O57" s="34"/>
    </row>
    <row r="58" spans="1:21" s="44" customFormat="1" ht="15" customHeight="1" x14ac:dyDescent="0.35">
      <c r="A58" s="205"/>
      <c r="B58" s="205"/>
      <c r="C58" s="209"/>
      <c r="D58" s="209"/>
      <c r="E58" s="209"/>
      <c r="F58" s="209"/>
      <c r="G58" s="209"/>
      <c r="H58" s="209"/>
      <c r="I58" s="209"/>
      <c r="J58" s="36"/>
      <c r="K58" s="28"/>
      <c r="L58" s="33"/>
      <c r="M58" s="33"/>
      <c r="N58" s="34"/>
      <c r="O58" s="34"/>
    </row>
    <row r="59" spans="1:21" s="25" customFormat="1" ht="21" x14ac:dyDescent="0.35">
      <c r="K59" s="28"/>
      <c r="L59" s="33"/>
      <c r="M59" s="33"/>
      <c r="N59" s="34"/>
      <c r="O59" s="34"/>
    </row>
    <row r="60" spans="1:21" s="25" customFormat="1" ht="21" x14ac:dyDescent="0.35">
      <c r="K60" s="28"/>
      <c r="L60" s="33"/>
      <c r="M60" s="33"/>
      <c r="N60" s="34"/>
      <c r="O60" s="34"/>
    </row>
    <row r="61" spans="1:21" s="25" customFormat="1" ht="21" x14ac:dyDescent="0.35">
      <c r="A61" s="248" t="s">
        <v>126</v>
      </c>
      <c r="B61" s="248"/>
      <c r="C61" s="248"/>
      <c r="D61" s="248"/>
      <c r="E61" s="248"/>
      <c r="F61" s="248"/>
      <c r="G61" s="248"/>
      <c r="H61" s="248"/>
      <c r="I61" s="248"/>
      <c r="J61" s="248"/>
      <c r="K61" s="28"/>
      <c r="L61" s="33"/>
      <c r="M61" s="33"/>
      <c r="N61" s="34"/>
      <c r="O61" s="34"/>
    </row>
    <row r="62" spans="1:21" s="25" customFormat="1" ht="5.25" customHeight="1" x14ac:dyDescent="0.35">
      <c r="K62" s="28"/>
      <c r="L62" s="33"/>
      <c r="M62" s="33"/>
      <c r="N62" s="34"/>
      <c r="O62" s="34"/>
    </row>
    <row r="63" spans="1:21" s="25" customFormat="1" ht="15" customHeight="1" x14ac:dyDescent="0.35">
      <c r="A63" s="248" t="s">
        <v>85</v>
      </c>
      <c r="B63" s="248"/>
      <c r="C63" s="248"/>
      <c r="D63" s="248"/>
      <c r="E63" s="248"/>
      <c r="F63" s="248"/>
      <c r="G63" s="248"/>
      <c r="H63" s="248"/>
      <c r="I63" s="248"/>
      <c r="J63" s="248"/>
      <c r="K63" s="28"/>
      <c r="L63" s="33"/>
      <c r="M63" s="33"/>
      <c r="N63" s="34"/>
      <c r="O63" s="34"/>
    </row>
    <row r="64" spans="1:21" s="25" customFormat="1" ht="16.5" customHeight="1" x14ac:dyDescent="0.35">
      <c r="A64" s="248" t="s">
        <v>83</v>
      </c>
      <c r="B64" s="248"/>
      <c r="C64" s="248"/>
      <c r="D64" s="248"/>
      <c r="E64" s="248"/>
      <c r="F64" s="248"/>
      <c r="G64" s="248"/>
      <c r="H64" s="248"/>
      <c r="I64" s="248"/>
      <c r="J64" s="248"/>
      <c r="K64" s="28"/>
      <c r="L64" s="33"/>
      <c r="M64" s="45"/>
      <c r="N64" s="34"/>
      <c r="O64" s="34"/>
    </row>
    <row r="65" spans="1:21" s="25" customFormat="1" ht="5.25" customHeight="1" thickBot="1" x14ac:dyDescent="0.4">
      <c r="A65" s="27"/>
      <c r="K65" s="28"/>
      <c r="L65" s="33"/>
      <c r="N65" s="34"/>
      <c r="O65" s="34"/>
    </row>
    <row r="66" spans="1:21" ht="19.5" customHeight="1" x14ac:dyDescent="0.35">
      <c r="A66" s="53" t="s">
        <v>1</v>
      </c>
      <c r="B66" s="54" t="s">
        <v>2</v>
      </c>
      <c r="C66" s="54" t="s">
        <v>3</v>
      </c>
      <c r="D66" s="54" t="s">
        <v>4</v>
      </c>
      <c r="E66" s="54" t="s">
        <v>5</v>
      </c>
      <c r="F66" s="54" t="s">
        <v>6</v>
      </c>
      <c r="G66" s="54" t="s">
        <v>7</v>
      </c>
      <c r="H66" s="54" t="s">
        <v>8</v>
      </c>
      <c r="I66" s="54" t="s">
        <v>9</v>
      </c>
      <c r="J66" s="55" t="s">
        <v>10</v>
      </c>
      <c r="K66" s="28"/>
      <c r="L66" s="33"/>
      <c r="M66" s="25"/>
      <c r="N66" s="34"/>
      <c r="O66" s="34"/>
      <c r="P66" s="25"/>
      <c r="Q66" s="25"/>
      <c r="R66" s="25"/>
      <c r="S66" s="25"/>
      <c r="T66" s="25"/>
      <c r="U66" s="25"/>
    </row>
    <row r="67" spans="1:21" ht="20.100000000000001" customHeight="1" x14ac:dyDescent="0.35">
      <c r="A67" s="3" t="s">
        <v>11</v>
      </c>
      <c r="B67" s="4">
        <v>35533.117301453502</v>
      </c>
      <c r="C67" s="4">
        <v>1382533.7139318974</v>
      </c>
      <c r="D67" s="4">
        <v>658707.58719038544</v>
      </c>
      <c r="E67" s="4">
        <v>468745.19954088854</v>
      </c>
      <c r="F67" s="4">
        <v>36061.012772786824</v>
      </c>
      <c r="G67" s="4">
        <v>0</v>
      </c>
      <c r="H67" s="4">
        <v>153838.03177968709</v>
      </c>
      <c r="I67" s="4">
        <v>37365.337482901246</v>
      </c>
      <c r="J67" s="5">
        <f t="shared" ref="J67:J111" si="2">SUM(B67:I67)</f>
        <v>2772784</v>
      </c>
      <c r="K67" s="28"/>
      <c r="L67" s="33"/>
      <c r="M67" s="25"/>
      <c r="N67" s="34"/>
      <c r="O67" s="34"/>
      <c r="P67" s="25"/>
      <c r="Q67" s="25"/>
      <c r="R67" s="25"/>
      <c r="S67" s="25"/>
      <c r="T67" s="25"/>
      <c r="U67" s="25"/>
    </row>
    <row r="68" spans="1:21" ht="20.100000000000001" customHeight="1" x14ac:dyDescent="0.35">
      <c r="A68" s="3" t="s">
        <v>12</v>
      </c>
      <c r="B68" s="4">
        <v>37325.024147044976</v>
      </c>
      <c r="C68" s="4">
        <v>21560.564111813877</v>
      </c>
      <c r="D68" s="4">
        <v>25992.760617531334</v>
      </c>
      <c r="E68" s="4">
        <v>19371.213837325711</v>
      </c>
      <c r="F68" s="4">
        <v>24018.234648515849</v>
      </c>
      <c r="G68" s="4">
        <v>37665.891227394794</v>
      </c>
      <c r="H68" s="4">
        <v>225191.1168951432</v>
      </c>
      <c r="I68" s="4">
        <v>17693.19451523028</v>
      </c>
      <c r="J68" s="5">
        <f t="shared" si="2"/>
        <v>408818</v>
      </c>
      <c r="K68" s="28"/>
      <c r="L68" s="33"/>
      <c r="M68" s="25"/>
      <c r="N68" s="34"/>
      <c r="O68" s="34"/>
      <c r="P68" s="25"/>
      <c r="Q68" s="25"/>
      <c r="R68" s="25"/>
      <c r="S68" s="25"/>
      <c r="T68" s="25"/>
      <c r="U68" s="25"/>
    </row>
    <row r="69" spans="1:21" ht="20.100000000000001" customHeight="1" x14ac:dyDescent="0.35">
      <c r="A69" s="3" t="s">
        <v>13</v>
      </c>
      <c r="B69" s="4">
        <v>0</v>
      </c>
      <c r="C69" s="4">
        <v>0</v>
      </c>
      <c r="D69" s="4">
        <v>19.639344262295083</v>
      </c>
      <c r="E69" s="4">
        <v>0</v>
      </c>
      <c r="F69" s="4">
        <v>0</v>
      </c>
      <c r="G69" s="4">
        <v>12250.360655737706</v>
      </c>
      <c r="H69" s="4">
        <v>0</v>
      </c>
      <c r="I69" s="4">
        <v>0</v>
      </c>
      <c r="J69" s="5">
        <f t="shared" si="2"/>
        <v>12270.000000000002</v>
      </c>
      <c r="K69" s="28"/>
      <c r="L69" s="33"/>
      <c r="M69" s="25"/>
      <c r="N69" s="34"/>
      <c r="O69" s="34"/>
      <c r="P69" s="25"/>
      <c r="Q69" s="25"/>
      <c r="R69" s="25"/>
      <c r="S69" s="25"/>
      <c r="T69" s="25"/>
      <c r="U69" s="25"/>
    </row>
    <row r="70" spans="1:21" ht="20.100000000000001" customHeight="1" x14ac:dyDescent="0.35">
      <c r="A70" s="3" t="s">
        <v>14</v>
      </c>
      <c r="B70" s="4">
        <v>18031.668139288158</v>
      </c>
      <c r="C70" s="4">
        <v>473491.45029990189</v>
      </c>
      <c r="D70" s="4">
        <v>56381.469808232694</v>
      </c>
      <c r="E70" s="4">
        <v>6594.4774617727608</v>
      </c>
      <c r="F70" s="4">
        <v>33957.696610806874</v>
      </c>
      <c r="G70" s="4">
        <v>67993.889386226205</v>
      </c>
      <c r="H70" s="4">
        <v>3040.3010401321658</v>
      </c>
      <c r="I70" s="4">
        <v>137358.21713958011</v>
      </c>
      <c r="J70" s="5">
        <f t="shared" si="2"/>
        <v>796849.16988594085</v>
      </c>
      <c r="K70" s="28"/>
      <c r="L70" s="33"/>
      <c r="M70" s="25"/>
      <c r="N70" s="34"/>
      <c r="O70" s="34"/>
      <c r="P70" s="25"/>
      <c r="Q70" s="25"/>
      <c r="R70" s="25"/>
      <c r="S70" s="25"/>
      <c r="T70" s="25"/>
      <c r="U70" s="25"/>
    </row>
    <row r="71" spans="1:21" ht="20.100000000000001" customHeight="1" x14ac:dyDescent="0.35">
      <c r="A71" s="3" t="s">
        <v>15</v>
      </c>
      <c r="B71" s="4">
        <v>98.576094164456237</v>
      </c>
      <c r="C71" s="4">
        <v>828.14386416012246</v>
      </c>
      <c r="D71" s="4">
        <v>12569.408734666285</v>
      </c>
      <c r="E71" s="4">
        <v>0</v>
      </c>
      <c r="F71" s="4">
        <v>3</v>
      </c>
      <c r="G71" s="4">
        <v>58</v>
      </c>
      <c r="H71" s="4">
        <v>54666.088829104679</v>
      </c>
      <c r="I71" s="4">
        <v>6258.782477904454</v>
      </c>
      <c r="J71" s="5">
        <f t="shared" si="2"/>
        <v>74482</v>
      </c>
      <c r="K71" s="28"/>
      <c r="L71" s="33"/>
      <c r="M71" s="25"/>
      <c r="N71" s="34"/>
      <c r="O71" s="34"/>
      <c r="P71" s="25"/>
      <c r="Q71" s="25"/>
      <c r="R71" s="25"/>
      <c r="S71" s="25"/>
      <c r="T71" s="25"/>
      <c r="U71" s="25"/>
    </row>
    <row r="72" spans="1:21" ht="20.100000000000001" customHeight="1" x14ac:dyDescent="0.35">
      <c r="A72" s="3" t="s">
        <v>16</v>
      </c>
      <c r="B72" s="4">
        <v>9840.1544245281366</v>
      </c>
      <c r="C72" s="4">
        <v>5205.6778127097896</v>
      </c>
      <c r="D72" s="4">
        <v>9726.636386104843</v>
      </c>
      <c r="E72" s="4">
        <v>12726.6758643264</v>
      </c>
      <c r="F72" s="4">
        <v>18754.925976264931</v>
      </c>
      <c r="G72" s="4">
        <v>10598.097061849287</v>
      </c>
      <c r="H72" s="4">
        <v>212883.08187183124</v>
      </c>
      <c r="I72" s="4">
        <v>14962.750602385389</v>
      </c>
      <c r="J72" s="5">
        <f t="shared" si="2"/>
        <v>294698</v>
      </c>
      <c r="K72" s="28"/>
      <c r="L72" s="33"/>
      <c r="M72" s="25"/>
      <c r="N72" s="34"/>
      <c r="O72" s="34"/>
      <c r="P72" s="25"/>
      <c r="Q72" s="25"/>
      <c r="R72" s="25"/>
      <c r="S72" s="25"/>
      <c r="T72" s="25"/>
      <c r="U72" s="25"/>
    </row>
    <row r="73" spans="1:21" ht="20.100000000000001" customHeight="1" x14ac:dyDescent="0.35">
      <c r="A73" s="3" t="s">
        <v>17</v>
      </c>
      <c r="B73" s="4">
        <v>1231.3335754480502</v>
      </c>
      <c r="C73" s="4">
        <v>2130.2809351045153</v>
      </c>
      <c r="D73" s="4">
        <v>21828.499893214099</v>
      </c>
      <c r="E73" s="4">
        <v>1711.2557806557297</v>
      </c>
      <c r="F73" s="4">
        <v>5168.9676880640973</v>
      </c>
      <c r="G73" s="4">
        <v>47810.906686295726</v>
      </c>
      <c r="H73" s="4">
        <v>131658.59368846472</v>
      </c>
      <c r="I73" s="4">
        <v>65126.161752753054</v>
      </c>
      <c r="J73" s="5">
        <f t="shared" si="2"/>
        <v>276666</v>
      </c>
      <c r="K73" s="28"/>
      <c r="L73" s="33"/>
      <c r="M73" s="25"/>
      <c r="N73" s="34"/>
      <c r="O73" s="34"/>
      <c r="P73" s="25"/>
      <c r="Q73" s="25"/>
      <c r="R73" s="25"/>
      <c r="S73" s="25"/>
      <c r="T73" s="25"/>
      <c r="U73" s="25"/>
    </row>
    <row r="74" spans="1:21" ht="20.100000000000001" customHeight="1" x14ac:dyDescent="0.35">
      <c r="A74" s="3" t="s">
        <v>18</v>
      </c>
      <c r="B74" s="4">
        <v>19.681596884128528</v>
      </c>
      <c r="C74" s="4">
        <v>17.366114897760468</v>
      </c>
      <c r="D74" s="4">
        <v>805.22875945529802</v>
      </c>
      <c r="E74" s="4">
        <v>11.818181818181818</v>
      </c>
      <c r="F74" s="4">
        <v>1756.1323180732234</v>
      </c>
      <c r="G74" s="4">
        <v>3826.5842123119019</v>
      </c>
      <c r="H74" s="4">
        <v>5881.0632079908592</v>
      </c>
      <c r="I74" s="4">
        <v>0</v>
      </c>
      <c r="J74" s="5">
        <f t="shared" si="2"/>
        <v>12317.874391431353</v>
      </c>
      <c r="K74" s="28"/>
      <c r="L74" s="33"/>
      <c r="M74" s="25"/>
      <c r="N74" s="34"/>
      <c r="O74" s="34"/>
      <c r="P74" s="25"/>
      <c r="Q74" s="25"/>
      <c r="R74" s="25"/>
      <c r="S74" s="25"/>
      <c r="T74" s="25"/>
      <c r="U74" s="25"/>
    </row>
    <row r="75" spans="1:21" ht="20.100000000000001" customHeight="1" x14ac:dyDescent="0.35">
      <c r="A75" s="3" t="s">
        <v>19</v>
      </c>
      <c r="B75" s="4">
        <v>4948.5174623556859</v>
      </c>
      <c r="C75" s="4">
        <v>6262.561656417105</v>
      </c>
      <c r="D75" s="4">
        <v>23031.245906609263</v>
      </c>
      <c r="E75" s="4">
        <v>4481.9724561213698</v>
      </c>
      <c r="F75" s="4">
        <v>40088.622422568122</v>
      </c>
      <c r="G75" s="4">
        <v>65142.343499650262</v>
      </c>
      <c r="H75" s="4">
        <v>197306.27696081065</v>
      </c>
      <c r="I75" s="4">
        <v>4484.4596354675505</v>
      </c>
      <c r="J75" s="5">
        <f t="shared" si="2"/>
        <v>345746</v>
      </c>
      <c r="K75" s="28"/>
      <c r="L75" s="33"/>
      <c r="M75" s="25"/>
      <c r="N75" s="34"/>
      <c r="O75" s="34"/>
      <c r="P75" s="25"/>
      <c r="Q75" s="25"/>
      <c r="R75" s="25"/>
      <c r="S75" s="25"/>
      <c r="T75" s="25"/>
      <c r="U75" s="25"/>
    </row>
    <row r="76" spans="1:21" ht="20.100000000000001" customHeight="1" x14ac:dyDescent="0.35">
      <c r="A76" s="3" t="s">
        <v>20</v>
      </c>
      <c r="B76" s="4">
        <v>15428.998216069391</v>
      </c>
      <c r="C76" s="4">
        <v>13900.641649735531</v>
      </c>
      <c r="D76" s="4">
        <v>1827.6026374316791</v>
      </c>
      <c r="E76" s="4">
        <v>25392.147294535756</v>
      </c>
      <c r="F76" s="4">
        <v>3133.2875443247872</v>
      </c>
      <c r="G76" s="4">
        <v>2499.5972115949635</v>
      </c>
      <c r="H76" s="4">
        <v>31510.450441720983</v>
      </c>
      <c r="I76" s="4">
        <v>4773.275004586907</v>
      </c>
      <c r="J76" s="5">
        <f t="shared" si="2"/>
        <v>98466</v>
      </c>
      <c r="K76" s="28"/>
      <c r="L76" s="33"/>
      <c r="M76" s="25"/>
      <c r="N76" s="34"/>
      <c r="O76" s="34"/>
      <c r="P76" s="25"/>
      <c r="Q76" s="25"/>
      <c r="R76" s="25"/>
      <c r="S76" s="25"/>
      <c r="T76" s="25"/>
      <c r="U76" s="25"/>
    </row>
    <row r="77" spans="1:21" ht="20.100000000000001" customHeight="1" x14ac:dyDescent="0.35">
      <c r="A77" s="3" t="s">
        <v>21</v>
      </c>
      <c r="B77" s="4">
        <v>1481.4493967864619</v>
      </c>
      <c r="C77" s="4">
        <v>20724.362305707291</v>
      </c>
      <c r="D77" s="4">
        <v>547.59665225808794</v>
      </c>
      <c r="E77" s="4">
        <v>7041.8496916128297</v>
      </c>
      <c r="F77" s="4">
        <v>13618.314740196811</v>
      </c>
      <c r="G77" s="4">
        <v>19402.565476152336</v>
      </c>
      <c r="H77" s="4">
        <v>330.15076451526761</v>
      </c>
      <c r="I77" s="4">
        <v>16648.710972770914</v>
      </c>
      <c r="J77" s="5">
        <f t="shared" si="2"/>
        <v>79795</v>
      </c>
      <c r="K77" s="28"/>
      <c r="L77" s="33"/>
      <c r="M77" s="25"/>
      <c r="N77" s="34"/>
      <c r="O77" s="34"/>
      <c r="P77" s="25"/>
      <c r="Q77" s="25"/>
      <c r="R77" s="25"/>
      <c r="S77" s="25"/>
      <c r="T77" s="25"/>
      <c r="U77" s="25"/>
    </row>
    <row r="78" spans="1:21" ht="20.100000000000001" customHeight="1" x14ac:dyDescent="0.35">
      <c r="A78" s="3" t="s">
        <v>22</v>
      </c>
      <c r="B78" s="4">
        <v>0</v>
      </c>
      <c r="C78" s="4">
        <v>0</v>
      </c>
      <c r="D78" s="4">
        <v>0</v>
      </c>
      <c r="E78" s="4">
        <v>47117.859084195836</v>
      </c>
      <c r="F78" s="4">
        <v>2308.3891067561599</v>
      </c>
      <c r="G78" s="4">
        <v>655.75180904799572</v>
      </c>
      <c r="H78" s="4">
        <v>0</v>
      </c>
      <c r="I78" s="4">
        <v>0</v>
      </c>
      <c r="J78" s="5">
        <f t="shared" si="2"/>
        <v>50081.999999999993</v>
      </c>
      <c r="K78" s="28"/>
      <c r="L78" s="33"/>
      <c r="M78" s="25"/>
      <c r="N78" s="34"/>
      <c r="O78" s="34"/>
      <c r="P78" s="25"/>
      <c r="Q78" s="25"/>
      <c r="R78" s="25"/>
      <c r="S78" s="25"/>
      <c r="T78" s="25"/>
      <c r="U78" s="25"/>
    </row>
    <row r="79" spans="1:21" ht="20.100000000000001" customHeight="1" x14ac:dyDescent="0.35">
      <c r="A79" s="3" t="s">
        <v>23</v>
      </c>
      <c r="B79" s="4">
        <v>7861.7782221168891</v>
      </c>
      <c r="C79" s="4">
        <v>20168.667863167106</v>
      </c>
      <c r="D79" s="4">
        <v>1644.809293393761</v>
      </c>
      <c r="E79" s="4">
        <v>8985.3946562985348</v>
      </c>
      <c r="F79" s="4">
        <v>16128.182228669208</v>
      </c>
      <c r="G79" s="4">
        <v>17590.81957701789</v>
      </c>
      <c r="H79" s="4">
        <v>276.84028791012526</v>
      </c>
      <c r="I79" s="4">
        <v>5175.5078714264855</v>
      </c>
      <c r="J79" s="5">
        <f t="shared" si="2"/>
        <v>77831.999999999985</v>
      </c>
      <c r="K79" s="28"/>
      <c r="L79" s="33"/>
      <c r="M79" s="33"/>
      <c r="N79" s="34"/>
      <c r="O79" s="34"/>
      <c r="P79" s="25"/>
      <c r="Q79" s="25"/>
      <c r="R79" s="25"/>
      <c r="S79" s="25"/>
      <c r="T79" s="25"/>
      <c r="U79" s="25"/>
    </row>
    <row r="80" spans="1:21" ht="20.100000000000001" customHeight="1" x14ac:dyDescent="0.35">
      <c r="A80" s="3" t="s">
        <v>24</v>
      </c>
      <c r="B80" s="4">
        <v>77941.253542120656</v>
      </c>
      <c r="C80" s="4">
        <v>40404.989796053553</v>
      </c>
      <c r="D80" s="4">
        <v>59257.688651597557</v>
      </c>
      <c r="E80" s="4">
        <v>104159.30215980049</v>
      </c>
      <c r="F80" s="4">
        <v>19981.614208807092</v>
      </c>
      <c r="G80" s="4">
        <v>13460.216306315313</v>
      </c>
      <c r="H80" s="4">
        <v>43328.519142097066</v>
      </c>
      <c r="I80" s="4">
        <v>18064.416193208293</v>
      </c>
      <c r="J80" s="5">
        <f t="shared" si="2"/>
        <v>376598</v>
      </c>
      <c r="K80" s="28"/>
      <c r="L80" s="33"/>
      <c r="M80" s="33"/>
      <c r="N80" s="34"/>
      <c r="O80" s="34"/>
      <c r="P80" s="25"/>
      <c r="Q80" s="25"/>
      <c r="R80" s="25"/>
      <c r="S80" s="25"/>
      <c r="T80" s="25"/>
      <c r="U80" s="25"/>
    </row>
    <row r="81" spans="1:21" ht="20.100000000000001" customHeight="1" x14ac:dyDescent="0.35">
      <c r="A81" s="3" t="s">
        <v>25</v>
      </c>
      <c r="B81" s="4">
        <v>15213.658811220592</v>
      </c>
      <c r="C81" s="4">
        <v>18669.584896971464</v>
      </c>
      <c r="D81" s="4">
        <v>24288.695665279884</v>
      </c>
      <c r="E81" s="4">
        <v>27386.294755636522</v>
      </c>
      <c r="F81" s="4">
        <v>12993.860469495268</v>
      </c>
      <c r="G81" s="4">
        <v>16688.006824883949</v>
      </c>
      <c r="H81" s="4">
        <v>12210.115545650851</v>
      </c>
      <c r="I81" s="4">
        <v>891.78303086146309</v>
      </c>
      <c r="J81" s="5">
        <f t="shared" si="2"/>
        <v>128342</v>
      </c>
      <c r="K81" s="28"/>
      <c r="L81" s="33"/>
      <c r="M81" s="33"/>
      <c r="N81" s="34"/>
      <c r="O81" s="34"/>
      <c r="P81" s="25"/>
      <c r="Q81" s="25"/>
      <c r="R81" s="25"/>
      <c r="S81" s="25"/>
      <c r="T81" s="25"/>
      <c r="U81" s="25"/>
    </row>
    <row r="82" spans="1:21" ht="20.100000000000001" customHeight="1" x14ac:dyDescent="0.35">
      <c r="A82" s="3" t="s">
        <v>26</v>
      </c>
      <c r="B82" s="4">
        <v>0</v>
      </c>
      <c r="C82" s="4">
        <v>0</v>
      </c>
      <c r="D82" s="4">
        <v>0</v>
      </c>
      <c r="E82" s="4">
        <v>4633</v>
      </c>
      <c r="F82" s="4">
        <v>0</v>
      </c>
      <c r="G82" s="4">
        <v>0</v>
      </c>
      <c r="H82" s="4">
        <v>0</v>
      </c>
      <c r="I82" s="4">
        <v>0</v>
      </c>
      <c r="J82" s="5">
        <f t="shared" si="2"/>
        <v>4633</v>
      </c>
      <c r="K82" s="28"/>
      <c r="L82" s="33"/>
      <c r="M82" s="33"/>
      <c r="N82" s="34"/>
      <c r="O82" s="34"/>
      <c r="P82" s="25"/>
      <c r="Q82" s="25"/>
      <c r="R82" s="25"/>
      <c r="S82" s="25"/>
      <c r="T82" s="25"/>
      <c r="U82" s="25"/>
    </row>
    <row r="83" spans="1:21" ht="20.100000000000001" customHeight="1" x14ac:dyDescent="0.35">
      <c r="A83" s="3" t="s">
        <v>27</v>
      </c>
      <c r="B83" s="4">
        <v>7990.8924644062736</v>
      </c>
      <c r="C83" s="4">
        <v>31749.073201707819</v>
      </c>
      <c r="D83" s="4">
        <v>14271.923313485484</v>
      </c>
      <c r="E83" s="4">
        <v>16182.372274265213</v>
      </c>
      <c r="F83" s="4">
        <v>21438.557334315672</v>
      </c>
      <c r="G83" s="4">
        <v>13992.639920874572</v>
      </c>
      <c r="H83" s="4">
        <v>11440.72681499091</v>
      </c>
      <c r="I83" s="4">
        <v>7226.8146759540496</v>
      </c>
      <c r="J83" s="5">
        <f t="shared" si="2"/>
        <v>124293</v>
      </c>
      <c r="K83" s="28"/>
      <c r="L83" s="33"/>
      <c r="M83" s="33"/>
      <c r="N83" s="34"/>
      <c r="O83" s="34"/>
      <c r="P83" s="25"/>
      <c r="Q83" s="25"/>
      <c r="R83" s="25"/>
      <c r="S83" s="25"/>
      <c r="T83" s="25"/>
      <c r="U83" s="25"/>
    </row>
    <row r="84" spans="1:21" ht="20.100000000000001" customHeight="1" x14ac:dyDescent="0.35">
      <c r="A84" s="3" t="s">
        <v>28</v>
      </c>
      <c r="B84" s="4">
        <v>7828.2999218587229</v>
      </c>
      <c r="C84" s="4">
        <v>4478.8119917359345</v>
      </c>
      <c r="D84" s="4">
        <v>4642.1652887166001</v>
      </c>
      <c r="E84" s="4">
        <v>25237.243273308515</v>
      </c>
      <c r="F84" s="4">
        <v>4505.2995483876412</v>
      </c>
      <c r="G84" s="4">
        <v>7001.778960510208</v>
      </c>
      <c r="H84" s="4">
        <v>11034.838420088101</v>
      </c>
      <c r="I84" s="4">
        <v>380.56259539427691</v>
      </c>
      <c r="J84" s="5">
        <f t="shared" si="2"/>
        <v>65109</v>
      </c>
      <c r="K84" s="28"/>
      <c r="L84" s="33"/>
      <c r="M84" s="33"/>
      <c r="N84" s="34"/>
      <c r="O84" s="34"/>
      <c r="P84" s="25"/>
      <c r="Q84" s="25"/>
      <c r="R84" s="25"/>
      <c r="S84" s="25"/>
      <c r="T84" s="25"/>
      <c r="U84" s="25"/>
    </row>
    <row r="85" spans="1:21" ht="20.100000000000001" customHeight="1" x14ac:dyDescent="0.35">
      <c r="A85" s="3" t="s">
        <v>29</v>
      </c>
      <c r="B85" s="4">
        <v>6131.2847878361526</v>
      </c>
      <c r="C85" s="4">
        <v>0</v>
      </c>
      <c r="D85" s="4">
        <v>5249.087058104602</v>
      </c>
      <c r="E85" s="4">
        <v>12895.776992376384</v>
      </c>
      <c r="F85" s="4">
        <v>10765.378666297667</v>
      </c>
      <c r="G85" s="4">
        <v>7528.6970579670779</v>
      </c>
      <c r="H85" s="4">
        <v>26256.947226665961</v>
      </c>
      <c r="I85" s="4">
        <v>223.82821075215202</v>
      </c>
      <c r="J85" s="5">
        <f t="shared" si="2"/>
        <v>69050.999999999985</v>
      </c>
      <c r="K85" s="28"/>
      <c r="L85" s="33"/>
      <c r="M85" s="33"/>
      <c r="N85" s="34"/>
      <c r="O85" s="34"/>
      <c r="P85" s="25"/>
      <c r="Q85" s="25"/>
      <c r="R85" s="25"/>
      <c r="S85" s="25"/>
      <c r="T85" s="25"/>
      <c r="U85" s="25"/>
    </row>
    <row r="86" spans="1:21" ht="20.100000000000001" customHeight="1" x14ac:dyDescent="0.35">
      <c r="A86" s="3" t="s">
        <v>30</v>
      </c>
      <c r="B86" s="4">
        <v>3506.1411149060032</v>
      </c>
      <c r="C86" s="4">
        <v>193.0254106019301</v>
      </c>
      <c r="D86" s="4">
        <v>683.67649550671024</v>
      </c>
      <c r="E86" s="4">
        <v>2746.2374057823313</v>
      </c>
      <c r="F86" s="4">
        <v>5242.2583370754919</v>
      </c>
      <c r="G86" s="4">
        <v>197.99017366448214</v>
      </c>
      <c r="H86" s="4">
        <v>1068.3598717670102</v>
      </c>
      <c r="I86" s="4">
        <v>86.311190696040256</v>
      </c>
      <c r="J86" s="5">
        <f t="shared" si="2"/>
        <v>13724</v>
      </c>
      <c r="K86" s="28"/>
      <c r="L86" s="33"/>
      <c r="M86" s="33"/>
      <c r="N86" s="34"/>
      <c r="O86" s="34"/>
      <c r="P86" s="25"/>
      <c r="Q86" s="25"/>
      <c r="R86" s="25"/>
      <c r="S86" s="25"/>
      <c r="T86" s="25"/>
      <c r="U86" s="25"/>
    </row>
    <row r="87" spans="1:21" ht="20.100000000000001" customHeight="1" x14ac:dyDescent="0.35">
      <c r="A87" s="3" t="s">
        <v>31</v>
      </c>
      <c r="B87" s="4">
        <v>646.97441094219039</v>
      </c>
      <c r="C87" s="4">
        <v>79.302123820665358</v>
      </c>
      <c r="D87" s="4">
        <v>122.21071362107593</v>
      </c>
      <c r="E87" s="4">
        <v>19299.860071488729</v>
      </c>
      <c r="F87" s="4">
        <v>347.92371287529886</v>
      </c>
      <c r="G87" s="4">
        <v>39.165898152569568</v>
      </c>
      <c r="H87" s="4">
        <v>15.763063707945594</v>
      </c>
      <c r="I87" s="4">
        <v>100.05939031287487</v>
      </c>
      <c r="J87" s="5">
        <f t="shared" si="2"/>
        <v>20651.259384921348</v>
      </c>
      <c r="K87" s="28"/>
      <c r="L87" s="33"/>
      <c r="M87" s="33"/>
      <c r="N87" s="34"/>
      <c r="O87" s="34"/>
      <c r="P87" s="25"/>
      <c r="Q87" s="25"/>
      <c r="R87" s="25"/>
      <c r="S87" s="25"/>
      <c r="T87" s="25"/>
      <c r="U87" s="25"/>
    </row>
    <row r="88" spans="1:21" ht="20.100000000000001" customHeight="1" x14ac:dyDescent="0.35">
      <c r="A88" s="3" t="s">
        <v>32</v>
      </c>
      <c r="B88" s="4">
        <v>229.4455322540322</v>
      </c>
      <c r="C88" s="4">
        <v>8.7641250328052873</v>
      </c>
      <c r="D88" s="4">
        <v>27.553763440860216</v>
      </c>
      <c r="E88" s="4">
        <v>10184.585233866859</v>
      </c>
      <c r="F88" s="4">
        <v>2072.6253545720551</v>
      </c>
      <c r="G88" s="4">
        <v>310.81546737137876</v>
      </c>
      <c r="H88" s="4">
        <v>119.03921466991532</v>
      </c>
      <c r="I88" s="4">
        <v>87.171308792093626</v>
      </c>
      <c r="J88" s="5">
        <f t="shared" si="2"/>
        <v>13040</v>
      </c>
      <c r="K88" s="28"/>
      <c r="L88" s="33"/>
      <c r="M88" s="33"/>
      <c r="N88" s="34"/>
      <c r="O88" s="34"/>
      <c r="P88" s="25"/>
      <c r="Q88" s="25"/>
      <c r="R88" s="25"/>
      <c r="S88" s="25"/>
      <c r="T88" s="25"/>
      <c r="U88" s="25"/>
    </row>
    <row r="89" spans="1:21" ht="20.100000000000001" customHeight="1" x14ac:dyDescent="0.35">
      <c r="A89" s="3" t="s">
        <v>33</v>
      </c>
      <c r="B89" s="4">
        <v>0</v>
      </c>
      <c r="C89" s="4">
        <v>112.9248621459642</v>
      </c>
      <c r="D89" s="4">
        <v>669.83899737298623</v>
      </c>
      <c r="E89" s="4">
        <v>109045.92983870488</v>
      </c>
      <c r="F89" s="4">
        <v>177.35145243941224</v>
      </c>
      <c r="G89" s="4">
        <v>7396.6533131249289</v>
      </c>
      <c r="H89" s="4">
        <v>2439.3403445670315</v>
      </c>
      <c r="I89" s="4">
        <v>2.9611916447894076</v>
      </c>
      <c r="J89" s="5">
        <f t="shared" si="2"/>
        <v>119844.99999999999</v>
      </c>
      <c r="K89" s="28"/>
      <c r="L89" s="33"/>
      <c r="M89" s="33"/>
      <c r="N89" s="34"/>
      <c r="O89" s="34"/>
      <c r="P89" s="25"/>
      <c r="Q89" s="25"/>
      <c r="R89" s="25"/>
      <c r="S89" s="25"/>
      <c r="T89" s="25"/>
      <c r="U89" s="25"/>
    </row>
    <row r="90" spans="1:21" ht="20.100000000000001" customHeight="1" x14ac:dyDescent="0.35">
      <c r="A90" s="3" t="s">
        <v>34</v>
      </c>
      <c r="B90" s="4">
        <v>1927.8053423129568</v>
      </c>
      <c r="C90" s="4">
        <v>382.3021115955404</v>
      </c>
      <c r="D90" s="4">
        <v>2378.1673554764729</v>
      </c>
      <c r="E90" s="4">
        <v>1009.7185319106495</v>
      </c>
      <c r="F90" s="4">
        <v>16980.197387768945</v>
      </c>
      <c r="G90" s="4">
        <v>1871.895321853257</v>
      </c>
      <c r="H90" s="4">
        <v>947.09491127507249</v>
      </c>
      <c r="I90" s="4">
        <v>108.81903780710446</v>
      </c>
      <c r="J90" s="5">
        <f t="shared" si="2"/>
        <v>25606</v>
      </c>
      <c r="K90" s="28"/>
      <c r="L90" s="33"/>
      <c r="M90" s="33"/>
      <c r="N90" s="34"/>
      <c r="O90" s="34"/>
      <c r="P90" s="25"/>
      <c r="Q90" s="25"/>
      <c r="R90" s="25"/>
      <c r="S90" s="25"/>
      <c r="T90" s="25"/>
      <c r="U90" s="25"/>
    </row>
    <row r="91" spans="1:21" ht="20.100000000000001" customHeight="1" x14ac:dyDescent="0.35">
      <c r="A91" s="3" t="s">
        <v>84</v>
      </c>
      <c r="B91" s="4">
        <v>0</v>
      </c>
      <c r="C91" s="4">
        <v>0</v>
      </c>
      <c r="D91" s="4">
        <v>8921.3401433308281</v>
      </c>
      <c r="E91" s="4">
        <v>0</v>
      </c>
      <c r="F91" s="4">
        <v>0</v>
      </c>
      <c r="G91" s="4">
        <v>0</v>
      </c>
      <c r="H91" s="4">
        <v>65588.647076113615</v>
      </c>
      <c r="I91" s="4">
        <v>0</v>
      </c>
      <c r="J91" s="5">
        <f t="shared" si="2"/>
        <v>74509.987219444447</v>
      </c>
      <c r="K91" s="28"/>
      <c r="L91" s="33"/>
      <c r="M91" s="33"/>
      <c r="N91" s="34"/>
      <c r="O91" s="34"/>
      <c r="P91" s="25"/>
      <c r="Q91" s="25"/>
      <c r="R91" s="25"/>
      <c r="S91" s="25"/>
      <c r="T91" s="25"/>
      <c r="U91" s="25"/>
    </row>
    <row r="92" spans="1:21" ht="20.100000000000001" customHeight="1" x14ac:dyDescent="0.35">
      <c r="A92" s="3" t="s">
        <v>36</v>
      </c>
      <c r="B92" s="4">
        <v>11.165415243553481</v>
      </c>
      <c r="C92" s="4">
        <v>15.779944462337449</v>
      </c>
      <c r="D92" s="4">
        <v>17.084173529103978</v>
      </c>
      <c r="E92" s="4">
        <v>23766.869642405702</v>
      </c>
      <c r="F92" s="4">
        <v>4924.9543272390338</v>
      </c>
      <c r="G92" s="4">
        <v>1756.2552242946176</v>
      </c>
      <c r="H92" s="4">
        <v>30.11440366677461</v>
      </c>
      <c r="I92" s="4">
        <v>3.7768691588785046</v>
      </c>
      <c r="J92" s="5">
        <f t="shared" si="2"/>
        <v>30526.000000000004</v>
      </c>
      <c r="K92" s="28"/>
      <c r="L92" s="33"/>
      <c r="M92" s="33"/>
      <c r="N92" s="34"/>
      <c r="O92" s="34"/>
      <c r="P92" s="25"/>
      <c r="Q92" s="25"/>
      <c r="R92" s="25"/>
      <c r="S92" s="25"/>
      <c r="T92" s="25"/>
      <c r="U92" s="25"/>
    </row>
    <row r="93" spans="1:21" ht="20.100000000000001" customHeight="1" x14ac:dyDescent="0.35">
      <c r="A93" s="3" t="s">
        <v>37</v>
      </c>
      <c r="B93" s="4">
        <v>20.816963516129096</v>
      </c>
      <c r="C93" s="4">
        <v>7.5749381070272319</v>
      </c>
      <c r="D93" s="4">
        <v>0.48000000000000004</v>
      </c>
      <c r="E93" s="4">
        <v>3341.0241488976435</v>
      </c>
      <c r="F93" s="4">
        <v>505.9528178897902</v>
      </c>
      <c r="G93" s="4">
        <v>421.28997725357209</v>
      </c>
      <c r="H93" s="4">
        <v>485.50658537032075</v>
      </c>
      <c r="I93" s="4">
        <v>9.3545689655172417</v>
      </c>
      <c r="J93" s="5">
        <f t="shared" si="2"/>
        <v>4792.0000000000009</v>
      </c>
      <c r="K93" s="28"/>
      <c r="L93" s="33"/>
      <c r="M93" s="33"/>
      <c r="N93" s="34"/>
      <c r="O93" s="34"/>
      <c r="P93" s="25"/>
      <c r="Q93" s="25"/>
      <c r="R93" s="25"/>
      <c r="S93" s="25"/>
      <c r="T93" s="25"/>
      <c r="U93" s="25"/>
    </row>
    <row r="94" spans="1:21" ht="20.100000000000001" customHeight="1" x14ac:dyDescent="0.35">
      <c r="A94" s="3" t="s">
        <v>38</v>
      </c>
      <c r="B94" s="4">
        <v>552.7013164957483</v>
      </c>
      <c r="C94" s="4">
        <v>3.333333333333333</v>
      </c>
      <c r="D94" s="4">
        <v>0</v>
      </c>
      <c r="E94" s="4">
        <v>980.99814956069724</v>
      </c>
      <c r="F94" s="4">
        <v>57.347826086956523</v>
      </c>
      <c r="G94" s="4">
        <v>0</v>
      </c>
      <c r="H94" s="4">
        <v>0</v>
      </c>
      <c r="I94" s="4">
        <v>19.619374523264682</v>
      </c>
      <c r="J94" s="5">
        <f t="shared" si="2"/>
        <v>1614.0000000000002</v>
      </c>
      <c r="K94" s="28"/>
      <c r="L94" s="33"/>
      <c r="M94" s="33"/>
      <c r="N94" s="34"/>
      <c r="O94" s="34"/>
      <c r="P94" s="25"/>
      <c r="Q94" s="25"/>
      <c r="R94" s="25"/>
      <c r="S94" s="25"/>
      <c r="T94" s="25"/>
      <c r="U94" s="25"/>
    </row>
    <row r="95" spans="1:21" ht="20.100000000000001" customHeight="1" x14ac:dyDescent="0.35">
      <c r="A95" s="3" t="s">
        <v>39</v>
      </c>
      <c r="B95" s="4">
        <v>0</v>
      </c>
      <c r="C95" s="4">
        <v>0</v>
      </c>
      <c r="D95" s="4">
        <v>24.057971014492754</v>
      </c>
      <c r="E95" s="4">
        <v>6531.192028985507</v>
      </c>
      <c r="F95" s="4">
        <v>180.75</v>
      </c>
      <c r="G95" s="4">
        <v>0</v>
      </c>
      <c r="H95" s="4">
        <v>0</v>
      </c>
      <c r="I95" s="4">
        <v>0</v>
      </c>
      <c r="J95" s="5">
        <f t="shared" si="2"/>
        <v>6736</v>
      </c>
      <c r="K95" s="28"/>
      <c r="L95" s="33"/>
      <c r="M95" s="33"/>
      <c r="N95" s="34"/>
      <c r="O95" s="34"/>
      <c r="P95" s="25"/>
      <c r="Q95" s="25"/>
      <c r="R95" s="25"/>
      <c r="S95" s="25"/>
      <c r="T95" s="25"/>
      <c r="U95" s="25"/>
    </row>
    <row r="96" spans="1:21" ht="20.100000000000001" customHeight="1" x14ac:dyDescent="0.35">
      <c r="A96" s="3" t="s">
        <v>40</v>
      </c>
      <c r="B96" s="4">
        <v>0</v>
      </c>
      <c r="C96" s="4">
        <v>0</v>
      </c>
      <c r="D96" s="4">
        <v>0</v>
      </c>
      <c r="E96" s="4">
        <v>2330.2966507177034</v>
      </c>
      <c r="F96" s="4">
        <v>89.703349282296642</v>
      </c>
      <c r="G96" s="4">
        <v>0</v>
      </c>
      <c r="H96" s="4">
        <v>0</v>
      </c>
      <c r="I96" s="4">
        <v>9</v>
      </c>
      <c r="J96" s="5">
        <f t="shared" si="2"/>
        <v>2429</v>
      </c>
      <c r="K96" s="28"/>
      <c r="L96" s="33"/>
      <c r="M96" s="33"/>
      <c r="N96" s="34"/>
      <c r="O96" s="34"/>
      <c r="P96" s="25"/>
      <c r="Q96" s="25"/>
      <c r="R96" s="25"/>
      <c r="S96" s="25"/>
      <c r="T96" s="25"/>
      <c r="U96" s="25"/>
    </row>
    <row r="97" spans="1:21" ht="20.100000000000001" customHeight="1" x14ac:dyDescent="0.35">
      <c r="A97" s="3" t="s">
        <v>41</v>
      </c>
      <c r="B97" s="4">
        <v>1459.070344458969</v>
      </c>
      <c r="C97" s="4">
        <v>2203.6071463382609</v>
      </c>
      <c r="D97" s="4">
        <v>695.56666123565276</v>
      </c>
      <c r="E97" s="4">
        <v>938.46331797489734</v>
      </c>
      <c r="F97" s="4">
        <v>1433.9105793896733</v>
      </c>
      <c r="G97" s="4">
        <v>7206.7607529408942</v>
      </c>
      <c r="H97" s="4">
        <v>1962.3565607950338</v>
      </c>
      <c r="I97" s="4">
        <v>1740.264636866618</v>
      </c>
      <c r="J97" s="5">
        <f t="shared" si="2"/>
        <v>17640</v>
      </c>
      <c r="K97" s="28"/>
      <c r="L97" s="33"/>
      <c r="M97" s="33"/>
      <c r="N97" s="34"/>
      <c r="O97" s="34"/>
      <c r="P97" s="25"/>
      <c r="Q97" s="25"/>
      <c r="R97" s="25"/>
      <c r="S97" s="25"/>
      <c r="T97" s="25"/>
      <c r="U97" s="25"/>
    </row>
    <row r="98" spans="1:21" ht="20.100000000000001" customHeight="1" x14ac:dyDescent="0.35">
      <c r="A98" s="3" t="s">
        <v>42</v>
      </c>
      <c r="B98" s="4">
        <v>0</v>
      </c>
      <c r="C98" s="4">
        <v>28302.576756225691</v>
      </c>
      <c r="D98" s="4">
        <v>196.06898856475595</v>
      </c>
      <c r="E98" s="4">
        <v>4389.2830069052698</v>
      </c>
      <c r="F98" s="4">
        <v>2070.2483232433583</v>
      </c>
      <c r="G98" s="4">
        <v>0</v>
      </c>
      <c r="H98" s="4">
        <v>0</v>
      </c>
      <c r="I98" s="4">
        <v>141.82292506092685</v>
      </c>
      <c r="J98" s="5">
        <f t="shared" si="2"/>
        <v>35100.000000000007</v>
      </c>
      <c r="K98" s="28"/>
      <c r="L98" s="33"/>
      <c r="M98" s="33"/>
      <c r="N98" s="34"/>
      <c r="O98" s="34"/>
      <c r="P98" s="25"/>
      <c r="Q98" s="25"/>
      <c r="R98" s="25"/>
      <c r="S98" s="25"/>
      <c r="T98" s="25"/>
      <c r="U98" s="25"/>
    </row>
    <row r="99" spans="1:21" ht="20.100000000000001" customHeight="1" x14ac:dyDescent="0.35">
      <c r="A99" s="3" t="s">
        <v>43</v>
      </c>
      <c r="B99" s="4">
        <v>901.43248154592777</v>
      </c>
      <c r="C99" s="4">
        <v>1403.2165794810549</v>
      </c>
      <c r="D99" s="4">
        <v>0</v>
      </c>
      <c r="E99" s="4">
        <v>9312.3993894285577</v>
      </c>
      <c r="F99" s="4">
        <v>0</v>
      </c>
      <c r="G99" s="4">
        <v>531.32774535531973</v>
      </c>
      <c r="H99" s="4">
        <v>1158.6238041891393</v>
      </c>
      <c r="I99" s="4">
        <v>0</v>
      </c>
      <c r="J99" s="5">
        <f t="shared" si="2"/>
        <v>13307</v>
      </c>
      <c r="K99" s="28"/>
      <c r="L99" s="33"/>
      <c r="M99" s="33"/>
      <c r="N99" s="34"/>
      <c r="O99" s="34"/>
      <c r="P99" s="25"/>
      <c r="Q99" s="25"/>
      <c r="R99" s="25"/>
      <c r="S99" s="25"/>
      <c r="T99" s="25"/>
      <c r="U99" s="25"/>
    </row>
    <row r="100" spans="1:21" ht="20.100000000000001" customHeight="1" x14ac:dyDescent="0.35">
      <c r="A100" s="3" t="s">
        <v>44</v>
      </c>
      <c r="B100" s="4">
        <v>1010.6328415267611</v>
      </c>
      <c r="C100" s="4">
        <v>265.68378896029213</v>
      </c>
      <c r="D100" s="4">
        <v>22692.987752543115</v>
      </c>
      <c r="E100" s="4">
        <v>19877.321649477239</v>
      </c>
      <c r="F100" s="4">
        <v>0</v>
      </c>
      <c r="G100" s="4">
        <v>0</v>
      </c>
      <c r="H100" s="4">
        <v>1042.3739674925957</v>
      </c>
      <c r="I100" s="4">
        <v>0</v>
      </c>
      <c r="J100" s="5">
        <f t="shared" si="2"/>
        <v>44889.000000000007</v>
      </c>
      <c r="K100" s="28"/>
      <c r="L100" s="33"/>
      <c r="M100" s="33"/>
      <c r="N100" s="34"/>
      <c r="O100" s="34"/>
      <c r="P100" s="25"/>
      <c r="Q100" s="25"/>
      <c r="R100" s="25"/>
      <c r="S100" s="25"/>
      <c r="T100" s="25"/>
      <c r="U100" s="25"/>
    </row>
    <row r="101" spans="1:21" ht="20.100000000000001" customHeight="1" x14ac:dyDescent="0.35">
      <c r="A101" s="3" t="s">
        <v>45</v>
      </c>
      <c r="B101" s="4">
        <v>100039.9477012814</v>
      </c>
      <c r="C101" s="4">
        <v>17407.693786281936</v>
      </c>
      <c r="D101" s="4">
        <v>1528.6836364214155</v>
      </c>
      <c r="E101" s="4">
        <v>33900.434948429487</v>
      </c>
      <c r="F101" s="4">
        <v>350643.41911097395</v>
      </c>
      <c r="G101" s="4">
        <v>103363.14556160556</v>
      </c>
      <c r="H101" s="4">
        <v>44827.02829722262</v>
      </c>
      <c r="I101" s="4">
        <v>11494.646957783698</v>
      </c>
      <c r="J101" s="5">
        <f t="shared" si="2"/>
        <v>663205</v>
      </c>
      <c r="K101" s="28"/>
      <c r="L101" s="33"/>
      <c r="M101" s="33"/>
      <c r="N101" s="34"/>
      <c r="O101" s="34"/>
      <c r="P101" s="25"/>
      <c r="Q101" s="25"/>
      <c r="R101" s="25"/>
      <c r="S101" s="25"/>
      <c r="T101" s="25"/>
      <c r="U101" s="25"/>
    </row>
    <row r="102" spans="1:21" ht="20.100000000000001" customHeight="1" x14ac:dyDescent="0.35">
      <c r="A102" s="3" t="s">
        <v>46</v>
      </c>
      <c r="B102" s="4">
        <v>4529.5587348431372</v>
      </c>
      <c r="C102" s="4">
        <v>47477.600789988006</v>
      </c>
      <c r="D102" s="4">
        <v>3479.2612310865352</v>
      </c>
      <c r="E102" s="4">
        <v>17128.844216121219</v>
      </c>
      <c r="F102" s="4">
        <v>84798.133833249216</v>
      </c>
      <c r="G102" s="4">
        <v>21157.706969901174</v>
      </c>
      <c r="H102" s="4">
        <v>269.579874975238</v>
      </c>
      <c r="I102" s="4">
        <v>36890.314349835469</v>
      </c>
      <c r="J102" s="5">
        <f t="shared" si="2"/>
        <v>215731</v>
      </c>
      <c r="K102" s="28"/>
      <c r="L102" s="33"/>
      <c r="M102" s="33"/>
      <c r="N102" s="34"/>
      <c r="O102" s="34"/>
      <c r="P102" s="25"/>
      <c r="Q102" s="25"/>
      <c r="R102" s="25"/>
      <c r="S102" s="25"/>
      <c r="T102" s="25"/>
      <c r="U102" s="25"/>
    </row>
    <row r="103" spans="1:21" ht="20.100000000000001" customHeight="1" x14ac:dyDescent="0.35">
      <c r="A103" s="3" t="s">
        <v>47</v>
      </c>
      <c r="B103" s="4">
        <v>1658.1287012709872</v>
      </c>
      <c r="C103" s="4">
        <v>42257.932761590186</v>
      </c>
      <c r="D103" s="4">
        <v>31230.318315494675</v>
      </c>
      <c r="E103" s="4">
        <v>13316.207054790946</v>
      </c>
      <c r="F103" s="4">
        <v>13711.02617590358</v>
      </c>
      <c r="G103" s="4">
        <v>34609.132518398197</v>
      </c>
      <c r="H103" s="4">
        <v>3653.0135773418997</v>
      </c>
      <c r="I103" s="4">
        <v>2216.2408952095266</v>
      </c>
      <c r="J103" s="5">
        <f t="shared" si="2"/>
        <v>142652</v>
      </c>
      <c r="K103" s="28"/>
      <c r="L103" s="33"/>
      <c r="M103" s="33"/>
      <c r="N103" s="34"/>
      <c r="O103" s="34"/>
      <c r="P103" s="25"/>
      <c r="Q103" s="25"/>
      <c r="R103" s="25"/>
      <c r="S103" s="25"/>
      <c r="T103" s="25"/>
      <c r="U103" s="25"/>
    </row>
    <row r="104" spans="1:21" ht="20.100000000000001" customHeight="1" x14ac:dyDescent="0.35">
      <c r="A104" s="3" t="s">
        <v>48</v>
      </c>
      <c r="B104" s="4">
        <v>2984.9968889619317</v>
      </c>
      <c r="C104" s="4">
        <v>0</v>
      </c>
      <c r="D104" s="4">
        <v>6065.3790295082072</v>
      </c>
      <c r="E104" s="4">
        <v>0</v>
      </c>
      <c r="F104" s="4">
        <v>985.10470649395256</v>
      </c>
      <c r="G104" s="4">
        <v>10582.151719701928</v>
      </c>
      <c r="H104" s="4">
        <v>2814.4928341408963</v>
      </c>
      <c r="I104" s="4">
        <v>1014.874821193083</v>
      </c>
      <c r="J104" s="5">
        <f t="shared" si="2"/>
        <v>24446.999999999996</v>
      </c>
      <c r="K104" s="28"/>
      <c r="L104" s="33"/>
      <c r="M104" s="33"/>
      <c r="N104" s="34"/>
      <c r="O104" s="34"/>
      <c r="P104" s="25"/>
      <c r="Q104" s="25"/>
      <c r="R104" s="25"/>
      <c r="S104" s="25"/>
      <c r="T104" s="25"/>
      <c r="U104" s="25"/>
    </row>
    <row r="105" spans="1:21" ht="20.100000000000001" customHeight="1" x14ac:dyDescent="0.35">
      <c r="A105" s="3" t="s">
        <v>49</v>
      </c>
      <c r="B105" s="4">
        <v>21616.927573331333</v>
      </c>
      <c r="C105" s="4">
        <v>113053.86549952593</v>
      </c>
      <c r="D105" s="4">
        <v>137.05746997418339</v>
      </c>
      <c r="E105" s="4">
        <v>7892.2265058376142</v>
      </c>
      <c r="F105" s="4">
        <v>131498.80293454029</v>
      </c>
      <c r="G105" s="4">
        <v>5520.37861622122</v>
      </c>
      <c r="H105" s="4">
        <v>59.663498933696339</v>
      </c>
      <c r="I105" s="4">
        <v>96521.077901635712</v>
      </c>
      <c r="J105" s="5">
        <f t="shared" si="2"/>
        <v>376300</v>
      </c>
      <c r="K105" s="28"/>
      <c r="L105" s="33"/>
      <c r="M105" s="33"/>
      <c r="N105" s="34"/>
      <c r="O105" s="34"/>
      <c r="P105" s="25"/>
      <c r="Q105" s="25"/>
      <c r="R105" s="25"/>
      <c r="S105" s="25"/>
      <c r="T105" s="25"/>
      <c r="U105" s="25"/>
    </row>
    <row r="106" spans="1:21" ht="20.100000000000001" customHeight="1" x14ac:dyDescent="0.35">
      <c r="A106" s="3" t="s">
        <v>50</v>
      </c>
      <c r="B106" s="4">
        <v>5260.4175813242628</v>
      </c>
      <c r="C106" s="4">
        <v>72961.343484319717</v>
      </c>
      <c r="D106" s="4">
        <v>193.02903747393668</v>
      </c>
      <c r="E106" s="4">
        <v>1187.4550430464874</v>
      </c>
      <c r="F106" s="4">
        <v>40501.230919145099</v>
      </c>
      <c r="G106" s="4">
        <v>0</v>
      </c>
      <c r="H106" s="4">
        <v>0</v>
      </c>
      <c r="I106" s="4">
        <v>323.52393469049468</v>
      </c>
      <c r="J106" s="5">
        <f t="shared" si="2"/>
        <v>120427.00000000001</v>
      </c>
      <c r="K106" s="28"/>
      <c r="L106" s="33"/>
      <c r="M106" s="33"/>
      <c r="N106" s="34"/>
      <c r="O106" s="34"/>
      <c r="P106" s="25"/>
      <c r="Q106" s="25"/>
      <c r="R106" s="25"/>
      <c r="S106" s="25"/>
      <c r="T106" s="25"/>
      <c r="U106" s="25"/>
    </row>
    <row r="107" spans="1:21" ht="20.100000000000001" customHeight="1" x14ac:dyDescent="0.35">
      <c r="A107" s="3" t="s">
        <v>51</v>
      </c>
      <c r="B107" s="4">
        <v>37903.82734132051</v>
      </c>
      <c r="C107" s="4">
        <v>30473.603300910814</v>
      </c>
      <c r="D107" s="4">
        <v>130510.95888542071</v>
      </c>
      <c r="E107" s="4">
        <v>33230.489291811798</v>
      </c>
      <c r="F107" s="4">
        <v>72701.850625798717</v>
      </c>
      <c r="G107" s="4">
        <v>51085.617141624796</v>
      </c>
      <c r="H107" s="4">
        <v>12162.122064808051</v>
      </c>
      <c r="I107" s="4">
        <v>19211.531348304612</v>
      </c>
      <c r="J107" s="5">
        <f>SUM(B107:I107)</f>
        <v>387280</v>
      </c>
      <c r="K107" s="28"/>
      <c r="L107" s="33"/>
      <c r="M107" s="33"/>
      <c r="N107" s="34"/>
      <c r="O107" s="34"/>
      <c r="P107" s="25"/>
      <c r="Q107" s="25"/>
      <c r="R107" s="25"/>
      <c r="S107" s="25"/>
      <c r="T107" s="25"/>
      <c r="U107" s="25"/>
    </row>
    <row r="108" spans="1:21" ht="20.100000000000001" customHeight="1" x14ac:dyDescent="0.35">
      <c r="A108" s="3" t="s">
        <v>52</v>
      </c>
      <c r="B108" s="4">
        <v>6322.6098202856629</v>
      </c>
      <c r="C108" s="4">
        <v>78.362344582593252</v>
      </c>
      <c r="D108" s="4">
        <v>0</v>
      </c>
      <c r="E108" s="4">
        <v>0</v>
      </c>
      <c r="F108" s="4">
        <v>0</v>
      </c>
      <c r="G108" s="4">
        <v>12758.369567734038</v>
      </c>
      <c r="H108" s="4">
        <v>0</v>
      </c>
      <c r="I108" s="4">
        <v>896.6582673977075</v>
      </c>
      <c r="J108" s="5">
        <f t="shared" si="2"/>
        <v>20056</v>
      </c>
      <c r="K108" s="28"/>
      <c r="L108" s="33"/>
      <c r="M108" s="33"/>
      <c r="N108" s="34"/>
      <c r="O108" s="34"/>
      <c r="P108" s="25"/>
      <c r="Q108" s="25"/>
      <c r="R108" s="25"/>
      <c r="S108" s="25"/>
      <c r="T108" s="25"/>
      <c r="U108" s="25"/>
    </row>
    <row r="109" spans="1:21" ht="20.100000000000001" customHeight="1" x14ac:dyDescent="0.35">
      <c r="A109" s="3" t="s">
        <v>53</v>
      </c>
      <c r="B109" s="4">
        <v>19102.391846192062</v>
      </c>
      <c r="C109" s="4">
        <v>1614.655944143226</v>
      </c>
      <c r="D109" s="4">
        <v>273.30199115044252</v>
      </c>
      <c r="E109" s="4">
        <v>30</v>
      </c>
      <c r="F109" s="4">
        <v>7378.0057027499042</v>
      </c>
      <c r="G109" s="4">
        <v>0</v>
      </c>
      <c r="H109" s="4">
        <v>14.672654690618762</v>
      </c>
      <c r="I109" s="4">
        <v>7479.9718610737464</v>
      </c>
      <c r="J109" s="5">
        <f t="shared" si="2"/>
        <v>35892.999999999993</v>
      </c>
      <c r="K109" s="28"/>
      <c r="L109" s="33"/>
      <c r="M109" s="33"/>
      <c r="N109" s="34"/>
      <c r="O109" s="34"/>
      <c r="P109" s="25"/>
      <c r="Q109" s="25"/>
      <c r="R109" s="25"/>
      <c r="S109" s="25"/>
      <c r="T109" s="25"/>
      <c r="U109" s="25"/>
    </row>
    <row r="110" spans="1:21" ht="20.100000000000001" customHeight="1" x14ac:dyDescent="0.35">
      <c r="A110" s="3" t="s">
        <v>54</v>
      </c>
      <c r="B110" s="4">
        <v>6473.3503950289041</v>
      </c>
      <c r="C110" s="4">
        <v>5313.5626051548124</v>
      </c>
      <c r="D110" s="4">
        <v>359975.08196541294</v>
      </c>
      <c r="E110" s="4">
        <v>7760.7740979198907</v>
      </c>
      <c r="F110" s="4">
        <v>10200.905161078777</v>
      </c>
      <c r="G110" s="4">
        <v>14754.051994915739</v>
      </c>
      <c r="H110" s="4">
        <v>27214.215637484634</v>
      </c>
      <c r="I110" s="4">
        <v>1218.474809670992</v>
      </c>
      <c r="J110" s="5">
        <f t="shared" si="2"/>
        <v>432910.41666666669</v>
      </c>
      <c r="K110" s="28"/>
      <c r="L110" s="33"/>
      <c r="M110" s="33"/>
      <c r="N110" s="34"/>
      <c r="O110" s="34"/>
      <c r="P110" s="25"/>
      <c r="Q110" s="25"/>
      <c r="R110" s="25"/>
      <c r="S110" s="25"/>
      <c r="T110" s="25"/>
      <c r="U110" s="25"/>
    </row>
    <row r="111" spans="1:21" ht="20.100000000000001" customHeight="1" x14ac:dyDescent="0.35">
      <c r="A111" s="3" t="s">
        <v>55</v>
      </c>
      <c r="B111" s="4">
        <v>43588.355310180836</v>
      </c>
      <c r="C111" s="4">
        <v>127673.66403973142</v>
      </c>
      <c r="D111" s="4">
        <v>22691.058157984731</v>
      </c>
      <c r="E111" s="4">
        <v>452410.81068452843</v>
      </c>
      <c r="F111" s="4">
        <v>19848.403908655851</v>
      </c>
      <c r="G111" s="4">
        <v>31731.000870970256</v>
      </c>
      <c r="H111" s="4">
        <v>49933.574444224505</v>
      </c>
      <c r="I111" s="4">
        <v>8253.4659170573213</v>
      </c>
      <c r="J111" s="5">
        <f t="shared" si="2"/>
        <v>756130.33333333337</v>
      </c>
      <c r="K111" s="28"/>
      <c r="L111" s="33"/>
      <c r="M111" s="33"/>
      <c r="N111" s="34"/>
      <c r="O111" s="34"/>
      <c r="P111" s="25"/>
      <c r="Q111" s="25"/>
      <c r="R111" s="25"/>
      <c r="S111" s="25"/>
      <c r="T111" s="25"/>
      <c r="U111" s="25"/>
    </row>
    <row r="112" spans="1:21" ht="20.100000000000001" customHeight="1" thickBot="1" x14ac:dyDescent="0.4">
      <c r="A112" s="56" t="s">
        <v>10</v>
      </c>
      <c r="B112" s="57">
        <f t="shared" ref="B112:J112" si="3">SUM(B67:B111)</f>
        <v>506652.38576080557</v>
      </c>
      <c r="C112" s="57">
        <f t="shared" si="3"/>
        <v>2533416.2661083145</v>
      </c>
      <c r="D112" s="57">
        <f t="shared" si="3"/>
        <v>1513305.207936293</v>
      </c>
      <c r="E112" s="57">
        <f t="shared" si="3"/>
        <v>1573285.2742135313</v>
      </c>
      <c r="F112" s="57">
        <f t="shared" si="3"/>
        <v>1031031.5828307819</v>
      </c>
      <c r="G112" s="57">
        <f t="shared" si="3"/>
        <v>649459.85470891418</v>
      </c>
      <c r="H112" s="57">
        <f t="shared" si="3"/>
        <v>1336658.7256042403</v>
      </c>
      <c r="I112" s="57">
        <f t="shared" si="3"/>
        <v>524463.74371885729</v>
      </c>
      <c r="J112" s="58">
        <f t="shared" si="3"/>
        <v>9668273.0408817381</v>
      </c>
      <c r="K112" s="28"/>
      <c r="L112" s="33"/>
      <c r="M112" s="33"/>
      <c r="N112" s="34"/>
      <c r="O112" s="34"/>
      <c r="P112" s="25"/>
      <c r="Q112" s="25"/>
      <c r="R112" s="25"/>
      <c r="S112" s="25"/>
      <c r="T112" s="25"/>
      <c r="U112" s="25"/>
    </row>
    <row r="113" spans="1:21" s="38" customFormat="1" ht="21" x14ac:dyDescent="0.35">
      <c r="A113" s="214" t="s">
        <v>267</v>
      </c>
      <c r="B113" s="213"/>
      <c r="C113" s="213"/>
      <c r="D113" s="213"/>
      <c r="E113" s="213"/>
      <c r="F113" s="43"/>
      <c r="G113" s="205"/>
      <c r="H113" s="213"/>
      <c r="I113" s="213"/>
      <c r="J113" s="46"/>
      <c r="K113" s="28"/>
      <c r="L113" s="33"/>
      <c r="M113" s="46"/>
      <c r="N113" s="46"/>
      <c r="O113" s="47"/>
      <c r="P113" s="39"/>
      <c r="Q113" s="39"/>
      <c r="R113" s="39"/>
      <c r="S113" s="39"/>
      <c r="T113" s="39"/>
    </row>
    <row r="114" spans="1:21" s="38" customFormat="1" ht="12.75" customHeight="1" x14ac:dyDescent="0.35">
      <c r="A114" s="215" t="s">
        <v>120</v>
      </c>
      <c r="B114" s="205"/>
      <c r="C114" s="205"/>
      <c r="D114" s="205"/>
      <c r="E114" s="205"/>
      <c r="F114" s="207"/>
      <c r="G114" s="207"/>
      <c r="H114" s="207"/>
      <c r="I114" s="207"/>
      <c r="J114" s="48"/>
      <c r="K114" s="28"/>
      <c r="L114" s="33"/>
      <c r="O114" s="47"/>
      <c r="P114" s="39"/>
      <c r="Q114" s="39"/>
      <c r="R114" s="39"/>
      <c r="S114" s="39"/>
      <c r="T114" s="39"/>
    </row>
    <row r="115" spans="1:21" s="38" customFormat="1" ht="20.25" customHeight="1" x14ac:dyDescent="0.35">
      <c r="A115" s="205" t="s">
        <v>268</v>
      </c>
      <c r="B115" s="208"/>
      <c r="C115" s="208"/>
      <c r="D115" s="208"/>
      <c r="E115" s="208"/>
      <c r="F115" s="207"/>
      <c r="G115" s="207"/>
      <c r="H115" s="207"/>
      <c r="I115" s="207"/>
      <c r="J115" s="48"/>
      <c r="K115" s="28"/>
      <c r="L115" s="33"/>
      <c r="O115" s="47"/>
      <c r="P115" s="39"/>
      <c r="Q115" s="39"/>
      <c r="R115" s="39"/>
      <c r="S115" s="39"/>
      <c r="T115" s="39"/>
    </row>
    <row r="116" spans="1:21" s="25" customFormat="1" ht="15.75" customHeight="1" x14ac:dyDescent="0.35">
      <c r="A116" s="43" t="s">
        <v>258</v>
      </c>
      <c r="B116" s="209"/>
      <c r="C116" s="209"/>
      <c r="D116" s="209"/>
      <c r="E116" s="209"/>
      <c r="F116" s="209"/>
      <c r="G116" s="209"/>
      <c r="H116" s="209"/>
      <c r="I116" s="209"/>
      <c r="J116" s="36"/>
      <c r="K116" s="28"/>
      <c r="L116" s="33"/>
      <c r="M116" s="33"/>
      <c r="N116" s="34"/>
      <c r="O116" s="34"/>
    </row>
    <row r="117" spans="1:21" s="25" customFormat="1" ht="12" customHeight="1" x14ac:dyDescent="0.35">
      <c r="A117" s="215"/>
      <c r="B117" s="209"/>
      <c r="C117" s="209"/>
      <c r="D117" s="209"/>
      <c r="E117" s="209"/>
      <c r="F117" s="209"/>
      <c r="G117" s="209"/>
      <c r="H117" s="209"/>
      <c r="I117" s="209"/>
      <c r="J117" s="36"/>
      <c r="K117" s="28"/>
      <c r="L117" s="33"/>
      <c r="M117" s="33"/>
      <c r="N117" s="34"/>
      <c r="O117" s="34"/>
    </row>
    <row r="118" spans="1:21" s="25" customFormat="1" ht="12" customHeight="1" x14ac:dyDescent="0.35">
      <c r="A118" s="205"/>
      <c r="B118" s="209"/>
      <c r="C118" s="209"/>
      <c r="D118" s="209"/>
      <c r="E118" s="209"/>
      <c r="F118" s="209"/>
      <c r="G118" s="209"/>
      <c r="H118" s="209"/>
      <c r="I118" s="209"/>
      <c r="J118" s="36"/>
      <c r="K118" s="28"/>
      <c r="L118" s="33"/>
      <c r="M118" s="33"/>
      <c r="N118" s="34"/>
      <c r="O118" s="34"/>
    </row>
    <row r="119" spans="1:21" s="25" customFormat="1" ht="12" customHeight="1" x14ac:dyDescent="0.35">
      <c r="A119" s="63"/>
      <c r="B119" s="36"/>
      <c r="C119" s="36"/>
      <c r="D119" s="36"/>
      <c r="E119" s="36"/>
      <c r="F119" s="36"/>
      <c r="G119" s="36"/>
      <c r="H119" s="36"/>
      <c r="I119" s="36"/>
      <c r="J119" s="36"/>
      <c r="K119" s="28"/>
      <c r="L119" s="33"/>
      <c r="M119" s="33"/>
      <c r="N119" s="34"/>
      <c r="O119" s="34"/>
    </row>
    <row r="120" spans="1:21" s="25" customFormat="1" ht="21" x14ac:dyDescent="0.35">
      <c r="K120" s="28"/>
      <c r="L120" s="33"/>
      <c r="M120" s="33"/>
      <c r="N120" s="34"/>
      <c r="O120" s="34"/>
    </row>
    <row r="121" spans="1:21" s="25" customFormat="1" ht="21" x14ac:dyDescent="0.35">
      <c r="A121" s="248" t="s">
        <v>126</v>
      </c>
      <c r="B121" s="248"/>
      <c r="C121" s="248"/>
      <c r="D121" s="248"/>
      <c r="E121" s="248"/>
      <c r="F121" s="248"/>
      <c r="G121" s="248"/>
      <c r="H121" s="248"/>
      <c r="I121" s="248"/>
      <c r="J121" s="248"/>
      <c r="K121" s="28"/>
      <c r="L121" s="33"/>
      <c r="M121" s="33"/>
      <c r="N121" s="34"/>
      <c r="O121" s="34"/>
    </row>
    <row r="122" spans="1:21" s="25" customFormat="1" ht="2.25" customHeight="1" x14ac:dyDescent="0.35">
      <c r="K122" s="28"/>
      <c r="L122" s="33"/>
      <c r="M122" s="33"/>
      <c r="N122" s="34"/>
      <c r="O122" s="34"/>
    </row>
    <row r="123" spans="1:21" s="25" customFormat="1" ht="16.5" customHeight="1" x14ac:dyDescent="0.35">
      <c r="A123" s="248" t="s">
        <v>86</v>
      </c>
      <c r="B123" s="248"/>
      <c r="C123" s="248"/>
      <c r="D123" s="248"/>
      <c r="E123" s="248"/>
      <c r="F123" s="248"/>
      <c r="G123" s="248"/>
      <c r="H123" s="248"/>
      <c r="I123" s="248"/>
      <c r="J123" s="248"/>
      <c r="K123" s="28"/>
      <c r="L123" s="33"/>
      <c r="M123" s="33"/>
      <c r="N123" s="34"/>
      <c r="O123" s="34"/>
    </row>
    <row r="124" spans="1:21" s="25" customFormat="1" ht="18" customHeight="1" x14ac:dyDescent="0.35">
      <c r="A124" s="248" t="s">
        <v>87</v>
      </c>
      <c r="B124" s="248"/>
      <c r="C124" s="248"/>
      <c r="D124" s="248"/>
      <c r="E124" s="248"/>
      <c r="F124" s="248"/>
      <c r="G124" s="248"/>
      <c r="H124" s="248"/>
      <c r="I124" s="248"/>
      <c r="J124" s="248"/>
      <c r="K124" s="28"/>
      <c r="L124" s="33"/>
      <c r="M124" s="33"/>
      <c r="N124" s="34"/>
      <c r="O124" s="34"/>
    </row>
    <row r="125" spans="1:21" s="25" customFormat="1" ht="3.75" customHeight="1" thickBot="1" x14ac:dyDescent="0.4">
      <c r="A125" s="27"/>
      <c r="K125" s="28"/>
      <c r="L125" s="33"/>
      <c r="M125" s="33"/>
      <c r="N125" s="34"/>
      <c r="O125" s="34"/>
    </row>
    <row r="126" spans="1:21" ht="26.25" customHeight="1" x14ac:dyDescent="0.35">
      <c r="A126" s="53" t="s">
        <v>1</v>
      </c>
      <c r="B126" s="54" t="s">
        <v>2</v>
      </c>
      <c r="C126" s="54" t="s">
        <v>3</v>
      </c>
      <c r="D126" s="54" t="s">
        <v>4</v>
      </c>
      <c r="E126" s="54" t="s">
        <v>5</v>
      </c>
      <c r="F126" s="54" t="s">
        <v>6</v>
      </c>
      <c r="G126" s="54" t="s">
        <v>7</v>
      </c>
      <c r="H126" s="54" t="s">
        <v>8</v>
      </c>
      <c r="I126" s="54" t="s">
        <v>9</v>
      </c>
      <c r="J126" s="55" t="s">
        <v>10</v>
      </c>
      <c r="K126" s="28"/>
      <c r="L126" s="33"/>
      <c r="M126" s="33"/>
      <c r="N126" s="34"/>
      <c r="O126" s="34"/>
      <c r="P126" s="25"/>
      <c r="Q126" s="25"/>
      <c r="R126" s="25"/>
      <c r="S126" s="25"/>
      <c r="T126" s="25"/>
      <c r="U126" s="25"/>
    </row>
    <row r="127" spans="1:21" ht="20.100000000000001" customHeight="1" x14ac:dyDescent="0.35">
      <c r="A127" s="3" t="s">
        <v>11</v>
      </c>
      <c r="B127" s="4">
        <v>165668.73390083582</v>
      </c>
      <c r="C127" s="4">
        <v>6214678.7682332331</v>
      </c>
      <c r="D127" s="4">
        <v>3396583.0018169275</v>
      </c>
      <c r="E127" s="4">
        <v>2180710.916981624</v>
      </c>
      <c r="F127" s="4">
        <v>137008.92299039997</v>
      </c>
      <c r="G127" s="4">
        <v>0</v>
      </c>
      <c r="H127" s="4">
        <v>690803.53695853264</v>
      </c>
      <c r="I127" s="4">
        <v>183830.11911844646</v>
      </c>
      <c r="J127" s="5">
        <f t="shared" ref="J127:J171" si="4">SUM(B127:I127)</f>
        <v>12969284</v>
      </c>
      <c r="K127" s="28"/>
      <c r="L127" s="33"/>
      <c r="M127" s="33"/>
      <c r="N127" s="34"/>
      <c r="O127" s="34"/>
      <c r="P127" s="25"/>
      <c r="Q127" s="25"/>
      <c r="R127" s="25"/>
      <c r="S127" s="25"/>
      <c r="T127" s="25"/>
      <c r="U127" s="25"/>
    </row>
    <row r="128" spans="1:21" ht="20.100000000000001" customHeight="1" x14ac:dyDescent="0.35">
      <c r="A128" s="3" t="s">
        <v>12</v>
      </c>
      <c r="B128" s="4">
        <v>69015.631810408842</v>
      </c>
      <c r="C128" s="4">
        <v>28360.938322035196</v>
      </c>
      <c r="D128" s="4">
        <v>39616.149300710327</v>
      </c>
      <c r="E128" s="4">
        <v>31020.372783094615</v>
      </c>
      <c r="F128" s="4">
        <v>38357.846874527568</v>
      </c>
      <c r="G128" s="4">
        <v>52911.646150329791</v>
      </c>
      <c r="H128" s="4">
        <v>681701.39849080343</v>
      </c>
      <c r="I128" s="4">
        <v>29205.016268090112</v>
      </c>
      <c r="J128" s="5">
        <f t="shared" si="4"/>
        <v>970188.99999999988</v>
      </c>
      <c r="K128" s="28"/>
      <c r="L128" s="33"/>
      <c r="M128" s="33"/>
      <c r="N128" s="34"/>
      <c r="O128" s="34"/>
      <c r="P128" s="25"/>
      <c r="Q128" s="25"/>
      <c r="R128" s="25"/>
      <c r="S128" s="25"/>
      <c r="T128" s="25"/>
      <c r="U128" s="25"/>
    </row>
    <row r="129" spans="1:21" ht="20.100000000000001" customHeight="1" x14ac:dyDescent="0.35">
      <c r="A129" s="3" t="s">
        <v>13</v>
      </c>
      <c r="B129" s="4">
        <v>0</v>
      </c>
      <c r="C129" s="4">
        <v>0</v>
      </c>
      <c r="D129" s="4">
        <v>62.667608695652177</v>
      </c>
      <c r="E129" s="4">
        <v>0</v>
      </c>
      <c r="F129" s="4">
        <v>0</v>
      </c>
      <c r="G129" s="4">
        <v>25409.33239130435</v>
      </c>
      <c r="H129" s="4">
        <v>0</v>
      </c>
      <c r="I129" s="4">
        <v>0</v>
      </c>
      <c r="J129" s="5">
        <f t="shared" si="4"/>
        <v>25472</v>
      </c>
      <c r="K129" s="28"/>
      <c r="L129" s="33"/>
      <c r="M129" s="33"/>
      <c r="N129" s="34"/>
      <c r="O129" s="34"/>
      <c r="P129" s="25"/>
      <c r="Q129" s="25"/>
      <c r="R129" s="25"/>
      <c r="S129" s="25"/>
      <c r="T129" s="25"/>
      <c r="U129" s="25"/>
    </row>
    <row r="130" spans="1:21" ht="20.100000000000001" customHeight="1" x14ac:dyDescent="0.35">
      <c r="A130" s="3" t="s">
        <v>57</v>
      </c>
      <c r="B130" s="4">
        <v>12895.150247046793</v>
      </c>
      <c r="C130" s="4">
        <v>297687.05447517167</v>
      </c>
      <c r="D130" s="4">
        <v>37980.314966401696</v>
      </c>
      <c r="E130" s="4">
        <v>12735.90142385244</v>
      </c>
      <c r="F130" s="4">
        <v>65657.882669922183</v>
      </c>
      <c r="G130" s="4">
        <v>46926.795741345079</v>
      </c>
      <c r="H130" s="4">
        <v>2865.9997447470869</v>
      </c>
      <c r="I130" s="4">
        <v>97826.900731513029</v>
      </c>
      <c r="J130" s="5">
        <f t="shared" si="4"/>
        <v>574575.99999999988</v>
      </c>
      <c r="K130" s="28"/>
      <c r="L130" s="33"/>
      <c r="M130" s="33"/>
      <c r="N130" s="34"/>
      <c r="O130" s="34"/>
      <c r="P130" s="25"/>
      <c r="Q130" s="25"/>
      <c r="R130" s="25"/>
      <c r="S130" s="25"/>
      <c r="T130" s="25"/>
      <c r="U130" s="25"/>
    </row>
    <row r="131" spans="1:21" ht="20.100000000000001" customHeight="1" x14ac:dyDescent="0.35">
      <c r="A131" s="3" t="s">
        <v>15</v>
      </c>
      <c r="B131" s="4">
        <v>143.44716157205241</v>
      </c>
      <c r="C131" s="4">
        <v>1665.0130883910456</v>
      </c>
      <c r="D131" s="4">
        <v>21475.479691695666</v>
      </c>
      <c r="E131" s="4">
        <v>0</v>
      </c>
      <c r="F131" s="4">
        <v>6</v>
      </c>
      <c r="G131" s="4">
        <v>60</v>
      </c>
      <c r="H131" s="4">
        <v>102993.73742982763</v>
      </c>
      <c r="I131" s="4">
        <v>13259.322628513613</v>
      </c>
      <c r="J131" s="5">
        <f t="shared" si="4"/>
        <v>139603</v>
      </c>
      <c r="K131" s="28"/>
      <c r="L131" s="33"/>
      <c r="M131" s="25"/>
      <c r="N131" s="34"/>
      <c r="O131" s="34"/>
      <c r="P131" s="25"/>
      <c r="Q131" s="25"/>
      <c r="R131" s="25"/>
      <c r="S131" s="25"/>
      <c r="T131" s="25"/>
      <c r="U131" s="25"/>
    </row>
    <row r="132" spans="1:21" ht="20.100000000000001" customHeight="1" x14ac:dyDescent="0.35">
      <c r="A132" s="3" t="s">
        <v>16</v>
      </c>
      <c r="B132" s="4">
        <v>17836.520418028973</v>
      </c>
      <c r="C132" s="4">
        <v>11003.639239873672</v>
      </c>
      <c r="D132" s="4">
        <v>10164.023443821119</v>
      </c>
      <c r="E132" s="4">
        <v>23207.773925405629</v>
      </c>
      <c r="F132" s="4">
        <v>34369.442176034427</v>
      </c>
      <c r="G132" s="4">
        <v>10776.698275645145</v>
      </c>
      <c r="H132" s="4">
        <v>302223.1887107158</v>
      </c>
      <c r="I132" s="4">
        <v>31739.713810475238</v>
      </c>
      <c r="J132" s="5">
        <f t="shared" si="4"/>
        <v>441321</v>
      </c>
      <c r="K132" s="28"/>
      <c r="L132" s="33"/>
      <c r="M132" s="25"/>
      <c r="N132" s="34"/>
      <c r="O132" s="34"/>
      <c r="P132" s="25"/>
      <c r="Q132" s="25"/>
      <c r="R132" s="25"/>
      <c r="S132" s="25"/>
      <c r="T132" s="25"/>
      <c r="U132" s="25"/>
    </row>
    <row r="133" spans="1:21" ht="20.100000000000001" customHeight="1" x14ac:dyDescent="0.35">
      <c r="A133" s="3" t="s">
        <v>17</v>
      </c>
      <c r="B133" s="4">
        <v>1660.9391510120938</v>
      </c>
      <c r="C133" s="4">
        <v>2675.3320004255161</v>
      </c>
      <c r="D133" s="4">
        <v>22679.512985588968</v>
      </c>
      <c r="E133" s="4">
        <v>2688.0426174216145</v>
      </c>
      <c r="F133" s="4">
        <v>9958.750324253213</v>
      </c>
      <c r="G133" s="4">
        <v>45293.799166943783</v>
      </c>
      <c r="H133" s="4">
        <v>152303.75807258248</v>
      </c>
      <c r="I133" s="4">
        <v>93419.865681772353</v>
      </c>
      <c r="J133" s="5">
        <f t="shared" si="4"/>
        <v>330680</v>
      </c>
      <c r="K133" s="28"/>
      <c r="L133" s="33"/>
      <c r="M133" s="25"/>
      <c r="N133" s="34"/>
      <c r="O133" s="34"/>
      <c r="P133" s="25"/>
      <c r="Q133" s="25"/>
      <c r="R133" s="25"/>
      <c r="S133" s="25"/>
      <c r="T133" s="25"/>
      <c r="U133" s="25"/>
    </row>
    <row r="134" spans="1:21" ht="20.100000000000001" customHeight="1" x14ac:dyDescent="0.35">
      <c r="A134" s="3" t="s">
        <v>18</v>
      </c>
      <c r="B134" s="4">
        <v>22.856521739130432</v>
      </c>
      <c r="C134" s="4">
        <v>107.75217391304348</v>
      </c>
      <c r="D134" s="4">
        <v>1282.1217652951971</v>
      </c>
      <c r="E134" s="4">
        <v>12.137614678899084</v>
      </c>
      <c r="F134" s="4">
        <v>3601.4583450950158</v>
      </c>
      <c r="G134" s="4">
        <v>4165.694517540026</v>
      </c>
      <c r="H134" s="4">
        <v>7545.979061738688</v>
      </c>
      <c r="I134" s="4">
        <v>0</v>
      </c>
      <c r="J134" s="5">
        <f t="shared" si="4"/>
        <v>16738</v>
      </c>
      <c r="K134" s="28"/>
      <c r="L134" s="33"/>
      <c r="M134" s="25"/>
      <c r="N134" s="34"/>
      <c r="O134" s="34"/>
      <c r="P134" s="25"/>
      <c r="Q134" s="25"/>
      <c r="R134" s="25"/>
      <c r="S134" s="25"/>
      <c r="T134" s="25"/>
      <c r="U134" s="25"/>
    </row>
    <row r="135" spans="1:21" ht="20.100000000000001" customHeight="1" x14ac:dyDescent="0.35">
      <c r="A135" s="3" t="s">
        <v>19</v>
      </c>
      <c r="B135" s="4">
        <v>10656.082853666068</v>
      </c>
      <c r="C135" s="4">
        <v>12036.959964638916</v>
      </c>
      <c r="D135" s="4">
        <v>31760.73370601036</v>
      </c>
      <c r="E135" s="4">
        <v>5474.0148254398828</v>
      </c>
      <c r="F135" s="4">
        <v>52408.651157207445</v>
      </c>
      <c r="G135" s="4">
        <v>102856.03070748485</v>
      </c>
      <c r="H135" s="4">
        <v>284813.48253317724</v>
      </c>
      <c r="I135" s="4">
        <v>6224.0442523752399</v>
      </c>
      <c r="J135" s="5">
        <f t="shared" si="4"/>
        <v>506230</v>
      </c>
      <c r="K135" s="28"/>
      <c r="L135" s="33"/>
      <c r="M135" s="25"/>
      <c r="N135" s="34"/>
      <c r="O135" s="34"/>
      <c r="P135" s="25"/>
      <c r="Q135" s="25"/>
      <c r="R135" s="25"/>
      <c r="S135" s="25"/>
      <c r="T135" s="25"/>
      <c r="U135" s="25"/>
    </row>
    <row r="136" spans="1:21" ht="20.100000000000001" customHeight="1" x14ac:dyDescent="0.35">
      <c r="A136" s="3" t="s">
        <v>20</v>
      </c>
      <c r="B136" s="4">
        <v>203403.02913382661</v>
      </c>
      <c r="C136" s="4">
        <v>121432.22210852608</v>
      </c>
      <c r="D136" s="4">
        <v>19283.359685433967</v>
      </c>
      <c r="E136" s="4">
        <v>250626.34410487534</v>
      </c>
      <c r="F136" s="4">
        <v>27684.239354219812</v>
      </c>
      <c r="G136" s="4">
        <v>22204.957670831292</v>
      </c>
      <c r="H136" s="4">
        <v>363760.79807221371</v>
      </c>
      <c r="I136" s="4">
        <v>67644.049870073257</v>
      </c>
      <c r="J136" s="5">
        <f t="shared" si="4"/>
        <v>1076039</v>
      </c>
      <c r="K136" s="28"/>
      <c r="L136" s="33"/>
      <c r="M136" s="25"/>
      <c r="N136" s="34"/>
      <c r="O136" s="34"/>
      <c r="P136" s="25"/>
      <c r="Q136" s="25"/>
      <c r="R136" s="25"/>
      <c r="S136" s="25"/>
      <c r="T136" s="25"/>
      <c r="U136" s="25"/>
    </row>
    <row r="137" spans="1:21" ht="20.100000000000001" customHeight="1" x14ac:dyDescent="0.35">
      <c r="A137" s="3" t="s">
        <v>21</v>
      </c>
      <c r="B137" s="4">
        <v>20887.722195487284</v>
      </c>
      <c r="C137" s="4">
        <v>197275.27045949546</v>
      </c>
      <c r="D137" s="4">
        <v>3888.2791911532349</v>
      </c>
      <c r="E137" s="4">
        <v>59975.542012333237</v>
      </c>
      <c r="F137" s="4">
        <v>112622.95587168593</v>
      </c>
      <c r="G137" s="4">
        <v>144590.15438965891</v>
      </c>
      <c r="H137" s="4">
        <v>3730.0801748806671</v>
      </c>
      <c r="I137" s="4">
        <v>181910.99570530528</v>
      </c>
      <c r="J137" s="5">
        <f t="shared" si="4"/>
        <v>724881</v>
      </c>
      <c r="K137" s="28"/>
      <c r="L137" s="33"/>
      <c r="M137" s="25"/>
      <c r="N137" s="34"/>
      <c r="O137" s="34"/>
      <c r="P137" s="25"/>
      <c r="Q137" s="25"/>
      <c r="R137" s="25"/>
      <c r="S137" s="25"/>
      <c r="T137" s="25"/>
      <c r="U137" s="25"/>
    </row>
    <row r="138" spans="1:21" ht="20.100000000000001" customHeight="1" x14ac:dyDescent="0.35">
      <c r="A138" s="3" t="s">
        <v>22</v>
      </c>
      <c r="B138" s="4">
        <v>0</v>
      </c>
      <c r="C138" s="4">
        <v>0</v>
      </c>
      <c r="D138" s="4">
        <v>0</v>
      </c>
      <c r="E138" s="4">
        <v>1816364.0330922802</v>
      </c>
      <c r="F138" s="4">
        <v>33970.466372684481</v>
      </c>
      <c r="G138" s="4">
        <v>5094.500535035203</v>
      </c>
      <c r="H138" s="4">
        <v>0</v>
      </c>
      <c r="I138" s="4">
        <v>0</v>
      </c>
      <c r="J138" s="5">
        <f t="shared" si="4"/>
        <v>1855429</v>
      </c>
      <c r="K138" s="28"/>
      <c r="L138" s="33"/>
      <c r="M138" s="25"/>
      <c r="N138" s="34"/>
      <c r="O138" s="34"/>
      <c r="P138" s="25"/>
      <c r="Q138" s="25"/>
      <c r="R138" s="25"/>
      <c r="S138" s="25"/>
      <c r="T138" s="25"/>
      <c r="U138" s="25"/>
    </row>
    <row r="139" spans="1:21" ht="20.100000000000001" customHeight="1" x14ac:dyDescent="0.35">
      <c r="A139" s="3" t="s">
        <v>23</v>
      </c>
      <c r="B139" s="4">
        <v>102175.04774668069</v>
      </c>
      <c r="C139" s="4">
        <v>179887.62136704288</v>
      </c>
      <c r="D139" s="4">
        <v>10309.712524710701</v>
      </c>
      <c r="E139" s="4">
        <v>89854.143916565125</v>
      </c>
      <c r="F139" s="4">
        <v>150657.20303502271</v>
      </c>
      <c r="G139" s="4">
        <v>116149.90869865776</v>
      </c>
      <c r="H139" s="4">
        <v>2652.4971478691664</v>
      </c>
      <c r="I139" s="4">
        <v>82756.865563450963</v>
      </c>
      <c r="J139" s="5">
        <f t="shared" si="4"/>
        <v>734443</v>
      </c>
      <c r="K139" s="28"/>
      <c r="L139" s="33"/>
      <c r="M139" s="25"/>
      <c r="N139" s="34"/>
      <c r="O139" s="34"/>
      <c r="P139" s="25"/>
      <c r="Q139" s="25"/>
      <c r="R139" s="25"/>
      <c r="S139" s="25"/>
      <c r="T139" s="25"/>
      <c r="U139" s="25"/>
    </row>
    <row r="140" spans="1:21" ht="20.100000000000001" customHeight="1" x14ac:dyDescent="0.35">
      <c r="A140" s="3" t="s">
        <v>24</v>
      </c>
      <c r="B140" s="4">
        <v>948452.56263985997</v>
      </c>
      <c r="C140" s="4">
        <v>365325.66610530909</v>
      </c>
      <c r="D140" s="4">
        <v>482783.80477531679</v>
      </c>
      <c r="E140" s="4">
        <v>1099560.8491055842</v>
      </c>
      <c r="F140" s="4">
        <v>194586.51065384626</v>
      </c>
      <c r="G140" s="4">
        <v>109763.78403497432</v>
      </c>
      <c r="H140" s="4">
        <v>410353.58868630737</v>
      </c>
      <c r="I140" s="4">
        <v>220665.23399880214</v>
      </c>
      <c r="J140" s="5">
        <f t="shared" si="4"/>
        <v>3831492</v>
      </c>
      <c r="K140" s="28"/>
      <c r="L140" s="33"/>
      <c r="M140" s="25"/>
      <c r="N140" s="34"/>
      <c r="O140" s="34"/>
      <c r="P140" s="25"/>
      <c r="Q140" s="25"/>
      <c r="R140" s="25"/>
      <c r="S140" s="25"/>
      <c r="T140" s="25"/>
      <c r="U140" s="25"/>
    </row>
    <row r="141" spans="1:21" ht="20.100000000000001" customHeight="1" x14ac:dyDescent="0.35">
      <c r="A141" s="3" t="s">
        <v>25</v>
      </c>
      <c r="B141" s="4">
        <v>196597.56014576694</v>
      </c>
      <c r="C141" s="4">
        <v>87428.163800096285</v>
      </c>
      <c r="D141" s="4">
        <v>127490.90039058388</v>
      </c>
      <c r="E141" s="4">
        <v>151071.24898748085</v>
      </c>
      <c r="F141" s="4">
        <v>148229.34007804265</v>
      </c>
      <c r="G141" s="4">
        <v>75936.710357580174</v>
      </c>
      <c r="H141" s="4">
        <v>145303.99033389243</v>
      </c>
      <c r="I141" s="4">
        <v>7741.0859065567965</v>
      </c>
      <c r="J141" s="5">
        <f t="shared" si="4"/>
        <v>939799.00000000012</v>
      </c>
      <c r="K141" s="28"/>
      <c r="L141" s="33"/>
      <c r="M141" s="25"/>
      <c r="N141" s="34"/>
      <c r="O141" s="34"/>
      <c r="P141" s="25"/>
      <c r="Q141" s="25"/>
      <c r="R141" s="25"/>
      <c r="S141" s="25"/>
      <c r="T141" s="25"/>
      <c r="U141" s="25"/>
    </row>
    <row r="142" spans="1:21" ht="20.100000000000001" customHeight="1" x14ac:dyDescent="0.35">
      <c r="A142" s="3" t="s">
        <v>26</v>
      </c>
      <c r="B142" s="4">
        <v>0</v>
      </c>
      <c r="C142" s="4">
        <v>0</v>
      </c>
      <c r="D142" s="4">
        <v>0</v>
      </c>
      <c r="E142" s="4">
        <v>33593</v>
      </c>
      <c r="F142" s="4">
        <v>0</v>
      </c>
      <c r="G142" s="4">
        <v>0</v>
      </c>
      <c r="H142" s="4">
        <v>0</v>
      </c>
      <c r="I142" s="4">
        <v>0</v>
      </c>
      <c r="J142" s="5">
        <f t="shared" si="4"/>
        <v>33593</v>
      </c>
      <c r="K142" s="28"/>
      <c r="L142" s="33"/>
      <c r="M142" s="25"/>
      <c r="N142" s="34"/>
      <c r="O142" s="34"/>
      <c r="P142" s="25"/>
      <c r="Q142" s="25"/>
      <c r="R142" s="25"/>
      <c r="S142" s="25"/>
      <c r="T142" s="25"/>
      <c r="U142" s="25"/>
    </row>
    <row r="143" spans="1:21" ht="20.100000000000001" customHeight="1" x14ac:dyDescent="0.35">
      <c r="A143" s="3" t="s">
        <v>27</v>
      </c>
      <c r="B143" s="4">
        <v>68079.235116710202</v>
      </c>
      <c r="C143" s="4">
        <v>206837.24408329869</v>
      </c>
      <c r="D143" s="4">
        <v>73081.889022726886</v>
      </c>
      <c r="E143" s="4">
        <v>86797.401016995747</v>
      </c>
      <c r="F143" s="4">
        <v>99586.088829987071</v>
      </c>
      <c r="G143" s="4">
        <v>85260.219412946477</v>
      </c>
      <c r="H143" s="4">
        <v>77378.162022373945</v>
      </c>
      <c r="I143" s="4">
        <v>101621.760494961</v>
      </c>
      <c r="J143" s="5">
        <f t="shared" si="4"/>
        <v>798642.00000000023</v>
      </c>
      <c r="K143" s="28"/>
      <c r="L143" s="33"/>
      <c r="M143" s="25"/>
      <c r="N143" s="34"/>
      <c r="O143" s="34"/>
      <c r="P143" s="25"/>
      <c r="Q143" s="25"/>
      <c r="R143" s="25"/>
      <c r="S143" s="25"/>
      <c r="T143" s="25"/>
      <c r="U143" s="25"/>
    </row>
    <row r="144" spans="1:21" ht="20.100000000000001" customHeight="1" x14ac:dyDescent="0.35">
      <c r="A144" s="3" t="s">
        <v>28</v>
      </c>
      <c r="B144" s="4">
        <v>155461.86551124728</v>
      </c>
      <c r="C144" s="4">
        <v>19464.719845219995</v>
      </c>
      <c r="D144" s="4">
        <v>28453.402246673853</v>
      </c>
      <c r="E144" s="4">
        <v>148857.67458900472</v>
      </c>
      <c r="F144" s="4">
        <v>49753.936369802715</v>
      </c>
      <c r="G144" s="4">
        <v>40760.746632914641</v>
      </c>
      <c r="H144" s="4">
        <v>102856.51489660538</v>
      </c>
      <c r="I144" s="4">
        <v>4557.1399085314551</v>
      </c>
      <c r="J144" s="5">
        <f t="shared" si="4"/>
        <v>550166</v>
      </c>
      <c r="K144" s="28"/>
      <c r="L144" s="33"/>
      <c r="M144" s="25"/>
      <c r="N144" s="34"/>
      <c r="O144" s="34"/>
      <c r="P144" s="25"/>
      <c r="Q144" s="25"/>
      <c r="R144" s="25"/>
      <c r="S144" s="25"/>
      <c r="T144" s="25"/>
      <c r="U144" s="25"/>
    </row>
    <row r="145" spans="1:21" ht="20.100000000000001" customHeight="1" x14ac:dyDescent="0.35">
      <c r="A145" s="3" t="s">
        <v>29</v>
      </c>
      <c r="B145" s="4">
        <v>102980.3741905038</v>
      </c>
      <c r="C145" s="4">
        <v>0</v>
      </c>
      <c r="D145" s="4">
        <v>103051.05596277703</v>
      </c>
      <c r="E145" s="4">
        <v>299168.7255803154</v>
      </c>
      <c r="F145" s="4">
        <v>231907.61865411673</v>
      </c>
      <c r="G145" s="4">
        <v>95391.8737837972</v>
      </c>
      <c r="H145" s="4">
        <v>444022.69835943612</v>
      </c>
      <c r="I145" s="4">
        <v>3469.6534690535909</v>
      </c>
      <c r="J145" s="5">
        <f t="shared" si="4"/>
        <v>1279991.9999999998</v>
      </c>
      <c r="K145" s="28"/>
      <c r="L145" s="33"/>
      <c r="M145" s="33"/>
      <c r="N145" s="34"/>
      <c r="O145" s="34"/>
      <c r="P145" s="25"/>
      <c r="Q145" s="25"/>
      <c r="R145" s="25"/>
      <c r="S145" s="25"/>
      <c r="T145" s="25"/>
      <c r="U145" s="25"/>
    </row>
    <row r="146" spans="1:21" ht="20.100000000000001" customHeight="1" x14ac:dyDescent="0.35">
      <c r="A146" s="3" t="s">
        <v>30</v>
      </c>
      <c r="B146" s="4">
        <v>104974.7354511203</v>
      </c>
      <c r="C146" s="4">
        <v>593.52255834563448</v>
      </c>
      <c r="D146" s="4">
        <v>10118.589483335329</v>
      </c>
      <c r="E146" s="4">
        <v>47195.111989403551</v>
      </c>
      <c r="F146" s="4">
        <v>160828.75328817911</v>
      </c>
      <c r="G146" s="4">
        <v>2754.1473445395236</v>
      </c>
      <c r="H146" s="4">
        <v>15434.471145685791</v>
      </c>
      <c r="I146" s="4">
        <v>1551.6687393907491</v>
      </c>
      <c r="J146" s="5">
        <f t="shared" si="4"/>
        <v>343450.99999999994</v>
      </c>
      <c r="K146" s="28"/>
      <c r="L146" s="33"/>
      <c r="M146" s="33"/>
      <c r="N146" s="34"/>
      <c r="O146" s="34"/>
      <c r="P146" s="25"/>
      <c r="Q146" s="25"/>
      <c r="R146" s="25"/>
      <c r="S146" s="25"/>
      <c r="T146" s="25"/>
      <c r="U146" s="25"/>
    </row>
    <row r="147" spans="1:21" ht="20.100000000000001" customHeight="1" x14ac:dyDescent="0.35">
      <c r="A147" s="3" t="s">
        <v>58</v>
      </c>
      <c r="B147" s="4">
        <v>3207.5502041008453</v>
      </c>
      <c r="C147" s="4">
        <v>159.9807350801874</v>
      </c>
      <c r="D147" s="4">
        <v>501.02682318780779</v>
      </c>
      <c r="E147" s="4">
        <v>66188.461045853212</v>
      </c>
      <c r="F147" s="4">
        <v>801.70998026789755</v>
      </c>
      <c r="G147" s="4">
        <v>66.369885430479016</v>
      </c>
      <c r="H147" s="4">
        <v>40.392125264901779</v>
      </c>
      <c r="I147" s="4">
        <v>297.50920081467149</v>
      </c>
      <c r="J147" s="5">
        <f t="shared" si="4"/>
        <v>71263.000000000015</v>
      </c>
      <c r="K147" s="28"/>
      <c r="L147" s="33"/>
      <c r="M147" s="33"/>
      <c r="N147" s="34"/>
      <c r="O147" s="34"/>
      <c r="P147" s="25"/>
      <c r="Q147" s="25"/>
      <c r="R147" s="25"/>
      <c r="S147" s="25"/>
      <c r="T147" s="25"/>
      <c r="U147" s="25"/>
    </row>
    <row r="148" spans="1:21" ht="20.100000000000001" customHeight="1" x14ac:dyDescent="0.35">
      <c r="A148" s="3" t="s">
        <v>59</v>
      </c>
      <c r="B148" s="4">
        <v>370.46182495344505</v>
      </c>
      <c r="C148" s="4">
        <v>19.743504272335372</v>
      </c>
      <c r="D148" s="4">
        <v>500</v>
      </c>
      <c r="E148" s="4">
        <v>19969.980558378535</v>
      </c>
      <c r="F148" s="4">
        <v>4102.9610178590692</v>
      </c>
      <c r="G148" s="4">
        <v>442.13560982676637</v>
      </c>
      <c r="H148" s="4">
        <v>263.91769366096833</v>
      </c>
      <c r="I148" s="4">
        <v>119.79979104888011</v>
      </c>
      <c r="J148" s="5">
        <f t="shared" si="4"/>
        <v>25789.000000000004</v>
      </c>
      <c r="K148" s="28"/>
      <c r="L148" s="33"/>
      <c r="M148" s="33"/>
      <c r="N148" s="34"/>
      <c r="O148" s="34"/>
      <c r="P148" s="25"/>
      <c r="Q148" s="25"/>
      <c r="R148" s="25"/>
      <c r="S148" s="25"/>
      <c r="T148" s="25"/>
      <c r="U148" s="25"/>
    </row>
    <row r="149" spans="1:21" ht="20.100000000000001" customHeight="1" x14ac:dyDescent="0.35">
      <c r="A149" s="3" t="s">
        <v>60</v>
      </c>
      <c r="B149" s="4">
        <v>0</v>
      </c>
      <c r="C149" s="4">
        <v>345.03337385880928</v>
      </c>
      <c r="D149" s="4">
        <v>789.64626102706075</v>
      </c>
      <c r="E149" s="4">
        <v>360567.77985364839</v>
      </c>
      <c r="F149" s="4">
        <v>522.09386986351615</v>
      </c>
      <c r="G149" s="4">
        <v>8951.5933563732924</v>
      </c>
      <c r="H149" s="4">
        <v>2224.7413946206784</v>
      </c>
      <c r="I149" s="4">
        <v>5.1118906082664637</v>
      </c>
      <c r="J149" s="5">
        <f t="shared" si="4"/>
        <v>373406.00000000006</v>
      </c>
      <c r="K149" s="28"/>
      <c r="L149" s="33"/>
      <c r="M149" s="33"/>
      <c r="N149" s="34"/>
      <c r="O149" s="34"/>
      <c r="P149" s="25"/>
      <c r="Q149" s="25"/>
      <c r="R149" s="25"/>
      <c r="S149" s="25"/>
      <c r="T149" s="25"/>
      <c r="U149" s="25"/>
    </row>
    <row r="150" spans="1:21" ht="20.100000000000001" customHeight="1" x14ac:dyDescent="0.35">
      <c r="A150" s="3" t="s">
        <v>34</v>
      </c>
      <c r="B150" s="4">
        <v>44617.703911029246</v>
      </c>
      <c r="C150" s="4">
        <v>1290.1371651382287</v>
      </c>
      <c r="D150" s="4">
        <v>39311.926548606985</v>
      </c>
      <c r="E150" s="4">
        <v>15874.355812883061</v>
      </c>
      <c r="F150" s="4">
        <v>526455.54705446842</v>
      </c>
      <c r="G150" s="4">
        <v>52489.213339518545</v>
      </c>
      <c r="H150" s="4">
        <v>31483.470453369733</v>
      </c>
      <c r="I150" s="4">
        <v>2653.6457149857779</v>
      </c>
      <c r="J150" s="5">
        <f t="shared" si="4"/>
        <v>714176</v>
      </c>
      <c r="K150" s="28"/>
      <c r="L150" s="33"/>
      <c r="M150" s="33"/>
      <c r="N150" s="34"/>
      <c r="O150" s="34"/>
      <c r="P150" s="25"/>
      <c r="Q150" s="25"/>
      <c r="R150" s="25"/>
      <c r="S150" s="25"/>
      <c r="T150" s="25"/>
      <c r="U150" s="25"/>
    </row>
    <row r="151" spans="1:21" ht="20.100000000000001" customHeight="1" x14ac:dyDescent="0.35">
      <c r="A151" s="3" t="s">
        <v>84</v>
      </c>
      <c r="B151" s="4">
        <v>0</v>
      </c>
      <c r="C151" s="4">
        <v>0</v>
      </c>
      <c r="D151" s="4">
        <v>430301.56549779954</v>
      </c>
      <c r="E151" s="4">
        <v>0</v>
      </c>
      <c r="F151" s="4">
        <v>0</v>
      </c>
      <c r="G151" s="4">
        <v>0</v>
      </c>
      <c r="H151" s="4">
        <v>3163526.6745022009</v>
      </c>
      <c r="I151" s="4">
        <v>0</v>
      </c>
      <c r="J151" s="5">
        <f t="shared" si="4"/>
        <v>3593828.24</v>
      </c>
      <c r="K151" s="28"/>
      <c r="L151" s="33"/>
      <c r="M151" s="33"/>
      <c r="N151" s="34"/>
      <c r="O151" s="34"/>
      <c r="P151" s="25"/>
      <c r="Q151" s="25"/>
      <c r="R151" s="25"/>
      <c r="S151" s="25"/>
      <c r="T151" s="25"/>
      <c r="U151" s="25"/>
    </row>
    <row r="152" spans="1:21" ht="20.100000000000001" customHeight="1" x14ac:dyDescent="0.35">
      <c r="A152" s="3" t="s">
        <v>36</v>
      </c>
      <c r="B152" s="4">
        <v>692.4259555043011</v>
      </c>
      <c r="C152" s="4">
        <v>25.201190492647662</v>
      </c>
      <c r="D152" s="4">
        <v>4.8487890730075041</v>
      </c>
      <c r="E152" s="4">
        <v>915197.41652458452</v>
      </c>
      <c r="F152" s="4">
        <v>68492.430416030344</v>
      </c>
      <c r="G152" s="4">
        <v>18858.590515387885</v>
      </c>
      <c r="H152" s="4">
        <v>200</v>
      </c>
      <c r="I152" s="4">
        <v>140.08660892738175</v>
      </c>
      <c r="J152" s="5">
        <f t="shared" si="4"/>
        <v>1003611.0000000001</v>
      </c>
      <c r="K152" s="28"/>
      <c r="L152" s="33"/>
      <c r="M152" s="33"/>
      <c r="N152" s="34"/>
      <c r="O152" s="34"/>
      <c r="P152" s="25"/>
      <c r="Q152" s="25"/>
      <c r="R152" s="25"/>
      <c r="S152" s="25"/>
      <c r="T152" s="25"/>
      <c r="U152" s="25"/>
    </row>
    <row r="153" spans="1:21" ht="20.100000000000001" customHeight="1" x14ac:dyDescent="0.35">
      <c r="A153" s="3" t="s">
        <v>37</v>
      </c>
      <c r="B153" s="4">
        <v>327.07652051717201</v>
      </c>
      <c r="C153" s="4">
        <v>92.064033796219135</v>
      </c>
      <c r="D153" s="4">
        <v>0.63079970805963925</v>
      </c>
      <c r="E153" s="4">
        <v>172362.34150195125</v>
      </c>
      <c r="F153" s="4">
        <v>7446.2723784573973</v>
      </c>
      <c r="G153" s="4">
        <v>6510.5035537060421</v>
      </c>
      <c r="H153" s="4">
        <v>10436.313249439016</v>
      </c>
      <c r="I153" s="4">
        <v>140.79796242484835</v>
      </c>
      <c r="J153" s="5">
        <f t="shared" si="4"/>
        <v>197315.99999999997</v>
      </c>
      <c r="K153" s="28"/>
      <c r="L153" s="33"/>
      <c r="M153" s="33"/>
      <c r="N153" s="34"/>
      <c r="O153" s="34"/>
      <c r="P153" s="25"/>
      <c r="Q153" s="25"/>
      <c r="R153" s="25"/>
      <c r="S153" s="25"/>
      <c r="T153" s="25"/>
      <c r="U153" s="25"/>
    </row>
    <row r="154" spans="1:21" ht="20.100000000000001" customHeight="1" x14ac:dyDescent="0.35">
      <c r="A154" s="3" t="s">
        <v>38</v>
      </c>
      <c r="B154" s="4">
        <v>9307.0180750412892</v>
      </c>
      <c r="C154" s="4">
        <v>19.15130023640662</v>
      </c>
      <c r="D154" s="4">
        <v>0</v>
      </c>
      <c r="E154" s="4">
        <v>20133.141348121419</v>
      </c>
      <c r="F154" s="4">
        <v>676</v>
      </c>
      <c r="G154" s="4">
        <v>0</v>
      </c>
      <c r="H154" s="4">
        <v>0</v>
      </c>
      <c r="I154" s="4">
        <v>147.68927660088372</v>
      </c>
      <c r="J154" s="5">
        <f t="shared" si="4"/>
        <v>30282.999999999996</v>
      </c>
      <c r="K154" s="28"/>
      <c r="L154" s="33"/>
      <c r="M154" s="33"/>
      <c r="N154" s="34"/>
      <c r="O154" s="34"/>
      <c r="P154" s="25"/>
      <c r="Q154" s="25"/>
      <c r="R154" s="25"/>
      <c r="S154" s="25"/>
      <c r="T154" s="25"/>
      <c r="U154" s="25"/>
    </row>
    <row r="155" spans="1:21" ht="20.100000000000001" customHeight="1" x14ac:dyDescent="0.35">
      <c r="A155" s="3" t="s">
        <v>39</v>
      </c>
      <c r="B155" s="4">
        <v>0</v>
      </c>
      <c r="C155" s="4">
        <v>0</v>
      </c>
      <c r="D155" s="4">
        <v>286</v>
      </c>
      <c r="E155" s="4">
        <v>69335.77308707124</v>
      </c>
      <c r="F155" s="4">
        <v>2161.2269129287602</v>
      </c>
      <c r="G155" s="4">
        <v>0</v>
      </c>
      <c r="H155" s="4">
        <v>0</v>
      </c>
      <c r="I155" s="4">
        <v>0</v>
      </c>
      <c r="J155" s="5">
        <f t="shared" si="4"/>
        <v>71783</v>
      </c>
      <c r="K155" s="28"/>
      <c r="L155" s="33"/>
      <c r="M155" s="33"/>
      <c r="N155" s="34"/>
      <c r="O155" s="34"/>
      <c r="P155" s="25"/>
      <c r="Q155" s="25"/>
      <c r="R155" s="25"/>
      <c r="S155" s="25"/>
      <c r="T155" s="25"/>
      <c r="U155" s="25"/>
    </row>
    <row r="156" spans="1:21" ht="20.100000000000001" customHeight="1" x14ac:dyDescent="0.35">
      <c r="A156" s="3" t="s">
        <v>40</v>
      </c>
      <c r="B156" s="4">
        <v>0</v>
      </c>
      <c r="C156" s="4">
        <v>0</v>
      </c>
      <c r="D156" s="4">
        <v>0</v>
      </c>
      <c r="E156" s="4">
        <v>32640.153702551339</v>
      </c>
      <c r="F156" s="4">
        <v>1170.8462974486622</v>
      </c>
      <c r="G156" s="4">
        <v>0</v>
      </c>
      <c r="H156" s="4">
        <v>0</v>
      </c>
      <c r="I156" s="4">
        <v>98</v>
      </c>
      <c r="J156" s="5">
        <f t="shared" si="4"/>
        <v>33909</v>
      </c>
      <c r="K156" s="28"/>
      <c r="L156" s="33"/>
      <c r="M156" s="33"/>
      <c r="N156" s="34"/>
      <c r="O156" s="34"/>
      <c r="P156" s="25"/>
      <c r="Q156" s="25"/>
      <c r="R156" s="25"/>
      <c r="S156" s="25"/>
      <c r="T156" s="25"/>
      <c r="U156" s="25"/>
    </row>
    <row r="157" spans="1:21" ht="20.100000000000001" customHeight="1" x14ac:dyDescent="0.35">
      <c r="A157" s="3" t="s">
        <v>41</v>
      </c>
      <c r="B157" s="4">
        <v>23505.418971958865</v>
      </c>
      <c r="C157" s="4">
        <v>9880.8025402549138</v>
      </c>
      <c r="D157" s="4">
        <v>3117.386497588052</v>
      </c>
      <c r="E157" s="4">
        <v>6145.0351672282313</v>
      </c>
      <c r="F157" s="4">
        <v>17982.540324194626</v>
      </c>
      <c r="G157" s="4">
        <v>46477.882969400387</v>
      </c>
      <c r="H157" s="4">
        <v>29358.50185396336</v>
      </c>
      <c r="I157" s="4">
        <v>23575.431675411568</v>
      </c>
      <c r="J157" s="5">
        <f t="shared" si="4"/>
        <v>160043</v>
      </c>
      <c r="K157" s="28"/>
      <c r="L157" s="33"/>
      <c r="M157" s="33"/>
      <c r="N157" s="34"/>
      <c r="O157" s="34"/>
      <c r="P157" s="25"/>
      <c r="Q157" s="25"/>
      <c r="R157" s="25"/>
      <c r="S157" s="25"/>
      <c r="T157" s="25"/>
      <c r="U157" s="25"/>
    </row>
    <row r="158" spans="1:21" ht="20.100000000000001" customHeight="1" x14ac:dyDescent="0.35">
      <c r="A158" s="3" t="s">
        <v>42</v>
      </c>
      <c r="B158" s="4">
        <v>0</v>
      </c>
      <c r="C158" s="4">
        <v>66372.744322176834</v>
      </c>
      <c r="D158" s="4">
        <v>394.29113082554102</v>
      </c>
      <c r="E158" s="4">
        <v>6440.7194113075875</v>
      </c>
      <c r="F158" s="4">
        <v>2680.3729523622756</v>
      </c>
      <c r="G158" s="4">
        <v>0</v>
      </c>
      <c r="H158" s="4">
        <v>0</v>
      </c>
      <c r="I158" s="4">
        <v>283.87218332776149</v>
      </c>
      <c r="J158" s="5">
        <f t="shared" si="4"/>
        <v>76172</v>
      </c>
      <c r="K158" s="28"/>
      <c r="L158" s="33"/>
      <c r="M158" s="33"/>
      <c r="N158" s="34"/>
      <c r="O158" s="34"/>
      <c r="P158" s="25"/>
      <c r="Q158" s="25"/>
      <c r="R158" s="25"/>
      <c r="S158" s="25"/>
      <c r="T158" s="25"/>
      <c r="U158" s="25"/>
    </row>
    <row r="159" spans="1:21" ht="20.100000000000001" customHeight="1" x14ac:dyDescent="0.35">
      <c r="A159" s="3" t="s">
        <v>43</v>
      </c>
      <c r="B159" s="4">
        <v>38208.163439330601</v>
      </c>
      <c r="C159" s="4">
        <v>9884.8597311251469</v>
      </c>
      <c r="D159" s="4">
        <v>0</v>
      </c>
      <c r="E159" s="4">
        <v>75688.082227455117</v>
      </c>
      <c r="F159" s="4">
        <v>0</v>
      </c>
      <c r="G159" s="4">
        <v>463.77947932618679</v>
      </c>
      <c r="H159" s="4">
        <v>6886.1151227629443</v>
      </c>
      <c r="I159" s="4">
        <v>0</v>
      </c>
      <c r="J159" s="5">
        <f t="shared" si="4"/>
        <v>131131</v>
      </c>
      <c r="K159" s="28"/>
      <c r="L159" s="33"/>
      <c r="M159" s="33"/>
      <c r="N159" s="34"/>
      <c r="O159" s="34"/>
      <c r="P159" s="25"/>
      <c r="Q159" s="25"/>
      <c r="R159" s="25"/>
      <c r="S159" s="25"/>
      <c r="T159" s="25"/>
      <c r="U159" s="25"/>
    </row>
    <row r="160" spans="1:21" ht="20.100000000000001" customHeight="1" x14ac:dyDescent="0.35">
      <c r="A160" s="3" t="s">
        <v>44</v>
      </c>
      <c r="B160" s="4">
        <v>57378.788316657156</v>
      </c>
      <c r="C160" s="4">
        <v>758.31715442138693</v>
      </c>
      <c r="D160" s="4">
        <v>176285.09486765711</v>
      </c>
      <c r="E160" s="4">
        <v>77692.150875411753</v>
      </c>
      <c r="F160" s="4">
        <v>0</v>
      </c>
      <c r="G160" s="4">
        <v>0</v>
      </c>
      <c r="H160" s="4">
        <v>6222.648785852597</v>
      </c>
      <c r="I160" s="4">
        <v>0</v>
      </c>
      <c r="J160" s="5">
        <f t="shared" si="4"/>
        <v>318337</v>
      </c>
      <c r="K160" s="28"/>
      <c r="L160" s="33"/>
      <c r="M160" s="33"/>
      <c r="N160" s="34"/>
      <c r="O160" s="34"/>
      <c r="P160" s="25"/>
      <c r="Q160" s="25"/>
      <c r="R160" s="25"/>
      <c r="S160" s="25"/>
      <c r="T160" s="25"/>
      <c r="U160" s="25"/>
    </row>
    <row r="161" spans="1:30" ht="20.100000000000001" customHeight="1" x14ac:dyDescent="0.35">
      <c r="A161" s="3" t="s">
        <v>61</v>
      </c>
      <c r="B161" s="4">
        <v>431218.60359994188</v>
      </c>
      <c r="C161" s="4">
        <v>34456.227950541601</v>
      </c>
      <c r="D161" s="4">
        <v>1920.1238754909466</v>
      </c>
      <c r="E161" s="4">
        <v>26261.800875184632</v>
      </c>
      <c r="F161" s="4">
        <v>468654.51674067043</v>
      </c>
      <c r="G161" s="4">
        <v>153536.71264412627</v>
      </c>
      <c r="H161" s="4">
        <v>25334.316005543755</v>
      </c>
      <c r="I161" s="4">
        <v>30156.698308500567</v>
      </c>
      <c r="J161" s="5">
        <f t="shared" si="4"/>
        <v>1171539</v>
      </c>
      <c r="K161" s="28"/>
      <c r="L161" s="33"/>
      <c r="M161" s="33"/>
      <c r="N161" s="34"/>
      <c r="O161" s="34"/>
      <c r="P161" s="25"/>
      <c r="Q161" s="25"/>
      <c r="R161" s="25"/>
      <c r="S161" s="25"/>
      <c r="T161" s="25"/>
      <c r="U161" s="25"/>
    </row>
    <row r="162" spans="1:30" ht="20.100000000000001" customHeight="1" x14ac:dyDescent="0.35">
      <c r="A162" s="3" t="s">
        <v>62</v>
      </c>
      <c r="B162" s="4">
        <v>15906.009492097666</v>
      </c>
      <c r="C162" s="4">
        <v>46311.301522497037</v>
      </c>
      <c r="D162" s="4">
        <v>2220.762404600534</v>
      </c>
      <c r="E162" s="4">
        <v>10545.034562986459</v>
      </c>
      <c r="F162" s="4">
        <v>144597.88027473769</v>
      </c>
      <c r="G162" s="4">
        <v>17334.504621231423</v>
      </c>
      <c r="H162" s="4">
        <v>486.45483238976112</v>
      </c>
      <c r="I162" s="4">
        <v>71663.052289459418</v>
      </c>
      <c r="J162" s="5">
        <f t="shared" si="4"/>
        <v>309065</v>
      </c>
      <c r="K162" s="28"/>
      <c r="L162" s="33"/>
      <c r="M162" s="33"/>
      <c r="N162" s="34"/>
      <c r="O162" s="34"/>
      <c r="P162" s="25"/>
      <c r="Q162" s="25"/>
      <c r="R162" s="25"/>
      <c r="S162" s="25"/>
      <c r="T162" s="25"/>
      <c r="U162" s="25"/>
    </row>
    <row r="163" spans="1:30" ht="20.100000000000001" customHeight="1" x14ac:dyDescent="0.35">
      <c r="A163" s="3" t="s">
        <v>63</v>
      </c>
      <c r="B163" s="4">
        <v>3078.3990162196515</v>
      </c>
      <c r="C163" s="4">
        <v>118887.93160292898</v>
      </c>
      <c r="D163" s="4">
        <v>74846.024497461607</v>
      </c>
      <c r="E163" s="4">
        <v>34165.181303858779</v>
      </c>
      <c r="F163" s="4">
        <v>38050.624259959834</v>
      </c>
      <c r="G163" s="4">
        <v>42367.787508910144</v>
      </c>
      <c r="H163" s="4">
        <v>5224.1542356072969</v>
      </c>
      <c r="I163" s="4">
        <v>2791.8975750537097</v>
      </c>
      <c r="J163" s="5">
        <f t="shared" si="4"/>
        <v>319412.00000000006</v>
      </c>
      <c r="K163" s="28"/>
      <c r="L163" s="33"/>
      <c r="M163" s="33"/>
      <c r="N163" s="34"/>
      <c r="O163" s="34"/>
      <c r="P163" s="25"/>
      <c r="Q163" s="25"/>
      <c r="R163" s="25"/>
      <c r="S163" s="25"/>
      <c r="T163" s="25"/>
      <c r="U163" s="25"/>
    </row>
    <row r="164" spans="1:30" ht="20.100000000000001" customHeight="1" x14ac:dyDescent="0.35">
      <c r="A164" s="3" t="s">
        <v>64</v>
      </c>
      <c r="B164" s="4">
        <v>3279.0785905066755</v>
      </c>
      <c r="C164" s="4">
        <v>0</v>
      </c>
      <c r="D164" s="4">
        <v>6509.0244492904412</v>
      </c>
      <c r="E164" s="4">
        <v>0</v>
      </c>
      <c r="F164" s="4">
        <v>1710.6012275854241</v>
      </c>
      <c r="G164" s="4">
        <v>10568.115936925913</v>
      </c>
      <c r="H164" s="4">
        <v>2962.183170424667</v>
      </c>
      <c r="I164" s="4">
        <v>914.99662526687939</v>
      </c>
      <c r="J164" s="5">
        <f t="shared" si="4"/>
        <v>25943.999999999996</v>
      </c>
      <c r="K164" s="28"/>
      <c r="L164" s="33"/>
      <c r="M164" s="33"/>
      <c r="N164" s="34"/>
      <c r="O164" s="34"/>
      <c r="P164" s="25"/>
      <c r="Q164" s="25"/>
      <c r="R164" s="25"/>
      <c r="S164" s="25"/>
      <c r="T164" s="25"/>
      <c r="U164" s="25"/>
    </row>
    <row r="165" spans="1:30" ht="20.100000000000001" customHeight="1" x14ac:dyDescent="0.35">
      <c r="A165" s="3" t="s">
        <v>65</v>
      </c>
      <c r="B165" s="4">
        <v>66652.474248520724</v>
      </c>
      <c r="C165" s="4">
        <v>165230.80184053665</v>
      </c>
      <c r="D165" s="4">
        <v>144</v>
      </c>
      <c r="E165" s="4">
        <v>8724.8716458861018</v>
      </c>
      <c r="F165" s="4">
        <v>193411.46995317709</v>
      </c>
      <c r="G165" s="4">
        <v>1760.2605411651696</v>
      </c>
      <c r="H165" s="4">
        <v>58.572995317682341</v>
      </c>
      <c r="I165" s="4">
        <v>141349.5487753966</v>
      </c>
      <c r="J165" s="5">
        <f t="shared" si="4"/>
        <v>577332</v>
      </c>
      <c r="K165" s="28"/>
      <c r="L165" s="33"/>
      <c r="M165" s="33"/>
      <c r="N165" s="34"/>
      <c r="O165" s="34"/>
      <c r="P165" s="25"/>
      <c r="Q165" s="25"/>
      <c r="R165" s="25"/>
      <c r="S165" s="25"/>
      <c r="T165" s="25"/>
      <c r="U165" s="25"/>
    </row>
    <row r="166" spans="1:30" ht="20.100000000000001" customHeight="1" x14ac:dyDescent="0.35">
      <c r="A166" s="3" t="s">
        <v>66</v>
      </c>
      <c r="B166" s="4">
        <v>8120.0507846817736</v>
      </c>
      <c r="C166" s="4">
        <v>111612.29222424123</v>
      </c>
      <c r="D166" s="4">
        <v>20.757687507845009</v>
      </c>
      <c r="E166" s="4">
        <v>1111.7292119792498</v>
      </c>
      <c r="F166" s="4">
        <v>48133.923662407251</v>
      </c>
      <c r="G166" s="4">
        <v>0</v>
      </c>
      <c r="H166" s="4">
        <v>0</v>
      </c>
      <c r="I166" s="4">
        <v>387.24642918265488</v>
      </c>
      <c r="J166" s="5">
        <f t="shared" si="4"/>
        <v>169386</v>
      </c>
      <c r="K166" s="28"/>
      <c r="L166" s="33"/>
      <c r="M166" s="33"/>
      <c r="N166" s="34"/>
      <c r="O166" s="34"/>
      <c r="P166" s="25"/>
      <c r="Q166" s="25"/>
      <c r="R166" s="25"/>
      <c r="S166" s="25"/>
      <c r="T166" s="25"/>
      <c r="U166" s="25"/>
    </row>
    <row r="167" spans="1:30" ht="20.100000000000001" customHeight="1" x14ac:dyDescent="0.35">
      <c r="A167" s="3" t="s">
        <v>67</v>
      </c>
      <c r="B167" s="4">
        <v>95065.318176461602</v>
      </c>
      <c r="C167" s="4">
        <v>30542.047418930411</v>
      </c>
      <c r="D167" s="4">
        <v>128211.44707634019</v>
      </c>
      <c r="E167" s="4">
        <v>22899.396781746393</v>
      </c>
      <c r="F167" s="4">
        <v>151469.36985017027</v>
      </c>
      <c r="G167" s="4">
        <v>42829.335404031583</v>
      </c>
      <c r="H167" s="4">
        <v>17941.630366612146</v>
      </c>
      <c r="I167" s="4">
        <v>47874.45492570741</v>
      </c>
      <c r="J167" s="5">
        <f t="shared" si="4"/>
        <v>536833</v>
      </c>
      <c r="K167" s="28"/>
      <c r="L167" s="33"/>
      <c r="M167" s="33"/>
      <c r="N167" s="34"/>
      <c r="O167" s="34"/>
      <c r="P167" s="25"/>
      <c r="Q167" s="25"/>
      <c r="R167" s="25"/>
      <c r="S167" s="25"/>
      <c r="T167" s="25"/>
      <c r="U167" s="25"/>
    </row>
    <row r="168" spans="1:30" ht="20.100000000000001" customHeight="1" x14ac:dyDescent="0.35">
      <c r="A168" s="3" t="s">
        <v>68</v>
      </c>
      <c r="B168" s="4">
        <v>4232.5442687598925</v>
      </c>
      <c r="C168" s="4">
        <v>24.52335396736072</v>
      </c>
      <c r="D168" s="4">
        <v>0</v>
      </c>
      <c r="E168" s="4">
        <v>0</v>
      </c>
      <c r="F168" s="4">
        <v>0</v>
      </c>
      <c r="G168" s="4">
        <v>13644.3604075281</v>
      </c>
      <c r="H168" s="4">
        <v>0</v>
      </c>
      <c r="I168" s="4">
        <v>2175.5719697446475</v>
      </c>
      <c r="J168" s="5">
        <f t="shared" si="4"/>
        <v>20077</v>
      </c>
      <c r="K168" s="28"/>
      <c r="L168" s="33"/>
      <c r="M168" s="33"/>
      <c r="N168" s="34"/>
      <c r="O168" s="34"/>
      <c r="P168" s="25"/>
      <c r="Q168" s="25"/>
      <c r="R168" s="25"/>
      <c r="S168" s="25"/>
      <c r="T168" s="25"/>
      <c r="U168" s="25"/>
    </row>
    <row r="169" spans="1:30" ht="20.100000000000001" customHeight="1" x14ac:dyDescent="0.35">
      <c r="A169" s="3" t="s">
        <v>69</v>
      </c>
      <c r="B169" s="4">
        <v>56613.917490608612</v>
      </c>
      <c r="C169" s="4">
        <v>2177.0856785907017</v>
      </c>
      <c r="D169" s="4">
        <v>306</v>
      </c>
      <c r="E169" s="4">
        <v>30</v>
      </c>
      <c r="F169" s="4">
        <v>7126.2899400425376</v>
      </c>
      <c r="G169" s="4">
        <v>0</v>
      </c>
      <c r="H169" s="4">
        <v>15.721393034825871</v>
      </c>
      <c r="I169" s="4">
        <v>8819.9854977233263</v>
      </c>
      <c r="J169" s="5">
        <f t="shared" si="4"/>
        <v>75089</v>
      </c>
      <c r="K169" s="28"/>
      <c r="L169" s="33"/>
      <c r="M169" s="33"/>
      <c r="N169" s="34"/>
      <c r="O169" s="34"/>
      <c r="P169" s="25"/>
      <c r="Q169" s="25"/>
      <c r="R169" s="25"/>
      <c r="S169" s="25"/>
      <c r="T169" s="25"/>
      <c r="U169" s="25"/>
    </row>
    <row r="170" spans="1:30" ht="20.100000000000001" customHeight="1" x14ac:dyDescent="0.35">
      <c r="A170" s="3" t="s">
        <v>70</v>
      </c>
      <c r="B170" s="4">
        <v>2527452.7422019332</v>
      </c>
      <c r="C170" s="4">
        <v>363417.01281162829</v>
      </c>
      <c r="D170" s="4">
        <v>34373622.516427554</v>
      </c>
      <c r="E170" s="4">
        <v>384404.69926859572</v>
      </c>
      <c r="F170" s="4">
        <v>835683.29881741572</v>
      </c>
      <c r="G170" s="4">
        <v>824119.72574196954</v>
      </c>
      <c r="H170" s="4">
        <v>2376180.5524507915</v>
      </c>
      <c r="I170" s="4">
        <v>391714.45228010829</v>
      </c>
      <c r="J170" s="5">
        <f t="shared" si="4"/>
        <v>42076595</v>
      </c>
      <c r="K170" s="28"/>
      <c r="L170" s="33"/>
      <c r="M170" s="33"/>
      <c r="N170" s="34"/>
      <c r="O170" s="34"/>
      <c r="P170" s="25"/>
      <c r="Q170" s="25"/>
      <c r="R170" s="25"/>
      <c r="S170" s="25"/>
      <c r="T170" s="25"/>
      <c r="U170" s="25"/>
    </row>
    <row r="171" spans="1:30" ht="20.100000000000001" customHeight="1" x14ac:dyDescent="0.35">
      <c r="A171" s="3" t="s">
        <v>71</v>
      </c>
      <c r="B171" s="4">
        <v>464018.6609798561</v>
      </c>
      <c r="C171" s="4">
        <v>505823.02268183697</v>
      </c>
      <c r="D171" s="4">
        <v>145392.50951145298</v>
      </c>
      <c r="E171" s="4">
        <v>878906.86858588166</v>
      </c>
      <c r="F171" s="4">
        <v>179044.53287734286</v>
      </c>
      <c r="G171" s="4">
        <v>88644.542776103946</v>
      </c>
      <c r="H171" s="4">
        <v>121218.36882359155</v>
      </c>
      <c r="I171" s="4">
        <v>84656.821061499926</v>
      </c>
      <c r="J171" s="5">
        <f t="shared" si="4"/>
        <v>2467705.327297566</v>
      </c>
      <c r="K171" s="28"/>
      <c r="L171" s="33"/>
      <c r="M171" s="33"/>
      <c r="N171" s="34"/>
      <c r="O171" s="34"/>
      <c r="P171" s="25"/>
      <c r="Q171" s="25"/>
      <c r="R171" s="25"/>
      <c r="S171" s="25"/>
      <c r="T171" s="25"/>
      <c r="U171" s="25"/>
    </row>
    <row r="172" spans="1:30" ht="19.5" hidden="1" customHeight="1" thickBot="1" x14ac:dyDescent="0.4">
      <c r="A172" s="8" t="s">
        <v>10</v>
      </c>
      <c r="B172" s="9">
        <f t="shared" ref="B172:J172" si="5">SUM(B127:B171)</f>
        <v>6034163.9002641942</v>
      </c>
      <c r="C172" s="9">
        <f t="shared" si="5"/>
        <v>9213790.169961568</v>
      </c>
      <c r="D172" s="9">
        <f t="shared" si="5"/>
        <v>39804750.581713036</v>
      </c>
      <c r="E172" s="9">
        <f t="shared" si="5"/>
        <v>9544198.2079189196</v>
      </c>
      <c r="F172" s="9">
        <f t="shared" si="5"/>
        <v>4251570.5758524174</v>
      </c>
      <c r="G172" s="9">
        <f t="shared" si="5"/>
        <v>2315372.4141024901</v>
      </c>
      <c r="H172" s="9">
        <f t="shared" si="5"/>
        <v>9590808.6112958379</v>
      </c>
      <c r="I172" s="9">
        <f t="shared" si="5"/>
        <v>1937390.1061891045</v>
      </c>
      <c r="J172" s="10">
        <f t="shared" si="5"/>
        <v>82692044.567297578</v>
      </c>
      <c r="K172" s="28"/>
      <c r="L172" s="33"/>
      <c r="M172" s="33"/>
      <c r="N172" s="34"/>
      <c r="O172" s="34"/>
      <c r="P172" s="25"/>
      <c r="Q172" s="25"/>
      <c r="R172" s="25"/>
      <c r="S172" s="25"/>
      <c r="T172" s="25"/>
      <c r="U172" s="25"/>
    </row>
    <row r="173" spans="1:30" s="29" customFormat="1" ht="15" customHeight="1" x14ac:dyDescent="0.35">
      <c r="A173" s="43" t="s">
        <v>72</v>
      </c>
      <c r="B173" s="211"/>
      <c r="C173" s="211"/>
      <c r="D173" s="210"/>
      <c r="E173" s="211"/>
      <c r="F173" s="210"/>
      <c r="G173" s="210"/>
      <c r="H173" s="210"/>
      <c r="I173" s="210"/>
      <c r="J173" s="40"/>
      <c r="K173" s="40"/>
      <c r="L173" s="33"/>
      <c r="N173" s="40"/>
      <c r="O173" s="49"/>
      <c r="AB173" s="49"/>
      <c r="AC173" s="49"/>
      <c r="AD173" s="49"/>
    </row>
    <row r="174" spans="1:30" s="29" customFormat="1" ht="15" customHeight="1" x14ac:dyDescent="0.35">
      <c r="A174" s="43" t="s">
        <v>73</v>
      </c>
      <c r="B174" s="210"/>
      <c r="C174" s="210"/>
      <c r="D174" s="210"/>
      <c r="E174" s="210"/>
      <c r="F174" s="210"/>
      <c r="G174" s="210"/>
      <c r="H174" s="210"/>
      <c r="I174" s="210"/>
      <c r="L174" s="33"/>
      <c r="O174" s="49"/>
      <c r="AB174" s="49"/>
      <c r="AC174" s="49"/>
      <c r="AD174" s="49"/>
    </row>
    <row r="175" spans="1:30" s="29" customFormat="1" ht="15.75" customHeight="1" x14ac:dyDescent="0.35">
      <c r="A175" s="205" t="s">
        <v>260</v>
      </c>
      <c r="B175" s="210"/>
      <c r="C175" s="210"/>
      <c r="D175" s="210"/>
      <c r="E175" s="210"/>
      <c r="F175" s="210"/>
      <c r="G175" s="210"/>
      <c r="H175" s="210"/>
      <c r="I175" s="210"/>
      <c r="L175" s="33"/>
      <c r="O175" s="49"/>
      <c r="AB175" s="49"/>
      <c r="AC175" s="49"/>
      <c r="AD175" s="49"/>
    </row>
    <row r="176" spans="1:30" s="29" customFormat="1" ht="15" customHeight="1" x14ac:dyDescent="0.35">
      <c r="A176" s="43" t="s">
        <v>258</v>
      </c>
      <c r="B176" s="210"/>
      <c r="C176" s="210"/>
      <c r="D176" s="210"/>
      <c r="E176" s="210"/>
      <c r="F176" s="210"/>
      <c r="G176" s="210"/>
      <c r="H176" s="210"/>
      <c r="I176" s="210"/>
      <c r="L176" s="33"/>
      <c r="O176" s="49"/>
      <c r="AB176" s="49"/>
      <c r="AC176" s="49"/>
      <c r="AD176" s="49"/>
    </row>
    <row r="177" spans="1:30" s="29" customFormat="1" ht="21" x14ac:dyDescent="0.35">
      <c r="A177" s="43"/>
      <c r="B177" s="210"/>
      <c r="C177" s="210"/>
      <c r="D177" s="210"/>
      <c r="E177" s="210"/>
      <c r="F177" s="210"/>
      <c r="G177" s="210"/>
      <c r="H177" s="210"/>
      <c r="I177" s="210"/>
      <c r="L177" s="33"/>
      <c r="O177" s="49"/>
      <c r="AB177" s="49"/>
      <c r="AC177" s="49"/>
      <c r="AD177" s="49"/>
    </row>
    <row r="178" spans="1:30" s="29" customFormat="1" ht="14.25" x14ac:dyDescent="0.2">
      <c r="A178" s="210"/>
      <c r="B178" s="210"/>
      <c r="C178" s="210"/>
      <c r="D178" s="210"/>
      <c r="E178" s="210"/>
      <c r="F178" s="210"/>
      <c r="G178" s="210"/>
      <c r="H178" s="210"/>
      <c r="I178" s="210"/>
      <c r="O178" s="49"/>
      <c r="AB178" s="49"/>
      <c r="AC178" s="49"/>
      <c r="AD178" s="49"/>
    </row>
    <row r="179" spans="1:30" s="29" customFormat="1" ht="14.25" x14ac:dyDescent="0.2">
      <c r="A179" s="210"/>
      <c r="B179" s="210"/>
      <c r="C179" s="210"/>
      <c r="D179" s="210"/>
      <c r="E179" s="210"/>
      <c r="F179" s="210"/>
      <c r="G179" s="210"/>
      <c r="H179" s="210"/>
      <c r="I179" s="210"/>
      <c r="O179" s="49"/>
      <c r="AB179" s="49"/>
      <c r="AC179" s="49"/>
      <c r="AD179" s="49"/>
    </row>
    <row r="180" spans="1:30" s="29" customFormat="1" ht="14.25" x14ac:dyDescent="0.2">
      <c r="A180" s="210"/>
      <c r="B180" s="210"/>
      <c r="C180" s="210"/>
      <c r="D180" s="210"/>
      <c r="E180" s="210"/>
      <c r="F180" s="210"/>
      <c r="G180" s="210"/>
      <c r="H180" s="210"/>
      <c r="I180" s="210"/>
      <c r="O180" s="49"/>
      <c r="AB180" s="49"/>
      <c r="AC180" s="49"/>
      <c r="AD180" s="49"/>
    </row>
    <row r="181" spans="1:30" s="25" customFormat="1" ht="21" x14ac:dyDescent="0.35">
      <c r="K181" s="28"/>
      <c r="L181" s="33"/>
      <c r="M181" s="33"/>
    </row>
    <row r="182" spans="1:30" s="25" customFormat="1" ht="21" x14ac:dyDescent="0.35">
      <c r="A182" s="248" t="s">
        <v>126</v>
      </c>
      <c r="B182" s="248"/>
      <c r="C182" s="248"/>
      <c r="D182" s="248"/>
      <c r="E182" s="248"/>
      <c r="F182" s="248"/>
      <c r="G182" s="248"/>
      <c r="H182" s="248"/>
      <c r="I182" s="248"/>
      <c r="J182" s="248"/>
      <c r="K182" s="28"/>
      <c r="L182" s="33"/>
      <c r="M182" s="33"/>
      <c r="N182" s="34"/>
      <c r="O182" s="34"/>
    </row>
    <row r="183" spans="1:30" s="25" customFormat="1" ht="19.5" customHeight="1" x14ac:dyDescent="0.35">
      <c r="A183" s="248" t="s">
        <v>86</v>
      </c>
      <c r="B183" s="248"/>
      <c r="C183" s="248"/>
      <c r="D183" s="248"/>
      <c r="E183" s="248"/>
      <c r="F183" s="248"/>
      <c r="G183" s="248"/>
      <c r="H183" s="248"/>
      <c r="I183" s="248"/>
      <c r="J183" s="248"/>
      <c r="K183" s="28"/>
      <c r="L183" s="33"/>
      <c r="M183" s="33"/>
      <c r="N183" s="34"/>
      <c r="O183" s="34"/>
    </row>
    <row r="184" spans="1:30" s="25" customFormat="1" ht="17.25" customHeight="1" x14ac:dyDescent="0.35">
      <c r="A184" s="248" t="s">
        <v>88</v>
      </c>
      <c r="B184" s="248"/>
      <c r="C184" s="248"/>
      <c r="D184" s="248"/>
      <c r="E184" s="248"/>
      <c r="F184" s="248"/>
      <c r="G184" s="248"/>
      <c r="H184" s="248"/>
      <c r="I184" s="248"/>
      <c r="J184" s="248"/>
      <c r="K184" s="28"/>
      <c r="L184" s="33"/>
      <c r="M184" s="33"/>
      <c r="N184" s="34"/>
      <c r="O184" s="34"/>
    </row>
    <row r="185" spans="1:30" s="25" customFormat="1" ht="5.25" customHeight="1" thickBot="1" x14ac:dyDescent="0.4">
      <c r="A185" s="27"/>
      <c r="K185" s="28"/>
      <c r="L185" s="33"/>
      <c r="M185" s="33"/>
      <c r="N185" s="34"/>
      <c r="O185" s="34"/>
    </row>
    <row r="186" spans="1:30" ht="18.75" customHeight="1" x14ac:dyDescent="0.35">
      <c r="A186" s="53" t="s">
        <v>1</v>
      </c>
      <c r="B186" s="54" t="s">
        <v>2</v>
      </c>
      <c r="C186" s="54" t="s">
        <v>3</v>
      </c>
      <c r="D186" s="54" t="s">
        <v>4</v>
      </c>
      <c r="E186" s="54" t="s">
        <v>5</v>
      </c>
      <c r="F186" s="54" t="s">
        <v>6</v>
      </c>
      <c r="G186" s="54" t="s">
        <v>7</v>
      </c>
      <c r="H186" s="54" t="s">
        <v>8</v>
      </c>
      <c r="I186" s="54" t="s">
        <v>9</v>
      </c>
      <c r="J186" s="55" t="s">
        <v>10</v>
      </c>
      <c r="K186" s="28"/>
      <c r="L186" s="33"/>
      <c r="M186" s="33"/>
      <c r="N186" s="34"/>
      <c r="O186" s="34"/>
      <c r="P186" s="25"/>
      <c r="Q186" s="25"/>
      <c r="R186" s="25"/>
      <c r="S186" s="25"/>
      <c r="T186" s="25"/>
      <c r="U186" s="25"/>
    </row>
    <row r="187" spans="1:30" ht="20.100000000000001" customHeight="1" x14ac:dyDescent="0.35">
      <c r="A187" s="3" t="s">
        <v>11</v>
      </c>
      <c r="B187" s="4">
        <f t="shared" ref="B187:I189" si="6">+B127</f>
        <v>165668.73390083582</v>
      </c>
      <c r="C187" s="4">
        <f t="shared" si="6"/>
        <v>6214678.7682332331</v>
      </c>
      <c r="D187" s="4">
        <f t="shared" si="6"/>
        <v>3396583.0018169275</v>
      </c>
      <c r="E187" s="4">
        <f t="shared" si="6"/>
        <v>2180710.916981624</v>
      </c>
      <c r="F187" s="4">
        <f t="shared" si="6"/>
        <v>137008.92299039997</v>
      </c>
      <c r="G187" s="4">
        <f t="shared" si="6"/>
        <v>0</v>
      </c>
      <c r="H187" s="4">
        <f t="shared" si="6"/>
        <v>690803.53695853264</v>
      </c>
      <c r="I187" s="4">
        <f t="shared" si="6"/>
        <v>183830.11911844646</v>
      </c>
      <c r="J187" s="5">
        <f t="shared" ref="J187:J231" si="7">SUM(B187:I187)</f>
        <v>12969284</v>
      </c>
      <c r="K187" s="28"/>
      <c r="L187" s="33"/>
      <c r="M187" s="33"/>
      <c r="N187" s="34"/>
      <c r="O187" s="34"/>
      <c r="P187" s="25"/>
      <c r="Q187" s="25"/>
      <c r="R187" s="25"/>
      <c r="S187" s="25"/>
      <c r="T187" s="25"/>
      <c r="U187" s="25"/>
    </row>
    <row r="188" spans="1:30" ht="20.100000000000001" customHeight="1" x14ac:dyDescent="0.35">
      <c r="A188" s="3" t="s">
        <v>12</v>
      </c>
      <c r="B188" s="4">
        <f t="shared" si="6"/>
        <v>69015.631810408842</v>
      </c>
      <c r="C188" s="4">
        <f t="shared" si="6"/>
        <v>28360.938322035196</v>
      </c>
      <c r="D188" s="4">
        <f t="shared" si="6"/>
        <v>39616.149300710327</v>
      </c>
      <c r="E188" s="4">
        <f t="shared" si="6"/>
        <v>31020.372783094615</v>
      </c>
      <c r="F188" s="4">
        <f t="shared" si="6"/>
        <v>38357.846874527568</v>
      </c>
      <c r="G188" s="4">
        <f t="shared" si="6"/>
        <v>52911.646150329791</v>
      </c>
      <c r="H188" s="4">
        <f t="shared" si="6"/>
        <v>681701.39849080343</v>
      </c>
      <c r="I188" s="4">
        <f t="shared" si="6"/>
        <v>29205.016268090112</v>
      </c>
      <c r="J188" s="5">
        <f t="shared" si="7"/>
        <v>970188.99999999988</v>
      </c>
      <c r="K188" s="28"/>
      <c r="L188" s="33"/>
      <c r="M188" s="33"/>
      <c r="N188" s="34"/>
      <c r="O188" s="34"/>
      <c r="P188" s="25"/>
      <c r="Q188" s="25"/>
      <c r="R188" s="25"/>
      <c r="S188" s="25"/>
      <c r="T188" s="25"/>
      <c r="U188" s="25"/>
    </row>
    <row r="189" spans="1:30" ht="20.100000000000001" customHeight="1" x14ac:dyDescent="0.35">
      <c r="A189" s="3" t="s">
        <v>13</v>
      </c>
      <c r="B189" s="4">
        <f t="shared" si="6"/>
        <v>0</v>
      </c>
      <c r="C189" s="4">
        <f t="shared" si="6"/>
        <v>0</v>
      </c>
      <c r="D189" s="4">
        <f t="shared" si="6"/>
        <v>62.667608695652177</v>
      </c>
      <c r="E189" s="4">
        <f t="shared" si="6"/>
        <v>0</v>
      </c>
      <c r="F189" s="4">
        <f t="shared" si="6"/>
        <v>0</v>
      </c>
      <c r="G189" s="4">
        <f t="shared" si="6"/>
        <v>25409.33239130435</v>
      </c>
      <c r="H189" s="4">
        <f t="shared" si="6"/>
        <v>0</v>
      </c>
      <c r="I189" s="4">
        <f t="shared" si="6"/>
        <v>0</v>
      </c>
      <c r="J189" s="5">
        <f t="shared" si="7"/>
        <v>25472</v>
      </c>
      <c r="K189" s="28"/>
      <c r="L189" s="33"/>
      <c r="M189" s="33"/>
      <c r="N189" s="34"/>
      <c r="O189" s="34"/>
      <c r="P189" s="25"/>
      <c r="Q189" s="25"/>
      <c r="R189" s="25"/>
      <c r="S189" s="25"/>
      <c r="T189" s="25"/>
      <c r="U189" s="25"/>
    </row>
    <row r="190" spans="1:30" ht="20.100000000000001" customHeight="1" x14ac:dyDescent="0.35">
      <c r="A190" s="3" t="s">
        <v>14</v>
      </c>
      <c r="B190" s="4">
        <f t="shared" ref="B190:I190" si="8">+B130*15</f>
        <v>193427.25370570191</v>
      </c>
      <c r="C190" s="4">
        <f t="shared" si="8"/>
        <v>4465305.8171275752</v>
      </c>
      <c r="D190" s="4">
        <f t="shared" si="8"/>
        <v>569704.72449602548</v>
      </c>
      <c r="E190" s="4">
        <f t="shared" si="8"/>
        <v>191038.52135778661</v>
      </c>
      <c r="F190" s="4">
        <f t="shared" si="8"/>
        <v>984868.24004883273</v>
      </c>
      <c r="G190" s="4">
        <f t="shared" si="8"/>
        <v>703901.93612017622</v>
      </c>
      <c r="H190" s="4">
        <f t="shared" si="8"/>
        <v>42989.996171206301</v>
      </c>
      <c r="I190" s="4">
        <f t="shared" si="8"/>
        <v>1467403.5109726954</v>
      </c>
      <c r="J190" s="5">
        <f t="shared" si="7"/>
        <v>8618640</v>
      </c>
      <c r="K190" s="28"/>
      <c r="L190" s="33"/>
      <c r="M190" s="33"/>
      <c r="N190" s="34"/>
      <c r="O190" s="34"/>
      <c r="P190" s="25"/>
      <c r="Q190" s="25"/>
      <c r="R190" s="25"/>
      <c r="S190" s="25"/>
      <c r="T190" s="25"/>
      <c r="U190" s="25"/>
    </row>
    <row r="191" spans="1:30" ht="20.100000000000001" customHeight="1" x14ac:dyDescent="0.35">
      <c r="A191" s="3" t="s">
        <v>15</v>
      </c>
      <c r="B191" s="4">
        <f t="shared" ref="B191:I200" si="9">+B131</f>
        <v>143.44716157205241</v>
      </c>
      <c r="C191" s="4">
        <f t="shared" si="9"/>
        <v>1665.0130883910456</v>
      </c>
      <c r="D191" s="4">
        <f t="shared" si="9"/>
        <v>21475.479691695666</v>
      </c>
      <c r="E191" s="4">
        <f t="shared" si="9"/>
        <v>0</v>
      </c>
      <c r="F191" s="4">
        <f t="shared" si="9"/>
        <v>6</v>
      </c>
      <c r="G191" s="4">
        <f t="shared" si="9"/>
        <v>60</v>
      </c>
      <c r="H191" s="4">
        <f t="shared" si="9"/>
        <v>102993.73742982763</v>
      </c>
      <c r="I191" s="4">
        <f t="shared" si="9"/>
        <v>13259.322628513613</v>
      </c>
      <c r="J191" s="5">
        <f t="shared" si="7"/>
        <v>139603</v>
      </c>
      <c r="K191" s="28"/>
      <c r="L191" s="33"/>
      <c r="M191" s="25"/>
      <c r="N191" s="34"/>
      <c r="O191" s="34"/>
      <c r="P191" s="25"/>
      <c r="Q191" s="25"/>
      <c r="R191" s="25"/>
      <c r="S191" s="25"/>
      <c r="T191" s="25"/>
      <c r="U191" s="25"/>
    </row>
    <row r="192" spans="1:30" ht="20.100000000000001" customHeight="1" x14ac:dyDescent="0.35">
      <c r="A192" s="3" t="s">
        <v>16</v>
      </c>
      <c r="B192" s="4">
        <f t="shared" si="9"/>
        <v>17836.520418028973</v>
      </c>
      <c r="C192" s="4">
        <f t="shared" si="9"/>
        <v>11003.639239873672</v>
      </c>
      <c r="D192" s="4">
        <f t="shared" si="9"/>
        <v>10164.023443821119</v>
      </c>
      <c r="E192" s="4">
        <f t="shared" si="9"/>
        <v>23207.773925405629</v>
      </c>
      <c r="F192" s="4">
        <f t="shared" si="9"/>
        <v>34369.442176034427</v>
      </c>
      <c r="G192" s="4">
        <f t="shared" si="9"/>
        <v>10776.698275645145</v>
      </c>
      <c r="H192" s="4">
        <f t="shared" si="9"/>
        <v>302223.1887107158</v>
      </c>
      <c r="I192" s="4">
        <f t="shared" si="9"/>
        <v>31739.713810475238</v>
      </c>
      <c r="J192" s="5">
        <f t="shared" si="7"/>
        <v>441321</v>
      </c>
      <c r="K192" s="28"/>
      <c r="L192" s="33"/>
      <c r="M192" s="25"/>
      <c r="N192" s="34"/>
      <c r="O192" s="34"/>
      <c r="P192" s="25"/>
      <c r="Q192" s="25"/>
      <c r="R192" s="25"/>
      <c r="S192" s="25"/>
      <c r="T192" s="25"/>
      <c r="U192" s="25"/>
    </row>
    <row r="193" spans="1:21" ht="20.100000000000001" customHeight="1" x14ac:dyDescent="0.35">
      <c r="A193" s="3" t="s">
        <v>17</v>
      </c>
      <c r="B193" s="4">
        <f t="shared" si="9"/>
        <v>1660.9391510120938</v>
      </c>
      <c r="C193" s="4">
        <f t="shared" si="9"/>
        <v>2675.3320004255161</v>
      </c>
      <c r="D193" s="4">
        <f t="shared" si="9"/>
        <v>22679.512985588968</v>
      </c>
      <c r="E193" s="4">
        <f t="shared" si="9"/>
        <v>2688.0426174216145</v>
      </c>
      <c r="F193" s="4">
        <f t="shared" si="9"/>
        <v>9958.750324253213</v>
      </c>
      <c r="G193" s="4">
        <f t="shared" si="9"/>
        <v>45293.799166943783</v>
      </c>
      <c r="H193" s="4">
        <f t="shared" si="9"/>
        <v>152303.75807258248</v>
      </c>
      <c r="I193" s="4">
        <f t="shared" si="9"/>
        <v>93419.865681772353</v>
      </c>
      <c r="J193" s="5">
        <f t="shared" si="7"/>
        <v>330680</v>
      </c>
      <c r="K193" s="28"/>
      <c r="L193" s="33"/>
      <c r="M193" s="25"/>
      <c r="N193" s="34"/>
      <c r="O193" s="34"/>
      <c r="P193" s="25"/>
      <c r="Q193" s="25"/>
      <c r="R193" s="25"/>
      <c r="S193" s="25"/>
      <c r="T193" s="25"/>
      <c r="U193" s="25"/>
    </row>
    <row r="194" spans="1:21" ht="20.100000000000001" customHeight="1" x14ac:dyDescent="0.35">
      <c r="A194" s="3" t="s">
        <v>18</v>
      </c>
      <c r="B194" s="4">
        <f t="shared" si="9"/>
        <v>22.856521739130432</v>
      </c>
      <c r="C194" s="4">
        <f t="shared" si="9"/>
        <v>107.75217391304348</v>
      </c>
      <c r="D194" s="4">
        <f t="shared" si="9"/>
        <v>1282.1217652951971</v>
      </c>
      <c r="E194" s="4">
        <f t="shared" si="9"/>
        <v>12.137614678899084</v>
      </c>
      <c r="F194" s="4">
        <f t="shared" si="9"/>
        <v>3601.4583450950158</v>
      </c>
      <c r="G194" s="4">
        <f t="shared" si="9"/>
        <v>4165.694517540026</v>
      </c>
      <c r="H194" s="4">
        <f t="shared" si="9"/>
        <v>7545.979061738688</v>
      </c>
      <c r="I194" s="4">
        <f t="shared" si="9"/>
        <v>0</v>
      </c>
      <c r="J194" s="5">
        <f t="shared" si="7"/>
        <v>16738</v>
      </c>
      <c r="K194" s="28"/>
      <c r="L194" s="33"/>
      <c r="M194" s="25"/>
      <c r="N194" s="34"/>
      <c r="O194" s="34"/>
      <c r="P194" s="25"/>
      <c r="Q194" s="25"/>
      <c r="R194" s="25"/>
      <c r="S194" s="25"/>
      <c r="T194" s="25"/>
      <c r="U194" s="25"/>
    </row>
    <row r="195" spans="1:21" ht="20.100000000000001" customHeight="1" x14ac:dyDescent="0.35">
      <c r="A195" s="3" t="s">
        <v>19</v>
      </c>
      <c r="B195" s="4">
        <f t="shared" si="9"/>
        <v>10656.082853666068</v>
      </c>
      <c r="C195" s="4">
        <f t="shared" si="9"/>
        <v>12036.959964638916</v>
      </c>
      <c r="D195" s="4">
        <f t="shared" si="9"/>
        <v>31760.73370601036</v>
      </c>
      <c r="E195" s="4">
        <f t="shared" si="9"/>
        <v>5474.0148254398828</v>
      </c>
      <c r="F195" s="4">
        <f t="shared" si="9"/>
        <v>52408.651157207445</v>
      </c>
      <c r="G195" s="4">
        <f t="shared" si="9"/>
        <v>102856.03070748485</v>
      </c>
      <c r="H195" s="4">
        <f t="shared" si="9"/>
        <v>284813.48253317724</v>
      </c>
      <c r="I195" s="4">
        <f t="shared" si="9"/>
        <v>6224.0442523752399</v>
      </c>
      <c r="J195" s="5">
        <f t="shared" si="7"/>
        <v>506230</v>
      </c>
      <c r="K195" s="28"/>
      <c r="L195" s="33"/>
      <c r="M195" s="25"/>
      <c r="N195" s="34"/>
      <c r="O195" s="34"/>
      <c r="P195" s="25"/>
      <c r="Q195" s="25"/>
      <c r="R195" s="25"/>
      <c r="S195" s="25"/>
      <c r="T195" s="25"/>
      <c r="U195" s="25"/>
    </row>
    <row r="196" spans="1:21" ht="20.100000000000001" customHeight="1" x14ac:dyDescent="0.35">
      <c r="A196" s="3" t="s">
        <v>20</v>
      </c>
      <c r="B196" s="4">
        <f t="shared" si="9"/>
        <v>203403.02913382661</v>
      </c>
      <c r="C196" s="4">
        <f t="shared" si="9"/>
        <v>121432.22210852608</v>
      </c>
      <c r="D196" s="4">
        <f t="shared" si="9"/>
        <v>19283.359685433967</v>
      </c>
      <c r="E196" s="4">
        <f t="shared" si="9"/>
        <v>250626.34410487534</v>
      </c>
      <c r="F196" s="4">
        <f t="shared" si="9"/>
        <v>27684.239354219812</v>
      </c>
      <c r="G196" s="4">
        <f t="shared" si="9"/>
        <v>22204.957670831292</v>
      </c>
      <c r="H196" s="4">
        <f t="shared" si="9"/>
        <v>363760.79807221371</v>
      </c>
      <c r="I196" s="4">
        <f t="shared" si="9"/>
        <v>67644.049870073257</v>
      </c>
      <c r="J196" s="5">
        <f t="shared" si="7"/>
        <v>1076039</v>
      </c>
      <c r="K196" s="28"/>
      <c r="L196" s="33"/>
      <c r="M196" s="25"/>
      <c r="N196" s="34"/>
      <c r="O196" s="34"/>
      <c r="P196" s="25"/>
      <c r="Q196" s="25"/>
      <c r="R196" s="25"/>
      <c r="S196" s="25"/>
      <c r="T196" s="25"/>
      <c r="U196" s="25"/>
    </row>
    <row r="197" spans="1:21" ht="20.100000000000001" customHeight="1" x14ac:dyDescent="0.35">
      <c r="A197" s="3" t="s">
        <v>21</v>
      </c>
      <c r="B197" s="4">
        <f t="shared" si="9"/>
        <v>20887.722195487284</v>
      </c>
      <c r="C197" s="4">
        <f t="shared" si="9"/>
        <v>197275.27045949546</v>
      </c>
      <c r="D197" s="4">
        <f t="shared" si="9"/>
        <v>3888.2791911532349</v>
      </c>
      <c r="E197" s="4">
        <f t="shared" si="9"/>
        <v>59975.542012333237</v>
      </c>
      <c r="F197" s="4">
        <f t="shared" si="9"/>
        <v>112622.95587168593</v>
      </c>
      <c r="G197" s="4">
        <f t="shared" si="9"/>
        <v>144590.15438965891</v>
      </c>
      <c r="H197" s="4">
        <f t="shared" si="9"/>
        <v>3730.0801748806671</v>
      </c>
      <c r="I197" s="4">
        <f t="shared" si="9"/>
        <v>181910.99570530528</v>
      </c>
      <c r="J197" s="5">
        <f t="shared" si="7"/>
        <v>724881</v>
      </c>
      <c r="K197" s="28"/>
      <c r="L197" s="33"/>
      <c r="M197" s="25"/>
      <c r="N197" s="34"/>
      <c r="O197" s="34"/>
      <c r="P197" s="25"/>
      <c r="Q197" s="25"/>
      <c r="R197" s="25"/>
      <c r="S197" s="25"/>
      <c r="T197" s="25"/>
      <c r="U197" s="25"/>
    </row>
    <row r="198" spans="1:21" ht="20.100000000000001" customHeight="1" x14ac:dyDescent="0.35">
      <c r="A198" s="3" t="s">
        <v>22</v>
      </c>
      <c r="B198" s="4">
        <f t="shared" si="9"/>
        <v>0</v>
      </c>
      <c r="C198" s="4">
        <f t="shared" si="9"/>
        <v>0</v>
      </c>
      <c r="D198" s="4">
        <f t="shared" si="9"/>
        <v>0</v>
      </c>
      <c r="E198" s="4">
        <f t="shared" si="9"/>
        <v>1816364.0330922802</v>
      </c>
      <c r="F198" s="4">
        <f t="shared" si="9"/>
        <v>33970.466372684481</v>
      </c>
      <c r="G198" s="4">
        <f t="shared" si="9"/>
        <v>5094.500535035203</v>
      </c>
      <c r="H198" s="4">
        <f t="shared" si="9"/>
        <v>0</v>
      </c>
      <c r="I198" s="4">
        <f t="shared" si="9"/>
        <v>0</v>
      </c>
      <c r="J198" s="5">
        <f t="shared" si="7"/>
        <v>1855429</v>
      </c>
      <c r="K198" s="28"/>
      <c r="L198" s="33"/>
      <c r="M198" s="25"/>
      <c r="N198" s="34"/>
      <c r="O198" s="34"/>
      <c r="P198" s="25"/>
      <c r="Q198" s="25"/>
      <c r="R198" s="25"/>
      <c r="S198" s="25"/>
      <c r="T198" s="25"/>
      <c r="U198" s="25"/>
    </row>
    <row r="199" spans="1:21" ht="20.100000000000001" customHeight="1" x14ac:dyDescent="0.35">
      <c r="A199" s="3" t="s">
        <v>23</v>
      </c>
      <c r="B199" s="4">
        <f t="shared" si="9"/>
        <v>102175.04774668069</v>
      </c>
      <c r="C199" s="4">
        <f t="shared" si="9"/>
        <v>179887.62136704288</v>
      </c>
      <c r="D199" s="4">
        <f t="shared" si="9"/>
        <v>10309.712524710701</v>
      </c>
      <c r="E199" s="4">
        <f t="shared" si="9"/>
        <v>89854.143916565125</v>
      </c>
      <c r="F199" s="4">
        <f t="shared" si="9"/>
        <v>150657.20303502271</v>
      </c>
      <c r="G199" s="4">
        <f t="shared" si="9"/>
        <v>116149.90869865776</v>
      </c>
      <c r="H199" s="4">
        <f t="shared" si="9"/>
        <v>2652.4971478691664</v>
      </c>
      <c r="I199" s="4">
        <f t="shared" si="9"/>
        <v>82756.865563450963</v>
      </c>
      <c r="J199" s="5">
        <f t="shared" si="7"/>
        <v>734443</v>
      </c>
      <c r="K199" s="28"/>
      <c r="L199" s="33"/>
      <c r="M199" s="25"/>
      <c r="N199" s="34"/>
      <c r="O199" s="34"/>
      <c r="P199" s="25"/>
      <c r="Q199" s="25"/>
      <c r="R199" s="25"/>
      <c r="S199" s="25"/>
      <c r="T199" s="25"/>
      <c r="U199" s="25"/>
    </row>
    <row r="200" spans="1:21" ht="20.100000000000001" customHeight="1" x14ac:dyDescent="0.35">
      <c r="A200" s="3" t="s">
        <v>24</v>
      </c>
      <c r="B200" s="4">
        <f t="shared" si="9"/>
        <v>948452.56263985997</v>
      </c>
      <c r="C200" s="4">
        <f t="shared" si="9"/>
        <v>365325.66610530909</v>
      </c>
      <c r="D200" s="4">
        <f t="shared" si="9"/>
        <v>482783.80477531679</v>
      </c>
      <c r="E200" s="4">
        <f t="shared" si="9"/>
        <v>1099560.8491055842</v>
      </c>
      <c r="F200" s="4">
        <f t="shared" si="9"/>
        <v>194586.51065384626</v>
      </c>
      <c r="G200" s="4">
        <f t="shared" si="9"/>
        <v>109763.78403497432</v>
      </c>
      <c r="H200" s="4">
        <f t="shared" si="9"/>
        <v>410353.58868630737</v>
      </c>
      <c r="I200" s="4">
        <f t="shared" si="9"/>
        <v>220665.23399880214</v>
      </c>
      <c r="J200" s="5">
        <f t="shared" si="7"/>
        <v>3831492</v>
      </c>
      <c r="K200" s="28"/>
      <c r="L200" s="33"/>
      <c r="M200" s="25"/>
      <c r="N200" s="34"/>
      <c r="O200" s="34"/>
      <c r="P200" s="25"/>
      <c r="Q200" s="25"/>
      <c r="R200" s="25"/>
      <c r="S200" s="25"/>
      <c r="T200" s="25"/>
      <c r="U200" s="25"/>
    </row>
    <row r="201" spans="1:21" ht="20.100000000000001" customHeight="1" x14ac:dyDescent="0.35">
      <c r="A201" s="3" t="s">
        <v>25</v>
      </c>
      <c r="B201" s="4">
        <f t="shared" ref="B201:I206" si="10">+B141</f>
        <v>196597.56014576694</v>
      </c>
      <c r="C201" s="4">
        <f t="shared" si="10"/>
        <v>87428.163800096285</v>
      </c>
      <c r="D201" s="4">
        <f t="shared" si="10"/>
        <v>127490.90039058388</v>
      </c>
      <c r="E201" s="4">
        <f t="shared" si="10"/>
        <v>151071.24898748085</v>
      </c>
      <c r="F201" s="4">
        <f t="shared" si="10"/>
        <v>148229.34007804265</v>
      </c>
      <c r="G201" s="4">
        <f t="shared" si="10"/>
        <v>75936.710357580174</v>
      </c>
      <c r="H201" s="4">
        <f t="shared" si="10"/>
        <v>145303.99033389243</v>
      </c>
      <c r="I201" s="4">
        <f t="shared" si="10"/>
        <v>7741.0859065567965</v>
      </c>
      <c r="J201" s="5">
        <f t="shared" si="7"/>
        <v>939799.00000000012</v>
      </c>
      <c r="K201" s="28"/>
      <c r="L201" s="33"/>
      <c r="M201" s="25"/>
      <c r="N201" s="34"/>
      <c r="O201" s="34"/>
      <c r="P201" s="25"/>
      <c r="Q201" s="25"/>
      <c r="R201" s="25"/>
      <c r="S201" s="25"/>
      <c r="T201" s="25"/>
      <c r="U201" s="25"/>
    </row>
    <row r="202" spans="1:21" ht="20.100000000000001" customHeight="1" x14ac:dyDescent="0.35">
      <c r="A202" s="3" t="s">
        <v>26</v>
      </c>
      <c r="B202" s="4">
        <f t="shared" si="10"/>
        <v>0</v>
      </c>
      <c r="C202" s="4">
        <f t="shared" si="10"/>
        <v>0</v>
      </c>
      <c r="D202" s="4">
        <f t="shared" si="10"/>
        <v>0</v>
      </c>
      <c r="E202" s="4">
        <f t="shared" si="10"/>
        <v>33593</v>
      </c>
      <c r="F202" s="4">
        <f t="shared" si="10"/>
        <v>0</v>
      </c>
      <c r="G202" s="4">
        <f t="shared" si="10"/>
        <v>0</v>
      </c>
      <c r="H202" s="4">
        <f t="shared" si="10"/>
        <v>0</v>
      </c>
      <c r="I202" s="4">
        <f t="shared" si="10"/>
        <v>0</v>
      </c>
      <c r="J202" s="5">
        <f t="shared" si="7"/>
        <v>33593</v>
      </c>
      <c r="K202" s="28"/>
      <c r="L202" s="33"/>
      <c r="M202" s="25"/>
      <c r="N202" s="34"/>
      <c r="O202" s="34"/>
      <c r="P202" s="25"/>
      <c r="Q202" s="25"/>
      <c r="R202" s="25"/>
      <c r="S202" s="25"/>
      <c r="T202" s="25"/>
      <c r="U202" s="25"/>
    </row>
    <row r="203" spans="1:21" ht="20.100000000000001" customHeight="1" x14ac:dyDescent="0.35">
      <c r="A203" s="3" t="s">
        <v>27</v>
      </c>
      <c r="B203" s="4">
        <f t="shared" si="10"/>
        <v>68079.235116710202</v>
      </c>
      <c r="C203" s="4">
        <f t="shared" si="10"/>
        <v>206837.24408329869</v>
      </c>
      <c r="D203" s="4">
        <f t="shared" si="10"/>
        <v>73081.889022726886</v>
      </c>
      <c r="E203" s="4">
        <f t="shared" si="10"/>
        <v>86797.401016995747</v>
      </c>
      <c r="F203" s="4">
        <f t="shared" si="10"/>
        <v>99586.088829987071</v>
      </c>
      <c r="G203" s="4">
        <f t="shared" si="10"/>
        <v>85260.219412946477</v>
      </c>
      <c r="H203" s="4">
        <f t="shared" si="10"/>
        <v>77378.162022373945</v>
      </c>
      <c r="I203" s="4">
        <f t="shared" si="10"/>
        <v>101621.760494961</v>
      </c>
      <c r="J203" s="5">
        <f t="shared" si="7"/>
        <v>798642.00000000023</v>
      </c>
      <c r="K203" s="28"/>
      <c r="L203" s="33"/>
      <c r="M203" s="25"/>
      <c r="N203" s="34"/>
      <c r="O203" s="34"/>
      <c r="P203" s="25"/>
      <c r="Q203" s="25"/>
      <c r="R203" s="25"/>
      <c r="S203" s="25"/>
      <c r="T203" s="25"/>
      <c r="U203" s="25"/>
    </row>
    <row r="204" spans="1:21" ht="20.100000000000001" customHeight="1" x14ac:dyDescent="0.35">
      <c r="A204" s="3" t="s">
        <v>28</v>
      </c>
      <c r="B204" s="4">
        <f t="shared" si="10"/>
        <v>155461.86551124728</v>
      </c>
      <c r="C204" s="4">
        <f t="shared" si="10"/>
        <v>19464.719845219995</v>
      </c>
      <c r="D204" s="4">
        <f t="shared" si="10"/>
        <v>28453.402246673853</v>
      </c>
      <c r="E204" s="4">
        <f t="shared" si="10"/>
        <v>148857.67458900472</v>
      </c>
      <c r="F204" s="4">
        <f t="shared" si="10"/>
        <v>49753.936369802715</v>
      </c>
      <c r="G204" s="4">
        <f t="shared" si="10"/>
        <v>40760.746632914641</v>
      </c>
      <c r="H204" s="4">
        <f t="shared" si="10"/>
        <v>102856.51489660538</v>
      </c>
      <c r="I204" s="4">
        <f t="shared" si="10"/>
        <v>4557.1399085314551</v>
      </c>
      <c r="J204" s="5">
        <f t="shared" si="7"/>
        <v>550166</v>
      </c>
      <c r="K204" s="28"/>
      <c r="L204" s="33"/>
      <c r="M204" s="25"/>
      <c r="N204" s="34"/>
      <c r="O204" s="34"/>
      <c r="P204" s="25"/>
      <c r="Q204" s="25"/>
      <c r="R204" s="25"/>
      <c r="S204" s="25"/>
      <c r="T204" s="25"/>
      <c r="U204" s="25"/>
    </row>
    <row r="205" spans="1:21" ht="20.100000000000001" customHeight="1" x14ac:dyDescent="0.35">
      <c r="A205" s="3" t="s">
        <v>29</v>
      </c>
      <c r="B205" s="4">
        <f t="shared" si="10"/>
        <v>102980.3741905038</v>
      </c>
      <c r="C205" s="4">
        <f t="shared" si="10"/>
        <v>0</v>
      </c>
      <c r="D205" s="4">
        <f t="shared" si="10"/>
        <v>103051.05596277703</v>
      </c>
      <c r="E205" s="4">
        <f t="shared" si="10"/>
        <v>299168.7255803154</v>
      </c>
      <c r="F205" s="4">
        <f t="shared" si="10"/>
        <v>231907.61865411673</v>
      </c>
      <c r="G205" s="4">
        <f t="shared" si="10"/>
        <v>95391.8737837972</v>
      </c>
      <c r="H205" s="4">
        <f t="shared" si="10"/>
        <v>444022.69835943612</v>
      </c>
      <c r="I205" s="4">
        <f t="shared" si="10"/>
        <v>3469.6534690535909</v>
      </c>
      <c r="J205" s="5">
        <f t="shared" si="7"/>
        <v>1279991.9999999998</v>
      </c>
      <c r="K205" s="28"/>
      <c r="L205" s="33"/>
      <c r="M205" s="33"/>
      <c r="N205" s="34"/>
      <c r="O205" s="34"/>
      <c r="P205" s="25"/>
      <c r="Q205" s="25"/>
      <c r="R205" s="25"/>
      <c r="S205" s="25"/>
      <c r="T205" s="25"/>
      <c r="U205" s="25"/>
    </row>
    <row r="206" spans="1:21" ht="20.100000000000001" customHeight="1" x14ac:dyDescent="0.35">
      <c r="A206" s="3" t="s">
        <v>30</v>
      </c>
      <c r="B206" s="4">
        <f t="shared" si="10"/>
        <v>104974.7354511203</v>
      </c>
      <c r="C206" s="4">
        <f t="shared" si="10"/>
        <v>593.52255834563448</v>
      </c>
      <c r="D206" s="4">
        <f t="shared" si="10"/>
        <v>10118.589483335329</v>
      </c>
      <c r="E206" s="4">
        <f t="shared" si="10"/>
        <v>47195.111989403551</v>
      </c>
      <c r="F206" s="4">
        <f t="shared" si="10"/>
        <v>160828.75328817911</v>
      </c>
      <c r="G206" s="4">
        <f t="shared" si="10"/>
        <v>2754.1473445395236</v>
      </c>
      <c r="H206" s="4">
        <f t="shared" si="10"/>
        <v>15434.471145685791</v>
      </c>
      <c r="I206" s="4">
        <f t="shared" si="10"/>
        <v>1551.6687393907491</v>
      </c>
      <c r="J206" s="5">
        <f t="shared" si="7"/>
        <v>343450.99999999994</v>
      </c>
      <c r="K206" s="28"/>
      <c r="L206" s="33"/>
      <c r="M206" s="33"/>
      <c r="N206" s="34"/>
      <c r="O206" s="34"/>
      <c r="P206" s="25"/>
      <c r="Q206" s="25"/>
      <c r="R206" s="25"/>
      <c r="S206" s="25"/>
      <c r="T206" s="25"/>
      <c r="U206" s="25"/>
    </row>
    <row r="207" spans="1:21" ht="20.100000000000001" customHeight="1" x14ac:dyDescent="0.35">
      <c r="A207" s="3" t="s">
        <v>31</v>
      </c>
      <c r="B207" s="4">
        <f t="shared" ref="B207:I207" si="11">+B147*1.6</f>
        <v>5132.0803265613531</v>
      </c>
      <c r="C207" s="4">
        <f t="shared" si="11"/>
        <v>255.96917612829986</v>
      </c>
      <c r="D207" s="4">
        <f t="shared" si="11"/>
        <v>801.64291710049247</v>
      </c>
      <c r="E207" s="4">
        <f t="shared" si="11"/>
        <v>105901.53767336515</v>
      </c>
      <c r="F207" s="4">
        <f t="shared" si="11"/>
        <v>1282.7359684286362</v>
      </c>
      <c r="G207" s="4">
        <f t="shared" si="11"/>
        <v>106.19181668876644</v>
      </c>
      <c r="H207" s="4">
        <f t="shared" si="11"/>
        <v>64.627400423842843</v>
      </c>
      <c r="I207" s="4">
        <f t="shared" si="11"/>
        <v>476.0147213034744</v>
      </c>
      <c r="J207" s="5">
        <f t="shared" si="7"/>
        <v>114020.8</v>
      </c>
      <c r="K207" s="28"/>
      <c r="L207" s="33"/>
      <c r="M207" s="33"/>
      <c r="N207" s="34"/>
      <c r="O207" s="34"/>
      <c r="P207" s="25"/>
      <c r="Q207" s="25"/>
      <c r="R207" s="25"/>
      <c r="S207" s="25"/>
      <c r="T207" s="25"/>
      <c r="U207" s="25"/>
    </row>
    <row r="208" spans="1:21" ht="20.100000000000001" customHeight="1" x14ac:dyDescent="0.35">
      <c r="A208" s="3" t="s">
        <v>32</v>
      </c>
      <c r="B208" s="4">
        <f t="shared" ref="B208:I208" si="12">+B148*35</f>
        <v>12966.163873370577</v>
      </c>
      <c r="C208" s="4">
        <f t="shared" si="12"/>
        <v>691.02264953173801</v>
      </c>
      <c r="D208" s="4">
        <f t="shared" si="12"/>
        <v>17500</v>
      </c>
      <c r="E208" s="4">
        <f t="shared" si="12"/>
        <v>698949.31954324874</v>
      </c>
      <c r="F208" s="4">
        <f t="shared" si="12"/>
        <v>143603.63562506743</v>
      </c>
      <c r="G208" s="4">
        <f t="shared" si="12"/>
        <v>15474.746343936822</v>
      </c>
      <c r="H208" s="4">
        <f t="shared" si="12"/>
        <v>9237.1192781338905</v>
      </c>
      <c r="I208" s="4">
        <f t="shared" si="12"/>
        <v>4192.9926867108043</v>
      </c>
      <c r="J208" s="5">
        <f t="shared" si="7"/>
        <v>902614.99999999988</v>
      </c>
      <c r="K208" s="28"/>
      <c r="L208" s="33"/>
      <c r="M208" s="33"/>
      <c r="N208" s="34"/>
      <c r="O208" s="34"/>
      <c r="P208" s="25"/>
      <c r="Q208" s="25"/>
      <c r="R208" s="25"/>
      <c r="S208" s="25"/>
      <c r="T208" s="25"/>
      <c r="U208" s="25"/>
    </row>
    <row r="209" spans="1:21" ht="20.100000000000001" customHeight="1" x14ac:dyDescent="0.35">
      <c r="A209" s="3" t="s">
        <v>33</v>
      </c>
      <c r="B209" s="4">
        <f t="shared" ref="B209:I209" si="13">+B149*15</f>
        <v>0</v>
      </c>
      <c r="C209" s="4">
        <f t="shared" si="13"/>
        <v>5175.5006078821389</v>
      </c>
      <c r="D209" s="4">
        <f t="shared" si="13"/>
        <v>11844.693915405911</v>
      </c>
      <c r="E209" s="4">
        <f t="shared" si="13"/>
        <v>5408516.6978047257</v>
      </c>
      <c r="F209" s="4">
        <f t="shared" si="13"/>
        <v>7831.408047952742</v>
      </c>
      <c r="G209" s="4">
        <f t="shared" si="13"/>
        <v>134273.9003455994</v>
      </c>
      <c r="H209" s="4">
        <f t="shared" si="13"/>
        <v>33371.120919310175</v>
      </c>
      <c r="I209" s="4">
        <f t="shared" si="13"/>
        <v>76.678359123996955</v>
      </c>
      <c r="J209" s="5">
        <f t="shared" si="7"/>
        <v>5601090</v>
      </c>
      <c r="K209" s="28"/>
      <c r="L209" s="33"/>
      <c r="M209" s="33"/>
      <c r="N209" s="34"/>
      <c r="O209" s="34"/>
      <c r="P209" s="25"/>
      <c r="Q209" s="25"/>
      <c r="R209" s="25"/>
      <c r="S209" s="25"/>
      <c r="T209" s="25"/>
      <c r="U209" s="25"/>
    </row>
    <row r="210" spans="1:21" ht="20.100000000000001" customHeight="1" x14ac:dyDescent="0.35">
      <c r="A210" s="3" t="s">
        <v>34</v>
      </c>
      <c r="B210" s="4">
        <f t="shared" ref="B210:I220" si="14">+B150</f>
        <v>44617.703911029246</v>
      </c>
      <c r="C210" s="4">
        <f t="shared" si="14"/>
        <v>1290.1371651382287</v>
      </c>
      <c r="D210" s="4">
        <f t="shared" si="14"/>
        <v>39311.926548606985</v>
      </c>
      <c r="E210" s="4">
        <f t="shared" si="14"/>
        <v>15874.355812883061</v>
      </c>
      <c r="F210" s="4">
        <f t="shared" si="14"/>
        <v>526455.54705446842</v>
      </c>
      <c r="G210" s="4">
        <f t="shared" si="14"/>
        <v>52489.213339518545</v>
      </c>
      <c r="H210" s="4">
        <f t="shared" si="14"/>
        <v>31483.470453369733</v>
      </c>
      <c r="I210" s="4">
        <f t="shared" si="14"/>
        <v>2653.6457149857779</v>
      </c>
      <c r="J210" s="5">
        <f t="shared" si="7"/>
        <v>714176</v>
      </c>
      <c r="K210" s="28"/>
      <c r="L210" s="33"/>
      <c r="M210" s="33"/>
      <c r="N210" s="34"/>
      <c r="O210" s="34"/>
      <c r="P210" s="25"/>
      <c r="Q210" s="25"/>
      <c r="R210" s="25"/>
      <c r="S210" s="25"/>
      <c r="T210" s="25"/>
      <c r="U210" s="25"/>
    </row>
    <row r="211" spans="1:21" ht="20.100000000000001" customHeight="1" x14ac:dyDescent="0.35">
      <c r="A211" s="3" t="s">
        <v>35</v>
      </c>
      <c r="B211" s="4">
        <f t="shared" si="14"/>
        <v>0</v>
      </c>
      <c r="C211" s="4">
        <f t="shared" si="14"/>
        <v>0</v>
      </c>
      <c r="D211" s="4">
        <f t="shared" si="14"/>
        <v>430301.56549779954</v>
      </c>
      <c r="E211" s="4">
        <f t="shared" si="14"/>
        <v>0</v>
      </c>
      <c r="F211" s="4">
        <f t="shared" si="14"/>
        <v>0</v>
      </c>
      <c r="G211" s="4">
        <f t="shared" si="14"/>
        <v>0</v>
      </c>
      <c r="H211" s="4">
        <f t="shared" si="14"/>
        <v>3163526.6745022009</v>
      </c>
      <c r="I211" s="4">
        <f t="shared" si="14"/>
        <v>0</v>
      </c>
      <c r="J211" s="5">
        <f t="shared" si="7"/>
        <v>3593828.24</v>
      </c>
      <c r="K211" s="28"/>
      <c r="L211" s="33"/>
      <c r="M211" s="33"/>
      <c r="N211" s="34"/>
      <c r="O211" s="34"/>
      <c r="P211" s="25"/>
      <c r="Q211" s="25"/>
      <c r="R211" s="25"/>
      <c r="S211" s="25"/>
      <c r="T211" s="25"/>
      <c r="U211" s="25"/>
    </row>
    <row r="212" spans="1:21" ht="20.100000000000001" customHeight="1" x14ac:dyDescent="0.35">
      <c r="A212" s="3" t="s">
        <v>36</v>
      </c>
      <c r="B212" s="4">
        <f t="shared" si="14"/>
        <v>692.4259555043011</v>
      </c>
      <c r="C212" s="4">
        <f t="shared" si="14"/>
        <v>25.201190492647662</v>
      </c>
      <c r="D212" s="4">
        <f t="shared" si="14"/>
        <v>4.8487890730075041</v>
      </c>
      <c r="E212" s="4">
        <f t="shared" si="14"/>
        <v>915197.41652458452</v>
      </c>
      <c r="F212" s="4">
        <f t="shared" si="14"/>
        <v>68492.430416030344</v>
      </c>
      <c r="G212" s="4">
        <f t="shared" si="14"/>
        <v>18858.590515387885</v>
      </c>
      <c r="H212" s="4">
        <f t="shared" si="14"/>
        <v>200</v>
      </c>
      <c r="I212" s="4">
        <f t="shared" si="14"/>
        <v>140.08660892738175</v>
      </c>
      <c r="J212" s="5">
        <f t="shared" si="7"/>
        <v>1003611.0000000001</v>
      </c>
      <c r="K212" s="28"/>
      <c r="L212" s="33"/>
      <c r="M212" s="33"/>
      <c r="N212" s="34"/>
      <c r="O212" s="34"/>
      <c r="P212" s="25"/>
      <c r="Q212" s="25"/>
      <c r="R212" s="25"/>
      <c r="S212" s="25"/>
      <c r="T212" s="25"/>
      <c r="U212" s="25"/>
    </row>
    <row r="213" spans="1:21" ht="20.100000000000001" customHeight="1" x14ac:dyDescent="0.35">
      <c r="A213" s="3" t="s">
        <v>37</v>
      </c>
      <c r="B213" s="4">
        <f t="shared" si="14"/>
        <v>327.07652051717201</v>
      </c>
      <c r="C213" s="4">
        <f t="shared" si="14"/>
        <v>92.064033796219135</v>
      </c>
      <c r="D213" s="4">
        <f t="shared" si="14"/>
        <v>0.63079970805963925</v>
      </c>
      <c r="E213" s="4">
        <f t="shared" si="14"/>
        <v>172362.34150195125</v>
      </c>
      <c r="F213" s="4">
        <f t="shared" si="14"/>
        <v>7446.2723784573973</v>
      </c>
      <c r="G213" s="4">
        <f t="shared" si="14"/>
        <v>6510.5035537060421</v>
      </c>
      <c r="H213" s="4">
        <f t="shared" si="14"/>
        <v>10436.313249439016</v>
      </c>
      <c r="I213" s="4">
        <f t="shared" si="14"/>
        <v>140.79796242484835</v>
      </c>
      <c r="J213" s="5">
        <f t="shared" si="7"/>
        <v>197315.99999999997</v>
      </c>
      <c r="K213" s="28"/>
      <c r="L213" s="33"/>
      <c r="M213" s="33"/>
      <c r="N213" s="34"/>
      <c r="O213" s="34"/>
      <c r="P213" s="25"/>
      <c r="Q213" s="25"/>
      <c r="R213" s="25"/>
      <c r="S213" s="25"/>
      <c r="T213" s="25"/>
      <c r="U213" s="25"/>
    </row>
    <row r="214" spans="1:21" ht="20.100000000000001" customHeight="1" x14ac:dyDescent="0.35">
      <c r="A214" s="3" t="s">
        <v>38</v>
      </c>
      <c r="B214" s="4">
        <f t="shared" si="14"/>
        <v>9307.0180750412892</v>
      </c>
      <c r="C214" s="4">
        <f t="shared" si="14"/>
        <v>19.15130023640662</v>
      </c>
      <c r="D214" s="4">
        <f t="shared" si="14"/>
        <v>0</v>
      </c>
      <c r="E214" s="4">
        <f t="shared" si="14"/>
        <v>20133.141348121419</v>
      </c>
      <c r="F214" s="4">
        <f t="shared" si="14"/>
        <v>676</v>
      </c>
      <c r="G214" s="4">
        <f t="shared" si="14"/>
        <v>0</v>
      </c>
      <c r="H214" s="4">
        <f t="shared" si="14"/>
        <v>0</v>
      </c>
      <c r="I214" s="4">
        <f t="shared" si="14"/>
        <v>147.68927660088372</v>
      </c>
      <c r="J214" s="5">
        <f t="shared" si="7"/>
        <v>30282.999999999996</v>
      </c>
      <c r="K214" s="28"/>
      <c r="L214" s="33"/>
      <c r="M214" s="33"/>
      <c r="N214" s="34"/>
      <c r="O214" s="34"/>
      <c r="P214" s="25"/>
      <c r="Q214" s="25"/>
      <c r="R214" s="25"/>
      <c r="S214" s="25"/>
      <c r="T214" s="25"/>
      <c r="U214" s="25"/>
    </row>
    <row r="215" spans="1:21" ht="20.100000000000001" customHeight="1" x14ac:dyDescent="0.35">
      <c r="A215" s="3" t="s">
        <v>39</v>
      </c>
      <c r="B215" s="4">
        <f t="shared" si="14"/>
        <v>0</v>
      </c>
      <c r="C215" s="4">
        <f t="shared" si="14"/>
        <v>0</v>
      </c>
      <c r="D215" s="4">
        <f t="shared" si="14"/>
        <v>286</v>
      </c>
      <c r="E215" s="4">
        <f t="shared" si="14"/>
        <v>69335.77308707124</v>
      </c>
      <c r="F215" s="4">
        <f t="shared" si="14"/>
        <v>2161.2269129287602</v>
      </c>
      <c r="G215" s="4">
        <f t="shared" si="14"/>
        <v>0</v>
      </c>
      <c r="H215" s="4">
        <f t="shared" si="14"/>
        <v>0</v>
      </c>
      <c r="I215" s="4">
        <f t="shared" si="14"/>
        <v>0</v>
      </c>
      <c r="J215" s="5">
        <f t="shared" si="7"/>
        <v>71783</v>
      </c>
      <c r="K215" s="28"/>
      <c r="L215" s="33"/>
      <c r="M215" s="33"/>
      <c r="N215" s="34"/>
      <c r="O215" s="34"/>
      <c r="P215" s="25"/>
      <c r="Q215" s="25"/>
      <c r="R215" s="25"/>
      <c r="S215" s="25"/>
      <c r="T215" s="25"/>
      <c r="U215" s="25"/>
    </row>
    <row r="216" spans="1:21" ht="20.100000000000001" customHeight="1" x14ac:dyDescent="0.35">
      <c r="A216" s="3" t="s">
        <v>40</v>
      </c>
      <c r="B216" s="4">
        <f t="shared" si="14"/>
        <v>0</v>
      </c>
      <c r="C216" s="4">
        <f t="shared" si="14"/>
        <v>0</v>
      </c>
      <c r="D216" s="4">
        <f t="shared" si="14"/>
        <v>0</v>
      </c>
      <c r="E216" s="4">
        <f t="shared" si="14"/>
        <v>32640.153702551339</v>
      </c>
      <c r="F216" s="4">
        <f t="shared" si="14"/>
        <v>1170.8462974486622</v>
      </c>
      <c r="G216" s="4">
        <f t="shared" si="14"/>
        <v>0</v>
      </c>
      <c r="H216" s="4">
        <f t="shared" si="14"/>
        <v>0</v>
      </c>
      <c r="I216" s="4">
        <f t="shared" si="14"/>
        <v>98</v>
      </c>
      <c r="J216" s="5">
        <f t="shared" si="7"/>
        <v>33909</v>
      </c>
      <c r="K216" s="28"/>
      <c r="L216" s="33"/>
      <c r="M216" s="33"/>
      <c r="N216" s="34"/>
      <c r="O216" s="34"/>
      <c r="P216" s="25"/>
      <c r="Q216" s="25"/>
      <c r="R216" s="25"/>
      <c r="S216" s="25"/>
      <c r="T216" s="25"/>
      <c r="U216" s="25"/>
    </row>
    <row r="217" spans="1:21" ht="20.100000000000001" customHeight="1" x14ac:dyDescent="0.35">
      <c r="A217" s="3" t="s">
        <v>41</v>
      </c>
      <c r="B217" s="4">
        <f t="shared" si="14"/>
        <v>23505.418971958865</v>
      </c>
      <c r="C217" s="4">
        <f t="shared" si="14"/>
        <v>9880.8025402549138</v>
      </c>
      <c r="D217" s="4">
        <f t="shared" si="14"/>
        <v>3117.386497588052</v>
      </c>
      <c r="E217" s="4">
        <f t="shared" si="14"/>
        <v>6145.0351672282313</v>
      </c>
      <c r="F217" s="4">
        <f t="shared" si="14"/>
        <v>17982.540324194626</v>
      </c>
      <c r="G217" s="4">
        <f t="shared" si="14"/>
        <v>46477.882969400387</v>
      </c>
      <c r="H217" s="4">
        <f t="shared" si="14"/>
        <v>29358.50185396336</v>
      </c>
      <c r="I217" s="4">
        <f t="shared" si="14"/>
        <v>23575.431675411568</v>
      </c>
      <c r="J217" s="5">
        <f t="shared" si="7"/>
        <v>160043</v>
      </c>
      <c r="K217" s="28"/>
      <c r="L217" s="33"/>
      <c r="M217" s="33"/>
      <c r="N217" s="34"/>
      <c r="O217" s="34"/>
      <c r="P217" s="25"/>
      <c r="Q217" s="25"/>
      <c r="R217" s="25"/>
      <c r="S217" s="25"/>
      <c r="T217" s="25"/>
      <c r="U217" s="25"/>
    </row>
    <row r="218" spans="1:21" ht="20.100000000000001" customHeight="1" x14ac:dyDescent="0.35">
      <c r="A218" s="3" t="s">
        <v>42</v>
      </c>
      <c r="B218" s="4">
        <f t="shared" si="14"/>
        <v>0</v>
      </c>
      <c r="C218" s="4">
        <f t="shared" si="14"/>
        <v>66372.744322176834</v>
      </c>
      <c r="D218" s="4">
        <f t="shared" si="14"/>
        <v>394.29113082554102</v>
      </c>
      <c r="E218" s="4">
        <f t="shared" si="14"/>
        <v>6440.7194113075875</v>
      </c>
      <c r="F218" s="4">
        <f t="shared" si="14"/>
        <v>2680.3729523622756</v>
      </c>
      <c r="G218" s="4">
        <f t="shared" si="14"/>
        <v>0</v>
      </c>
      <c r="H218" s="4">
        <f t="shared" si="14"/>
        <v>0</v>
      </c>
      <c r="I218" s="4">
        <f t="shared" si="14"/>
        <v>283.87218332776149</v>
      </c>
      <c r="J218" s="5">
        <f t="shared" si="7"/>
        <v>76172</v>
      </c>
      <c r="K218" s="28"/>
      <c r="L218" s="33"/>
      <c r="M218" s="33"/>
      <c r="N218" s="34"/>
      <c r="O218" s="34"/>
      <c r="P218" s="25"/>
      <c r="Q218" s="25"/>
      <c r="R218" s="25"/>
      <c r="S218" s="25"/>
      <c r="T218" s="25"/>
      <c r="U218" s="25"/>
    </row>
    <row r="219" spans="1:21" ht="20.100000000000001" customHeight="1" x14ac:dyDescent="0.35">
      <c r="A219" s="3" t="s">
        <v>43</v>
      </c>
      <c r="B219" s="4">
        <f t="shared" si="14"/>
        <v>38208.163439330601</v>
      </c>
      <c r="C219" s="4">
        <f t="shared" si="14"/>
        <v>9884.8597311251469</v>
      </c>
      <c r="D219" s="4">
        <f t="shared" si="14"/>
        <v>0</v>
      </c>
      <c r="E219" s="4">
        <f t="shared" si="14"/>
        <v>75688.082227455117</v>
      </c>
      <c r="F219" s="4">
        <f t="shared" si="14"/>
        <v>0</v>
      </c>
      <c r="G219" s="4">
        <f t="shared" si="14"/>
        <v>463.77947932618679</v>
      </c>
      <c r="H219" s="4">
        <f t="shared" si="14"/>
        <v>6886.1151227629443</v>
      </c>
      <c r="I219" s="4">
        <f t="shared" si="14"/>
        <v>0</v>
      </c>
      <c r="J219" s="5">
        <f t="shared" si="7"/>
        <v>131131</v>
      </c>
      <c r="K219" s="28"/>
      <c r="L219" s="33"/>
      <c r="M219" s="33"/>
      <c r="N219" s="34"/>
      <c r="O219" s="34"/>
      <c r="P219" s="25"/>
      <c r="Q219" s="25"/>
      <c r="R219" s="25"/>
      <c r="S219" s="25"/>
      <c r="T219" s="25"/>
      <c r="U219" s="25"/>
    </row>
    <row r="220" spans="1:21" ht="20.100000000000001" customHeight="1" x14ac:dyDescent="0.35">
      <c r="A220" s="3" t="s">
        <v>44</v>
      </c>
      <c r="B220" s="4">
        <f t="shared" si="14"/>
        <v>57378.788316657156</v>
      </c>
      <c r="C220" s="4">
        <f t="shared" si="14"/>
        <v>758.31715442138693</v>
      </c>
      <c r="D220" s="4">
        <f t="shared" si="14"/>
        <v>176285.09486765711</v>
      </c>
      <c r="E220" s="4">
        <f t="shared" si="14"/>
        <v>77692.150875411753</v>
      </c>
      <c r="F220" s="4">
        <f t="shared" si="14"/>
        <v>0</v>
      </c>
      <c r="G220" s="4">
        <f t="shared" si="14"/>
        <v>0</v>
      </c>
      <c r="H220" s="4">
        <f t="shared" si="14"/>
        <v>6222.648785852597</v>
      </c>
      <c r="I220" s="4">
        <f t="shared" si="14"/>
        <v>0</v>
      </c>
      <c r="J220" s="5">
        <f t="shared" si="7"/>
        <v>318337</v>
      </c>
      <c r="K220" s="28"/>
      <c r="L220" s="33"/>
      <c r="M220" s="33"/>
      <c r="N220" s="34"/>
      <c r="O220" s="34"/>
      <c r="P220" s="25"/>
      <c r="Q220" s="25"/>
      <c r="R220" s="25"/>
      <c r="S220" s="25"/>
      <c r="T220" s="25"/>
      <c r="U220" s="25"/>
    </row>
    <row r="221" spans="1:21" ht="20.100000000000001" customHeight="1" x14ac:dyDescent="0.35">
      <c r="A221" s="3" t="s">
        <v>45</v>
      </c>
      <c r="B221" s="4">
        <f t="shared" ref="B221:I221" si="15">+B161*12</f>
        <v>5174623.2431993028</v>
      </c>
      <c r="C221" s="4">
        <f t="shared" si="15"/>
        <v>413474.73540649924</v>
      </c>
      <c r="D221" s="4">
        <f t="shared" si="15"/>
        <v>23041.48650589136</v>
      </c>
      <c r="E221" s="4">
        <f t="shared" si="15"/>
        <v>315141.61050221557</v>
      </c>
      <c r="F221" s="4">
        <f t="shared" si="15"/>
        <v>5623854.2008880451</v>
      </c>
      <c r="G221" s="4">
        <f t="shared" si="15"/>
        <v>1842440.5517295152</v>
      </c>
      <c r="H221" s="4">
        <f t="shared" si="15"/>
        <v>304011.79206652509</v>
      </c>
      <c r="I221" s="4">
        <f t="shared" si="15"/>
        <v>361880.37970200682</v>
      </c>
      <c r="J221" s="5">
        <f t="shared" si="7"/>
        <v>14058468.000000002</v>
      </c>
      <c r="K221" s="28"/>
      <c r="L221" s="33"/>
      <c r="M221" s="33"/>
      <c r="N221" s="34"/>
      <c r="O221" s="34"/>
      <c r="P221" s="25"/>
      <c r="Q221" s="25"/>
      <c r="R221" s="25"/>
      <c r="S221" s="25"/>
      <c r="T221" s="25"/>
      <c r="U221" s="25"/>
    </row>
    <row r="222" spans="1:21" ht="20.100000000000001" customHeight="1" x14ac:dyDescent="0.35">
      <c r="A222" s="3" t="s">
        <v>46</v>
      </c>
      <c r="B222" s="4">
        <f t="shared" ref="B222:I222" si="16">+B162*3</f>
        <v>47718.028476292995</v>
      </c>
      <c r="C222" s="4">
        <f t="shared" si="16"/>
        <v>138933.90456749112</v>
      </c>
      <c r="D222" s="4">
        <f t="shared" si="16"/>
        <v>6662.2872138016019</v>
      </c>
      <c r="E222" s="4">
        <f t="shared" si="16"/>
        <v>31635.103688959374</v>
      </c>
      <c r="F222" s="4">
        <f t="shared" si="16"/>
        <v>433793.64082421304</v>
      </c>
      <c r="G222" s="4">
        <f t="shared" si="16"/>
        <v>52003.513863694272</v>
      </c>
      <c r="H222" s="4">
        <f t="shared" si="16"/>
        <v>1459.3644971692834</v>
      </c>
      <c r="I222" s="4">
        <f t="shared" si="16"/>
        <v>214989.15686837825</v>
      </c>
      <c r="J222" s="5">
        <f t="shared" si="7"/>
        <v>927195</v>
      </c>
      <c r="K222" s="28"/>
      <c r="L222" s="33"/>
      <c r="M222" s="33"/>
      <c r="N222" s="34"/>
      <c r="O222" s="34"/>
      <c r="P222" s="25"/>
      <c r="Q222" s="25"/>
      <c r="R222" s="25"/>
      <c r="S222" s="25"/>
      <c r="T222" s="25"/>
      <c r="U222" s="25"/>
    </row>
    <row r="223" spans="1:21" ht="20.100000000000001" customHeight="1" x14ac:dyDescent="0.35">
      <c r="A223" s="3" t="s">
        <v>47</v>
      </c>
      <c r="B223" s="4">
        <f t="shared" ref="B223:I223" si="17">+B163*60</f>
        <v>184703.94097317909</v>
      </c>
      <c r="C223" s="4">
        <f t="shared" si="17"/>
        <v>7133275.8961757384</v>
      </c>
      <c r="D223" s="4">
        <f t="shared" si="17"/>
        <v>4490761.4698476968</v>
      </c>
      <c r="E223" s="4">
        <f t="shared" si="17"/>
        <v>2049910.8782315268</v>
      </c>
      <c r="F223" s="4">
        <f t="shared" si="17"/>
        <v>2283037.4555975902</v>
      </c>
      <c r="G223" s="4">
        <f t="shared" si="17"/>
        <v>2542067.2505346085</v>
      </c>
      <c r="H223" s="4">
        <f t="shared" si="17"/>
        <v>313449.25413643778</v>
      </c>
      <c r="I223" s="4">
        <f t="shared" si="17"/>
        <v>167513.8545032226</v>
      </c>
      <c r="J223" s="5">
        <f t="shared" si="7"/>
        <v>19164720</v>
      </c>
      <c r="K223" s="28"/>
      <c r="L223" s="33"/>
      <c r="M223" s="33"/>
      <c r="N223" s="34"/>
      <c r="O223" s="34"/>
      <c r="P223" s="25"/>
      <c r="Q223" s="25"/>
      <c r="R223" s="25"/>
      <c r="S223" s="25"/>
      <c r="T223" s="25"/>
      <c r="U223" s="25"/>
    </row>
    <row r="224" spans="1:21" ht="20.100000000000001" customHeight="1" x14ac:dyDescent="0.35">
      <c r="A224" s="3" t="s">
        <v>48</v>
      </c>
      <c r="B224" s="4">
        <f t="shared" ref="B224:I224" si="18">+B164*35</f>
        <v>114767.75066773364</v>
      </c>
      <c r="C224" s="4">
        <f t="shared" si="18"/>
        <v>0</v>
      </c>
      <c r="D224" s="4">
        <f t="shared" si="18"/>
        <v>227815.85572516546</v>
      </c>
      <c r="E224" s="4">
        <f t="shared" si="18"/>
        <v>0</v>
      </c>
      <c r="F224" s="4">
        <f t="shared" si="18"/>
        <v>59871.042965489847</v>
      </c>
      <c r="G224" s="4">
        <f t="shared" si="18"/>
        <v>369884.05779240694</v>
      </c>
      <c r="H224" s="4">
        <f t="shared" si="18"/>
        <v>103676.41096486335</v>
      </c>
      <c r="I224" s="4">
        <f t="shared" si="18"/>
        <v>32024.881884340779</v>
      </c>
      <c r="J224" s="5">
        <f t="shared" si="7"/>
        <v>908040</v>
      </c>
      <c r="K224" s="28"/>
      <c r="L224" s="33"/>
      <c r="M224" s="33"/>
      <c r="N224" s="34"/>
      <c r="O224" s="34"/>
      <c r="P224" s="25"/>
      <c r="Q224" s="25"/>
      <c r="R224" s="25"/>
      <c r="S224" s="25"/>
      <c r="T224" s="25"/>
      <c r="U224" s="25"/>
    </row>
    <row r="225" spans="1:30" ht="20.100000000000001" customHeight="1" x14ac:dyDescent="0.35">
      <c r="A225" s="3" t="s">
        <v>49</v>
      </c>
      <c r="B225" s="4">
        <f t="shared" ref="B225:I225" si="19">+B165*5</f>
        <v>333262.37124260364</v>
      </c>
      <c r="C225" s="4">
        <f t="shared" si="19"/>
        <v>826154.00920268323</v>
      </c>
      <c r="D225" s="4">
        <f t="shared" si="19"/>
        <v>720</v>
      </c>
      <c r="E225" s="4">
        <f t="shared" si="19"/>
        <v>43624.358229430509</v>
      </c>
      <c r="F225" s="4">
        <f t="shared" si="19"/>
        <v>967057.34976588539</v>
      </c>
      <c r="G225" s="4">
        <f t="shared" si="19"/>
        <v>8801.3027058258485</v>
      </c>
      <c r="H225" s="4">
        <f t="shared" si="19"/>
        <v>292.86497658841171</v>
      </c>
      <c r="I225" s="4">
        <f t="shared" si="19"/>
        <v>706747.74387698295</v>
      </c>
      <c r="J225" s="5">
        <f t="shared" si="7"/>
        <v>2886660</v>
      </c>
      <c r="K225" s="28"/>
      <c r="L225" s="33"/>
      <c r="M225" s="33"/>
      <c r="N225" s="34"/>
      <c r="O225" s="34"/>
      <c r="P225" s="25"/>
      <c r="Q225" s="25"/>
      <c r="R225" s="25"/>
      <c r="S225" s="25"/>
      <c r="T225" s="25"/>
      <c r="U225" s="25"/>
    </row>
    <row r="226" spans="1:30" ht="20.100000000000001" customHeight="1" x14ac:dyDescent="0.35">
      <c r="A226" s="3" t="s">
        <v>50</v>
      </c>
      <c r="B226" s="4">
        <f t="shared" ref="B226:I226" si="20">+B166*50</f>
        <v>406002.53923408868</v>
      </c>
      <c r="C226" s="4">
        <f t="shared" si="20"/>
        <v>5580614.6112120617</v>
      </c>
      <c r="D226" s="4">
        <f t="shared" si="20"/>
        <v>1037.8843753922504</v>
      </c>
      <c r="E226" s="4">
        <f t="shared" si="20"/>
        <v>55586.460598962491</v>
      </c>
      <c r="F226" s="4">
        <f t="shared" si="20"/>
        <v>2406696.1831203625</v>
      </c>
      <c r="G226" s="4">
        <f t="shared" si="20"/>
        <v>0</v>
      </c>
      <c r="H226" s="4">
        <f t="shared" si="20"/>
        <v>0</v>
      </c>
      <c r="I226" s="4">
        <f t="shared" si="20"/>
        <v>19362.321459132745</v>
      </c>
      <c r="J226" s="5">
        <f t="shared" si="7"/>
        <v>8469300</v>
      </c>
      <c r="K226" s="28"/>
      <c r="L226" s="33"/>
      <c r="M226" s="33"/>
      <c r="N226" s="34"/>
      <c r="O226" s="34"/>
      <c r="P226" s="25"/>
      <c r="Q226" s="25"/>
      <c r="R226" s="25"/>
      <c r="S226" s="25"/>
      <c r="T226" s="25"/>
      <c r="U226" s="25"/>
    </row>
    <row r="227" spans="1:30" ht="20.100000000000001" customHeight="1" x14ac:dyDescent="0.35">
      <c r="A227" s="3" t="s">
        <v>51</v>
      </c>
      <c r="B227" s="4">
        <f t="shared" ref="B227:I227" si="21">+B167*1.3</f>
        <v>123584.91362940009</v>
      </c>
      <c r="C227" s="4">
        <f t="shared" si="21"/>
        <v>39704.661644609536</v>
      </c>
      <c r="D227" s="4">
        <f t="shared" si="21"/>
        <v>166674.88119924226</v>
      </c>
      <c r="E227" s="4">
        <f t="shared" si="21"/>
        <v>29769.215816270313</v>
      </c>
      <c r="F227" s="4">
        <f t="shared" si="21"/>
        <v>196910.18080522137</v>
      </c>
      <c r="G227" s="4">
        <f t="shared" si="21"/>
        <v>55678.13602524106</v>
      </c>
      <c r="H227" s="4">
        <f t="shared" si="21"/>
        <v>23324.119476595792</v>
      </c>
      <c r="I227" s="4">
        <f t="shared" si="21"/>
        <v>62236.791403419636</v>
      </c>
      <c r="J227" s="5">
        <f t="shared" si="7"/>
        <v>697882.90000000014</v>
      </c>
      <c r="K227" s="28"/>
      <c r="L227" s="33"/>
      <c r="M227" s="33"/>
      <c r="N227" s="34"/>
      <c r="O227" s="34"/>
      <c r="P227" s="25"/>
      <c r="Q227" s="25"/>
      <c r="R227" s="25"/>
      <c r="S227" s="25"/>
      <c r="T227" s="25"/>
      <c r="U227" s="25"/>
    </row>
    <row r="228" spans="1:30" ht="20.100000000000001" customHeight="1" x14ac:dyDescent="0.35">
      <c r="A228" s="3" t="s">
        <v>52</v>
      </c>
      <c r="B228" s="4">
        <f t="shared" ref="B228:I228" si="22">+B168*8</f>
        <v>33860.35415007914</v>
      </c>
      <c r="C228" s="4">
        <f t="shared" si="22"/>
        <v>196.18683173888576</v>
      </c>
      <c r="D228" s="4">
        <f t="shared" si="22"/>
        <v>0</v>
      </c>
      <c r="E228" s="4">
        <f t="shared" si="22"/>
        <v>0</v>
      </c>
      <c r="F228" s="4">
        <f t="shared" si="22"/>
        <v>0</v>
      </c>
      <c r="G228" s="4">
        <f t="shared" si="22"/>
        <v>109154.8832602248</v>
      </c>
      <c r="H228" s="4">
        <f t="shared" si="22"/>
        <v>0</v>
      </c>
      <c r="I228" s="4">
        <f t="shared" si="22"/>
        <v>17404.57575795718</v>
      </c>
      <c r="J228" s="5">
        <f t="shared" si="7"/>
        <v>160616</v>
      </c>
      <c r="K228" s="28"/>
      <c r="L228" s="33"/>
      <c r="M228" s="33"/>
      <c r="N228" s="34"/>
      <c r="O228" s="34"/>
      <c r="P228" s="25"/>
      <c r="Q228" s="25"/>
      <c r="R228" s="25"/>
      <c r="S228" s="25"/>
      <c r="T228" s="25"/>
      <c r="U228" s="25"/>
    </row>
    <row r="229" spans="1:30" ht="20.100000000000001" customHeight="1" x14ac:dyDescent="0.35">
      <c r="A229" s="3" t="s">
        <v>53</v>
      </c>
      <c r="B229" s="4">
        <f t="shared" ref="B229:I229" si="23">+B169*4.7</f>
        <v>266085.41220586048</v>
      </c>
      <c r="C229" s="4">
        <f t="shared" si="23"/>
        <v>10232.302689376298</v>
      </c>
      <c r="D229" s="4">
        <f t="shared" si="23"/>
        <v>1438.2</v>
      </c>
      <c r="E229" s="4">
        <f t="shared" si="23"/>
        <v>141</v>
      </c>
      <c r="F229" s="4">
        <f t="shared" si="23"/>
        <v>33493.56271819993</v>
      </c>
      <c r="G229" s="4">
        <f t="shared" si="23"/>
        <v>0</v>
      </c>
      <c r="H229" s="4">
        <f t="shared" si="23"/>
        <v>73.890547263681597</v>
      </c>
      <c r="I229" s="4">
        <f t="shared" si="23"/>
        <v>41453.931839299636</v>
      </c>
      <c r="J229" s="5">
        <f t="shared" si="7"/>
        <v>352918.3</v>
      </c>
      <c r="K229" s="28"/>
      <c r="L229" s="33"/>
      <c r="M229" s="33"/>
      <c r="N229" s="34"/>
      <c r="O229" s="34"/>
      <c r="P229" s="25"/>
      <c r="Q229" s="25"/>
      <c r="R229" s="25"/>
      <c r="S229" s="25"/>
      <c r="T229" s="25"/>
      <c r="U229" s="25"/>
    </row>
    <row r="230" spans="1:30" ht="20.100000000000001" customHeight="1" x14ac:dyDescent="0.35">
      <c r="A230" s="3" t="s">
        <v>54</v>
      </c>
      <c r="B230" s="4">
        <f t="shared" ref="B230:I230" si="24">+B170*0.6</f>
        <v>1516471.6453211599</v>
      </c>
      <c r="C230" s="4">
        <f t="shared" si="24"/>
        <v>218050.20768697697</v>
      </c>
      <c r="D230" s="4">
        <f t="shared" si="24"/>
        <v>20624173.509856533</v>
      </c>
      <c r="E230" s="4">
        <f t="shared" si="24"/>
        <v>230642.81956115743</v>
      </c>
      <c r="F230" s="4">
        <f t="shared" si="24"/>
        <v>501409.97929044941</v>
      </c>
      <c r="G230" s="4">
        <f t="shared" si="24"/>
        <v>494471.8354451817</v>
      </c>
      <c r="H230" s="4">
        <f t="shared" si="24"/>
        <v>1425708.3314704748</v>
      </c>
      <c r="I230" s="4">
        <f t="shared" si="24"/>
        <v>235028.67136806497</v>
      </c>
      <c r="J230" s="5">
        <f t="shared" si="7"/>
        <v>25245956.999999996</v>
      </c>
      <c r="K230" s="28"/>
      <c r="L230" s="33"/>
      <c r="M230" s="33"/>
      <c r="N230" s="34"/>
      <c r="O230" s="34"/>
      <c r="P230" s="25"/>
      <c r="Q230" s="25"/>
      <c r="R230" s="25"/>
      <c r="S230" s="25"/>
      <c r="T230" s="25"/>
      <c r="U230" s="25"/>
    </row>
    <row r="231" spans="1:30" ht="20.100000000000001" customHeight="1" x14ac:dyDescent="0.35">
      <c r="A231" s="3" t="s">
        <v>55</v>
      </c>
      <c r="B231" s="4">
        <f t="shared" ref="B231:I231" si="25">+B171*9</f>
        <v>4176167.948818705</v>
      </c>
      <c r="C231" s="4">
        <f t="shared" si="25"/>
        <v>4552407.2041365327</v>
      </c>
      <c r="D231" s="4">
        <f t="shared" si="25"/>
        <v>1308532.585603077</v>
      </c>
      <c r="E231" s="4">
        <f t="shared" si="25"/>
        <v>7910161.8172729351</v>
      </c>
      <c r="F231" s="4">
        <f t="shared" si="25"/>
        <v>1611400.7958960857</v>
      </c>
      <c r="G231" s="4">
        <f t="shared" si="25"/>
        <v>797800.88498493552</v>
      </c>
      <c r="H231" s="4">
        <f t="shared" si="25"/>
        <v>1090965.3194123239</v>
      </c>
      <c r="I231" s="4">
        <f t="shared" si="25"/>
        <v>761911.38955349929</v>
      </c>
      <c r="J231" s="5">
        <f t="shared" si="7"/>
        <v>22209347.945678096</v>
      </c>
      <c r="K231" s="28"/>
      <c r="L231" s="33"/>
      <c r="M231" s="33"/>
      <c r="N231" s="34"/>
      <c r="O231" s="34"/>
      <c r="P231" s="25"/>
      <c r="Q231" s="25"/>
      <c r="R231" s="25"/>
      <c r="S231" s="25"/>
      <c r="T231" s="25"/>
      <c r="U231" s="25"/>
    </row>
    <row r="232" spans="1:30" ht="15.75" customHeight="1" thickBot="1" x14ac:dyDescent="0.4">
      <c r="A232" s="56" t="s">
        <v>10</v>
      </c>
      <c r="B232" s="57">
        <f t="shared" ref="B232:J232" si="26">SUM(B187:B231)</f>
        <v>14930826.584962547</v>
      </c>
      <c r="C232" s="57">
        <f t="shared" si="26"/>
        <v>30921568.139902305</v>
      </c>
      <c r="D232" s="57">
        <f t="shared" si="26"/>
        <v>32482495.649388045</v>
      </c>
      <c r="E232" s="57">
        <f t="shared" si="26"/>
        <v>24788705.843081653</v>
      </c>
      <c r="F232" s="57">
        <f t="shared" si="26"/>
        <v>17367713.83227282</v>
      </c>
      <c r="G232" s="57">
        <f t="shared" si="26"/>
        <v>8190239.3648955571</v>
      </c>
      <c r="H232" s="57">
        <f t="shared" si="26"/>
        <v>10384615.817381548</v>
      </c>
      <c r="I232" s="57">
        <f t="shared" si="26"/>
        <v>5149338.9537936151</v>
      </c>
      <c r="J232" s="58">
        <f t="shared" si="26"/>
        <v>144215504.18567809</v>
      </c>
      <c r="K232" s="28"/>
      <c r="L232" s="33"/>
      <c r="M232" s="33"/>
      <c r="N232" s="34"/>
      <c r="O232" s="34"/>
      <c r="P232" s="25"/>
      <c r="Q232" s="25"/>
      <c r="R232" s="25"/>
      <c r="S232" s="25"/>
      <c r="T232" s="25"/>
      <c r="U232" s="25"/>
    </row>
    <row r="233" spans="1:30" s="29" customFormat="1" ht="21.75" customHeight="1" x14ac:dyDescent="0.35">
      <c r="A233" s="205" t="s">
        <v>263</v>
      </c>
      <c r="B233" s="210"/>
      <c r="C233" s="210"/>
      <c r="D233" s="210"/>
      <c r="E233" s="210"/>
      <c r="F233" s="210"/>
      <c r="G233" s="210"/>
      <c r="H233" s="210"/>
      <c r="I233" s="210"/>
      <c r="L233" s="33"/>
      <c r="O233" s="49"/>
      <c r="AB233" s="49"/>
      <c r="AC233" s="49"/>
      <c r="AD233" s="49"/>
    </row>
    <row r="234" spans="1:30" s="29" customFormat="1" ht="21" x14ac:dyDescent="0.35">
      <c r="A234" s="198" t="s">
        <v>253</v>
      </c>
      <c r="B234" s="210"/>
      <c r="C234" s="210"/>
      <c r="D234" s="210"/>
      <c r="E234" s="210"/>
      <c r="F234" s="210"/>
      <c r="G234" s="210"/>
      <c r="H234" s="210"/>
      <c r="I234" s="210"/>
      <c r="L234" s="33"/>
      <c r="O234" s="49"/>
      <c r="AB234" s="49"/>
      <c r="AC234" s="49"/>
      <c r="AD234" s="49"/>
    </row>
    <row r="235" spans="1:30" s="29" customFormat="1" ht="14.25" x14ac:dyDescent="0.2">
      <c r="A235" s="198" t="s">
        <v>283</v>
      </c>
      <c r="B235" s="210"/>
      <c r="C235" s="210"/>
      <c r="D235" s="210"/>
      <c r="E235" s="210"/>
      <c r="F235" s="210"/>
      <c r="G235" s="210"/>
      <c r="H235" s="210"/>
      <c r="I235" s="210"/>
      <c r="O235" s="49"/>
      <c r="AB235" s="49"/>
      <c r="AC235" s="49"/>
      <c r="AD235" s="49"/>
    </row>
    <row r="236" spans="1:30" x14ac:dyDescent="0.2">
      <c r="A236" s="198" t="s">
        <v>280</v>
      </c>
      <c r="B236" s="205"/>
      <c r="C236" s="205"/>
      <c r="D236" s="205"/>
      <c r="E236" s="205"/>
      <c r="F236" s="205"/>
      <c r="G236" s="205"/>
      <c r="H236" s="205"/>
      <c r="I236" s="205"/>
      <c r="J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</row>
    <row r="237" spans="1:30" x14ac:dyDescent="0.2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</row>
    <row r="238" spans="1:30" x14ac:dyDescent="0.2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L238" s="25"/>
      <c r="M238" s="25"/>
    </row>
    <row r="239" spans="1:30" x14ac:dyDescent="0.2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L239" s="25"/>
      <c r="M239" s="25"/>
    </row>
    <row r="240" spans="1:30" x14ac:dyDescent="0.2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L240" s="25"/>
      <c r="M240" s="25"/>
    </row>
    <row r="241" spans="1:13" x14ac:dyDescent="0.2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L241" s="25"/>
      <c r="M241" s="25"/>
    </row>
    <row r="242" spans="1:13" x14ac:dyDescent="0.2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L242" s="25"/>
      <c r="M242" s="25"/>
    </row>
    <row r="243" spans="1:13" x14ac:dyDescent="0.2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L243" s="25"/>
      <c r="M243" s="25"/>
    </row>
    <row r="244" spans="1:13" x14ac:dyDescent="0.2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L244" s="25"/>
      <c r="M244" s="25"/>
    </row>
    <row r="245" spans="1:13" x14ac:dyDescent="0.2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L245" s="25"/>
      <c r="M245" s="25"/>
    </row>
    <row r="246" spans="1:13" x14ac:dyDescent="0.2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L246" s="25"/>
      <c r="M246" s="25"/>
    </row>
    <row r="247" spans="1:13" x14ac:dyDescent="0.2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L247" s="25"/>
      <c r="M247" s="25"/>
    </row>
    <row r="248" spans="1:13" x14ac:dyDescent="0.2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L248" s="25"/>
      <c r="M248" s="25"/>
    </row>
    <row r="249" spans="1:13" x14ac:dyDescent="0.2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L249" s="25"/>
      <c r="M249" s="25"/>
    </row>
    <row r="250" spans="1:13" x14ac:dyDescent="0.2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L250" s="25"/>
      <c r="M250" s="25"/>
    </row>
    <row r="251" spans="1:13" x14ac:dyDescent="0.2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L251" s="25"/>
      <c r="M251" s="25"/>
    </row>
    <row r="252" spans="1:13" x14ac:dyDescent="0.2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L252" s="25"/>
      <c r="M252" s="25"/>
    </row>
    <row r="253" spans="1:13" x14ac:dyDescent="0.2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L253" s="25"/>
      <c r="M253" s="25"/>
    </row>
    <row r="254" spans="1:13" x14ac:dyDescent="0.2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L254" s="25"/>
      <c r="M254" s="25"/>
    </row>
    <row r="255" spans="1:13" x14ac:dyDescent="0.2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L255" s="25"/>
      <c r="M255" s="25"/>
    </row>
    <row r="256" spans="1:13" x14ac:dyDescent="0.2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L256" s="25"/>
      <c r="M256" s="25"/>
    </row>
    <row r="257" spans="1:13" x14ac:dyDescent="0.2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L257" s="25"/>
      <c r="M257" s="25"/>
    </row>
    <row r="258" spans="1:13" x14ac:dyDescent="0.2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L258" s="25"/>
      <c r="M258" s="25"/>
    </row>
    <row r="259" spans="1:13" x14ac:dyDescent="0.2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L259" s="25"/>
      <c r="M259" s="25"/>
    </row>
    <row r="260" spans="1:13" x14ac:dyDescent="0.2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L260" s="25"/>
      <c r="M260" s="25"/>
    </row>
    <row r="261" spans="1:13" x14ac:dyDescent="0.2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L261" s="25"/>
      <c r="M261" s="25"/>
    </row>
    <row r="262" spans="1:13" x14ac:dyDescent="0.2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L262" s="25"/>
      <c r="M262" s="25"/>
    </row>
    <row r="263" spans="1:13" x14ac:dyDescent="0.2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L263" s="25"/>
      <c r="M263" s="25"/>
    </row>
    <row r="264" spans="1:13" x14ac:dyDescent="0.2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L264" s="25"/>
      <c r="M264" s="25"/>
    </row>
    <row r="265" spans="1:13" x14ac:dyDescent="0.2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L265" s="25"/>
      <c r="M265" s="25"/>
    </row>
    <row r="266" spans="1:13" x14ac:dyDescent="0.2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L266" s="25"/>
      <c r="M266" s="25"/>
    </row>
    <row r="267" spans="1:13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L267" s="25"/>
      <c r="M267" s="25"/>
    </row>
    <row r="268" spans="1:13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L268" s="25"/>
      <c r="M268" s="25"/>
    </row>
    <row r="269" spans="1:13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L269" s="25"/>
      <c r="M269" s="25"/>
    </row>
    <row r="270" spans="1:13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L270" s="25"/>
      <c r="M270" s="25"/>
    </row>
    <row r="271" spans="1:13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L271" s="25"/>
      <c r="M271" s="25"/>
    </row>
    <row r="272" spans="1:13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L272" s="25"/>
      <c r="M272" s="25"/>
    </row>
    <row r="273" spans="1:13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L273" s="25"/>
      <c r="M273" s="25"/>
    </row>
    <row r="274" spans="1:13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L274" s="25"/>
      <c r="M274" s="25"/>
    </row>
    <row r="275" spans="1:13" x14ac:dyDescent="0.2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L275" s="25"/>
      <c r="M275" s="25"/>
    </row>
    <row r="276" spans="1:13" x14ac:dyDescent="0.2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L276" s="25"/>
      <c r="M276" s="25"/>
    </row>
    <row r="277" spans="1:13" x14ac:dyDescent="0.2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L277" s="25"/>
      <c r="M277" s="25"/>
    </row>
    <row r="278" spans="1:13" x14ac:dyDescent="0.2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L278" s="25"/>
      <c r="M278" s="25"/>
    </row>
    <row r="279" spans="1:13" x14ac:dyDescent="0.2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L279" s="25"/>
      <c r="M279" s="25"/>
    </row>
    <row r="280" spans="1:13" x14ac:dyDescent="0.2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L280" s="25"/>
      <c r="M280" s="25"/>
    </row>
    <row r="281" spans="1:13" x14ac:dyDescent="0.2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L281" s="25"/>
      <c r="M281" s="25"/>
    </row>
    <row r="282" spans="1:13" x14ac:dyDescent="0.2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L282" s="25"/>
      <c r="M282" s="25"/>
    </row>
    <row r="283" spans="1:13" x14ac:dyDescent="0.2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L283" s="25"/>
      <c r="M283" s="25"/>
    </row>
    <row r="284" spans="1:13" x14ac:dyDescent="0.2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L284" s="25"/>
      <c r="M284" s="25"/>
    </row>
    <row r="285" spans="1:13" x14ac:dyDescent="0.2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L285" s="25"/>
      <c r="M285" s="25"/>
    </row>
    <row r="286" spans="1:13" x14ac:dyDescent="0.2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L286" s="25"/>
      <c r="M286" s="25"/>
    </row>
    <row r="287" spans="1:13" x14ac:dyDescent="0.2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L287" s="25"/>
      <c r="M287" s="25"/>
    </row>
    <row r="288" spans="1:13" x14ac:dyDescent="0.2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L288" s="25"/>
      <c r="M288" s="25"/>
    </row>
    <row r="289" spans="1:13" x14ac:dyDescent="0.2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L289" s="25"/>
      <c r="M289" s="25"/>
    </row>
    <row r="290" spans="1:13" x14ac:dyDescent="0.2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L290" s="25"/>
      <c r="M290" s="25"/>
    </row>
    <row r="291" spans="1:13" x14ac:dyDescent="0.2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L291" s="25"/>
      <c r="M291" s="25"/>
    </row>
    <row r="292" spans="1:13" x14ac:dyDescent="0.2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L292" s="25"/>
      <c r="M292" s="25"/>
    </row>
    <row r="293" spans="1:13" x14ac:dyDescent="0.2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L293" s="25"/>
      <c r="M293" s="25"/>
    </row>
    <row r="294" spans="1:13" x14ac:dyDescent="0.2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L294" s="25"/>
      <c r="M294" s="25"/>
    </row>
    <row r="295" spans="1:13" x14ac:dyDescent="0.2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L295" s="25"/>
      <c r="M295" s="25"/>
    </row>
    <row r="296" spans="1:13" x14ac:dyDescent="0.2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L296" s="25"/>
      <c r="M296" s="25"/>
    </row>
    <row r="297" spans="1:13" x14ac:dyDescent="0.2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L297" s="25"/>
      <c r="M297" s="25"/>
    </row>
    <row r="298" spans="1:13" x14ac:dyDescent="0.2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L298" s="25"/>
      <c r="M298" s="25"/>
    </row>
    <row r="299" spans="1:13" x14ac:dyDescent="0.2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L299" s="25"/>
      <c r="M299" s="25"/>
    </row>
    <row r="300" spans="1:13" x14ac:dyDescent="0.2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L300" s="25"/>
      <c r="M300" s="25"/>
    </row>
    <row r="301" spans="1:13" x14ac:dyDescent="0.2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L301" s="25"/>
      <c r="M301" s="25"/>
    </row>
    <row r="302" spans="1:13" x14ac:dyDescent="0.2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L302" s="25"/>
      <c r="M302" s="25"/>
    </row>
    <row r="303" spans="1:13" x14ac:dyDescent="0.2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L303" s="25"/>
      <c r="M303" s="25"/>
    </row>
    <row r="304" spans="1:13" x14ac:dyDescent="0.2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L304" s="25"/>
      <c r="M304" s="25"/>
    </row>
    <row r="305" spans="1:13" x14ac:dyDescent="0.2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L305" s="25"/>
      <c r="M305" s="25"/>
    </row>
    <row r="306" spans="1:13" x14ac:dyDescent="0.2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L306" s="25"/>
      <c r="M306" s="25"/>
    </row>
    <row r="307" spans="1:13" x14ac:dyDescent="0.2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L307" s="25"/>
      <c r="M307" s="25"/>
    </row>
    <row r="308" spans="1:13" x14ac:dyDescent="0.2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L308" s="25"/>
      <c r="M308" s="25"/>
    </row>
    <row r="309" spans="1:13" x14ac:dyDescent="0.2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L309" s="25"/>
      <c r="M309" s="25"/>
    </row>
    <row r="310" spans="1:13" x14ac:dyDescent="0.2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L310" s="25"/>
      <c r="M310" s="25"/>
    </row>
    <row r="311" spans="1:13" x14ac:dyDescent="0.2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L311" s="25"/>
      <c r="M311" s="25"/>
    </row>
    <row r="312" spans="1:13" x14ac:dyDescent="0.2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L312" s="25"/>
      <c r="M312" s="25"/>
    </row>
    <row r="313" spans="1:13" x14ac:dyDescent="0.2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L313" s="25"/>
      <c r="M313" s="25"/>
    </row>
    <row r="314" spans="1:13" x14ac:dyDescent="0.2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L314" s="25"/>
      <c r="M314" s="25"/>
    </row>
    <row r="315" spans="1:13" x14ac:dyDescent="0.2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L315" s="25"/>
      <c r="M315" s="25"/>
    </row>
    <row r="316" spans="1:13" x14ac:dyDescent="0.2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L316" s="25"/>
      <c r="M316" s="25"/>
    </row>
    <row r="317" spans="1:13" x14ac:dyDescent="0.2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L317" s="25"/>
      <c r="M317" s="25"/>
    </row>
    <row r="318" spans="1:13" x14ac:dyDescent="0.2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L318" s="25"/>
      <c r="M318" s="25"/>
    </row>
    <row r="319" spans="1:13" x14ac:dyDescent="0.2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L319" s="25"/>
      <c r="M319" s="25"/>
    </row>
    <row r="320" spans="1:13" x14ac:dyDescent="0.2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L320" s="25"/>
      <c r="M320" s="25"/>
    </row>
    <row r="321" spans="1:13" x14ac:dyDescent="0.2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L321" s="25"/>
      <c r="M321" s="25"/>
    </row>
    <row r="322" spans="1:13" x14ac:dyDescent="0.2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L322" s="25"/>
      <c r="M322" s="25"/>
    </row>
    <row r="323" spans="1:13" x14ac:dyDescent="0.2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L323" s="25"/>
      <c r="M323" s="25"/>
    </row>
    <row r="324" spans="1:13" x14ac:dyDescent="0.2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L324" s="25"/>
      <c r="M324" s="25"/>
    </row>
  </sheetData>
  <sheetProtection formatCells="0" formatColumns="0" formatRows="0" insertColumns="0" insertRows="0" insertHyperlinks="0" deleteColumns="0" deleteRows="0" sort="0" autoFilter="0" pivotTables="0"/>
  <mergeCells count="12">
    <mergeCell ref="A183:J183"/>
    <mergeCell ref="A184:J184"/>
    <mergeCell ref="A6:J6"/>
    <mergeCell ref="A7:J7"/>
    <mergeCell ref="A63:J63"/>
    <mergeCell ref="A64:J64"/>
    <mergeCell ref="A4:J4"/>
    <mergeCell ref="A61:J61"/>
    <mergeCell ref="A121:J121"/>
    <mergeCell ref="A182:J182"/>
    <mergeCell ref="A123:J123"/>
    <mergeCell ref="A124:J124"/>
  </mergeCells>
  <pageMargins left="0.39370078740157483" right="0.24" top="0.39370078740157483" bottom="0.19685039370078741" header="0" footer="0"/>
  <pageSetup scale="67" firstPageNumber="12" orientation="portrait" useFirstPageNumber="1" horizontalDpi="240" verticalDpi="144" r:id="rId1"/>
  <headerFooter alignWithMargins="0">
    <oddHeader>&amp;R&amp;"-,Normal"Anexo no. 6</oddHeader>
    <oddFooter xml:space="preserve">&amp;RPágina #&amp;P
</oddFooter>
  </headerFooter>
  <rowBreaks count="2" manualBreakCount="2">
    <brk id="59" max="16383" man="1"/>
    <brk id="119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</sheetPr>
  <dimension ref="A1:AB414"/>
  <sheetViews>
    <sheetView topLeftCell="A290" zoomScaleNormal="100" zoomScaleSheetLayoutView="70" zoomScalePageLayoutView="60" workbookViewId="0">
      <selection activeCell="A299" sqref="A299:A302"/>
    </sheetView>
  </sheetViews>
  <sheetFormatPr baseColWidth="10" defaultColWidth="14.85546875" defaultRowHeight="12.75" x14ac:dyDescent="0.2"/>
  <cols>
    <col min="1" max="10" width="14.85546875" style="1" customWidth="1"/>
    <col min="11" max="11" width="21.5703125" style="26" customWidth="1"/>
    <col min="12" max="16384" width="14.85546875" style="1"/>
  </cols>
  <sheetData>
    <row r="1" spans="1:15" s="25" customFormat="1" ht="19.5" customHeight="1" x14ac:dyDescent="0.2">
      <c r="K1" s="26"/>
    </row>
    <row r="2" spans="1:15" s="25" customFormat="1" ht="19.5" customHeight="1" x14ac:dyDescent="0.2">
      <c r="K2" s="26"/>
    </row>
    <row r="3" spans="1:15" s="25" customFormat="1" ht="19.5" customHeight="1" x14ac:dyDescent="0.25">
      <c r="A3" s="248" t="s">
        <v>126</v>
      </c>
      <c r="B3" s="248"/>
      <c r="C3" s="248"/>
      <c r="D3" s="248"/>
      <c r="E3" s="248"/>
      <c r="F3" s="248"/>
      <c r="G3" s="248"/>
      <c r="H3" s="248"/>
      <c r="I3" s="248"/>
      <c r="J3" s="248"/>
      <c r="K3" s="26"/>
    </row>
    <row r="4" spans="1:15" s="2" customFormat="1" ht="15.75" x14ac:dyDescent="0.25">
      <c r="A4" s="250" t="s">
        <v>89</v>
      </c>
      <c r="B4" s="250"/>
      <c r="C4" s="250"/>
      <c r="D4" s="250"/>
      <c r="E4" s="250"/>
      <c r="F4" s="250"/>
      <c r="G4" s="250"/>
      <c r="H4" s="250"/>
      <c r="I4" s="250"/>
      <c r="J4" s="250"/>
      <c r="K4" s="26"/>
      <c r="L4" s="31"/>
      <c r="M4" s="31"/>
      <c r="N4" s="31"/>
      <c r="O4" s="31"/>
    </row>
    <row r="5" spans="1:15" s="2" customFormat="1" ht="15.75" x14ac:dyDescent="0.25">
      <c r="A5" s="250" t="s">
        <v>83</v>
      </c>
      <c r="B5" s="250"/>
      <c r="C5" s="250"/>
      <c r="D5" s="250"/>
      <c r="E5" s="250"/>
      <c r="F5" s="250"/>
      <c r="G5" s="250"/>
      <c r="H5" s="250"/>
      <c r="I5" s="250"/>
      <c r="J5" s="250"/>
      <c r="K5" s="26"/>
      <c r="L5" s="31"/>
      <c r="M5" s="31"/>
      <c r="N5" s="31"/>
      <c r="O5" s="31"/>
    </row>
    <row r="6" spans="1:15" s="25" customFormat="1" ht="5.25" customHeight="1" thickBot="1" x14ac:dyDescent="0.25">
      <c r="A6" s="27"/>
      <c r="K6" s="26"/>
    </row>
    <row r="7" spans="1:15" ht="17.25" customHeight="1" x14ac:dyDescent="0.2">
      <c r="A7" s="53" t="s">
        <v>1</v>
      </c>
      <c r="B7" s="54" t="s">
        <v>2</v>
      </c>
      <c r="C7" s="54" t="s">
        <v>3</v>
      </c>
      <c r="D7" s="54" t="s">
        <v>4</v>
      </c>
      <c r="E7" s="54" t="s">
        <v>5</v>
      </c>
      <c r="F7" s="54" t="s">
        <v>6</v>
      </c>
      <c r="G7" s="54" t="s">
        <v>7</v>
      </c>
      <c r="H7" s="54" t="s">
        <v>8</v>
      </c>
      <c r="I7" s="54" t="s">
        <v>9</v>
      </c>
      <c r="J7" s="55" t="s">
        <v>10</v>
      </c>
      <c r="L7" s="25"/>
      <c r="M7" s="25"/>
      <c r="N7" s="25"/>
      <c r="O7" s="25"/>
    </row>
    <row r="8" spans="1:15" ht="15.75" customHeight="1" x14ac:dyDescent="0.35">
      <c r="A8" s="3" t="s">
        <v>11</v>
      </c>
      <c r="B8" s="4">
        <v>32210.361935387762</v>
      </c>
      <c r="C8" s="4">
        <v>1519198.7646192289</v>
      </c>
      <c r="D8" s="4">
        <v>667970.23204334418</v>
      </c>
      <c r="E8" s="4">
        <v>463226.76907110447</v>
      </c>
      <c r="F8" s="4">
        <v>45396.377050037685</v>
      </c>
      <c r="G8" s="4">
        <v>0</v>
      </c>
      <c r="H8" s="4">
        <v>95516.876247347391</v>
      </c>
      <c r="I8" s="4">
        <v>62091.619033549185</v>
      </c>
      <c r="J8" s="5">
        <f t="shared" ref="J8:J69" si="0">SUM(B8:I8)</f>
        <v>2885610.9999999991</v>
      </c>
      <c r="K8" s="28"/>
      <c r="L8" s="34"/>
      <c r="M8" s="34"/>
      <c r="N8" s="25"/>
      <c r="O8" s="25"/>
    </row>
    <row r="9" spans="1:15" ht="15.75" customHeight="1" x14ac:dyDescent="0.35">
      <c r="A9" s="3" t="s">
        <v>12</v>
      </c>
      <c r="B9" s="4">
        <v>25139.698591449778</v>
      </c>
      <c r="C9" s="4">
        <v>27075.748324014792</v>
      </c>
      <c r="D9" s="4">
        <v>32863.026351301538</v>
      </c>
      <c r="E9" s="4">
        <v>16420.029680663392</v>
      </c>
      <c r="F9" s="4">
        <v>20450.673545881484</v>
      </c>
      <c r="G9" s="4">
        <v>30356.584226948948</v>
      </c>
      <c r="H9" s="4">
        <v>239986.06873426109</v>
      </c>
      <c r="I9" s="4">
        <v>17358.170545478966</v>
      </c>
      <c r="J9" s="5">
        <f t="shared" si="0"/>
        <v>409650.00000000006</v>
      </c>
      <c r="K9" s="28"/>
      <c r="L9" s="34"/>
      <c r="M9" s="34"/>
      <c r="N9" s="25"/>
      <c r="O9" s="25"/>
    </row>
    <row r="10" spans="1:15" ht="15.75" customHeight="1" x14ac:dyDescent="0.35">
      <c r="A10" s="3" t="s">
        <v>13</v>
      </c>
      <c r="B10" s="4">
        <v>500</v>
      </c>
      <c r="C10" s="4">
        <v>39.473684210526315</v>
      </c>
      <c r="D10" s="4">
        <v>895.69298245614027</v>
      </c>
      <c r="E10" s="4">
        <v>0</v>
      </c>
      <c r="F10" s="4">
        <v>0</v>
      </c>
      <c r="G10" s="4">
        <v>10944</v>
      </c>
      <c r="H10" s="4">
        <v>691.83333333333337</v>
      </c>
      <c r="I10" s="4">
        <v>0</v>
      </c>
      <c r="J10" s="5">
        <f t="shared" si="0"/>
        <v>13071</v>
      </c>
      <c r="K10" s="28"/>
      <c r="L10" s="34"/>
      <c r="M10" s="34"/>
      <c r="N10" s="25"/>
      <c r="O10" s="25"/>
    </row>
    <row r="11" spans="1:15" ht="15.75" customHeight="1" x14ac:dyDescent="0.35">
      <c r="A11" s="3" t="s">
        <v>14</v>
      </c>
      <c r="B11" s="4">
        <v>6.0769230769230775</v>
      </c>
      <c r="C11" s="4">
        <v>2379.6637705940352</v>
      </c>
      <c r="D11" s="4">
        <v>105.69764306966275</v>
      </c>
      <c r="E11" s="4">
        <v>35</v>
      </c>
      <c r="F11" s="4">
        <v>1614.3430488317456</v>
      </c>
      <c r="G11" s="4">
        <v>1130.5929356637907</v>
      </c>
      <c r="H11" s="4">
        <v>5.7178526841448196</v>
      </c>
      <c r="I11" s="4">
        <v>303.90782607969743</v>
      </c>
      <c r="J11" s="5">
        <f t="shared" si="0"/>
        <v>5580.9999999999991</v>
      </c>
      <c r="K11" s="28"/>
      <c r="L11" s="34"/>
      <c r="M11" s="34"/>
      <c r="N11" s="25"/>
      <c r="O11" s="25"/>
    </row>
    <row r="12" spans="1:15" ht="15.75" customHeight="1" x14ac:dyDescent="0.35">
      <c r="A12" s="3" t="s">
        <v>15</v>
      </c>
      <c r="B12" s="4">
        <v>2.7815780562140198</v>
      </c>
      <c r="C12" s="4">
        <v>1755.8338183918879</v>
      </c>
      <c r="D12" s="4">
        <v>12454.060536334418</v>
      </c>
      <c r="E12" s="4">
        <v>0</v>
      </c>
      <c r="F12" s="4">
        <v>98.485757121439278</v>
      </c>
      <c r="G12" s="4">
        <v>3.6974317817014444</v>
      </c>
      <c r="H12" s="4">
        <v>47537.178089188426</v>
      </c>
      <c r="I12" s="4">
        <v>8372.9627891259206</v>
      </c>
      <c r="J12" s="5">
        <f t="shared" si="0"/>
        <v>70225</v>
      </c>
      <c r="K12" s="28"/>
      <c r="L12" s="34"/>
      <c r="M12" s="34"/>
      <c r="N12" s="25"/>
      <c r="O12" s="25"/>
    </row>
    <row r="13" spans="1:15" ht="15.75" customHeight="1" x14ac:dyDescent="0.35">
      <c r="A13" s="3" t="s">
        <v>16</v>
      </c>
      <c r="B13" s="4">
        <v>3756.5003275712838</v>
      </c>
      <c r="C13" s="4">
        <v>4931.9244074707258</v>
      </c>
      <c r="D13" s="4">
        <v>12689.886460387339</v>
      </c>
      <c r="E13" s="4">
        <v>15647.878926694533</v>
      </c>
      <c r="F13" s="4">
        <v>16515.582536088201</v>
      </c>
      <c r="G13" s="4">
        <v>11459.653825777899</v>
      </c>
      <c r="H13" s="4">
        <v>222856.7252903785</v>
      </c>
      <c r="I13" s="4">
        <v>11010.848225631526</v>
      </c>
      <c r="J13" s="5">
        <f t="shared" si="0"/>
        <v>298869</v>
      </c>
      <c r="K13" s="28"/>
      <c r="L13" s="34"/>
      <c r="M13" s="34"/>
      <c r="N13" s="25"/>
      <c r="O13" s="25"/>
    </row>
    <row r="14" spans="1:15" ht="15.75" customHeight="1" x14ac:dyDescent="0.35">
      <c r="A14" s="3" t="s">
        <v>17</v>
      </c>
      <c r="B14" s="4">
        <v>586.58083865547678</v>
      </c>
      <c r="C14" s="4">
        <v>2195.2141493284516</v>
      </c>
      <c r="D14" s="4">
        <v>16602.367865790646</v>
      </c>
      <c r="E14" s="4">
        <v>1218.4407208799576</v>
      </c>
      <c r="F14" s="4">
        <v>3439.1167399056344</v>
      </c>
      <c r="G14" s="4">
        <v>41896.795379458534</v>
      </c>
      <c r="H14" s="4">
        <v>154806.47964001069</v>
      </c>
      <c r="I14" s="4">
        <v>72639.004665970599</v>
      </c>
      <c r="J14" s="5">
        <f t="shared" si="0"/>
        <v>293384</v>
      </c>
      <c r="K14" s="28"/>
      <c r="L14" s="34"/>
      <c r="M14" s="34"/>
      <c r="N14" s="25"/>
      <c r="O14" s="25"/>
    </row>
    <row r="15" spans="1:15" ht="15.75" customHeight="1" x14ac:dyDescent="0.35">
      <c r="A15" s="3" t="s">
        <v>18</v>
      </c>
      <c r="B15" s="4">
        <v>77.476223104166294</v>
      </c>
      <c r="C15" s="4">
        <v>0</v>
      </c>
      <c r="D15" s="4">
        <v>4.3209169054441263</v>
      </c>
      <c r="E15" s="4">
        <v>0</v>
      </c>
      <c r="F15" s="4">
        <v>2781.6870960632464</v>
      </c>
      <c r="G15" s="4">
        <v>1080.004484629706</v>
      </c>
      <c r="H15" s="4">
        <v>5953.5112792974369</v>
      </c>
      <c r="I15" s="4">
        <v>0</v>
      </c>
      <c r="J15" s="5">
        <f t="shared" si="0"/>
        <v>9897</v>
      </c>
      <c r="K15" s="28"/>
      <c r="L15" s="34"/>
      <c r="M15" s="34"/>
      <c r="N15" s="25"/>
      <c r="O15" s="25"/>
    </row>
    <row r="16" spans="1:15" ht="15.75" customHeight="1" x14ac:dyDescent="0.35">
      <c r="A16" s="3" t="s">
        <v>19</v>
      </c>
      <c r="B16" s="4">
        <v>2621.5307691881208</v>
      </c>
      <c r="C16" s="4">
        <v>3073.2354869385517</v>
      </c>
      <c r="D16" s="4">
        <v>21934.744933435617</v>
      </c>
      <c r="E16" s="4">
        <v>933.10186476074546</v>
      </c>
      <c r="F16" s="4">
        <v>15343.388832926703</v>
      </c>
      <c r="G16" s="4">
        <v>44025.299584431355</v>
      </c>
      <c r="H16" s="4">
        <v>185276.57122513204</v>
      </c>
      <c r="I16" s="4">
        <v>4071.1273031868723</v>
      </c>
      <c r="J16" s="5">
        <f t="shared" si="0"/>
        <v>277279</v>
      </c>
      <c r="K16" s="28"/>
      <c r="L16" s="34"/>
      <c r="M16" s="34"/>
      <c r="N16" s="25"/>
      <c r="O16" s="25"/>
    </row>
    <row r="17" spans="1:15" ht="15.75" customHeight="1" x14ac:dyDescent="0.35">
      <c r="A17" s="3" t="s">
        <v>90</v>
      </c>
      <c r="B17" s="4">
        <v>1456.6453201970444</v>
      </c>
      <c r="C17" s="4">
        <v>0</v>
      </c>
      <c r="D17" s="4">
        <v>140.28571428571428</v>
      </c>
      <c r="E17" s="4">
        <v>243.06896551724137</v>
      </c>
      <c r="F17" s="4">
        <v>0</v>
      </c>
      <c r="G17" s="4">
        <v>0</v>
      </c>
      <c r="H17" s="4">
        <v>0</v>
      </c>
      <c r="I17" s="4">
        <v>0</v>
      </c>
      <c r="J17" s="5">
        <f t="shared" si="0"/>
        <v>1840</v>
      </c>
      <c r="K17" s="28"/>
      <c r="L17" s="34"/>
      <c r="M17" s="34"/>
      <c r="N17" s="25"/>
      <c r="O17" s="25"/>
    </row>
    <row r="18" spans="1:15" s="7" customFormat="1" ht="15.75" customHeight="1" x14ac:dyDescent="0.35">
      <c r="A18" s="3" t="s">
        <v>20</v>
      </c>
      <c r="B18" s="4">
        <v>16505.492684491634</v>
      </c>
      <c r="C18" s="4">
        <v>18239.598287809717</v>
      </c>
      <c r="D18" s="4">
        <v>2893.2659755866416</v>
      </c>
      <c r="E18" s="4">
        <v>29335.047363709313</v>
      </c>
      <c r="F18" s="4">
        <v>2013.5535359355702</v>
      </c>
      <c r="G18" s="4">
        <v>3385.1149921620381</v>
      </c>
      <c r="H18" s="4">
        <v>37804.582446551234</v>
      </c>
      <c r="I18" s="4">
        <v>2507.3447137538533</v>
      </c>
      <c r="J18" s="5">
        <f t="shared" si="0"/>
        <v>112684</v>
      </c>
      <c r="K18" s="28"/>
      <c r="L18" s="34"/>
      <c r="M18" s="34"/>
      <c r="N18" s="44"/>
      <c r="O18" s="44"/>
    </row>
    <row r="19" spans="1:15" s="7" customFormat="1" ht="15.75" customHeight="1" x14ac:dyDescent="0.35">
      <c r="A19" s="3" t="s">
        <v>21</v>
      </c>
      <c r="B19" s="4">
        <v>854.77707581842947</v>
      </c>
      <c r="C19" s="4">
        <v>27594.535943426879</v>
      </c>
      <c r="D19" s="4">
        <v>269.44155005042865</v>
      </c>
      <c r="E19" s="4">
        <v>3569.8045574377475</v>
      </c>
      <c r="F19" s="4">
        <v>10950.476684210806</v>
      </c>
      <c r="G19" s="4">
        <v>17101.48565283119</v>
      </c>
      <c r="H19" s="4">
        <v>392.99699519230774</v>
      </c>
      <c r="I19" s="4">
        <v>9195.4815410322117</v>
      </c>
      <c r="J19" s="5">
        <f t="shared" si="0"/>
        <v>69929</v>
      </c>
      <c r="K19" s="28"/>
      <c r="L19" s="34"/>
      <c r="M19" s="34"/>
      <c r="N19" s="44"/>
      <c r="O19" s="44"/>
    </row>
    <row r="20" spans="1:15" s="7" customFormat="1" ht="15.75" customHeight="1" x14ac:dyDescent="0.35">
      <c r="A20" s="3" t="s">
        <v>22</v>
      </c>
      <c r="B20" s="4">
        <v>0</v>
      </c>
      <c r="C20" s="4">
        <v>0</v>
      </c>
      <c r="D20" s="4">
        <v>0</v>
      </c>
      <c r="E20" s="4">
        <v>45860.277934927828</v>
      </c>
      <c r="F20" s="4">
        <v>2058.4135615052419</v>
      </c>
      <c r="G20" s="4">
        <v>1932.6466383541328</v>
      </c>
      <c r="H20" s="4">
        <v>327.09256481679881</v>
      </c>
      <c r="I20" s="4">
        <v>7.5693003960022631</v>
      </c>
      <c r="J20" s="5">
        <f t="shared" si="0"/>
        <v>50186.000000000007</v>
      </c>
      <c r="K20" s="28"/>
      <c r="L20" s="34"/>
      <c r="M20" s="34"/>
      <c r="N20" s="44"/>
      <c r="O20" s="44"/>
    </row>
    <row r="21" spans="1:15" s="7" customFormat="1" ht="15.75" customHeight="1" x14ac:dyDescent="0.35">
      <c r="A21" s="3" t="s">
        <v>23</v>
      </c>
      <c r="B21" s="4">
        <v>7123.8351926383439</v>
      </c>
      <c r="C21" s="4">
        <v>24860.959409794275</v>
      </c>
      <c r="D21" s="4">
        <v>1286.5649876799089</v>
      </c>
      <c r="E21" s="4">
        <v>7631.5463668779748</v>
      </c>
      <c r="F21" s="4">
        <v>9734.9526375975729</v>
      </c>
      <c r="G21" s="4">
        <v>16510.121910911323</v>
      </c>
      <c r="H21" s="4">
        <v>344.04444703003713</v>
      </c>
      <c r="I21" s="4">
        <v>3592.9750474705656</v>
      </c>
      <c r="J21" s="5">
        <f t="shared" si="0"/>
        <v>71085.000000000015</v>
      </c>
      <c r="K21" s="28"/>
      <c r="L21" s="34"/>
      <c r="M21" s="34"/>
      <c r="N21" s="44"/>
      <c r="O21" s="44"/>
    </row>
    <row r="22" spans="1:15" s="7" customFormat="1" ht="15.75" customHeight="1" x14ac:dyDescent="0.35">
      <c r="A22" s="3" t="s">
        <v>24</v>
      </c>
      <c r="B22" s="4">
        <v>47290.700089123537</v>
      </c>
      <c r="C22" s="4">
        <v>38436.513338136087</v>
      </c>
      <c r="D22" s="4">
        <v>42616.121921934035</v>
      </c>
      <c r="E22" s="4">
        <v>74914.001775579687</v>
      </c>
      <c r="F22" s="4">
        <v>15856.922235798167</v>
      </c>
      <c r="G22" s="4">
        <v>9797.0281518397369</v>
      </c>
      <c r="H22" s="4">
        <v>35892.998826887488</v>
      </c>
      <c r="I22" s="4">
        <v>14259.713660701254</v>
      </c>
      <c r="J22" s="5">
        <f t="shared" si="0"/>
        <v>279064</v>
      </c>
      <c r="K22" s="28"/>
      <c r="L22" s="34"/>
      <c r="M22" s="34"/>
      <c r="N22" s="44"/>
      <c r="O22" s="44"/>
    </row>
    <row r="23" spans="1:15" s="7" customFormat="1" ht="15.75" customHeight="1" x14ac:dyDescent="0.35">
      <c r="A23" s="3" t="s">
        <v>91</v>
      </c>
      <c r="B23" s="4">
        <v>0</v>
      </c>
      <c r="C23" s="4">
        <v>1957</v>
      </c>
      <c r="D23" s="4">
        <v>10</v>
      </c>
      <c r="E23" s="4">
        <v>75</v>
      </c>
      <c r="F23" s="4">
        <v>850</v>
      </c>
      <c r="G23" s="4">
        <v>0</v>
      </c>
      <c r="H23" s="4">
        <v>0</v>
      </c>
      <c r="I23" s="4">
        <v>213</v>
      </c>
      <c r="J23" s="5">
        <f t="shared" si="0"/>
        <v>3105</v>
      </c>
      <c r="K23" s="28"/>
      <c r="L23" s="34"/>
      <c r="M23" s="34"/>
      <c r="N23" s="44"/>
      <c r="O23" s="44"/>
    </row>
    <row r="24" spans="1:15" s="7" customFormat="1" ht="15.75" customHeight="1" x14ac:dyDescent="0.35">
      <c r="A24" s="3" t="s">
        <v>25</v>
      </c>
      <c r="B24" s="4">
        <v>4967.4096352189554</v>
      </c>
      <c r="C24" s="4">
        <v>3991.3129673803655</v>
      </c>
      <c r="D24" s="4">
        <v>6912.6184578165239</v>
      </c>
      <c r="E24" s="4">
        <v>8726.5735036230562</v>
      </c>
      <c r="F24" s="4">
        <v>8299.9103662864636</v>
      </c>
      <c r="G24" s="4">
        <v>4495.7607290875421</v>
      </c>
      <c r="H24" s="4">
        <v>9799.98200599958</v>
      </c>
      <c r="I24" s="4">
        <v>488.43233458751541</v>
      </c>
      <c r="J24" s="5">
        <f t="shared" si="0"/>
        <v>47682.000000000015</v>
      </c>
      <c r="K24" s="28"/>
      <c r="L24" s="34"/>
      <c r="M24" s="34"/>
      <c r="N24" s="44"/>
      <c r="O24" s="44"/>
    </row>
    <row r="25" spans="1:15" s="7" customFormat="1" ht="15.75" customHeight="1" x14ac:dyDescent="0.35">
      <c r="A25" s="3" t="s">
        <v>26</v>
      </c>
      <c r="B25" s="4">
        <v>0</v>
      </c>
      <c r="C25" s="4">
        <v>0</v>
      </c>
      <c r="D25" s="4">
        <v>0</v>
      </c>
      <c r="E25" s="4">
        <v>5470</v>
      </c>
      <c r="F25" s="4">
        <v>0</v>
      </c>
      <c r="G25" s="4">
        <v>0</v>
      </c>
      <c r="H25" s="4">
        <v>0</v>
      </c>
      <c r="I25" s="4">
        <v>0</v>
      </c>
      <c r="J25" s="5">
        <f t="shared" si="0"/>
        <v>5470</v>
      </c>
      <c r="K25" s="28"/>
      <c r="L25" s="34"/>
      <c r="M25" s="34"/>
      <c r="N25" s="44"/>
      <c r="O25" s="44"/>
    </row>
    <row r="26" spans="1:15" s="7" customFormat="1" ht="15.75" customHeight="1" x14ac:dyDescent="0.35">
      <c r="A26" s="3" t="s">
        <v>27</v>
      </c>
      <c r="B26" s="4">
        <v>3518.894900132128</v>
      </c>
      <c r="C26" s="4">
        <v>13608.279609249637</v>
      </c>
      <c r="D26" s="4">
        <v>11315.317697737439</v>
      </c>
      <c r="E26" s="4">
        <v>8454.4438766892381</v>
      </c>
      <c r="F26" s="4">
        <v>14541.164429822098</v>
      </c>
      <c r="G26" s="4">
        <v>5507.7776998865274</v>
      </c>
      <c r="H26" s="4">
        <v>13006.847337443627</v>
      </c>
      <c r="I26" s="4">
        <v>7162.2744490392997</v>
      </c>
      <c r="J26" s="5">
        <f t="shared" si="0"/>
        <v>77114.999999999985</v>
      </c>
      <c r="K26" s="28"/>
      <c r="L26" s="34"/>
      <c r="M26" s="34"/>
      <c r="N26" s="44"/>
      <c r="O26" s="44"/>
    </row>
    <row r="27" spans="1:15" s="7" customFormat="1" ht="15.75" customHeight="1" x14ac:dyDescent="0.35">
      <c r="A27" s="3" t="s">
        <v>28</v>
      </c>
      <c r="B27" s="4">
        <v>2912.2807358567838</v>
      </c>
      <c r="C27" s="4">
        <v>1369.864902212285</v>
      </c>
      <c r="D27" s="4">
        <v>723.40415423481124</v>
      </c>
      <c r="E27" s="4">
        <v>5483.1458090146089</v>
      </c>
      <c r="F27" s="4">
        <v>3175.0382460849924</v>
      </c>
      <c r="G27" s="4">
        <v>1494.8826235612642</v>
      </c>
      <c r="H27" s="4">
        <v>7532.3121651141182</v>
      </c>
      <c r="I27" s="4">
        <v>79.071363921136893</v>
      </c>
      <c r="J27" s="5">
        <f t="shared" si="0"/>
        <v>22770</v>
      </c>
      <c r="K27" s="28"/>
      <c r="L27" s="34"/>
      <c r="M27" s="34"/>
      <c r="N27" s="44"/>
      <c r="O27" s="44"/>
    </row>
    <row r="28" spans="1:15" s="7" customFormat="1" ht="15.75" customHeight="1" x14ac:dyDescent="0.35">
      <c r="A28" s="3" t="s">
        <v>29</v>
      </c>
      <c r="B28" s="4">
        <v>1872.8608600964178</v>
      </c>
      <c r="C28" s="4">
        <v>1.0527053055506916</v>
      </c>
      <c r="D28" s="4">
        <v>2164.3313330581573</v>
      </c>
      <c r="E28" s="4">
        <v>5431.953974401652</v>
      </c>
      <c r="F28" s="4">
        <v>19051.409341458693</v>
      </c>
      <c r="G28" s="4">
        <v>10146.460737525334</v>
      </c>
      <c r="H28" s="4">
        <v>32990.957189575194</v>
      </c>
      <c r="I28" s="4">
        <v>194.97385857900017</v>
      </c>
      <c r="J28" s="5">
        <f>SUM(B28:I28)</f>
        <v>71854</v>
      </c>
      <c r="K28" s="28"/>
      <c r="L28" s="34"/>
      <c r="M28" s="34"/>
      <c r="N28" s="44"/>
      <c r="O28" s="44"/>
    </row>
    <row r="29" spans="1:15" s="7" customFormat="1" ht="15.75" customHeight="1" x14ac:dyDescent="0.35">
      <c r="A29" s="3" t="s">
        <v>30</v>
      </c>
      <c r="B29" s="4">
        <v>1504.5570883121936</v>
      </c>
      <c r="C29" s="4">
        <v>208.30928868986854</v>
      </c>
      <c r="D29" s="4">
        <v>95.520409069072187</v>
      </c>
      <c r="E29" s="4">
        <v>972.15077577370505</v>
      </c>
      <c r="F29" s="4">
        <v>4970.754590939021</v>
      </c>
      <c r="G29" s="4">
        <v>209.18433654550643</v>
      </c>
      <c r="H29" s="4">
        <v>865.6111994288093</v>
      </c>
      <c r="I29" s="4">
        <v>89.912311241824526</v>
      </c>
      <c r="J29" s="5">
        <f t="shared" si="0"/>
        <v>8916</v>
      </c>
      <c r="K29" s="28"/>
      <c r="L29" s="34"/>
      <c r="M29" s="34"/>
      <c r="N29" s="44"/>
      <c r="O29" s="44"/>
    </row>
    <row r="30" spans="1:15" s="7" customFormat="1" ht="15.75" customHeight="1" x14ac:dyDescent="0.35">
      <c r="A30" s="3" t="s">
        <v>31</v>
      </c>
      <c r="B30" s="4">
        <v>285.16450157515612</v>
      </c>
      <c r="C30" s="4">
        <v>190.86849010743191</v>
      </c>
      <c r="D30" s="4">
        <v>20.231474196950952</v>
      </c>
      <c r="E30" s="4">
        <v>18229.918140055001</v>
      </c>
      <c r="F30" s="4">
        <v>40.958192992849021</v>
      </c>
      <c r="G30" s="4">
        <v>124</v>
      </c>
      <c r="H30" s="4">
        <v>135.19440490526685</v>
      </c>
      <c r="I30" s="4">
        <v>103.66479616734456</v>
      </c>
      <c r="J30" s="5">
        <f t="shared" si="0"/>
        <v>19130</v>
      </c>
      <c r="K30" s="28"/>
      <c r="L30" s="34"/>
      <c r="M30" s="34"/>
      <c r="N30" s="44"/>
      <c r="O30" s="44"/>
    </row>
    <row r="31" spans="1:15" s="7" customFormat="1" ht="15.75" customHeight="1" x14ac:dyDescent="0.35">
      <c r="A31" s="3" t="s">
        <v>32</v>
      </c>
      <c r="B31" s="4">
        <v>0</v>
      </c>
      <c r="C31" s="4">
        <v>61.43495931903847</v>
      </c>
      <c r="D31" s="4">
        <v>37.121951219512198</v>
      </c>
      <c r="E31" s="4">
        <v>8327.9453095872686</v>
      </c>
      <c r="F31" s="4">
        <v>1838.1511601751472</v>
      </c>
      <c r="G31" s="4">
        <v>168.01279370251771</v>
      </c>
      <c r="H31" s="4">
        <v>181.16892940364656</v>
      </c>
      <c r="I31" s="4">
        <v>65.164896592869098</v>
      </c>
      <c r="J31" s="5">
        <f t="shared" si="0"/>
        <v>10678.999999999998</v>
      </c>
      <c r="K31" s="28"/>
      <c r="L31" s="34"/>
      <c r="M31" s="34"/>
      <c r="N31" s="44"/>
      <c r="O31" s="44"/>
    </row>
    <row r="32" spans="1:15" s="7" customFormat="1" ht="15.75" customHeight="1" x14ac:dyDescent="0.35">
      <c r="A32" s="3" t="s">
        <v>33</v>
      </c>
      <c r="B32" s="4">
        <v>6.117647058823529</v>
      </c>
      <c r="C32" s="4">
        <v>8.439309056956116</v>
      </c>
      <c r="D32" s="4">
        <v>26.048780487804876</v>
      </c>
      <c r="E32" s="4">
        <v>5643.4993608212062</v>
      </c>
      <c r="F32" s="4">
        <v>0</v>
      </c>
      <c r="G32" s="4">
        <v>1386.3273350076418</v>
      </c>
      <c r="H32" s="4">
        <v>0</v>
      </c>
      <c r="I32" s="4">
        <v>31.567567567567568</v>
      </c>
      <c r="J32" s="5">
        <f t="shared" si="0"/>
        <v>7102</v>
      </c>
      <c r="K32" s="28"/>
      <c r="L32" s="34"/>
      <c r="M32" s="34"/>
      <c r="N32" s="44"/>
      <c r="O32" s="44"/>
    </row>
    <row r="33" spans="1:15" s="7" customFormat="1" ht="15.75" customHeight="1" x14ac:dyDescent="0.35">
      <c r="A33" s="3" t="s">
        <v>34</v>
      </c>
      <c r="B33" s="4">
        <v>1179.3795376773655</v>
      </c>
      <c r="C33" s="4">
        <v>300.4639076441477</v>
      </c>
      <c r="D33" s="4">
        <v>65.522908176100628</v>
      </c>
      <c r="E33" s="4">
        <v>279.51410793232742</v>
      </c>
      <c r="F33" s="4">
        <v>10175.622394851762</v>
      </c>
      <c r="G33" s="4">
        <v>156.89387421050338</v>
      </c>
      <c r="H33" s="4">
        <v>964.38679169958493</v>
      </c>
      <c r="I33" s="4">
        <v>70.216477808206918</v>
      </c>
      <c r="J33" s="5">
        <f t="shared" si="0"/>
        <v>13191.999999999996</v>
      </c>
      <c r="K33" s="28"/>
      <c r="L33" s="34"/>
      <c r="M33" s="34"/>
      <c r="N33" s="44"/>
      <c r="O33" s="44"/>
    </row>
    <row r="34" spans="1:15" s="7" customFormat="1" ht="15.75" customHeight="1" x14ac:dyDescent="0.35">
      <c r="A34" s="3" t="s">
        <v>92</v>
      </c>
      <c r="B34" s="4">
        <v>0</v>
      </c>
      <c r="C34" s="4">
        <v>0</v>
      </c>
      <c r="D34" s="4">
        <v>10177.345889883974</v>
      </c>
      <c r="E34" s="4">
        <v>0</v>
      </c>
      <c r="F34" s="4">
        <v>0</v>
      </c>
      <c r="G34" s="4">
        <v>0</v>
      </c>
      <c r="H34" s="4">
        <v>74822.654110116026</v>
      </c>
      <c r="I34" s="4">
        <v>0</v>
      </c>
      <c r="J34" s="5">
        <f t="shared" si="0"/>
        <v>85000</v>
      </c>
      <c r="K34" s="28"/>
      <c r="L34" s="34"/>
      <c r="M34" s="34"/>
      <c r="N34" s="44"/>
      <c r="O34" s="44"/>
    </row>
    <row r="35" spans="1:15" s="7" customFormat="1" ht="15.75" customHeight="1" x14ac:dyDescent="0.35">
      <c r="A35" s="3" t="s">
        <v>36</v>
      </c>
      <c r="B35" s="4">
        <v>0</v>
      </c>
      <c r="C35" s="4">
        <v>4.4764207980652966</v>
      </c>
      <c r="D35" s="4">
        <v>0</v>
      </c>
      <c r="E35" s="4">
        <v>11848.05483099523</v>
      </c>
      <c r="F35" s="4">
        <v>2288.2374731454565</v>
      </c>
      <c r="G35" s="4">
        <v>554.3444663603708</v>
      </c>
      <c r="H35" s="4">
        <v>478.88289065560809</v>
      </c>
      <c r="I35" s="4">
        <v>8.0039180452687866</v>
      </c>
      <c r="J35" s="5">
        <f t="shared" si="0"/>
        <v>15182.000000000002</v>
      </c>
      <c r="K35" s="28"/>
      <c r="L35" s="34"/>
      <c r="M35" s="34"/>
      <c r="N35" s="44"/>
      <c r="O35" s="44"/>
    </row>
    <row r="36" spans="1:15" s="7" customFormat="1" ht="15.75" customHeight="1" x14ac:dyDescent="0.35">
      <c r="A36" s="3" t="s">
        <v>37</v>
      </c>
      <c r="B36" s="4">
        <v>15.215946843853821</v>
      </c>
      <c r="C36" s="4">
        <v>9.1875</v>
      </c>
      <c r="D36" s="4">
        <v>0</v>
      </c>
      <c r="E36" s="4">
        <v>2939.4856704405984</v>
      </c>
      <c r="F36" s="4">
        <v>484.37197802371179</v>
      </c>
      <c r="G36" s="4">
        <v>319.99100700614821</v>
      </c>
      <c r="H36" s="4">
        <v>834.46715998076957</v>
      </c>
      <c r="I36" s="4">
        <v>19.280737704918032</v>
      </c>
      <c r="J36" s="5">
        <f t="shared" si="0"/>
        <v>4622</v>
      </c>
      <c r="K36" s="28"/>
      <c r="L36" s="34"/>
      <c r="M36" s="34"/>
      <c r="N36" s="44"/>
      <c r="O36" s="44"/>
    </row>
    <row r="37" spans="1:15" s="7" customFormat="1" ht="15.75" customHeight="1" x14ac:dyDescent="0.35">
      <c r="A37" s="3" t="s">
        <v>38</v>
      </c>
      <c r="B37" s="4">
        <v>362.6985703573248</v>
      </c>
      <c r="C37" s="4">
        <v>20.305729564553094</v>
      </c>
      <c r="D37" s="4">
        <v>0</v>
      </c>
      <c r="E37" s="4">
        <v>936.88566979736083</v>
      </c>
      <c r="F37" s="4">
        <v>50.087385129490393</v>
      </c>
      <c r="G37" s="4">
        <v>0</v>
      </c>
      <c r="H37" s="4">
        <v>0</v>
      </c>
      <c r="I37" s="4">
        <v>45.022645151270822</v>
      </c>
      <c r="J37" s="5">
        <f t="shared" si="0"/>
        <v>1415</v>
      </c>
      <c r="K37" s="28"/>
      <c r="L37" s="34"/>
      <c r="M37" s="34"/>
      <c r="N37" s="44"/>
      <c r="O37" s="44"/>
    </row>
    <row r="38" spans="1:15" s="7" customFormat="1" ht="15.75" customHeight="1" x14ac:dyDescent="0.35">
      <c r="A38" s="3" t="s">
        <v>39</v>
      </c>
      <c r="B38" s="4">
        <v>0</v>
      </c>
      <c r="C38" s="4">
        <v>5</v>
      </c>
      <c r="D38" s="4">
        <v>0</v>
      </c>
      <c r="E38" s="4">
        <v>6115</v>
      </c>
      <c r="F38" s="4">
        <v>0</v>
      </c>
      <c r="G38" s="4">
        <v>2</v>
      </c>
      <c r="H38" s="4">
        <v>0</v>
      </c>
      <c r="I38" s="4">
        <v>0</v>
      </c>
      <c r="J38" s="5">
        <f t="shared" si="0"/>
        <v>6122</v>
      </c>
      <c r="K38" s="28"/>
      <c r="L38" s="34"/>
      <c r="M38" s="34"/>
      <c r="N38" s="44"/>
      <c r="O38" s="44"/>
    </row>
    <row r="39" spans="1:15" s="7" customFormat="1" ht="15.75" customHeight="1" x14ac:dyDescent="0.35">
      <c r="A39" s="3" t="s">
        <v>40</v>
      </c>
      <c r="B39" s="4">
        <v>0</v>
      </c>
      <c r="C39" s="4">
        <v>5</v>
      </c>
      <c r="D39" s="4">
        <v>0</v>
      </c>
      <c r="E39" s="4">
        <v>1750</v>
      </c>
      <c r="F39" s="4">
        <v>0</v>
      </c>
      <c r="G39" s="4">
        <v>0</v>
      </c>
      <c r="H39" s="4">
        <v>0</v>
      </c>
      <c r="I39" s="4">
        <v>0</v>
      </c>
      <c r="J39" s="5">
        <f t="shared" si="0"/>
        <v>1755</v>
      </c>
      <c r="K39" s="28"/>
      <c r="L39" s="34"/>
      <c r="M39" s="34"/>
      <c r="N39" s="44"/>
      <c r="O39" s="44"/>
    </row>
    <row r="40" spans="1:15" s="7" customFormat="1" ht="15.75" customHeight="1" x14ac:dyDescent="0.35">
      <c r="A40" s="3" t="s">
        <v>41</v>
      </c>
      <c r="B40" s="4">
        <v>724.75345167652858</v>
      </c>
      <c r="C40" s="4">
        <v>900.76574668061255</v>
      </c>
      <c r="D40" s="4">
        <v>183.16993234771081</v>
      </c>
      <c r="E40" s="4">
        <v>396.04520422859844</v>
      </c>
      <c r="F40" s="4">
        <v>1287.3961322075936</v>
      </c>
      <c r="G40" s="4">
        <v>2321.7694822521762</v>
      </c>
      <c r="H40" s="4">
        <v>3020.3156340104442</v>
      </c>
      <c r="I40" s="4">
        <v>2004.7844165963354</v>
      </c>
      <c r="J40" s="5">
        <f t="shared" si="0"/>
        <v>10839</v>
      </c>
      <c r="K40" s="28"/>
      <c r="L40" s="34"/>
      <c r="M40" s="34"/>
      <c r="N40" s="44"/>
      <c r="O40" s="44"/>
    </row>
    <row r="41" spans="1:15" s="7" customFormat="1" ht="15.75" customHeight="1" x14ac:dyDescent="0.35">
      <c r="A41" s="3" t="s">
        <v>43</v>
      </c>
      <c r="B41" s="4">
        <v>309.66552395938703</v>
      </c>
      <c r="C41" s="4">
        <v>64.579813664596273</v>
      </c>
      <c r="D41" s="4">
        <v>158.94910282953762</v>
      </c>
      <c r="E41" s="4">
        <v>1995.9673952952712</v>
      </c>
      <c r="F41" s="4">
        <v>0</v>
      </c>
      <c r="G41" s="4">
        <v>47.838164251207729</v>
      </c>
      <c r="H41" s="4">
        <v>48</v>
      </c>
      <c r="I41" s="4">
        <v>0</v>
      </c>
      <c r="J41" s="5">
        <f t="shared" si="0"/>
        <v>2625</v>
      </c>
      <c r="K41" s="28"/>
      <c r="L41" s="34"/>
      <c r="M41" s="34"/>
      <c r="N41" s="44"/>
      <c r="O41" s="44"/>
    </row>
    <row r="42" spans="1:15" s="7" customFormat="1" ht="15.75" customHeight="1" x14ac:dyDescent="0.35">
      <c r="A42" s="3" t="s">
        <v>44</v>
      </c>
      <c r="B42" s="4">
        <v>416.86617975734356</v>
      </c>
      <c r="C42" s="4">
        <v>0</v>
      </c>
      <c r="D42" s="4">
        <v>924.75578703703695</v>
      </c>
      <c r="E42" s="4">
        <v>781.37803320561943</v>
      </c>
      <c r="F42" s="4">
        <v>0</v>
      </c>
      <c r="G42" s="4">
        <v>40</v>
      </c>
      <c r="H42" s="4">
        <v>106</v>
      </c>
      <c r="I42" s="4">
        <v>0</v>
      </c>
      <c r="J42" s="5">
        <f t="shared" si="0"/>
        <v>2269</v>
      </c>
      <c r="K42" s="28"/>
      <c r="L42" s="34"/>
      <c r="M42" s="34"/>
      <c r="N42" s="44"/>
      <c r="O42" s="44"/>
    </row>
    <row r="43" spans="1:15" s="7" customFormat="1" ht="15.75" customHeight="1" x14ac:dyDescent="0.35">
      <c r="A43" s="3" t="s">
        <v>93</v>
      </c>
      <c r="B43" s="4">
        <v>295.87</v>
      </c>
      <c r="C43" s="4">
        <v>81.650000000000006</v>
      </c>
      <c r="D43" s="4">
        <v>10.550000000000002</v>
      </c>
      <c r="E43" s="4">
        <v>2536.9299999999998</v>
      </c>
      <c r="F43" s="4">
        <v>0</v>
      </c>
      <c r="G43" s="4">
        <v>150</v>
      </c>
      <c r="H43" s="4">
        <v>0</v>
      </c>
      <c r="I43" s="4">
        <v>0</v>
      </c>
      <c r="J43" s="5">
        <f t="shared" si="0"/>
        <v>3075</v>
      </c>
      <c r="K43" s="28"/>
      <c r="L43" s="34"/>
      <c r="M43" s="34"/>
      <c r="N43" s="44"/>
      <c r="O43" s="44"/>
    </row>
    <row r="44" spans="1:15" s="7" customFormat="1" ht="15.75" customHeight="1" x14ac:dyDescent="0.35">
      <c r="A44" s="3" t="s">
        <v>94</v>
      </c>
      <c r="B44" s="4">
        <v>0</v>
      </c>
      <c r="C44" s="4">
        <v>0</v>
      </c>
      <c r="D44" s="4">
        <v>10</v>
      </c>
      <c r="E44" s="4">
        <v>49</v>
      </c>
      <c r="F44" s="4">
        <v>0</v>
      </c>
      <c r="G44" s="4">
        <v>0</v>
      </c>
      <c r="H44" s="4">
        <v>0</v>
      </c>
      <c r="I44" s="4">
        <v>0</v>
      </c>
      <c r="J44" s="5">
        <f t="shared" si="0"/>
        <v>59</v>
      </c>
      <c r="K44" s="28"/>
      <c r="L44" s="34"/>
      <c r="M44" s="34"/>
      <c r="N44" s="44"/>
      <c r="O44" s="44"/>
    </row>
    <row r="45" spans="1:15" s="7" customFormat="1" ht="15.75" customHeight="1" x14ac:dyDescent="0.35">
      <c r="A45" s="3" t="s">
        <v>95</v>
      </c>
      <c r="B45" s="4">
        <v>95</v>
      </c>
      <c r="C45" s="4">
        <v>81.133802816901408</v>
      </c>
      <c r="D45" s="4">
        <v>10</v>
      </c>
      <c r="E45" s="4">
        <v>948.24647887323943</v>
      </c>
      <c r="F45" s="4">
        <v>0</v>
      </c>
      <c r="G45" s="4">
        <v>106.61971830985915</v>
      </c>
      <c r="H45" s="4">
        <v>100</v>
      </c>
      <c r="I45" s="4">
        <v>0</v>
      </c>
      <c r="J45" s="5">
        <f t="shared" si="0"/>
        <v>1341</v>
      </c>
      <c r="K45" s="28"/>
      <c r="L45" s="34"/>
      <c r="M45" s="34"/>
      <c r="N45" s="44"/>
      <c r="O45" s="44"/>
    </row>
    <row r="46" spans="1:15" s="7" customFormat="1" ht="15.75" customHeight="1" x14ac:dyDescent="0.35">
      <c r="A46" s="3" t="s">
        <v>96</v>
      </c>
      <c r="B46" s="4">
        <v>0</v>
      </c>
      <c r="C46" s="4">
        <v>0</v>
      </c>
      <c r="D46" s="4">
        <v>41.939368770764119</v>
      </c>
      <c r="E46" s="4">
        <v>3133.0606312292357</v>
      </c>
      <c r="F46" s="4">
        <v>0</v>
      </c>
      <c r="G46" s="4">
        <v>0</v>
      </c>
      <c r="H46" s="4">
        <v>0</v>
      </c>
      <c r="I46" s="4">
        <v>0</v>
      </c>
      <c r="J46" s="5">
        <f t="shared" si="0"/>
        <v>3175</v>
      </c>
      <c r="K46" s="28"/>
      <c r="L46" s="34"/>
      <c r="M46" s="34"/>
      <c r="N46" s="44"/>
      <c r="O46" s="44"/>
    </row>
    <row r="47" spans="1:15" s="7" customFormat="1" ht="15.75" customHeight="1" x14ac:dyDescent="0.35">
      <c r="A47" s="3" t="s">
        <v>97</v>
      </c>
      <c r="B47" s="4">
        <v>30</v>
      </c>
      <c r="C47" s="4">
        <v>0</v>
      </c>
      <c r="D47" s="4">
        <v>0</v>
      </c>
      <c r="E47" s="4">
        <v>3144.9978632478633</v>
      </c>
      <c r="F47" s="4">
        <v>147.34829059829062</v>
      </c>
      <c r="G47" s="4">
        <v>19.102564102564102</v>
      </c>
      <c r="H47" s="4">
        <v>4</v>
      </c>
      <c r="I47" s="4">
        <v>9.5512820512820511</v>
      </c>
      <c r="J47" s="5">
        <f t="shared" si="0"/>
        <v>3355</v>
      </c>
      <c r="K47" s="28"/>
      <c r="L47" s="34"/>
      <c r="M47" s="34"/>
      <c r="N47" s="44"/>
      <c r="O47" s="44"/>
    </row>
    <row r="48" spans="1:15" s="7" customFormat="1" ht="15.75" customHeight="1" x14ac:dyDescent="0.35">
      <c r="A48" s="3" t="s">
        <v>98</v>
      </c>
      <c r="B48" s="4">
        <v>346.85714285714283</v>
      </c>
      <c r="C48" s="4">
        <v>0</v>
      </c>
      <c r="D48" s="4">
        <v>220.14285714285714</v>
      </c>
      <c r="E48" s="4">
        <v>0</v>
      </c>
      <c r="F48" s="4">
        <v>0</v>
      </c>
      <c r="G48" s="4">
        <v>50</v>
      </c>
      <c r="H48" s="4">
        <v>0</v>
      </c>
      <c r="I48" s="4">
        <v>0</v>
      </c>
      <c r="J48" s="5">
        <f t="shared" si="0"/>
        <v>617</v>
      </c>
      <c r="K48" s="28"/>
      <c r="L48" s="34"/>
      <c r="M48" s="34"/>
      <c r="N48" s="44"/>
      <c r="O48" s="44"/>
    </row>
    <row r="49" spans="1:15" s="7" customFormat="1" ht="15.75" customHeight="1" x14ac:dyDescent="0.35">
      <c r="A49" s="3" t="s">
        <v>99</v>
      </c>
      <c r="B49" s="4">
        <v>0</v>
      </c>
      <c r="C49" s="4">
        <v>442.86745503818679</v>
      </c>
      <c r="D49" s="4">
        <v>86</v>
      </c>
      <c r="E49" s="4">
        <v>560.24858339492482</v>
      </c>
      <c r="F49" s="4">
        <v>1002.8839615668884</v>
      </c>
      <c r="G49" s="4">
        <v>0</v>
      </c>
      <c r="H49" s="4">
        <v>0</v>
      </c>
      <c r="I49" s="4">
        <v>10</v>
      </c>
      <c r="J49" s="5">
        <f t="shared" si="0"/>
        <v>2102</v>
      </c>
      <c r="K49" s="28"/>
      <c r="L49" s="34"/>
      <c r="M49" s="34"/>
      <c r="N49" s="44"/>
      <c r="O49" s="44"/>
    </row>
    <row r="50" spans="1:15" s="7" customFormat="1" ht="15.75" customHeight="1" x14ac:dyDescent="0.35">
      <c r="A50" s="3" t="s">
        <v>100</v>
      </c>
      <c r="B50" s="4">
        <v>0</v>
      </c>
      <c r="C50" s="4">
        <v>0</v>
      </c>
      <c r="D50" s="4"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5">
        <f t="shared" si="0"/>
        <v>0</v>
      </c>
      <c r="K50" s="28"/>
      <c r="L50" s="34"/>
      <c r="M50" s="34"/>
      <c r="N50" s="44"/>
      <c r="O50" s="44"/>
    </row>
    <row r="51" spans="1:15" s="7" customFormat="1" ht="15.75" customHeight="1" x14ac:dyDescent="0.35">
      <c r="A51" s="3" t="s">
        <v>45</v>
      </c>
      <c r="B51" s="4">
        <v>1470.6545819059324</v>
      </c>
      <c r="C51" s="4">
        <v>188.00421491149652</v>
      </c>
      <c r="D51" s="4">
        <v>495.70096158083072</v>
      </c>
      <c r="E51" s="4">
        <v>903.23561398266747</v>
      </c>
      <c r="F51" s="4">
        <v>3350.7021870916292</v>
      </c>
      <c r="G51" s="4">
        <v>17657.343796887828</v>
      </c>
      <c r="H51" s="4">
        <v>18641.28388125747</v>
      </c>
      <c r="I51" s="4">
        <v>179.07476238215142</v>
      </c>
      <c r="J51" s="5">
        <f t="shared" si="0"/>
        <v>42886.000000000007</v>
      </c>
      <c r="K51" s="28"/>
      <c r="L51" s="34"/>
      <c r="M51" s="34"/>
      <c r="N51" s="44"/>
      <c r="O51" s="44"/>
    </row>
    <row r="52" spans="1:15" s="7" customFormat="1" ht="15.75" customHeight="1" x14ac:dyDescent="0.35">
      <c r="A52" s="3" t="s">
        <v>46</v>
      </c>
      <c r="B52" s="4">
        <v>977.82447647494359</v>
      </c>
      <c r="C52" s="4">
        <v>8241.7079252920375</v>
      </c>
      <c r="D52" s="4">
        <v>107.30456166456754</v>
      </c>
      <c r="E52" s="4">
        <v>2248.4951382242866</v>
      </c>
      <c r="F52" s="4">
        <v>4866.6055003431147</v>
      </c>
      <c r="G52" s="4">
        <v>1290.3332214628851</v>
      </c>
      <c r="H52" s="4">
        <v>1264.2905814443507</v>
      </c>
      <c r="I52" s="4">
        <v>11599.438595093814</v>
      </c>
      <c r="J52" s="5">
        <f t="shared" si="0"/>
        <v>30596</v>
      </c>
      <c r="K52" s="28"/>
      <c r="L52" s="34"/>
      <c r="M52" s="34"/>
      <c r="N52" s="44"/>
      <c r="O52" s="44"/>
    </row>
    <row r="53" spans="1:15" s="7" customFormat="1" ht="15.75" customHeight="1" x14ac:dyDescent="0.35">
      <c r="A53" s="3" t="s">
        <v>47</v>
      </c>
      <c r="B53" s="4">
        <v>2652.08250841977</v>
      </c>
      <c r="C53" s="4">
        <v>7578.5937961632562</v>
      </c>
      <c r="D53" s="4">
        <v>2581.0984107550694</v>
      </c>
      <c r="E53" s="4">
        <v>3926.634393200703</v>
      </c>
      <c r="F53" s="4">
        <v>7787.8054670517977</v>
      </c>
      <c r="G53" s="4">
        <v>6278.8705307260452</v>
      </c>
      <c r="H53" s="4">
        <v>3953.8186637784174</v>
      </c>
      <c r="I53" s="4">
        <v>1481.0962299049429</v>
      </c>
      <c r="J53" s="5">
        <f t="shared" si="0"/>
        <v>36240</v>
      </c>
      <c r="K53" s="28"/>
      <c r="L53" s="34"/>
      <c r="M53" s="34"/>
      <c r="N53" s="44"/>
      <c r="O53" s="44"/>
    </row>
    <row r="54" spans="1:15" s="7" customFormat="1" ht="15.75" customHeight="1" x14ac:dyDescent="0.35">
      <c r="A54" s="3" t="s">
        <v>48</v>
      </c>
      <c r="B54" s="4">
        <v>588.48329639758219</v>
      </c>
      <c r="C54" s="4">
        <v>15.203160270880362</v>
      </c>
      <c r="D54" s="4">
        <v>2577.1477543802021</v>
      </c>
      <c r="E54" s="4">
        <v>1.7086834733893557</v>
      </c>
      <c r="F54" s="4">
        <v>246.03146117793239</v>
      </c>
      <c r="G54" s="4">
        <v>3304.6491194653663</v>
      </c>
      <c r="H54" s="4">
        <v>2316.600086412659</v>
      </c>
      <c r="I54" s="4">
        <v>1581.1764384219887</v>
      </c>
      <c r="J54" s="5">
        <f t="shared" si="0"/>
        <v>10631</v>
      </c>
      <c r="K54" s="28"/>
      <c r="L54" s="34"/>
      <c r="M54" s="34"/>
      <c r="N54" s="44"/>
      <c r="O54" s="44"/>
    </row>
    <row r="55" spans="1:15" s="7" customFormat="1" ht="15.75" customHeight="1" x14ac:dyDescent="0.35">
      <c r="A55" s="3" t="s">
        <v>49</v>
      </c>
      <c r="B55" s="4">
        <v>1.2408759124087592</v>
      </c>
      <c r="C55" s="4">
        <v>18</v>
      </c>
      <c r="D55" s="4">
        <v>0.86486486486486491</v>
      </c>
      <c r="E55" s="4">
        <v>68</v>
      </c>
      <c r="F55" s="4">
        <v>40</v>
      </c>
      <c r="G55" s="4">
        <v>6.7297297297297298</v>
      </c>
      <c r="H55" s="4">
        <v>1.5510948905109487</v>
      </c>
      <c r="I55" s="4">
        <v>604.61343460248577</v>
      </c>
      <c r="J55" s="5">
        <f t="shared" si="0"/>
        <v>741.00000000000011</v>
      </c>
      <c r="K55" s="28"/>
      <c r="L55" s="34"/>
      <c r="M55" s="34"/>
      <c r="N55" s="44"/>
      <c r="O55" s="44"/>
    </row>
    <row r="56" spans="1:15" s="7" customFormat="1" ht="15.75" customHeight="1" x14ac:dyDescent="0.35">
      <c r="A56" s="3" t="s">
        <v>50</v>
      </c>
      <c r="B56" s="4">
        <v>1209.4427503455488</v>
      </c>
      <c r="C56" s="4">
        <v>29086.451842776853</v>
      </c>
      <c r="D56" s="4">
        <v>24.346902370437448</v>
      </c>
      <c r="E56" s="4">
        <v>591.5278000431797</v>
      </c>
      <c r="F56" s="4">
        <v>12155.845083426979</v>
      </c>
      <c r="G56" s="4">
        <v>0</v>
      </c>
      <c r="H56" s="4">
        <v>0</v>
      </c>
      <c r="I56" s="4">
        <v>169.38562103700255</v>
      </c>
      <c r="J56" s="5">
        <f t="shared" si="0"/>
        <v>43237</v>
      </c>
      <c r="K56" s="28"/>
      <c r="L56" s="34"/>
      <c r="M56" s="34"/>
      <c r="N56" s="44"/>
      <c r="O56" s="44"/>
    </row>
    <row r="57" spans="1:15" s="7" customFormat="1" ht="15.75" customHeight="1" x14ac:dyDescent="0.35">
      <c r="A57" s="3" t="s">
        <v>51</v>
      </c>
      <c r="B57" s="4">
        <v>2018.7597890146262</v>
      </c>
      <c r="C57" s="4">
        <v>883.98416619292072</v>
      </c>
      <c r="D57" s="4">
        <v>2255.4065051329835</v>
      </c>
      <c r="E57" s="4">
        <v>1743.6020733503476</v>
      </c>
      <c r="F57" s="4">
        <v>1090.8129493141755</v>
      </c>
      <c r="G57" s="4">
        <v>2314.9413245817977</v>
      </c>
      <c r="H57" s="4">
        <v>5568.9620427658738</v>
      </c>
      <c r="I57" s="4">
        <v>950.53114964727376</v>
      </c>
      <c r="J57" s="5">
        <f t="shared" si="0"/>
        <v>16827</v>
      </c>
      <c r="K57" s="28"/>
      <c r="L57" s="34"/>
      <c r="M57" s="34"/>
      <c r="N57" s="44"/>
      <c r="O57" s="44"/>
    </row>
    <row r="58" spans="1:15" s="7" customFormat="1" ht="15.75" customHeight="1" x14ac:dyDescent="0.35">
      <c r="A58" s="3" t="s">
        <v>52</v>
      </c>
      <c r="B58" s="4">
        <v>0</v>
      </c>
      <c r="C58" s="4">
        <v>0</v>
      </c>
      <c r="D58" s="4">
        <v>0</v>
      </c>
      <c r="E58" s="4">
        <v>0</v>
      </c>
      <c r="F58" s="4">
        <v>0</v>
      </c>
      <c r="G58" s="4">
        <v>63</v>
      </c>
      <c r="H58" s="4">
        <v>29</v>
      </c>
      <c r="I58" s="4">
        <v>12</v>
      </c>
      <c r="J58" s="5">
        <f t="shared" si="0"/>
        <v>104</v>
      </c>
      <c r="K58" s="28"/>
      <c r="L58" s="34"/>
      <c r="M58" s="34"/>
      <c r="N58" s="44"/>
      <c r="O58" s="44"/>
    </row>
    <row r="59" spans="1:15" s="7" customFormat="1" ht="15.75" customHeight="1" x14ac:dyDescent="0.35">
      <c r="A59" s="3" t="s">
        <v>53</v>
      </c>
      <c r="B59" s="4">
        <v>89</v>
      </c>
      <c r="C59" s="4">
        <v>0</v>
      </c>
      <c r="D59" s="4">
        <v>7</v>
      </c>
      <c r="E59" s="4">
        <v>31</v>
      </c>
      <c r="F59" s="4">
        <v>12</v>
      </c>
      <c r="G59" s="4">
        <v>0</v>
      </c>
      <c r="H59" s="4">
        <v>0</v>
      </c>
      <c r="I59" s="4">
        <v>24</v>
      </c>
      <c r="J59" s="5">
        <f t="shared" si="0"/>
        <v>163</v>
      </c>
      <c r="K59" s="28"/>
      <c r="L59" s="34"/>
      <c r="M59" s="34"/>
      <c r="N59" s="44"/>
      <c r="O59" s="44"/>
    </row>
    <row r="60" spans="1:15" s="7" customFormat="1" ht="15.75" customHeight="1" x14ac:dyDescent="0.35">
      <c r="A60" s="3" t="s">
        <v>101</v>
      </c>
      <c r="B60" s="4">
        <v>201.43535799117745</v>
      </c>
      <c r="C60" s="4">
        <v>292.79395241865546</v>
      </c>
      <c r="D60" s="4">
        <v>40</v>
      </c>
      <c r="E60" s="4">
        <v>2.4228028503562942</v>
      </c>
      <c r="F60" s="4">
        <v>1311.811069637673</v>
      </c>
      <c r="G60" s="4">
        <v>0</v>
      </c>
      <c r="H60" s="4">
        <v>20</v>
      </c>
      <c r="I60" s="4">
        <v>14.536817102137764</v>
      </c>
      <c r="J60" s="5">
        <f t="shared" si="0"/>
        <v>1883</v>
      </c>
      <c r="K60" s="28"/>
      <c r="L60" s="34"/>
      <c r="M60" s="34"/>
      <c r="N60" s="44"/>
      <c r="O60" s="44"/>
    </row>
    <row r="61" spans="1:15" s="7" customFormat="1" ht="15.75" customHeight="1" x14ac:dyDescent="0.35">
      <c r="A61" s="3" t="s">
        <v>102</v>
      </c>
      <c r="B61" s="4">
        <v>118.81818181818181</v>
      </c>
      <c r="C61" s="4">
        <v>240.72375366568915</v>
      </c>
      <c r="D61" s="4">
        <v>6</v>
      </c>
      <c r="E61" s="4">
        <v>119.53137829912023</v>
      </c>
      <c r="F61" s="4">
        <v>53.378299120234608</v>
      </c>
      <c r="G61" s="4">
        <v>1.5483870967741935</v>
      </c>
      <c r="H61" s="4">
        <v>0</v>
      </c>
      <c r="I61" s="4">
        <v>3</v>
      </c>
      <c r="J61" s="5">
        <f t="shared" si="0"/>
        <v>542.99999999999989</v>
      </c>
      <c r="K61" s="28"/>
      <c r="L61" s="34"/>
      <c r="M61" s="34"/>
      <c r="N61" s="44"/>
      <c r="O61" s="44"/>
    </row>
    <row r="62" spans="1:15" s="7" customFormat="1" ht="15.75" customHeight="1" x14ac:dyDescent="0.35">
      <c r="A62" s="3" t="s">
        <v>103</v>
      </c>
      <c r="B62" s="4">
        <v>2</v>
      </c>
      <c r="C62" s="4">
        <v>7.4337349397590362</v>
      </c>
      <c r="D62" s="4">
        <v>177.56626506024097</v>
      </c>
      <c r="E62" s="4">
        <v>44</v>
      </c>
      <c r="F62" s="4">
        <v>50</v>
      </c>
      <c r="G62" s="4">
        <v>92</v>
      </c>
      <c r="H62" s="4">
        <v>8</v>
      </c>
      <c r="I62" s="4">
        <v>3</v>
      </c>
      <c r="J62" s="5">
        <f t="shared" si="0"/>
        <v>384</v>
      </c>
      <c r="K62" s="28"/>
      <c r="L62" s="34"/>
      <c r="M62" s="34"/>
      <c r="N62" s="44"/>
      <c r="O62" s="44"/>
    </row>
    <row r="63" spans="1:15" s="7" customFormat="1" ht="15.75" customHeight="1" x14ac:dyDescent="0.35">
      <c r="A63" s="3" t="s">
        <v>104</v>
      </c>
      <c r="B63" s="4">
        <v>74</v>
      </c>
      <c r="C63" s="4">
        <v>0</v>
      </c>
      <c r="D63" s="4">
        <v>0</v>
      </c>
      <c r="E63" s="4">
        <v>42</v>
      </c>
      <c r="F63" s="4">
        <v>60</v>
      </c>
      <c r="G63" s="4">
        <v>0</v>
      </c>
      <c r="H63" s="4">
        <v>10</v>
      </c>
      <c r="I63" s="4">
        <v>0</v>
      </c>
      <c r="J63" s="5">
        <f t="shared" si="0"/>
        <v>186</v>
      </c>
      <c r="K63" s="28"/>
      <c r="L63" s="34"/>
      <c r="M63" s="34"/>
      <c r="N63" s="44"/>
      <c r="O63" s="44"/>
    </row>
    <row r="64" spans="1:15" s="7" customFormat="1" ht="15.75" customHeight="1" x14ac:dyDescent="0.35">
      <c r="A64" s="3" t="s">
        <v>105</v>
      </c>
      <c r="B64" s="4">
        <v>0</v>
      </c>
      <c r="C64" s="4">
        <v>0</v>
      </c>
      <c r="D64" s="4">
        <v>595.85185185185185</v>
      </c>
      <c r="E64" s="4">
        <v>0</v>
      </c>
      <c r="F64" s="4">
        <v>1982.7552334943639</v>
      </c>
      <c r="G64" s="4">
        <v>5368.3929146537839</v>
      </c>
      <c r="H64" s="4">
        <v>640</v>
      </c>
      <c r="I64" s="4">
        <v>235</v>
      </c>
      <c r="J64" s="5">
        <f t="shared" si="0"/>
        <v>8822</v>
      </c>
      <c r="K64" s="28"/>
      <c r="L64" s="34"/>
      <c r="M64" s="34"/>
      <c r="N64" s="44"/>
      <c r="O64" s="44"/>
    </row>
    <row r="65" spans="1:15" s="7" customFormat="1" ht="15.75" customHeight="1" x14ac:dyDescent="0.35">
      <c r="A65" s="3" t="s">
        <v>106</v>
      </c>
      <c r="B65" s="4">
        <v>1290.865548220896</v>
      </c>
      <c r="C65" s="4">
        <v>663.89562006873734</v>
      </c>
      <c r="D65" s="4">
        <v>5758.9057738502188</v>
      </c>
      <c r="E65" s="4">
        <v>77</v>
      </c>
      <c r="F65" s="4">
        <v>2141.3853891424455</v>
      </c>
      <c r="G65" s="4">
        <v>2318.3008641450629</v>
      </c>
      <c r="H65" s="4">
        <v>415.21209164064373</v>
      </c>
      <c r="I65" s="4">
        <v>363.43471293199553</v>
      </c>
      <c r="J65" s="5">
        <f t="shared" si="0"/>
        <v>13029</v>
      </c>
      <c r="K65" s="28"/>
      <c r="L65" s="34"/>
      <c r="M65" s="34"/>
      <c r="N65" s="44"/>
      <c r="O65" s="44"/>
    </row>
    <row r="66" spans="1:15" s="7" customFormat="1" ht="15.75" customHeight="1" x14ac:dyDescent="0.35">
      <c r="A66" s="3" t="s">
        <v>107</v>
      </c>
      <c r="B66" s="4">
        <v>182.51351351351352</v>
      </c>
      <c r="C66" s="4">
        <v>15</v>
      </c>
      <c r="D66" s="4">
        <v>297.18918918918916</v>
      </c>
      <c r="E66" s="4">
        <v>4.5405405405405403</v>
      </c>
      <c r="F66" s="4">
        <v>65</v>
      </c>
      <c r="G66" s="4">
        <v>445.75675675675677</v>
      </c>
      <c r="H66" s="4">
        <v>0</v>
      </c>
      <c r="I66" s="4">
        <v>180</v>
      </c>
      <c r="J66" s="5">
        <f t="shared" si="0"/>
        <v>1190</v>
      </c>
      <c r="K66" s="28"/>
      <c r="L66" s="34"/>
      <c r="M66" s="34"/>
      <c r="N66" s="44"/>
      <c r="O66" s="44"/>
    </row>
    <row r="67" spans="1:15" s="7" customFormat="1" ht="15.75" customHeight="1" x14ac:dyDescent="0.35">
      <c r="A67" s="3" t="s">
        <v>108</v>
      </c>
      <c r="B67" s="4">
        <v>29</v>
      </c>
      <c r="C67" s="4">
        <v>20</v>
      </c>
      <c r="D67" s="4">
        <v>0</v>
      </c>
      <c r="E67" s="4">
        <v>108</v>
      </c>
      <c r="F67" s="4">
        <v>17</v>
      </c>
      <c r="G67" s="4">
        <v>0</v>
      </c>
      <c r="H67" s="4">
        <v>0</v>
      </c>
      <c r="I67" s="4">
        <v>7</v>
      </c>
      <c r="J67" s="5">
        <f t="shared" si="0"/>
        <v>181</v>
      </c>
      <c r="K67" s="28"/>
      <c r="L67" s="34"/>
      <c r="M67" s="34"/>
      <c r="N67" s="44"/>
      <c r="O67" s="44"/>
    </row>
    <row r="68" spans="1:15" s="7" customFormat="1" ht="15.75" customHeight="1" x14ac:dyDescent="0.35">
      <c r="A68" s="3" t="s">
        <v>54</v>
      </c>
      <c r="B68" s="4">
        <v>12815.471783429875</v>
      </c>
      <c r="C68" s="4">
        <v>8404.1047546834598</v>
      </c>
      <c r="D68" s="4">
        <v>59126.681351256244</v>
      </c>
      <c r="E68" s="4">
        <v>10245.02285167909</v>
      </c>
      <c r="F68" s="4">
        <v>6117.3711978803467</v>
      </c>
      <c r="G68" s="4">
        <v>9344.7225704026696</v>
      </c>
      <c r="H68" s="4">
        <v>9697.2952347842511</v>
      </c>
      <c r="I68" s="4">
        <v>1364.3302558840785</v>
      </c>
      <c r="J68" s="5">
        <f t="shared" si="0"/>
        <v>117115.00000000001</v>
      </c>
      <c r="K68" s="28"/>
      <c r="L68" s="34"/>
      <c r="M68" s="34"/>
      <c r="N68" s="44"/>
      <c r="O68" s="44"/>
    </row>
    <row r="69" spans="1:15" s="7" customFormat="1" ht="15.75" customHeight="1" x14ac:dyDescent="0.35">
      <c r="A69" s="3" t="s">
        <v>55</v>
      </c>
      <c r="B69" s="4">
        <v>46015.508284208328</v>
      </c>
      <c r="C69" s="4">
        <v>65845.334886104043</v>
      </c>
      <c r="D69" s="4">
        <v>16442.576456361588</v>
      </c>
      <c r="E69" s="4">
        <v>63695.907826367977</v>
      </c>
      <c r="F69" s="4">
        <v>8247.3173642440997</v>
      </c>
      <c r="G69" s="4">
        <v>28717.714199578513</v>
      </c>
      <c r="H69" s="4">
        <v>35875.20407060998</v>
      </c>
      <c r="I69" s="4">
        <v>9290.4369125254689</v>
      </c>
      <c r="J69" s="5">
        <f t="shared" si="0"/>
        <v>274130</v>
      </c>
      <c r="K69" s="28"/>
      <c r="L69" s="34"/>
      <c r="M69" s="34"/>
      <c r="N69" s="44"/>
      <c r="O69" s="44"/>
    </row>
    <row r="70" spans="1:15" s="7" customFormat="1" ht="14.25" customHeight="1" thickBot="1" x14ac:dyDescent="0.4">
      <c r="A70" s="56" t="s">
        <v>10</v>
      </c>
      <c r="B70" s="57">
        <f t="shared" ref="B70:J70" si="1">SUM(B8:B69)</f>
        <v>226713.15021779083</v>
      </c>
      <c r="C70" s="57">
        <f t="shared" si="1"/>
        <v>1814594.6896543603</v>
      </c>
      <c r="D70" s="57">
        <f t="shared" si="1"/>
        <v>936412.32083488849</v>
      </c>
      <c r="E70" s="57">
        <f t="shared" si="1"/>
        <v>847117.04154877062</v>
      </c>
      <c r="F70" s="57">
        <f t="shared" si="1"/>
        <v>264053.12840711075</v>
      </c>
      <c r="G70" s="57">
        <f t="shared" si="1"/>
        <v>294128.29416208674</v>
      </c>
      <c r="H70" s="57">
        <f t="shared" si="1"/>
        <v>1250724.6745380273</v>
      </c>
      <c r="I70" s="57">
        <f t="shared" si="1"/>
        <v>244067.7006369638</v>
      </c>
      <c r="J70" s="58">
        <f t="shared" si="1"/>
        <v>5877810.9999999991</v>
      </c>
      <c r="K70" s="28"/>
      <c r="L70" s="34"/>
      <c r="M70" s="34"/>
      <c r="N70" s="44"/>
      <c r="O70" s="44"/>
    </row>
    <row r="71" spans="1:15" s="25" customFormat="1" ht="15.75" customHeight="1" x14ac:dyDescent="0.35">
      <c r="A71" s="205" t="s">
        <v>121</v>
      </c>
      <c r="B71" s="205"/>
      <c r="C71" s="205"/>
      <c r="D71" s="205"/>
      <c r="E71" s="205"/>
      <c r="F71" s="43"/>
      <c r="G71" s="205"/>
      <c r="H71" s="205"/>
      <c r="K71" s="28"/>
      <c r="L71" s="34"/>
      <c r="M71" s="34"/>
    </row>
    <row r="72" spans="1:15" s="44" customFormat="1" ht="12.75" customHeight="1" x14ac:dyDescent="0.35">
      <c r="A72" s="205" t="s">
        <v>122</v>
      </c>
      <c r="B72" s="205"/>
      <c r="C72" s="205"/>
      <c r="D72" s="205"/>
      <c r="E72" s="205"/>
      <c r="F72" s="43"/>
      <c r="G72" s="205"/>
      <c r="H72" s="205"/>
      <c r="I72" s="25"/>
      <c r="J72" s="25"/>
      <c r="K72" s="28"/>
      <c r="L72" s="34"/>
      <c r="M72" s="34"/>
    </row>
    <row r="73" spans="1:15" s="44" customFormat="1" ht="15" customHeight="1" x14ac:dyDescent="0.35">
      <c r="A73" s="205"/>
      <c r="B73" s="205"/>
      <c r="C73" s="209"/>
      <c r="D73" s="209"/>
      <c r="E73" s="209"/>
      <c r="F73" s="209"/>
      <c r="G73" s="209"/>
      <c r="H73" s="209"/>
      <c r="I73" s="36"/>
      <c r="J73" s="36"/>
      <c r="K73" s="28"/>
      <c r="L73" s="34"/>
      <c r="M73" s="34"/>
    </row>
    <row r="74" spans="1:15" s="25" customFormat="1" ht="21" x14ac:dyDescent="0.35">
      <c r="K74" s="28"/>
      <c r="L74" s="34"/>
      <c r="M74" s="34"/>
    </row>
    <row r="75" spans="1:15" s="25" customFormat="1" ht="21" x14ac:dyDescent="0.35">
      <c r="K75" s="28"/>
      <c r="L75" s="34"/>
      <c r="M75" s="34"/>
    </row>
    <row r="76" spans="1:15" s="25" customFormat="1" ht="21" x14ac:dyDescent="0.35">
      <c r="K76" s="28"/>
      <c r="L76" s="34"/>
      <c r="M76" s="34"/>
    </row>
    <row r="77" spans="1:15" s="25" customFormat="1" ht="21" x14ac:dyDescent="0.35">
      <c r="K77" s="28"/>
      <c r="L77" s="34"/>
      <c r="M77" s="34"/>
    </row>
    <row r="78" spans="1:15" s="25" customFormat="1" ht="21" x14ac:dyDescent="0.35">
      <c r="A78" s="248" t="s">
        <v>126</v>
      </c>
      <c r="B78" s="248"/>
      <c r="C78" s="248"/>
      <c r="D78" s="248"/>
      <c r="E78" s="248"/>
      <c r="F78" s="248"/>
      <c r="G78" s="248"/>
      <c r="H78" s="248"/>
      <c r="I78" s="248"/>
      <c r="J78" s="248"/>
      <c r="K78" s="28"/>
      <c r="L78" s="34"/>
      <c r="M78" s="34"/>
    </row>
    <row r="79" spans="1:15" s="25" customFormat="1" ht="18" customHeight="1" x14ac:dyDescent="0.35">
      <c r="A79" s="248" t="s">
        <v>109</v>
      </c>
      <c r="B79" s="248"/>
      <c r="C79" s="248"/>
      <c r="D79" s="248"/>
      <c r="E79" s="248"/>
      <c r="F79" s="248"/>
      <c r="G79" s="248"/>
      <c r="H79" s="248"/>
      <c r="I79" s="248"/>
      <c r="J79" s="248"/>
      <c r="K79" s="28"/>
      <c r="L79" s="34"/>
      <c r="M79" s="34"/>
    </row>
    <row r="80" spans="1:15" s="25" customFormat="1" ht="18" customHeight="1" x14ac:dyDescent="0.35">
      <c r="A80" s="248" t="s">
        <v>83</v>
      </c>
      <c r="B80" s="248"/>
      <c r="C80" s="248"/>
      <c r="D80" s="248"/>
      <c r="E80" s="248"/>
      <c r="F80" s="248"/>
      <c r="G80" s="248"/>
      <c r="H80" s="248"/>
      <c r="I80" s="248"/>
      <c r="J80" s="248"/>
      <c r="K80" s="28"/>
      <c r="L80" s="34"/>
      <c r="M80" s="34"/>
    </row>
    <row r="81" spans="1:15" s="25" customFormat="1" ht="3" customHeight="1" thickBot="1" x14ac:dyDescent="0.4">
      <c r="A81" s="27"/>
      <c r="K81" s="28"/>
      <c r="L81" s="34"/>
      <c r="M81" s="34"/>
    </row>
    <row r="82" spans="1:15" ht="18" customHeight="1" x14ac:dyDescent="0.35">
      <c r="A82" s="53" t="s">
        <v>1</v>
      </c>
      <c r="B82" s="54" t="s">
        <v>2</v>
      </c>
      <c r="C82" s="54" t="s">
        <v>3</v>
      </c>
      <c r="D82" s="54" t="s">
        <v>4</v>
      </c>
      <c r="E82" s="54" t="s">
        <v>5</v>
      </c>
      <c r="F82" s="54" t="s">
        <v>6</v>
      </c>
      <c r="G82" s="54" t="s">
        <v>7</v>
      </c>
      <c r="H82" s="54" t="s">
        <v>8</v>
      </c>
      <c r="I82" s="54" t="s">
        <v>9</v>
      </c>
      <c r="J82" s="55" t="s">
        <v>10</v>
      </c>
      <c r="K82" s="28"/>
      <c r="L82" s="34"/>
      <c r="M82" s="34"/>
      <c r="N82" s="25"/>
      <c r="O82" s="25"/>
    </row>
    <row r="83" spans="1:15" ht="15" customHeight="1" x14ac:dyDescent="0.35">
      <c r="A83" s="3" t="s">
        <v>11</v>
      </c>
      <c r="B83" s="4">
        <v>29170.58066386819</v>
      </c>
      <c r="C83" s="4">
        <v>1639046.0607925153</v>
      </c>
      <c r="D83" s="4">
        <v>701830.45094816573</v>
      </c>
      <c r="E83" s="4">
        <v>496566.09131020197</v>
      </c>
      <c r="F83" s="4">
        <v>42266.650754760281</v>
      </c>
      <c r="G83" s="4">
        <v>0</v>
      </c>
      <c r="H83" s="4">
        <v>100125.69931972976</v>
      </c>
      <c r="I83" s="4">
        <v>53399.46621075899</v>
      </c>
      <c r="J83" s="5">
        <f>SUM(B83:I83)</f>
        <v>3062405</v>
      </c>
      <c r="K83" s="28"/>
      <c r="L83" s="34"/>
      <c r="M83" s="34"/>
      <c r="N83" s="25"/>
      <c r="O83" s="25"/>
    </row>
    <row r="84" spans="1:15" ht="15" customHeight="1" x14ac:dyDescent="0.35">
      <c r="A84" s="3" t="s">
        <v>12</v>
      </c>
      <c r="B84" s="4">
        <v>26735.59121844334</v>
      </c>
      <c r="C84" s="4">
        <v>25327.153300002068</v>
      </c>
      <c r="D84" s="4">
        <v>23447.413512240837</v>
      </c>
      <c r="E84" s="4">
        <v>16343.764774587446</v>
      </c>
      <c r="F84" s="4">
        <v>26191.141185437999</v>
      </c>
      <c r="G84" s="4">
        <v>31237.413074502903</v>
      </c>
      <c r="H84" s="4">
        <v>244620.07172135837</v>
      </c>
      <c r="I84" s="4">
        <v>21940.451213427037</v>
      </c>
      <c r="J84" s="5">
        <f t="shared" ref="J84:J142" si="2">SUM(B84:I84)</f>
        <v>415843.00000000006</v>
      </c>
      <c r="K84" s="28"/>
      <c r="L84" s="34"/>
      <c r="M84" s="34"/>
      <c r="N84" s="25"/>
      <c r="O84" s="25"/>
    </row>
    <row r="85" spans="1:15" ht="15" customHeight="1" x14ac:dyDescent="0.35">
      <c r="A85" s="3" t="s">
        <v>13</v>
      </c>
      <c r="B85" s="4">
        <v>483.52668213457076</v>
      </c>
      <c r="C85" s="4">
        <v>289</v>
      </c>
      <c r="D85" s="4">
        <v>1069</v>
      </c>
      <c r="E85" s="4">
        <v>0</v>
      </c>
      <c r="F85" s="4">
        <v>0</v>
      </c>
      <c r="G85" s="4">
        <v>8758.4733178654296</v>
      </c>
      <c r="H85" s="4">
        <v>0</v>
      </c>
      <c r="I85" s="4">
        <v>0</v>
      </c>
      <c r="J85" s="5">
        <f t="shared" si="2"/>
        <v>10600</v>
      </c>
      <c r="K85" s="28"/>
      <c r="L85" s="34"/>
      <c r="M85" s="34"/>
      <c r="N85" s="25"/>
      <c r="O85" s="25"/>
    </row>
    <row r="86" spans="1:15" ht="15" customHeight="1" x14ac:dyDescent="0.35">
      <c r="A86" s="3" t="s">
        <v>14</v>
      </c>
      <c r="B86" s="4">
        <v>17127.347471074656</v>
      </c>
      <c r="C86" s="4">
        <v>476223.61190494284</v>
      </c>
      <c r="D86" s="4">
        <v>56110.441475969114</v>
      </c>
      <c r="E86" s="4">
        <v>6143.4640481386832</v>
      </c>
      <c r="F86" s="4">
        <v>35793.755755714301</v>
      </c>
      <c r="G86" s="4">
        <v>64617.583047092958</v>
      </c>
      <c r="H86" s="4">
        <v>2884.5375565136433</v>
      </c>
      <c r="I86" s="4">
        <v>139106.68500955382</v>
      </c>
      <c r="J86" s="5">
        <f t="shared" si="2"/>
        <v>798007.42626900005</v>
      </c>
      <c r="K86" s="28"/>
      <c r="L86" s="34"/>
      <c r="M86" s="34"/>
      <c r="N86" s="25"/>
      <c r="O86" s="25"/>
    </row>
    <row r="87" spans="1:15" ht="15" customHeight="1" x14ac:dyDescent="0.35">
      <c r="A87" s="3" t="s">
        <v>15</v>
      </c>
      <c r="B87" s="4">
        <v>1.5817223198594024</v>
      </c>
      <c r="C87" s="4">
        <v>772.90065746650578</v>
      </c>
      <c r="D87" s="4">
        <v>13064.129587631898</v>
      </c>
      <c r="E87" s="4">
        <v>8</v>
      </c>
      <c r="F87" s="4">
        <v>121.14381442525135</v>
      </c>
      <c r="G87" s="4">
        <v>3</v>
      </c>
      <c r="H87" s="4">
        <v>54374.239969077709</v>
      </c>
      <c r="I87" s="4">
        <v>7600.00424907877</v>
      </c>
      <c r="J87" s="5">
        <f t="shared" si="2"/>
        <v>75945</v>
      </c>
      <c r="K87" s="28"/>
      <c r="L87" s="34"/>
      <c r="M87" s="34"/>
      <c r="N87" s="25"/>
      <c r="O87" s="25"/>
    </row>
    <row r="88" spans="1:15" ht="15" customHeight="1" x14ac:dyDescent="0.35">
      <c r="A88" s="3" t="s">
        <v>16</v>
      </c>
      <c r="B88" s="4">
        <v>6193.1846083889477</v>
      </c>
      <c r="C88" s="4">
        <v>3804.2663910726105</v>
      </c>
      <c r="D88" s="4">
        <v>9726.9852065727864</v>
      </c>
      <c r="E88" s="4">
        <v>12516.281815393742</v>
      </c>
      <c r="F88" s="4">
        <v>17437.523530408653</v>
      </c>
      <c r="G88" s="4">
        <v>9969.9557724807946</v>
      </c>
      <c r="H88" s="4">
        <v>225619.77822142141</v>
      </c>
      <c r="I88" s="4">
        <v>7950.0244542610526</v>
      </c>
      <c r="J88" s="5">
        <f t="shared" si="2"/>
        <v>293218</v>
      </c>
      <c r="K88" s="28"/>
      <c r="L88" s="34"/>
      <c r="M88" s="34"/>
      <c r="N88" s="25"/>
      <c r="O88" s="25"/>
    </row>
    <row r="89" spans="1:15" ht="15" customHeight="1" x14ac:dyDescent="0.35">
      <c r="A89" s="3" t="s">
        <v>17</v>
      </c>
      <c r="B89" s="4">
        <v>585.41212857129119</v>
      </c>
      <c r="C89" s="4">
        <v>2346.7562854149619</v>
      </c>
      <c r="D89" s="4">
        <v>15826.019769017701</v>
      </c>
      <c r="E89" s="4">
        <v>1457.8893170858489</v>
      </c>
      <c r="F89" s="4">
        <v>4098.2991736341</v>
      </c>
      <c r="G89" s="4">
        <v>46484.552269495791</v>
      </c>
      <c r="H89" s="4">
        <v>151507.00628739948</v>
      </c>
      <c r="I89" s="4">
        <v>83588.064769380828</v>
      </c>
      <c r="J89" s="5">
        <f t="shared" si="2"/>
        <v>305894</v>
      </c>
      <c r="K89" s="28"/>
      <c r="L89" s="34"/>
      <c r="M89" s="34"/>
      <c r="N89" s="25"/>
      <c r="O89" s="25"/>
    </row>
    <row r="90" spans="1:15" ht="15" customHeight="1" x14ac:dyDescent="0.35">
      <c r="A90" s="3" t="s">
        <v>18</v>
      </c>
      <c r="B90" s="4">
        <v>78.702290076335885</v>
      </c>
      <c r="C90" s="4">
        <v>0</v>
      </c>
      <c r="D90" s="4">
        <v>81.057755153343393</v>
      </c>
      <c r="E90" s="4">
        <v>0</v>
      </c>
      <c r="F90" s="4">
        <v>3434.8738292873509</v>
      </c>
      <c r="G90" s="4">
        <v>1705.3369763077264</v>
      </c>
      <c r="H90" s="4">
        <v>3644.6001116548518</v>
      </c>
      <c r="I90" s="4">
        <v>1159.4290375203916</v>
      </c>
      <c r="J90" s="5">
        <f t="shared" si="2"/>
        <v>10104</v>
      </c>
      <c r="K90" s="28"/>
      <c r="L90" s="34"/>
      <c r="M90" s="34"/>
      <c r="N90" s="25"/>
      <c r="O90" s="25"/>
    </row>
    <row r="91" spans="1:15" ht="15" customHeight="1" x14ac:dyDescent="0.35">
      <c r="A91" s="3" t="s">
        <v>19</v>
      </c>
      <c r="B91" s="4">
        <v>2885.4670628785534</v>
      </c>
      <c r="C91" s="4">
        <v>11936.637639243769</v>
      </c>
      <c r="D91" s="4">
        <v>31104.531556617301</v>
      </c>
      <c r="E91" s="4">
        <v>2379.7477755905111</v>
      </c>
      <c r="F91" s="4">
        <v>34387.235677111559</v>
      </c>
      <c r="G91" s="4">
        <v>59037.91681270078</v>
      </c>
      <c r="H91" s="4">
        <v>217583.74206517779</v>
      </c>
      <c r="I91" s="4">
        <v>4388.7214106797073</v>
      </c>
      <c r="J91" s="5">
        <f t="shared" si="2"/>
        <v>363703.99999999994</v>
      </c>
      <c r="K91" s="28"/>
      <c r="L91" s="34"/>
      <c r="M91" s="34"/>
      <c r="N91" s="25"/>
      <c r="O91" s="25"/>
    </row>
    <row r="92" spans="1:15" ht="15" customHeight="1" x14ac:dyDescent="0.35">
      <c r="A92" s="3" t="s">
        <v>90</v>
      </c>
      <c r="B92" s="4">
        <v>1589.6585365853659</v>
      </c>
      <c r="C92" s="4">
        <v>0</v>
      </c>
      <c r="D92" s="4">
        <v>28.341463414634148</v>
      </c>
      <c r="E92" s="4">
        <v>275</v>
      </c>
      <c r="F92" s="4">
        <v>0</v>
      </c>
      <c r="G92" s="4">
        <v>0</v>
      </c>
      <c r="H92" s="4">
        <v>0</v>
      </c>
      <c r="I92" s="4">
        <v>0</v>
      </c>
      <c r="J92" s="5">
        <f t="shared" si="2"/>
        <v>1893</v>
      </c>
      <c r="K92" s="28"/>
      <c r="L92" s="34"/>
      <c r="M92" s="34"/>
      <c r="N92" s="25"/>
      <c r="O92" s="25"/>
    </row>
    <row r="93" spans="1:15" ht="15" customHeight="1" x14ac:dyDescent="0.35">
      <c r="A93" s="3" t="s">
        <v>20</v>
      </c>
      <c r="B93" s="4">
        <v>15675.846991524104</v>
      </c>
      <c r="C93" s="4">
        <v>15812.759361723698</v>
      </c>
      <c r="D93" s="4">
        <v>1980.1217804848698</v>
      </c>
      <c r="E93" s="4">
        <v>29937.59111051845</v>
      </c>
      <c r="F93" s="4">
        <v>5069.3881641978278</v>
      </c>
      <c r="G93" s="4">
        <v>2710.5186361513802</v>
      </c>
      <c r="H93" s="4">
        <v>31889.035027462123</v>
      </c>
      <c r="I93" s="4">
        <v>2888.738927937552</v>
      </c>
      <c r="J93" s="5">
        <f t="shared" si="2"/>
        <v>105964</v>
      </c>
      <c r="K93" s="28"/>
      <c r="L93" s="34"/>
      <c r="M93" s="34"/>
      <c r="N93" s="25"/>
      <c r="O93" s="25"/>
    </row>
    <row r="94" spans="1:15" ht="15" customHeight="1" x14ac:dyDescent="0.35">
      <c r="A94" s="3" t="s">
        <v>21</v>
      </c>
      <c r="B94" s="4">
        <v>2319.1115358687466</v>
      </c>
      <c r="C94" s="4">
        <v>22403.597671638301</v>
      </c>
      <c r="D94" s="4">
        <v>403.09750044713888</v>
      </c>
      <c r="E94" s="4">
        <v>6501.0395387336212</v>
      </c>
      <c r="F94" s="4">
        <v>13644.781527532847</v>
      </c>
      <c r="G94" s="4">
        <v>18807.987871871137</v>
      </c>
      <c r="H94" s="4">
        <v>140.74938756003831</v>
      </c>
      <c r="I94" s="4">
        <v>12116.634966348172</v>
      </c>
      <c r="J94" s="5">
        <f t="shared" si="2"/>
        <v>76337.000000000015</v>
      </c>
      <c r="K94" s="28"/>
      <c r="L94" s="34"/>
      <c r="M94" s="34"/>
      <c r="N94" s="25"/>
      <c r="O94" s="25"/>
    </row>
    <row r="95" spans="1:15" ht="15" customHeight="1" x14ac:dyDescent="0.35">
      <c r="A95" s="3" t="s">
        <v>22</v>
      </c>
      <c r="B95" s="4">
        <v>0</v>
      </c>
      <c r="C95" s="4">
        <v>0</v>
      </c>
      <c r="D95" s="4">
        <v>0</v>
      </c>
      <c r="E95" s="4">
        <v>46471.918235431192</v>
      </c>
      <c r="F95" s="4">
        <v>2814.4253681190798</v>
      </c>
      <c r="G95" s="4">
        <v>1110.310823208255</v>
      </c>
      <c r="H95" s="4">
        <v>2404.3455732414723</v>
      </c>
      <c r="I95" s="4">
        <v>0</v>
      </c>
      <c r="J95" s="5">
        <f t="shared" si="2"/>
        <v>52801</v>
      </c>
      <c r="K95" s="28"/>
      <c r="L95" s="34"/>
      <c r="M95" s="34"/>
      <c r="N95" s="25"/>
      <c r="O95" s="25"/>
    </row>
    <row r="96" spans="1:15" ht="15" customHeight="1" x14ac:dyDescent="0.35">
      <c r="A96" s="3" t="s">
        <v>23</v>
      </c>
      <c r="B96" s="4">
        <v>8408.8438833921336</v>
      </c>
      <c r="C96" s="4">
        <v>24983.675070372919</v>
      </c>
      <c r="D96" s="4">
        <v>748.71890809082765</v>
      </c>
      <c r="E96" s="4">
        <v>8223.0266439960633</v>
      </c>
      <c r="F96" s="4">
        <v>11887.83799571734</v>
      </c>
      <c r="G96" s="4">
        <v>14331.19809996512</v>
      </c>
      <c r="H96" s="4">
        <v>257.13814069796518</v>
      </c>
      <c r="I96" s="4">
        <v>4758.5612577676311</v>
      </c>
      <c r="J96" s="5">
        <f t="shared" si="2"/>
        <v>73599</v>
      </c>
      <c r="K96" s="28"/>
      <c r="L96" s="34"/>
      <c r="M96" s="34"/>
      <c r="N96" s="25"/>
      <c r="O96" s="25"/>
    </row>
    <row r="97" spans="1:15" ht="15" customHeight="1" x14ac:dyDescent="0.35">
      <c r="A97" s="3" t="s">
        <v>24</v>
      </c>
      <c r="B97" s="4">
        <v>79912.834510255896</v>
      </c>
      <c r="C97" s="4">
        <v>34192.08138673631</v>
      </c>
      <c r="D97" s="4">
        <v>52475.166114621366</v>
      </c>
      <c r="E97" s="4">
        <v>93994.140212086917</v>
      </c>
      <c r="F97" s="4">
        <v>17959.56553795455</v>
      </c>
      <c r="G97" s="4">
        <v>10882.119185783817</v>
      </c>
      <c r="H97" s="4">
        <v>35408.903549265211</v>
      </c>
      <c r="I97" s="4">
        <v>19748.189503295915</v>
      </c>
      <c r="J97" s="5">
        <f t="shared" si="2"/>
        <v>344573.00000000006</v>
      </c>
      <c r="K97" s="28"/>
      <c r="L97" s="34"/>
      <c r="M97" s="34"/>
      <c r="N97" s="25"/>
      <c r="O97" s="25"/>
    </row>
    <row r="98" spans="1:15" ht="15" customHeight="1" x14ac:dyDescent="0.35">
      <c r="A98" s="3" t="s">
        <v>91</v>
      </c>
      <c r="B98" s="4">
        <v>0</v>
      </c>
      <c r="C98" s="4">
        <v>1276.3800000000001</v>
      </c>
      <c r="D98" s="4">
        <v>1</v>
      </c>
      <c r="E98" s="4">
        <v>40.619999999999997</v>
      </c>
      <c r="F98" s="4">
        <v>671</v>
      </c>
      <c r="G98" s="4">
        <v>0</v>
      </c>
      <c r="H98" s="4">
        <v>0</v>
      </c>
      <c r="I98" s="4">
        <v>72</v>
      </c>
      <c r="J98" s="5">
        <f t="shared" si="2"/>
        <v>2061</v>
      </c>
      <c r="K98" s="28"/>
      <c r="L98" s="34"/>
      <c r="M98" s="34"/>
      <c r="N98" s="25"/>
      <c r="O98" s="25"/>
    </row>
    <row r="99" spans="1:15" ht="15" customHeight="1" x14ac:dyDescent="0.35">
      <c r="A99" s="3" t="s">
        <v>25</v>
      </c>
      <c r="B99" s="4">
        <v>6246.7195969555933</v>
      </c>
      <c r="C99" s="4">
        <v>19083.725875177857</v>
      </c>
      <c r="D99" s="4">
        <v>21883.090069778627</v>
      </c>
      <c r="E99" s="4">
        <v>52652.489584766772</v>
      </c>
      <c r="F99" s="4">
        <v>8984.7032070053447</v>
      </c>
      <c r="G99" s="4">
        <v>13983.446986848548</v>
      </c>
      <c r="H99" s="4">
        <v>12383.780090864548</v>
      </c>
      <c r="I99" s="4">
        <v>573.04458860270779</v>
      </c>
      <c r="J99" s="5">
        <f t="shared" si="2"/>
        <v>135790.99999999997</v>
      </c>
      <c r="K99" s="28"/>
      <c r="L99" s="34"/>
      <c r="M99" s="34"/>
      <c r="N99" s="25"/>
      <c r="O99" s="25"/>
    </row>
    <row r="100" spans="1:15" ht="15" customHeight="1" x14ac:dyDescent="0.35">
      <c r="A100" s="3" t="s">
        <v>26</v>
      </c>
      <c r="B100" s="4">
        <v>0</v>
      </c>
      <c r="C100" s="4">
        <v>0</v>
      </c>
      <c r="D100" s="4">
        <v>0</v>
      </c>
      <c r="E100" s="4">
        <v>4800</v>
      </c>
      <c r="F100" s="4">
        <v>0</v>
      </c>
      <c r="G100" s="4">
        <v>0</v>
      </c>
      <c r="H100" s="4">
        <v>0</v>
      </c>
      <c r="I100" s="4">
        <v>0</v>
      </c>
      <c r="J100" s="5">
        <f t="shared" si="2"/>
        <v>4800</v>
      </c>
      <c r="K100" s="28"/>
      <c r="L100" s="34"/>
      <c r="M100" s="34"/>
      <c r="N100" s="25"/>
      <c r="O100" s="25"/>
    </row>
    <row r="101" spans="1:15" ht="15" customHeight="1" x14ac:dyDescent="0.35">
      <c r="A101" s="3" t="s">
        <v>27</v>
      </c>
      <c r="B101" s="4">
        <v>4801.2147422233347</v>
      </c>
      <c r="C101" s="4">
        <v>41389.655338890239</v>
      </c>
      <c r="D101" s="4">
        <v>17571.767105121929</v>
      </c>
      <c r="E101" s="4">
        <v>15116.411731739736</v>
      </c>
      <c r="F101" s="4">
        <v>18302.444404298949</v>
      </c>
      <c r="G101" s="4">
        <v>12338.016404676715</v>
      </c>
      <c r="H101" s="4">
        <v>17541.095507310703</v>
      </c>
      <c r="I101" s="4">
        <v>8283.3947657384051</v>
      </c>
      <c r="J101" s="5">
        <f t="shared" si="2"/>
        <v>135344</v>
      </c>
      <c r="K101" s="28"/>
      <c r="L101" s="34"/>
      <c r="M101" s="34"/>
      <c r="N101" s="25"/>
      <c r="O101" s="25"/>
    </row>
    <row r="102" spans="1:15" ht="15" customHeight="1" x14ac:dyDescent="0.35">
      <c r="A102" s="3" t="s">
        <v>28</v>
      </c>
      <c r="B102" s="4">
        <v>4733.2348568599336</v>
      </c>
      <c r="C102" s="4">
        <v>6332.0450526851555</v>
      </c>
      <c r="D102" s="4">
        <v>2506.306018512736</v>
      </c>
      <c r="E102" s="4">
        <v>26177.6659811723</v>
      </c>
      <c r="F102" s="4">
        <v>4651.4360421819783</v>
      </c>
      <c r="G102" s="4">
        <v>7213.0415591611763</v>
      </c>
      <c r="H102" s="4">
        <v>14193.337563595387</v>
      </c>
      <c r="I102" s="4">
        <v>182.93292583132916</v>
      </c>
      <c r="J102" s="5">
        <f t="shared" si="2"/>
        <v>65989.999999999985</v>
      </c>
      <c r="K102" s="28"/>
      <c r="L102" s="34"/>
      <c r="M102" s="34"/>
      <c r="N102" s="25"/>
      <c r="O102" s="25"/>
    </row>
    <row r="103" spans="1:15" ht="15" customHeight="1" x14ac:dyDescent="0.35">
      <c r="A103" s="3" t="s">
        <v>29</v>
      </c>
      <c r="B103" s="4">
        <v>4022.8650907256329</v>
      </c>
      <c r="C103" s="4">
        <v>0.92473591549295775</v>
      </c>
      <c r="D103" s="4">
        <v>1769.9621809934379</v>
      </c>
      <c r="E103" s="4">
        <v>6839.0747790269115</v>
      </c>
      <c r="F103" s="4">
        <v>15531.195507537359</v>
      </c>
      <c r="G103" s="4">
        <v>7850.2088467705325</v>
      </c>
      <c r="H103" s="4">
        <v>33964.56483281454</v>
      </c>
      <c r="I103" s="4">
        <v>102.20402621609057</v>
      </c>
      <c r="J103" s="5">
        <f t="shared" si="2"/>
        <v>70081</v>
      </c>
      <c r="K103" s="28"/>
      <c r="L103" s="34"/>
      <c r="M103" s="34"/>
      <c r="N103" s="25"/>
      <c r="O103" s="25"/>
    </row>
    <row r="104" spans="1:15" ht="15" customHeight="1" x14ac:dyDescent="0.35">
      <c r="A104" s="3" t="s">
        <v>30</v>
      </c>
      <c r="B104" s="4">
        <v>1958.4379240974872</v>
      </c>
      <c r="C104" s="4">
        <v>836.29451592397834</v>
      </c>
      <c r="D104" s="4">
        <v>250.28668531554959</v>
      </c>
      <c r="E104" s="4">
        <v>2098.7012122804922</v>
      </c>
      <c r="F104" s="4">
        <v>6356.5861881061273</v>
      </c>
      <c r="G104" s="4">
        <v>1050.8585400679738</v>
      </c>
      <c r="H104" s="4">
        <v>1585.9129898035826</v>
      </c>
      <c r="I104" s="4">
        <v>115.92194440481128</v>
      </c>
      <c r="J104" s="5">
        <f t="shared" si="2"/>
        <v>14253.000000000002</v>
      </c>
      <c r="K104" s="28"/>
      <c r="L104" s="34"/>
      <c r="M104" s="34"/>
      <c r="N104" s="25"/>
      <c r="O104" s="25"/>
    </row>
    <row r="105" spans="1:15" ht="15" customHeight="1" x14ac:dyDescent="0.35">
      <c r="A105" s="3" t="s">
        <v>31</v>
      </c>
      <c r="B105" s="4">
        <v>309.74280043866065</v>
      </c>
      <c r="C105" s="4">
        <v>285.71580683601337</v>
      </c>
      <c r="D105" s="4">
        <v>16.375548844284083</v>
      </c>
      <c r="E105" s="4">
        <v>20730.332630464436</v>
      </c>
      <c r="F105" s="4">
        <v>74.708882934987443</v>
      </c>
      <c r="G105" s="4">
        <v>15.079887788362399</v>
      </c>
      <c r="H105" s="4">
        <v>3100.2094415183178</v>
      </c>
      <c r="I105" s="4">
        <v>149.83500117493378</v>
      </c>
      <c r="J105" s="5">
        <f t="shared" si="2"/>
        <v>24681.999999999996</v>
      </c>
      <c r="K105" s="28"/>
      <c r="L105" s="34"/>
      <c r="M105" s="34"/>
      <c r="N105" s="25"/>
      <c r="O105" s="25"/>
    </row>
    <row r="106" spans="1:15" ht="15" customHeight="1" x14ac:dyDescent="0.35">
      <c r="A106" s="3" t="s">
        <v>32</v>
      </c>
      <c r="B106" s="4">
        <v>15.737864077669901</v>
      </c>
      <c r="C106" s="4">
        <v>89.194760141567329</v>
      </c>
      <c r="D106" s="4">
        <v>47.844827586206897</v>
      </c>
      <c r="E106" s="4">
        <v>10230.392366277962</v>
      </c>
      <c r="F106" s="4">
        <v>2161.2058739688423</v>
      </c>
      <c r="G106" s="4">
        <v>275.28327888608561</v>
      </c>
      <c r="H106" s="4">
        <v>225.0884284135839</v>
      </c>
      <c r="I106" s="4">
        <v>284.25260064808197</v>
      </c>
      <c r="J106" s="5">
        <f t="shared" si="2"/>
        <v>13329</v>
      </c>
      <c r="K106" s="28"/>
      <c r="L106" s="34"/>
      <c r="M106" s="34"/>
      <c r="N106" s="25"/>
      <c r="O106" s="25"/>
    </row>
    <row r="107" spans="1:15" ht="15" customHeight="1" x14ac:dyDescent="0.35">
      <c r="A107" s="3" t="s">
        <v>33</v>
      </c>
      <c r="B107" s="4">
        <v>5.918811417875526</v>
      </c>
      <c r="C107" s="4">
        <v>10.829008221993833</v>
      </c>
      <c r="D107" s="4">
        <v>925.92468672819689</v>
      </c>
      <c r="E107" s="4">
        <v>109661.63730957013</v>
      </c>
      <c r="F107" s="4">
        <v>4.7970285446888159</v>
      </c>
      <c r="G107" s="4">
        <v>5289.8073815963935</v>
      </c>
      <c r="H107" s="4">
        <v>2169.0857739207222</v>
      </c>
      <c r="I107" s="4">
        <v>0</v>
      </c>
      <c r="J107" s="5">
        <f t="shared" si="2"/>
        <v>118068</v>
      </c>
      <c r="K107" s="28"/>
      <c r="L107" s="34"/>
      <c r="M107" s="34"/>
      <c r="N107" s="25"/>
      <c r="O107" s="25"/>
    </row>
    <row r="108" spans="1:15" ht="15" customHeight="1" x14ac:dyDescent="0.35">
      <c r="A108" s="3" t="s">
        <v>34</v>
      </c>
      <c r="B108" s="4">
        <v>1734.3441629274885</v>
      </c>
      <c r="C108" s="4">
        <v>1031.0001832463408</v>
      </c>
      <c r="D108" s="4">
        <v>253.68116460078039</v>
      </c>
      <c r="E108" s="4">
        <v>1182.6902063296097</v>
      </c>
      <c r="F108" s="4">
        <v>18500.075872409659</v>
      </c>
      <c r="G108" s="4">
        <v>1379.4125293235345</v>
      </c>
      <c r="H108" s="4">
        <v>1849.8246435734086</v>
      </c>
      <c r="I108" s="4">
        <v>114.97123758917837</v>
      </c>
      <c r="J108" s="5">
        <f t="shared" si="2"/>
        <v>26046</v>
      </c>
      <c r="K108" s="28"/>
      <c r="L108" s="34"/>
      <c r="M108" s="34"/>
      <c r="N108" s="25"/>
      <c r="O108" s="25"/>
    </row>
    <row r="109" spans="1:15" ht="15" customHeight="1" x14ac:dyDescent="0.35">
      <c r="A109" s="3" t="s">
        <v>92</v>
      </c>
      <c r="B109" s="4">
        <v>0</v>
      </c>
      <c r="C109" s="4">
        <v>0</v>
      </c>
      <c r="D109" s="4">
        <v>9219.4780414243069</v>
      </c>
      <c r="E109" s="4">
        <v>0</v>
      </c>
      <c r="F109" s="4">
        <v>0</v>
      </c>
      <c r="G109" s="4">
        <v>0</v>
      </c>
      <c r="H109" s="4">
        <v>67780.5219585757</v>
      </c>
      <c r="I109" s="4">
        <v>0</v>
      </c>
      <c r="J109" s="5">
        <f t="shared" si="2"/>
        <v>77000</v>
      </c>
      <c r="K109" s="28"/>
      <c r="L109" s="34"/>
      <c r="M109" s="34"/>
      <c r="N109" s="25"/>
      <c r="O109" s="25"/>
    </row>
    <row r="110" spans="1:15" ht="15" customHeight="1" x14ac:dyDescent="0.35">
      <c r="A110" s="3" t="s">
        <v>36</v>
      </c>
      <c r="B110" s="4">
        <v>16.581956797966964</v>
      </c>
      <c r="C110" s="4">
        <v>29.199302280279795</v>
      </c>
      <c r="D110" s="4">
        <v>0</v>
      </c>
      <c r="E110" s="4">
        <v>22562.79543875777</v>
      </c>
      <c r="F110" s="4">
        <v>6360.8645560682407</v>
      </c>
      <c r="G110" s="4">
        <v>1370.6170569038081</v>
      </c>
      <c r="H110" s="4">
        <v>649.71405310128966</v>
      </c>
      <c r="I110" s="4">
        <v>14.227636090647186</v>
      </c>
      <c r="J110" s="5">
        <f t="shared" si="2"/>
        <v>31004</v>
      </c>
      <c r="K110" s="28"/>
      <c r="L110" s="34"/>
      <c r="M110" s="34"/>
      <c r="N110" s="25"/>
      <c r="O110" s="25"/>
    </row>
    <row r="111" spans="1:15" ht="15" customHeight="1" x14ac:dyDescent="0.35">
      <c r="A111" s="3" t="s">
        <v>37</v>
      </c>
      <c r="B111" s="4">
        <v>55.744483398638891</v>
      </c>
      <c r="C111" s="4">
        <v>4.5473787584362402</v>
      </c>
      <c r="D111" s="4">
        <v>0</v>
      </c>
      <c r="E111" s="4">
        <v>3030.6959726205446</v>
      </c>
      <c r="F111" s="4">
        <v>741.97407024712834</v>
      </c>
      <c r="G111" s="4">
        <v>404.64151622414244</v>
      </c>
      <c r="H111" s="4">
        <v>929.04284653483944</v>
      </c>
      <c r="I111" s="4">
        <v>49.353732216269705</v>
      </c>
      <c r="J111" s="5">
        <f t="shared" si="2"/>
        <v>5216.0000000000009</v>
      </c>
      <c r="K111" s="28"/>
      <c r="L111" s="34"/>
      <c r="M111" s="34"/>
      <c r="N111" s="25"/>
      <c r="O111" s="25"/>
    </row>
    <row r="112" spans="1:15" ht="15" customHeight="1" x14ac:dyDescent="0.35">
      <c r="A112" s="3" t="s">
        <v>38</v>
      </c>
      <c r="B112" s="4">
        <v>504.6896047493035</v>
      </c>
      <c r="C112" s="4">
        <v>68.983643713978296</v>
      </c>
      <c r="D112" s="4">
        <v>0</v>
      </c>
      <c r="E112" s="4">
        <v>1028.3096636138519</v>
      </c>
      <c r="F112" s="4">
        <v>46.591379015890787</v>
      </c>
      <c r="G112" s="4">
        <v>1.4148936170212765</v>
      </c>
      <c r="H112" s="4">
        <v>0</v>
      </c>
      <c r="I112" s="4">
        <v>62.010815289954486</v>
      </c>
      <c r="J112" s="5">
        <f t="shared" si="2"/>
        <v>1712.0000000000005</v>
      </c>
      <c r="K112" s="28"/>
      <c r="L112" s="34"/>
      <c r="M112" s="34"/>
      <c r="N112" s="25"/>
      <c r="O112" s="25"/>
    </row>
    <row r="113" spans="1:15" ht="15" customHeight="1" x14ac:dyDescent="0.35">
      <c r="A113" s="3" t="s">
        <v>39</v>
      </c>
      <c r="B113" s="4">
        <v>0</v>
      </c>
      <c r="C113" s="4">
        <v>0</v>
      </c>
      <c r="D113" s="4">
        <v>0</v>
      </c>
      <c r="E113" s="4">
        <v>7285</v>
      </c>
      <c r="F113" s="4">
        <v>0</v>
      </c>
      <c r="G113" s="4">
        <v>2</v>
      </c>
      <c r="H113" s="4">
        <v>0</v>
      </c>
      <c r="I113" s="4">
        <v>0</v>
      </c>
      <c r="J113" s="5">
        <f t="shared" si="2"/>
        <v>7287</v>
      </c>
      <c r="K113" s="28"/>
      <c r="L113" s="34"/>
      <c r="M113" s="34"/>
      <c r="N113" s="25"/>
      <c r="O113" s="25"/>
    </row>
    <row r="114" spans="1:15" ht="15" customHeight="1" x14ac:dyDescent="0.35">
      <c r="A114" s="3" t="s">
        <v>40</v>
      </c>
      <c r="B114" s="4">
        <v>0</v>
      </c>
      <c r="C114" s="4">
        <v>0</v>
      </c>
      <c r="D114" s="4">
        <v>0</v>
      </c>
      <c r="E114" s="4">
        <v>2556</v>
      </c>
      <c r="F114" s="4">
        <v>0</v>
      </c>
      <c r="G114" s="4">
        <v>0</v>
      </c>
      <c r="H114" s="4">
        <v>0</v>
      </c>
      <c r="I114" s="4">
        <v>0</v>
      </c>
      <c r="J114" s="5">
        <f t="shared" si="2"/>
        <v>2556</v>
      </c>
      <c r="K114" s="28"/>
      <c r="L114" s="34"/>
      <c r="M114" s="34"/>
      <c r="N114" s="25"/>
      <c r="O114" s="25"/>
    </row>
    <row r="115" spans="1:15" ht="15" customHeight="1" x14ac:dyDescent="0.35">
      <c r="A115" s="3" t="s">
        <v>41</v>
      </c>
      <c r="B115" s="4">
        <v>536.10840063961768</v>
      </c>
      <c r="C115" s="4">
        <v>2478.9343020823053</v>
      </c>
      <c r="D115" s="4">
        <v>356.22124835750009</v>
      </c>
      <c r="E115" s="4">
        <v>732.05969735915687</v>
      </c>
      <c r="F115" s="4">
        <v>1767.0337808789493</v>
      </c>
      <c r="G115" s="4">
        <v>8527.4099127573809</v>
      </c>
      <c r="H115" s="4">
        <v>3176.4558819490326</v>
      </c>
      <c r="I115" s="4">
        <v>1776.7767759760586</v>
      </c>
      <c r="J115" s="5">
        <f t="shared" si="2"/>
        <v>19351</v>
      </c>
      <c r="K115" s="28"/>
      <c r="L115" s="34"/>
      <c r="M115" s="34"/>
      <c r="N115" s="25"/>
      <c r="O115" s="25"/>
    </row>
    <row r="116" spans="1:15" ht="15" customHeight="1" x14ac:dyDescent="0.35">
      <c r="A116" s="3" t="s">
        <v>43</v>
      </c>
      <c r="B116" s="4">
        <v>556.75549875035506</v>
      </c>
      <c r="C116" s="4">
        <v>493.74865270511413</v>
      </c>
      <c r="D116" s="4">
        <v>749.05340710978578</v>
      </c>
      <c r="E116" s="4">
        <v>12000.430956783652</v>
      </c>
      <c r="F116" s="4">
        <v>0</v>
      </c>
      <c r="G116" s="4">
        <v>15.154440154440154</v>
      </c>
      <c r="H116" s="4">
        <v>171.85704449665121</v>
      </c>
      <c r="I116" s="4">
        <v>0</v>
      </c>
      <c r="J116" s="5">
        <f t="shared" si="2"/>
        <v>13986.999999999998</v>
      </c>
      <c r="K116" s="28"/>
      <c r="L116" s="34"/>
      <c r="M116" s="34"/>
      <c r="N116" s="25"/>
      <c r="O116" s="25"/>
    </row>
    <row r="117" spans="1:15" ht="15" customHeight="1" x14ac:dyDescent="0.35">
      <c r="A117" s="3" t="s">
        <v>44</v>
      </c>
      <c r="B117" s="4">
        <v>1303.4106531664081</v>
      </c>
      <c r="C117" s="4">
        <v>0</v>
      </c>
      <c r="D117" s="4">
        <v>25866.081097989234</v>
      </c>
      <c r="E117" s="4">
        <v>23874.994375753326</v>
      </c>
      <c r="F117" s="4">
        <v>0</v>
      </c>
      <c r="G117" s="4">
        <v>235.15847613989263</v>
      </c>
      <c r="H117" s="4">
        <v>709.35539695113926</v>
      </c>
      <c r="I117" s="4">
        <v>0</v>
      </c>
      <c r="J117" s="5">
        <f t="shared" si="2"/>
        <v>51989</v>
      </c>
      <c r="K117" s="28"/>
      <c r="L117" s="34"/>
      <c r="M117" s="34"/>
      <c r="N117" s="25"/>
      <c r="O117" s="25"/>
    </row>
    <row r="118" spans="1:15" ht="15" customHeight="1" x14ac:dyDescent="0.35">
      <c r="A118" s="3" t="s">
        <v>93</v>
      </c>
      <c r="B118" s="4">
        <v>320.11500000000001</v>
      </c>
      <c r="C118" s="4">
        <v>498.64</v>
      </c>
      <c r="D118" s="4">
        <v>395.78750000000002</v>
      </c>
      <c r="E118" s="4">
        <v>6694.4575000000004</v>
      </c>
      <c r="F118" s="4">
        <v>0</v>
      </c>
      <c r="G118" s="4">
        <v>0</v>
      </c>
      <c r="H118" s="4">
        <v>0</v>
      </c>
      <c r="I118" s="4">
        <v>0</v>
      </c>
      <c r="J118" s="5">
        <f t="shared" si="2"/>
        <v>7909</v>
      </c>
      <c r="K118" s="28"/>
      <c r="L118" s="34"/>
      <c r="M118" s="34"/>
      <c r="N118" s="25"/>
      <c r="O118" s="25"/>
    </row>
    <row r="119" spans="1:15" ht="15" customHeight="1" x14ac:dyDescent="0.35">
      <c r="A119" s="3" t="s">
        <v>94</v>
      </c>
      <c r="B119" s="4">
        <v>0</v>
      </c>
      <c r="C119" s="4">
        <v>0</v>
      </c>
      <c r="D119" s="4">
        <v>10</v>
      </c>
      <c r="E119" s="4">
        <v>78</v>
      </c>
      <c r="F119" s="4">
        <v>0</v>
      </c>
      <c r="G119" s="4">
        <v>0</v>
      </c>
      <c r="H119" s="4">
        <v>0</v>
      </c>
      <c r="I119" s="4">
        <v>0</v>
      </c>
      <c r="J119" s="5">
        <f t="shared" si="2"/>
        <v>88</v>
      </c>
      <c r="K119" s="28"/>
      <c r="L119" s="34"/>
      <c r="M119" s="34"/>
      <c r="N119" s="25"/>
      <c r="O119" s="25"/>
    </row>
    <row r="120" spans="1:15" ht="15" customHeight="1" x14ac:dyDescent="0.35">
      <c r="A120" s="3" t="s">
        <v>95</v>
      </c>
      <c r="B120" s="4">
        <v>90.231454005934722</v>
      </c>
      <c r="C120" s="4">
        <v>275.64972506223017</v>
      </c>
      <c r="D120" s="4">
        <v>0</v>
      </c>
      <c r="E120" s="4">
        <v>4421.1188209318352</v>
      </c>
      <c r="F120" s="4">
        <v>0</v>
      </c>
      <c r="G120" s="4">
        <v>20</v>
      </c>
      <c r="H120" s="4">
        <v>0</v>
      </c>
      <c r="I120" s="4">
        <v>0</v>
      </c>
      <c r="J120" s="5">
        <f t="shared" si="2"/>
        <v>4807</v>
      </c>
      <c r="K120" s="28"/>
      <c r="L120" s="34"/>
      <c r="M120" s="34"/>
      <c r="N120" s="25"/>
      <c r="O120" s="25"/>
    </row>
    <row r="121" spans="1:15" ht="15" customHeight="1" x14ac:dyDescent="0.35">
      <c r="A121" s="3" t="s">
        <v>96</v>
      </c>
      <c r="B121" s="4">
        <v>0</v>
      </c>
      <c r="C121" s="4">
        <v>0</v>
      </c>
      <c r="D121" s="4">
        <v>101.02868318122556</v>
      </c>
      <c r="E121" s="4">
        <v>7944.9713168187745</v>
      </c>
      <c r="F121" s="4">
        <v>0</v>
      </c>
      <c r="G121" s="4">
        <v>0</v>
      </c>
      <c r="H121" s="4">
        <v>0</v>
      </c>
      <c r="I121" s="4">
        <v>0</v>
      </c>
      <c r="J121" s="5">
        <f t="shared" si="2"/>
        <v>8046</v>
      </c>
      <c r="K121" s="28"/>
      <c r="L121" s="34"/>
      <c r="M121" s="34"/>
      <c r="N121" s="25"/>
      <c r="O121" s="25"/>
    </row>
    <row r="122" spans="1:15" ht="15" customHeight="1" x14ac:dyDescent="0.35">
      <c r="A122" s="3" t="s">
        <v>97</v>
      </c>
      <c r="B122" s="4">
        <v>30</v>
      </c>
      <c r="C122" s="4">
        <v>0</v>
      </c>
      <c r="D122" s="4">
        <v>0</v>
      </c>
      <c r="E122" s="4">
        <v>2858.042709483499</v>
      </c>
      <c r="F122" s="4">
        <v>137.14114832535884</v>
      </c>
      <c r="G122" s="4">
        <v>205.40909090909093</v>
      </c>
      <c r="H122" s="4">
        <v>13</v>
      </c>
      <c r="I122" s="4">
        <v>3.4070512820512819</v>
      </c>
      <c r="J122" s="5">
        <f t="shared" si="2"/>
        <v>3247</v>
      </c>
      <c r="K122" s="28"/>
      <c r="L122" s="34"/>
      <c r="M122" s="34"/>
      <c r="N122" s="25"/>
      <c r="O122" s="25"/>
    </row>
    <row r="123" spans="1:15" ht="15" customHeight="1" x14ac:dyDescent="0.35">
      <c r="A123" s="3" t="s">
        <v>98</v>
      </c>
      <c r="B123" s="4">
        <v>224.74061570153353</v>
      </c>
      <c r="C123" s="4">
        <v>0</v>
      </c>
      <c r="D123" s="4">
        <v>1111.2593842984666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5">
        <f t="shared" si="2"/>
        <v>1336</v>
      </c>
      <c r="K123" s="28"/>
      <c r="L123" s="34"/>
      <c r="M123" s="34"/>
      <c r="N123" s="25"/>
      <c r="O123" s="25"/>
    </row>
    <row r="124" spans="1:15" ht="15" customHeight="1" x14ac:dyDescent="0.35">
      <c r="A124" s="3" t="s">
        <v>99</v>
      </c>
      <c r="B124" s="4">
        <v>0</v>
      </c>
      <c r="C124" s="4">
        <v>20683.440412515825</v>
      </c>
      <c r="D124" s="4">
        <v>90.170064065230051</v>
      </c>
      <c r="E124" s="4">
        <v>7403.362798911995</v>
      </c>
      <c r="F124" s="4">
        <v>4661.6630881433111</v>
      </c>
      <c r="G124" s="4">
        <v>0</v>
      </c>
      <c r="H124" s="4">
        <v>0</v>
      </c>
      <c r="I124" s="4">
        <v>167.36363636363637</v>
      </c>
      <c r="J124" s="5">
        <f t="shared" si="2"/>
        <v>33006</v>
      </c>
      <c r="K124" s="28"/>
      <c r="L124" s="34"/>
      <c r="M124" s="34"/>
      <c r="N124" s="25"/>
      <c r="O124" s="25"/>
    </row>
    <row r="125" spans="1:15" ht="15" customHeight="1" x14ac:dyDescent="0.35">
      <c r="A125" s="3" t="s">
        <v>100</v>
      </c>
      <c r="B125" s="4">
        <v>408</v>
      </c>
      <c r="C125" s="4">
        <v>8257</v>
      </c>
      <c r="D125" s="4">
        <v>0</v>
      </c>
      <c r="E125" s="4">
        <v>0</v>
      </c>
      <c r="F125" s="4">
        <v>140</v>
      </c>
      <c r="G125" s="4">
        <v>5</v>
      </c>
      <c r="H125" s="4">
        <v>0</v>
      </c>
      <c r="I125" s="4">
        <v>6</v>
      </c>
      <c r="J125" s="5">
        <f t="shared" si="2"/>
        <v>8816</v>
      </c>
      <c r="K125" s="28"/>
      <c r="L125" s="34"/>
      <c r="M125" s="34"/>
      <c r="N125" s="25"/>
      <c r="O125" s="25"/>
    </row>
    <row r="126" spans="1:15" ht="15" customHeight="1" x14ac:dyDescent="0.35">
      <c r="A126" s="3" t="s">
        <v>45</v>
      </c>
      <c r="B126" s="4">
        <v>114695.84458032373</v>
      </c>
      <c r="C126" s="4">
        <v>18254.882583160725</v>
      </c>
      <c r="D126" s="4">
        <v>949.85133878570252</v>
      </c>
      <c r="E126" s="4">
        <v>44081.885697774109</v>
      </c>
      <c r="F126" s="4">
        <v>376846.39686526346</v>
      </c>
      <c r="G126" s="4">
        <v>60346.844743625319</v>
      </c>
      <c r="H126" s="4">
        <v>30969.529749307148</v>
      </c>
      <c r="I126" s="4">
        <v>17394.764441759766</v>
      </c>
      <c r="J126" s="5">
        <f t="shared" si="2"/>
        <v>663539.99999999988</v>
      </c>
      <c r="K126" s="28"/>
      <c r="L126" s="34"/>
      <c r="M126" s="34"/>
      <c r="N126" s="25"/>
      <c r="O126" s="25"/>
    </row>
    <row r="127" spans="1:15" ht="15" customHeight="1" x14ac:dyDescent="0.35">
      <c r="A127" s="3" t="s">
        <v>46</v>
      </c>
      <c r="B127" s="4">
        <v>2930.9888608306023</v>
      </c>
      <c r="C127" s="4">
        <v>50726.122667572927</v>
      </c>
      <c r="D127" s="4">
        <v>1390.3897372819138</v>
      </c>
      <c r="E127" s="4">
        <v>18076.54125563478</v>
      </c>
      <c r="F127" s="4">
        <v>72415.073538696364</v>
      </c>
      <c r="G127" s="4">
        <v>7530.5408957235168</v>
      </c>
      <c r="H127" s="4">
        <v>2500.8862246836234</v>
      </c>
      <c r="I127" s="4">
        <v>54072.456819576277</v>
      </c>
      <c r="J127" s="5">
        <f t="shared" si="2"/>
        <v>209643</v>
      </c>
      <c r="K127" s="28"/>
      <c r="L127" s="34"/>
      <c r="M127" s="34"/>
      <c r="N127" s="25"/>
      <c r="O127" s="25"/>
    </row>
    <row r="128" spans="1:15" ht="15" customHeight="1" x14ac:dyDescent="0.35">
      <c r="A128" s="3" t="s">
        <v>47</v>
      </c>
      <c r="B128" s="4">
        <v>1870.9139388300516</v>
      </c>
      <c r="C128" s="4">
        <v>57620.909252502286</v>
      </c>
      <c r="D128" s="4">
        <v>23813.660105591483</v>
      </c>
      <c r="E128" s="4">
        <v>30241.905917313205</v>
      </c>
      <c r="F128" s="4">
        <v>21469.815090058048</v>
      </c>
      <c r="G128" s="4">
        <v>23463.119037743971</v>
      </c>
      <c r="H128" s="4">
        <v>4777.8129433080894</v>
      </c>
      <c r="I128" s="4">
        <v>636.86371465286493</v>
      </c>
      <c r="J128" s="5">
        <f t="shared" si="2"/>
        <v>163895</v>
      </c>
      <c r="K128" s="28"/>
      <c r="L128" s="34"/>
      <c r="M128" s="34"/>
      <c r="N128" s="25"/>
      <c r="O128" s="25"/>
    </row>
    <row r="129" spans="1:15" ht="15" customHeight="1" x14ac:dyDescent="0.35">
      <c r="A129" s="3" t="s">
        <v>48</v>
      </c>
      <c r="B129" s="4">
        <v>1035.4178817474763</v>
      </c>
      <c r="C129" s="4">
        <v>85.167301114421278</v>
      </c>
      <c r="D129" s="4">
        <v>6808.7759297164639</v>
      </c>
      <c r="E129" s="4">
        <v>0</v>
      </c>
      <c r="F129" s="4">
        <v>865.35111716583708</v>
      </c>
      <c r="G129" s="4">
        <v>8606.8461170771916</v>
      </c>
      <c r="H129" s="4">
        <v>2876.9876659352635</v>
      </c>
      <c r="I129" s="4">
        <v>2699.4539872433447</v>
      </c>
      <c r="J129" s="5">
        <f t="shared" si="2"/>
        <v>22977.999999999996</v>
      </c>
      <c r="K129" s="28"/>
      <c r="L129" s="34"/>
      <c r="M129" s="34"/>
      <c r="N129" s="25"/>
      <c r="O129" s="25"/>
    </row>
    <row r="130" spans="1:15" ht="15" customHeight="1" x14ac:dyDescent="0.35">
      <c r="A130" s="3" t="s">
        <v>49</v>
      </c>
      <c r="B130" s="4">
        <v>21052.420387131126</v>
      </c>
      <c r="C130" s="4">
        <v>111027.2352302504</v>
      </c>
      <c r="D130" s="4">
        <v>0</v>
      </c>
      <c r="E130" s="4">
        <v>6864.3279707820047</v>
      </c>
      <c r="F130" s="4">
        <v>90284.664463555178</v>
      </c>
      <c r="G130" s="4">
        <v>4415.7433845832138</v>
      </c>
      <c r="H130" s="4">
        <v>146.80318937221929</v>
      </c>
      <c r="I130" s="4">
        <v>152725.80537432581</v>
      </c>
      <c r="J130" s="5">
        <f t="shared" si="2"/>
        <v>386516.99999999994</v>
      </c>
      <c r="K130" s="28"/>
      <c r="L130" s="34"/>
      <c r="M130" s="34"/>
      <c r="N130" s="25"/>
      <c r="O130" s="25"/>
    </row>
    <row r="131" spans="1:15" ht="15" customHeight="1" x14ac:dyDescent="0.35">
      <c r="A131" s="3" t="s">
        <v>50</v>
      </c>
      <c r="B131" s="4">
        <v>4403.8963438149021</v>
      </c>
      <c r="C131" s="4">
        <v>86129.666501057756</v>
      </c>
      <c r="D131" s="4">
        <v>72.92347514333251</v>
      </c>
      <c r="E131" s="4">
        <v>1902.5737380687883</v>
      </c>
      <c r="F131" s="4">
        <v>34683.370355858096</v>
      </c>
      <c r="G131" s="4">
        <v>0</v>
      </c>
      <c r="H131" s="4">
        <v>0</v>
      </c>
      <c r="I131" s="4">
        <v>467.56958605712919</v>
      </c>
      <c r="J131" s="5">
        <f t="shared" si="2"/>
        <v>127660.00000000003</v>
      </c>
      <c r="K131" s="28"/>
      <c r="L131" s="34"/>
      <c r="M131" s="34"/>
      <c r="N131" s="25"/>
      <c r="O131" s="25"/>
    </row>
    <row r="132" spans="1:15" ht="15" customHeight="1" x14ac:dyDescent="0.35">
      <c r="A132" s="3" t="s">
        <v>51</v>
      </c>
      <c r="B132" s="4">
        <v>38862.270423198235</v>
      </c>
      <c r="C132" s="4">
        <v>28618.341637817637</v>
      </c>
      <c r="D132" s="4">
        <v>100384.88973444021</v>
      </c>
      <c r="E132" s="4">
        <v>54535.794107184411</v>
      </c>
      <c r="F132" s="4">
        <v>106810.50487943721</v>
      </c>
      <c r="G132" s="4">
        <v>38900.91893769645</v>
      </c>
      <c r="H132" s="4">
        <v>24325.750137516203</v>
      </c>
      <c r="I132" s="4">
        <v>14876.530142709669</v>
      </c>
      <c r="J132" s="5">
        <f t="shared" si="2"/>
        <v>407315</v>
      </c>
      <c r="K132" s="28"/>
      <c r="L132" s="34"/>
      <c r="M132" s="34"/>
      <c r="N132" s="25"/>
      <c r="O132" s="25"/>
    </row>
    <row r="133" spans="1:15" ht="15" customHeight="1" x14ac:dyDescent="0.35">
      <c r="A133" s="3" t="s">
        <v>52</v>
      </c>
      <c r="B133" s="4">
        <v>6457.8500798199229</v>
      </c>
      <c r="C133" s="4">
        <v>1014.4230769230769</v>
      </c>
      <c r="D133" s="4">
        <v>17</v>
      </c>
      <c r="E133" s="4">
        <v>0</v>
      </c>
      <c r="F133" s="4">
        <v>0</v>
      </c>
      <c r="G133" s="4">
        <v>9692.519723042793</v>
      </c>
      <c r="H133" s="4">
        <v>0</v>
      </c>
      <c r="I133" s="4">
        <v>1302.2071202142074</v>
      </c>
      <c r="J133" s="5">
        <f t="shared" si="2"/>
        <v>18484</v>
      </c>
      <c r="K133" s="28"/>
      <c r="L133" s="34"/>
      <c r="M133" s="34"/>
      <c r="N133" s="25"/>
      <c r="O133" s="25"/>
    </row>
    <row r="134" spans="1:15" ht="15" customHeight="1" x14ac:dyDescent="0.35">
      <c r="A134" s="3" t="s">
        <v>53</v>
      </c>
      <c r="B134" s="4">
        <v>13027.030560999867</v>
      </c>
      <c r="C134" s="4">
        <v>1384.8529077998464</v>
      </c>
      <c r="D134" s="4">
        <v>0</v>
      </c>
      <c r="E134" s="4">
        <v>239.07195270443475</v>
      </c>
      <c r="F134" s="4">
        <v>13686.30288216625</v>
      </c>
      <c r="G134" s="4">
        <v>27.679245283018869</v>
      </c>
      <c r="H134" s="4">
        <v>0</v>
      </c>
      <c r="I134" s="4">
        <v>10017.06245104658</v>
      </c>
      <c r="J134" s="5">
        <f t="shared" si="2"/>
        <v>38382</v>
      </c>
      <c r="K134" s="28"/>
      <c r="L134" s="34"/>
      <c r="M134" s="34"/>
      <c r="N134" s="25"/>
      <c r="O134" s="25"/>
    </row>
    <row r="135" spans="1:15" ht="15" customHeight="1" x14ac:dyDescent="0.35">
      <c r="A135" s="3" t="s">
        <v>101</v>
      </c>
      <c r="B135" s="4">
        <v>648.56723076923072</v>
      </c>
      <c r="C135" s="4">
        <v>4262.1549487179482</v>
      </c>
      <c r="D135" s="4">
        <v>54.302884615384613</v>
      </c>
      <c r="E135" s="4">
        <v>1882.9901538461538</v>
      </c>
      <c r="F135" s="4">
        <v>22405.256153846152</v>
      </c>
      <c r="G135" s="4">
        <v>111</v>
      </c>
      <c r="H135" s="4">
        <v>0</v>
      </c>
      <c r="I135" s="4">
        <v>859.72862820512819</v>
      </c>
      <c r="J135" s="5">
        <f t="shared" si="2"/>
        <v>30223.999999999996</v>
      </c>
      <c r="K135" s="28"/>
      <c r="L135" s="34"/>
      <c r="M135" s="34"/>
      <c r="N135" s="25"/>
      <c r="O135" s="25"/>
    </row>
    <row r="136" spans="1:15" ht="15" customHeight="1" x14ac:dyDescent="0.35">
      <c r="A136" s="3" t="s">
        <v>102</v>
      </c>
      <c r="B136" s="4">
        <v>154.68583850931677</v>
      </c>
      <c r="C136" s="4">
        <v>1036.4497929606625</v>
      </c>
      <c r="D136" s="4">
        <v>0</v>
      </c>
      <c r="E136" s="4">
        <v>1022.6620910973086</v>
      </c>
      <c r="F136" s="4">
        <v>463.20227743271226</v>
      </c>
      <c r="G136" s="4">
        <v>450</v>
      </c>
      <c r="H136" s="4">
        <v>0</v>
      </c>
      <c r="I136" s="4">
        <v>3</v>
      </c>
      <c r="J136" s="5">
        <f t="shared" si="2"/>
        <v>3130</v>
      </c>
      <c r="K136" s="28"/>
      <c r="L136" s="34"/>
      <c r="M136" s="34"/>
      <c r="N136" s="25"/>
      <c r="O136" s="25"/>
    </row>
    <row r="137" spans="1:15" ht="15" customHeight="1" x14ac:dyDescent="0.35">
      <c r="A137" s="3" t="s">
        <v>103</v>
      </c>
      <c r="B137" s="4">
        <v>1137.5833333333333</v>
      </c>
      <c r="C137" s="4">
        <v>85.916666666666671</v>
      </c>
      <c r="D137" s="4">
        <v>240</v>
      </c>
      <c r="E137" s="4">
        <v>1</v>
      </c>
      <c r="F137" s="4">
        <v>20</v>
      </c>
      <c r="G137" s="4">
        <v>1351.3333333333333</v>
      </c>
      <c r="H137" s="4">
        <v>0</v>
      </c>
      <c r="I137" s="4">
        <v>101.16666666666667</v>
      </c>
      <c r="J137" s="5">
        <f t="shared" si="2"/>
        <v>2936.9999999999995</v>
      </c>
      <c r="K137" s="28"/>
      <c r="L137" s="34"/>
      <c r="M137" s="34"/>
      <c r="N137" s="25"/>
      <c r="O137" s="25"/>
    </row>
    <row r="138" spans="1:15" ht="15" customHeight="1" x14ac:dyDescent="0.35">
      <c r="A138" s="3" t="s">
        <v>104</v>
      </c>
      <c r="B138" s="4">
        <v>163.96473068813492</v>
      </c>
      <c r="C138" s="4">
        <v>112.91144335825187</v>
      </c>
      <c r="D138" s="4">
        <v>0</v>
      </c>
      <c r="E138" s="4">
        <v>735.19091431857385</v>
      </c>
      <c r="F138" s="4">
        <v>0</v>
      </c>
      <c r="G138" s="4">
        <v>23</v>
      </c>
      <c r="H138" s="4">
        <v>402.96338892083571</v>
      </c>
      <c r="I138" s="4">
        <v>2115.9695227142033</v>
      </c>
      <c r="J138" s="5">
        <f t="shared" si="2"/>
        <v>3554</v>
      </c>
      <c r="K138" s="28"/>
      <c r="L138" s="34"/>
      <c r="M138" s="34"/>
      <c r="N138" s="25"/>
      <c r="O138" s="25"/>
    </row>
    <row r="139" spans="1:15" ht="15" customHeight="1" x14ac:dyDescent="0.35">
      <c r="A139" s="3" t="s">
        <v>105</v>
      </c>
      <c r="B139" s="4">
        <v>492</v>
      </c>
      <c r="C139" s="4">
        <v>88</v>
      </c>
      <c r="D139" s="4">
        <v>3158</v>
      </c>
      <c r="E139" s="4">
        <v>316.1094890510949</v>
      </c>
      <c r="F139" s="4">
        <v>30261</v>
      </c>
      <c r="G139" s="4">
        <v>1593</v>
      </c>
      <c r="H139" s="4">
        <v>2933.8905109489051</v>
      </c>
      <c r="I139" s="4">
        <v>9550</v>
      </c>
      <c r="J139" s="5">
        <f t="shared" si="2"/>
        <v>48392</v>
      </c>
      <c r="K139" s="28"/>
      <c r="L139" s="34"/>
      <c r="M139" s="34"/>
      <c r="N139" s="25"/>
      <c r="O139" s="25"/>
    </row>
    <row r="140" spans="1:15" ht="15" customHeight="1" x14ac:dyDescent="0.35">
      <c r="A140" s="3" t="s">
        <v>106</v>
      </c>
      <c r="B140" s="4">
        <v>1175.2476630205322</v>
      </c>
      <c r="C140" s="4">
        <v>1292.3642026559912</v>
      </c>
      <c r="D140" s="4">
        <v>5924.0339166898621</v>
      </c>
      <c r="E140" s="4">
        <v>17</v>
      </c>
      <c r="F140" s="4">
        <v>2343.7019698032636</v>
      </c>
      <c r="G140" s="4">
        <v>1968.4904524459359</v>
      </c>
      <c r="H140" s="4">
        <v>872.46160198183338</v>
      </c>
      <c r="I140" s="4">
        <v>542.70019340258159</v>
      </c>
      <c r="J140" s="5">
        <f t="shared" si="2"/>
        <v>14136</v>
      </c>
      <c r="K140" s="28"/>
      <c r="L140" s="34"/>
      <c r="M140" s="34"/>
      <c r="N140" s="25"/>
      <c r="O140" s="25"/>
    </row>
    <row r="141" spans="1:15" ht="15" customHeight="1" x14ac:dyDescent="0.35">
      <c r="A141" s="3" t="s">
        <v>107</v>
      </c>
      <c r="B141" s="4">
        <v>92.0625</v>
      </c>
      <c r="C141" s="4">
        <v>0</v>
      </c>
      <c r="D141" s="4">
        <v>91.21622474747474</v>
      </c>
      <c r="E141" s="4">
        <v>1</v>
      </c>
      <c r="F141" s="4">
        <v>0</v>
      </c>
      <c r="G141" s="4">
        <v>245.72127525252526</v>
      </c>
      <c r="H141" s="4">
        <v>0</v>
      </c>
      <c r="I141" s="4">
        <v>22</v>
      </c>
      <c r="J141" s="5">
        <f t="shared" si="2"/>
        <v>452</v>
      </c>
      <c r="K141" s="28"/>
      <c r="L141" s="34"/>
      <c r="M141" s="34"/>
      <c r="N141" s="25"/>
      <c r="O141" s="25"/>
    </row>
    <row r="142" spans="1:15" ht="15" customHeight="1" x14ac:dyDescent="0.35">
      <c r="A142" s="3" t="s">
        <v>108</v>
      </c>
      <c r="B142" s="4">
        <v>4336.3001261034051</v>
      </c>
      <c r="C142" s="4">
        <v>8922.5802215240619</v>
      </c>
      <c r="D142" s="4">
        <v>50</v>
      </c>
      <c r="E142" s="4">
        <v>17505.633552195326</v>
      </c>
      <c r="F142" s="4">
        <v>17637.585564625668</v>
      </c>
      <c r="G142" s="4">
        <v>15</v>
      </c>
      <c r="H142" s="4">
        <v>0</v>
      </c>
      <c r="I142" s="4">
        <v>4147.9005355515392</v>
      </c>
      <c r="J142" s="5">
        <f t="shared" si="2"/>
        <v>52615</v>
      </c>
      <c r="K142" s="28"/>
      <c r="L142" s="34"/>
      <c r="M142" s="34"/>
      <c r="N142" s="25"/>
      <c r="O142" s="25"/>
    </row>
    <row r="143" spans="1:15" ht="15" customHeight="1" x14ac:dyDescent="0.35">
      <c r="A143" s="3" t="s">
        <v>54</v>
      </c>
      <c r="B143" s="4">
        <v>12705.403095370833</v>
      </c>
      <c r="C143" s="4">
        <v>10527.146728644109</v>
      </c>
      <c r="D143" s="4">
        <v>344826.98796752357</v>
      </c>
      <c r="E143" s="4">
        <v>11273.693049103293</v>
      </c>
      <c r="F143" s="4">
        <v>15541.003401208363</v>
      </c>
      <c r="G143" s="4">
        <v>17314.668773175468</v>
      </c>
      <c r="H143" s="4">
        <v>30976.915364235956</v>
      </c>
      <c r="I143" s="4">
        <v>2344.9316207384099</v>
      </c>
      <c r="J143" s="5">
        <f>SUM(B143:I143)</f>
        <v>445510.75</v>
      </c>
      <c r="K143" s="28"/>
      <c r="L143" s="34"/>
      <c r="M143" s="34"/>
      <c r="N143" s="25"/>
      <c r="O143" s="25"/>
    </row>
    <row r="144" spans="1:15" ht="15" customHeight="1" x14ac:dyDescent="0.35">
      <c r="A144" s="3" t="s">
        <v>55</v>
      </c>
      <c r="B144" s="4">
        <v>122049.63193323808</v>
      </c>
      <c r="C144" s="4">
        <v>163868.71638740133</v>
      </c>
      <c r="D144" s="4">
        <v>19671.598523774028</v>
      </c>
      <c r="E144" s="4">
        <v>319355.53432625113</v>
      </c>
      <c r="F144" s="4">
        <v>22349.590598286053</v>
      </c>
      <c r="G144" s="4">
        <v>54795.380601559271</v>
      </c>
      <c r="H144" s="4">
        <v>53716.467972511593</v>
      </c>
      <c r="I144" s="4">
        <v>12985.496323645139</v>
      </c>
      <c r="J144" s="5">
        <f>SUM(B144:I144)</f>
        <v>768792.41666666651</v>
      </c>
      <c r="K144" s="28"/>
      <c r="L144" s="34"/>
      <c r="M144" s="34"/>
      <c r="N144" s="25"/>
      <c r="O144" s="25"/>
    </row>
    <row r="145" spans="1:18" ht="16.5" customHeight="1" thickBot="1" x14ac:dyDescent="0.4">
      <c r="A145" s="56" t="s">
        <v>10</v>
      </c>
      <c r="B145" s="57">
        <f t="shared" ref="B145:I145" si="3">SUM(B83:B144)</f>
        <v>566334.36233004415</v>
      </c>
      <c r="C145" s="57">
        <f t="shared" si="3"/>
        <v>2905322.250705414</v>
      </c>
      <c r="D145" s="57">
        <f t="shared" si="3"/>
        <v>1498474.423130645</v>
      </c>
      <c r="E145" s="57">
        <f t="shared" si="3"/>
        <v>1580871.124049752</v>
      </c>
      <c r="F145" s="57">
        <f t="shared" si="3"/>
        <v>1132282.8625013707</v>
      </c>
      <c r="G145" s="57">
        <f t="shared" si="3"/>
        <v>560690.13320979313</v>
      </c>
      <c r="H145" s="57">
        <f t="shared" si="3"/>
        <v>1385403.1621327049</v>
      </c>
      <c r="I145" s="57">
        <f t="shared" si="3"/>
        <v>657468.27487594332</v>
      </c>
      <c r="J145" s="58">
        <f>SUM(J83:J144)</f>
        <v>10286846.592935666</v>
      </c>
      <c r="K145" s="28"/>
      <c r="L145" s="34"/>
      <c r="M145" s="34"/>
      <c r="N145" s="25"/>
      <c r="O145" s="25"/>
    </row>
    <row r="146" spans="1:18" s="38" customFormat="1" ht="16.5" customHeight="1" x14ac:dyDescent="0.35">
      <c r="A146" s="205" t="s">
        <v>264</v>
      </c>
      <c r="B146" s="213"/>
      <c r="C146" s="213"/>
      <c r="D146" s="213"/>
      <c r="E146" s="213"/>
      <c r="F146" s="43"/>
      <c r="G146" s="205"/>
      <c r="H146" s="213"/>
      <c r="I146" s="43"/>
      <c r="J146" s="46"/>
      <c r="K146" s="28"/>
      <c r="L146" s="46"/>
      <c r="M146" s="47"/>
      <c r="N146" s="39"/>
      <c r="O146" s="39"/>
      <c r="P146" s="39"/>
      <c r="Q146" s="39"/>
      <c r="R146" s="39"/>
    </row>
    <row r="147" spans="1:18" s="38" customFormat="1" ht="12" customHeight="1" x14ac:dyDescent="0.35">
      <c r="A147" s="205" t="s">
        <v>120</v>
      </c>
      <c r="B147" s="205"/>
      <c r="C147" s="205"/>
      <c r="D147" s="205"/>
      <c r="E147" s="205"/>
      <c r="F147" s="43"/>
      <c r="G147" s="207"/>
      <c r="H147" s="207"/>
      <c r="I147" s="48"/>
      <c r="J147" s="48"/>
      <c r="K147" s="28"/>
      <c r="M147" s="47"/>
      <c r="N147" s="39"/>
      <c r="O147" s="39"/>
      <c r="P147" s="39"/>
      <c r="Q147" s="39"/>
      <c r="R147" s="39"/>
    </row>
    <row r="148" spans="1:18" s="38" customFormat="1" ht="16.5" customHeight="1" x14ac:dyDescent="0.35">
      <c r="A148" s="205" t="s">
        <v>265</v>
      </c>
      <c r="B148" s="208"/>
      <c r="C148" s="208"/>
      <c r="D148" s="208"/>
      <c r="E148" s="208"/>
      <c r="F148" s="207"/>
      <c r="G148" s="207"/>
      <c r="H148" s="207"/>
      <c r="I148" s="48"/>
      <c r="J148" s="48"/>
      <c r="K148" s="28"/>
      <c r="M148" s="47"/>
      <c r="N148" s="39"/>
      <c r="O148" s="39"/>
      <c r="P148" s="39"/>
      <c r="Q148" s="39"/>
      <c r="R148" s="39"/>
    </row>
    <row r="149" spans="1:18" s="25" customFormat="1" ht="15.75" customHeight="1" x14ac:dyDescent="0.35">
      <c r="A149" s="205" t="s">
        <v>266</v>
      </c>
      <c r="B149" s="209"/>
      <c r="C149" s="209"/>
      <c r="D149" s="209"/>
      <c r="E149" s="209"/>
      <c r="F149" s="209"/>
      <c r="G149" s="209"/>
      <c r="H149" s="209"/>
      <c r="I149" s="36"/>
      <c r="J149" s="36"/>
      <c r="K149" s="28"/>
      <c r="L149" s="34"/>
      <c r="M149" s="34"/>
    </row>
    <row r="150" spans="1:18" s="25" customFormat="1" ht="21" x14ac:dyDescent="0.35">
      <c r="K150" s="28"/>
      <c r="L150" s="34"/>
      <c r="M150" s="34"/>
    </row>
    <row r="151" spans="1:18" s="25" customFormat="1" ht="21" x14ac:dyDescent="0.35">
      <c r="K151" s="28"/>
      <c r="L151" s="34"/>
      <c r="M151" s="34"/>
    </row>
    <row r="152" spans="1:18" s="25" customFormat="1" ht="21" x14ac:dyDescent="0.35">
      <c r="K152" s="28"/>
      <c r="L152" s="34"/>
      <c r="M152" s="34"/>
    </row>
    <row r="153" spans="1:18" s="25" customFormat="1" ht="21" x14ac:dyDescent="0.35">
      <c r="K153" s="28"/>
      <c r="L153" s="34"/>
      <c r="M153" s="34"/>
    </row>
    <row r="154" spans="1:18" s="25" customFormat="1" ht="18" customHeight="1" x14ac:dyDescent="0.35">
      <c r="A154" s="248" t="s">
        <v>126</v>
      </c>
      <c r="B154" s="248"/>
      <c r="C154" s="248"/>
      <c r="D154" s="248"/>
      <c r="E154" s="248"/>
      <c r="F154" s="248"/>
      <c r="G154" s="248"/>
      <c r="H154" s="248"/>
      <c r="I154" s="248"/>
      <c r="J154" s="248"/>
      <c r="K154" s="28"/>
      <c r="L154" s="34"/>
      <c r="M154" s="34"/>
    </row>
    <row r="155" spans="1:18" s="25" customFormat="1" ht="18" customHeight="1" x14ac:dyDescent="0.35">
      <c r="A155" s="248" t="s">
        <v>110</v>
      </c>
      <c r="B155" s="248"/>
      <c r="C155" s="248"/>
      <c r="D155" s="248"/>
      <c r="E155" s="248"/>
      <c r="F155" s="248"/>
      <c r="G155" s="248"/>
      <c r="H155" s="248"/>
      <c r="I155" s="248"/>
      <c r="J155" s="248"/>
      <c r="K155" s="28"/>
      <c r="L155" s="34"/>
      <c r="M155" s="34"/>
    </row>
    <row r="156" spans="1:18" s="25" customFormat="1" ht="17.25" customHeight="1" x14ac:dyDescent="0.35">
      <c r="A156" s="248" t="s">
        <v>87</v>
      </c>
      <c r="B156" s="248"/>
      <c r="C156" s="248"/>
      <c r="D156" s="248"/>
      <c r="E156" s="248"/>
      <c r="F156" s="248"/>
      <c r="G156" s="248"/>
      <c r="H156" s="248"/>
      <c r="I156" s="248"/>
      <c r="J156" s="248"/>
      <c r="K156" s="28"/>
      <c r="L156" s="34"/>
      <c r="M156" s="34"/>
    </row>
    <row r="157" spans="1:18" s="25" customFormat="1" ht="3.75" customHeight="1" thickBot="1" x14ac:dyDescent="0.4">
      <c r="A157" s="27"/>
      <c r="K157" s="28"/>
      <c r="L157" s="34"/>
      <c r="M157" s="34"/>
    </row>
    <row r="158" spans="1:18" ht="15.75" customHeight="1" x14ac:dyDescent="0.35">
      <c r="A158" s="53" t="s">
        <v>1</v>
      </c>
      <c r="B158" s="54" t="s">
        <v>2</v>
      </c>
      <c r="C158" s="54" t="s">
        <v>3</v>
      </c>
      <c r="D158" s="54" t="s">
        <v>4</v>
      </c>
      <c r="E158" s="54" t="s">
        <v>5</v>
      </c>
      <c r="F158" s="54" t="s">
        <v>6</v>
      </c>
      <c r="G158" s="54" t="s">
        <v>7</v>
      </c>
      <c r="H158" s="54" t="s">
        <v>8</v>
      </c>
      <c r="I158" s="54" t="s">
        <v>9</v>
      </c>
      <c r="J158" s="55" t="s">
        <v>10</v>
      </c>
      <c r="K158" s="28"/>
      <c r="L158" s="34"/>
      <c r="M158" s="34"/>
      <c r="N158" s="25"/>
      <c r="O158" s="25"/>
    </row>
    <row r="159" spans="1:18" ht="15" customHeight="1" x14ac:dyDescent="0.35">
      <c r="A159" s="3" t="s">
        <v>11</v>
      </c>
      <c r="B159" s="4">
        <v>139341.96342323281</v>
      </c>
      <c r="C159" s="4">
        <v>6882654.2686886881</v>
      </c>
      <c r="D159" s="4">
        <v>3621547.6324229348</v>
      </c>
      <c r="E159" s="4">
        <v>2391254.0852804156</v>
      </c>
      <c r="F159" s="4">
        <v>156230.98528552917</v>
      </c>
      <c r="G159" s="4">
        <v>0</v>
      </c>
      <c r="H159" s="4">
        <v>416817.42921238998</v>
      </c>
      <c r="I159" s="4">
        <v>224091.76238180776</v>
      </c>
      <c r="J159" s="5">
        <f>SUM(B159:I159)</f>
        <v>13831938.126694996</v>
      </c>
      <c r="K159" s="28"/>
      <c r="L159" s="34"/>
      <c r="M159" s="34"/>
      <c r="N159" s="25"/>
      <c r="O159" s="25"/>
    </row>
    <row r="160" spans="1:18" ht="15" customHeight="1" x14ac:dyDescent="0.35">
      <c r="A160" s="3" t="s">
        <v>12</v>
      </c>
      <c r="B160" s="4">
        <v>65325.075531048511</v>
      </c>
      <c r="C160" s="4">
        <v>53479.750348881142</v>
      </c>
      <c r="D160" s="4">
        <v>39166.949210506478</v>
      </c>
      <c r="E160" s="4">
        <v>35248.508897002059</v>
      </c>
      <c r="F160" s="4">
        <v>55429.416152180929</v>
      </c>
      <c r="G160" s="4">
        <v>62412.324254528139</v>
      </c>
      <c r="H160" s="4">
        <v>625252.55632902088</v>
      </c>
      <c r="I160" s="4">
        <v>48714.419276831853</v>
      </c>
      <c r="J160" s="5">
        <f>SUM(B160:I160)</f>
        <v>985029</v>
      </c>
      <c r="K160" s="28"/>
      <c r="L160" s="34"/>
      <c r="M160" s="34"/>
      <c r="N160" s="25"/>
      <c r="O160" s="25"/>
    </row>
    <row r="161" spans="1:15" ht="15" customHeight="1" x14ac:dyDescent="0.35">
      <c r="A161" s="3" t="s">
        <v>13</v>
      </c>
      <c r="B161" s="4">
        <v>820.21374045801531</v>
      </c>
      <c r="C161" s="4">
        <v>389</v>
      </c>
      <c r="D161" s="4">
        <v>2522</v>
      </c>
      <c r="E161" s="4">
        <v>0</v>
      </c>
      <c r="F161" s="4">
        <v>0</v>
      </c>
      <c r="G161" s="4">
        <v>17987.786259541987</v>
      </c>
      <c r="H161" s="4">
        <v>0</v>
      </c>
      <c r="I161" s="4">
        <v>0</v>
      </c>
      <c r="J161" s="5">
        <f>SUM(B161:I161)</f>
        <v>21719</v>
      </c>
      <c r="K161" s="28"/>
      <c r="L161" s="34"/>
      <c r="M161" s="34"/>
      <c r="N161" s="25"/>
      <c r="O161" s="25"/>
    </row>
    <row r="162" spans="1:15" ht="15" customHeight="1" x14ac:dyDescent="0.35">
      <c r="A162" s="3" t="s">
        <v>57</v>
      </c>
      <c r="B162" s="4">
        <v>12856.661132313802</v>
      </c>
      <c r="C162" s="4">
        <v>308316.13844512805</v>
      </c>
      <c r="D162" s="4">
        <v>38272.264428833878</v>
      </c>
      <c r="E162" s="4">
        <v>11918.799928306569</v>
      </c>
      <c r="F162" s="4">
        <v>62143.493657748215</v>
      </c>
      <c r="G162" s="4">
        <v>49076.799796073821</v>
      </c>
      <c r="H162" s="4">
        <v>2630.6898411942798</v>
      </c>
      <c r="I162" s="4">
        <v>109266.1527704014</v>
      </c>
      <c r="J162" s="5">
        <f>SUM(B162:I162)</f>
        <v>594481</v>
      </c>
      <c r="K162" s="28"/>
      <c r="L162" s="34"/>
      <c r="M162" s="34"/>
      <c r="N162" s="25"/>
      <c r="O162" s="25"/>
    </row>
    <row r="163" spans="1:15" ht="15" customHeight="1" x14ac:dyDescent="0.35">
      <c r="A163" s="3" t="s">
        <v>15</v>
      </c>
      <c r="B163" s="4">
        <v>4.6937672782106059</v>
      </c>
      <c r="C163" s="4">
        <v>1144.5817177620584</v>
      </c>
      <c r="D163" s="4">
        <v>20289.877398550419</v>
      </c>
      <c r="E163" s="4">
        <v>28</v>
      </c>
      <c r="F163" s="4">
        <v>188.40920653604934</v>
      </c>
      <c r="G163" s="4">
        <v>5</v>
      </c>
      <c r="H163" s="4">
        <v>105402.23689641416</v>
      </c>
      <c r="I163" s="4">
        <v>15138.201013459096</v>
      </c>
      <c r="J163" s="5">
        <f t="shared" ref="J163:J218" si="4">SUM(B163:I163)</f>
        <v>142201</v>
      </c>
      <c r="K163" s="28"/>
      <c r="L163" s="34"/>
      <c r="M163" s="34"/>
      <c r="N163" s="25"/>
      <c r="O163" s="25"/>
    </row>
    <row r="164" spans="1:15" ht="15" customHeight="1" x14ac:dyDescent="0.35">
      <c r="A164" s="3" t="s">
        <v>16</v>
      </c>
      <c r="B164" s="4">
        <v>10310.433486840851</v>
      </c>
      <c r="C164" s="4">
        <v>6870.4962341135279</v>
      </c>
      <c r="D164" s="4">
        <v>15309.00405649489</v>
      </c>
      <c r="E164" s="4">
        <v>23779.937679388735</v>
      </c>
      <c r="F164" s="4">
        <v>31252.160823405415</v>
      </c>
      <c r="G164" s="4">
        <v>12767.360419162103</v>
      </c>
      <c r="H164" s="4">
        <v>326537.60730059445</v>
      </c>
      <c r="I164" s="4">
        <v>16106</v>
      </c>
      <c r="J164" s="5">
        <f t="shared" si="4"/>
        <v>442933</v>
      </c>
      <c r="K164" s="28"/>
      <c r="L164" s="34"/>
      <c r="M164" s="34"/>
      <c r="N164" s="25"/>
      <c r="O164" s="25"/>
    </row>
    <row r="165" spans="1:15" ht="15" customHeight="1" x14ac:dyDescent="0.35">
      <c r="A165" s="3" t="s">
        <v>17</v>
      </c>
      <c r="B165" s="4">
        <v>801.92597319406309</v>
      </c>
      <c r="C165" s="4">
        <v>2937.8800678465109</v>
      </c>
      <c r="D165" s="4">
        <v>19195.393938455585</v>
      </c>
      <c r="E165" s="4">
        <v>1970.4465835689582</v>
      </c>
      <c r="F165" s="4">
        <v>6498.9266769802507</v>
      </c>
      <c r="G165" s="4">
        <v>47189.500240955058</v>
      </c>
      <c r="H165" s="4">
        <v>176530.78427730265</v>
      </c>
      <c r="I165" s="4">
        <v>126236.14224169691</v>
      </c>
      <c r="J165" s="5">
        <f t="shared" si="4"/>
        <v>381361</v>
      </c>
      <c r="K165" s="28"/>
      <c r="L165" s="34"/>
      <c r="M165" s="34"/>
      <c r="N165" s="25"/>
      <c r="O165" s="25"/>
    </row>
    <row r="166" spans="1:15" ht="15" customHeight="1" x14ac:dyDescent="0.35">
      <c r="A166" s="3" t="s">
        <v>18</v>
      </c>
      <c r="B166" s="4">
        <v>82.124172481660409</v>
      </c>
      <c r="C166" s="4">
        <v>0</v>
      </c>
      <c r="D166" s="4">
        <v>146</v>
      </c>
      <c r="E166" s="4">
        <v>0</v>
      </c>
      <c r="F166" s="4">
        <v>4981.3338329473263</v>
      </c>
      <c r="G166" s="4">
        <v>2964.4043618509136</v>
      </c>
      <c r="H166" s="4">
        <v>6221.9202414157508</v>
      </c>
      <c r="I166" s="4">
        <v>0</v>
      </c>
      <c r="J166" s="5">
        <f t="shared" si="4"/>
        <v>14395.782608695652</v>
      </c>
      <c r="K166" s="28"/>
      <c r="L166" s="34"/>
      <c r="M166" s="34"/>
      <c r="N166" s="25"/>
      <c r="O166" s="25"/>
    </row>
    <row r="167" spans="1:15" ht="15" customHeight="1" x14ac:dyDescent="0.35">
      <c r="A167" s="3" t="s">
        <v>19</v>
      </c>
      <c r="B167" s="4">
        <v>5409.7902936898699</v>
      </c>
      <c r="C167" s="4">
        <v>19262.880062456541</v>
      </c>
      <c r="D167" s="4">
        <v>50916.734641915202</v>
      </c>
      <c r="E167" s="4">
        <v>3030.0135851820373</v>
      </c>
      <c r="F167" s="4">
        <v>42032.46041726775</v>
      </c>
      <c r="G167" s="4">
        <v>88813.216040391912</v>
      </c>
      <c r="H167" s="4">
        <v>329557.30383708526</v>
      </c>
      <c r="I167" s="4">
        <v>6664.6011220114506</v>
      </c>
      <c r="J167" s="5">
        <f t="shared" si="4"/>
        <v>545687</v>
      </c>
      <c r="K167" s="28"/>
      <c r="L167" s="34"/>
      <c r="M167" s="34"/>
      <c r="N167" s="25"/>
      <c r="O167" s="25"/>
    </row>
    <row r="168" spans="1:15" ht="15" customHeight="1" x14ac:dyDescent="0.35">
      <c r="A168" s="3" t="s">
        <v>90</v>
      </c>
      <c r="B168" s="4">
        <v>93129.717117988388</v>
      </c>
      <c r="C168" s="4">
        <v>0</v>
      </c>
      <c r="D168" s="4">
        <v>112.28288201160541</v>
      </c>
      <c r="E168" s="4">
        <v>821</v>
      </c>
      <c r="F168" s="4">
        <v>0</v>
      </c>
      <c r="G168" s="4">
        <v>0</v>
      </c>
      <c r="H168" s="4">
        <v>0</v>
      </c>
      <c r="I168" s="4">
        <v>0</v>
      </c>
      <c r="J168" s="5">
        <f t="shared" si="4"/>
        <v>94063</v>
      </c>
      <c r="K168" s="28"/>
      <c r="L168" s="34"/>
      <c r="M168" s="34"/>
      <c r="N168" s="25"/>
      <c r="O168" s="25"/>
    </row>
    <row r="169" spans="1:15" ht="15" customHeight="1" x14ac:dyDescent="0.35">
      <c r="A169" s="3" t="s">
        <v>20</v>
      </c>
      <c r="B169" s="4">
        <v>203647.18494990471</v>
      </c>
      <c r="C169" s="4">
        <v>150796.82210019673</v>
      </c>
      <c r="D169" s="4">
        <v>19484.554899250907</v>
      </c>
      <c r="E169" s="4">
        <v>319700.74666274793</v>
      </c>
      <c r="F169" s="4">
        <v>49118.022744830094</v>
      </c>
      <c r="G169" s="4">
        <v>29768.759999474973</v>
      </c>
      <c r="H169" s="4">
        <v>348767.71474039659</v>
      </c>
      <c r="I169" s="4">
        <v>41861.193903198073</v>
      </c>
      <c r="J169" s="5">
        <f t="shared" si="4"/>
        <v>1163145</v>
      </c>
      <c r="K169" s="28"/>
      <c r="L169" s="34"/>
      <c r="M169" s="34"/>
      <c r="N169" s="25"/>
      <c r="O169" s="25"/>
    </row>
    <row r="170" spans="1:15" ht="15" customHeight="1" x14ac:dyDescent="0.35">
      <c r="A170" s="3" t="s">
        <v>21</v>
      </c>
      <c r="B170" s="4">
        <v>28220.402332881426</v>
      </c>
      <c r="C170" s="4">
        <v>217578.77786096744</v>
      </c>
      <c r="D170" s="4">
        <v>3307.2421986716731</v>
      </c>
      <c r="E170" s="4">
        <v>61376.486004588398</v>
      </c>
      <c r="F170" s="4">
        <v>101070.83741279208</v>
      </c>
      <c r="G170" s="4">
        <v>156116.26049060401</v>
      </c>
      <c r="H170" s="4">
        <v>1478.075072816993</v>
      </c>
      <c r="I170" s="4">
        <v>123503.91862667799</v>
      </c>
      <c r="J170" s="5">
        <f t="shared" si="4"/>
        <v>692652</v>
      </c>
      <c r="K170" s="28"/>
      <c r="L170" s="34"/>
      <c r="M170" s="34"/>
      <c r="N170" s="25"/>
      <c r="O170" s="25"/>
    </row>
    <row r="171" spans="1:15" ht="15" customHeight="1" x14ac:dyDescent="0.35">
      <c r="A171" s="3" t="s">
        <v>22</v>
      </c>
      <c r="B171" s="4">
        <v>0</v>
      </c>
      <c r="C171" s="4">
        <v>0</v>
      </c>
      <c r="D171" s="4">
        <v>0</v>
      </c>
      <c r="E171" s="4">
        <v>1851790.79524847</v>
      </c>
      <c r="F171" s="4">
        <v>57860.231848931064</v>
      </c>
      <c r="G171" s="4">
        <v>12923.463678635235</v>
      </c>
      <c r="H171" s="4">
        <v>29744.509223963916</v>
      </c>
      <c r="I171" s="4">
        <v>0</v>
      </c>
      <c r="J171" s="5">
        <f t="shared" si="4"/>
        <v>1952319.0000000002</v>
      </c>
      <c r="K171" s="28"/>
      <c r="L171" s="34"/>
      <c r="M171" s="34"/>
      <c r="N171" s="25"/>
      <c r="O171" s="25"/>
    </row>
    <row r="172" spans="1:15" ht="15" customHeight="1" x14ac:dyDescent="0.35">
      <c r="A172" s="3" t="s">
        <v>23</v>
      </c>
      <c r="B172" s="4">
        <v>99659.12561168884</v>
      </c>
      <c r="C172" s="4">
        <v>242826.80875916698</v>
      </c>
      <c r="D172" s="4">
        <v>5342.5339187961436</v>
      </c>
      <c r="E172" s="4">
        <v>72422.112355464749</v>
      </c>
      <c r="F172" s="4">
        <v>89505.654018256319</v>
      </c>
      <c r="G172" s="4">
        <v>115109.23221887485</v>
      </c>
      <c r="H172" s="4">
        <v>2925.9834722934966</v>
      </c>
      <c r="I172" s="4">
        <v>62416.549645458617</v>
      </c>
      <c r="J172" s="5">
        <f t="shared" si="4"/>
        <v>690208</v>
      </c>
      <c r="K172" s="28"/>
      <c r="L172" s="34"/>
      <c r="M172" s="34"/>
      <c r="N172" s="25"/>
      <c r="O172" s="25"/>
    </row>
    <row r="173" spans="1:15" ht="15" customHeight="1" x14ac:dyDescent="0.35">
      <c r="A173" s="3" t="s">
        <v>24</v>
      </c>
      <c r="B173" s="4">
        <v>821493.67348137987</v>
      </c>
      <c r="C173" s="4">
        <v>352872.94558292197</v>
      </c>
      <c r="D173" s="4">
        <v>473191.78637281875</v>
      </c>
      <c r="E173" s="4">
        <v>1037104.458369247</v>
      </c>
      <c r="F173" s="4">
        <v>167180.63317833253</v>
      </c>
      <c r="G173" s="4">
        <v>102832.02648084867</v>
      </c>
      <c r="H173" s="4">
        <v>360498.09456622566</v>
      </c>
      <c r="I173" s="4">
        <v>224400.38196822515</v>
      </c>
      <c r="J173" s="5">
        <f t="shared" si="4"/>
        <v>3539573.9999999995</v>
      </c>
      <c r="K173" s="28"/>
      <c r="L173" s="34"/>
      <c r="M173" s="34"/>
      <c r="N173" s="25"/>
      <c r="O173" s="25"/>
    </row>
    <row r="174" spans="1:15" ht="15" customHeight="1" x14ac:dyDescent="0.35">
      <c r="A174" s="3" t="s">
        <v>91</v>
      </c>
      <c r="B174" s="4">
        <v>0</v>
      </c>
      <c r="C174" s="4">
        <v>11490.929824561403</v>
      </c>
      <c r="D174" s="4">
        <v>7</v>
      </c>
      <c r="E174" s="4">
        <v>229.07017543859649</v>
      </c>
      <c r="F174" s="4">
        <v>6000</v>
      </c>
      <c r="G174" s="4">
        <v>0</v>
      </c>
      <c r="H174" s="4">
        <v>0</v>
      </c>
      <c r="I174" s="4">
        <v>722</v>
      </c>
      <c r="J174" s="5">
        <f t="shared" si="4"/>
        <v>18449</v>
      </c>
      <c r="K174" s="28"/>
      <c r="L174" s="34"/>
      <c r="M174" s="34"/>
      <c r="N174" s="25"/>
      <c r="O174" s="25"/>
    </row>
    <row r="175" spans="1:15" ht="15" customHeight="1" x14ac:dyDescent="0.35">
      <c r="A175" s="3" t="s">
        <v>25</v>
      </c>
      <c r="B175" s="4">
        <v>81957.480624953416</v>
      </c>
      <c r="C175" s="4">
        <v>101803.87356893106</v>
      </c>
      <c r="D175" s="4">
        <v>150454.63698039408</v>
      </c>
      <c r="E175" s="4">
        <v>348257.35922761785</v>
      </c>
      <c r="F175" s="4">
        <v>106054.98283925319</v>
      </c>
      <c r="G175" s="4">
        <v>86236.079604491664</v>
      </c>
      <c r="H175" s="4">
        <v>136057.88638238513</v>
      </c>
      <c r="I175" s="4">
        <v>6167.7007719736339</v>
      </c>
      <c r="J175" s="5">
        <f t="shared" si="4"/>
        <v>1016990</v>
      </c>
      <c r="K175" s="28"/>
      <c r="L175" s="34"/>
      <c r="M175" s="34"/>
      <c r="N175" s="25"/>
      <c r="O175" s="25"/>
    </row>
    <row r="176" spans="1:15" ht="15" customHeight="1" x14ac:dyDescent="0.35">
      <c r="A176" s="3" t="s">
        <v>26</v>
      </c>
      <c r="B176" s="4">
        <v>0</v>
      </c>
      <c r="C176" s="4">
        <v>0</v>
      </c>
      <c r="D176" s="4">
        <v>0</v>
      </c>
      <c r="E176" s="4">
        <v>33453</v>
      </c>
      <c r="F176" s="4">
        <v>0</v>
      </c>
      <c r="G176" s="4">
        <v>0</v>
      </c>
      <c r="H176" s="4">
        <v>0</v>
      </c>
      <c r="I176" s="4">
        <v>0</v>
      </c>
      <c r="J176" s="5">
        <f t="shared" si="4"/>
        <v>33453</v>
      </c>
      <c r="K176" s="28"/>
      <c r="L176" s="34"/>
      <c r="M176" s="34"/>
      <c r="N176" s="25"/>
      <c r="O176" s="25"/>
    </row>
    <row r="177" spans="1:15" ht="15" customHeight="1" x14ac:dyDescent="0.35">
      <c r="A177" s="3" t="s">
        <v>27</v>
      </c>
      <c r="B177" s="4">
        <v>38907.74490409001</v>
      </c>
      <c r="C177" s="4">
        <v>280118.86778510222</v>
      </c>
      <c r="D177" s="4">
        <v>89650.799621753555</v>
      </c>
      <c r="E177" s="4">
        <v>78871.569113011865</v>
      </c>
      <c r="F177" s="4">
        <v>105168.53560536492</v>
      </c>
      <c r="G177" s="4">
        <v>81523.438749772395</v>
      </c>
      <c r="H177" s="4">
        <v>117515.04361400109</v>
      </c>
      <c r="I177" s="4">
        <v>95205.203275301217</v>
      </c>
      <c r="J177" s="5">
        <f t="shared" si="4"/>
        <v>886961.20266839734</v>
      </c>
      <c r="K177" s="28"/>
      <c r="L177" s="34"/>
      <c r="M177" s="34"/>
      <c r="N177" s="25"/>
      <c r="O177" s="25"/>
    </row>
    <row r="178" spans="1:15" ht="15" customHeight="1" x14ac:dyDescent="0.35">
      <c r="A178" s="3" t="s">
        <v>28</v>
      </c>
      <c r="B178" s="4">
        <v>103845.79721409404</v>
      </c>
      <c r="C178" s="4">
        <v>35205.859641504074</v>
      </c>
      <c r="D178" s="4">
        <v>22954.813863701482</v>
      </c>
      <c r="E178" s="4">
        <v>180620.29944201521</v>
      </c>
      <c r="F178" s="4">
        <v>51260.915717386066</v>
      </c>
      <c r="G178" s="4">
        <v>52340.342417104039</v>
      </c>
      <c r="H178" s="4">
        <v>143856.15831641271</v>
      </c>
      <c r="I178" s="4">
        <v>1869.8133877824121</v>
      </c>
      <c r="J178" s="5">
        <f t="shared" si="4"/>
        <v>591954.00000000012</v>
      </c>
      <c r="K178" s="28"/>
      <c r="L178" s="34"/>
      <c r="M178" s="34"/>
      <c r="N178" s="25"/>
      <c r="O178" s="25"/>
    </row>
    <row r="179" spans="1:15" ht="15" customHeight="1" x14ac:dyDescent="0.35">
      <c r="A179" s="3" t="s">
        <v>29</v>
      </c>
      <c r="B179" s="4">
        <v>81798.689776785541</v>
      </c>
      <c r="C179" s="4">
        <v>0</v>
      </c>
      <c r="D179" s="4">
        <v>29598.816307551213</v>
      </c>
      <c r="E179" s="4">
        <v>156670.31062946562</v>
      </c>
      <c r="F179" s="4">
        <v>320332.38194084133</v>
      </c>
      <c r="G179" s="4">
        <v>118952.68433039365</v>
      </c>
      <c r="H179" s="4">
        <v>591768.91743733815</v>
      </c>
      <c r="I179" s="4">
        <v>3843.199577624423</v>
      </c>
      <c r="J179" s="5">
        <f t="shared" si="4"/>
        <v>1302965</v>
      </c>
      <c r="K179" s="28"/>
      <c r="L179" s="34"/>
      <c r="M179" s="34"/>
      <c r="N179" s="25"/>
      <c r="O179" s="25"/>
    </row>
    <row r="180" spans="1:15" ht="15" customHeight="1" x14ac:dyDescent="0.35">
      <c r="A180" s="3" t="s">
        <v>30</v>
      </c>
      <c r="B180" s="4">
        <v>79335.006973128387</v>
      </c>
      <c r="C180" s="4">
        <v>11676.806422133022</v>
      </c>
      <c r="D180" s="4">
        <v>5384.9486508074633</v>
      </c>
      <c r="E180" s="4">
        <v>56109.161332007832</v>
      </c>
      <c r="F180" s="4">
        <v>150661.09490126953</v>
      </c>
      <c r="G180" s="4">
        <v>20920.720027464275</v>
      </c>
      <c r="H180" s="4">
        <v>31184.211867393602</v>
      </c>
      <c r="I180" s="4">
        <v>2143.0498257958761</v>
      </c>
      <c r="J180" s="5">
        <f t="shared" si="4"/>
        <v>357414.99999999994</v>
      </c>
      <c r="K180" s="28"/>
      <c r="L180" s="34"/>
      <c r="M180" s="34"/>
      <c r="N180" s="25"/>
      <c r="O180" s="25"/>
    </row>
    <row r="181" spans="1:15" ht="15" customHeight="1" x14ac:dyDescent="0.35">
      <c r="A181" s="3" t="s">
        <v>58</v>
      </c>
      <c r="B181" s="4">
        <v>1213.2326017605126</v>
      </c>
      <c r="C181" s="4">
        <v>773.55546104376833</v>
      </c>
      <c r="D181" s="4">
        <v>41.93157947085389</v>
      </c>
      <c r="E181" s="4">
        <v>72557.053366301858</v>
      </c>
      <c r="F181" s="4">
        <v>151.45344826520719</v>
      </c>
      <c r="G181" s="4">
        <v>31.008029445880876</v>
      </c>
      <c r="H181" s="4">
        <v>9990.8518801173941</v>
      </c>
      <c r="I181" s="4">
        <v>416.91363359453209</v>
      </c>
      <c r="J181" s="5">
        <f t="shared" si="4"/>
        <v>85176</v>
      </c>
      <c r="K181" s="28"/>
      <c r="L181" s="34"/>
      <c r="M181" s="34"/>
      <c r="N181" s="25"/>
      <c r="O181" s="25"/>
    </row>
    <row r="182" spans="1:15" ht="15" customHeight="1" x14ac:dyDescent="0.35">
      <c r="A182" s="3" t="s">
        <v>59</v>
      </c>
      <c r="B182" s="4">
        <v>27</v>
      </c>
      <c r="C182" s="4">
        <v>162.83563806906238</v>
      </c>
      <c r="D182" s="4">
        <v>111.76350245499182</v>
      </c>
      <c r="E182" s="4">
        <v>20539.939993499382</v>
      </c>
      <c r="F182" s="4">
        <v>4059.8336291870723</v>
      </c>
      <c r="G182" s="4">
        <v>569.62283822148356</v>
      </c>
      <c r="H182" s="4">
        <v>362.93162104612901</v>
      </c>
      <c r="I182" s="4">
        <v>497.07277752187929</v>
      </c>
      <c r="J182" s="5">
        <f t="shared" si="4"/>
        <v>26331</v>
      </c>
      <c r="K182" s="28"/>
      <c r="L182" s="34"/>
      <c r="M182" s="34"/>
      <c r="N182" s="25"/>
      <c r="O182" s="25"/>
    </row>
    <row r="183" spans="1:15" ht="15" customHeight="1" x14ac:dyDescent="0.35">
      <c r="A183" s="3" t="s">
        <v>60</v>
      </c>
      <c r="B183" s="4">
        <v>29</v>
      </c>
      <c r="C183" s="4">
        <v>18.036376532576753</v>
      </c>
      <c r="D183" s="4">
        <v>816.19043360433443</v>
      </c>
      <c r="E183" s="4">
        <v>350945.00109547906</v>
      </c>
      <c r="F183" s="4">
        <v>10</v>
      </c>
      <c r="G183" s="4">
        <v>7297.7093672426017</v>
      </c>
      <c r="H183" s="4">
        <v>3240.0627271414637</v>
      </c>
      <c r="I183" s="4">
        <v>0</v>
      </c>
      <c r="J183" s="5">
        <f t="shared" si="4"/>
        <v>362356.00000000006</v>
      </c>
      <c r="K183" s="28"/>
      <c r="L183" s="34"/>
      <c r="M183" s="34"/>
      <c r="N183" s="25"/>
      <c r="O183" s="25"/>
    </row>
    <row r="184" spans="1:15" ht="15" customHeight="1" x14ac:dyDescent="0.35">
      <c r="A184" s="3" t="s">
        <v>34</v>
      </c>
      <c r="B184" s="4">
        <v>54715.04951884866</v>
      </c>
      <c r="C184" s="4">
        <v>16448.769324396369</v>
      </c>
      <c r="D184" s="4">
        <v>2926.9674326155437</v>
      </c>
      <c r="E184" s="4">
        <v>19951.643193899523</v>
      </c>
      <c r="F184" s="4">
        <v>523615.20220478927</v>
      </c>
      <c r="G184" s="4">
        <v>71990.689060982317</v>
      </c>
      <c r="H184" s="4">
        <v>44029.934630644086</v>
      </c>
      <c r="I184" s="4">
        <v>2069.7446338242471</v>
      </c>
      <c r="J184" s="5">
        <f t="shared" si="4"/>
        <v>735747.99999999988</v>
      </c>
      <c r="K184" s="28"/>
      <c r="L184" s="34"/>
      <c r="M184" s="34"/>
      <c r="N184" s="25"/>
      <c r="O184" s="25"/>
    </row>
    <row r="185" spans="1:15" ht="15" customHeight="1" x14ac:dyDescent="0.35">
      <c r="A185" s="3" t="s">
        <v>92</v>
      </c>
      <c r="B185" s="4">
        <v>0</v>
      </c>
      <c r="C185" s="4">
        <v>0</v>
      </c>
      <c r="D185" s="4">
        <v>553168.68248545832</v>
      </c>
      <c r="E185" s="4">
        <v>0</v>
      </c>
      <c r="F185" s="4">
        <v>0</v>
      </c>
      <c r="G185" s="4">
        <v>0</v>
      </c>
      <c r="H185" s="4">
        <v>4066831.317514542</v>
      </c>
      <c r="I185" s="4">
        <v>0</v>
      </c>
      <c r="J185" s="5">
        <f t="shared" si="4"/>
        <v>4620000</v>
      </c>
      <c r="K185" s="28"/>
      <c r="L185" s="34"/>
      <c r="M185" s="34"/>
      <c r="N185" s="25"/>
      <c r="O185" s="25"/>
    </row>
    <row r="186" spans="1:15" ht="15" customHeight="1" x14ac:dyDescent="0.35">
      <c r="A186" s="3" t="s">
        <v>36</v>
      </c>
      <c r="B186" s="4">
        <v>395</v>
      </c>
      <c r="C186" s="4">
        <v>133.88133175471879</v>
      </c>
      <c r="D186" s="4">
        <v>0</v>
      </c>
      <c r="E186" s="4">
        <v>917465.11789087742</v>
      </c>
      <c r="F186" s="4">
        <v>77629.720146746593</v>
      </c>
      <c r="G186" s="4">
        <v>17034.198565703515</v>
      </c>
      <c r="H186" s="4">
        <v>7159.3292541601504</v>
      </c>
      <c r="I186" s="4">
        <v>136.7528107575942</v>
      </c>
      <c r="J186" s="5">
        <f t="shared" si="4"/>
        <v>1019954</v>
      </c>
      <c r="K186" s="28"/>
      <c r="L186" s="34"/>
      <c r="M186" s="34"/>
      <c r="N186" s="25"/>
      <c r="O186" s="25"/>
    </row>
    <row r="187" spans="1:15" ht="15" customHeight="1" x14ac:dyDescent="0.35">
      <c r="A187" s="3" t="s">
        <v>37</v>
      </c>
      <c r="B187" s="4">
        <v>1073</v>
      </c>
      <c r="C187" s="4">
        <v>34.416077104480671</v>
      </c>
      <c r="D187" s="4">
        <v>0</v>
      </c>
      <c r="E187" s="4">
        <v>169543.67333780328</v>
      </c>
      <c r="F187" s="4">
        <v>5363.5660103314658</v>
      </c>
      <c r="G187" s="4">
        <v>4803.791686824894</v>
      </c>
      <c r="H187" s="4">
        <v>34981.52981811123</v>
      </c>
      <c r="I187" s="4">
        <v>169.02306982466934</v>
      </c>
      <c r="J187" s="5">
        <f t="shared" si="4"/>
        <v>215969.00000000006</v>
      </c>
      <c r="K187" s="28"/>
      <c r="L187" s="34"/>
      <c r="M187" s="34"/>
      <c r="N187" s="25"/>
      <c r="O187" s="25"/>
    </row>
    <row r="188" spans="1:15" ht="15" customHeight="1" x14ac:dyDescent="0.35">
      <c r="A188" s="3" t="s">
        <v>38</v>
      </c>
      <c r="B188" s="4">
        <v>9411.9816761849543</v>
      </c>
      <c r="C188" s="4">
        <v>43.281272402178821</v>
      </c>
      <c r="D188" s="4">
        <v>0</v>
      </c>
      <c r="E188" s="4">
        <v>21779.133062639026</v>
      </c>
      <c r="F188" s="4">
        <v>407.18437065637067</v>
      </c>
      <c r="G188" s="4">
        <v>15.874431301182893</v>
      </c>
      <c r="H188" s="4">
        <v>0</v>
      </c>
      <c r="I188" s="4">
        <v>756.5451868162852</v>
      </c>
      <c r="J188" s="5">
        <f t="shared" si="4"/>
        <v>32413.999999999996</v>
      </c>
      <c r="K188" s="28"/>
      <c r="L188" s="34"/>
      <c r="M188" s="34"/>
      <c r="N188" s="25"/>
      <c r="O188" s="25"/>
    </row>
    <row r="189" spans="1:15" ht="15" customHeight="1" x14ac:dyDescent="0.35">
      <c r="A189" s="3" t="s">
        <v>39</v>
      </c>
      <c r="B189" s="4">
        <v>0</v>
      </c>
      <c r="C189" s="4">
        <v>0</v>
      </c>
      <c r="D189" s="4">
        <v>0</v>
      </c>
      <c r="E189" s="4">
        <v>77661</v>
      </c>
      <c r="F189" s="4">
        <v>0</v>
      </c>
      <c r="G189" s="4">
        <v>12</v>
      </c>
      <c r="H189" s="4">
        <v>0</v>
      </c>
      <c r="I189" s="4">
        <v>0</v>
      </c>
      <c r="J189" s="5">
        <f t="shared" si="4"/>
        <v>77673</v>
      </c>
      <c r="K189" s="28"/>
      <c r="L189" s="34"/>
      <c r="M189" s="34"/>
      <c r="N189" s="25"/>
      <c r="O189" s="25"/>
    </row>
    <row r="190" spans="1:15" ht="15" customHeight="1" x14ac:dyDescent="0.35">
      <c r="A190" s="3" t="s">
        <v>40</v>
      </c>
      <c r="B190" s="4">
        <v>0</v>
      </c>
      <c r="C190" s="4">
        <v>0</v>
      </c>
      <c r="D190" s="4">
        <v>0</v>
      </c>
      <c r="E190" s="4">
        <v>35407</v>
      </c>
      <c r="F190" s="4">
        <v>0</v>
      </c>
      <c r="G190" s="4">
        <v>0</v>
      </c>
      <c r="H190" s="4">
        <v>0</v>
      </c>
      <c r="I190" s="4">
        <v>0</v>
      </c>
      <c r="J190" s="5">
        <f t="shared" si="4"/>
        <v>35407</v>
      </c>
      <c r="K190" s="28"/>
      <c r="L190" s="34"/>
      <c r="M190" s="34"/>
      <c r="N190" s="25"/>
      <c r="O190" s="25"/>
    </row>
    <row r="191" spans="1:15" ht="15" customHeight="1" x14ac:dyDescent="0.35">
      <c r="A191" s="3" t="s">
        <v>41</v>
      </c>
      <c r="B191" s="4">
        <v>7999.9726422928452</v>
      </c>
      <c r="C191" s="4">
        <v>16253.033184955371</v>
      </c>
      <c r="D191" s="4">
        <v>2374.8215904918334</v>
      </c>
      <c r="E191" s="4">
        <v>4143.4503089639938</v>
      </c>
      <c r="F191" s="4">
        <v>19879.469789311133</v>
      </c>
      <c r="G191" s="4">
        <v>60155.365923121026</v>
      </c>
      <c r="H191" s="4">
        <v>37736.1199466533</v>
      </c>
      <c r="I191" s="4">
        <v>24912.766614210494</v>
      </c>
      <c r="J191" s="5">
        <f t="shared" si="4"/>
        <v>173455</v>
      </c>
      <c r="K191" s="28"/>
      <c r="L191" s="34"/>
      <c r="M191" s="34"/>
      <c r="N191" s="25"/>
      <c r="O191" s="25"/>
    </row>
    <row r="192" spans="1:15" ht="15" customHeight="1" x14ac:dyDescent="0.35">
      <c r="A192" s="3" t="s">
        <v>43</v>
      </c>
      <c r="B192" s="4">
        <v>40898.414623176461</v>
      </c>
      <c r="C192" s="4">
        <v>2448.6838331148051</v>
      </c>
      <c r="D192" s="4">
        <v>6566.6883557524407</v>
      </c>
      <c r="E192" s="4">
        <v>84664.275818436465</v>
      </c>
      <c r="F192" s="4">
        <v>0</v>
      </c>
      <c r="G192" s="4">
        <v>134</v>
      </c>
      <c r="H192" s="4">
        <v>1703.9373695198328</v>
      </c>
      <c r="I192" s="4">
        <v>0</v>
      </c>
      <c r="J192" s="5">
        <f t="shared" si="4"/>
        <v>136416</v>
      </c>
      <c r="K192" s="28"/>
      <c r="L192" s="34"/>
      <c r="M192" s="34"/>
      <c r="N192" s="25"/>
      <c r="O192" s="25"/>
    </row>
    <row r="193" spans="1:15" ht="15" customHeight="1" x14ac:dyDescent="0.35">
      <c r="A193" s="3" t="s">
        <v>44</v>
      </c>
      <c r="B193" s="4">
        <v>67977.731488676669</v>
      </c>
      <c r="C193" s="4">
        <v>0</v>
      </c>
      <c r="D193" s="4">
        <v>220009.98471220917</v>
      </c>
      <c r="E193" s="4">
        <v>114095.52157783943</v>
      </c>
      <c r="F193" s="4">
        <v>0</v>
      </c>
      <c r="G193" s="4">
        <v>1265.52057469069</v>
      </c>
      <c r="H193" s="4">
        <v>4685.2416465840452</v>
      </c>
      <c r="I193" s="4">
        <v>0</v>
      </c>
      <c r="J193" s="5">
        <f t="shared" si="4"/>
        <v>408034.00000000006</v>
      </c>
      <c r="K193" s="28"/>
      <c r="L193" s="34"/>
      <c r="M193" s="34"/>
      <c r="N193" s="25"/>
      <c r="O193" s="25"/>
    </row>
    <row r="194" spans="1:15" ht="15" customHeight="1" x14ac:dyDescent="0.35">
      <c r="A194" s="3" t="s">
        <v>93</v>
      </c>
      <c r="B194" s="4">
        <v>36073.343170300606</v>
      </c>
      <c r="C194" s="4">
        <v>1028.6350278981395</v>
      </c>
      <c r="D194" s="4">
        <v>2705.5085013294147</v>
      </c>
      <c r="E194" s="4">
        <v>114814.51330047185</v>
      </c>
      <c r="F194" s="4">
        <v>0</v>
      </c>
      <c r="G194" s="4">
        <v>0</v>
      </c>
      <c r="H194" s="4">
        <v>0</v>
      </c>
      <c r="I194" s="4">
        <v>0</v>
      </c>
      <c r="J194" s="5">
        <f t="shared" si="4"/>
        <v>154622</v>
      </c>
      <c r="K194" s="28"/>
      <c r="L194" s="34"/>
      <c r="M194" s="34"/>
      <c r="N194" s="25"/>
      <c r="O194" s="25"/>
    </row>
    <row r="195" spans="1:15" ht="15" customHeight="1" x14ac:dyDescent="0.35">
      <c r="A195" s="3" t="s">
        <v>94</v>
      </c>
      <c r="B195" s="4">
        <v>0</v>
      </c>
      <c r="C195" s="4">
        <v>0</v>
      </c>
      <c r="D195" s="4">
        <v>60</v>
      </c>
      <c r="E195" s="4">
        <v>1002</v>
      </c>
      <c r="F195" s="4">
        <v>0</v>
      </c>
      <c r="G195" s="4">
        <v>0</v>
      </c>
      <c r="H195" s="4">
        <v>0</v>
      </c>
      <c r="I195" s="4">
        <v>0</v>
      </c>
      <c r="J195" s="5">
        <f t="shared" si="4"/>
        <v>1062</v>
      </c>
      <c r="K195" s="28"/>
      <c r="L195" s="34"/>
      <c r="M195" s="34"/>
      <c r="N195" s="25"/>
      <c r="O195" s="25"/>
    </row>
    <row r="196" spans="1:15" ht="15" customHeight="1" x14ac:dyDescent="0.35">
      <c r="A196" s="3" t="s">
        <v>95</v>
      </c>
      <c r="B196" s="4">
        <v>5943.1333333333332</v>
      </c>
      <c r="C196" s="4">
        <v>612.90992292870908</v>
      </c>
      <c r="D196" s="4">
        <v>0</v>
      </c>
      <c r="E196" s="4">
        <v>26251.956743737959</v>
      </c>
      <c r="F196" s="4">
        <v>0</v>
      </c>
      <c r="G196" s="4">
        <v>107</v>
      </c>
      <c r="H196" s="4">
        <v>0</v>
      </c>
      <c r="I196" s="4">
        <v>0</v>
      </c>
      <c r="J196" s="5">
        <f t="shared" si="4"/>
        <v>32915</v>
      </c>
      <c r="K196" s="28"/>
      <c r="L196" s="34"/>
      <c r="M196" s="34"/>
      <c r="N196" s="25"/>
      <c r="O196" s="25"/>
    </row>
    <row r="197" spans="1:15" ht="15" customHeight="1" x14ac:dyDescent="0.35">
      <c r="A197" s="3" t="s">
        <v>96</v>
      </c>
      <c r="B197" s="4">
        <v>0</v>
      </c>
      <c r="C197" s="4">
        <v>0</v>
      </c>
      <c r="D197" s="4">
        <v>226.92654028436019</v>
      </c>
      <c r="E197" s="4">
        <v>63890.073459715641</v>
      </c>
      <c r="F197" s="4">
        <v>0</v>
      </c>
      <c r="G197" s="4">
        <v>0</v>
      </c>
      <c r="H197" s="4">
        <v>0</v>
      </c>
      <c r="I197" s="4">
        <v>0</v>
      </c>
      <c r="J197" s="5">
        <f t="shared" si="4"/>
        <v>64117</v>
      </c>
      <c r="K197" s="28"/>
      <c r="L197" s="34"/>
      <c r="M197" s="34"/>
      <c r="N197" s="25"/>
      <c r="O197" s="25"/>
    </row>
    <row r="198" spans="1:15" ht="15" customHeight="1" x14ac:dyDescent="0.35">
      <c r="A198" s="3" t="s">
        <v>97</v>
      </c>
      <c r="B198" s="4">
        <v>784</v>
      </c>
      <c r="C198" s="4">
        <v>0</v>
      </c>
      <c r="D198" s="4">
        <v>0</v>
      </c>
      <c r="E198" s="4">
        <v>200627.83546704598</v>
      </c>
      <c r="F198" s="4">
        <v>1090</v>
      </c>
      <c r="G198" s="4">
        <v>2377</v>
      </c>
      <c r="H198" s="4">
        <v>455</v>
      </c>
      <c r="I198" s="4">
        <v>63.164532954006631</v>
      </c>
      <c r="J198" s="5">
        <f t="shared" si="4"/>
        <v>205397</v>
      </c>
      <c r="K198" s="28"/>
      <c r="L198" s="34"/>
      <c r="M198" s="34"/>
      <c r="N198" s="25"/>
      <c r="O198" s="25"/>
    </row>
    <row r="199" spans="1:15" ht="15" customHeight="1" x14ac:dyDescent="0.35">
      <c r="A199" s="3" t="s">
        <v>98</v>
      </c>
      <c r="B199" s="4">
        <v>39927.374188980801</v>
      </c>
      <c r="C199" s="4">
        <v>0</v>
      </c>
      <c r="D199" s="4">
        <v>1791.6258110191966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5">
        <f t="shared" si="4"/>
        <v>41719</v>
      </c>
      <c r="K199" s="28"/>
      <c r="L199" s="34"/>
      <c r="M199" s="34"/>
      <c r="N199" s="25"/>
      <c r="O199" s="25"/>
    </row>
    <row r="200" spans="1:15" ht="15" customHeight="1" x14ac:dyDescent="0.35">
      <c r="A200" s="3" t="s">
        <v>99</v>
      </c>
      <c r="B200" s="4">
        <v>0</v>
      </c>
      <c r="C200" s="4">
        <v>43846.30726262735</v>
      </c>
      <c r="D200" s="4">
        <v>156.46459298477828</v>
      </c>
      <c r="E200" s="4">
        <v>16398.128297339848</v>
      </c>
      <c r="F200" s="4">
        <v>11617.442704190884</v>
      </c>
      <c r="G200" s="4">
        <v>0</v>
      </c>
      <c r="H200" s="4">
        <v>0</v>
      </c>
      <c r="I200" s="4">
        <v>289.65714285714284</v>
      </c>
      <c r="J200" s="5">
        <f t="shared" si="4"/>
        <v>72308</v>
      </c>
      <c r="K200" s="28"/>
      <c r="L200" s="34"/>
      <c r="M200" s="34"/>
      <c r="N200" s="25"/>
      <c r="O200" s="25"/>
    </row>
    <row r="201" spans="1:15" ht="15" customHeight="1" x14ac:dyDescent="0.35">
      <c r="A201" s="3" t="s">
        <v>100</v>
      </c>
      <c r="B201" s="4">
        <v>0</v>
      </c>
      <c r="C201" s="4">
        <v>10224</v>
      </c>
      <c r="D201" s="4">
        <v>0</v>
      </c>
      <c r="E201" s="4">
        <v>0</v>
      </c>
      <c r="F201" s="4">
        <v>455</v>
      </c>
      <c r="G201" s="4">
        <v>6</v>
      </c>
      <c r="H201" s="4">
        <v>0</v>
      </c>
      <c r="I201" s="4">
        <v>51</v>
      </c>
      <c r="J201" s="5">
        <f t="shared" si="4"/>
        <v>10736</v>
      </c>
      <c r="K201" s="28"/>
      <c r="L201" s="34"/>
      <c r="M201" s="34"/>
      <c r="N201" s="25"/>
      <c r="O201" s="25"/>
    </row>
    <row r="202" spans="1:15" ht="15" customHeight="1" x14ac:dyDescent="0.35">
      <c r="A202" s="3" t="s">
        <v>61</v>
      </c>
      <c r="B202" s="4">
        <v>436381.69784408552</v>
      </c>
      <c r="C202" s="4">
        <v>30428.962354492553</v>
      </c>
      <c r="D202" s="4">
        <v>578.39578570435185</v>
      </c>
      <c r="E202" s="4">
        <v>24753.902684249184</v>
      </c>
      <c r="F202" s="4">
        <v>514453.24628090061</v>
      </c>
      <c r="G202" s="4">
        <v>80926.605720420441</v>
      </c>
      <c r="H202" s="4">
        <v>38019.26889542857</v>
      </c>
      <c r="I202" s="4">
        <v>58700.920434718806</v>
      </c>
      <c r="J202" s="5">
        <f t="shared" si="4"/>
        <v>1184243</v>
      </c>
      <c r="K202" s="28"/>
      <c r="L202" s="34"/>
      <c r="M202" s="34"/>
      <c r="N202" s="25"/>
      <c r="O202" s="25"/>
    </row>
    <row r="203" spans="1:15" ht="15" customHeight="1" x14ac:dyDescent="0.35">
      <c r="A203" s="3" t="s">
        <v>62</v>
      </c>
      <c r="B203" s="4">
        <v>11472.095200303002</v>
      </c>
      <c r="C203" s="4">
        <v>61075.898306931565</v>
      </c>
      <c r="D203" s="4">
        <v>1396.7263575075665</v>
      </c>
      <c r="E203" s="4">
        <v>31636.94675153654</v>
      </c>
      <c r="F203" s="4">
        <v>82107.718075654513</v>
      </c>
      <c r="G203" s="4">
        <v>10324.439462351427</v>
      </c>
      <c r="H203" s="4">
        <v>4155.6129881324141</v>
      </c>
      <c r="I203" s="4">
        <v>98132.562857582976</v>
      </c>
      <c r="J203" s="5">
        <f t="shared" si="4"/>
        <v>300302</v>
      </c>
      <c r="K203" s="28"/>
      <c r="L203" s="34"/>
      <c r="M203" s="34"/>
      <c r="N203" s="25"/>
      <c r="O203" s="25"/>
    </row>
    <row r="204" spans="1:15" ht="15" customHeight="1" x14ac:dyDescent="0.35">
      <c r="A204" s="3" t="s">
        <v>63</v>
      </c>
      <c r="B204" s="4">
        <v>3494.5520506265261</v>
      </c>
      <c r="C204" s="4">
        <v>134766.49687967123</v>
      </c>
      <c r="D204" s="4">
        <v>41774.473316306161</v>
      </c>
      <c r="E204" s="4">
        <v>103400.92008850005</v>
      </c>
      <c r="F204" s="4">
        <v>46424.373435230591</v>
      </c>
      <c r="G204" s="4">
        <v>36863.509104167599</v>
      </c>
      <c r="H204" s="4">
        <v>9302.6216464654026</v>
      </c>
      <c r="I204" s="4">
        <v>1187.0534790324541</v>
      </c>
      <c r="J204" s="5">
        <f t="shared" si="4"/>
        <v>377214</v>
      </c>
      <c r="K204" s="28"/>
      <c r="L204" s="34"/>
      <c r="M204" s="34"/>
      <c r="N204" s="25"/>
      <c r="O204" s="25"/>
    </row>
    <row r="205" spans="1:15" ht="15" customHeight="1" x14ac:dyDescent="0.35">
      <c r="A205" s="3" t="s">
        <v>64</v>
      </c>
      <c r="B205" s="4">
        <v>1500.1006429828408</v>
      </c>
      <c r="C205" s="4">
        <v>67</v>
      </c>
      <c r="D205" s="4">
        <v>4781.764625163577</v>
      </c>
      <c r="E205" s="4">
        <v>0</v>
      </c>
      <c r="F205" s="4">
        <v>1656.6382454224122</v>
      </c>
      <c r="G205" s="4">
        <v>9485.1624345723358</v>
      </c>
      <c r="H205" s="4">
        <v>2932.0162080895134</v>
      </c>
      <c r="I205" s="4">
        <v>4922.3178437693214</v>
      </c>
      <c r="J205" s="5">
        <f t="shared" si="4"/>
        <v>25345</v>
      </c>
      <c r="K205" s="28"/>
      <c r="L205" s="34"/>
      <c r="M205" s="34"/>
      <c r="N205" s="25"/>
      <c r="O205" s="25"/>
    </row>
    <row r="206" spans="1:15" ht="15" customHeight="1" x14ac:dyDescent="0.35">
      <c r="A206" s="3" t="s">
        <v>65</v>
      </c>
      <c r="B206" s="4">
        <v>65847.163765319157</v>
      </c>
      <c r="C206" s="4">
        <v>171149.17701548582</v>
      </c>
      <c r="D206" s="4">
        <v>0</v>
      </c>
      <c r="E206" s="4">
        <v>4624.1769570863989</v>
      </c>
      <c r="F206" s="4">
        <v>110103.80800674099</v>
      </c>
      <c r="G206" s="4">
        <v>3431.740332783198</v>
      </c>
      <c r="H206" s="4">
        <v>306.10118402566815</v>
      </c>
      <c r="I206" s="4">
        <v>244403.83273855876</v>
      </c>
      <c r="J206" s="5">
        <f t="shared" si="4"/>
        <v>599866</v>
      </c>
      <c r="K206" s="28"/>
      <c r="L206" s="34"/>
      <c r="M206" s="34"/>
      <c r="N206" s="25"/>
      <c r="O206" s="25"/>
    </row>
    <row r="207" spans="1:15" ht="15" customHeight="1" x14ac:dyDescent="0.35">
      <c r="A207" s="3" t="s">
        <v>66</v>
      </c>
      <c r="B207" s="4">
        <v>6456.5665647522319</v>
      </c>
      <c r="C207" s="4">
        <v>127211.99876743363</v>
      </c>
      <c r="D207" s="4">
        <v>69.609336609336609</v>
      </c>
      <c r="E207" s="4">
        <v>1616.4265397963368</v>
      </c>
      <c r="F207" s="4">
        <v>43623.645608297549</v>
      </c>
      <c r="G207" s="4">
        <v>0</v>
      </c>
      <c r="H207" s="4">
        <v>0</v>
      </c>
      <c r="I207" s="4">
        <v>523.75318311089268</v>
      </c>
      <c r="J207" s="5">
        <f t="shared" si="4"/>
        <v>179501.99999999997</v>
      </c>
      <c r="K207" s="28"/>
      <c r="L207" s="34"/>
      <c r="M207" s="34"/>
      <c r="N207" s="25"/>
      <c r="O207" s="25"/>
    </row>
    <row r="208" spans="1:15" ht="15" customHeight="1" x14ac:dyDescent="0.35">
      <c r="A208" s="3" t="s">
        <v>67</v>
      </c>
      <c r="B208" s="4">
        <v>120056.58428985279</v>
      </c>
      <c r="C208" s="4">
        <v>30895.370790542838</v>
      </c>
      <c r="D208" s="4">
        <v>100623.46529915117</v>
      </c>
      <c r="E208" s="4">
        <v>46602.32205250665</v>
      </c>
      <c r="F208" s="4">
        <v>146266.01199526677</v>
      </c>
      <c r="G208" s="4">
        <v>38615.469890095213</v>
      </c>
      <c r="H208" s="4">
        <v>47928.272698671877</v>
      </c>
      <c r="I208" s="4">
        <v>39675.50298391268</v>
      </c>
      <c r="J208" s="5">
        <f t="shared" si="4"/>
        <v>570663</v>
      </c>
      <c r="K208" s="28"/>
      <c r="L208" s="34"/>
      <c r="M208" s="34"/>
      <c r="N208" s="25"/>
      <c r="O208" s="25"/>
    </row>
    <row r="209" spans="1:28" ht="15" customHeight="1" x14ac:dyDescent="0.35">
      <c r="A209" s="3" t="s">
        <v>68</v>
      </c>
      <c r="B209" s="4">
        <v>10481.860982863895</v>
      </c>
      <c r="C209" s="4">
        <v>1045.1463414634147</v>
      </c>
      <c r="D209" s="4">
        <v>11</v>
      </c>
      <c r="E209" s="4">
        <v>0</v>
      </c>
      <c r="F209" s="4">
        <v>0</v>
      </c>
      <c r="G209" s="4">
        <v>5270.8665692269988</v>
      </c>
      <c r="H209" s="4">
        <v>0</v>
      </c>
      <c r="I209" s="4">
        <v>2121.126106445693</v>
      </c>
      <c r="J209" s="5">
        <f t="shared" si="4"/>
        <v>18930</v>
      </c>
      <c r="K209" s="28"/>
      <c r="L209" s="34"/>
      <c r="M209" s="34"/>
      <c r="N209" s="25"/>
      <c r="O209" s="25"/>
    </row>
    <row r="210" spans="1:28" ht="15" customHeight="1" x14ac:dyDescent="0.35">
      <c r="A210" s="3" t="s">
        <v>69</v>
      </c>
      <c r="B210" s="4">
        <v>47209.766504221698</v>
      </c>
      <c r="C210" s="4">
        <v>1726.6023366359279</v>
      </c>
      <c r="D210" s="4">
        <v>0</v>
      </c>
      <c r="E210" s="4">
        <v>821.18136598431227</v>
      </c>
      <c r="F210" s="4">
        <v>11494.288348591117</v>
      </c>
      <c r="G210" s="4">
        <v>18.015665796344649</v>
      </c>
      <c r="H210" s="4">
        <v>0</v>
      </c>
      <c r="I210" s="4">
        <v>18184.145778770602</v>
      </c>
      <c r="J210" s="5">
        <f t="shared" si="4"/>
        <v>79454</v>
      </c>
      <c r="K210" s="28"/>
      <c r="L210" s="34"/>
      <c r="M210" s="34"/>
      <c r="N210" s="25"/>
      <c r="O210" s="25"/>
    </row>
    <row r="211" spans="1:28" ht="15" customHeight="1" x14ac:dyDescent="0.35">
      <c r="A211" s="3" t="s">
        <v>101</v>
      </c>
      <c r="B211" s="4">
        <v>7382.1168100278364</v>
      </c>
      <c r="C211" s="4">
        <v>8701.1557027061845</v>
      </c>
      <c r="D211" s="4">
        <v>503.11755950755554</v>
      </c>
      <c r="E211" s="4">
        <v>3930.7518369241948</v>
      </c>
      <c r="F211" s="4">
        <v>74475.915022500514</v>
      </c>
      <c r="G211" s="4">
        <v>21</v>
      </c>
      <c r="H211" s="4">
        <v>0</v>
      </c>
      <c r="I211" s="4">
        <v>5893.9430683337268</v>
      </c>
      <c r="J211" s="5">
        <f t="shared" si="4"/>
        <v>100908.00000000001</v>
      </c>
      <c r="K211" s="28"/>
      <c r="L211" s="34"/>
      <c r="M211" s="34"/>
      <c r="N211" s="25"/>
      <c r="O211" s="25"/>
    </row>
    <row r="212" spans="1:28" ht="15" customHeight="1" x14ac:dyDescent="0.35">
      <c r="A212" s="3" t="s">
        <v>111</v>
      </c>
      <c r="B212" s="4">
        <v>157.97797356828193</v>
      </c>
      <c r="C212" s="4">
        <v>5627.7841409691628</v>
      </c>
      <c r="D212" s="4">
        <v>0</v>
      </c>
      <c r="E212" s="4">
        <v>436.23788546255508</v>
      </c>
      <c r="F212" s="4">
        <v>2030</v>
      </c>
      <c r="G212" s="4">
        <v>2098</v>
      </c>
      <c r="H212" s="4">
        <v>0</v>
      </c>
      <c r="I212" s="4">
        <v>7</v>
      </c>
      <c r="J212" s="5">
        <f t="shared" si="4"/>
        <v>10357</v>
      </c>
      <c r="K212" s="28"/>
      <c r="L212" s="34"/>
      <c r="M212" s="34"/>
      <c r="N212" s="25"/>
      <c r="O212" s="25"/>
    </row>
    <row r="213" spans="1:28" ht="15" customHeight="1" x14ac:dyDescent="0.35">
      <c r="A213" s="3" t="s">
        <v>112</v>
      </c>
      <c r="B213" s="4">
        <v>1163.0197344922015</v>
      </c>
      <c r="C213" s="4">
        <v>592.35650077390164</v>
      </c>
      <c r="D213" s="4">
        <v>1319</v>
      </c>
      <c r="E213" s="4">
        <v>1</v>
      </c>
      <c r="F213" s="4">
        <v>40</v>
      </c>
      <c r="G213" s="4">
        <v>4600.4607691391839</v>
      </c>
      <c r="H213" s="4">
        <v>0</v>
      </c>
      <c r="I213" s="4">
        <v>200.16299559471366</v>
      </c>
      <c r="J213" s="5">
        <f t="shared" si="4"/>
        <v>7916.0000000000009</v>
      </c>
      <c r="K213" s="28"/>
      <c r="L213" s="34"/>
      <c r="M213" s="34"/>
      <c r="N213" s="25"/>
      <c r="O213" s="25"/>
    </row>
    <row r="214" spans="1:28" ht="15" customHeight="1" x14ac:dyDescent="0.35">
      <c r="A214" s="3" t="s">
        <v>113</v>
      </c>
      <c r="B214" s="4">
        <v>1407.5483870967741</v>
      </c>
      <c r="C214" s="4">
        <v>297</v>
      </c>
      <c r="D214" s="4">
        <v>0</v>
      </c>
      <c r="E214" s="4">
        <v>1990.8387096774195</v>
      </c>
      <c r="F214" s="4">
        <v>0</v>
      </c>
      <c r="G214" s="4">
        <v>46</v>
      </c>
      <c r="H214" s="4">
        <v>5589.6129032258068</v>
      </c>
      <c r="I214" s="4">
        <v>5079</v>
      </c>
      <c r="J214" s="5">
        <f t="shared" si="4"/>
        <v>14410</v>
      </c>
      <c r="K214" s="28"/>
      <c r="L214" s="34"/>
      <c r="M214" s="34"/>
      <c r="N214" s="25"/>
      <c r="O214" s="25"/>
    </row>
    <row r="215" spans="1:28" ht="15" customHeight="1" x14ac:dyDescent="0.35">
      <c r="A215" s="3" t="s">
        <v>114</v>
      </c>
      <c r="B215" s="4">
        <v>1178</v>
      </c>
      <c r="C215" s="4">
        <v>184</v>
      </c>
      <c r="D215" s="4">
        <v>4990</v>
      </c>
      <c r="E215" s="4">
        <v>2580.2727272727275</v>
      </c>
      <c r="F215" s="4">
        <v>54695</v>
      </c>
      <c r="G215" s="4">
        <v>1735</v>
      </c>
      <c r="H215" s="4">
        <v>8198.7272727272721</v>
      </c>
      <c r="I215" s="4">
        <v>29357</v>
      </c>
      <c r="J215" s="5">
        <f t="shared" si="4"/>
        <v>102918</v>
      </c>
      <c r="K215" s="28"/>
      <c r="L215" s="34"/>
      <c r="M215" s="34"/>
      <c r="N215" s="25"/>
      <c r="O215" s="25"/>
    </row>
    <row r="216" spans="1:28" ht="15" customHeight="1" x14ac:dyDescent="0.35">
      <c r="A216" s="3" t="s">
        <v>115</v>
      </c>
      <c r="B216" s="4">
        <v>1085.0453001132503</v>
      </c>
      <c r="C216" s="4">
        <v>7448.9640492674343</v>
      </c>
      <c r="D216" s="4">
        <v>2843.1530463613894</v>
      </c>
      <c r="E216" s="4">
        <v>2000</v>
      </c>
      <c r="F216" s="4">
        <v>17534.779874213837</v>
      </c>
      <c r="G216" s="4">
        <v>2130.2637048868564</v>
      </c>
      <c r="H216" s="4">
        <v>20317</v>
      </c>
      <c r="I216" s="4">
        <v>929.79402515723268</v>
      </c>
      <c r="J216" s="5">
        <f t="shared" si="4"/>
        <v>54289</v>
      </c>
      <c r="K216" s="28"/>
      <c r="L216" s="34"/>
      <c r="M216" s="34"/>
      <c r="N216" s="25"/>
      <c r="O216" s="25"/>
    </row>
    <row r="217" spans="1:28" ht="15" customHeight="1" x14ac:dyDescent="0.35">
      <c r="A217" s="3" t="s">
        <v>107</v>
      </c>
      <c r="B217" s="4">
        <v>716.42222222222222</v>
      </c>
      <c r="C217" s="4">
        <v>0</v>
      </c>
      <c r="D217" s="4">
        <v>354.67880485527547</v>
      </c>
      <c r="E217" s="4">
        <v>1</v>
      </c>
      <c r="F217" s="4">
        <v>0</v>
      </c>
      <c r="G217" s="4">
        <v>282.89897292250231</v>
      </c>
      <c r="H217" s="4">
        <v>0</v>
      </c>
      <c r="I217" s="4">
        <v>64</v>
      </c>
      <c r="J217" s="5">
        <f t="shared" si="4"/>
        <v>1419</v>
      </c>
      <c r="K217" s="28"/>
      <c r="L217" s="34"/>
      <c r="M217" s="34"/>
      <c r="N217" s="25"/>
      <c r="O217" s="25"/>
    </row>
    <row r="218" spans="1:28" ht="15" customHeight="1" x14ac:dyDescent="0.35">
      <c r="A218" s="3" t="s">
        <v>116</v>
      </c>
      <c r="B218" s="4">
        <v>25813.255449174983</v>
      </c>
      <c r="C218" s="4">
        <v>18097.548941568726</v>
      </c>
      <c r="D218" s="4">
        <v>436</v>
      </c>
      <c r="E218" s="4">
        <v>4710.1629888308407</v>
      </c>
      <c r="F218" s="4">
        <v>52850.043043869999</v>
      </c>
      <c r="G218" s="4">
        <v>5512</v>
      </c>
      <c r="H218" s="4">
        <v>0</v>
      </c>
      <c r="I218" s="4">
        <v>20212.989576555443</v>
      </c>
      <c r="J218" s="5">
        <f t="shared" si="4"/>
        <v>127631.99999999999</v>
      </c>
      <c r="K218" s="28"/>
      <c r="L218" s="34"/>
      <c r="M218" s="34"/>
      <c r="N218" s="25"/>
      <c r="O218" s="25"/>
    </row>
    <row r="219" spans="1:28" ht="15" customHeight="1" x14ac:dyDescent="0.35">
      <c r="A219" s="3" t="s">
        <v>70</v>
      </c>
      <c r="B219" s="4">
        <v>3398311.3257005247</v>
      </c>
      <c r="C219" s="4">
        <v>852825.0281970182</v>
      </c>
      <c r="D219" s="4">
        <v>32228368.687077373</v>
      </c>
      <c r="E219" s="4">
        <v>749051.55578135187</v>
      </c>
      <c r="F219" s="4">
        <v>1645676.7060834705</v>
      </c>
      <c r="G219" s="4">
        <v>1382896.8513433556</v>
      </c>
      <c r="H219" s="4">
        <v>2478078.918924863</v>
      </c>
      <c r="I219" s="4">
        <v>464291.92689204158</v>
      </c>
      <c r="J219" s="5">
        <f>SUM(B219:I219)</f>
        <v>43199500.999999993</v>
      </c>
      <c r="K219" s="28"/>
      <c r="L219" s="34"/>
      <c r="M219" s="34"/>
      <c r="N219" s="25"/>
      <c r="O219" s="25"/>
    </row>
    <row r="220" spans="1:28" ht="15" customHeight="1" x14ac:dyDescent="0.35">
      <c r="A220" s="3" t="s">
        <v>71</v>
      </c>
      <c r="B220" s="4">
        <v>536104.03217519447</v>
      </c>
      <c r="C220" s="4">
        <v>539074.76163722796</v>
      </c>
      <c r="D220" s="4">
        <v>108168.91053288274</v>
      </c>
      <c r="E220" s="4">
        <v>809008.3591244329</v>
      </c>
      <c r="F220" s="4">
        <v>99691.798154324875</v>
      </c>
      <c r="G220" s="4">
        <v>160225.97420447398</v>
      </c>
      <c r="H220" s="4">
        <v>159774.51073784562</v>
      </c>
      <c r="I220" s="4">
        <v>81545.641944199495</v>
      </c>
      <c r="J220" s="5">
        <f>SUM(B220:I220)</f>
        <v>2493593.9885105821</v>
      </c>
      <c r="K220" s="28"/>
      <c r="L220" s="34"/>
      <c r="M220" s="34"/>
      <c r="N220" s="25"/>
      <c r="O220" s="25"/>
    </row>
    <row r="221" spans="1:28" ht="19.5" hidden="1" customHeight="1" thickBot="1" x14ac:dyDescent="0.4">
      <c r="A221" s="8" t="s">
        <v>10</v>
      </c>
      <c r="B221" s="9">
        <f t="shared" ref="B221:J221" si="5">SUM(B159:B220)</f>
        <v>6809635.0693484098</v>
      </c>
      <c r="C221" s="9">
        <f t="shared" si="5"/>
        <v>10762670.283785375</v>
      </c>
      <c r="D221" s="9">
        <f t="shared" si="5"/>
        <v>37894031.809072547</v>
      </c>
      <c r="E221" s="9">
        <f t="shared" si="5"/>
        <v>10763559.532921597</v>
      </c>
      <c r="F221" s="9">
        <f t="shared" si="5"/>
        <v>5110373.3207378145</v>
      </c>
      <c r="G221" s="9">
        <f t="shared" si="5"/>
        <v>2968223.4380218936</v>
      </c>
      <c r="H221" s="9">
        <f t="shared" si="5"/>
        <v>10738526.042496638</v>
      </c>
      <c r="I221" s="9">
        <f t="shared" si="5"/>
        <v>2213145.6040983903</v>
      </c>
      <c r="J221" s="10">
        <f t="shared" si="5"/>
        <v>87260165.100482672</v>
      </c>
      <c r="K221" s="28"/>
      <c r="L221" s="34"/>
      <c r="M221" s="34"/>
      <c r="N221" s="25"/>
      <c r="O221" s="25"/>
    </row>
    <row r="222" spans="1:28" s="29" customFormat="1" ht="17.25" customHeight="1" x14ac:dyDescent="0.35">
      <c r="A222" s="43" t="s">
        <v>72</v>
      </c>
      <c r="B222" s="211"/>
      <c r="C222" s="211"/>
      <c r="D222" s="210"/>
      <c r="E222" s="211"/>
      <c r="F222" s="210"/>
      <c r="G222" s="210"/>
      <c r="H222" s="210"/>
      <c r="J222" s="40"/>
      <c r="K222" s="28"/>
      <c r="L222" s="40"/>
      <c r="M222" s="49"/>
      <c r="Z222" s="49"/>
      <c r="AA222" s="49"/>
      <c r="AB222" s="49"/>
    </row>
    <row r="223" spans="1:28" s="29" customFormat="1" ht="12" customHeight="1" x14ac:dyDescent="0.35">
      <c r="A223" s="43" t="s">
        <v>73</v>
      </c>
      <c r="B223" s="210"/>
      <c r="C223" s="210"/>
      <c r="D223" s="210"/>
      <c r="E223" s="210"/>
      <c r="F223" s="210"/>
      <c r="G223" s="210"/>
      <c r="H223" s="210"/>
      <c r="K223" s="28"/>
      <c r="M223" s="49"/>
      <c r="Z223" s="49"/>
      <c r="AA223" s="49"/>
      <c r="AB223" s="49"/>
    </row>
    <row r="224" spans="1:28" s="29" customFormat="1" ht="16.5" customHeight="1" x14ac:dyDescent="0.35">
      <c r="A224" s="205" t="s">
        <v>260</v>
      </c>
      <c r="B224" s="210"/>
      <c r="C224" s="210"/>
      <c r="D224" s="210"/>
      <c r="E224" s="210"/>
      <c r="F224" s="210"/>
      <c r="G224" s="210"/>
      <c r="H224" s="210"/>
      <c r="K224" s="28"/>
      <c r="M224" s="49"/>
      <c r="Z224" s="49"/>
      <c r="AA224" s="49"/>
      <c r="AB224" s="49"/>
    </row>
    <row r="225" spans="1:28" s="29" customFormat="1" ht="16.5" customHeight="1" x14ac:dyDescent="0.35">
      <c r="A225" s="43" t="s">
        <v>258</v>
      </c>
      <c r="B225" s="210"/>
      <c r="C225" s="210"/>
      <c r="D225" s="43"/>
      <c r="E225" s="210"/>
      <c r="F225" s="210"/>
      <c r="G225" s="210"/>
      <c r="H225" s="210"/>
      <c r="K225" s="28"/>
      <c r="M225" s="49"/>
      <c r="Z225" s="49"/>
      <c r="AA225" s="49"/>
      <c r="AB225" s="49"/>
    </row>
    <row r="226" spans="1:28" s="25" customFormat="1" ht="21" x14ac:dyDescent="0.35">
      <c r="A226" s="205"/>
      <c r="B226" s="205"/>
      <c r="C226" s="205"/>
      <c r="D226" s="205"/>
      <c r="E226" s="205"/>
      <c r="F226" s="205"/>
      <c r="G226" s="205"/>
      <c r="H226" s="205"/>
      <c r="K226" s="28"/>
      <c r="L226" s="34"/>
      <c r="M226" s="34"/>
    </row>
    <row r="227" spans="1:28" s="25" customFormat="1" ht="21" x14ac:dyDescent="0.35">
      <c r="A227" s="212"/>
      <c r="B227" s="212"/>
      <c r="C227" s="212"/>
      <c r="D227" s="212"/>
      <c r="E227" s="212"/>
      <c r="F227" s="212"/>
      <c r="G227" s="212"/>
      <c r="H227" s="212"/>
      <c r="I227" s="75"/>
      <c r="J227" s="75"/>
      <c r="K227" s="28"/>
      <c r="L227" s="34"/>
      <c r="M227" s="34"/>
    </row>
    <row r="228" spans="1:28" s="25" customFormat="1" ht="21" x14ac:dyDescent="0.35">
      <c r="A228" s="75"/>
      <c r="B228" s="75"/>
      <c r="C228" s="75"/>
      <c r="D228" s="75"/>
      <c r="E228" s="75"/>
      <c r="F228" s="75"/>
      <c r="G228" s="75"/>
      <c r="H228" s="75"/>
      <c r="I228" s="75"/>
      <c r="J228" s="75"/>
      <c r="K228" s="28"/>
      <c r="L228" s="34"/>
      <c r="M228" s="34"/>
    </row>
    <row r="229" spans="1:28" s="25" customFormat="1" ht="21" x14ac:dyDescent="0.35">
      <c r="A229" s="75"/>
      <c r="B229" s="75"/>
      <c r="C229" s="75"/>
      <c r="D229" s="75"/>
      <c r="E229" s="75"/>
      <c r="F229" s="75"/>
      <c r="G229" s="75"/>
      <c r="H229" s="75"/>
      <c r="I229" s="75"/>
      <c r="J229" s="75"/>
      <c r="K229" s="28"/>
      <c r="L229" s="34"/>
      <c r="M229" s="34"/>
    </row>
    <row r="230" spans="1:28" s="25" customFormat="1" ht="21" x14ac:dyDescent="0.35">
      <c r="A230" s="248" t="s">
        <v>126</v>
      </c>
      <c r="B230" s="248"/>
      <c r="C230" s="248"/>
      <c r="D230" s="248"/>
      <c r="E230" s="248"/>
      <c r="F230" s="248"/>
      <c r="G230" s="248"/>
      <c r="H230" s="248"/>
      <c r="I230" s="248"/>
      <c r="J230" s="248"/>
      <c r="K230" s="28"/>
      <c r="L230" s="34"/>
      <c r="M230" s="34"/>
    </row>
    <row r="231" spans="1:28" s="25" customFormat="1" ht="3" customHeight="1" x14ac:dyDescent="0.35">
      <c r="A231" s="75"/>
      <c r="B231" s="75"/>
      <c r="C231" s="75"/>
      <c r="D231" s="75"/>
      <c r="E231" s="75"/>
      <c r="F231" s="75"/>
      <c r="G231" s="75"/>
      <c r="H231" s="75"/>
      <c r="I231" s="75"/>
      <c r="J231" s="75"/>
      <c r="K231" s="28"/>
      <c r="L231" s="34"/>
      <c r="M231" s="34"/>
    </row>
    <row r="232" spans="1:28" s="25" customFormat="1" ht="18" customHeight="1" x14ac:dyDescent="0.35">
      <c r="A232" s="248" t="s">
        <v>110</v>
      </c>
      <c r="B232" s="248"/>
      <c r="C232" s="248"/>
      <c r="D232" s="248"/>
      <c r="E232" s="248"/>
      <c r="F232" s="248"/>
      <c r="G232" s="248"/>
      <c r="H232" s="248"/>
      <c r="I232" s="248"/>
      <c r="J232" s="248"/>
      <c r="K232" s="28"/>
      <c r="L232" s="34"/>
      <c r="M232" s="34"/>
    </row>
    <row r="233" spans="1:28" s="25" customFormat="1" ht="17.25" customHeight="1" x14ac:dyDescent="0.35">
      <c r="A233" s="248" t="s">
        <v>88</v>
      </c>
      <c r="B233" s="248"/>
      <c r="C233" s="248"/>
      <c r="D233" s="248"/>
      <c r="E233" s="248"/>
      <c r="F233" s="248"/>
      <c r="G233" s="248"/>
      <c r="H233" s="248"/>
      <c r="I233" s="248"/>
      <c r="J233" s="248"/>
      <c r="K233" s="28"/>
      <c r="L233" s="34"/>
      <c r="M233" s="34"/>
    </row>
    <row r="234" spans="1:28" s="25" customFormat="1" ht="3.75" customHeight="1" thickBot="1" x14ac:dyDescent="0.4">
      <c r="A234" s="27"/>
      <c r="K234" s="28"/>
      <c r="L234" s="34"/>
      <c r="M234" s="34"/>
    </row>
    <row r="235" spans="1:28" ht="15.75" customHeight="1" x14ac:dyDescent="0.35">
      <c r="A235" s="53" t="s">
        <v>1</v>
      </c>
      <c r="B235" s="54" t="s">
        <v>2</v>
      </c>
      <c r="C235" s="54" t="s">
        <v>3</v>
      </c>
      <c r="D235" s="54" t="s">
        <v>4</v>
      </c>
      <c r="E235" s="54" t="s">
        <v>5</v>
      </c>
      <c r="F235" s="54" t="s">
        <v>6</v>
      </c>
      <c r="G235" s="54" t="s">
        <v>7</v>
      </c>
      <c r="H235" s="54" t="s">
        <v>8</v>
      </c>
      <c r="I235" s="54" t="s">
        <v>9</v>
      </c>
      <c r="J235" s="55" t="s">
        <v>10</v>
      </c>
      <c r="K235" s="28"/>
      <c r="L235" s="34"/>
      <c r="M235" s="34"/>
      <c r="N235" s="25"/>
      <c r="O235" s="25"/>
    </row>
    <row r="236" spans="1:28" ht="15" customHeight="1" x14ac:dyDescent="0.35">
      <c r="A236" s="3" t="s">
        <v>11</v>
      </c>
      <c r="B236" s="4">
        <f t="shared" ref="B236:I238" si="6">+B159</f>
        <v>139341.96342323281</v>
      </c>
      <c r="C236" s="4">
        <f t="shared" si="6"/>
        <v>6882654.2686886881</v>
      </c>
      <c r="D236" s="4">
        <f t="shared" si="6"/>
        <v>3621547.6324229348</v>
      </c>
      <c r="E236" s="4">
        <f t="shared" si="6"/>
        <v>2391254.0852804156</v>
      </c>
      <c r="F236" s="4">
        <f t="shared" si="6"/>
        <v>156230.98528552917</v>
      </c>
      <c r="G236" s="4">
        <f t="shared" si="6"/>
        <v>0</v>
      </c>
      <c r="H236" s="4">
        <f t="shared" si="6"/>
        <v>416817.42921238998</v>
      </c>
      <c r="I236" s="4">
        <f t="shared" si="6"/>
        <v>224091.76238180776</v>
      </c>
      <c r="J236" s="5">
        <f>SUM(B236:I236)</f>
        <v>13831938.126694996</v>
      </c>
      <c r="K236" s="28"/>
      <c r="L236" s="34"/>
      <c r="M236" s="34"/>
      <c r="N236" s="25"/>
      <c r="O236" s="25"/>
    </row>
    <row r="237" spans="1:28" ht="15" customHeight="1" x14ac:dyDescent="0.35">
      <c r="A237" s="3" t="s">
        <v>12</v>
      </c>
      <c r="B237" s="4">
        <f t="shared" si="6"/>
        <v>65325.075531048511</v>
      </c>
      <c r="C237" s="4">
        <f t="shared" si="6"/>
        <v>53479.750348881142</v>
      </c>
      <c r="D237" s="4">
        <f t="shared" si="6"/>
        <v>39166.949210506478</v>
      </c>
      <c r="E237" s="4">
        <f t="shared" si="6"/>
        <v>35248.508897002059</v>
      </c>
      <c r="F237" s="4">
        <f t="shared" si="6"/>
        <v>55429.416152180929</v>
      </c>
      <c r="G237" s="4">
        <f t="shared" si="6"/>
        <v>62412.324254528139</v>
      </c>
      <c r="H237" s="4">
        <f t="shared" si="6"/>
        <v>625252.55632902088</v>
      </c>
      <c r="I237" s="4">
        <f t="shared" si="6"/>
        <v>48714.419276831853</v>
      </c>
      <c r="J237" s="5">
        <f>SUM(B237:I237)</f>
        <v>985029</v>
      </c>
      <c r="K237" s="28"/>
      <c r="L237" s="34"/>
      <c r="M237" s="34"/>
      <c r="N237" s="25"/>
      <c r="O237" s="25"/>
    </row>
    <row r="238" spans="1:28" ht="15" customHeight="1" x14ac:dyDescent="0.35">
      <c r="A238" s="3" t="s">
        <v>13</v>
      </c>
      <c r="B238" s="4">
        <f t="shared" si="6"/>
        <v>820.21374045801531</v>
      </c>
      <c r="C238" s="4">
        <f t="shared" si="6"/>
        <v>389</v>
      </c>
      <c r="D238" s="4">
        <f t="shared" si="6"/>
        <v>2522</v>
      </c>
      <c r="E238" s="4">
        <f t="shared" si="6"/>
        <v>0</v>
      </c>
      <c r="F238" s="4">
        <f t="shared" si="6"/>
        <v>0</v>
      </c>
      <c r="G238" s="4">
        <f t="shared" si="6"/>
        <v>17987.786259541987</v>
      </c>
      <c r="H238" s="4">
        <f t="shared" si="6"/>
        <v>0</v>
      </c>
      <c r="I238" s="4">
        <f t="shared" si="6"/>
        <v>0</v>
      </c>
      <c r="J238" s="5">
        <f>SUM(B238:I238)</f>
        <v>21719</v>
      </c>
      <c r="K238" s="28"/>
      <c r="L238" s="34"/>
      <c r="M238" s="34"/>
      <c r="N238" s="25"/>
      <c r="O238" s="25"/>
    </row>
    <row r="239" spans="1:28" ht="15" customHeight="1" x14ac:dyDescent="0.35">
      <c r="A239" s="3" t="s">
        <v>14</v>
      </c>
      <c r="B239" s="4">
        <f t="shared" ref="B239:I239" si="7">+B162*15</f>
        <v>192849.91698470703</v>
      </c>
      <c r="C239" s="4">
        <f t="shared" si="7"/>
        <v>4624742.076676921</v>
      </c>
      <c r="D239" s="4">
        <f t="shared" si="7"/>
        <v>574083.9664325082</v>
      </c>
      <c r="E239" s="4">
        <f t="shared" si="7"/>
        <v>178781.99892459853</v>
      </c>
      <c r="F239" s="4">
        <f t="shared" si="7"/>
        <v>932152.40486622322</v>
      </c>
      <c r="G239" s="4">
        <f t="shared" si="7"/>
        <v>736151.99694110733</v>
      </c>
      <c r="H239" s="4">
        <f t="shared" si="7"/>
        <v>39460.347617914194</v>
      </c>
      <c r="I239" s="4">
        <f t="shared" si="7"/>
        <v>1638992.291556021</v>
      </c>
      <c r="J239" s="5">
        <f>SUM(B239:I239)</f>
        <v>8917215</v>
      </c>
      <c r="K239" s="28"/>
      <c r="L239" s="34"/>
      <c r="M239" s="34"/>
      <c r="N239" s="25"/>
      <c r="O239" s="25"/>
    </row>
    <row r="240" spans="1:28" ht="15" customHeight="1" x14ac:dyDescent="0.35">
      <c r="A240" s="3" t="s">
        <v>15</v>
      </c>
      <c r="B240" s="4">
        <f t="shared" ref="B240:I249" si="8">+B163</f>
        <v>4.6937672782106059</v>
      </c>
      <c r="C240" s="4">
        <f t="shared" si="8"/>
        <v>1144.5817177620584</v>
      </c>
      <c r="D240" s="4">
        <f t="shared" si="8"/>
        <v>20289.877398550419</v>
      </c>
      <c r="E240" s="4">
        <f t="shared" si="8"/>
        <v>28</v>
      </c>
      <c r="F240" s="4">
        <f t="shared" si="8"/>
        <v>188.40920653604934</v>
      </c>
      <c r="G240" s="4">
        <f t="shared" si="8"/>
        <v>5</v>
      </c>
      <c r="H240" s="4">
        <f t="shared" si="8"/>
        <v>105402.23689641416</v>
      </c>
      <c r="I240" s="4">
        <f t="shared" si="8"/>
        <v>15138.201013459096</v>
      </c>
      <c r="J240" s="5">
        <f t="shared" ref="J240:J287" si="9">SUM(B240:I240)</f>
        <v>142201</v>
      </c>
      <c r="K240" s="28"/>
      <c r="L240" s="34"/>
      <c r="M240" s="34"/>
      <c r="N240" s="25"/>
      <c r="O240" s="25"/>
    </row>
    <row r="241" spans="1:15" ht="15" customHeight="1" x14ac:dyDescent="0.35">
      <c r="A241" s="3" t="s">
        <v>16</v>
      </c>
      <c r="B241" s="4">
        <f t="shared" si="8"/>
        <v>10310.433486840851</v>
      </c>
      <c r="C241" s="4">
        <f t="shared" si="8"/>
        <v>6870.4962341135279</v>
      </c>
      <c r="D241" s="4">
        <f t="shared" si="8"/>
        <v>15309.00405649489</v>
      </c>
      <c r="E241" s="4">
        <f t="shared" si="8"/>
        <v>23779.937679388735</v>
      </c>
      <c r="F241" s="4">
        <f t="shared" si="8"/>
        <v>31252.160823405415</v>
      </c>
      <c r="G241" s="4">
        <f t="shared" si="8"/>
        <v>12767.360419162103</v>
      </c>
      <c r="H241" s="4">
        <f t="shared" si="8"/>
        <v>326537.60730059445</v>
      </c>
      <c r="I241" s="4">
        <f t="shared" si="8"/>
        <v>16106</v>
      </c>
      <c r="J241" s="5">
        <f t="shared" si="9"/>
        <v>442933</v>
      </c>
      <c r="K241" s="28"/>
      <c r="L241" s="34"/>
      <c r="M241" s="34"/>
      <c r="N241" s="25"/>
      <c r="O241" s="25"/>
    </row>
    <row r="242" spans="1:15" ht="15" customHeight="1" x14ac:dyDescent="0.35">
      <c r="A242" s="3" t="s">
        <v>17</v>
      </c>
      <c r="B242" s="4">
        <f t="shared" si="8"/>
        <v>801.92597319406309</v>
      </c>
      <c r="C242" s="4">
        <f t="shared" si="8"/>
        <v>2937.8800678465109</v>
      </c>
      <c r="D242" s="4">
        <f t="shared" si="8"/>
        <v>19195.393938455585</v>
      </c>
      <c r="E242" s="4">
        <f t="shared" si="8"/>
        <v>1970.4465835689582</v>
      </c>
      <c r="F242" s="4">
        <f t="shared" si="8"/>
        <v>6498.9266769802507</v>
      </c>
      <c r="G242" s="4">
        <f t="shared" si="8"/>
        <v>47189.500240955058</v>
      </c>
      <c r="H242" s="4">
        <f t="shared" si="8"/>
        <v>176530.78427730265</v>
      </c>
      <c r="I242" s="4">
        <f t="shared" si="8"/>
        <v>126236.14224169691</v>
      </c>
      <c r="J242" s="5">
        <f t="shared" si="9"/>
        <v>381361</v>
      </c>
      <c r="K242" s="28"/>
      <c r="L242" s="34"/>
      <c r="M242" s="34"/>
      <c r="N242" s="25"/>
      <c r="O242" s="25"/>
    </row>
    <row r="243" spans="1:15" ht="15" customHeight="1" x14ac:dyDescent="0.35">
      <c r="A243" s="3" t="s">
        <v>18</v>
      </c>
      <c r="B243" s="4">
        <f t="shared" si="8"/>
        <v>82.124172481660409</v>
      </c>
      <c r="C243" s="4">
        <f t="shared" si="8"/>
        <v>0</v>
      </c>
      <c r="D243" s="4">
        <f t="shared" si="8"/>
        <v>146</v>
      </c>
      <c r="E243" s="4">
        <f t="shared" si="8"/>
        <v>0</v>
      </c>
      <c r="F243" s="4">
        <f t="shared" si="8"/>
        <v>4981.3338329473263</v>
      </c>
      <c r="G243" s="4">
        <f t="shared" si="8"/>
        <v>2964.4043618509136</v>
      </c>
      <c r="H243" s="4">
        <f t="shared" si="8"/>
        <v>6221.9202414157508</v>
      </c>
      <c r="I243" s="4">
        <f t="shared" si="8"/>
        <v>0</v>
      </c>
      <c r="J243" s="5">
        <f t="shared" si="9"/>
        <v>14395.782608695652</v>
      </c>
      <c r="K243" s="28"/>
      <c r="L243" s="34"/>
      <c r="M243" s="34"/>
      <c r="N243" s="25"/>
      <c r="O243" s="25"/>
    </row>
    <row r="244" spans="1:15" ht="15" customHeight="1" x14ac:dyDescent="0.35">
      <c r="A244" s="3" t="s">
        <v>19</v>
      </c>
      <c r="B244" s="4">
        <f t="shared" si="8"/>
        <v>5409.7902936898699</v>
      </c>
      <c r="C244" s="4">
        <f t="shared" si="8"/>
        <v>19262.880062456541</v>
      </c>
      <c r="D244" s="4">
        <f t="shared" si="8"/>
        <v>50916.734641915202</v>
      </c>
      <c r="E244" s="4">
        <f t="shared" si="8"/>
        <v>3030.0135851820373</v>
      </c>
      <c r="F244" s="4">
        <f t="shared" si="8"/>
        <v>42032.46041726775</v>
      </c>
      <c r="G244" s="4">
        <f t="shared" si="8"/>
        <v>88813.216040391912</v>
      </c>
      <c r="H244" s="4">
        <f t="shared" si="8"/>
        <v>329557.30383708526</v>
      </c>
      <c r="I244" s="4">
        <f t="shared" si="8"/>
        <v>6664.6011220114506</v>
      </c>
      <c r="J244" s="5">
        <f t="shared" si="9"/>
        <v>545687</v>
      </c>
      <c r="K244" s="28"/>
      <c r="L244" s="34"/>
      <c r="M244" s="34"/>
      <c r="N244" s="25"/>
      <c r="O244" s="25"/>
    </row>
    <row r="245" spans="1:15" ht="15" customHeight="1" x14ac:dyDescent="0.35">
      <c r="A245" s="3" t="s">
        <v>90</v>
      </c>
      <c r="B245" s="4">
        <f t="shared" si="8"/>
        <v>93129.717117988388</v>
      </c>
      <c r="C245" s="4">
        <f t="shared" si="8"/>
        <v>0</v>
      </c>
      <c r="D245" s="4">
        <f t="shared" si="8"/>
        <v>112.28288201160541</v>
      </c>
      <c r="E245" s="4">
        <f t="shared" si="8"/>
        <v>821</v>
      </c>
      <c r="F245" s="4">
        <f t="shared" si="8"/>
        <v>0</v>
      </c>
      <c r="G245" s="4">
        <f t="shared" si="8"/>
        <v>0</v>
      </c>
      <c r="H245" s="4">
        <f t="shared" si="8"/>
        <v>0</v>
      </c>
      <c r="I245" s="4">
        <f t="shared" si="8"/>
        <v>0</v>
      </c>
      <c r="J245" s="5">
        <f t="shared" si="9"/>
        <v>94063</v>
      </c>
      <c r="K245" s="28"/>
      <c r="L245" s="34"/>
      <c r="M245" s="34"/>
      <c r="N245" s="25"/>
      <c r="O245" s="25"/>
    </row>
    <row r="246" spans="1:15" ht="15" customHeight="1" x14ac:dyDescent="0.35">
      <c r="A246" s="3" t="s">
        <v>20</v>
      </c>
      <c r="B246" s="4">
        <f t="shared" si="8"/>
        <v>203647.18494990471</v>
      </c>
      <c r="C246" s="4">
        <f t="shared" si="8"/>
        <v>150796.82210019673</v>
      </c>
      <c r="D246" s="4">
        <f t="shared" si="8"/>
        <v>19484.554899250907</v>
      </c>
      <c r="E246" s="4">
        <f t="shared" si="8"/>
        <v>319700.74666274793</v>
      </c>
      <c r="F246" s="4">
        <f t="shared" si="8"/>
        <v>49118.022744830094</v>
      </c>
      <c r="G246" s="4">
        <f t="shared" si="8"/>
        <v>29768.759999474973</v>
      </c>
      <c r="H246" s="4">
        <f t="shared" si="8"/>
        <v>348767.71474039659</v>
      </c>
      <c r="I246" s="4">
        <f t="shared" si="8"/>
        <v>41861.193903198073</v>
      </c>
      <c r="J246" s="5">
        <f t="shared" si="9"/>
        <v>1163145</v>
      </c>
      <c r="K246" s="28"/>
      <c r="L246" s="34"/>
      <c r="M246" s="34"/>
      <c r="N246" s="25"/>
      <c r="O246" s="25"/>
    </row>
    <row r="247" spans="1:15" ht="15" customHeight="1" x14ac:dyDescent="0.35">
      <c r="A247" s="3" t="s">
        <v>21</v>
      </c>
      <c r="B247" s="4">
        <f t="shared" si="8"/>
        <v>28220.402332881426</v>
      </c>
      <c r="C247" s="4">
        <f t="shared" si="8"/>
        <v>217578.77786096744</v>
      </c>
      <c r="D247" s="4">
        <f t="shared" si="8"/>
        <v>3307.2421986716731</v>
      </c>
      <c r="E247" s="4">
        <f t="shared" si="8"/>
        <v>61376.486004588398</v>
      </c>
      <c r="F247" s="4">
        <f t="shared" si="8"/>
        <v>101070.83741279208</v>
      </c>
      <c r="G247" s="4">
        <f t="shared" si="8"/>
        <v>156116.26049060401</v>
      </c>
      <c r="H247" s="4">
        <f t="shared" si="8"/>
        <v>1478.075072816993</v>
      </c>
      <c r="I247" s="4">
        <f t="shared" si="8"/>
        <v>123503.91862667799</v>
      </c>
      <c r="J247" s="5">
        <f t="shared" si="9"/>
        <v>692652</v>
      </c>
      <c r="K247" s="28"/>
      <c r="L247" s="34"/>
      <c r="M247" s="34"/>
      <c r="N247" s="25"/>
      <c r="O247" s="25"/>
    </row>
    <row r="248" spans="1:15" ht="15" customHeight="1" x14ac:dyDescent="0.35">
      <c r="A248" s="3" t="s">
        <v>22</v>
      </c>
      <c r="B248" s="4">
        <f t="shared" si="8"/>
        <v>0</v>
      </c>
      <c r="C248" s="4">
        <f t="shared" si="8"/>
        <v>0</v>
      </c>
      <c r="D248" s="4">
        <f t="shared" si="8"/>
        <v>0</v>
      </c>
      <c r="E248" s="4">
        <f t="shared" si="8"/>
        <v>1851790.79524847</v>
      </c>
      <c r="F248" s="4">
        <f t="shared" si="8"/>
        <v>57860.231848931064</v>
      </c>
      <c r="G248" s="4">
        <f t="shared" si="8"/>
        <v>12923.463678635235</v>
      </c>
      <c r="H248" s="4">
        <f t="shared" si="8"/>
        <v>29744.509223963916</v>
      </c>
      <c r="I248" s="4">
        <f t="shared" si="8"/>
        <v>0</v>
      </c>
      <c r="J248" s="5">
        <f t="shared" si="9"/>
        <v>1952319.0000000002</v>
      </c>
      <c r="K248" s="28"/>
      <c r="L248" s="34"/>
      <c r="M248" s="34"/>
      <c r="N248" s="25"/>
      <c r="O248" s="25"/>
    </row>
    <row r="249" spans="1:15" ht="15" customHeight="1" x14ac:dyDescent="0.35">
      <c r="A249" s="3" t="s">
        <v>23</v>
      </c>
      <c r="B249" s="4">
        <f t="shared" si="8"/>
        <v>99659.12561168884</v>
      </c>
      <c r="C249" s="4">
        <f t="shared" si="8"/>
        <v>242826.80875916698</v>
      </c>
      <c r="D249" s="4">
        <f t="shared" si="8"/>
        <v>5342.5339187961436</v>
      </c>
      <c r="E249" s="4">
        <f t="shared" si="8"/>
        <v>72422.112355464749</v>
      </c>
      <c r="F249" s="4">
        <f t="shared" si="8"/>
        <v>89505.654018256319</v>
      </c>
      <c r="G249" s="4">
        <f t="shared" si="8"/>
        <v>115109.23221887485</v>
      </c>
      <c r="H249" s="4">
        <f t="shared" si="8"/>
        <v>2925.9834722934966</v>
      </c>
      <c r="I249" s="4">
        <f t="shared" si="8"/>
        <v>62416.549645458617</v>
      </c>
      <c r="J249" s="5">
        <f t="shared" si="9"/>
        <v>690208</v>
      </c>
      <c r="K249" s="28"/>
      <c r="L249" s="34"/>
      <c r="M249" s="34"/>
      <c r="N249" s="25"/>
      <c r="O249" s="25"/>
    </row>
    <row r="250" spans="1:15" ht="15" customHeight="1" x14ac:dyDescent="0.35">
      <c r="A250" s="3" t="s">
        <v>24</v>
      </c>
      <c r="B250" s="4">
        <f t="shared" ref="B250:I257" si="10">+B173</f>
        <v>821493.67348137987</v>
      </c>
      <c r="C250" s="4">
        <f t="shared" si="10"/>
        <v>352872.94558292197</v>
      </c>
      <c r="D250" s="4">
        <f t="shared" si="10"/>
        <v>473191.78637281875</v>
      </c>
      <c r="E250" s="4">
        <f t="shared" si="10"/>
        <v>1037104.458369247</v>
      </c>
      <c r="F250" s="4">
        <f t="shared" si="10"/>
        <v>167180.63317833253</v>
      </c>
      <c r="G250" s="4">
        <f t="shared" si="10"/>
        <v>102832.02648084867</v>
      </c>
      <c r="H250" s="4">
        <f t="shared" si="10"/>
        <v>360498.09456622566</v>
      </c>
      <c r="I250" s="4">
        <f t="shared" si="10"/>
        <v>224400.38196822515</v>
      </c>
      <c r="J250" s="5">
        <f t="shared" si="9"/>
        <v>3539573.9999999995</v>
      </c>
      <c r="K250" s="28"/>
      <c r="L250" s="34"/>
      <c r="M250" s="34"/>
      <c r="N250" s="25"/>
      <c r="O250" s="25"/>
    </row>
    <row r="251" spans="1:15" ht="15" customHeight="1" x14ac:dyDescent="0.35">
      <c r="A251" s="3" t="s">
        <v>91</v>
      </c>
      <c r="B251" s="4">
        <f t="shared" si="10"/>
        <v>0</v>
      </c>
      <c r="C251" s="4">
        <f t="shared" si="10"/>
        <v>11490.929824561403</v>
      </c>
      <c r="D251" s="4">
        <f t="shared" si="10"/>
        <v>7</v>
      </c>
      <c r="E251" s="4">
        <f t="shared" si="10"/>
        <v>229.07017543859649</v>
      </c>
      <c r="F251" s="4">
        <f t="shared" si="10"/>
        <v>6000</v>
      </c>
      <c r="G251" s="4">
        <f t="shared" si="10"/>
        <v>0</v>
      </c>
      <c r="H251" s="4">
        <f t="shared" si="10"/>
        <v>0</v>
      </c>
      <c r="I251" s="4">
        <f t="shared" si="10"/>
        <v>722</v>
      </c>
      <c r="J251" s="5">
        <f t="shared" si="9"/>
        <v>18449</v>
      </c>
      <c r="K251" s="28"/>
      <c r="L251" s="34"/>
      <c r="M251" s="34"/>
      <c r="N251" s="25"/>
      <c r="O251" s="25"/>
    </row>
    <row r="252" spans="1:15" ht="15" customHeight="1" x14ac:dyDescent="0.35">
      <c r="A252" s="3" t="s">
        <v>25</v>
      </c>
      <c r="B252" s="4">
        <f t="shared" si="10"/>
        <v>81957.480624953416</v>
      </c>
      <c r="C252" s="4">
        <f t="shared" si="10"/>
        <v>101803.87356893106</v>
      </c>
      <c r="D252" s="4">
        <f t="shared" si="10"/>
        <v>150454.63698039408</v>
      </c>
      <c r="E252" s="4">
        <f t="shared" si="10"/>
        <v>348257.35922761785</v>
      </c>
      <c r="F252" s="4">
        <f t="shared" si="10"/>
        <v>106054.98283925319</v>
      </c>
      <c r="G252" s="4">
        <f t="shared" si="10"/>
        <v>86236.079604491664</v>
      </c>
      <c r="H252" s="4">
        <f t="shared" si="10"/>
        <v>136057.88638238513</v>
      </c>
      <c r="I252" s="4">
        <f t="shared" si="10"/>
        <v>6167.7007719736339</v>
      </c>
      <c r="J252" s="5">
        <f t="shared" si="9"/>
        <v>1016990</v>
      </c>
      <c r="K252" s="28"/>
      <c r="L252" s="34"/>
      <c r="M252" s="34"/>
      <c r="N252" s="25"/>
      <c r="O252" s="25"/>
    </row>
    <row r="253" spans="1:15" ht="15" customHeight="1" x14ac:dyDescent="0.35">
      <c r="A253" s="3" t="s">
        <v>26</v>
      </c>
      <c r="B253" s="4">
        <f t="shared" si="10"/>
        <v>0</v>
      </c>
      <c r="C253" s="4">
        <f t="shared" si="10"/>
        <v>0</v>
      </c>
      <c r="D253" s="4">
        <f t="shared" si="10"/>
        <v>0</v>
      </c>
      <c r="E253" s="4">
        <f t="shared" si="10"/>
        <v>33453</v>
      </c>
      <c r="F253" s="4">
        <f t="shared" si="10"/>
        <v>0</v>
      </c>
      <c r="G253" s="4">
        <f t="shared" si="10"/>
        <v>0</v>
      </c>
      <c r="H253" s="4">
        <f t="shared" si="10"/>
        <v>0</v>
      </c>
      <c r="I253" s="4">
        <f t="shared" si="10"/>
        <v>0</v>
      </c>
      <c r="J253" s="5">
        <f t="shared" si="9"/>
        <v>33453</v>
      </c>
      <c r="K253" s="28"/>
      <c r="L253" s="34"/>
      <c r="M253" s="34"/>
      <c r="N253" s="25"/>
      <c r="O253" s="25"/>
    </row>
    <row r="254" spans="1:15" ht="15" customHeight="1" x14ac:dyDescent="0.35">
      <c r="A254" s="3" t="s">
        <v>27</v>
      </c>
      <c r="B254" s="4">
        <f t="shared" si="10"/>
        <v>38907.74490409001</v>
      </c>
      <c r="C254" s="4">
        <f t="shared" si="10"/>
        <v>280118.86778510222</v>
      </c>
      <c r="D254" s="4">
        <f t="shared" si="10"/>
        <v>89650.799621753555</v>
      </c>
      <c r="E254" s="4">
        <f t="shared" si="10"/>
        <v>78871.569113011865</v>
      </c>
      <c r="F254" s="4">
        <f t="shared" si="10"/>
        <v>105168.53560536492</v>
      </c>
      <c r="G254" s="4">
        <f t="shared" si="10"/>
        <v>81523.438749772395</v>
      </c>
      <c r="H254" s="4">
        <f t="shared" si="10"/>
        <v>117515.04361400109</v>
      </c>
      <c r="I254" s="4">
        <f t="shared" si="10"/>
        <v>95205.203275301217</v>
      </c>
      <c r="J254" s="5">
        <f t="shared" si="9"/>
        <v>886961.20266839734</v>
      </c>
      <c r="K254" s="28"/>
      <c r="L254" s="34"/>
      <c r="M254" s="34"/>
      <c r="N254" s="25"/>
      <c r="O254" s="25"/>
    </row>
    <row r="255" spans="1:15" ht="15" customHeight="1" x14ac:dyDescent="0.35">
      <c r="A255" s="3" t="s">
        <v>28</v>
      </c>
      <c r="B255" s="4">
        <f t="shared" si="10"/>
        <v>103845.79721409404</v>
      </c>
      <c r="C255" s="4">
        <f t="shared" si="10"/>
        <v>35205.859641504074</v>
      </c>
      <c r="D255" s="4">
        <f t="shared" si="10"/>
        <v>22954.813863701482</v>
      </c>
      <c r="E255" s="4">
        <f t="shared" si="10"/>
        <v>180620.29944201521</v>
      </c>
      <c r="F255" s="4">
        <f t="shared" si="10"/>
        <v>51260.915717386066</v>
      </c>
      <c r="G255" s="4">
        <f t="shared" si="10"/>
        <v>52340.342417104039</v>
      </c>
      <c r="H255" s="4">
        <f t="shared" si="10"/>
        <v>143856.15831641271</v>
      </c>
      <c r="I255" s="4">
        <f t="shared" si="10"/>
        <v>1869.8133877824121</v>
      </c>
      <c r="J255" s="5">
        <f t="shared" si="9"/>
        <v>591954.00000000012</v>
      </c>
      <c r="K255" s="28"/>
      <c r="L255" s="34"/>
      <c r="M255" s="34"/>
      <c r="N255" s="25"/>
      <c r="O255" s="25"/>
    </row>
    <row r="256" spans="1:15" ht="15" customHeight="1" x14ac:dyDescent="0.35">
      <c r="A256" s="3" t="s">
        <v>29</v>
      </c>
      <c r="B256" s="4">
        <f t="shared" si="10"/>
        <v>81798.689776785541</v>
      </c>
      <c r="C256" s="4">
        <f t="shared" si="10"/>
        <v>0</v>
      </c>
      <c r="D256" s="4">
        <f t="shared" si="10"/>
        <v>29598.816307551213</v>
      </c>
      <c r="E256" s="4">
        <f t="shared" si="10"/>
        <v>156670.31062946562</v>
      </c>
      <c r="F256" s="4">
        <f t="shared" si="10"/>
        <v>320332.38194084133</v>
      </c>
      <c r="G256" s="4">
        <f t="shared" si="10"/>
        <v>118952.68433039365</v>
      </c>
      <c r="H256" s="4">
        <f t="shared" si="10"/>
        <v>591768.91743733815</v>
      </c>
      <c r="I256" s="4">
        <f t="shared" si="10"/>
        <v>3843.199577624423</v>
      </c>
      <c r="J256" s="5">
        <f t="shared" si="9"/>
        <v>1302965</v>
      </c>
      <c r="K256" s="28"/>
      <c r="L256" s="34"/>
      <c r="M256" s="34"/>
      <c r="N256" s="25"/>
      <c r="O256" s="25"/>
    </row>
    <row r="257" spans="1:15" ht="15" customHeight="1" x14ac:dyDescent="0.35">
      <c r="A257" s="3" t="s">
        <v>30</v>
      </c>
      <c r="B257" s="4">
        <f t="shared" si="10"/>
        <v>79335.006973128387</v>
      </c>
      <c r="C257" s="4">
        <f t="shared" si="10"/>
        <v>11676.806422133022</v>
      </c>
      <c r="D257" s="4">
        <f t="shared" si="10"/>
        <v>5384.9486508074633</v>
      </c>
      <c r="E257" s="4">
        <f t="shared" si="10"/>
        <v>56109.161332007832</v>
      </c>
      <c r="F257" s="4">
        <f t="shared" si="10"/>
        <v>150661.09490126953</v>
      </c>
      <c r="G257" s="4">
        <f t="shared" si="10"/>
        <v>20920.720027464275</v>
      </c>
      <c r="H257" s="4">
        <f t="shared" si="10"/>
        <v>31184.211867393602</v>
      </c>
      <c r="I257" s="4">
        <f t="shared" si="10"/>
        <v>2143.0498257958761</v>
      </c>
      <c r="J257" s="5">
        <f t="shared" si="9"/>
        <v>357414.99999999994</v>
      </c>
      <c r="K257" s="28"/>
      <c r="L257" s="34"/>
      <c r="M257" s="34"/>
      <c r="N257" s="25"/>
      <c r="O257" s="25"/>
    </row>
    <row r="258" spans="1:15" ht="15" customHeight="1" x14ac:dyDescent="0.35">
      <c r="A258" s="3" t="s">
        <v>31</v>
      </c>
      <c r="B258" s="4">
        <f t="shared" ref="B258:I258" si="11">+B181*1.6</f>
        <v>1941.1721628168202</v>
      </c>
      <c r="C258" s="4">
        <f t="shared" si="11"/>
        <v>1237.6887376700295</v>
      </c>
      <c r="D258" s="4">
        <f t="shared" si="11"/>
        <v>67.090527153366224</v>
      </c>
      <c r="E258" s="4">
        <f t="shared" si="11"/>
        <v>116091.28538608298</v>
      </c>
      <c r="F258" s="4">
        <f t="shared" si="11"/>
        <v>242.32551722433152</v>
      </c>
      <c r="G258" s="4">
        <f t="shared" si="11"/>
        <v>49.612847113409401</v>
      </c>
      <c r="H258" s="4">
        <f t="shared" si="11"/>
        <v>15985.363008187831</v>
      </c>
      <c r="I258" s="4">
        <f t="shared" si="11"/>
        <v>667.06181375125141</v>
      </c>
      <c r="J258" s="5">
        <f t="shared" si="9"/>
        <v>136281.60000000003</v>
      </c>
      <c r="K258" s="28"/>
      <c r="L258" s="34"/>
      <c r="M258" s="34"/>
      <c r="N258" s="25"/>
      <c r="O258" s="25"/>
    </row>
    <row r="259" spans="1:15" ht="15" customHeight="1" x14ac:dyDescent="0.35">
      <c r="A259" s="3" t="s">
        <v>32</v>
      </c>
      <c r="B259" s="4">
        <f t="shared" ref="B259:I259" si="12">+B182*35</f>
        <v>945</v>
      </c>
      <c r="C259" s="4">
        <f t="shared" si="12"/>
        <v>5699.2473324171833</v>
      </c>
      <c r="D259" s="4">
        <f t="shared" si="12"/>
        <v>3911.7225859247137</v>
      </c>
      <c r="E259" s="4">
        <f t="shared" si="12"/>
        <v>718897.89977247838</v>
      </c>
      <c r="F259" s="4">
        <f t="shared" si="12"/>
        <v>142094.17702154754</v>
      </c>
      <c r="G259" s="4">
        <f t="shared" si="12"/>
        <v>19936.799337751923</v>
      </c>
      <c r="H259" s="4">
        <f t="shared" si="12"/>
        <v>12702.606736614516</v>
      </c>
      <c r="I259" s="4">
        <f t="shared" si="12"/>
        <v>17397.547213265774</v>
      </c>
      <c r="J259" s="5">
        <f t="shared" si="9"/>
        <v>921585</v>
      </c>
      <c r="K259" s="28"/>
      <c r="L259" s="34"/>
      <c r="M259" s="34"/>
      <c r="N259" s="25"/>
      <c r="O259" s="25"/>
    </row>
    <row r="260" spans="1:15" ht="15" customHeight="1" x14ac:dyDescent="0.35">
      <c r="A260" s="3" t="s">
        <v>33</v>
      </c>
      <c r="B260" s="4">
        <f t="shared" ref="B260:I260" si="13">+B183*15</f>
        <v>435</v>
      </c>
      <c r="C260" s="4">
        <f t="shared" si="13"/>
        <v>270.5456479886513</v>
      </c>
      <c r="D260" s="4">
        <f t="shared" si="13"/>
        <v>12242.856504065017</v>
      </c>
      <c r="E260" s="4">
        <f t="shared" si="13"/>
        <v>5264175.0164321857</v>
      </c>
      <c r="F260" s="4">
        <f t="shared" si="13"/>
        <v>150</v>
      </c>
      <c r="G260" s="4">
        <f t="shared" si="13"/>
        <v>109465.64050863903</v>
      </c>
      <c r="H260" s="4">
        <f t="shared" si="13"/>
        <v>48600.940907121956</v>
      </c>
      <c r="I260" s="4">
        <f t="shared" si="13"/>
        <v>0</v>
      </c>
      <c r="J260" s="5">
        <f t="shared" si="9"/>
        <v>5435340</v>
      </c>
      <c r="K260" s="28"/>
      <c r="L260" s="34"/>
      <c r="M260" s="34"/>
      <c r="N260" s="25"/>
      <c r="O260" s="25"/>
    </row>
    <row r="261" spans="1:15" ht="15" customHeight="1" x14ac:dyDescent="0.35">
      <c r="A261" s="3" t="s">
        <v>34</v>
      </c>
      <c r="B261" s="4">
        <f t="shared" ref="B261:I274" si="14">+B184</f>
        <v>54715.04951884866</v>
      </c>
      <c r="C261" s="4">
        <f t="shared" si="14"/>
        <v>16448.769324396369</v>
      </c>
      <c r="D261" s="4">
        <f t="shared" si="14"/>
        <v>2926.9674326155437</v>
      </c>
      <c r="E261" s="4">
        <f t="shared" si="14"/>
        <v>19951.643193899523</v>
      </c>
      <c r="F261" s="4">
        <f t="shared" si="14"/>
        <v>523615.20220478927</v>
      </c>
      <c r="G261" s="4">
        <f t="shared" si="14"/>
        <v>71990.689060982317</v>
      </c>
      <c r="H261" s="4">
        <f t="shared" si="14"/>
        <v>44029.934630644086</v>
      </c>
      <c r="I261" s="4">
        <f t="shared" si="14"/>
        <v>2069.7446338242471</v>
      </c>
      <c r="J261" s="5">
        <f t="shared" si="9"/>
        <v>735747.99999999988</v>
      </c>
      <c r="K261" s="28"/>
      <c r="L261" s="34"/>
      <c r="M261" s="34"/>
      <c r="N261" s="25"/>
      <c r="O261" s="25"/>
    </row>
    <row r="262" spans="1:15" ht="15" customHeight="1" x14ac:dyDescent="0.35">
      <c r="A262" s="3" t="s">
        <v>35</v>
      </c>
      <c r="B262" s="4">
        <f t="shared" si="14"/>
        <v>0</v>
      </c>
      <c r="C262" s="4">
        <f t="shared" si="14"/>
        <v>0</v>
      </c>
      <c r="D262" s="4">
        <f t="shared" si="14"/>
        <v>553168.68248545832</v>
      </c>
      <c r="E262" s="4">
        <f t="shared" si="14"/>
        <v>0</v>
      </c>
      <c r="F262" s="4">
        <f t="shared" si="14"/>
        <v>0</v>
      </c>
      <c r="G262" s="4">
        <f t="shared" si="14"/>
        <v>0</v>
      </c>
      <c r="H262" s="4">
        <f t="shared" si="14"/>
        <v>4066831.317514542</v>
      </c>
      <c r="I262" s="4">
        <f t="shared" si="14"/>
        <v>0</v>
      </c>
      <c r="J262" s="5">
        <f t="shared" si="9"/>
        <v>4620000</v>
      </c>
      <c r="K262" s="28"/>
      <c r="L262" s="34"/>
      <c r="M262" s="34"/>
      <c r="N262" s="25"/>
      <c r="O262" s="25"/>
    </row>
    <row r="263" spans="1:15" ht="15" customHeight="1" x14ac:dyDescent="0.35">
      <c r="A263" s="3" t="s">
        <v>36</v>
      </c>
      <c r="B263" s="4">
        <f t="shared" si="14"/>
        <v>395</v>
      </c>
      <c r="C263" s="4">
        <f t="shared" si="14"/>
        <v>133.88133175471879</v>
      </c>
      <c r="D263" s="4">
        <f t="shared" si="14"/>
        <v>0</v>
      </c>
      <c r="E263" s="4">
        <f t="shared" si="14"/>
        <v>917465.11789087742</v>
      </c>
      <c r="F263" s="4">
        <f t="shared" si="14"/>
        <v>77629.720146746593</v>
      </c>
      <c r="G263" s="4">
        <f t="shared" si="14"/>
        <v>17034.198565703515</v>
      </c>
      <c r="H263" s="4">
        <f t="shared" si="14"/>
        <v>7159.3292541601504</v>
      </c>
      <c r="I263" s="4">
        <f t="shared" si="14"/>
        <v>136.7528107575942</v>
      </c>
      <c r="J263" s="5">
        <f t="shared" si="9"/>
        <v>1019954</v>
      </c>
      <c r="K263" s="28"/>
      <c r="L263" s="34"/>
      <c r="M263" s="34"/>
      <c r="N263" s="25"/>
      <c r="O263" s="25"/>
    </row>
    <row r="264" spans="1:15" ht="15" customHeight="1" x14ac:dyDescent="0.35">
      <c r="A264" s="3" t="s">
        <v>37</v>
      </c>
      <c r="B264" s="4">
        <f t="shared" si="14"/>
        <v>1073</v>
      </c>
      <c r="C264" s="4">
        <f t="shared" si="14"/>
        <v>34.416077104480671</v>
      </c>
      <c r="D264" s="4">
        <f t="shared" si="14"/>
        <v>0</v>
      </c>
      <c r="E264" s="4">
        <f t="shared" si="14"/>
        <v>169543.67333780328</v>
      </c>
      <c r="F264" s="4">
        <f t="shared" si="14"/>
        <v>5363.5660103314658</v>
      </c>
      <c r="G264" s="4">
        <f t="shared" si="14"/>
        <v>4803.791686824894</v>
      </c>
      <c r="H264" s="4">
        <f t="shared" si="14"/>
        <v>34981.52981811123</v>
      </c>
      <c r="I264" s="4">
        <f t="shared" si="14"/>
        <v>169.02306982466934</v>
      </c>
      <c r="J264" s="5">
        <f t="shared" si="9"/>
        <v>215969.00000000006</v>
      </c>
      <c r="K264" s="28"/>
      <c r="L264" s="34"/>
      <c r="M264" s="34"/>
      <c r="N264" s="25"/>
      <c r="O264" s="25"/>
    </row>
    <row r="265" spans="1:15" ht="15" customHeight="1" x14ac:dyDescent="0.35">
      <c r="A265" s="3" t="s">
        <v>38</v>
      </c>
      <c r="B265" s="4">
        <f t="shared" si="14"/>
        <v>9411.9816761849543</v>
      </c>
      <c r="C265" s="4">
        <f t="shared" si="14"/>
        <v>43.281272402178821</v>
      </c>
      <c r="D265" s="4">
        <f t="shared" si="14"/>
        <v>0</v>
      </c>
      <c r="E265" s="4">
        <f t="shared" si="14"/>
        <v>21779.133062639026</v>
      </c>
      <c r="F265" s="4">
        <f t="shared" si="14"/>
        <v>407.18437065637067</v>
      </c>
      <c r="G265" s="4">
        <f t="shared" si="14"/>
        <v>15.874431301182893</v>
      </c>
      <c r="H265" s="4">
        <f t="shared" si="14"/>
        <v>0</v>
      </c>
      <c r="I265" s="4">
        <f t="shared" si="14"/>
        <v>756.5451868162852</v>
      </c>
      <c r="J265" s="5">
        <f t="shared" si="9"/>
        <v>32413.999999999996</v>
      </c>
      <c r="K265" s="28"/>
      <c r="L265" s="34"/>
      <c r="M265" s="34"/>
      <c r="N265" s="25"/>
      <c r="O265" s="25"/>
    </row>
    <row r="266" spans="1:15" ht="15" customHeight="1" x14ac:dyDescent="0.35">
      <c r="A266" s="3" t="s">
        <v>39</v>
      </c>
      <c r="B266" s="4">
        <f t="shared" si="14"/>
        <v>0</v>
      </c>
      <c r="C266" s="4">
        <f t="shared" si="14"/>
        <v>0</v>
      </c>
      <c r="D266" s="4">
        <f t="shared" si="14"/>
        <v>0</v>
      </c>
      <c r="E266" s="4">
        <f t="shared" si="14"/>
        <v>77661</v>
      </c>
      <c r="F266" s="4">
        <f t="shared" si="14"/>
        <v>0</v>
      </c>
      <c r="G266" s="4">
        <f t="shared" si="14"/>
        <v>12</v>
      </c>
      <c r="H266" s="4">
        <f t="shared" si="14"/>
        <v>0</v>
      </c>
      <c r="I266" s="4">
        <f t="shared" si="14"/>
        <v>0</v>
      </c>
      <c r="J266" s="5">
        <f t="shared" si="9"/>
        <v>77673</v>
      </c>
      <c r="K266" s="28"/>
      <c r="L266" s="34"/>
      <c r="M266" s="34"/>
      <c r="N266" s="25"/>
      <c r="O266" s="25"/>
    </row>
    <row r="267" spans="1:15" ht="15" customHeight="1" x14ac:dyDescent="0.35">
      <c r="A267" s="3" t="s">
        <v>40</v>
      </c>
      <c r="B267" s="4">
        <f t="shared" si="14"/>
        <v>0</v>
      </c>
      <c r="C267" s="4">
        <f t="shared" si="14"/>
        <v>0</v>
      </c>
      <c r="D267" s="4">
        <f t="shared" si="14"/>
        <v>0</v>
      </c>
      <c r="E267" s="4">
        <f t="shared" si="14"/>
        <v>35407</v>
      </c>
      <c r="F267" s="4">
        <f t="shared" si="14"/>
        <v>0</v>
      </c>
      <c r="G267" s="4">
        <f t="shared" si="14"/>
        <v>0</v>
      </c>
      <c r="H267" s="4">
        <f t="shared" si="14"/>
        <v>0</v>
      </c>
      <c r="I267" s="4">
        <f t="shared" si="14"/>
        <v>0</v>
      </c>
      <c r="J267" s="5">
        <f t="shared" si="9"/>
        <v>35407</v>
      </c>
      <c r="K267" s="28"/>
      <c r="L267" s="34"/>
      <c r="M267" s="34"/>
      <c r="N267" s="25"/>
      <c r="O267" s="25"/>
    </row>
    <row r="268" spans="1:15" ht="15" customHeight="1" x14ac:dyDescent="0.35">
      <c r="A268" s="3" t="s">
        <v>41</v>
      </c>
      <c r="B268" s="4">
        <f t="shared" si="14"/>
        <v>7999.9726422928452</v>
      </c>
      <c r="C268" s="4">
        <f t="shared" si="14"/>
        <v>16253.033184955371</v>
      </c>
      <c r="D268" s="4">
        <f t="shared" si="14"/>
        <v>2374.8215904918334</v>
      </c>
      <c r="E268" s="4">
        <f t="shared" si="14"/>
        <v>4143.4503089639938</v>
      </c>
      <c r="F268" s="4">
        <f t="shared" si="14"/>
        <v>19879.469789311133</v>
      </c>
      <c r="G268" s="4">
        <f t="shared" si="14"/>
        <v>60155.365923121026</v>
      </c>
      <c r="H268" s="4">
        <f t="shared" si="14"/>
        <v>37736.1199466533</v>
      </c>
      <c r="I268" s="4">
        <f t="shared" si="14"/>
        <v>24912.766614210494</v>
      </c>
      <c r="J268" s="5">
        <f t="shared" si="9"/>
        <v>173455</v>
      </c>
      <c r="K268" s="28"/>
      <c r="L268" s="34"/>
      <c r="M268" s="34"/>
      <c r="N268" s="25"/>
      <c r="O268" s="25"/>
    </row>
    <row r="269" spans="1:15" ht="15" customHeight="1" x14ac:dyDescent="0.35">
      <c r="A269" s="3" t="s">
        <v>43</v>
      </c>
      <c r="B269" s="4">
        <f t="shared" si="14"/>
        <v>40898.414623176461</v>
      </c>
      <c r="C269" s="4">
        <f t="shared" si="14"/>
        <v>2448.6838331148051</v>
      </c>
      <c r="D269" s="4">
        <f t="shared" si="14"/>
        <v>6566.6883557524407</v>
      </c>
      <c r="E269" s="4">
        <f t="shared" si="14"/>
        <v>84664.275818436465</v>
      </c>
      <c r="F269" s="4">
        <f t="shared" si="14"/>
        <v>0</v>
      </c>
      <c r="G269" s="4">
        <f t="shared" si="14"/>
        <v>134</v>
      </c>
      <c r="H269" s="4">
        <f t="shared" si="14"/>
        <v>1703.9373695198328</v>
      </c>
      <c r="I269" s="4">
        <f t="shared" si="14"/>
        <v>0</v>
      </c>
      <c r="J269" s="5">
        <f t="shared" si="9"/>
        <v>136416</v>
      </c>
      <c r="K269" s="28"/>
      <c r="L269" s="34"/>
      <c r="M269" s="34"/>
      <c r="N269" s="25"/>
      <c r="O269" s="25"/>
    </row>
    <row r="270" spans="1:15" ht="15" customHeight="1" x14ac:dyDescent="0.35">
      <c r="A270" s="3" t="s">
        <v>44</v>
      </c>
      <c r="B270" s="4">
        <f t="shared" si="14"/>
        <v>67977.731488676669</v>
      </c>
      <c r="C270" s="4">
        <f t="shared" si="14"/>
        <v>0</v>
      </c>
      <c r="D270" s="4">
        <f t="shared" si="14"/>
        <v>220009.98471220917</v>
      </c>
      <c r="E270" s="4">
        <f t="shared" si="14"/>
        <v>114095.52157783943</v>
      </c>
      <c r="F270" s="4">
        <f t="shared" si="14"/>
        <v>0</v>
      </c>
      <c r="G270" s="4">
        <f t="shared" si="14"/>
        <v>1265.52057469069</v>
      </c>
      <c r="H270" s="4">
        <f t="shared" si="14"/>
        <v>4685.2416465840452</v>
      </c>
      <c r="I270" s="4">
        <f t="shared" si="14"/>
        <v>0</v>
      </c>
      <c r="J270" s="5">
        <f t="shared" si="9"/>
        <v>408034.00000000006</v>
      </c>
      <c r="K270" s="28"/>
      <c r="L270" s="34"/>
      <c r="M270" s="34"/>
      <c r="N270" s="25"/>
      <c r="O270" s="25"/>
    </row>
    <row r="271" spans="1:15" ht="15" customHeight="1" x14ac:dyDescent="0.35">
      <c r="A271" s="3" t="s">
        <v>93</v>
      </c>
      <c r="B271" s="4">
        <f t="shared" si="14"/>
        <v>36073.343170300606</v>
      </c>
      <c r="C271" s="4">
        <f t="shared" si="14"/>
        <v>1028.6350278981395</v>
      </c>
      <c r="D271" s="4">
        <f t="shared" si="14"/>
        <v>2705.5085013294147</v>
      </c>
      <c r="E271" s="4">
        <f t="shared" si="14"/>
        <v>114814.51330047185</v>
      </c>
      <c r="F271" s="4">
        <f t="shared" si="14"/>
        <v>0</v>
      </c>
      <c r="G271" s="4">
        <f t="shared" si="14"/>
        <v>0</v>
      </c>
      <c r="H271" s="4">
        <f t="shared" si="14"/>
        <v>0</v>
      </c>
      <c r="I271" s="4">
        <f t="shared" si="14"/>
        <v>0</v>
      </c>
      <c r="J271" s="5">
        <f t="shared" ref="J271:J278" si="15">SUM(B271:I271)</f>
        <v>154622</v>
      </c>
      <c r="K271" s="28"/>
      <c r="L271" s="34"/>
      <c r="M271" s="34"/>
      <c r="N271" s="25"/>
      <c r="O271" s="25"/>
    </row>
    <row r="272" spans="1:15" ht="15" customHeight="1" x14ac:dyDescent="0.35">
      <c r="A272" s="3" t="s">
        <v>94</v>
      </c>
      <c r="B272" s="4">
        <f t="shared" si="14"/>
        <v>0</v>
      </c>
      <c r="C272" s="4">
        <f t="shared" si="14"/>
        <v>0</v>
      </c>
      <c r="D272" s="4">
        <f t="shared" si="14"/>
        <v>60</v>
      </c>
      <c r="E272" s="4">
        <f t="shared" si="14"/>
        <v>1002</v>
      </c>
      <c r="F272" s="4">
        <f t="shared" si="14"/>
        <v>0</v>
      </c>
      <c r="G272" s="4">
        <f t="shared" si="14"/>
        <v>0</v>
      </c>
      <c r="H272" s="4">
        <f t="shared" si="14"/>
        <v>0</v>
      </c>
      <c r="I272" s="4">
        <f t="shared" si="14"/>
        <v>0</v>
      </c>
      <c r="J272" s="5">
        <f t="shared" si="15"/>
        <v>1062</v>
      </c>
      <c r="K272" s="28"/>
      <c r="L272" s="34"/>
      <c r="M272" s="34"/>
      <c r="N272" s="25"/>
      <c r="O272" s="25"/>
    </row>
    <row r="273" spans="1:15" ht="15" customHeight="1" x14ac:dyDescent="0.35">
      <c r="A273" s="3" t="s">
        <v>95</v>
      </c>
      <c r="B273" s="4">
        <f t="shared" si="14"/>
        <v>5943.1333333333332</v>
      </c>
      <c r="C273" s="4">
        <f t="shared" si="14"/>
        <v>612.90992292870908</v>
      </c>
      <c r="D273" s="4">
        <f t="shared" si="14"/>
        <v>0</v>
      </c>
      <c r="E273" s="4">
        <f t="shared" si="14"/>
        <v>26251.956743737959</v>
      </c>
      <c r="F273" s="4">
        <f t="shared" si="14"/>
        <v>0</v>
      </c>
      <c r="G273" s="4">
        <f t="shared" si="14"/>
        <v>107</v>
      </c>
      <c r="H273" s="4">
        <f t="shared" si="14"/>
        <v>0</v>
      </c>
      <c r="I273" s="4">
        <f t="shared" si="14"/>
        <v>0</v>
      </c>
      <c r="J273" s="5">
        <f t="shared" si="15"/>
        <v>32915</v>
      </c>
      <c r="K273" s="28"/>
      <c r="L273" s="34"/>
      <c r="M273" s="34"/>
      <c r="N273" s="25"/>
      <c r="O273" s="25"/>
    </row>
    <row r="274" spans="1:15" ht="15" customHeight="1" x14ac:dyDescent="0.35">
      <c r="A274" s="3" t="s">
        <v>96</v>
      </c>
      <c r="B274" s="4">
        <f t="shared" si="14"/>
        <v>0</v>
      </c>
      <c r="C274" s="4">
        <f t="shared" si="14"/>
        <v>0</v>
      </c>
      <c r="D274" s="4">
        <f t="shared" si="14"/>
        <v>226.92654028436019</v>
      </c>
      <c r="E274" s="4">
        <f t="shared" si="14"/>
        <v>63890.073459715641</v>
      </c>
      <c r="F274" s="4">
        <f t="shared" si="14"/>
        <v>0</v>
      </c>
      <c r="G274" s="4">
        <f t="shared" si="14"/>
        <v>0</v>
      </c>
      <c r="H274" s="4">
        <f t="shared" si="14"/>
        <v>0</v>
      </c>
      <c r="I274" s="4">
        <f t="shared" si="14"/>
        <v>0</v>
      </c>
      <c r="J274" s="5">
        <f t="shared" si="15"/>
        <v>64117</v>
      </c>
      <c r="K274" s="28"/>
      <c r="L274" s="34"/>
      <c r="M274" s="34"/>
      <c r="N274" s="25"/>
      <c r="O274" s="25"/>
    </row>
    <row r="275" spans="1:15" ht="15" customHeight="1" x14ac:dyDescent="0.35">
      <c r="A275" s="3" t="s">
        <v>97</v>
      </c>
      <c r="B275" s="4">
        <f t="shared" ref="B275:I275" si="16">+B198*0.03</f>
        <v>23.52</v>
      </c>
      <c r="C275" s="4">
        <f t="shared" si="16"/>
        <v>0</v>
      </c>
      <c r="D275" s="4">
        <f t="shared" si="16"/>
        <v>0</v>
      </c>
      <c r="E275" s="4">
        <f t="shared" si="16"/>
        <v>6018.8350640113795</v>
      </c>
      <c r="F275" s="4">
        <f t="shared" si="16"/>
        <v>32.699999999999996</v>
      </c>
      <c r="G275" s="4">
        <f t="shared" si="16"/>
        <v>71.31</v>
      </c>
      <c r="H275" s="4">
        <f t="shared" si="16"/>
        <v>13.65</v>
      </c>
      <c r="I275" s="4">
        <f t="shared" si="16"/>
        <v>1.8949359886201989</v>
      </c>
      <c r="J275" s="5">
        <f t="shared" si="15"/>
        <v>6161.91</v>
      </c>
      <c r="K275" s="28"/>
      <c r="L275" s="34"/>
      <c r="M275" s="34"/>
      <c r="N275" s="25"/>
      <c r="O275" s="25"/>
    </row>
    <row r="276" spans="1:15" ht="15" customHeight="1" x14ac:dyDescent="0.35">
      <c r="A276" s="3" t="s">
        <v>98</v>
      </c>
      <c r="B276" s="4">
        <f t="shared" ref="B276:I278" si="17">+B199</f>
        <v>39927.374188980801</v>
      </c>
      <c r="C276" s="4">
        <f t="shared" si="17"/>
        <v>0</v>
      </c>
      <c r="D276" s="4">
        <f t="shared" si="17"/>
        <v>1791.6258110191966</v>
      </c>
      <c r="E276" s="4">
        <f t="shared" si="17"/>
        <v>0</v>
      </c>
      <c r="F276" s="4">
        <f t="shared" si="17"/>
        <v>0</v>
      </c>
      <c r="G276" s="4">
        <f t="shared" si="17"/>
        <v>0</v>
      </c>
      <c r="H276" s="4">
        <f t="shared" si="17"/>
        <v>0</v>
      </c>
      <c r="I276" s="4">
        <f t="shared" si="17"/>
        <v>0</v>
      </c>
      <c r="J276" s="5">
        <f t="shared" si="15"/>
        <v>41719</v>
      </c>
      <c r="K276" s="28"/>
      <c r="L276" s="34"/>
      <c r="M276" s="34"/>
      <c r="N276" s="25"/>
      <c r="O276" s="25"/>
    </row>
    <row r="277" spans="1:15" ht="15" customHeight="1" x14ac:dyDescent="0.35">
      <c r="A277" s="3" t="s">
        <v>99</v>
      </c>
      <c r="B277" s="4">
        <f t="shared" si="17"/>
        <v>0</v>
      </c>
      <c r="C277" s="4">
        <f t="shared" si="17"/>
        <v>43846.30726262735</v>
      </c>
      <c r="D277" s="4">
        <f t="shared" si="17"/>
        <v>156.46459298477828</v>
      </c>
      <c r="E277" s="4">
        <f t="shared" si="17"/>
        <v>16398.128297339848</v>
      </c>
      <c r="F277" s="4">
        <f t="shared" si="17"/>
        <v>11617.442704190884</v>
      </c>
      <c r="G277" s="4">
        <f t="shared" si="17"/>
        <v>0</v>
      </c>
      <c r="H277" s="4">
        <f t="shared" si="17"/>
        <v>0</v>
      </c>
      <c r="I277" s="4">
        <f t="shared" si="17"/>
        <v>289.65714285714284</v>
      </c>
      <c r="J277" s="5">
        <f t="shared" si="15"/>
        <v>72308</v>
      </c>
      <c r="K277" s="28"/>
      <c r="L277" s="34"/>
      <c r="M277" s="34"/>
      <c r="N277" s="25"/>
      <c r="O277" s="25"/>
    </row>
    <row r="278" spans="1:15" ht="15" customHeight="1" x14ac:dyDescent="0.35">
      <c r="A278" s="3" t="s">
        <v>100</v>
      </c>
      <c r="B278" s="4">
        <f t="shared" si="17"/>
        <v>0</v>
      </c>
      <c r="C278" s="4">
        <f t="shared" si="17"/>
        <v>10224</v>
      </c>
      <c r="D278" s="4">
        <f t="shared" si="17"/>
        <v>0</v>
      </c>
      <c r="E278" s="4">
        <f t="shared" si="17"/>
        <v>0</v>
      </c>
      <c r="F278" s="4">
        <f t="shared" si="17"/>
        <v>455</v>
      </c>
      <c r="G278" s="4">
        <f t="shared" si="17"/>
        <v>6</v>
      </c>
      <c r="H278" s="4">
        <f t="shared" si="17"/>
        <v>0</v>
      </c>
      <c r="I278" s="4">
        <f t="shared" si="17"/>
        <v>51</v>
      </c>
      <c r="J278" s="5">
        <f t="shared" si="15"/>
        <v>10736</v>
      </c>
      <c r="K278" s="28"/>
      <c r="L278" s="34"/>
      <c r="M278" s="34"/>
      <c r="N278" s="25"/>
      <c r="O278" s="25"/>
    </row>
    <row r="279" spans="1:15" ht="15" customHeight="1" x14ac:dyDescent="0.35">
      <c r="A279" s="3" t="s">
        <v>45</v>
      </c>
      <c r="B279" s="4">
        <f t="shared" ref="B279:I279" si="18">+B202*12</f>
        <v>5236580.3741290262</v>
      </c>
      <c r="C279" s="4">
        <f t="shared" si="18"/>
        <v>365147.54825391062</v>
      </c>
      <c r="D279" s="4">
        <f t="shared" si="18"/>
        <v>6940.7494284522218</v>
      </c>
      <c r="E279" s="4">
        <f t="shared" si="18"/>
        <v>297046.83221099019</v>
      </c>
      <c r="F279" s="4">
        <f t="shared" si="18"/>
        <v>6173438.9553708071</v>
      </c>
      <c r="G279" s="4">
        <f t="shared" si="18"/>
        <v>971119.26864504535</v>
      </c>
      <c r="H279" s="4">
        <f t="shared" si="18"/>
        <v>456231.22674514283</v>
      </c>
      <c r="I279" s="4">
        <f t="shared" si="18"/>
        <v>704411.04521662567</v>
      </c>
      <c r="J279" s="5">
        <f t="shared" si="9"/>
        <v>14210916.000000002</v>
      </c>
      <c r="K279" s="28"/>
      <c r="L279" s="34"/>
      <c r="M279" s="34"/>
      <c r="N279" s="25"/>
      <c r="O279" s="25"/>
    </row>
    <row r="280" spans="1:15" ht="15" customHeight="1" x14ac:dyDescent="0.35">
      <c r="A280" s="3" t="s">
        <v>46</v>
      </c>
      <c r="B280" s="4">
        <f t="shared" ref="B280:I280" si="19">+B203*3</f>
        <v>34416.285600909003</v>
      </c>
      <c r="C280" s="4">
        <f t="shared" si="19"/>
        <v>183227.69492079469</v>
      </c>
      <c r="D280" s="4">
        <f t="shared" si="19"/>
        <v>4190.1790725226992</v>
      </c>
      <c r="E280" s="4">
        <f t="shared" si="19"/>
        <v>94910.840254609619</v>
      </c>
      <c r="F280" s="4">
        <f t="shared" si="19"/>
        <v>246323.15422696352</v>
      </c>
      <c r="G280" s="4">
        <f t="shared" si="19"/>
        <v>30973.318387054282</v>
      </c>
      <c r="H280" s="4">
        <f t="shared" si="19"/>
        <v>12466.838964397242</v>
      </c>
      <c r="I280" s="4">
        <f t="shared" si="19"/>
        <v>294397.68857274891</v>
      </c>
      <c r="J280" s="5">
        <f t="shared" si="9"/>
        <v>900905.99999999988</v>
      </c>
      <c r="K280" s="28"/>
      <c r="L280" s="34"/>
      <c r="M280" s="34"/>
      <c r="N280" s="25"/>
      <c r="O280" s="25"/>
    </row>
    <row r="281" spans="1:15" ht="15" customHeight="1" x14ac:dyDescent="0.35">
      <c r="A281" s="3" t="s">
        <v>47</v>
      </c>
      <c r="B281" s="4">
        <f t="shared" ref="B281:I281" si="20">+B204*60</f>
        <v>209673.12303759158</v>
      </c>
      <c r="C281" s="4">
        <f t="shared" si="20"/>
        <v>8085989.8127802741</v>
      </c>
      <c r="D281" s="4">
        <f t="shared" si="20"/>
        <v>2506468.3989783698</v>
      </c>
      <c r="E281" s="4">
        <f t="shared" si="20"/>
        <v>6204055.2053100029</v>
      </c>
      <c r="F281" s="4">
        <f t="shared" si="20"/>
        <v>2785462.4061138355</v>
      </c>
      <c r="G281" s="4">
        <f t="shared" si="20"/>
        <v>2211810.546250056</v>
      </c>
      <c r="H281" s="4">
        <f t="shared" si="20"/>
        <v>558157.29878792411</v>
      </c>
      <c r="I281" s="4">
        <f t="shared" si="20"/>
        <v>71223.208741947252</v>
      </c>
      <c r="J281" s="5">
        <f t="shared" si="9"/>
        <v>22632840.000000004</v>
      </c>
      <c r="K281" s="28"/>
      <c r="L281" s="34"/>
      <c r="M281" s="34"/>
      <c r="N281" s="25"/>
      <c r="O281" s="25"/>
    </row>
    <row r="282" spans="1:15" ht="15" customHeight="1" x14ac:dyDescent="0.35">
      <c r="A282" s="3" t="s">
        <v>48</v>
      </c>
      <c r="B282" s="4">
        <f t="shared" ref="B282:I282" si="21">+B205*35</f>
        <v>52503.522504399429</v>
      </c>
      <c r="C282" s="4">
        <f t="shared" si="21"/>
        <v>2345</v>
      </c>
      <c r="D282" s="4">
        <f t="shared" si="21"/>
        <v>167361.76188072519</v>
      </c>
      <c r="E282" s="4">
        <f t="shared" si="21"/>
        <v>0</v>
      </c>
      <c r="F282" s="4">
        <f t="shared" si="21"/>
        <v>57982.338589784427</v>
      </c>
      <c r="G282" s="4">
        <f t="shared" si="21"/>
        <v>331980.68521003175</v>
      </c>
      <c r="H282" s="4">
        <f t="shared" si="21"/>
        <v>102620.56728313297</v>
      </c>
      <c r="I282" s="4">
        <f t="shared" si="21"/>
        <v>172281.12453192624</v>
      </c>
      <c r="J282" s="5">
        <f t="shared" si="9"/>
        <v>887075</v>
      </c>
      <c r="K282" s="28"/>
      <c r="L282" s="34"/>
      <c r="M282" s="34"/>
      <c r="N282" s="25"/>
      <c r="O282" s="25"/>
    </row>
    <row r="283" spans="1:15" ht="15" customHeight="1" x14ac:dyDescent="0.35">
      <c r="A283" s="3" t="s">
        <v>49</v>
      </c>
      <c r="B283" s="4">
        <f t="shared" ref="B283:I283" si="22">+B206*5</f>
        <v>329235.81882659579</v>
      </c>
      <c r="C283" s="4">
        <f t="shared" si="22"/>
        <v>855745.88507742912</v>
      </c>
      <c r="D283" s="4">
        <f t="shared" si="22"/>
        <v>0</v>
      </c>
      <c r="E283" s="4">
        <f t="shared" si="22"/>
        <v>23120.884785431994</v>
      </c>
      <c r="F283" s="4">
        <f t="shared" si="22"/>
        <v>550519.04003370495</v>
      </c>
      <c r="G283" s="4">
        <f t="shared" si="22"/>
        <v>17158.701663915992</v>
      </c>
      <c r="H283" s="4">
        <f t="shared" si="22"/>
        <v>1530.5059201283407</v>
      </c>
      <c r="I283" s="4">
        <f t="shared" si="22"/>
        <v>1222019.1636927938</v>
      </c>
      <c r="J283" s="5">
        <f t="shared" si="9"/>
        <v>2999330</v>
      </c>
      <c r="K283" s="28"/>
      <c r="L283" s="34"/>
      <c r="M283" s="34"/>
      <c r="N283" s="25"/>
      <c r="O283" s="25"/>
    </row>
    <row r="284" spans="1:15" ht="15" customHeight="1" x14ac:dyDescent="0.35">
      <c r="A284" s="3" t="s">
        <v>50</v>
      </c>
      <c r="B284" s="4">
        <f t="shared" ref="B284:I284" si="23">+B207*50</f>
        <v>322828.32823761157</v>
      </c>
      <c r="C284" s="4">
        <f t="shared" si="23"/>
        <v>6360599.9383716816</v>
      </c>
      <c r="D284" s="4">
        <f t="shared" si="23"/>
        <v>3480.4668304668303</v>
      </c>
      <c r="E284" s="4">
        <f t="shared" si="23"/>
        <v>80821.326989816836</v>
      </c>
      <c r="F284" s="4">
        <f t="shared" si="23"/>
        <v>2181182.2804148775</v>
      </c>
      <c r="G284" s="4">
        <f t="shared" si="23"/>
        <v>0</v>
      </c>
      <c r="H284" s="4">
        <f t="shared" si="23"/>
        <v>0</v>
      </c>
      <c r="I284" s="4">
        <f t="shared" si="23"/>
        <v>26187.659155544636</v>
      </c>
      <c r="J284" s="5">
        <f t="shared" si="9"/>
        <v>8975099.9999999981</v>
      </c>
      <c r="K284" s="28"/>
      <c r="L284" s="34"/>
      <c r="M284" s="34"/>
      <c r="N284" s="25"/>
      <c r="O284" s="25"/>
    </row>
    <row r="285" spans="1:15" ht="15" customHeight="1" x14ac:dyDescent="0.35">
      <c r="A285" s="3" t="s">
        <v>51</v>
      </c>
      <c r="B285" s="4">
        <f t="shared" ref="B285:I285" si="24">+B208*1.3</f>
        <v>156073.55957680862</v>
      </c>
      <c r="C285" s="4">
        <f t="shared" si="24"/>
        <v>40163.982027705693</v>
      </c>
      <c r="D285" s="4">
        <f t="shared" si="24"/>
        <v>130810.50488889652</v>
      </c>
      <c r="E285" s="4">
        <f t="shared" si="24"/>
        <v>60583.01866825865</v>
      </c>
      <c r="F285" s="4">
        <f t="shared" si="24"/>
        <v>190145.81559384681</v>
      </c>
      <c r="G285" s="4">
        <f t="shared" si="24"/>
        <v>50200.110857123778</v>
      </c>
      <c r="H285" s="4">
        <f t="shared" si="24"/>
        <v>62306.754508273443</v>
      </c>
      <c r="I285" s="4">
        <f t="shared" si="24"/>
        <v>51578.153879086487</v>
      </c>
      <c r="J285" s="5">
        <f t="shared" si="9"/>
        <v>741861.9</v>
      </c>
      <c r="K285" s="28"/>
      <c r="L285" s="34"/>
      <c r="M285" s="34"/>
      <c r="N285" s="25"/>
      <c r="O285" s="25"/>
    </row>
    <row r="286" spans="1:15" ht="15" customHeight="1" x14ac:dyDescent="0.35">
      <c r="A286" s="3" t="s">
        <v>52</v>
      </c>
      <c r="B286" s="4">
        <f t="shared" ref="B286:I286" si="25">+B209*8</f>
        <v>83854.887862911157</v>
      </c>
      <c r="C286" s="4">
        <f t="shared" si="25"/>
        <v>8361.1707317073178</v>
      </c>
      <c r="D286" s="4">
        <f t="shared" si="25"/>
        <v>88</v>
      </c>
      <c r="E286" s="4">
        <f t="shared" si="25"/>
        <v>0</v>
      </c>
      <c r="F286" s="4">
        <f t="shared" si="25"/>
        <v>0</v>
      </c>
      <c r="G286" s="4">
        <f t="shared" si="25"/>
        <v>42166.93255381599</v>
      </c>
      <c r="H286" s="4">
        <f t="shared" si="25"/>
        <v>0</v>
      </c>
      <c r="I286" s="4">
        <f t="shared" si="25"/>
        <v>16969.008851565544</v>
      </c>
      <c r="J286" s="5">
        <f t="shared" si="9"/>
        <v>151440</v>
      </c>
      <c r="K286" s="28"/>
      <c r="L286" s="34"/>
      <c r="M286" s="34"/>
      <c r="N286" s="25"/>
      <c r="O286" s="25"/>
    </row>
    <row r="287" spans="1:15" ht="15" customHeight="1" x14ac:dyDescent="0.35">
      <c r="A287" s="3" t="s">
        <v>53</v>
      </c>
      <c r="B287" s="4">
        <f t="shared" ref="B287:I287" si="26">+B210*4.7</f>
        <v>221885.902569842</v>
      </c>
      <c r="C287" s="4">
        <f t="shared" si="26"/>
        <v>8115.0309821888613</v>
      </c>
      <c r="D287" s="4">
        <f t="shared" si="26"/>
        <v>0</v>
      </c>
      <c r="E287" s="4">
        <f t="shared" si="26"/>
        <v>3859.5524201262679</v>
      </c>
      <c r="F287" s="4">
        <f t="shared" si="26"/>
        <v>54023.155238378255</v>
      </c>
      <c r="G287" s="4">
        <f t="shared" si="26"/>
        <v>84.673629242819857</v>
      </c>
      <c r="H287" s="4">
        <f t="shared" si="26"/>
        <v>0</v>
      </c>
      <c r="I287" s="4">
        <f t="shared" si="26"/>
        <v>85465.48516022184</v>
      </c>
      <c r="J287" s="5">
        <f t="shared" si="9"/>
        <v>373433.80000000005</v>
      </c>
      <c r="K287" s="28"/>
      <c r="L287" s="34"/>
      <c r="M287" s="34"/>
      <c r="N287" s="25"/>
      <c r="O287" s="25"/>
    </row>
    <row r="288" spans="1:15" ht="15" customHeight="1" x14ac:dyDescent="0.35">
      <c r="A288" s="3" t="s">
        <v>101</v>
      </c>
      <c r="B288" s="4">
        <f t="shared" ref="B288:I288" si="27">+B211</f>
        <v>7382.1168100278364</v>
      </c>
      <c r="C288" s="4">
        <f t="shared" si="27"/>
        <v>8701.1557027061845</v>
      </c>
      <c r="D288" s="4">
        <f t="shared" si="27"/>
        <v>503.11755950755554</v>
      </c>
      <c r="E288" s="4">
        <f t="shared" si="27"/>
        <v>3930.7518369241948</v>
      </c>
      <c r="F288" s="4">
        <f t="shared" si="27"/>
        <v>74475.915022500514</v>
      </c>
      <c r="G288" s="4">
        <f t="shared" si="27"/>
        <v>21</v>
      </c>
      <c r="H288" s="4">
        <f t="shared" si="27"/>
        <v>0</v>
      </c>
      <c r="I288" s="4">
        <f t="shared" si="27"/>
        <v>5893.9430683337268</v>
      </c>
      <c r="J288" s="5">
        <f t="shared" ref="J288:J295" si="28">SUM(B288:I288)</f>
        <v>100908.00000000001</v>
      </c>
      <c r="K288" s="28"/>
      <c r="L288" s="34"/>
      <c r="M288" s="34"/>
      <c r="N288" s="25"/>
      <c r="O288" s="25"/>
    </row>
    <row r="289" spans="1:28" ht="15" customHeight="1" x14ac:dyDescent="0.35">
      <c r="A289" s="3" t="s">
        <v>102</v>
      </c>
      <c r="B289" s="4">
        <f t="shared" ref="B289:I289" si="29">+B212*35</f>
        <v>5529.2290748898677</v>
      </c>
      <c r="C289" s="4">
        <f t="shared" si="29"/>
        <v>196972.44493392069</v>
      </c>
      <c r="D289" s="4">
        <f t="shared" si="29"/>
        <v>0</v>
      </c>
      <c r="E289" s="4">
        <f t="shared" si="29"/>
        <v>15268.325991189427</v>
      </c>
      <c r="F289" s="4">
        <f t="shared" si="29"/>
        <v>71050</v>
      </c>
      <c r="G289" s="4">
        <f t="shared" si="29"/>
        <v>73430</v>
      </c>
      <c r="H289" s="4">
        <f t="shared" si="29"/>
        <v>0</v>
      </c>
      <c r="I289" s="4">
        <f t="shared" si="29"/>
        <v>245</v>
      </c>
      <c r="J289" s="5">
        <f t="shared" si="28"/>
        <v>362495</v>
      </c>
      <c r="K289" s="28"/>
      <c r="L289" s="34"/>
      <c r="M289" s="34"/>
      <c r="N289" s="25"/>
      <c r="O289" s="25"/>
    </row>
    <row r="290" spans="1:28" ht="15" customHeight="1" x14ac:dyDescent="0.35">
      <c r="A290" s="3" t="s">
        <v>103</v>
      </c>
      <c r="B290" s="4">
        <f t="shared" ref="B290:I290" si="30">+B213*20</f>
        <v>23260.39468984403</v>
      </c>
      <c r="C290" s="4">
        <f t="shared" si="30"/>
        <v>11847.130015478033</v>
      </c>
      <c r="D290" s="4">
        <f t="shared" si="30"/>
        <v>26380</v>
      </c>
      <c r="E290" s="4">
        <f t="shared" si="30"/>
        <v>20</v>
      </c>
      <c r="F290" s="4">
        <f t="shared" si="30"/>
        <v>800</v>
      </c>
      <c r="G290" s="4">
        <f t="shared" si="30"/>
        <v>92009.215382783674</v>
      </c>
      <c r="H290" s="4">
        <f t="shared" si="30"/>
        <v>0</v>
      </c>
      <c r="I290" s="4">
        <f t="shared" si="30"/>
        <v>4003.2599118942735</v>
      </c>
      <c r="J290" s="5">
        <f t="shared" si="28"/>
        <v>158320</v>
      </c>
      <c r="K290" s="28"/>
      <c r="L290" s="34"/>
      <c r="M290" s="34"/>
      <c r="N290" s="25"/>
      <c r="O290" s="25"/>
    </row>
    <row r="291" spans="1:28" ht="15" customHeight="1" x14ac:dyDescent="0.35">
      <c r="A291" s="3" t="s">
        <v>104</v>
      </c>
      <c r="B291" s="4">
        <f t="shared" ref="B291:I291" si="31">+B214*3</f>
        <v>4222.645161290322</v>
      </c>
      <c r="C291" s="4">
        <f t="shared" si="31"/>
        <v>891</v>
      </c>
      <c r="D291" s="4">
        <f t="shared" si="31"/>
        <v>0</v>
      </c>
      <c r="E291" s="4">
        <f t="shared" si="31"/>
        <v>5972.5161290322585</v>
      </c>
      <c r="F291" s="4">
        <f t="shared" si="31"/>
        <v>0</v>
      </c>
      <c r="G291" s="4">
        <f t="shared" si="31"/>
        <v>138</v>
      </c>
      <c r="H291" s="4">
        <f t="shared" si="31"/>
        <v>16768.83870967742</v>
      </c>
      <c r="I291" s="4">
        <f t="shared" si="31"/>
        <v>15237</v>
      </c>
      <c r="J291" s="5">
        <f t="shared" si="28"/>
        <v>43230</v>
      </c>
      <c r="K291" s="28"/>
      <c r="L291" s="34"/>
      <c r="M291" s="34"/>
      <c r="N291" s="25"/>
      <c r="O291" s="25"/>
    </row>
    <row r="292" spans="1:28" ht="15" customHeight="1" x14ac:dyDescent="0.35">
      <c r="A292" s="3" t="s">
        <v>105</v>
      </c>
      <c r="B292" s="4">
        <f t="shared" ref="B292:I292" si="32">+B215*8</f>
        <v>9424</v>
      </c>
      <c r="C292" s="4">
        <f t="shared" si="32"/>
        <v>1472</v>
      </c>
      <c r="D292" s="4">
        <f t="shared" si="32"/>
        <v>39920</v>
      </c>
      <c r="E292" s="4">
        <f t="shared" si="32"/>
        <v>20642.18181818182</v>
      </c>
      <c r="F292" s="4">
        <f t="shared" si="32"/>
        <v>437560</v>
      </c>
      <c r="G292" s="4">
        <f t="shared" si="32"/>
        <v>13880</v>
      </c>
      <c r="H292" s="4">
        <f t="shared" si="32"/>
        <v>65589.818181818177</v>
      </c>
      <c r="I292" s="4">
        <f t="shared" si="32"/>
        <v>234856</v>
      </c>
      <c r="J292" s="5">
        <f t="shared" si="28"/>
        <v>823344</v>
      </c>
      <c r="K292" s="28"/>
      <c r="L292" s="34"/>
      <c r="M292" s="34"/>
      <c r="N292" s="25"/>
      <c r="O292" s="25"/>
    </row>
    <row r="293" spans="1:28" ht="15" customHeight="1" x14ac:dyDescent="0.35">
      <c r="A293" s="3" t="s">
        <v>106</v>
      </c>
      <c r="B293" s="4">
        <f t="shared" ref="B293:I293" si="33">+B216*150</f>
        <v>162756.79501698754</v>
      </c>
      <c r="C293" s="4">
        <f t="shared" si="33"/>
        <v>1117344.607390115</v>
      </c>
      <c r="D293" s="4">
        <f t="shared" si="33"/>
        <v>426472.95695420844</v>
      </c>
      <c r="E293" s="4">
        <f t="shared" si="33"/>
        <v>300000</v>
      </c>
      <c r="F293" s="4">
        <f t="shared" si="33"/>
        <v>2630216.9811320757</v>
      </c>
      <c r="G293" s="4">
        <f t="shared" si="33"/>
        <v>319539.55573302845</v>
      </c>
      <c r="H293" s="4">
        <f t="shared" si="33"/>
        <v>3047550</v>
      </c>
      <c r="I293" s="4">
        <f t="shared" si="33"/>
        <v>139469.10377358491</v>
      </c>
      <c r="J293" s="5">
        <f t="shared" si="28"/>
        <v>8143350</v>
      </c>
      <c r="K293" s="28"/>
      <c r="L293" s="34"/>
      <c r="M293" s="34"/>
      <c r="N293" s="25"/>
      <c r="O293" s="25"/>
    </row>
    <row r="294" spans="1:28" ht="15" customHeight="1" x14ac:dyDescent="0.35">
      <c r="A294" s="3" t="s">
        <v>107</v>
      </c>
      <c r="B294" s="4">
        <f t="shared" ref="B294:I294" si="34">+B217</f>
        <v>716.42222222222222</v>
      </c>
      <c r="C294" s="4">
        <f t="shared" si="34"/>
        <v>0</v>
      </c>
      <c r="D294" s="4">
        <f t="shared" si="34"/>
        <v>354.67880485527547</v>
      </c>
      <c r="E294" s="4">
        <f t="shared" si="34"/>
        <v>1</v>
      </c>
      <c r="F294" s="4">
        <f t="shared" si="34"/>
        <v>0</v>
      </c>
      <c r="G294" s="4">
        <f t="shared" si="34"/>
        <v>282.89897292250231</v>
      </c>
      <c r="H294" s="4">
        <f t="shared" si="34"/>
        <v>0</v>
      </c>
      <c r="I294" s="4">
        <f t="shared" si="34"/>
        <v>64</v>
      </c>
      <c r="J294" s="5">
        <f t="shared" si="28"/>
        <v>1419</v>
      </c>
      <c r="K294" s="28"/>
      <c r="L294" s="34"/>
      <c r="M294" s="34"/>
      <c r="N294" s="25"/>
      <c r="O294" s="25"/>
    </row>
    <row r="295" spans="1:28" ht="15" customHeight="1" x14ac:dyDescent="0.35">
      <c r="A295" s="3" t="s">
        <v>108</v>
      </c>
      <c r="B295" s="4">
        <f t="shared" ref="B295:I295" si="35">+B218*15</f>
        <v>387198.83173762477</v>
      </c>
      <c r="C295" s="4">
        <f t="shared" si="35"/>
        <v>271463.23412353091</v>
      </c>
      <c r="D295" s="4">
        <f t="shared" si="35"/>
        <v>6540</v>
      </c>
      <c r="E295" s="4">
        <f t="shared" si="35"/>
        <v>70652.444832462614</v>
      </c>
      <c r="F295" s="4">
        <f t="shared" si="35"/>
        <v>792750.64565804997</v>
      </c>
      <c r="G295" s="4">
        <f t="shared" si="35"/>
        <v>82680</v>
      </c>
      <c r="H295" s="4">
        <f t="shared" si="35"/>
        <v>0</v>
      </c>
      <c r="I295" s="4">
        <f t="shared" si="35"/>
        <v>303194.84364833165</v>
      </c>
      <c r="J295" s="5">
        <f t="shared" si="28"/>
        <v>1914480</v>
      </c>
      <c r="K295" s="28"/>
      <c r="L295" s="34"/>
      <c r="M295" s="34"/>
      <c r="N295" s="25"/>
      <c r="O295" s="25"/>
    </row>
    <row r="296" spans="1:28" ht="15" customHeight="1" x14ac:dyDescent="0.35">
      <c r="A296" s="3" t="s">
        <v>54</v>
      </c>
      <c r="B296" s="4">
        <f t="shared" ref="B296:I296" si="36">+B219*0.6</f>
        <v>2038986.7954203147</v>
      </c>
      <c r="C296" s="4">
        <f t="shared" si="36"/>
        <v>511695.01691821089</v>
      </c>
      <c r="D296" s="4">
        <f t="shared" si="36"/>
        <v>19337021.212246422</v>
      </c>
      <c r="E296" s="4">
        <f t="shared" si="36"/>
        <v>449430.9334688111</v>
      </c>
      <c r="F296" s="4">
        <f t="shared" si="36"/>
        <v>987406.02365008229</v>
      </c>
      <c r="G296" s="4">
        <f t="shared" si="36"/>
        <v>829738.11080601334</v>
      </c>
      <c r="H296" s="4">
        <f t="shared" si="36"/>
        <v>1486847.3513549177</v>
      </c>
      <c r="I296" s="4">
        <f t="shared" si="36"/>
        <v>278575.15613522491</v>
      </c>
      <c r="J296" s="5">
        <f>SUM(B296:I296)</f>
        <v>25919700.600000001</v>
      </c>
      <c r="K296" s="28"/>
      <c r="L296" s="34"/>
      <c r="M296" s="34"/>
      <c r="N296" s="25"/>
      <c r="O296" s="25"/>
    </row>
    <row r="297" spans="1:28" ht="15" customHeight="1" x14ac:dyDescent="0.35">
      <c r="A297" s="3" t="s">
        <v>55</v>
      </c>
      <c r="B297" s="4">
        <f t="shared" ref="B297:I297" si="37">+B220*9</f>
        <v>4824936.2895767502</v>
      </c>
      <c r="C297" s="4">
        <f t="shared" si="37"/>
        <v>4851672.8547350513</v>
      </c>
      <c r="D297" s="4">
        <f t="shared" si="37"/>
        <v>973520.19479594473</v>
      </c>
      <c r="E297" s="4">
        <f t="shared" si="37"/>
        <v>7281075.2321198964</v>
      </c>
      <c r="F297" s="4">
        <f t="shared" si="37"/>
        <v>897226.18338892388</v>
      </c>
      <c r="G297" s="4">
        <f t="shared" si="37"/>
        <v>1442033.7678402658</v>
      </c>
      <c r="H297" s="4">
        <f t="shared" si="37"/>
        <v>1437970.5966406106</v>
      </c>
      <c r="I297" s="4">
        <f t="shared" si="37"/>
        <v>733910.77749779541</v>
      </c>
      <c r="J297" s="5">
        <f>SUM(B297:I297)</f>
        <v>22442345.896595232</v>
      </c>
      <c r="K297" s="28"/>
      <c r="L297" s="34"/>
      <c r="M297" s="34"/>
      <c r="N297" s="25"/>
      <c r="O297" s="25"/>
    </row>
    <row r="298" spans="1:28" ht="15" customHeight="1" thickBot="1" x14ac:dyDescent="0.4">
      <c r="A298" s="56" t="s">
        <v>10</v>
      </c>
      <c r="B298" s="57">
        <f t="shared" ref="B298:J298" si="38">SUM(B236:B297)</f>
        <v>16426165.975220086</v>
      </c>
      <c r="C298" s="57">
        <f t="shared" si="38"/>
        <v>35975889.531262115</v>
      </c>
      <c r="D298" s="57">
        <f t="shared" si="38"/>
        <v>29578928.534876779</v>
      </c>
      <c r="E298" s="57">
        <f t="shared" si="38"/>
        <v>29515160.929992452</v>
      </c>
      <c r="F298" s="57">
        <f t="shared" si="38"/>
        <v>21345029.069666956</v>
      </c>
      <c r="G298" s="57">
        <f t="shared" si="38"/>
        <v>8539309.1853826288</v>
      </c>
      <c r="H298" s="57">
        <f t="shared" si="38"/>
        <v>15312046.548333526</v>
      </c>
      <c r="I298" s="57">
        <f t="shared" si="38"/>
        <v>7044510.0438327854</v>
      </c>
      <c r="J298" s="58">
        <f t="shared" si="38"/>
        <v>163737039.81856734</v>
      </c>
      <c r="K298" s="28"/>
      <c r="L298" s="34"/>
      <c r="M298" s="34"/>
      <c r="N298" s="25"/>
      <c r="O298" s="25"/>
    </row>
    <row r="299" spans="1:28" s="29" customFormat="1" ht="20.25" customHeight="1" x14ac:dyDescent="0.35">
      <c r="A299" s="205" t="s">
        <v>263</v>
      </c>
      <c r="B299" s="210"/>
      <c r="C299" s="210"/>
      <c r="D299" s="210"/>
      <c r="E299" s="210"/>
      <c r="F299" s="210"/>
      <c r="G299" s="210"/>
      <c r="H299" s="210"/>
      <c r="K299" s="28"/>
      <c r="M299" s="49"/>
      <c r="Z299" s="49"/>
      <c r="AA299" s="49"/>
      <c r="AB299" s="49"/>
    </row>
    <row r="300" spans="1:28" s="29" customFormat="1" ht="13.5" customHeight="1" x14ac:dyDescent="0.35">
      <c r="A300" s="198" t="s">
        <v>253</v>
      </c>
      <c r="B300" s="210"/>
      <c r="C300" s="210"/>
      <c r="D300" s="43"/>
      <c r="E300" s="210"/>
      <c r="F300" s="210"/>
      <c r="G300" s="210"/>
      <c r="H300" s="210"/>
      <c r="K300" s="28"/>
      <c r="M300" s="49"/>
      <c r="Z300" s="49"/>
      <c r="AA300" s="49"/>
      <c r="AB300" s="49"/>
    </row>
    <row r="301" spans="1:28" s="29" customFormat="1" ht="15" customHeight="1" x14ac:dyDescent="0.35">
      <c r="A301" s="198" t="s">
        <v>283</v>
      </c>
      <c r="K301" s="28"/>
      <c r="M301" s="49"/>
      <c r="Z301" s="49"/>
      <c r="AA301" s="49"/>
      <c r="AB301" s="49"/>
    </row>
    <row r="302" spans="1:28" s="29" customFormat="1" ht="12.75" customHeight="1" x14ac:dyDescent="0.2">
      <c r="A302" s="198" t="s">
        <v>280</v>
      </c>
      <c r="M302" s="49"/>
      <c r="Z302" s="49"/>
      <c r="AA302" s="49"/>
      <c r="AB302" s="49"/>
    </row>
    <row r="303" spans="1:28" x14ac:dyDescent="0.2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L303" s="25"/>
      <c r="M303" s="25"/>
      <c r="N303" s="25"/>
      <c r="O303" s="25"/>
    </row>
    <row r="304" spans="1:28" x14ac:dyDescent="0.2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L304" s="25"/>
      <c r="M304" s="25"/>
      <c r="N304" s="25"/>
      <c r="O304" s="25"/>
    </row>
    <row r="305" spans="1:15" x14ac:dyDescent="0.2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L305" s="25"/>
      <c r="M305" s="25"/>
      <c r="N305" s="25"/>
      <c r="O305" s="25"/>
    </row>
    <row r="306" spans="1:15" x14ac:dyDescent="0.2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L306" s="25"/>
      <c r="M306" s="25"/>
      <c r="N306" s="25"/>
      <c r="O306" s="25"/>
    </row>
    <row r="307" spans="1:15" x14ac:dyDescent="0.2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L307" s="25"/>
      <c r="M307" s="25"/>
      <c r="N307" s="25"/>
      <c r="O307" s="25"/>
    </row>
    <row r="308" spans="1:15" x14ac:dyDescent="0.2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L308" s="25"/>
      <c r="M308" s="25"/>
      <c r="N308" s="25"/>
      <c r="O308" s="25"/>
    </row>
    <row r="309" spans="1:15" x14ac:dyDescent="0.2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L309" s="25"/>
      <c r="M309" s="25"/>
      <c r="N309" s="25"/>
      <c r="O309" s="25"/>
    </row>
    <row r="310" spans="1:15" x14ac:dyDescent="0.2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L310" s="25"/>
      <c r="M310" s="25"/>
      <c r="N310" s="25"/>
      <c r="O310" s="25"/>
    </row>
    <row r="311" spans="1:15" x14ac:dyDescent="0.2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L311" s="25"/>
      <c r="M311" s="25"/>
      <c r="N311" s="25"/>
      <c r="O311" s="25"/>
    </row>
    <row r="312" spans="1:15" x14ac:dyDescent="0.2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L312" s="25"/>
      <c r="M312" s="25"/>
      <c r="N312" s="25"/>
      <c r="O312" s="25"/>
    </row>
    <row r="313" spans="1:15" x14ac:dyDescent="0.2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L313" s="25"/>
      <c r="M313" s="25"/>
      <c r="N313" s="25"/>
      <c r="O313" s="25"/>
    </row>
    <row r="314" spans="1:15" x14ac:dyDescent="0.2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L314" s="25"/>
      <c r="M314" s="25"/>
      <c r="N314" s="25"/>
      <c r="O314" s="25"/>
    </row>
    <row r="315" spans="1:15" x14ac:dyDescent="0.2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L315" s="25"/>
      <c r="M315" s="25"/>
      <c r="N315" s="25"/>
      <c r="O315" s="25"/>
    </row>
    <row r="316" spans="1:15" x14ac:dyDescent="0.2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L316" s="25"/>
      <c r="M316" s="25"/>
      <c r="N316" s="25"/>
      <c r="O316" s="25"/>
    </row>
    <row r="317" spans="1:15" x14ac:dyDescent="0.2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L317" s="25"/>
      <c r="M317" s="25"/>
      <c r="N317" s="25"/>
      <c r="O317" s="25"/>
    </row>
    <row r="318" spans="1:15" x14ac:dyDescent="0.2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L318" s="25"/>
      <c r="M318" s="25"/>
      <c r="N318" s="25"/>
      <c r="O318" s="25"/>
    </row>
    <row r="319" spans="1:15" x14ac:dyDescent="0.2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L319" s="25"/>
      <c r="M319" s="25"/>
      <c r="N319" s="25"/>
      <c r="O319" s="25"/>
    </row>
    <row r="320" spans="1:15" x14ac:dyDescent="0.2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L320" s="25"/>
      <c r="M320" s="25"/>
      <c r="N320" s="25"/>
      <c r="O320" s="25"/>
    </row>
    <row r="321" spans="1:15" x14ac:dyDescent="0.2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L321" s="25"/>
      <c r="M321" s="25"/>
      <c r="N321" s="25"/>
      <c r="O321" s="25"/>
    </row>
    <row r="322" spans="1:15" x14ac:dyDescent="0.2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L322" s="25"/>
      <c r="M322" s="25"/>
      <c r="N322" s="25"/>
      <c r="O322" s="25"/>
    </row>
    <row r="323" spans="1:15" x14ac:dyDescent="0.2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L323" s="25"/>
      <c r="M323" s="25"/>
      <c r="N323" s="25"/>
      <c r="O323" s="25"/>
    </row>
    <row r="324" spans="1:15" x14ac:dyDescent="0.2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L324" s="25"/>
      <c r="M324" s="25"/>
      <c r="N324" s="25"/>
      <c r="O324" s="25"/>
    </row>
    <row r="325" spans="1:15" x14ac:dyDescent="0.2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L325" s="25"/>
      <c r="M325" s="25"/>
      <c r="N325" s="25"/>
      <c r="O325" s="25"/>
    </row>
    <row r="326" spans="1:15" x14ac:dyDescent="0.2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L326" s="25"/>
      <c r="M326" s="25"/>
      <c r="N326" s="25"/>
      <c r="O326" s="25"/>
    </row>
    <row r="327" spans="1:15" x14ac:dyDescent="0.2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L327" s="25"/>
      <c r="M327" s="25"/>
      <c r="N327" s="25"/>
      <c r="O327" s="25"/>
    </row>
    <row r="328" spans="1:15" x14ac:dyDescent="0.2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L328" s="25"/>
      <c r="M328" s="25"/>
      <c r="N328" s="25"/>
      <c r="O328" s="25"/>
    </row>
    <row r="329" spans="1:15" x14ac:dyDescent="0.2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L329" s="25"/>
      <c r="M329" s="25"/>
      <c r="N329" s="25"/>
      <c r="O329" s="25"/>
    </row>
    <row r="330" spans="1:15" x14ac:dyDescent="0.2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L330" s="25"/>
      <c r="M330" s="25"/>
      <c r="N330" s="25"/>
      <c r="O330" s="25"/>
    </row>
    <row r="331" spans="1:15" x14ac:dyDescent="0.2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L331" s="25"/>
      <c r="M331" s="25"/>
      <c r="N331" s="25"/>
      <c r="O331" s="25"/>
    </row>
    <row r="332" spans="1:15" x14ac:dyDescent="0.2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L332" s="25"/>
      <c r="M332" s="25"/>
      <c r="N332" s="25"/>
      <c r="O332" s="25"/>
    </row>
    <row r="333" spans="1:15" x14ac:dyDescent="0.2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L333" s="25"/>
      <c r="M333" s="25"/>
      <c r="N333" s="25"/>
      <c r="O333" s="25"/>
    </row>
    <row r="334" spans="1:15" x14ac:dyDescent="0.2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L334" s="25"/>
      <c r="M334" s="25"/>
      <c r="N334" s="25"/>
      <c r="O334" s="25"/>
    </row>
    <row r="335" spans="1:15" x14ac:dyDescent="0.2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L335" s="25"/>
      <c r="M335" s="25"/>
      <c r="N335" s="25"/>
      <c r="O335" s="25"/>
    </row>
    <row r="336" spans="1:15" x14ac:dyDescent="0.2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L336" s="25"/>
      <c r="M336" s="25"/>
      <c r="N336" s="25"/>
      <c r="O336" s="25"/>
    </row>
    <row r="337" spans="1:15" x14ac:dyDescent="0.2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L337" s="25"/>
      <c r="M337" s="25"/>
      <c r="N337" s="25"/>
      <c r="O337" s="25"/>
    </row>
    <row r="338" spans="1:15" x14ac:dyDescent="0.2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L338" s="25"/>
      <c r="M338" s="25"/>
      <c r="N338" s="25"/>
      <c r="O338" s="25"/>
    </row>
    <row r="339" spans="1:15" x14ac:dyDescent="0.2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L339" s="25"/>
      <c r="M339" s="25"/>
      <c r="N339" s="25"/>
      <c r="O339" s="25"/>
    </row>
    <row r="340" spans="1:15" x14ac:dyDescent="0.2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L340" s="25"/>
      <c r="M340" s="25"/>
      <c r="N340" s="25"/>
      <c r="O340" s="25"/>
    </row>
    <row r="341" spans="1:15" x14ac:dyDescent="0.2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L341" s="25"/>
      <c r="M341" s="25"/>
      <c r="N341" s="25"/>
      <c r="O341" s="25"/>
    </row>
    <row r="342" spans="1:15" x14ac:dyDescent="0.2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L342" s="25"/>
      <c r="M342" s="25"/>
      <c r="N342" s="25"/>
      <c r="O342" s="25"/>
    </row>
    <row r="343" spans="1:15" x14ac:dyDescent="0.2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L343" s="25"/>
      <c r="M343" s="25"/>
      <c r="N343" s="25"/>
      <c r="O343" s="25"/>
    </row>
    <row r="344" spans="1:15" x14ac:dyDescent="0.2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L344" s="25"/>
      <c r="M344" s="25"/>
      <c r="N344" s="25"/>
      <c r="O344" s="25"/>
    </row>
    <row r="345" spans="1:15" x14ac:dyDescent="0.2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L345" s="25"/>
      <c r="M345" s="25"/>
      <c r="N345" s="25"/>
      <c r="O345" s="25"/>
    </row>
    <row r="346" spans="1:15" x14ac:dyDescent="0.2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L346" s="25"/>
      <c r="M346" s="25"/>
      <c r="N346" s="25"/>
      <c r="O346" s="25"/>
    </row>
    <row r="347" spans="1:15" x14ac:dyDescent="0.2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L347" s="25"/>
      <c r="M347" s="25"/>
      <c r="N347" s="25"/>
      <c r="O347" s="25"/>
    </row>
    <row r="348" spans="1:15" x14ac:dyDescent="0.2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L348" s="25"/>
      <c r="M348" s="25"/>
      <c r="N348" s="25"/>
      <c r="O348" s="25"/>
    </row>
    <row r="349" spans="1:15" x14ac:dyDescent="0.2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L349" s="25"/>
      <c r="M349" s="25"/>
      <c r="N349" s="25"/>
      <c r="O349" s="25"/>
    </row>
    <row r="350" spans="1:15" x14ac:dyDescent="0.2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L350" s="25"/>
      <c r="M350" s="25"/>
      <c r="N350" s="25"/>
      <c r="O350" s="25"/>
    </row>
    <row r="351" spans="1:15" x14ac:dyDescent="0.2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L351" s="25"/>
      <c r="M351" s="25"/>
      <c r="N351" s="25"/>
      <c r="O351" s="25"/>
    </row>
    <row r="352" spans="1:15" x14ac:dyDescent="0.2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L352" s="25"/>
      <c r="M352" s="25"/>
      <c r="N352" s="25"/>
      <c r="O352" s="25"/>
    </row>
    <row r="353" spans="1:15" x14ac:dyDescent="0.2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L353" s="25"/>
      <c r="M353" s="25"/>
      <c r="N353" s="25"/>
      <c r="O353" s="25"/>
    </row>
    <row r="354" spans="1:15" x14ac:dyDescent="0.2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L354" s="25"/>
      <c r="M354" s="25"/>
      <c r="N354" s="25"/>
      <c r="O354" s="25"/>
    </row>
    <row r="355" spans="1:15" x14ac:dyDescent="0.2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L355" s="25"/>
      <c r="M355" s="25"/>
      <c r="N355" s="25"/>
      <c r="O355" s="25"/>
    </row>
    <row r="356" spans="1:15" x14ac:dyDescent="0.2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L356" s="25"/>
      <c r="M356" s="25"/>
      <c r="N356" s="25"/>
      <c r="O356" s="25"/>
    </row>
    <row r="357" spans="1:15" x14ac:dyDescent="0.2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L357" s="25"/>
      <c r="M357" s="25"/>
      <c r="N357" s="25"/>
      <c r="O357" s="25"/>
    </row>
    <row r="358" spans="1:15" x14ac:dyDescent="0.2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L358" s="25"/>
      <c r="M358" s="25"/>
      <c r="N358" s="25"/>
      <c r="O358" s="25"/>
    </row>
    <row r="359" spans="1:15" x14ac:dyDescent="0.2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L359" s="25"/>
      <c r="M359" s="25"/>
      <c r="N359" s="25"/>
      <c r="O359" s="25"/>
    </row>
    <row r="360" spans="1:15" x14ac:dyDescent="0.2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L360" s="25"/>
      <c r="M360" s="25"/>
      <c r="N360" s="25"/>
      <c r="O360" s="25"/>
    </row>
    <row r="361" spans="1:15" x14ac:dyDescent="0.2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L361" s="25"/>
      <c r="M361" s="25"/>
      <c r="N361" s="25"/>
      <c r="O361" s="25"/>
    </row>
    <row r="362" spans="1:15" x14ac:dyDescent="0.2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L362" s="25"/>
      <c r="M362" s="25"/>
      <c r="N362" s="25"/>
      <c r="O362" s="25"/>
    </row>
    <row r="363" spans="1:15" x14ac:dyDescent="0.2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L363" s="25"/>
      <c r="M363" s="25"/>
      <c r="N363" s="25"/>
      <c r="O363" s="25"/>
    </row>
    <row r="364" spans="1:15" x14ac:dyDescent="0.2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L364" s="25"/>
      <c r="M364" s="25"/>
      <c r="N364" s="25"/>
      <c r="O364" s="25"/>
    </row>
    <row r="365" spans="1:15" x14ac:dyDescent="0.2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L365" s="25"/>
      <c r="M365" s="25"/>
      <c r="N365" s="25"/>
      <c r="O365" s="25"/>
    </row>
    <row r="366" spans="1:15" x14ac:dyDescent="0.2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L366" s="25"/>
      <c r="M366" s="25"/>
      <c r="N366" s="25"/>
      <c r="O366" s="25"/>
    </row>
    <row r="367" spans="1:15" x14ac:dyDescent="0.2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L367" s="25"/>
      <c r="M367" s="25"/>
      <c r="N367" s="25"/>
      <c r="O367" s="25"/>
    </row>
    <row r="368" spans="1:15" x14ac:dyDescent="0.2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L368" s="25"/>
      <c r="M368" s="25"/>
      <c r="N368" s="25"/>
      <c r="O368" s="25"/>
    </row>
    <row r="369" spans="1:15" x14ac:dyDescent="0.2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L369" s="25"/>
      <c r="M369" s="25"/>
      <c r="N369" s="25"/>
      <c r="O369" s="25"/>
    </row>
    <row r="370" spans="1:15" x14ac:dyDescent="0.2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L370" s="25"/>
      <c r="M370" s="25"/>
      <c r="N370" s="25"/>
      <c r="O370" s="25"/>
    </row>
    <row r="371" spans="1:15" x14ac:dyDescent="0.2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L371" s="25"/>
      <c r="M371" s="25"/>
      <c r="N371" s="25"/>
      <c r="O371" s="25"/>
    </row>
    <row r="372" spans="1:15" x14ac:dyDescent="0.2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L372" s="25"/>
      <c r="M372" s="25"/>
      <c r="N372" s="25"/>
      <c r="O372" s="25"/>
    </row>
    <row r="373" spans="1:15" x14ac:dyDescent="0.2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L373" s="25"/>
      <c r="M373" s="25"/>
      <c r="N373" s="25"/>
      <c r="O373" s="25"/>
    </row>
    <row r="374" spans="1:15" x14ac:dyDescent="0.2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L374" s="25"/>
      <c r="M374" s="25"/>
      <c r="N374" s="25"/>
      <c r="O374" s="25"/>
    </row>
    <row r="375" spans="1:15" x14ac:dyDescent="0.2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L375" s="25"/>
      <c r="M375" s="25"/>
      <c r="N375" s="25"/>
      <c r="O375" s="25"/>
    </row>
    <row r="376" spans="1:15" x14ac:dyDescent="0.2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L376" s="25"/>
      <c r="M376" s="25"/>
      <c r="N376" s="25"/>
      <c r="O376" s="25"/>
    </row>
    <row r="377" spans="1:15" x14ac:dyDescent="0.2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L377" s="25"/>
      <c r="M377" s="25"/>
      <c r="N377" s="25"/>
      <c r="O377" s="25"/>
    </row>
    <row r="378" spans="1:15" x14ac:dyDescent="0.2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L378" s="25"/>
      <c r="M378" s="25"/>
      <c r="N378" s="25"/>
      <c r="O378" s="25"/>
    </row>
    <row r="379" spans="1:15" x14ac:dyDescent="0.2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L379" s="25"/>
      <c r="M379" s="25"/>
      <c r="N379" s="25"/>
      <c r="O379" s="25"/>
    </row>
    <row r="380" spans="1:15" x14ac:dyDescent="0.2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L380" s="25"/>
      <c r="M380" s="25"/>
      <c r="N380" s="25"/>
      <c r="O380" s="25"/>
    </row>
    <row r="381" spans="1:15" x14ac:dyDescent="0.2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L381" s="25"/>
      <c r="M381" s="25"/>
      <c r="N381" s="25"/>
      <c r="O381" s="25"/>
    </row>
    <row r="382" spans="1:15" x14ac:dyDescent="0.2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L382" s="25"/>
      <c r="M382" s="25"/>
      <c r="N382" s="25"/>
      <c r="O382" s="25"/>
    </row>
    <row r="383" spans="1:15" x14ac:dyDescent="0.2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L383" s="25"/>
      <c r="M383" s="25"/>
      <c r="N383" s="25"/>
      <c r="O383" s="25"/>
    </row>
    <row r="384" spans="1:15" x14ac:dyDescent="0.2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L384" s="25"/>
      <c r="M384" s="25"/>
      <c r="N384" s="25"/>
      <c r="O384" s="25"/>
    </row>
    <row r="385" spans="1:15" x14ac:dyDescent="0.2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L385" s="25"/>
      <c r="M385" s="25"/>
      <c r="N385" s="25"/>
      <c r="O385" s="25"/>
    </row>
    <row r="386" spans="1:15" x14ac:dyDescent="0.2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L386" s="25"/>
      <c r="M386" s="25"/>
      <c r="N386" s="25"/>
      <c r="O386" s="25"/>
    </row>
    <row r="387" spans="1:15" x14ac:dyDescent="0.2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L387" s="25"/>
      <c r="M387" s="25"/>
      <c r="N387" s="25"/>
      <c r="O387" s="25"/>
    </row>
    <row r="388" spans="1:15" x14ac:dyDescent="0.2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L388" s="25"/>
      <c r="M388" s="25"/>
      <c r="N388" s="25"/>
      <c r="O388" s="25"/>
    </row>
    <row r="389" spans="1:15" x14ac:dyDescent="0.2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L389" s="25"/>
      <c r="M389" s="25"/>
      <c r="N389" s="25"/>
      <c r="O389" s="25"/>
    </row>
    <row r="390" spans="1:15" x14ac:dyDescent="0.2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L390" s="25"/>
      <c r="M390" s="25"/>
      <c r="N390" s="25"/>
      <c r="O390" s="25"/>
    </row>
    <row r="391" spans="1:15" x14ac:dyDescent="0.2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L391" s="25"/>
      <c r="M391" s="25"/>
      <c r="N391" s="25"/>
      <c r="O391" s="25"/>
    </row>
    <row r="392" spans="1:15" x14ac:dyDescent="0.2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L392" s="25"/>
      <c r="M392" s="25"/>
      <c r="N392" s="25"/>
      <c r="O392" s="25"/>
    </row>
    <row r="393" spans="1:15" x14ac:dyDescent="0.2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L393" s="25"/>
      <c r="M393" s="25"/>
      <c r="N393" s="25"/>
      <c r="O393" s="25"/>
    </row>
    <row r="394" spans="1:15" x14ac:dyDescent="0.2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L394" s="25"/>
      <c r="M394" s="25"/>
      <c r="N394" s="25"/>
      <c r="O394" s="25"/>
    </row>
    <row r="395" spans="1:15" x14ac:dyDescent="0.2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L395" s="25"/>
      <c r="M395" s="25"/>
      <c r="N395" s="25"/>
      <c r="O395" s="25"/>
    </row>
    <row r="396" spans="1:15" x14ac:dyDescent="0.2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L396" s="25"/>
      <c r="M396" s="25"/>
      <c r="N396" s="25"/>
      <c r="O396" s="25"/>
    </row>
    <row r="397" spans="1:15" x14ac:dyDescent="0.2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L397" s="25"/>
      <c r="M397" s="25"/>
      <c r="N397" s="25"/>
      <c r="O397" s="25"/>
    </row>
    <row r="398" spans="1:15" x14ac:dyDescent="0.2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L398" s="25"/>
      <c r="M398" s="25"/>
      <c r="N398" s="25"/>
      <c r="O398" s="25"/>
    </row>
    <row r="399" spans="1:15" x14ac:dyDescent="0.2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L399" s="25"/>
      <c r="M399" s="25"/>
      <c r="N399" s="25"/>
      <c r="O399" s="25"/>
    </row>
    <row r="400" spans="1:15" x14ac:dyDescent="0.2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L400" s="25"/>
      <c r="M400" s="25"/>
      <c r="N400" s="25"/>
      <c r="O400" s="25"/>
    </row>
    <row r="401" spans="1:15" x14ac:dyDescent="0.2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L401" s="25"/>
      <c r="M401" s="25"/>
      <c r="N401" s="25"/>
      <c r="O401" s="25"/>
    </row>
    <row r="402" spans="1:15" x14ac:dyDescent="0.2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L402" s="25"/>
      <c r="M402" s="25"/>
      <c r="N402" s="25"/>
      <c r="O402" s="25"/>
    </row>
    <row r="403" spans="1:15" x14ac:dyDescent="0.2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L403" s="25"/>
      <c r="M403" s="25"/>
      <c r="N403" s="25"/>
      <c r="O403" s="25"/>
    </row>
    <row r="404" spans="1:15" x14ac:dyDescent="0.2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L404" s="25"/>
      <c r="M404" s="25"/>
      <c r="N404" s="25"/>
      <c r="O404" s="25"/>
    </row>
    <row r="405" spans="1:15" x14ac:dyDescent="0.2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L405" s="25"/>
      <c r="M405" s="25"/>
      <c r="N405" s="25"/>
      <c r="O405" s="25"/>
    </row>
    <row r="406" spans="1:15" x14ac:dyDescent="0.2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L406" s="25"/>
      <c r="M406" s="25"/>
      <c r="N406" s="25"/>
      <c r="O406" s="25"/>
    </row>
    <row r="407" spans="1:15" x14ac:dyDescent="0.2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L407" s="25"/>
      <c r="M407" s="25"/>
      <c r="N407" s="25"/>
      <c r="O407" s="25"/>
    </row>
    <row r="408" spans="1:15" x14ac:dyDescent="0.2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L408" s="25"/>
      <c r="M408" s="25"/>
      <c r="N408" s="25"/>
      <c r="O408" s="25"/>
    </row>
    <row r="409" spans="1:15" x14ac:dyDescent="0.2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L409" s="25"/>
      <c r="M409" s="25"/>
      <c r="N409" s="25"/>
      <c r="O409" s="25"/>
    </row>
    <row r="410" spans="1:15" x14ac:dyDescent="0.2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L410" s="25"/>
      <c r="M410" s="25"/>
      <c r="N410" s="25"/>
      <c r="O410" s="25"/>
    </row>
    <row r="411" spans="1:15" x14ac:dyDescent="0.2">
      <c r="L411" s="25"/>
      <c r="M411" s="25"/>
      <c r="N411" s="25"/>
      <c r="O411" s="25"/>
    </row>
    <row r="412" spans="1:15" x14ac:dyDescent="0.2">
      <c r="L412" s="25"/>
      <c r="M412" s="25"/>
      <c r="N412" s="25"/>
      <c r="O412" s="25"/>
    </row>
    <row r="413" spans="1:15" x14ac:dyDescent="0.2">
      <c r="L413" s="25"/>
      <c r="M413" s="25"/>
      <c r="N413" s="25"/>
      <c r="O413" s="25"/>
    </row>
    <row r="414" spans="1:15" x14ac:dyDescent="0.2">
      <c r="L414" s="25"/>
      <c r="M414" s="25"/>
      <c r="N414" s="25"/>
      <c r="O414" s="25"/>
    </row>
  </sheetData>
  <sheetProtection formatCells="0" formatColumns="0" formatRows="0" insertColumns="0" insertRows="0" insertHyperlinks="0" deleteColumns="0" deleteRows="0" sort="0" autoFilter="0" pivotTables="0"/>
  <mergeCells count="12">
    <mergeCell ref="A232:J232"/>
    <mergeCell ref="A233:J233"/>
    <mergeCell ref="A4:J4"/>
    <mergeCell ref="A5:J5"/>
    <mergeCell ref="A79:J79"/>
    <mergeCell ref="A80:J80"/>
    <mergeCell ref="A155:J155"/>
    <mergeCell ref="A3:J3"/>
    <mergeCell ref="A78:J78"/>
    <mergeCell ref="A154:J154"/>
    <mergeCell ref="A230:J230"/>
    <mergeCell ref="A156:J156"/>
  </mergeCells>
  <pageMargins left="0.41" right="0.70866141732283472" top="0.37" bottom="0.33" header="0" footer="0"/>
  <pageSetup scale="60" firstPageNumber="12" orientation="portrait" useFirstPageNumber="1" r:id="rId1"/>
  <headerFooter alignWithMargins="0">
    <oddHeader>&amp;R&amp;"-,Normal"Anexo no. 6</oddHeader>
    <oddFooter xml:space="preserve">&amp;RPágina #&amp;P
</oddFooter>
  </headerFooter>
  <rowBreaks count="2" manualBreakCount="2">
    <brk id="73" max="16383" man="1"/>
    <brk id="14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B34B3-C760-49EC-8C02-50B74DE7ED46}">
  <dimension ref="A1:R163"/>
  <sheetViews>
    <sheetView workbookViewId="0">
      <selection activeCell="L104" sqref="L104"/>
    </sheetView>
  </sheetViews>
  <sheetFormatPr baseColWidth="10" defaultRowHeight="12.75" x14ac:dyDescent="0.2"/>
  <cols>
    <col min="1" max="1" width="14.7109375" style="183" customWidth="1"/>
    <col min="2" max="2" width="13.140625" style="183" customWidth="1"/>
    <col min="3" max="3" width="13.42578125" style="183" customWidth="1"/>
    <col min="4" max="4" width="14.42578125" style="183" customWidth="1"/>
    <col min="5" max="5" width="14.5703125" style="183" customWidth="1"/>
    <col min="6" max="6" width="13.140625" style="183" customWidth="1"/>
    <col min="7" max="7" width="12.85546875" style="183" customWidth="1"/>
    <col min="8" max="8" width="13.140625" style="183" customWidth="1"/>
    <col min="9" max="9" width="12" style="183" customWidth="1"/>
    <col min="10" max="10" width="14.42578125" style="183" customWidth="1"/>
    <col min="11" max="18" width="11.42578125" style="156"/>
    <col min="19" max="256" width="11.42578125" style="183"/>
    <col min="257" max="257" width="17.85546875" style="183" customWidth="1"/>
    <col min="258" max="258" width="14.28515625" style="183" customWidth="1"/>
    <col min="259" max="259" width="14.85546875" style="183" customWidth="1"/>
    <col min="260" max="260" width="15.42578125" style="183" customWidth="1"/>
    <col min="261" max="261" width="15.5703125" style="183" customWidth="1"/>
    <col min="262" max="262" width="13.42578125" style="183" customWidth="1"/>
    <col min="263" max="263" width="13.5703125" style="183" customWidth="1"/>
    <col min="264" max="264" width="13.42578125" style="183" customWidth="1"/>
    <col min="265" max="265" width="11.42578125" style="183"/>
    <col min="266" max="266" width="16" style="183" customWidth="1"/>
    <col min="267" max="512" width="11.42578125" style="183"/>
    <col min="513" max="513" width="17.85546875" style="183" customWidth="1"/>
    <col min="514" max="514" width="14.28515625" style="183" customWidth="1"/>
    <col min="515" max="515" width="14.85546875" style="183" customWidth="1"/>
    <col min="516" max="516" width="15.42578125" style="183" customWidth="1"/>
    <col min="517" max="517" width="15.5703125" style="183" customWidth="1"/>
    <col min="518" max="518" width="13.42578125" style="183" customWidth="1"/>
    <col min="519" max="519" width="13.5703125" style="183" customWidth="1"/>
    <col min="520" max="520" width="13.42578125" style="183" customWidth="1"/>
    <col min="521" max="521" width="11.42578125" style="183"/>
    <col min="522" max="522" width="16" style="183" customWidth="1"/>
    <col min="523" max="768" width="11.42578125" style="183"/>
    <col min="769" max="769" width="17.85546875" style="183" customWidth="1"/>
    <col min="770" max="770" width="14.28515625" style="183" customWidth="1"/>
    <col min="771" max="771" width="14.85546875" style="183" customWidth="1"/>
    <col min="772" max="772" width="15.42578125" style="183" customWidth="1"/>
    <col min="773" max="773" width="15.5703125" style="183" customWidth="1"/>
    <col min="774" max="774" width="13.42578125" style="183" customWidth="1"/>
    <col min="775" max="775" width="13.5703125" style="183" customWidth="1"/>
    <col min="776" max="776" width="13.42578125" style="183" customWidth="1"/>
    <col min="777" max="777" width="11.42578125" style="183"/>
    <col min="778" max="778" width="16" style="183" customWidth="1"/>
    <col min="779" max="1024" width="11.42578125" style="183"/>
    <col min="1025" max="1025" width="17.85546875" style="183" customWidth="1"/>
    <col min="1026" max="1026" width="14.28515625" style="183" customWidth="1"/>
    <col min="1027" max="1027" width="14.85546875" style="183" customWidth="1"/>
    <col min="1028" max="1028" width="15.42578125" style="183" customWidth="1"/>
    <col min="1029" max="1029" width="15.5703125" style="183" customWidth="1"/>
    <col min="1030" max="1030" width="13.42578125" style="183" customWidth="1"/>
    <col min="1031" max="1031" width="13.5703125" style="183" customWidth="1"/>
    <col min="1032" max="1032" width="13.42578125" style="183" customWidth="1"/>
    <col min="1033" max="1033" width="11.42578125" style="183"/>
    <col min="1034" max="1034" width="16" style="183" customWidth="1"/>
    <col min="1035" max="1280" width="11.42578125" style="183"/>
    <col min="1281" max="1281" width="17.85546875" style="183" customWidth="1"/>
    <col min="1282" max="1282" width="14.28515625" style="183" customWidth="1"/>
    <col min="1283" max="1283" width="14.85546875" style="183" customWidth="1"/>
    <col min="1284" max="1284" width="15.42578125" style="183" customWidth="1"/>
    <col min="1285" max="1285" width="15.5703125" style="183" customWidth="1"/>
    <col min="1286" max="1286" width="13.42578125" style="183" customWidth="1"/>
    <col min="1287" max="1287" width="13.5703125" style="183" customWidth="1"/>
    <col min="1288" max="1288" width="13.42578125" style="183" customWidth="1"/>
    <col min="1289" max="1289" width="11.42578125" style="183"/>
    <col min="1290" max="1290" width="16" style="183" customWidth="1"/>
    <col min="1291" max="1536" width="11.42578125" style="183"/>
    <col min="1537" max="1537" width="17.85546875" style="183" customWidth="1"/>
    <col min="1538" max="1538" width="14.28515625" style="183" customWidth="1"/>
    <col min="1539" max="1539" width="14.85546875" style="183" customWidth="1"/>
    <col min="1540" max="1540" width="15.42578125" style="183" customWidth="1"/>
    <col min="1541" max="1541" width="15.5703125" style="183" customWidth="1"/>
    <col min="1542" max="1542" width="13.42578125" style="183" customWidth="1"/>
    <col min="1543" max="1543" width="13.5703125" style="183" customWidth="1"/>
    <col min="1544" max="1544" width="13.42578125" style="183" customWidth="1"/>
    <col min="1545" max="1545" width="11.42578125" style="183"/>
    <col min="1546" max="1546" width="16" style="183" customWidth="1"/>
    <col min="1547" max="1792" width="11.42578125" style="183"/>
    <col min="1793" max="1793" width="17.85546875" style="183" customWidth="1"/>
    <col min="1794" max="1794" width="14.28515625" style="183" customWidth="1"/>
    <col min="1795" max="1795" width="14.85546875" style="183" customWidth="1"/>
    <col min="1796" max="1796" width="15.42578125" style="183" customWidth="1"/>
    <col min="1797" max="1797" width="15.5703125" style="183" customWidth="1"/>
    <col min="1798" max="1798" width="13.42578125" style="183" customWidth="1"/>
    <col min="1799" max="1799" width="13.5703125" style="183" customWidth="1"/>
    <col min="1800" max="1800" width="13.42578125" style="183" customWidth="1"/>
    <col min="1801" max="1801" width="11.42578125" style="183"/>
    <col min="1802" max="1802" width="16" style="183" customWidth="1"/>
    <col min="1803" max="2048" width="11.42578125" style="183"/>
    <col min="2049" max="2049" width="17.85546875" style="183" customWidth="1"/>
    <col min="2050" max="2050" width="14.28515625" style="183" customWidth="1"/>
    <col min="2051" max="2051" width="14.85546875" style="183" customWidth="1"/>
    <col min="2052" max="2052" width="15.42578125" style="183" customWidth="1"/>
    <col min="2053" max="2053" width="15.5703125" style="183" customWidth="1"/>
    <col min="2054" max="2054" width="13.42578125" style="183" customWidth="1"/>
    <col min="2055" max="2055" width="13.5703125" style="183" customWidth="1"/>
    <col min="2056" max="2056" width="13.42578125" style="183" customWidth="1"/>
    <col min="2057" max="2057" width="11.42578125" style="183"/>
    <col min="2058" max="2058" width="16" style="183" customWidth="1"/>
    <col min="2059" max="2304" width="11.42578125" style="183"/>
    <col min="2305" max="2305" width="17.85546875" style="183" customWidth="1"/>
    <col min="2306" max="2306" width="14.28515625" style="183" customWidth="1"/>
    <col min="2307" max="2307" width="14.85546875" style="183" customWidth="1"/>
    <col min="2308" max="2308" width="15.42578125" style="183" customWidth="1"/>
    <col min="2309" max="2309" width="15.5703125" style="183" customWidth="1"/>
    <col min="2310" max="2310" width="13.42578125" style="183" customWidth="1"/>
    <col min="2311" max="2311" width="13.5703125" style="183" customWidth="1"/>
    <col min="2312" max="2312" width="13.42578125" style="183" customWidth="1"/>
    <col min="2313" max="2313" width="11.42578125" style="183"/>
    <col min="2314" max="2314" width="16" style="183" customWidth="1"/>
    <col min="2315" max="2560" width="11.42578125" style="183"/>
    <col min="2561" max="2561" width="17.85546875" style="183" customWidth="1"/>
    <col min="2562" max="2562" width="14.28515625" style="183" customWidth="1"/>
    <col min="2563" max="2563" width="14.85546875" style="183" customWidth="1"/>
    <col min="2564" max="2564" width="15.42578125" style="183" customWidth="1"/>
    <col min="2565" max="2565" width="15.5703125" style="183" customWidth="1"/>
    <col min="2566" max="2566" width="13.42578125" style="183" customWidth="1"/>
    <col min="2567" max="2567" width="13.5703125" style="183" customWidth="1"/>
    <col min="2568" max="2568" width="13.42578125" style="183" customWidth="1"/>
    <col min="2569" max="2569" width="11.42578125" style="183"/>
    <col min="2570" max="2570" width="16" style="183" customWidth="1"/>
    <col min="2571" max="2816" width="11.42578125" style="183"/>
    <col min="2817" max="2817" width="17.85546875" style="183" customWidth="1"/>
    <col min="2818" max="2818" width="14.28515625" style="183" customWidth="1"/>
    <col min="2819" max="2819" width="14.85546875" style="183" customWidth="1"/>
    <col min="2820" max="2820" width="15.42578125" style="183" customWidth="1"/>
    <col min="2821" max="2821" width="15.5703125" style="183" customWidth="1"/>
    <col min="2822" max="2822" width="13.42578125" style="183" customWidth="1"/>
    <col min="2823" max="2823" width="13.5703125" style="183" customWidth="1"/>
    <col min="2824" max="2824" width="13.42578125" style="183" customWidth="1"/>
    <col min="2825" max="2825" width="11.42578125" style="183"/>
    <col min="2826" max="2826" width="16" style="183" customWidth="1"/>
    <col min="2827" max="3072" width="11.42578125" style="183"/>
    <col min="3073" max="3073" width="17.85546875" style="183" customWidth="1"/>
    <col min="3074" max="3074" width="14.28515625" style="183" customWidth="1"/>
    <col min="3075" max="3075" width="14.85546875" style="183" customWidth="1"/>
    <col min="3076" max="3076" width="15.42578125" style="183" customWidth="1"/>
    <col min="3077" max="3077" width="15.5703125" style="183" customWidth="1"/>
    <col min="3078" max="3078" width="13.42578125" style="183" customWidth="1"/>
    <col min="3079" max="3079" width="13.5703125" style="183" customWidth="1"/>
    <col min="3080" max="3080" width="13.42578125" style="183" customWidth="1"/>
    <col min="3081" max="3081" width="11.42578125" style="183"/>
    <col min="3082" max="3082" width="16" style="183" customWidth="1"/>
    <col min="3083" max="3328" width="11.42578125" style="183"/>
    <col min="3329" max="3329" width="17.85546875" style="183" customWidth="1"/>
    <col min="3330" max="3330" width="14.28515625" style="183" customWidth="1"/>
    <col min="3331" max="3331" width="14.85546875" style="183" customWidth="1"/>
    <col min="3332" max="3332" width="15.42578125" style="183" customWidth="1"/>
    <col min="3333" max="3333" width="15.5703125" style="183" customWidth="1"/>
    <col min="3334" max="3334" width="13.42578125" style="183" customWidth="1"/>
    <col min="3335" max="3335" width="13.5703125" style="183" customWidth="1"/>
    <col min="3336" max="3336" width="13.42578125" style="183" customWidth="1"/>
    <col min="3337" max="3337" width="11.42578125" style="183"/>
    <col min="3338" max="3338" width="16" style="183" customWidth="1"/>
    <col min="3339" max="3584" width="11.42578125" style="183"/>
    <col min="3585" max="3585" width="17.85546875" style="183" customWidth="1"/>
    <col min="3586" max="3586" width="14.28515625" style="183" customWidth="1"/>
    <col min="3587" max="3587" width="14.85546875" style="183" customWidth="1"/>
    <col min="3588" max="3588" width="15.42578125" style="183" customWidth="1"/>
    <col min="3589" max="3589" width="15.5703125" style="183" customWidth="1"/>
    <col min="3590" max="3590" width="13.42578125" style="183" customWidth="1"/>
    <col min="3591" max="3591" width="13.5703125" style="183" customWidth="1"/>
    <col min="3592" max="3592" width="13.42578125" style="183" customWidth="1"/>
    <col min="3593" max="3593" width="11.42578125" style="183"/>
    <col min="3594" max="3594" width="16" style="183" customWidth="1"/>
    <col min="3595" max="3840" width="11.42578125" style="183"/>
    <col min="3841" max="3841" width="17.85546875" style="183" customWidth="1"/>
    <col min="3842" max="3842" width="14.28515625" style="183" customWidth="1"/>
    <col min="3843" max="3843" width="14.85546875" style="183" customWidth="1"/>
    <col min="3844" max="3844" width="15.42578125" style="183" customWidth="1"/>
    <col min="3845" max="3845" width="15.5703125" style="183" customWidth="1"/>
    <col min="3846" max="3846" width="13.42578125" style="183" customWidth="1"/>
    <col min="3847" max="3847" width="13.5703125" style="183" customWidth="1"/>
    <col min="3848" max="3848" width="13.42578125" style="183" customWidth="1"/>
    <col min="3849" max="3849" width="11.42578125" style="183"/>
    <col min="3850" max="3850" width="16" style="183" customWidth="1"/>
    <col min="3851" max="4096" width="11.42578125" style="183"/>
    <col min="4097" max="4097" width="17.85546875" style="183" customWidth="1"/>
    <col min="4098" max="4098" width="14.28515625" style="183" customWidth="1"/>
    <col min="4099" max="4099" width="14.85546875" style="183" customWidth="1"/>
    <col min="4100" max="4100" width="15.42578125" style="183" customWidth="1"/>
    <col min="4101" max="4101" width="15.5703125" style="183" customWidth="1"/>
    <col min="4102" max="4102" width="13.42578125" style="183" customWidth="1"/>
    <col min="4103" max="4103" width="13.5703125" style="183" customWidth="1"/>
    <col min="4104" max="4104" width="13.42578125" style="183" customWidth="1"/>
    <col min="4105" max="4105" width="11.42578125" style="183"/>
    <col min="4106" max="4106" width="16" style="183" customWidth="1"/>
    <col min="4107" max="4352" width="11.42578125" style="183"/>
    <col min="4353" max="4353" width="17.85546875" style="183" customWidth="1"/>
    <col min="4354" max="4354" width="14.28515625" style="183" customWidth="1"/>
    <col min="4355" max="4355" width="14.85546875" style="183" customWidth="1"/>
    <col min="4356" max="4356" width="15.42578125" style="183" customWidth="1"/>
    <col min="4357" max="4357" width="15.5703125" style="183" customWidth="1"/>
    <col min="4358" max="4358" width="13.42578125" style="183" customWidth="1"/>
    <col min="4359" max="4359" width="13.5703125" style="183" customWidth="1"/>
    <col min="4360" max="4360" width="13.42578125" style="183" customWidth="1"/>
    <col min="4361" max="4361" width="11.42578125" style="183"/>
    <col min="4362" max="4362" width="16" style="183" customWidth="1"/>
    <col min="4363" max="4608" width="11.42578125" style="183"/>
    <col min="4609" max="4609" width="17.85546875" style="183" customWidth="1"/>
    <col min="4610" max="4610" width="14.28515625" style="183" customWidth="1"/>
    <col min="4611" max="4611" width="14.85546875" style="183" customWidth="1"/>
    <col min="4612" max="4612" width="15.42578125" style="183" customWidth="1"/>
    <col min="4613" max="4613" width="15.5703125" style="183" customWidth="1"/>
    <col min="4614" max="4614" width="13.42578125" style="183" customWidth="1"/>
    <col min="4615" max="4615" width="13.5703125" style="183" customWidth="1"/>
    <col min="4616" max="4616" width="13.42578125" style="183" customWidth="1"/>
    <col min="4617" max="4617" width="11.42578125" style="183"/>
    <col min="4618" max="4618" width="16" style="183" customWidth="1"/>
    <col min="4619" max="4864" width="11.42578125" style="183"/>
    <col min="4865" max="4865" width="17.85546875" style="183" customWidth="1"/>
    <col min="4866" max="4866" width="14.28515625" style="183" customWidth="1"/>
    <col min="4867" max="4867" width="14.85546875" style="183" customWidth="1"/>
    <col min="4868" max="4868" width="15.42578125" style="183" customWidth="1"/>
    <col min="4869" max="4869" width="15.5703125" style="183" customWidth="1"/>
    <col min="4870" max="4870" width="13.42578125" style="183" customWidth="1"/>
    <col min="4871" max="4871" width="13.5703125" style="183" customWidth="1"/>
    <col min="4872" max="4872" width="13.42578125" style="183" customWidth="1"/>
    <col min="4873" max="4873" width="11.42578125" style="183"/>
    <col min="4874" max="4874" width="16" style="183" customWidth="1"/>
    <col min="4875" max="5120" width="11.42578125" style="183"/>
    <col min="5121" max="5121" width="17.85546875" style="183" customWidth="1"/>
    <col min="5122" max="5122" width="14.28515625" style="183" customWidth="1"/>
    <col min="5123" max="5123" width="14.85546875" style="183" customWidth="1"/>
    <col min="5124" max="5124" width="15.42578125" style="183" customWidth="1"/>
    <col min="5125" max="5125" width="15.5703125" style="183" customWidth="1"/>
    <col min="5126" max="5126" width="13.42578125" style="183" customWidth="1"/>
    <col min="5127" max="5127" width="13.5703125" style="183" customWidth="1"/>
    <col min="5128" max="5128" width="13.42578125" style="183" customWidth="1"/>
    <col min="5129" max="5129" width="11.42578125" style="183"/>
    <col min="5130" max="5130" width="16" style="183" customWidth="1"/>
    <col min="5131" max="5376" width="11.42578125" style="183"/>
    <col min="5377" max="5377" width="17.85546875" style="183" customWidth="1"/>
    <col min="5378" max="5378" width="14.28515625" style="183" customWidth="1"/>
    <col min="5379" max="5379" width="14.85546875" style="183" customWidth="1"/>
    <col min="5380" max="5380" width="15.42578125" style="183" customWidth="1"/>
    <col min="5381" max="5381" width="15.5703125" style="183" customWidth="1"/>
    <col min="5382" max="5382" width="13.42578125" style="183" customWidth="1"/>
    <col min="5383" max="5383" width="13.5703125" style="183" customWidth="1"/>
    <col min="5384" max="5384" width="13.42578125" style="183" customWidth="1"/>
    <col min="5385" max="5385" width="11.42578125" style="183"/>
    <col min="5386" max="5386" width="16" style="183" customWidth="1"/>
    <col min="5387" max="5632" width="11.42578125" style="183"/>
    <col min="5633" max="5633" width="17.85546875" style="183" customWidth="1"/>
    <col min="5634" max="5634" width="14.28515625" style="183" customWidth="1"/>
    <col min="5635" max="5635" width="14.85546875" style="183" customWidth="1"/>
    <col min="5636" max="5636" width="15.42578125" style="183" customWidth="1"/>
    <col min="5637" max="5637" width="15.5703125" style="183" customWidth="1"/>
    <col min="5638" max="5638" width="13.42578125" style="183" customWidth="1"/>
    <col min="5639" max="5639" width="13.5703125" style="183" customWidth="1"/>
    <col min="5640" max="5640" width="13.42578125" style="183" customWidth="1"/>
    <col min="5641" max="5641" width="11.42578125" style="183"/>
    <col min="5642" max="5642" width="16" style="183" customWidth="1"/>
    <col min="5643" max="5888" width="11.42578125" style="183"/>
    <col min="5889" max="5889" width="17.85546875" style="183" customWidth="1"/>
    <col min="5890" max="5890" width="14.28515625" style="183" customWidth="1"/>
    <col min="5891" max="5891" width="14.85546875" style="183" customWidth="1"/>
    <col min="5892" max="5892" width="15.42578125" style="183" customWidth="1"/>
    <col min="5893" max="5893" width="15.5703125" style="183" customWidth="1"/>
    <col min="5894" max="5894" width="13.42578125" style="183" customWidth="1"/>
    <col min="5895" max="5895" width="13.5703125" style="183" customWidth="1"/>
    <col min="5896" max="5896" width="13.42578125" style="183" customWidth="1"/>
    <col min="5897" max="5897" width="11.42578125" style="183"/>
    <col min="5898" max="5898" width="16" style="183" customWidth="1"/>
    <col min="5899" max="6144" width="11.42578125" style="183"/>
    <col min="6145" max="6145" width="17.85546875" style="183" customWidth="1"/>
    <col min="6146" max="6146" width="14.28515625" style="183" customWidth="1"/>
    <col min="6147" max="6147" width="14.85546875" style="183" customWidth="1"/>
    <col min="6148" max="6148" width="15.42578125" style="183" customWidth="1"/>
    <col min="6149" max="6149" width="15.5703125" style="183" customWidth="1"/>
    <col min="6150" max="6150" width="13.42578125" style="183" customWidth="1"/>
    <col min="6151" max="6151" width="13.5703125" style="183" customWidth="1"/>
    <col min="6152" max="6152" width="13.42578125" style="183" customWidth="1"/>
    <col min="6153" max="6153" width="11.42578125" style="183"/>
    <col min="6154" max="6154" width="16" style="183" customWidth="1"/>
    <col min="6155" max="6400" width="11.42578125" style="183"/>
    <col min="6401" max="6401" width="17.85546875" style="183" customWidth="1"/>
    <col min="6402" max="6402" width="14.28515625" style="183" customWidth="1"/>
    <col min="6403" max="6403" width="14.85546875" style="183" customWidth="1"/>
    <col min="6404" max="6404" width="15.42578125" style="183" customWidth="1"/>
    <col min="6405" max="6405" width="15.5703125" style="183" customWidth="1"/>
    <col min="6406" max="6406" width="13.42578125" style="183" customWidth="1"/>
    <col min="6407" max="6407" width="13.5703125" style="183" customWidth="1"/>
    <col min="6408" max="6408" width="13.42578125" style="183" customWidth="1"/>
    <col min="6409" max="6409" width="11.42578125" style="183"/>
    <col min="6410" max="6410" width="16" style="183" customWidth="1"/>
    <col min="6411" max="6656" width="11.42578125" style="183"/>
    <col min="6657" max="6657" width="17.85546875" style="183" customWidth="1"/>
    <col min="6658" max="6658" width="14.28515625" style="183" customWidth="1"/>
    <col min="6659" max="6659" width="14.85546875" style="183" customWidth="1"/>
    <col min="6660" max="6660" width="15.42578125" style="183" customWidth="1"/>
    <col min="6661" max="6661" width="15.5703125" style="183" customWidth="1"/>
    <col min="6662" max="6662" width="13.42578125" style="183" customWidth="1"/>
    <col min="6663" max="6663" width="13.5703125" style="183" customWidth="1"/>
    <col min="6664" max="6664" width="13.42578125" style="183" customWidth="1"/>
    <col min="6665" max="6665" width="11.42578125" style="183"/>
    <col min="6666" max="6666" width="16" style="183" customWidth="1"/>
    <col min="6667" max="6912" width="11.42578125" style="183"/>
    <col min="6913" max="6913" width="17.85546875" style="183" customWidth="1"/>
    <col min="6914" max="6914" width="14.28515625" style="183" customWidth="1"/>
    <col min="6915" max="6915" width="14.85546875" style="183" customWidth="1"/>
    <col min="6916" max="6916" width="15.42578125" style="183" customWidth="1"/>
    <col min="6917" max="6917" width="15.5703125" style="183" customWidth="1"/>
    <col min="6918" max="6918" width="13.42578125" style="183" customWidth="1"/>
    <col min="6919" max="6919" width="13.5703125" style="183" customWidth="1"/>
    <col min="6920" max="6920" width="13.42578125" style="183" customWidth="1"/>
    <col min="6921" max="6921" width="11.42578125" style="183"/>
    <col min="6922" max="6922" width="16" style="183" customWidth="1"/>
    <col min="6923" max="7168" width="11.42578125" style="183"/>
    <col min="7169" max="7169" width="17.85546875" style="183" customWidth="1"/>
    <col min="7170" max="7170" width="14.28515625" style="183" customWidth="1"/>
    <col min="7171" max="7171" width="14.85546875" style="183" customWidth="1"/>
    <col min="7172" max="7172" width="15.42578125" style="183" customWidth="1"/>
    <col min="7173" max="7173" width="15.5703125" style="183" customWidth="1"/>
    <col min="7174" max="7174" width="13.42578125" style="183" customWidth="1"/>
    <col min="7175" max="7175" width="13.5703125" style="183" customWidth="1"/>
    <col min="7176" max="7176" width="13.42578125" style="183" customWidth="1"/>
    <col min="7177" max="7177" width="11.42578125" style="183"/>
    <col min="7178" max="7178" width="16" style="183" customWidth="1"/>
    <col min="7179" max="7424" width="11.42578125" style="183"/>
    <col min="7425" max="7425" width="17.85546875" style="183" customWidth="1"/>
    <col min="7426" max="7426" width="14.28515625" style="183" customWidth="1"/>
    <col min="7427" max="7427" width="14.85546875" style="183" customWidth="1"/>
    <col min="7428" max="7428" width="15.42578125" style="183" customWidth="1"/>
    <col min="7429" max="7429" width="15.5703125" style="183" customWidth="1"/>
    <col min="7430" max="7430" width="13.42578125" style="183" customWidth="1"/>
    <col min="7431" max="7431" width="13.5703125" style="183" customWidth="1"/>
    <col min="7432" max="7432" width="13.42578125" style="183" customWidth="1"/>
    <col min="7433" max="7433" width="11.42578125" style="183"/>
    <col min="7434" max="7434" width="16" style="183" customWidth="1"/>
    <col min="7435" max="7680" width="11.42578125" style="183"/>
    <col min="7681" max="7681" width="17.85546875" style="183" customWidth="1"/>
    <col min="7682" max="7682" width="14.28515625" style="183" customWidth="1"/>
    <col min="7683" max="7683" width="14.85546875" style="183" customWidth="1"/>
    <col min="7684" max="7684" width="15.42578125" style="183" customWidth="1"/>
    <col min="7685" max="7685" width="15.5703125" style="183" customWidth="1"/>
    <col min="7686" max="7686" width="13.42578125" style="183" customWidth="1"/>
    <col min="7687" max="7687" width="13.5703125" style="183" customWidth="1"/>
    <col min="7688" max="7688" width="13.42578125" style="183" customWidth="1"/>
    <col min="7689" max="7689" width="11.42578125" style="183"/>
    <col min="7690" max="7690" width="16" style="183" customWidth="1"/>
    <col min="7691" max="7936" width="11.42578125" style="183"/>
    <col min="7937" max="7937" width="17.85546875" style="183" customWidth="1"/>
    <col min="7938" max="7938" width="14.28515625" style="183" customWidth="1"/>
    <col min="7939" max="7939" width="14.85546875" style="183" customWidth="1"/>
    <col min="7940" max="7940" width="15.42578125" style="183" customWidth="1"/>
    <col min="7941" max="7941" width="15.5703125" style="183" customWidth="1"/>
    <col min="7942" max="7942" width="13.42578125" style="183" customWidth="1"/>
    <col min="7943" max="7943" width="13.5703125" style="183" customWidth="1"/>
    <col min="7944" max="7944" width="13.42578125" style="183" customWidth="1"/>
    <col min="7945" max="7945" width="11.42578125" style="183"/>
    <col min="7946" max="7946" width="16" style="183" customWidth="1"/>
    <col min="7947" max="8192" width="11.42578125" style="183"/>
    <col min="8193" max="8193" width="17.85546875" style="183" customWidth="1"/>
    <col min="8194" max="8194" width="14.28515625" style="183" customWidth="1"/>
    <col min="8195" max="8195" width="14.85546875" style="183" customWidth="1"/>
    <col min="8196" max="8196" width="15.42578125" style="183" customWidth="1"/>
    <col min="8197" max="8197" width="15.5703125" style="183" customWidth="1"/>
    <col min="8198" max="8198" width="13.42578125" style="183" customWidth="1"/>
    <col min="8199" max="8199" width="13.5703125" style="183" customWidth="1"/>
    <col min="8200" max="8200" width="13.42578125" style="183" customWidth="1"/>
    <col min="8201" max="8201" width="11.42578125" style="183"/>
    <col min="8202" max="8202" width="16" style="183" customWidth="1"/>
    <col min="8203" max="8448" width="11.42578125" style="183"/>
    <col min="8449" max="8449" width="17.85546875" style="183" customWidth="1"/>
    <col min="8450" max="8450" width="14.28515625" style="183" customWidth="1"/>
    <col min="8451" max="8451" width="14.85546875" style="183" customWidth="1"/>
    <col min="8452" max="8452" width="15.42578125" style="183" customWidth="1"/>
    <col min="8453" max="8453" width="15.5703125" style="183" customWidth="1"/>
    <col min="8454" max="8454" width="13.42578125" style="183" customWidth="1"/>
    <col min="8455" max="8455" width="13.5703125" style="183" customWidth="1"/>
    <col min="8456" max="8456" width="13.42578125" style="183" customWidth="1"/>
    <col min="8457" max="8457" width="11.42578125" style="183"/>
    <col min="8458" max="8458" width="16" style="183" customWidth="1"/>
    <col min="8459" max="8704" width="11.42578125" style="183"/>
    <col min="8705" max="8705" width="17.85546875" style="183" customWidth="1"/>
    <col min="8706" max="8706" width="14.28515625" style="183" customWidth="1"/>
    <col min="8707" max="8707" width="14.85546875" style="183" customWidth="1"/>
    <col min="8708" max="8708" width="15.42578125" style="183" customWidth="1"/>
    <col min="8709" max="8709" width="15.5703125" style="183" customWidth="1"/>
    <col min="8710" max="8710" width="13.42578125" style="183" customWidth="1"/>
    <col min="8711" max="8711" width="13.5703125" style="183" customWidth="1"/>
    <col min="8712" max="8712" width="13.42578125" style="183" customWidth="1"/>
    <col min="8713" max="8713" width="11.42578125" style="183"/>
    <col min="8714" max="8714" width="16" style="183" customWidth="1"/>
    <col min="8715" max="8960" width="11.42578125" style="183"/>
    <col min="8961" max="8961" width="17.85546875" style="183" customWidth="1"/>
    <col min="8962" max="8962" width="14.28515625" style="183" customWidth="1"/>
    <col min="8963" max="8963" width="14.85546875" style="183" customWidth="1"/>
    <col min="8964" max="8964" width="15.42578125" style="183" customWidth="1"/>
    <col min="8965" max="8965" width="15.5703125" style="183" customWidth="1"/>
    <col min="8966" max="8966" width="13.42578125" style="183" customWidth="1"/>
    <col min="8967" max="8967" width="13.5703125" style="183" customWidth="1"/>
    <col min="8968" max="8968" width="13.42578125" style="183" customWidth="1"/>
    <col min="8969" max="8969" width="11.42578125" style="183"/>
    <col min="8970" max="8970" width="16" style="183" customWidth="1"/>
    <col min="8971" max="9216" width="11.42578125" style="183"/>
    <col min="9217" max="9217" width="17.85546875" style="183" customWidth="1"/>
    <col min="9218" max="9218" width="14.28515625" style="183" customWidth="1"/>
    <col min="9219" max="9219" width="14.85546875" style="183" customWidth="1"/>
    <col min="9220" max="9220" width="15.42578125" style="183" customWidth="1"/>
    <col min="9221" max="9221" width="15.5703125" style="183" customWidth="1"/>
    <col min="9222" max="9222" width="13.42578125" style="183" customWidth="1"/>
    <col min="9223" max="9223" width="13.5703125" style="183" customWidth="1"/>
    <col min="9224" max="9224" width="13.42578125" style="183" customWidth="1"/>
    <col min="9225" max="9225" width="11.42578125" style="183"/>
    <col min="9226" max="9226" width="16" style="183" customWidth="1"/>
    <col min="9227" max="9472" width="11.42578125" style="183"/>
    <col min="9473" max="9473" width="17.85546875" style="183" customWidth="1"/>
    <col min="9474" max="9474" width="14.28515625" style="183" customWidth="1"/>
    <col min="9475" max="9475" width="14.85546875" style="183" customWidth="1"/>
    <col min="9476" max="9476" width="15.42578125" style="183" customWidth="1"/>
    <col min="9477" max="9477" width="15.5703125" style="183" customWidth="1"/>
    <col min="9478" max="9478" width="13.42578125" style="183" customWidth="1"/>
    <col min="9479" max="9479" width="13.5703125" style="183" customWidth="1"/>
    <col min="9480" max="9480" width="13.42578125" style="183" customWidth="1"/>
    <col min="9481" max="9481" width="11.42578125" style="183"/>
    <col min="9482" max="9482" width="16" style="183" customWidth="1"/>
    <col min="9483" max="9728" width="11.42578125" style="183"/>
    <col min="9729" max="9729" width="17.85546875" style="183" customWidth="1"/>
    <col min="9730" max="9730" width="14.28515625" style="183" customWidth="1"/>
    <col min="9731" max="9731" width="14.85546875" style="183" customWidth="1"/>
    <col min="9732" max="9732" width="15.42578125" style="183" customWidth="1"/>
    <col min="9733" max="9733" width="15.5703125" style="183" customWidth="1"/>
    <col min="9734" max="9734" width="13.42578125" style="183" customWidth="1"/>
    <col min="9735" max="9735" width="13.5703125" style="183" customWidth="1"/>
    <col min="9736" max="9736" width="13.42578125" style="183" customWidth="1"/>
    <col min="9737" max="9737" width="11.42578125" style="183"/>
    <col min="9738" max="9738" width="16" style="183" customWidth="1"/>
    <col min="9739" max="9984" width="11.42578125" style="183"/>
    <col min="9985" max="9985" width="17.85546875" style="183" customWidth="1"/>
    <col min="9986" max="9986" width="14.28515625" style="183" customWidth="1"/>
    <col min="9987" max="9987" width="14.85546875" style="183" customWidth="1"/>
    <col min="9988" max="9988" width="15.42578125" style="183" customWidth="1"/>
    <col min="9989" max="9989" width="15.5703125" style="183" customWidth="1"/>
    <col min="9990" max="9990" width="13.42578125" style="183" customWidth="1"/>
    <col min="9991" max="9991" width="13.5703125" style="183" customWidth="1"/>
    <col min="9992" max="9992" width="13.42578125" style="183" customWidth="1"/>
    <col min="9993" max="9993" width="11.42578125" style="183"/>
    <col min="9994" max="9994" width="16" style="183" customWidth="1"/>
    <col min="9995" max="10240" width="11.42578125" style="183"/>
    <col min="10241" max="10241" width="17.85546875" style="183" customWidth="1"/>
    <col min="10242" max="10242" width="14.28515625" style="183" customWidth="1"/>
    <col min="10243" max="10243" width="14.85546875" style="183" customWidth="1"/>
    <col min="10244" max="10244" width="15.42578125" style="183" customWidth="1"/>
    <col min="10245" max="10245" width="15.5703125" style="183" customWidth="1"/>
    <col min="10246" max="10246" width="13.42578125" style="183" customWidth="1"/>
    <col min="10247" max="10247" width="13.5703125" style="183" customWidth="1"/>
    <col min="10248" max="10248" width="13.42578125" style="183" customWidth="1"/>
    <col min="10249" max="10249" width="11.42578125" style="183"/>
    <col min="10250" max="10250" width="16" style="183" customWidth="1"/>
    <col min="10251" max="10496" width="11.42578125" style="183"/>
    <col min="10497" max="10497" width="17.85546875" style="183" customWidth="1"/>
    <col min="10498" max="10498" width="14.28515625" style="183" customWidth="1"/>
    <col min="10499" max="10499" width="14.85546875" style="183" customWidth="1"/>
    <col min="10500" max="10500" width="15.42578125" style="183" customWidth="1"/>
    <col min="10501" max="10501" width="15.5703125" style="183" customWidth="1"/>
    <col min="10502" max="10502" width="13.42578125" style="183" customWidth="1"/>
    <col min="10503" max="10503" width="13.5703125" style="183" customWidth="1"/>
    <col min="10504" max="10504" width="13.42578125" style="183" customWidth="1"/>
    <col min="10505" max="10505" width="11.42578125" style="183"/>
    <col min="10506" max="10506" width="16" style="183" customWidth="1"/>
    <col min="10507" max="10752" width="11.42578125" style="183"/>
    <col min="10753" max="10753" width="17.85546875" style="183" customWidth="1"/>
    <col min="10754" max="10754" width="14.28515625" style="183" customWidth="1"/>
    <col min="10755" max="10755" width="14.85546875" style="183" customWidth="1"/>
    <col min="10756" max="10756" width="15.42578125" style="183" customWidth="1"/>
    <col min="10757" max="10757" width="15.5703125" style="183" customWidth="1"/>
    <col min="10758" max="10758" width="13.42578125" style="183" customWidth="1"/>
    <col min="10759" max="10759" width="13.5703125" style="183" customWidth="1"/>
    <col min="10760" max="10760" width="13.42578125" style="183" customWidth="1"/>
    <col min="10761" max="10761" width="11.42578125" style="183"/>
    <col min="10762" max="10762" width="16" style="183" customWidth="1"/>
    <col min="10763" max="11008" width="11.42578125" style="183"/>
    <col min="11009" max="11009" width="17.85546875" style="183" customWidth="1"/>
    <col min="11010" max="11010" width="14.28515625" style="183" customWidth="1"/>
    <col min="11011" max="11011" width="14.85546875" style="183" customWidth="1"/>
    <col min="11012" max="11012" width="15.42578125" style="183" customWidth="1"/>
    <col min="11013" max="11013" width="15.5703125" style="183" customWidth="1"/>
    <col min="11014" max="11014" width="13.42578125" style="183" customWidth="1"/>
    <col min="11015" max="11015" width="13.5703125" style="183" customWidth="1"/>
    <col min="11016" max="11016" width="13.42578125" style="183" customWidth="1"/>
    <col min="11017" max="11017" width="11.42578125" style="183"/>
    <col min="11018" max="11018" width="16" style="183" customWidth="1"/>
    <col min="11019" max="11264" width="11.42578125" style="183"/>
    <col min="11265" max="11265" width="17.85546875" style="183" customWidth="1"/>
    <col min="11266" max="11266" width="14.28515625" style="183" customWidth="1"/>
    <col min="11267" max="11267" width="14.85546875" style="183" customWidth="1"/>
    <col min="11268" max="11268" width="15.42578125" style="183" customWidth="1"/>
    <col min="11269" max="11269" width="15.5703125" style="183" customWidth="1"/>
    <col min="11270" max="11270" width="13.42578125" style="183" customWidth="1"/>
    <col min="11271" max="11271" width="13.5703125" style="183" customWidth="1"/>
    <col min="11272" max="11272" width="13.42578125" style="183" customWidth="1"/>
    <col min="11273" max="11273" width="11.42578125" style="183"/>
    <col min="11274" max="11274" width="16" style="183" customWidth="1"/>
    <col min="11275" max="11520" width="11.42578125" style="183"/>
    <col min="11521" max="11521" width="17.85546875" style="183" customWidth="1"/>
    <col min="11522" max="11522" width="14.28515625" style="183" customWidth="1"/>
    <col min="11523" max="11523" width="14.85546875" style="183" customWidth="1"/>
    <col min="11524" max="11524" width="15.42578125" style="183" customWidth="1"/>
    <col min="11525" max="11525" width="15.5703125" style="183" customWidth="1"/>
    <col min="11526" max="11526" width="13.42578125" style="183" customWidth="1"/>
    <col min="11527" max="11527" width="13.5703125" style="183" customWidth="1"/>
    <col min="11528" max="11528" width="13.42578125" style="183" customWidth="1"/>
    <col min="11529" max="11529" width="11.42578125" style="183"/>
    <col min="11530" max="11530" width="16" style="183" customWidth="1"/>
    <col min="11531" max="11776" width="11.42578125" style="183"/>
    <col min="11777" max="11777" width="17.85546875" style="183" customWidth="1"/>
    <col min="11778" max="11778" width="14.28515625" style="183" customWidth="1"/>
    <col min="11779" max="11779" width="14.85546875" style="183" customWidth="1"/>
    <col min="11780" max="11780" width="15.42578125" style="183" customWidth="1"/>
    <col min="11781" max="11781" width="15.5703125" style="183" customWidth="1"/>
    <col min="11782" max="11782" width="13.42578125" style="183" customWidth="1"/>
    <col min="11783" max="11783" width="13.5703125" style="183" customWidth="1"/>
    <col min="11784" max="11784" width="13.42578125" style="183" customWidth="1"/>
    <col min="11785" max="11785" width="11.42578125" style="183"/>
    <col min="11786" max="11786" width="16" style="183" customWidth="1"/>
    <col min="11787" max="12032" width="11.42578125" style="183"/>
    <col min="12033" max="12033" width="17.85546875" style="183" customWidth="1"/>
    <col min="12034" max="12034" width="14.28515625" style="183" customWidth="1"/>
    <col min="12035" max="12035" width="14.85546875" style="183" customWidth="1"/>
    <col min="12036" max="12036" width="15.42578125" style="183" customWidth="1"/>
    <col min="12037" max="12037" width="15.5703125" style="183" customWidth="1"/>
    <col min="12038" max="12038" width="13.42578125" style="183" customWidth="1"/>
    <col min="12039" max="12039" width="13.5703125" style="183" customWidth="1"/>
    <col min="12040" max="12040" width="13.42578125" style="183" customWidth="1"/>
    <col min="12041" max="12041" width="11.42578125" style="183"/>
    <col min="12042" max="12042" width="16" style="183" customWidth="1"/>
    <col min="12043" max="12288" width="11.42578125" style="183"/>
    <col min="12289" max="12289" width="17.85546875" style="183" customWidth="1"/>
    <col min="12290" max="12290" width="14.28515625" style="183" customWidth="1"/>
    <col min="12291" max="12291" width="14.85546875" style="183" customWidth="1"/>
    <col min="12292" max="12292" width="15.42578125" style="183" customWidth="1"/>
    <col min="12293" max="12293" width="15.5703125" style="183" customWidth="1"/>
    <col min="12294" max="12294" width="13.42578125" style="183" customWidth="1"/>
    <col min="12295" max="12295" width="13.5703125" style="183" customWidth="1"/>
    <col min="12296" max="12296" width="13.42578125" style="183" customWidth="1"/>
    <col min="12297" max="12297" width="11.42578125" style="183"/>
    <col min="12298" max="12298" width="16" style="183" customWidth="1"/>
    <col min="12299" max="12544" width="11.42578125" style="183"/>
    <col min="12545" max="12545" width="17.85546875" style="183" customWidth="1"/>
    <col min="12546" max="12546" width="14.28515625" style="183" customWidth="1"/>
    <col min="12547" max="12547" width="14.85546875" style="183" customWidth="1"/>
    <col min="12548" max="12548" width="15.42578125" style="183" customWidth="1"/>
    <col min="12549" max="12549" width="15.5703125" style="183" customWidth="1"/>
    <col min="12550" max="12550" width="13.42578125" style="183" customWidth="1"/>
    <col min="12551" max="12551" width="13.5703125" style="183" customWidth="1"/>
    <col min="12552" max="12552" width="13.42578125" style="183" customWidth="1"/>
    <col min="12553" max="12553" width="11.42578125" style="183"/>
    <col min="12554" max="12554" width="16" style="183" customWidth="1"/>
    <col min="12555" max="12800" width="11.42578125" style="183"/>
    <col min="12801" max="12801" width="17.85546875" style="183" customWidth="1"/>
    <col min="12802" max="12802" width="14.28515625" style="183" customWidth="1"/>
    <col min="12803" max="12803" width="14.85546875" style="183" customWidth="1"/>
    <col min="12804" max="12804" width="15.42578125" style="183" customWidth="1"/>
    <col min="12805" max="12805" width="15.5703125" style="183" customWidth="1"/>
    <col min="12806" max="12806" width="13.42578125" style="183" customWidth="1"/>
    <col min="12807" max="12807" width="13.5703125" style="183" customWidth="1"/>
    <col min="12808" max="12808" width="13.42578125" style="183" customWidth="1"/>
    <col min="12809" max="12809" width="11.42578125" style="183"/>
    <col min="12810" max="12810" width="16" style="183" customWidth="1"/>
    <col min="12811" max="13056" width="11.42578125" style="183"/>
    <col min="13057" max="13057" width="17.85546875" style="183" customWidth="1"/>
    <col min="13058" max="13058" width="14.28515625" style="183" customWidth="1"/>
    <col min="13059" max="13059" width="14.85546875" style="183" customWidth="1"/>
    <col min="13060" max="13060" width="15.42578125" style="183" customWidth="1"/>
    <col min="13061" max="13061" width="15.5703125" style="183" customWidth="1"/>
    <col min="13062" max="13062" width="13.42578125" style="183" customWidth="1"/>
    <col min="13063" max="13063" width="13.5703125" style="183" customWidth="1"/>
    <col min="13064" max="13064" width="13.42578125" style="183" customWidth="1"/>
    <col min="13065" max="13065" width="11.42578125" style="183"/>
    <col min="13066" max="13066" width="16" style="183" customWidth="1"/>
    <col min="13067" max="13312" width="11.42578125" style="183"/>
    <col min="13313" max="13313" width="17.85546875" style="183" customWidth="1"/>
    <col min="13314" max="13314" width="14.28515625" style="183" customWidth="1"/>
    <col min="13315" max="13315" width="14.85546875" style="183" customWidth="1"/>
    <col min="13316" max="13316" width="15.42578125" style="183" customWidth="1"/>
    <col min="13317" max="13317" width="15.5703125" style="183" customWidth="1"/>
    <col min="13318" max="13318" width="13.42578125" style="183" customWidth="1"/>
    <col min="13319" max="13319" width="13.5703125" style="183" customWidth="1"/>
    <col min="13320" max="13320" width="13.42578125" style="183" customWidth="1"/>
    <col min="13321" max="13321" width="11.42578125" style="183"/>
    <col min="13322" max="13322" width="16" style="183" customWidth="1"/>
    <col min="13323" max="13568" width="11.42578125" style="183"/>
    <col min="13569" max="13569" width="17.85546875" style="183" customWidth="1"/>
    <col min="13570" max="13570" width="14.28515625" style="183" customWidth="1"/>
    <col min="13571" max="13571" width="14.85546875" style="183" customWidth="1"/>
    <col min="13572" max="13572" width="15.42578125" style="183" customWidth="1"/>
    <col min="13573" max="13573" width="15.5703125" style="183" customWidth="1"/>
    <col min="13574" max="13574" width="13.42578125" style="183" customWidth="1"/>
    <col min="13575" max="13575" width="13.5703125" style="183" customWidth="1"/>
    <col min="13576" max="13576" width="13.42578125" style="183" customWidth="1"/>
    <col min="13577" max="13577" width="11.42578125" style="183"/>
    <col min="13578" max="13578" width="16" style="183" customWidth="1"/>
    <col min="13579" max="13824" width="11.42578125" style="183"/>
    <col min="13825" max="13825" width="17.85546875" style="183" customWidth="1"/>
    <col min="13826" max="13826" width="14.28515625" style="183" customWidth="1"/>
    <col min="13827" max="13827" width="14.85546875" style="183" customWidth="1"/>
    <col min="13828" max="13828" width="15.42578125" style="183" customWidth="1"/>
    <col min="13829" max="13829" width="15.5703125" style="183" customWidth="1"/>
    <col min="13830" max="13830" width="13.42578125" style="183" customWidth="1"/>
    <col min="13831" max="13831" width="13.5703125" style="183" customWidth="1"/>
    <col min="13832" max="13832" width="13.42578125" style="183" customWidth="1"/>
    <col min="13833" max="13833" width="11.42578125" style="183"/>
    <col min="13834" max="13834" width="16" style="183" customWidth="1"/>
    <col min="13835" max="14080" width="11.42578125" style="183"/>
    <col min="14081" max="14081" width="17.85546875" style="183" customWidth="1"/>
    <col min="14082" max="14082" width="14.28515625" style="183" customWidth="1"/>
    <col min="14083" max="14083" width="14.85546875" style="183" customWidth="1"/>
    <col min="14084" max="14084" width="15.42578125" style="183" customWidth="1"/>
    <col min="14085" max="14085" width="15.5703125" style="183" customWidth="1"/>
    <col min="14086" max="14086" width="13.42578125" style="183" customWidth="1"/>
    <col min="14087" max="14087" width="13.5703125" style="183" customWidth="1"/>
    <col min="14088" max="14088" width="13.42578125" style="183" customWidth="1"/>
    <col min="14089" max="14089" width="11.42578125" style="183"/>
    <col min="14090" max="14090" width="16" style="183" customWidth="1"/>
    <col min="14091" max="14336" width="11.42578125" style="183"/>
    <col min="14337" max="14337" width="17.85546875" style="183" customWidth="1"/>
    <col min="14338" max="14338" width="14.28515625" style="183" customWidth="1"/>
    <col min="14339" max="14339" width="14.85546875" style="183" customWidth="1"/>
    <col min="14340" max="14340" width="15.42578125" style="183" customWidth="1"/>
    <col min="14341" max="14341" width="15.5703125" style="183" customWidth="1"/>
    <col min="14342" max="14342" width="13.42578125" style="183" customWidth="1"/>
    <col min="14343" max="14343" width="13.5703125" style="183" customWidth="1"/>
    <col min="14344" max="14344" width="13.42578125" style="183" customWidth="1"/>
    <col min="14345" max="14345" width="11.42578125" style="183"/>
    <col min="14346" max="14346" width="16" style="183" customWidth="1"/>
    <col min="14347" max="14592" width="11.42578125" style="183"/>
    <col min="14593" max="14593" width="17.85546875" style="183" customWidth="1"/>
    <col min="14594" max="14594" width="14.28515625" style="183" customWidth="1"/>
    <col min="14595" max="14595" width="14.85546875" style="183" customWidth="1"/>
    <col min="14596" max="14596" width="15.42578125" style="183" customWidth="1"/>
    <col min="14597" max="14597" width="15.5703125" style="183" customWidth="1"/>
    <col min="14598" max="14598" width="13.42578125" style="183" customWidth="1"/>
    <col min="14599" max="14599" width="13.5703125" style="183" customWidth="1"/>
    <col min="14600" max="14600" width="13.42578125" style="183" customWidth="1"/>
    <col min="14601" max="14601" width="11.42578125" style="183"/>
    <col min="14602" max="14602" width="16" style="183" customWidth="1"/>
    <col min="14603" max="14848" width="11.42578125" style="183"/>
    <col min="14849" max="14849" width="17.85546875" style="183" customWidth="1"/>
    <col min="14850" max="14850" width="14.28515625" style="183" customWidth="1"/>
    <col min="14851" max="14851" width="14.85546875" style="183" customWidth="1"/>
    <col min="14852" max="14852" width="15.42578125" style="183" customWidth="1"/>
    <col min="14853" max="14853" width="15.5703125" style="183" customWidth="1"/>
    <col min="14854" max="14854" width="13.42578125" style="183" customWidth="1"/>
    <col min="14855" max="14855" width="13.5703125" style="183" customWidth="1"/>
    <col min="14856" max="14856" width="13.42578125" style="183" customWidth="1"/>
    <col min="14857" max="14857" width="11.42578125" style="183"/>
    <col min="14858" max="14858" width="16" style="183" customWidth="1"/>
    <col min="14859" max="15104" width="11.42578125" style="183"/>
    <col min="15105" max="15105" width="17.85546875" style="183" customWidth="1"/>
    <col min="15106" max="15106" width="14.28515625" style="183" customWidth="1"/>
    <col min="15107" max="15107" width="14.85546875" style="183" customWidth="1"/>
    <col min="15108" max="15108" width="15.42578125" style="183" customWidth="1"/>
    <col min="15109" max="15109" width="15.5703125" style="183" customWidth="1"/>
    <col min="15110" max="15110" width="13.42578125" style="183" customWidth="1"/>
    <col min="15111" max="15111" width="13.5703125" style="183" customWidth="1"/>
    <col min="15112" max="15112" width="13.42578125" style="183" customWidth="1"/>
    <col min="15113" max="15113" width="11.42578125" style="183"/>
    <col min="15114" max="15114" width="16" style="183" customWidth="1"/>
    <col min="15115" max="15360" width="11.42578125" style="183"/>
    <col min="15361" max="15361" width="17.85546875" style="183" customWidth="1"/>
    <col min="15362" max="15362" width="14.28515625" style="183" customWidth="1"/>
    <col min="15363" max="15363" width="14.85546875" style="183" customWidth="1"/>
    <col min="15364" max="15364" width="15.42578125" style="183" customWidth="1"/>
    <col min="15365" max="15365" width="15.5703125" style="183" customWidth="1"/>
    <col min="15366" max="15366" width="13.42578125" style="183" customWidth="1"/>
    <col min="15367" max="15367" width="13.5703125" style="183" customWidth="1"/>
    <col min="15368" max="15368" width="13.42578125" style="183" customWidth="1"/>
    <col min="15369" max="15369" width="11.42578125" style="183"/>
    <col min="15370" max="15370" width="16" style="183" customWidth="1"/>
    <col min="15371" max="15616" width="11.42578125" style="183"/>
    <col min="15617" max="15617" width="17.85546875" style="183" customWidth="1"/>
    <col min="15618" max="15618" width="14.28515625" style="183" customWidth="1"/>
    <col min="15619" max="15619" width="14.85546875" style="183" customWidth="1"/>
    <col min="15620" max="15620" width="15.42578125" style="183" customWidth="1"/>
    <col min="15621" max="15621" width="15.5703125" style="183" customWidth="1"/>
    <col min="15622" max="15622" width="13.42578125" style="183" customWidth="1"/>
    <col min="15623" max="15623" width="13.5703125" style="183" customWidth="1"/>
    <col min="15624" max="15624" width="13.42578125" style="183" customWidth="1"/>
    <col min="15625" max="15625" width="11.42578125" style="183"/>
    <col min="15626" max="15626" width="16" style="183" customWidth="1"/>
    <col min="15627" max="15872" width="11.42578125" style="183"/>
    <col min="15873" max="15873" width="17.85546875" style="183" customWidth="1"/>
    <col min="15874" max="15874" width="14.28515625" style="183" customWidth="1"/>
    <col min="15875" max="15875" width="14.85546875" style="183" customWidth="1"/>
    <col min="15876" max="15876" width="15.42578125" style="183" customWidth="1"/>
    <col min="15877" max="15877" width="15.5703125" style="183" customWidth="1"/>
    <col min="15878" max="15878" width="13.42578125" style="183" customWidth="1"/>
    <col min="15879" max="15879" width="13.5703125" style="183" customWidth="1"/>
    <col min="15880" max="15880" width="13.42578125" style="183" customWidth="1"/>
    <col min="15881" max="15881" width="11.42578125" style="183"/>
    <col min="15882" max="15882" width="16" style="183" customWidth="1"/>
    <col min="15883" max="16128" width="11.42578125" style="183"/>
    <col min="16129" max="16129" width="17.85546875" style="183" customWidth="1"/>
    <col min="16130" max="16130" width="14.28515625" style="183" customWidth="1"/>
    <col min="16131" max="16131" width="14.85546875" style="183" customWidth="1"/>
    <col min="16132" max="16132" width="15.42578125" style="183" customWidth="1"/>
    <col min="16133" max="16133" width="15.5703125" style="183" customWidth="1"/>
    <col min="16134" max="16134" width="13.42578125" style="183" customWidth="1"/>
    <col min="16135" max="16135" width="13.5703125" style="183" customWidth="1"/>
    <col min="16136" max="16136" width="13.42578125" style="183" customWidth="1"/>
    <col min="16137" max="16137" width="11.42578125" style="183"/>
    <col min="16138" max="16138" width="16" style="183" customWidth="1"/>
    <col min="16139" max="16384" width="11.42578125" style="183"/>
  </cols>
  <sheetData>
    <row r="1" spans="1:10" s="156" customFormat="1" x14ac:dyDescent="0.2"/>
    <row r="2" spans="1:10" s="156" customFormat="1" x14ac:dyDescent="0.2"/>
    <row r="3" spans="1:10" x14ac:dyDescent="0.2">
      <c r="A3" s="156" t="s">
        <v>78</v>
      </c>
      <c r="B3" s="156"/>
      <c r="C3" s="156"/>
      <c r="D3" s="156"/>
      <c r="E3" s="156"/>
      <c r="F3" s="156"/>
      <c r="G3" s="156"/>
      <c r="H3" s="156"/>
      <c r="I3" s="156"/>
      <c r="J3" s="156"/>
    </row>
    <row r="4" spans="1:10" x14ac:dyDescent="0.2">
      <c r="A4" s="156"/>
      <c r="B4" s="156"/>
      <c r="C4" s="156"/>
      <c r="D4" s="156"/>
      <c r="E4" s="156"/>
      <c r="F4" s="156"/>
      <c r="G4" s="156"/>
      <c r="H4" s="156"/>
      <c r="I4" s="156"/>
      <c r="J4" s="156"/>
    </row>
    <row r="5" spans="1:10" ht="15.75" x14ac:dyDescent="0.25">
      <c r="A5" s="124"/>
      <c r="B5" s="124"/>
      <c r="C5" s="124"/>
      <c r="D5" s="124"/>
      <c r="E5" s="124"/>
      <c r="F5" s="124"/>
      <c r="G5" s="124"/>
      <c r="H5" s="124"/>
      <c r="I5" s="124"/>
      <c r="J5" s="124"/>
    </row>
    <row r="6" spans="1:10" ht="15.75" x14ac:dyDescent="0.25">
      <c r="A6" s="240" t="s">
        <v>212</v>
      </c>
      <c r="B6" s="240"/>
      <c r="C6" s="240"/>
      <c r="D6" s="240"/>
      <c r="E6" s="240"/>
      <c r="F6" s="240"/>
      <c r="G6" s="240"/>
      <c r="H6" s="240"/>
      <c r="I6" s="240"/>
      <c r="J6" s="240"/>
    </row>
    <row r="7" spans="1:10" ht="13.5" thickBot="1" x14ac:dyDescent="0.25">
      <c r="A7" s="156"/>
      <c r="B7" s="156"/>
      <c r="C7" s="156"/>
      <c r="D7" s="156"/>
      <c r="E7" s="156"/>
      <c r="F7" s="156"/>
      <c r="G7" s="156"/>
      <c r="H7" s="156"/>
      <c r="I7" s="156"/>
      <c r="J7" s="156"/>
    </row>
    <row r="8" spans="1:10" ht="13.5" thickBot="1" x14ac:dyDescent="0.25">
      <c r="A8" s="119" t="s">
        <v>1</v>
      </c>
      <c r="B8" s="120" t="s">
        <v>2</v>
      </c>
      <c r="C8" s="121" t="s">
        <v>3</v>
      </c>
      <c r="D8" s="120" t="s">
        <v>4</v>
      </c>
      <c r="E8" s="121" t="s">
        <v>5</v>
      </c>
      <c r="F8" s="120" t="s">
        <v>6</v>
      </c>
      <c r="G8" s="121" t="s">
        <v>7</v>
      </c>
      <c r="H8" s="120" t="s">
        <v>8</v>
      </c>
      <c r="I8" s="121" t="s">
        <v>9</v>
      </c>
      <c r="J8" s="120" t="s">
        <v>10</v>
      </c>
    </row>
    <row r="9" spans="1:10" ht="20.100000000000001" customHeight="1" x14ac:dyDescent="0.2">
      <c r="A9" s="159" t="s">
        <v>133</v>
      </c>
      <c r="B9" s="160">
        <f>+[2]enero!B8+[2]feb.!B8+[2]marzo!B8+[2]abril!B8+[2]mayo!B8+[2]junio!B8+[2]julio!B8+[2]agosto!B8+[2]sept.!B8+[2]oct.!B8+[2]nov.!B8+[2]dic.!B9</f>
        <v>30339</v>
      </c>
      <c r="C9" s="160">
        <f>+[2]enero!C8+[2]feb.!C8+[2]marzo!C8+[2]abril!C8+[2]mayo!C8+[2]junio!C8+[2]julio!C8+[2]agosto!C8+[2]sept.!D8+[2]oct.!C8+[2]nov.!C8+[2]dic.!C9</f>
        <v>1087367</v>
      </c>
      <c r="D9" s="160">
        <f>+[2]enero!D8+[2]feb.!D8+[2]marzo!D8+[2]abril!D8+[2]mayo!D8+[2]junio!D8+[2]julio!D8+[2]agosto!D8+[2]sept.!C8+[2]oct.!D8+[2]nov.!D8+[2]dic.!D9</f>
        <v>591145</v>
      </c>
      <c r="E9" s="160">
        <f>+[2]enero!E8+[2]feb.!E8+[2]marzo!E8+[2]abril!E8+[2]mayo!E8+[2]junio!E8+[2]julio!E8+[2]agosto!E8+[2]sept.!E8+[2]oct.!E8+[2]nov.!E8+[2]dic.!E9</f>
        <v>487987</v>
      </c>
      <c r="F9" s="160">
        <f>+[2]enero!F8+[2]feb.!F8+[2]marzo!F8+[2]abril!F8+[2]mayo!F8+[2]junio!F8+[2]julio!F8+[2]agosto!F8+[2]sept.!F8+[2]oct.!F8+[2]nov.!F8+[2]dic.!F9</f>
        <v>40174</v>
      </c>
      <c r="G9" s="160">
        <f>+[2]enero!G8+[2]feb.!G8+[2]marzo!G8+[2]abril!G8+[2]mayo!G8+[2]junio!G8+[2]julio!G8+[2]agosto!G8+[2]sept.!G8+[2]oct.!G8+[2]nov.!G8+[2]dic.!G9</f>
        <v>2563</v>
      </c>
      <c r="H9" s="160">
        <f>+[2]enero!H8+[2]feb.!H8+[2]marzo!H8+[2]abril!H8+[2]mayo!H8+[2]junio!H8+[2]julio!H8+[2]agosto!H8+[2]sept.!H8+[2]oct.!H8+[2]nov.!H8+[2]dic.!H9</f>
        <v>119620</v>
      </c>
      <c r="I9" s="160">
        <f>+[2]enero!I8+[2]feb.!I8+[2]marzo!I8+[2]abril!I8+[2]mayo!I8+[2]junio!I8+[2]julio!I8+[2]agosto!I8+[2]sept.!I8+[2]oct.!I8+[2]nov.!I8+[2]dic.!I9</f>
        <v>53898</v>
      </c>
      <c r="J9" s="160">
        <f>SUM(B9:I9)</f>
        <v>2413093</v>
      </c>
    </row>
    <row r="10" spans="1:10" ht="20.100000000000001" customHeight="1" x14ac:dyDescent="0.2">
      <c r="A10" s="161" t="s">
        <v>134</v>
      </c>
      <c r="B10" s="160">
        <f>+[2]enero!B9+[2]feb.!B9+[2]marzo!B9+[2]abril!B9+[2]mayo!B9+[2]junio!B9+[2]julio!B9+[2]agosto!B9+[2]sept.!B9+[2]oct.!B9+[2]nov.!B9+[2]dic.!B10</f>
        <v>57701</v>
      </c>
      <c r="C10" s="160">
        <f>+[2]enero!C9+[2]feb.!C9+[2]marzo!C9+[2]abril!C9+[2]mayo!C9+[2]junio!C9+[2]julio!C9+[2]agosto!C9+[2]sept.!C9+[2]oct.!C9+[2]nov.!C9+[2]dic.!C10</f>
        <v>23853</v>
      </c>
      <c r="D10" s="160">
        <f>+[2]enero!D9+[2]feb.!D9+[2]marzo!D9+[2]abril!D9+[2]mayo!D9+[2]junio!D9+[2]julio!D9+[2]agosto!D9+[2]sept.!D9+[2]oct.!D9+[2]nov.!D9+[2]dic.!D10</f>
        <v>35704</v>
      </c>
      <c r="E10" s="160">
        <f>+[2]enero!E9+[2]feb.!E9+[2]marzo!E9+[2]abril!E9+[2]mayo!E9+[2]junio!E9+[2]julio!E9+[2]agosto!E9+[2]sept.!E9+[2]oct.!E9+[2]nov.!E9+[2]dic.!E10</f>
        <v>19815</v>
      </c>
      <c r="F10" s="160">
        <f>+[2]enero!F9+[2]feb.!F9+[2]marzo!F9+[2]abril!F9+[2]mayo!F9+[2]junio!F9+[2]julio!F9+[2]agosto!F9+[2]sept.!F9+[2]oct.!F9+[2]nov.!F9+[2]dic.!F10</f>
        <v>50868</v>
      </c>
      <c r="G10" s="160">
        <f>+[2]enero!G9+[2]feb.!G9+[2]marzo!G9+[2]abril!G9+[2]mayo!G9+[2]junio!G9+[2]julio!G9+[2]agosto!G9+[2]sept.!G9+[2]oct.!G9+[2]nov.!G9+[2]dic.!G10</f>
        <v>47692</v>
      </c>
      <c r="H10" s="160">
        <f>+[2]enero!H9+[2]feb.!H9+[2]marzo!H9+[2]abril!H9+[2]mayo!H9+[2]junio!H9+[2]julio!H9+[2]agosto!H9+[2]sept.!H9+[2]oct.!H9+[2]nov.!H9+[2]dic.!H10</f>
        <v>167429</v>
      </c>
      <c r="I10" s="160">
        <f>+[2]enero!I9+[2]feb.!I9+[2]marzo!I9+[2]abril!I9+[2]mayo!I9+[2]junio!I9+[2]julio!I9+[2]agosto!I9+[2]sept.!I9+[2]oct.!I9+[2]nov.!I9+[2]dic.!I10</f>
        <v>20722</v>
      </c>
      <c r="J10" s="160">
        <f>SUM(B10:I10)</f>
        <v>423784</v>
      </c>
    </row>
    <row r="11" spans="1:10" ht="20.100000000000001" customHeight="1" x14ac:dyDescent="0.2">
      <c r="A11" s="161" t="s">
        <v>135</v>
      </c>
      <c r="B11" s="160">
        <f>+[2]enero!B10+[2]feb.!B10+[2]marzo!B10+[2]abril!B10+[2]mayo!B10+[2]junio!B10+[2]julio!B10+[2]agosto!B10+[2]sept.!B10+[2]oct.!B10+[2]nov.!B10+[2]dic.!B11</f>
        <v>2799</v>
      </c>
      <c r="C11" s="160">
        <f>+[2]enero!C10+[2]feb.!C10+[2]marzo!C10+[2]abril!C10+[2]mayo!C10+[2]junio!C10+[2]julio!C10+[2]agosto!C10+[2]sept.!C10+[2]oct.!C10+[2]nov.!C10+[2]dic.!C11</f>
        <v>0</v>
      </c>
      <c r="D11" s="160">
        <f>+[2]enero!D10+[2]feb.!D10+[2]marzo!D10+[2]abril!D10+[2]mayo!D10+[2]junio!D10+[2]julio!D10+[2]agosto!D10+[2]sept.!D10+[2]oct.!D10+[2]nov.!D10+[2]dic.!D11</f>
        <v>10631</v>
      </c>
      <c r="E11" s="160">
        <f>+[2]enero!E10+[2]feb.!E10+[2]marzo!E10+[2]abril!E10+[2]mayo!E10+[2]junio!E10+[2]julio!E10+[2]agosto!E10+[2]sept.!E10+[2]oct.!E10+[2]nov.!E10+[2]dic.!E11</f>
        <v>0</v>
      </c>
      <c r="F11" s="160">
        <f>+[2]enero!F10+[2]feb.!F10+[2]marzo!F10+[2]abril!F10+[2]mayo!F10+[2]junio!F10+[2]julio!F10+[2]agosto!F10+[2]sept.!F10+[2]oct.!F10+[2]nov.!F10+[2]dic.!F11</f>
        <v>44</v>
      </c>
      <c r="G11" s="160">
        <f>+[2]enero!G10+[2]feb.!G10+[2]marzo!G10+[2]abril!G10+[2]mayo!G10+[2]junio!G10+[2]julio!G10+[2]agosto!G10+[2]sept.!G10+[2]oct.!G10+[2]nov.!G10+[2]dic.!G11</f>
        <v>36845</v>
      </c>
      <c r="H11" s="160">
        <f>+[2]enero!H10+[2]feb.!H10+[2]marzo!H10+[2]abril!H10+[2]mayo!H10+[2]junio!H10+[2]julio!H10+[2]agosto!H10+[2]sept.!H10+[2]oct.!H10+[2]nov.!H10+[2]dic.!H11</f>
        <v>462</v>
      </c>
      <c r="I11" s="160">
        <f>+[2]enero!I10+[2]feb.!I10+[2]marzo!I10+[2]abril!I10+[2]mayo!I10+[2]junio!I10+[2]julio!I10+[2]agosto!I10+[2]sept.!I10+[2]oct.!I10+[2]nov.!I10+[2]dic.!I11</f>
        <v>3098</v>
      </c>
      <c r="J11" s="160">
        <f t="shared" ref="J11:J43" si="0">SUM(B11:I11)</f>
        <v>53879</v>
      </c>
    </row>
    <row r="12" spans="1:10" ht="20.100000000000001" customHeight="1" x14ac:dyDescent="0.2">
      <c r="A12" s="161" t="s">
        <v>136</v>
      </c>
      <c r="B12" s="160">
        <f>+[2]enero!B11+[2]feb.!B11+[2]marzo!B11+[2]abril!B11+[2]mayo!B11+[2]junio!B11+[2]julio!B11+[2]agosto!B11+[2]sept.!B11+[2]oct.!B11+[2]nov.!B11+[2]dic.!B12</f>
        <v>17</v>
      </c>
      <c r="C12" s="160">
        <f>+[2]enero!C11+[2]feb.!C11+[2]marzo!C11+[2]abril!C11+[2]mayo!C11+[2]junio!C11+[2]julio!C11+[2]agosto!C11+[2]sept.!C11+[2]oct.!C11+[2]nov.!C11+[2]dic.!C12</f>
        <v>26</v>
      </c>
      <c r="D12" s="160">
        <f>+[2]enero!D11+[2]feb.!D11+[2]marzo!D11+[2]abril!D11+[2]mayo!D11+[2]junio!D11+[2]julio!D11+[2]agosto!D11+[2]sept.!D11+[2]oct.!D11+[2]nov.!D11+[2]dic.!D12</f>
        <v>44</v>
      </c>
      <c r="E12" s="160">
        <f>+[2]enero!E11+[2]feb.!E11+[2]marzo!E11+[2]abril!E11+[2]mayo!E11+[2]junio!E11+[2]julio!E11+[2]agosto!E11+[2]sept.!E11+[2]oct.!E11+[2]nov.!E11+[2]dic.!E12</f>
        <v>7</v>
      </c>
      <c r="F12" s="160">
        <f>+[2]enero!F11+[2]feb.!F11+[2]marzo!F11+[2]abril!F11+[2]mayo!F11+[2]junio!F11+[2]julio!F11+[2]agosto!F11+[2]sept.!F11+[2]oct.!F11+[2]nov.!F11+[2]dic.!F12</f>
        <v>221</v>
      </c>
      <c r="G12" s="160">
        <f>+[2]enero!G11+[2]feb.!G11+[2]marzo!G11+[2]abril!G11+[2]mayo!G11+[2]junio!G11+[2]julio!G11+[2]agosto!G11+[2]sept.!G11+[2]oct.!G11+[2]nov.!G11+[2]dic.!G12</f>
        <v>217</v>
      </c>
      <c r="H12" s="160">
        <f>+[2]enero!H11+[2]feb.!H11+[2]marzo!H11+[2]abril!H11+[2]mayo!H11+[2]junio!H11+[2]julio!H11+[2]agosto!H11+[2]sept.!H11+[2]oct.!H11+[2]nov.!H11+[2]dic.!H12</f>
        <v>437</v>
      </c>
      <c r="I12" s="160">
        <f>+[2]enero!I11+[2]feb.!I11+[2]marzo!I11+[2]abril!I11+[2]mayo!I11+[2]junio!I11+[2]julio!I11+[2]agosto!I11+[2]sept.!I11+[2]oct.!I11+[2]nov.!I11+[2]dic.!I12</f>
        <v>0</v>
      </c>
      <c r="J12" s="160">
        <f t="shared" si="0"/>
        <v>969</v>
      </c>
    </row>
    <row r="13" spans="1:10" ht="20.100000000000001" customHeight="1" x14ac:dyDescent="0.2">
      <c r="A13" s="161" t="s">
        <v>137</v>
      </c>
      <c r="B13" s="160">
        <f>+[2]enero!B12+[2]feb.!B12+[2]marzo!B12+[2]abril!B12+[2]mayo!B12+[2]junio!B12+[2]julio!B12+[2]agosto!B12+[2]sept.!B12+[2]oct.!B12+[2]nov.!B12+[2]dic.!B13</f>
        <v>275</v>
      </c>
      <c r="C13" s="160">
        <f>+[2]enero!C12+[2]feb.!C12+[2]marzo!C12+[2]abril!C12+[2]mayo!C12+[2]junio!C12+[2]julio!C12+[2]agosto!C12+[2]sept.!C12+[2]oct.!C12+[2]nov.!C12+[2]dic.!C13</f>
        <v>292</v>
      </c>
      <c r="D13" s="160">
        <f>+[2]enero!D12+[2]feb.!D12+[2]marzo!D12+[2]abril!D12+[2]mayo!D12+[2]junio!D12+[2]julio!D12+[2]agosto!D12+[2]sept.!D12+[2]oct.!D12+[2]nov.!D12+[2]dic.!D13</f>
        <v>8737</v>
      </c>
      <c r="E13" s="160">
        <f>+[2]enero!E12+[2]feb.!E12+[2]marzo!E12+[2]abril!E12+[2]mayo!E12+[2]junio!E12+[2]julio!E12+[2]agosto!E12+[2]sept.!E12+[2]oct.!E12+[2]nov.!E12+[2]dic.!E13</f>
        <v>27</v>
      </c>
      <c r="F13" s="160">
        <f>+[2]enero!F12+[2]feb.!F12+[2]marzo!F12+[2]abril!F12+[2]mayo!F12+[2]junio!F12+[2]julio!F12+[2]agosto!F12+[2]sept.!F12+[2]oct.!F12+[2]nov.!F12+[2]dic.!F13</f>
        <v>391</v>
      </c>
      <c r="G13" s="160">
        <f>+[2]enero!G12+[2]feb.!G12+[2]marzo!G12+[2]abril!G12+[2]mayo!G12+[2]junio!G12+[2]julio!G12+[2]agosto!G12+[2]sept.!G12+[2]oct.!G12+[2]nov.!G12+[2]dic.!G13</f>
        <v>145</v>
      </c>
      <c r="H13" s="160">
        <f>+[2]enero!H12+[2]feb.!H12+[2]marzo!H12+[2]abril!H12+[2]mayo!H12+[2]junio!H12+[2]julio!H12+[2]agosto!H12+[2]sept.!H12+[2]oct.!H12+[2]nov.!H12+[2]dic.!H13</f>
        <v>28401</v>
      </c>
      <c r="I13" s="160">
        <f>+[2]enero!I12+[2]feb.!I12+[2]marzo!I12+[2]abril!I12+[2]mayo!I12+[2]junio!I12+[2]julio!I12+[2]agosto!I12+[2]sept.!I12+[2]oct.!I12+[2]nov.!I12+[2]dic.!I13</f>
        <v>819</v>
      </c>
      <c r="J13" s="160">
        <f t="shared" si="0"/>
        <v>39087</v>
      </c>
    </row>
    <row r="14" spans="1:10" ht="20.100000000000001" customHeight="1" x14ac:dyDescent="0.2">
      <c r="A14" s="161" t="s">
        <v>138</v>
      </c>
      <c r="B14" s="160">
        <f>+[2]enero!B13+[2]feb.!B13+[2]marzo!B13+[2]abril!B13+[2]mayo!B13+[2]junio!B13+[2]julio!B13+[2]agosto!B13+[2]sept.!B13+[2]oct.!B13+[2]nov.!B13+[2]dic.!B14</f>
        <v>19377</v>
      </c>
      <c r="C14" s="160">
        <f>+[2]enero!C13+[2]feb.!C13+[2]marzo!C13+[2]abril!C13+[2]mayo!C13+[2]junio!C13+[2]julio!C13+[2]agosto!C13+[2]sept.!C13+[2]oct.!C13+[2]nov.!C13+[2]dic.!C14</f>
        <v>4694</v>
      </c>
      <c r="D14" s="160">
        <f>+[2]enero!D13+[2]feb.!D13+[2]marzo!D13+[2]abril!D13+[2]mayo!D13+[2]junio!D13+[2]julio!D13+[2]agosto!D13+[2]sept.!D13+[2]oct.!D13+[2]nov.!D13+[2]dic.!D14</f>
        <v>21936</v>
      </c>
      <c r="E14" s="160">
        <f>+[2]enero!E13+[2]feb.!E13+[2]marzo!E13+[2]abril!E13+[2]mayo!E13+[2]junio!E13+[2]julio!E13+[2]agosto!E13+[2]sept.!E13+[2]oct.!E13+[2]nov.!E13+[2]dic.!E14</f>
        <v>42900</v>
      </c>
      <c r="F14" s="160">
        <f>+[2]enero!F13+[2]feb.!F13+[2]marzo!F13+[2]abril!F13+[2]mayo!F13+[2]junio!F13+[2]julio!F13+[2]agosto!F13+[2]sept.!F13+[2]oct.!F13+[2]nov.!F13+[2]dic.!F14</f>
        <v>32115</v>
      </c>
      <c r="G14" s="160">
        <f>+[2]enero!G13+[2]feb.!G13+[2]marzo!G13+[2]abril!G13+[2]mayo!G13+[2]junio!G13+[2]julio!G13+[2]agosto!G13+[2]sept.!G13+[2]oct.!G13+[2]nov.!G13+[2]dic.!G14</f>
        <v>63988</v>
      </c>
      <c r="H14" s="160">
        <f>+[2]enero!H13+[2]feb.!H13+[2]marzo!H13+[2]abril!H13+[2]mayo!H13+[2]junio!H13+[2]julio!H13+[2]agosto!H13+[2]sept.!H13+[2]oct.!H13+[2]nov.!H13+[2]dic.!H14</f>
        <v>252846</v>
      </c>
      <c r="I14" s="160">
        <f>+[2]enero!I13+[2]feb.!I13+[2]marzo!I13+[2]abril!I13+[2]mayo!I13+[2]junio!I13+[2]julio!I13+[2]agosto!I13+[2]sept.!I13+[2]oct.!I13+[2]nov.!I13+[2]dic.!I14</f>
        <v>55324</v>
      </c>
      <c r="J14" s="160">
        <f t="shared" si="0"/>
        <v>493180</v>
      </c>
    </row>
    <row r="15" spans="1:10" ht="20.100000000000001" customHeight="1" x14ac:dyDescent="0.2">
      <c r="A15" s="161" t="s">
        <v>139</v>
      </c>
      <c r="B15" s="160">
        <f>+[2]enero!B14+[2]feb.!B14+[2]marzo!B14+[2]abril!B14+[2]mayo!B14+[2]junio!B14+[2]julio!B14+[2]agosto!B14+[2]sept.!B14+[2]oct.!B14+[2]nov.!B14+[2]dic.!B15</f>
        <v>2899</v>
      </c>
      <c r="C15" s="160">
        <f>+[2]enero!C14+[2]feb.!C14+[2]marzo!C14+[2]abril!C14+[2]mayo!C14+[2]junio!C14+[2]julio!C14+[2]agosto!C14+[2]sept.!C14+[2]oct.!C14+[2]nov.!C14+[2]dic.!C15</f>
        <v>3160</v>
      </c>
      <c r="D15" s="160">
        <f>+[2]enero!D14+[2]feb.!D14+[2]marzo!D14+[2]abril!D14+[2]mayo!D14+[2]junio!D14+[2]julio!D14+[2]agosto!D14+[2]sept.!D14+[2]oct.!D14+[2]nov.!D14+[2]dic.!D15</f>
        <v>10324</v>
      </c>
      <c r="E15" s="160">
        <f>+[2]enero!E14+[2]feb.!E14+[2]marzo!E14+[2]abril!E14+[2]mayo!E14+[2]junio!E14+[2]julio!E14+[2]agosto!E14+[2]sept.!E14+[2]oct.!E14+[2]nov.!E14+[2]dic.!E15</f>
        <v>4313</v>
      </c>
      <c r="F15" s="160">
        <f>+[2]enero!F14+[2]feb.!F14+[2]marzo!F14+[2]abril!F14+[2]mayo!F14+[2]junio!F14+[2]julio!F14+[2]agosto!F14+[2]sept.!F14+[2]oct.!F14+[2]nov.!F14+[2]dic.!F15</f>
        <v>4243</v>
      </c>
      <c r="G15" s="160">
        <f>+[2]enero!G14+[2]feb.!G14+[2]marzo!G14+[2]abril!G14+[2]mayo!G14+[2]junio!G14+[2]julio!G14+[2]agosto!G14+[2]sept.!G14+[2]oct.!G14+[2]nov.!G14+[2]dic.!G15</f>
        <v>45301</v>
      </c>
      <c r="H15" s="160">
        <f>+[2]enero!H14+[2]feb.!H14+[2]marzo!H14+[2]abril!H14+[2]mayo!H14+[2]junio!H14+[2]julio!H14+[2]agosto!H14+[2]sept.!H14+[2]oct.!H14+[2]nov.!H14+[2]dic.!H15</f>
        <v>33070</v>
      </c>
      <c r="I15" s="160">
        <f>+[2]enero!I14+[2]feb.!I14+[2]marzo!I14+[2]abril!I14+[2]mayo!I14+[2]junio!I14+[2]julio!I14+[2]agosto!I14+[2]sept.!I14+[2]oct.!I14+[2]nov.!I14+[2]dic.!I15</f>
        <v>14190</v>
      </c>
      <c r="J15" s="160">
        <f t="shared" si="0"/>
        <v>117500</v>
      </c>
    </row>
    <row r="16" spans="1:10" ht="20.100000000000001" customHeight="1" x14ac:dyDescent="0.2">
      <c r="A16" s="161" t="s">
        <v>140</v>
      </c>
      <c r="B16" s="160">
        <f>+[2]enero!B15+[2]feb.!B15+[2]marzo!B15+[2]abril!B15+[2]mayo!B15+[2]junio!B15+[2]julio!B15+[2]agosto!B15+[2]sept.!B15+[2]oct.!B15+[2]nov.!B15+[2]dic.!B16</f>
        <v>248</v>
      </c>
      <c r="C16" s="160">
        <f>+[2]enero!C15+[2]feb.!C15+[2]marzo!C15+[2]abril!C15+[2]mayo!C15+[2]junio!C15+[2]julio!C15+[2]agosto!C15+[2]sept.!C15+[2]oct.!C15+[2]nov.!C15+[2]dic.!C16</f>
        <v>4</v>
      </c>
      <c r="D16" s="160">
        <f>+[2]enero!D15+[2]feb.!D15+[2]marzo!D15+[2]abril!D15+[2]mayo!D15+[2]junio!D15+[2]julio!D15+[2]agosto!D15+[2]sept.!D15+[2]oct.!D15+[2]nov.!D15+[2]dic.!D16</f>
        <v>83</v>
      </c>
      <c r="E16" s="160">
        <f>+[2]enero!E15+[2]feb.!E15+[2]marzo!E15+[2]abril!E15+[2]mayo!E15+[2]junio!E15+[2]julio!E15+[2]agosto!E15+[2]sept.!E15+[2]oct.!E15+[2]nov.!E15+[2]dic.!E16</f>
        <v>108</v>
      </c>
      <c r="F16" s="160">
        <f>+[2]enero!F15+[2]feb.!F15+[2]marzo!F15+[2]abril!F15+[2]mayo!F15+[2]junio!F15+[2]julio!F15+[2]agosto!F15+[2]sept.!F15+[2]oct.!F15+[2]nov.!F15+[2]dic.!F16</f>
        <v>487</v>
      </c>
      <c r="G16" s="160">
        <f>+[2]enero!G15+[2]feb.!G15+[2]marzo!G15+[2]abril!G15+[2]mayo!G15+[2]junio!G15+[2]julio!G15+[2]agosto!G15+[2]sept.!G15+[2]oct.!G15+[2]nov.!G15+[2]dic.!G16</f>
        <v>5090</v>
      </c>
      <c r="H16" s="160">
        <f>+[2]enero!H15+[2]feb.!H15+[2]marzo!H15+[2]abril!H15+[2]mayo!H15+[2]junio!H15+[2]julio!H15+[2]agosto!H15+[2]sept.!H15+[2]oct.!H15+[2]nov.!H15+[2]dic.!H16</f>
        <v>8498</v>
      </c>
      <c r="I16" s="160">
        <f>+[2]enero!I15+[2]feb.!I15+[2]marzo!I15+[2]abril!I15+[2]mayo!I15+[2]junio!I15+[2]julio!I15+[2]agosto!I15+[2]sept.!I15+[2]oct.!I15+[2]nov.!I15+[2]dic.!I16</f>
        <v>5</v>
      </c>
      <c r="J16" s="160">
        <f t="shared" si="0"/>
        <v>14523</v>
      </c>
    </row>
    <row r="17" spans="1:10" ht="20.100000000000001" customHeight="1" x14ac:dyDescent="0.2">
      <c r="A17" s="161" t="s">
        <v>141</v>
      </c>
      <c r="B17" s="160">
        <f>+[2]enero!B16+[2]feb.!B16+[2]marzo!B16+[2]abril!B16+[2]mayo!B16+[2]junio!B16+[2]julio!B16+[2]agosto!B16+[2]sept.!B16+[2]oct.!B16+[2]nov.!B16+[2]dic.!B17</f>
        <v>4181</v>
      </c>
      <c r="C17" s="160">
        <f>+[2]enero!C16+[2]feb.!C16+[2]marzo!C16+[2]abril!C16+[2]mayo!C16+[2]junio!C16+[2]julio!C16+[2]agosto!C16+[2]sept.!C16+[2]oct.!C16+[2]nov.!C16+[2]dic.!C17</f>
        <v>1694</v>
      </c>
      <c r="D17" s="160">
        <f>+[2]enero!D16+[2]feb.!D16+[2]marzo!D16+[2]abril!D16+[2]mayo!D16+[2]junio!D16+[2]julio!D16+[2]agosto!D16+[2]sept.!D16+[2]oct.!D16+[2]nov.!D16+[2]dic.!D17</f>
        <v>12352</v>
      </c>
      <c r="E17" s="160">
        <f>+[2]enero!E16+[2]feb.!E16+[2]marzo!E16+[2]abril!E16+[2]mayo!E16+[2]junio!E16+[2]julio!E16+[2]agosto!E16+[2]sept.!E16+[2]oct.!E16+[2]nov.!E16+[2]dic.!E17</f>
        <v>1527</v>
      </c>
      <c r="F17" s="160">
        <f>+[2]enero!F16+[2]feb.!F16+[2]marzo!F16+[2]abril!F16+[2]mayo!F16+[2]junio!F16+[2]julio!F16+[2]agosto!F16+[2]sept.!F16+[2]oct.!F16+[2]nov.!F16+[2]dic.!F17</f>
        <v>33744</v>
      </c>
      <c r="G17" s="160">
        <f>+[2]enero!G16+[2]feb.!G16+[2]marzo!G16+[2]abril!G16+[2]mayo!G16+[2]junio!G16+[2]julio!G16+[2]agosto!G16+[2]sept.!G16+[2]oct.!G16+[2]nov.!G16+[2]dic.!G17</f>
        <v>60387</v>
      </c>
      <c r="H17" s="160">
        <f>+[2]enero!H16+[2]feb.!H16+[2]marzo!H16+[2]abril!H16+[2]mayo!H16+[2]junio!H16+[2]julio!H16+[2]agosto!H16+[2]sept.!H16+[2]oct.!H16+[2]nov.!H16+[2]dic.!H17</f>
        <v>139494</v>
      </c>
      <c r="I17" s="160">
        <f>+[2]enero!I16+[2]feb.!I16+[2]marzo!I16+[2]abril!I16+[2]mayo!I16+[2]junio!I16+[2]julio!I16+[2]agosto!I16+[2]sept.!I16+[2]oct.!I16+[2]nov.!I16+[2]dic.!I17</f>
        <v>3343</v>
      </c>
      <c r="J17" s="160">
        <f t="shared" si="0"/>
        <v>256722</v>
      </c>
    </row>
    <row r="18" spans="1:10" ht="20.100000000000001" customHeight="1" x14ac:dyDescent="0.2">
      <c r="A18" s="161" t="s">
        <v>142</v>
      </c>
      <c r="B18" s="160">
        <f>+[2]enero!B17+[2]feb.!B17+[2]marzo!B17+[2]abril!B17+[2]mayo!B17+[2]junio!B17+[2]julio!B17+[2]agosto!B17+[2]sept.!B17+[2]oct.!B17+[2]nov.!B17+[2]dic.!B18</f>
        <v>11496</v>
      </c>
      <c r="C18" s="160">
        <f>+[2]enero!C17+[2]feb.!C17+[2]marzo!C17+[2]abril!C17+[2]mayo!C17+[2]junio!C17+[2]julio!C17+[2]agosto!C17+[2]sept.!C17+[2]oct.!C17+[2]nov.!C17+[2]dic.!C18</f>
        <v>9214</v>
      </c>
      <c r="D18" s="160">
        <f>+[2]enero!D17+[2]feb.!D17+[2]marzo!D17+[2]abril!D17+[2]mayo!D17+[2]junio!D17+[2]julio!D17+[2]agosto!D17+[2]sept.!D17+[2]oct.!D17+[2]nov.!D17+[2]dic.!D18</f>
        <v>2232</v>
      </c>
      <c r="E18" s="160">
        <f>+[2]enero!E17+[2]feb.!E17+[2]marzo!E17+[2]abril!E17+[2]mayo!E17+[2]junio!E17+[2]julio!E17+[2]agosto!E17+[2]sept.!E17+[2]oct.!E17+[2]nov.!E17+[2]dic.!E18</f>
        <v>14039</v>
      </c>
      <c r="F18" s="160">
        <f>+[2]enero!F17+[2]feb.!F17+[2]marzo!F17+[2]abril!F17+[2]mayo!F17+[2]junio!F17+[2]julio!F17+[2]agosto!F17+[2]sept.!F17+[2]oct.!F17+[2]nov.!F17+[2]dic.!F18</f>
        <v>9495</v>
      </c>
      <c r="G18" s="160">
        <f>+[2]enero!G17+[2]feb.!G17+[2]marzo!G17+[2]abril!G17+[2]mayo!G17+[2]junio!G17+[2]julio!G17+[2]agosto!G17+[2]sept.!G17+[2]oct.!G17+[2]nov.!G17+[2]dic.!G18</f>
        <v>5182</v>
      </c>
      <c r="H18" s="160">
        <f>+[2]enero!H17+[2]feb.!H17+[2]marzo!H17+[2]abril!H17+[2]mayo!H17+[2]junio!H17+[2]julio!H17+[2]agosto!H17+[2]sept.!H17+[2]oct.!H17+[2]nov.!H17+[2]dic.!H18</f>
        <v>33884</v>
      </c>
      <c r="I18" s="160">
        <f>+[2]enero!I17+[2]feb.!I17+[2]marzo!I17+[2]abril!I17+[2]mayo!I17+[2]junio!I17+[2]julio!I17+[2]agosto!I17+[2]sept.!I17+[2]oct.!I17+[2]nov.!I17+[2]dic.!I18</f>
        <v>2532</v>
      </c>
      <c r="J18" s="160">
        <f t="shared" si="0"/>
        <v>88074</v>
      </c>
    </row>
    <row r="19" spans="1:10" ht="20.100000000000001" customHeight="1" x14ac:dyDescent="0.2">
      <c r="A19" s="161" t="s">
        <v>143</v>
      </c>
      <c r="B19" s="160">
        <f>+[2]enero!B18+[2]feb.!B18+[2]marzo!B18+[2]abril!B18+[2]mayo!B18+[2]junio!B18+[2]julio!B18+[2]agosto!B18+[2]sept.!B18+[2]oct.!B18+[2]nov.!B18+[2]dic.!B19</f>
        <v>114</v>
      </c>
      <c r="C19" s="160">
        <f>+[2]enero!C18+[2]feb.!C18+[2]marzo!C18+[2]abril!C18+[2]mayo!C18+[2]junio!C18+[2]julio!C18+[2]agosto!C18+[2]sept.!C18+[2]oct.!C18+[2]nov.!C18+[2]dic.!C19</f>
        <v>13573</v>
      </c>
      <c r="D19" s="160">
        <f>+[2]enero!D18+[2]feb.!D18+[2]marzo!D18+[2]abril!D18+[2]mayo!D18+[2]junio!D18+[2]julio!D18+[2]agosto!D18+[2]sept.!D18+[2]oct.!D18+[2]nov.!D18+[2]dic.!D19</f>
        <v>160</v>
      </c>
      <c r="E19" s="160">
        <f>+[2]enero!E18+[2]feb.!E18+[2]marzo!E18+[2]abril!E18+[2]mayo!E18+[2]junio!E18+[2]julio!E18+[2]agosto!E18+[2]sept.!E18+[2]oct.!E18+[2]nov.!E18+[2]dic.!E19</f>
        <v>905</v>
      </c>
      <c r="F19" s="160">
        <f>+[2]enero!F18+[2]feb.!F18+[2]marzo!F18+[2]abril!F18+[2]mayo!F18+[2]junio!F18+[2]julio!F18+[2]agosto!F18+[2]sept.!F18+[2]oct.!F18+[2]nov.!F18+[2]dic.!F19</f>
        <v>17976</v>
      </c>
      <c r="G19" s="160">
        <f>+[2]enero!G18+[2]feb.!G18+[2]marzo!G18+[2]abril!G18+[2]mayo!G18+[2]junio!G18+[2]julio!G18+[2]agosto!G18+[2]sept.!G18+[2]oct.!G18+[2]nov.!G18+[2]dic.!G19</f>
        <v>11700</v>
      </c>
      <c r="H19" s="160">
        <f>+[2]enero!H18+[2]feb.!H18+[2]marzo!H18+[2]abril!H18+[2]mayo!H18+[2]junio!H18+[2]julio!H18+[2]agosto!H18+[2]sept.!H18+[2]oct.!H18+[2]nov.!H18+[2]dic.!H19</f>
        <v>97</v>
      </c>
      <c r="I19" s="160">
        <f>+[2]enero!I18+[2]feb.!I18+[2]marzo!I18+[2]abril!I18+[2]mayo!I18+[2]junio!I18+[2]julio!I18+[2]agosto!I18+[2]sept.!I18+[2]oct.!I18+[2]nov.!I18+[2]dic.!I19</f>
        <v>6059</v>
      </c>
      <c r="J19" s="160">
        <f t="shared" si="0"/>
        <v>50584</v>
      </c>
    </row>
    <row r="20" spans="1:10" ht="20.100000000000001" customHeight="1" x14ac:dyDescent="0.2">
      <c r="A20" s="161" t="s">
        <v>144</v>
      </c>
      <c r="B20" s="160">
        <f>+[2]enero!B19+[2]feb.!B19+[2]marzo!B19+[2]abril!B19+[2]mayo!B19+[2]junio!B19+[2]julio!B19+[2]agosto!B19+[2]sept.!B19+[2]oct.!B19+[2]nov.!B19+[2]dic.!B20</f>
        <v>0</v>
      </c>
      <c r="C20" s="160">
        <f>+[2]enero!C19+[2]feb.!C19+[2]marzo!C19+[2]abril!C19+[2]mayo!C19+[2]junio!C19+[2]julio!C19+[2]agosto!C19+[2]sept.!C19+[2]oct.!C19+[2]nov.!C19+[2]dic.!C20</f>
        <v>40</v>
      </c>
      <c r="D20" s="160">
        <f>+[2]enero!D19+[2]feb.!D19+[2]marzo!D19+[2]abril!D19+[2]mayo!D19+[2]junio!D19+[2]julio!D19+[2]agosto!D19+[2]sept.!D19+[2]oct.!D19+[2]nov.!D19+[2]dic.!D20</f>
        <v>203</v>
      </c>
      <c r="E20" s="160">
        <f>+[2]enero!E19+[2]feb.!E19+[2]marzo!E19+[2]abril!E19+[2]mayo!E19+[2]junio!E19+[2]julio!E19+[2]agosto!E19+[2]sept.!E19+[2]oct.!E19+[2]nov.!E19+[2]dic.!E20</f>
        <v>43736</v>
      </c>
      <c r="F20" s="160">
        <f>+[2]enero!F19+[2]feb.!F19+[2]marzo!F19+[2]abril!F19+[2]mayo!F19+[2]junio!F19+[2]julio!F19+[2]agosto!F19+[2]sept.!F19+[2]oct.!F19+[2]nov.!F19+[2]dic.!F20</f>
        <v>11555</v>
      </c>
      <c r="G20" s="160">
        <f>+[2]enero!G19+[2]feb.!G19+[2]marzo!G19+[2]abril!G19+[2]mayo!G19+[2]junio!G19+[2]julio!G19+[2]agosto!G19+[2]sept.!G19+[2]oct.!G19+[2]nov.!G19+[2]dic.!G20</f>
        <v>7026</v>
      </c>
      <c r="H20" s="160">
        <f>+[2]enero!H19+[2]feb.!H19+[2]marzo!H19+[2]abril!H19+[2]mayo!H19+[2]junio!H19+[2]julio!H19+[2]agosto!H19+[2]sept.!H19+[2]oct.!H19+[2]nov.!H19+[2]dic.!H20</f>
        <v>346</v>
      </c>
      <c r="I20" s="160">
        <f>+[2]enero!I19+[2]feb.!I19+[2]marzo!I19+[2]abril!I19+[2]mayo!I19+[2]junio!I19+[2]julio!I19+[2]agosto!I19+[2]sept.!I19+[2]oct.!I19+[2]nov.!I19+[2]dic.!I20</f>
        <v>1063</v>
      </c>
      <c r="J20" s="160">
        <f t="shared" si="0"/>
        <v>63969</v>
      </c>
    </row>
    <row r="21" spans="1:10" ht="20.100000000000001" customHeight="1" x14ac:dyDescent="0.2">
      <c r="A21" s="161" t="s">
        <v>145</v>
      </c>
      <c r="B21" s="160">
        <f>+[2]enero!B20+[2]feb.!B20+[2]marzo!B20+[2]abril!B20+[2]mayo!B20+[2]junio!B20+[2]julio!B20+[2]agosto!B20+[2]sept.!B20+[2]oct.!B20+[2]nov.!B20+[2]dic.!B21</f>
        <v>4569</v>
      </c>
      <c r="C21" s="160">
        <f>+[2]enero!C20+[2]feb.!C20+[2]marzo!C20+[2]abril!C20+[2]mayo!C20+[2]junio!C20+[2]julio!C20+[2]agosto!C20+[2]sept.!C20+[2]oct.!C20+[2]nov.!C20+[2]dic.!C21</f>
        <v>34314</v>
      </c>
      <c r="D21" s="160">
        <f>+[2]enero!D20+[2]feb.!D20+[2]marzo!D20+[2]abril!D20+[2]mayo!D20+[2]junio!D20+[2]julio!D20+[2]agosto!D20+[2]sept.!D20+[2]oct.!D20+[2]nov.!D20+[2]dic.!D21</f>
        <v>2399</v>
      </c>
      <c r="E21" s="160">
        <f>+[2]enero!E20+[2]feb.!E20+[2]marzo!E20+[2]abril!E20+[2]mayo!E20+[2]junio!E20+[2]julio!E20+[2]agosto!E20+[2]sept.!E20+[2]oct.!E20+[2]nov.!E20+[2]dic.!E21</f>
        <v>9037</v>
      </c>
      <c r="F21" s="160">
        <f>+[2]enero!F20+[2]feb.!F20+[2]marzo!F20+[2]abril!F20+[2]mayo!F20+[2]junio!F20+[2]julio!F20+[2]agosto!F20+[2]sept.!F20+[2]oct.!F20+[2]nov.!F20+[2]dic.!F21</f>
        <v>24149</v>
      </c>
      <c r="G21" s="160">
        <f>+[2]enero!G20+[2]feb.!G20+[2]marzo!G20+[2]abril!G20+[2]mayo!G20+[2]junio!G20+[2]julio!G20+[2]agosto!G20+[2]sept.!G20+[2]oct.!G20+[2]nov.!G20+[2]dic.!G21</f>
        <v>10951</v>
      </c>
      <c r="H21" s="160">
        <f>+[2]enero!H20+[2]feb.!H20+[2]marzo!H20+[2]abril!H20+[2]mayo!H20+[2]junio!H20+[2]julio!H20+[2]agosto!H20+[2]sept.!H20+[2]oct.!H20+[2]nov.!H20+[2]dic.!H21</f>
        <v>169</v>
      </c>
      <c r="I21" s="160">
        <f>+[2]enero!I20+[2]feb.!I20+[2]marzo!I20+[2]abril!I20+[2]mayo!I20+[2]junio!I20+[2]julio!I20+[2]agosto!I20+[2]sept.!I20+[2]oct.!I20+[2]nov.!I20+[2]dic.!I21</f>
        <v>6811</v>
      </c>
      <c r="J21" s="160">
        <f t="shared" si="0"/>
        <v>92399</v>
      </c>
    </row>
    <row r="22" spans="1:10" ht="20.100000000000001" customHeight="1" x14ac:dyDescent="0.2">
      <c r="A22" s="161" t="s">
        <v>146</v>
      </c>
      <c r="B22" s="160">
        <f>+[2]enero!B21+[2]feb.!B21+[2]marzo!B21+[2]abril!B21+[2]mayo!B21+[2]junio!B21+[2]julio!B21+[2]agosto!B21+[2]sept.!B21+[2]oct.!B21+[2]nov.!B21+[2]dic.!B22</f>
        <v>65001</v>
      </c>
      <c r="C22" s="160">
        <f>+[2]enero!C21+[2]feb.!C21+[2]marzo!C21+[2]abril!C21+[2]mayo!C21+[2]junio!C21+[2]julio!C21+[2]agosto!C21+[2]sept.!C21+[2]oct.!C21+[2]nov.!C21+[2]dic.!C22</f>
        <v>21784</v>
      </c>
      <c r="D22" s="160">
        <f>+[2]enero!D21+[2]feb.!D21+[2]marzo!D21+[2]abril!D21+[2]mayo!D21+[2]junio!D21+[2]julio!D21+[2]agosto!D21+[2]sept.!D21+[2]oct.!D21+[2]nov.!D21+[2]dic.!D22</f>
        <v>45914</v>
      </c>
      <c r="E22" s="160">
        <f>+[2]enero!E21+[2]feb.!E21+[2]marzo!E21+[2]abril!E21+[2]mayo!E21+[2]junio!E21+[2]julio!E21+[2]agosto!E21+[2]sept.!E21+[2]oct.!E21+[2]nov.!E21+[2]dic.!E22</f>
        <v>60972</v>
      </c>
      <c r="F22" s="160">
        <f>+[2]enero!F21+[2]feb.!F21+[2]marzo!F21+[2]abril!F21+[2]mayo!F21+[2]junio!F21+[2]julio!F21+[2]agosto!F21+[2]sept.!F21+[2]oct.!F21+[2]nov.!F21+[2]dic.!F22</f>
        <v>40752</v>
      </c>
      <c r="G22" s="160">
        <f>+[2]enero!G21+[2]feb.!G21+[2]marzo!G21+[2]abril!G21+[2]mayo!G21+[2]junio!G21+[2]julio!G21+[2]agosto!G21+[2]sept.!G21+[2]oct.!G21+[2]nov.!G21+[2]dic.!G22</f>
        <v>10858</v>
      </c>
      <c r="H22" s="160">
        <f>+[2]enero!H21+[2]feb.!H21+[2]marzo!H21+[2]abril!H21+[2]mayo!H21+[2]junio!H21+[2]julio!H21+[2]agosto!H21+[2]sept.!H21+[2]oct.!H21+[2]nov.!H21+[2]dic.!H22</f>
        <v>26647</v>
      </c>
      <c r="I22" s="160">
        <f>+[2]enero!I21+[2]feb.!I21+[2]marzo!I21+[2]abril!I21+[2]mayo!I21+[2]junio!I21+[2]julio!I21+[2]agosto!I21+[2]sept.!I21+[2]oct.!I21+[2]nov.!I21+[2]dic.!I22</f>
        <v>13553</v>
      </c>
      <c r="J22" s="160">
        <f t="shared" si="0"/>
        <v>285481</v>
      </c>
    </row>
    <row r="23" spans="1:10" ht="20.100000000000001" customHeight="1" x14ac:dyDescent="0.2">
      <c r="A23" s="161" t="s">
        <v>147</v>
      </c>
      <c r="B23" s="160">
        <f>+[2]enero!B22+[2]feb.!B22+[2]marzo!B22+[2]abril!B22+[2]mayo!B22+[2]junio!B22+[2]julio!B22+[2]agosto!B22+[2]sept.!B22+[2]oct.!B22+[2]nov.!B22+[2]dic.!B23</f>
        <v>4089</v>
      </c>
      <c r="C23" s="160">
        <f>+[2]enero!C22+[2]feb.!C22+[2]marzo!C22+[2]abril!C22+[2]mayo!C22+[2]junio!C22+[2]julio!C22+[2]agosto!C22+[2]sept.!C22+[2]oct.!C22+[2]nov.!C22+[2]dic.!C23</f>
        <v>1861</v>
      </c>
      <c r="D23" s="160">
        <f>+[2]enero!D22+[2]feb.!D22+[2]marzo!D22+[2]abril!D22+[2]mayo!D22+[2]junio!D22+[2]julio!D22+[2]agosto!D22+[2]sept.!D22+[2]oct.!D22+[2]nov.!D22+[2]dic.!D23</f>
        <v>8054</v>
      </c>
      <c r="E23" s="160">
        <f>+[2]enero!E22+[2]feb.!E22+[2]marzo!E22+[2]abril!E22+[2]mayo!E22+[2]junio!E22+[2]julio!E22+[2]agosto!E22+[2]sept.!E22+[2]oct.!E22+[2]nov.!E22+[2]dic.!E23</f>
        <v>2015</v>
      </c>
      <c r="F23" s="160">
        <f>+[2]enero!F22+[2]feb.!F22+[2]marzo!F22+[2]abril!F22+[2]mayo!F22+[2]junio!F22+[2]julio!F22+[2]agosto!F22+[2]sept.!F22+[2]oct.!F22+[2]nov.!F22+[2]dic.!F23</f>
        <v>8310</v>
      </c>
      <c r="G23" s="160">
        <f>+[2]enero!G22+[2]feb.!G22+[2]marzo!G22+[2]abril!G22+[2]mayo!G22+[2]junio!G22+[2]julio!G22+[2]agosto!G22+[2]sept.!G22+[2]oct.!G22+[2]nov.!G22+[2]dic.!G23</f>
        <v>6413</v>
      </c>
      <c r="H23" s="160">
        <f>+[2]enero!H22+[2]feb.!H22+[2]marzo!H22+[2]abril!H22+[2]mayo!H22+[2]junio!H22+[2]julio!H22+[2]agosto!H22+[2]sept.!H22+[2]oct.!H22+[2]nov.!H22+[2]dic.!H23</f>
        <v>5648</v>
      </c>
      <c r="I23" s="160">
        <f>+[2]enero!I22+[2]feb.!I22+[2]marzo!I22+[2]abril!I22+[2]mayo!I22+[2]junio!I22+[2]julio!I22+[2]agosto!I22+[2]sept.!I22+[2]oct.!I22+[2]nov.!I22+[2]dic.!I23</f>
        <v>700</v>
      </c>
      <c r="J23" s="160">
        <f t="shared" si="0"/>
        <v>37090</v>
      </c>
    </row>
    <row r="24" spans="1:10" ht="20.100000000000001" customHeight="1" x14ac:dyDescent="0.2">
      <c r="A24" s="161" t="s">
        <v>148</v>
      </c>
      <c r="B24" s="160">
        <f>+[2]enero!B23+[2]feb.!B23+[2]marzo!B23+[2]abril!B23+[2]mayo!B23+[2]junio!B23+[2]julio!B23+[2]agosto!B23+[2]sept.!B23+[2]oct.!B23+[2]nov.!B23+[2]dic.!B24</f>
        <v>19</v>
      </c>
      <c r="C24" s="160">
        <f>+[2]enero!C23+[2]feb.!C23+[2]marzo!C23+[2]abril!C23+[2]mayo!C23+[2]junio!C23+[2]julio!C23+[2]agosto!C23+[2]sept.!C23+[2]oct.!C23+[2]nov.!C23+[2]dic.!C24</f>
        <v>0</v>
      </c>
      <c r="D24" s="160">
        <f>+[2]enero!D23+[2]feb.!D23+[2]marzo!D23+[2]abril!D23+[2]mayo!D23+[2]junio!D23+[2]julio!D23+[2]agosto!D23+[2]sept.!D23+[2]oct.!D23+[2]nov.!D23+[2]dic.!D24</f>
        <v>0</v>
      </c>
      <c r="E24" s="160">
        <f>+[2]enero!E23+[2]feb.!E23+[2]marzo!E23+[2]abril!E23+[2]mayo!E23+[2]junio!E23+[2]julio!E23+[2]agosto!E23+[2]sept.!E23+[2]oct.!E23+[2]nov.!E23+[2]dic.!E24</f>
        <v>15367</v>
      </c>
      <c r="F24" s="160">
        <f>+[2]enero!F23+[2]feb.!F23+[2]marzo!F23+[2]abril!F23+[2]mayo!F23+[2]junio!F23+[2]julio!F23+[2]agosto!F23+[2]sept.!F23+[2]oct.!F23+[2]nov.!F23+[2]dic.!F24</f>
        <v>510</v>
      </c>
      <c r="G24" s="160">
        <f>+[2]enero!G23+[2]feb.!G23+[2]marzo!G23+[2]abril!G23+[2]mayo!G23+[2]junio!G23+[2]julio!G23+[2]agosto!G23+[2]sept.!G23+[2]oct.!G23+[2]nov.!G23+[2]dic.!G24</f>
        <v>24</v>
      </c>
      <c r="H24" s="160">
        <f>+[2]enero!H23+[2]feb.!H23+[2]marzo!H23+[2]abril!H23+[2]mayo!H23+[2]junio!H23+[2]julio!H23+[2]agosto!H23+[2]sept.!H23+[2]oct.!H23+[2]nov.!H23+[2]dic.!H24</f>
        <v>0</v>
      </c>
      <c r="I24" s="160">
        <f>+[2]enero!I23+[2]feb.!I23+[2]marzo!I23+[2]abril!I23+[2]mayo!I23+[2]junio!I23+[2]julio!I23+[2]agosto!I23+[2]sept.!I23+[2]oct.!I23+[2]nov.!I23+[2]dic.!I24</f>
        <v>120</v>
      </c>
      <c r="J24" s="160">
        <f t="shared" si="0"/>
        <v>16040</v>
      </c>
    </row>
    <row r="25" spans="1:10" ht="20.100000000000001" customHeight="1" x14ac:dyDescent="0.2">
      <c r="A25" s="161" t="s">
        <v>149</v>
      </c>
      <c r="B25" s="160">
        <f>+[2]enero!B24+[2]feb.!B24+[2]marzo!B24+[2]abril!B24+[2]mayo!B24+[2]junio!B24+[2]julio!B24+[2]agosto!B24+[2]sept.!B24+[2]oct.!B24+[2]nov.!B24+[2]dic.!B25</f>
        <v>3786</v>
      </c>
      <c r="C25" s="160">
        <f>+[2]enero!C24+[2]feb.!C24+[2]marzo!C24+[2]abril!C24+[2]mayo!C24+[2]junio!C24+[2]julio!C24+[2]agosto!C24+[2]sept.!C24+[2]oct.!C24+[2]nov.!C24+[2]dic.!C25</f>
        <v>9087</v>
      </c>
      <c r="D25" s="160">
        <f>+[2]enero!D24+[2]feb.!D24+[2]marzo!D24+[2]abril!D24+[2]mayo!D24+[2]junio!D24+[2]julio!D24+[2]agosto!D24+[2]sept.!D24+[2]oct.!D24+[2]nov.!D24+[2]dic.!D25</f>
        <v>3571</v>
      </c>
      <c r="E25" s="160">
        <f>+[2]enero!E24+[2]feb.!E24+[2]marzo!E24+[2]abril!E24+[2]mayo!E24+[2]junio!E24+[2]julio!E24+[2]agosto!E24+[2]sept.!E24+[2]oct.!E24+[2]nov.!E24+[2]dic.!E25</f>
        <v>6086</v>
      </c>
      <c r="F25" s="160">
        <f>+[2]enero!F24+[2]feb.!F24+[2]marzo!F24+[2]abril!F24+[2]mayo!F24+[2]junio!F24+[2]julio!F24+[2]agosto!F24+[2]sept.!F24+[2]oct.!F24+[2]nov.!F24+[2]dic.!F25</f>
        <v>14330</v>
      </c>
      <c r="G25" s="160">
        <f>+[2]enero!G24+[2]feb.!G24+[2]marzo!G24+[2]abril!G24+[2]mayo!G24+[2]junio!G24+[2]julio!G24+[2]agosto!G24+[2]sept.!G24+[2]oct.!G24+[2]nov.!G24+[2]dic.!G25</f>
        <v>3145</v>
      </c>
      <c r="H25" s="160">
        <f>+[2]enero!H24+[2]feb.!H24+[2]marzo!H24+[2]abril!H24+[2]mayo!H24+[2]junio!H24+[2]julio!H24+[2]agosto!H24+[2]sept.!H24+[2]oct.!H24+[2]nov.!H24+[2]dic.!H25</f>
        <v>3566</v>
      </c>
      <c r="I25" s="160">
        <f>+[2]enero!I24+[2]feb.!I24+[2]marzo!I24+[2]abril!I24+[2]mayo!I24+[2]junio!I24+[2]julio!I24+[2]agosto!I24+[2]sept.!I24+[2]oct.!I24+[2]nov.!I24+[2]dic.!I25</f>
        <v>6466</v>
      </c>
      <c r="J25" s="160">
        <f t="shared" si="0"/>
        <v>50037</v>
      </c>
    </row>
    <row r="26" spans="1:10" ht="20.100000000000001" customHeight="1" x14ac:dyDescent="0.2">
      <c r="A26" s="161" t="s">
        <v>150</v>
      </c>
      <c r="B26" s="160">
        <f>+[2]enero!B25+[2]feb.!B25+[2]marzo!B25+[2]abril!B25+[2]mayo!B25+[2]junio!B25+[2]julio!B25+[2]agosto!B25+[2]sept.!B25+[2]oct.!B25+[2]nov.!B25+[2]dic.!B26</f>
        <v>1643</v>
      </c>
      <c r="C26" s="160">
        <f>+[2]enero!C25+[2]feb.!C25+[2]marzo!C25+[2]abril!C25+[2]mayo!C25+[2]junio!C25+[2]julio!C25+[2]agosto!C25+[2]sept.!C25+[2]oct.!C25+[2]nov.!C25+[2]dic.!C26</f>
        <v>307</v>
      </c>
      <c r="D26" s="160">
        <f>+[2]enero!D25+[2]feb.!D25+[2]marzo!D25+[2]abril!D25+[2]mayo!D25+[2]junio!D25+[2]julio!D25+[2]agosto!D25+[2]sept.!D25+[2]oct.!D25+[2]nov.!D25+[2]dic.!D26</f>
        <v>2100</v>
      </c>
      <c r="E26" s="160">
        <f>+[2]enero!E25+[2]feb.!E25+[2]marzo!E25+[2]abril!E25+[2]mayo!E25+[2]junio!E25+[2]julio!E25+[2]agosto!E25+[2]sept.!E25+[2]oct.!E25+[2]nov.!E25+[2]dic.!E26</f>
        <v>1551</v>
      </c>
      <c r="F26" s="160">
        <f>+[2]enero!F25+[2]feb.!F25+[2]marzo!F25+[2]abril!F25+[2]mayo!F25+[2]junio!F25+[2]julio!F25+[2]agosto!F25+[2]sept.!F25+[2]oct.!F25+[2]nov.!F25+[2]dic.!F26</f>
        <v>2783</v>
      </c>
      <c r="G26" s="160">
        <f>+[2]enero!G25+[2]feb.!G25+[2]marzo!G25+[2]abril!G25+[2]mayo!G25+[2]junio!G25+[2]julio!G25+[2]agosto!G25+[2]sept.!G25+[2]oct.!G25+[2]nov.!G25+[2]dic.!G26</f>
        <v>1481</v>
      </c>
      <c r="H26" s="160">
        <f>+[2]enero!H25+[2]feb.!H25+[2]marzo!H25+[2]abril!H25+[2]mayo!H25+[2]junio!H25+[2]julio!H25+[2]agosto!H25+[2]sept.!H25+[2]oct.!H25+[2]nov.!H25+[2]dic.!H26</f>
        <v>3697</v>
      </c>
      <c r="I26" s="160">
        <f>+[2]enero!I25+[2]feb.!I25+[2]marzo!I25+[2]abril!I25+[2]mayo!I25+[2]junio!I25+[2]julio!I25+[2]agosto!I25+[2]sept.!I25+[2]oct.!I25+[2]nov.!I25+[2]dic.!I26</f>
        <v>102</v>
      </c>
      <c r="J26" s="160">
        <f t="shared" si="0"/>
        <v>13664</v>
      </c>
    </row>
    <row r="27" spans="1:10" ht="20.100000000000001" customHeight="1" x14ac:dyDescent="0.2">
      <c r="A27" s="161" t="s">
        <v>151</v>
      </c>
      <c r="B27" s="160">
        <f>+[2]enero!B26+[2]feb.!B26+[2]marzo!B26+[2]abril!B26+[2]mayo!B26+[2]junio!B26+[2]julio!B26+[2]agosto!B26+[2]sept.!B26+[2]oct.!B26+[2]nov.!B26+[2]dic.!B27</f>
        <v>1370</v>
      </c>
      <c r="C27" s="160">
        <f>+[2]enero!C26+[2]feb.!C26+[2]marzo!C26+[2]abril!C26+[2]mayo!C26+[2]junio!C26+[2]julio!C26+[2]agosto!C26+[2]sept.!C26+[2]oct.!C26+[2]nov.!C26+[2]dic.!C27</f>
        <v>9</v>
      </c>
      <c r="D27" s="160">
        <f>+[2]enero!D26+[2]feb.!D26+[2]marzo!D26+[2]abril!D26+[2]mayo!D26+[2]junio!D26+[2]julio!D26+[2]agosto!D26+[2]sept.!D26+[2]oct.!D26+[2]nov.!D26+[2]dic.!D27</f>
        <v>8173</v>
      </c>
      <c r="E27" s="160">
        <f>+[2]enero!E26+[2]feb.!E26+[2]marzo!E26+[2]abril!E26+[2]mayo!E26+[2]junio!E26+[2]julio!E26+[2]agosto!E26+[2]sept.!E26+[2]oct.!E26+[2]nov.!E26+[2]dic.!E27</f>
        <v>4299</v>
      </c>
      <c r="F27" s="160">
        <f>+[2]enero!F26+[2]feb.!F26+[2]marzo!F26+[2]abril!F26+[2]mayo!F26+[2]junio!F26+[2]julio!F26+[2]agosto!F26+[2]sept.!F26+[2]oct.!F26+[2]nov.!F26+[2]dic.!F27</f>
        <v>18573</v>
      </c>
      <c r="G27" s="160">
        <f>+[2]enero!G26+[2]feb.!G26+[2]marzo!G26+[2]abril!G26+[2]mayo!G26+[2]junio!G26+[2]julio!G26+[2]agosto!G26+[2]sept.!G26+[2]oct.!G26+[2]nov.!G26+[2]dic.!G27</f>
        <v>3067</v>
      </c>
      <c r="H27" s="160">
        <f>+[2]enero!H26+[2]feb.!H26+[2]marzo!H26+[2]abril!H26+[2]mayo!H26+[2]junio!H26+[2]julio!H26+[2]agosto!H26+[2]sept.!H26+[2]oct.!H26+[2]nov.!H26+[2]dic.!H27</f>
        <v>18852</v>
      </c>
      <c r="I27" s="160">
        <f>+[2]enero!I26+[2]feb.!I26+[2]marzo!I26+[2]abril!I26+[2]mayo!I26+[2]junio!I26+[2]julio!I26+[2]agosto!I26+[2]sept.!I26+[2]oct.!I26+[2]nov.!I26+[2]dic.!I27</f>
        <v>19</v>
      </c>
      <c r="J27" s="160">
        <f t="shared" si="0"/>
        <v>54362</v>
      </c>
    </row>
    <row r="28" spans="1:10" ht="20.100000000000001" customHeight="1" x14ac:dyDescent="0.2">
      <c r="A28" s="161" t="s">
        <v>152</v>
      </c>
      <c r="B28" s="160">
        <f>+[2]enero!B27+[2]feb.!B27+[2]marzo!B27+[2]abril!B27+[2]mayo!B27+[2]junio!B27+[2]julio!B27+[2]agosto!B27+[2]sept.!B27+[2]oct.!B27+[2]nov.!B27+[2]dic.!B28</f>
        <v>1030</v>
      </c>
      <c r="C28" s="160">
        <f>+[2]enero!C27+[2]feb.!C27+[2]marzo!C27+[2]abril!C27+[2]mayo!C27+[2]junio!C27+[2]julio!C27+[2]agosto!C27+[2]sept.!C27+[2]oct.!C27+[2]nov.!C27+[2]dic.!C28</f>
        <v>518</v>
      </c>
      <c r="D28" s="160">
        <f>+[2]enero!D27+[2]feb.!D27+[2]marzo!D27+[2]abril!D27+[2]mayo!D27+[2]junio!D27+[2]julio!D27+[2]agosto!D27+[2]sept.!D27+[2]oct.!D27+[2]nov.!D27+[2]dic.!D28</f>
        <v>2850</v>
      </c>
      <c r="E28" s="160">
        <f>+[2]enero!E27+[2]feb.!E27+[2]marzo!E27+[2]abril!E27+[2]mayo!E27+[2]junio!E27+[2]julio!E27+[2]agosto!E27+[2]sept.!E27+[2]oct.!E27+[2]nov.!E27+[2]dic.!E28</f>
        <v>2277</v>
      </c>
      <c r="F28" s="160">
        <f>+[2]enero!F27+[2]feb.!F27+[2]marzo!F27+[2]abril!F27+[2]mayo!F27+[2]junio!F27+[2]julio!F27+[2]agosto!F27+[2]sept.!F27+[2]oct.!F27+[2]nov.!F27+[2]dic.!F28</f>
        <v>4972</v>
      </c>
      <c r="G28" s="160">
        <f>+[2]enero!G27+[2]feb.!G27+[2]marzo!G27+[2]abril!G27+[2]mayo!G27+[2]junio!G27+[2]julio!G27+[2]agosto!G27+[2]sept.!G27+[2]oct.!G27+[2]nov.!G27+[2]dic.!G28</f>
        <v>684</v>
      </c>
      <c r="H28" s="160">
        <f>+[2]enero!H27+[2]feb.!H27+[2]marzo!H27+[2]abril!H27+[2]mayo!H27+[2]junio!H27+[2]julio!H27+[2]agosto!H27+[2]sept.!H27+[2]oct.!H27+[2]nov.!H27+[2]dic.!H28</f>
        <v>2085</v>
      </c>
      <c r="I28" s="160">
        <f>+[2]enero!I27+[2]feb.!I27+[2]marzo!I27+[2]abril!I27+[2]mayo!I27+[2]junio!I27+[2]julio!I27+[2]agosto!I27+[2]sept.!I27+[2]oct.!I27+[2]nov.!I27+[2]dic.!I28</f>
        <v>98</v>
      </c>
      <c r="J28" s="160">
        <f t="shared" si="0"/>
        <v>14514</v>
      </c>
    </row>
    <row r="29" spans="1:10" ht="20.100000000000001" customHeight="1" x14ac:dyDescent="0.2">
      <c r="A29" s="161" t="s">
        <v>153</v>
      </c>
      <c r="B29" s="160">
        <f>+[2]enero!B28+[2]feb.!B28+[2]marzo!B28+[2]abril!B28+[2]mayo!B28+[2]junio!B28+[2]julio!B28+[2]agosto!B28+[2]sept.!B28+[2]oct.!B28+[2]nov.!B28+[2]dic.!B29</f>
        <v>162</v>
      </c>
      <c r="C29" s="160">
        <f>+[2]enero!C28+[2]feb.!C28+[2]marzo!C28+[2]abril!C28+[2]mayo!C28+[2]junio!C28+[2]julio!C28+[2]agosto!C28+[2]sept.!C28+[2]oct.!C28+[2]nov.!C28+[2]dic.!C29</f>
        <v>55</v>
      </c>
      <c r="D29" s="160">
        <f>+[2]enero!D28+[2]feb.!D28+[2]marzo!D28+[2]abril!D28+[2]mayo!D28+[2]junio!D28+[2]julio!D28+[2]agosto!D28+[2]sept.!D28+[2]oct.!D28+[2]nov.!D28+[2]dic.!D29</f>
        <v>21</v>
      </c>
      <c r="E29" s="160">
        <f>+[2]enero!E28+[2]feb.!E28+[2]marzo!E28+[2]abril!E28+[2]mayo!E28+[2]junio!E28+[2]julio!E28+[2]agosto!E28+[2]sept.!E28+[2]oct.!E28+[2]nov.!E28+[2]dic.!E29</f>
        <v>7009</v>
      </c>
      <c r="F29" s="160">
        <f>+[2]enero!F28+[2]feb.!F28+[2]marzo!F28+[2]abril!F28+[2]mayo!F28+[2]junio!F28+[2]julio!F28+[2]agosto!F28+[2]sept.!F28+[2]oct.!F28+[2]nov.!F28+[2]dic.!F29</f>
        <v>2340</v>
      </c>
      <c r="G29" s="160">
        <f>+[2]enero!G28+[2]feb.!G28+[2]marzo!G28+[2]abril!G28+[2]mayo!G28+[2]junio!G28+[2]julio!G28+[2]agosto!G28+[2]sept.!G28+[2]oct.!G28+[2]nov.!G28+[2]dic.!G29</f>
        <v>532</v>
      </c>
      <c r="H29" s="160">
        <f>+[2]enero!H28+[2]feb.!H28+[2]marzo!H28+[2]abril!H28+[2]mayo!H28+[2]junio!H28+[2]julio!H28+[2]agosto!H28+[2]sept.!H28+[2]oct.!H28+[2]nov.!H28+[2]dic.!H29</f>
        <v>88</v>
      </c>
      <c r="I29" s="160">
        <f>+[2]enero!I28+[2]feb.!I28+[2]marzo!I28+[2]abril!I28+[2]mayo!I28+[2]junio!I28+[2]julio!I28+[2]agosto!I28+[2]sept.!I28+[2]oct.!I28+[2]nov.!I28+[2]dic.!I29</f>
        <v>16</v>
      </c>
      <c r="J29" s="160">
        <f t="shared" si="0"/>
        <v>10223</v>
      </c>
    </row>
    <row r="30" spans="1:10" ht="20.100000000000001" customHeight="1" x14ac:dyDescent="0.2">
      <c r="A30" s="161" t="s">
        <v>154</v>
      </c>
      <c r="B30" s="160">
        <f>+[2]enero!B29+[2]feb.!B29+[2]marzo!B29+[2]abril!B29+[2]mayo!B29+[2]junio!B29+[2]julio!B29+[2]agosto!B29+[2]sept.!B29+[2]oct.!B29+[2]nov.!B29+[2]dic.!B30</f>
        <v>110</v>
      </c>
      <c r="C30" s="160">
        <f>+[2]enero!C29+[2]feb.!C29+[2]marzo!C29+[2]abril!C29+[2]mayo!C29+[2]junio!C29+[2]julio!C29+[2]agosto!C29+[2]sept.!C29+[2]oct.!C29+[2]nov.!C29+[2]dic.!C30</f>
        <v>0</v>
      </c>
      <c r="D30" s="160">
        <f>+[2]enero!D29+[2]feb.!D29+[2]marzo!D29+[2]abril!D29+[2]mayo!D29+[2]junio!D29+[2]julio!D29+[2]agosto!D29+[2]sept.!D29+[2]oct.!D29+[2]nov.!D29+[2]dic.!D30</f>
        <v>639</v>
      </c>
      <c r="E30" s="160">
        <f>+[2]enero!E29+[2]feb.!E29+[2]marzo!E29+[2]abril!E29+[2]mayo!E29+[2]junio!E29+[2]julio!E29+[2]agosto!E29+[2]sept.!E29+[2]oct.!E29+[2]nov.!E29+[2]dic.!E30</f>
        <v>977</v>
      </c>
      <c r="F30" s="160">
        <f>+[2]enero!F29+[2]feb.!F29+[2]marzo!F29+[2]abril!F29+[2]mayo!F29+[2]junio!F29+[2]julio!F29+[2]agosto!F29+[2]sept.!F29+[2]oct.!F29+[2]nov.!F29+[2]dic.!F30</f>
        <v>377</v>
      </c>
      <c r="G30" s="160">
        <f>+[2]enero!G29+[2]feb.!G29+[2]marzo!G29+[2]abril!G29+[2]mayo!G29+[2]junio!G29+[2]julio!G29+[2]agosto!G29+[2]sept.!G29+[2]oct.!G29+[2]nov.!G29+[2]dic.!G30</f>
        <v>174</v>
      </c>
      <c r="H30" s="160">
        <f>+[2]enero!H29+[2]feb.!H29+[2]marzo!H29+[2]abril!H29+[2]mayo!H29+[2]junio!H29+[2]julio!H29+[2]agosto!H29+[2]sept.!H29+[2]oct.!H29+[2]nov.!H29+[2]dic.!H30</f>
        <v>84</v>
      </c>
      <c r="I30" s="160">
        <f>+[2]enero!I29+[2]feb.!I29+[2]marzo!I29+[2]abril!I29+[2]mayo!I29+[2]junio!I29+[2]julio!I29+[2]agosto!I29+[2]sept.!I29+[2]oct.!I29+[2]nov.!I29+[2]dic.!I30</f>
        <v>0</v>
      </c>
      <c r="J30" s="160">
        <f t="shared" si="0"/>
        <v>2361</v>
      </c>
    </row>
    <row r="31" spans="1:10" ht="20.100000000000001" customHeight="1" x14ac:dyDescent="0.2">
      <c r="A31" s="161" t="s">
        <v>155</v>
      </c>
      <c r="B31" s="160">
        <f>+[2]enero!B30+[2]feb.!B30+[2]marzo!B30+[2]abril!B30+[2]mayo!B30+[2]junio!B30+[2]julio!B30+[2]agosto!B30+[2]sept.!B30+[2]oct.!B30+[2]nov.!B30+[2]dic.!B31</f>
        <v>1366</v>
      </c>
      <c r="C31" s="160">
        <f>+[2]enero!C30+[2]feb.!C30+[2]marzo!C30+[2]abril!C30+[2]mayo!C30+[2]junio!C30+[2]julio!C30+[2]agosto!C30+[2]sept.!C30+[2]oct.!C30+[2]nov.!C30+[2]dic.!C31</f>
        <v>148</v>
      </c>
      <c r="D31" s="160">
        <f>+[2]enero!D30+[2]feb.!D30+[2]marzo!D30+[2]abril!D30+[2]mayo!D30+[2]junio!D30+[2]julio!D30+[2]agosto!D30+[2]sept.!D30+[2]oct.!D30+[2]nov.!D30+[2]dic.!D31</f>
        <v>407</v>
      </c>
      <c r="E31" s="160">
        <f>+[2]enero!E30+[2]feb.!E30+[2]marzo!E30+[2]abril!E30+[2]mayo!E30+[2]junio!E30+[2]julio!E30+[2]agosto!E30+[2]sept.!E30+[2]oct.!E30+[2]nov.!E30+[2]dic.!E31</f>
        <v>1409</v>
      </c>
      <c r="F31" s="160">
        <f>+[2]enero!F30+[2]feb.!F30+[2]marzo!F30+[2]abril!F30+[2]mayo!F30+[2]junio!F30+[2]julio!F30+[2]agosto!F30+[2]sept.!F30+[2]oct.!F30+[2]nov.!F30+[2]dic.!F31</f>
        <v>7268</v>
      </c>
      <c r="G31" s="160">
        <f>+[2]enero!G30+[2]feb.!G30+[2]marzo!G30+[2]abril!G30+[2]mayo!G30+[2]junio!G30+[2]julio!G30+[2]agosto!G30+[2]sept.!G30+[2]oct.!G30+[2]nov.!G30+[2]dic.!G31</f>
        <v>518</v>
      </c>
      <c r="H31" s="160">
        <f>+[2]enero!H30+[2]feb.!H30+[2]marzo!H30+[2]abril!H30+[2]mayo!H30+[2]junio!H30+[2]julio!H30+[2]agosto!H30+[2]sept.!H30+[2]oct.!H30+[2]nov.!H30+[2]dic.!H31</f>
        <v>272</v>
      </c>
      <c r="I31" s="160">
        <f>+[2]enero!I30+[2]feb.!I30+[2]marzo!I30+[2]abril!I30+[2]mayo!I30+[2]junio!I30+[2]julio!I30+[2]agosto!I30+[2]sept.!I30+[2]oct.!I30+[2]nov.!I30+[2]dic.!I31</f>
        <v>244</v>
      </c>
      <c r="J31" s="160">
        <f t="shared" si="0"/>
        <v>11632</v>
      </c>
    </row>
    <row r="32" spans="1:10" ht="20.100000000000001" customHeight="1" x14ac:dyDescent="0.2">
      <c r="A32" s="161" t="s">
        <v>156</v>
      </c>
      <c r="B32" s="160">
        <f>+[2]enero!B31+[2]feb.!B31+[2]marzo!B31+[2]abril!B31+[2]mayo!B31+[2]junio!B31+[2]julio!B31+[2]agosto!B31+[2]sept.!B31+[2]oct.!B31+[2]nov.!B31+[2]dic.!B32</f>
        <v>14000</v>
      </c>
      <c r="C32" s="160">
        <f>+[2]enero!C31+[2]feb.!C31+[2]marzo!C31+[2]abril!C31+[2]mayo!C31+[2]junio!C31+[2]julio!C31+[2]agosto!C31+[2]sept.!C31+[2]oct.!C31+[2]nov.!C31+[2]dic.!C32</f>
        <v>0</v>
      </c>
      <c r="D32" s="160">
        <f>+[2]enero!D31+[2]feb.!D31+[2]marzo!D31+[2]abril!D31+[2]mayo!D31+[2]junio!D31+[2]julio!D31+[2]agosto!D31+[2]sept.!D31+[2]oct.!D31+[2]nov.!D31+[2]dic.!D32</f>
        <v>7000</v>
      </c>
      <c r="E32" s="160">
        <f>+[2]enero!E31+[2]feb.!E31+[2]marzo!E31+[2]abril!E31+[2]mayo!E31+[2]junio!E31+[2]julio!E31+[2]agosto!E31+[2]sept.!E31+[2]oct.!E31+[2]nov.!E31+[2]dic.!E32</f>
        <v>0</v>
      </c>
      <c r="F32" s="160">
        <f>+[2]enero!F31+[2]feb.!F31+[2]marzo!F31+[2]abril!F31+[2]mayo!F31+[2]junio!F31+[2]julio!F31+[2]agosto!F31+[2]sept.!F31+[2]oct.!F31+[2]nov.!F31+[2]dic.!F32</f>
        <v>5000</v>
      </c>
      <c r="G32" s="160">
        <f>+[2]enero!G31+[2]feb.!G31+[2]marzo!G31+[2]abril!G31+[2]mayo!G31+[2]junio!G31+[2]julio!G31+[2]agosto!G31+[2]sept.!G31+[2]oct.!G31+[2]nov.!G31+[2]dic.!G32</f>
        <v>10049</v>
      </c>
      <c r="H32" s="160">
        <f>+[2]enero!H31+[2]feb.!H31+[2]marzo!H31+[2]abril!H31+[2]mayo!H31+[2]junio!H31+[2]julio!H31+[2]agosto!H31+[2]sept.!H31+[2]oct.!H31+[2]nov.!H31+[2]dic.!H32</f>
        <v>32600</v>
      </c>
      <c r="I32" s="160">
        <f>+[2]enero!I31+[2]feb.!I31+[2]marzo!I31+[2]abril!I31+[2]mayo!I31+[2]junio!I31+[2]julio!I31+[2]agosto!I31+[2]sept.!I31+[2]oct.!I31+[2]nov.!I31+[2]dic.!I32</f>
        <v>0</v>
      </c>
      <c r="J32" s="160">
        <f t="shared" si="0"/>
        <v>68649</v>
      </c>
    </row>
    <row r="33" spans="1:10" ht="20.100000000000001" customHeight="1" x14ac:dyDescent="0.2">
      <c r="A33" s="161" t="s">
        <v>157</v>
      </c>
      <c r="B33" s="160">
        <f>+[2]enero!B32+[2]feb.!B32+[2]marzo!B32+[2]abril!B32+[2]mayo!B32+[2]junio!B32+[2]julio!B32+[2]agosto!B32+[2]sept.!B32+[2]oct.!B32+[2]nov.!B32+[2]dic.!B33</f>
        <v>40</v>
      </c>
      <c r="C33" s="160">
        <f>+[2]enero!C32+[2]feb.!C32+[2]marzo!C32+[2]abril!C32+[2]mayo!C32+[2]junio!C32+[2]julio!C32+[2]agosto!C32+[2]sept.!C32+[2]oct.!C32+[2]nov.!C32+[2]dic.!C33</f>
        <v>16</v>
      </c>
      <c r="D33" s="160">
        <f>+[2]enero!D32+[2]feb.!D32+[2]marzo!D32+[2]abril!D32+[2]mayo!D32+[2]junio!D32+[2]julio!D32+[2]agosto!D32+[2]sept.!D32+[2]oct.!D32+[2]nov.!D32+[2]dic.!D33</f>
        <v>44</v>
      </c>
      <c r="E33" s="160">
        <f>+[2]enero!E32+[2]feb.!E32+[2]marzo!E32+[2]abril!E32+[2]mayo!E32+[2]junio!E32+[2]julio!E32+[2]agosto!E32+[2]sept.!E32+[2]oct.!E32+[2]nov.!E32+[2]dic.!E33</f>
        <v>8768</v>
      </c>
      <c r="F33" s="160">
        <f>+[2]enero!F32+[2]feb.!F32+[2]marzo!F32+[2]abril!F32+[2]mayo!F32+[2]junio!F32+[2]julio!F32+[2]agosto!F32+[2]sept.!F32+[2]oct.!F32+[2]nov.!F32+[2]dic.!F33</f>
        <v>6181</v>
      </c>
      <c r="G33" s="160">
        <f>+[2]enero!G32+[2]feb.!G32+[2]marzo!G32+[2]abril!G32+[2]mayo!G32+[2]junio!G32+[2]julio!G32+[2]agosto!G32+[2]sept.!G32+[2]oct.!G32+[2]nov.!G32+[2]dic.!G33</f>
        <v>2422</v>
      </c>
      <c r="H33" s="160">
        <f>+[2]enero!H32+[2]feb.!H32+[2]marzo!H32+[2]abril!H32+[2]mayo!H32+[2]junio!H32+[2]julio!H32+[2]agosto!H32+[2]sept.!H32+[2]oct.!H32+[2]nov.!H32+[2]dic.!H33</f>
        <v>136</v>
      </c>
      <c r="I33" s="160">
        <f>+[2]enero!I32+[2]feb.!I32+[2]marzo!I32+[2]abril!I32+[2]mayo!I32+[2]junio!I32+[2]julio!I32+[2]agosto!I32+[2]sept.!I32+[2]oct.!I32+[2]nov.!I32+[2]dic.!I33</f>
        <v>123</v>
      </c>
      <c r="J33" s="160">
        <f t="shared" si="0"/>
        <v>17730</v>
      </c>
    </row>
    <row r="34" spans="1:10" ht="20.100000000000001" customHeight="1" x14ac:dyDescent="0.2">
      <c r="A34" s="161" t="s">
        <v>158</v>
      </c>
      <c r="B34" s="160">
        <f>+[2]enero!B33+[2]feb.!B33+[2]marzo!B33+[2]abril!B33+[2]mayo!B33+[2]junio!B33+[2]julio!B33+[2]agosto!B33+[2]sept.!B33+[2]oct.!B33+[2]nov.!B33+[2]dic.!B34</f>
        <v>5293</v>
      </c>
      <c r="C34" s="160">
        <f>+[2]enero!C33+[2]feb.!C33+[2]marzo!C33+[2]abril!C33+[2]mayo!C33+[2]junio!C33+[2]julio!C33+[2]agosto!C33+[2]sept.!C33+[2]oct.!C33+[2]nov.!C33+[2]dic.!C34</f>
        <v>327</v>
      </c>
      <c r="D34" s="160">
        <f>+[2]enero!D33+[2]feb.!D33+[2]marzo!D33+[2]abril!D33+[2]mayo!D33+[2]junio!D33+[2]julio!D33+[2]agosto!D33+[2]sept.!D33+[2]oct.!D33+[2]nov.!D33+[2]dic.!D34</f>
        <v>1280</v>
      </c>
      <c r="E34" s="160">
        <f>+[2]enero!E33+[2]feb.!E33+[2]marzo!E33+[2]abril!E33+[2]mayo!E33+[2]junio!E33+[2]julio!E33+[2]agosto!E33+[2]sept.!E33+[2]oct.!E33+[2]nov.!E33+[2]dic.!E34</f>
        <v>731</v>
      </c>
      <c r="F34" s="160">
        <f>+[2]enero!F33+[2]feb.!F33+[2]marzo!F33+[2]abril!F33+[2]mayo!F33+[2]junio!F33+[2]julio!F33+[2]agosto!F33+[2]sept.!F33+[2]oct.!F33+[2]nov.!F33+[2]dic.!F34</f>
        <v>5872</v>
      </c>
      <c r="G34" s="160">
        <f>+[2]enero!G33+[2]feb.!G33+[2]marzo!G33+[2]abril!G33+[2]mayo!G33+[2]junio!G33+[2]julio!G33+[2]agosto!G33+[2]sept.!G33+[2]oct.!G33+[2]nov.!G33+[2]dic.!G34</f>
        <v>4168</v>
      </c>
      <c r="H34" s="160">
        <f>+[2]enero!H33+[2]feb.!H33+[2]marzo!H33+[2]abril!H33+[2]mayo!H33+[2]junio!H33+[2]julio!H33+[2]agosto!H33+[2]sept.!H33+[2]oct.!H33+[2]nov.!H33+[2]dic.!H34</f>
        <v>4152</v>
      </c>
      <c r="I34" s="160">
        <f>+[2]enero!I33+[2]feb.!I33+[2]marzo!I33+[2]abril!I33+[2]mayo!I33+[2]junio!I33+[2]julio!I33+[2]agosto!I33+[2]sept.!I33+[2]oct.!I33+[2]nov.!I33+[2]dic.!I34</f>
        <v>241</v>
      </c>
      <c r="J34" s="160">
        <f t="shared" si="0"/>
        <v>22064</v>
      </c>
    </row>
    <row r="35" spans="1:10" ht="20.100000000000001" customHeight="1" x14ac:dyDescent="0.2">
      <c r="A35" s="161" t="s">
        <v>159</v>
      </c>
      <c r="B35" s="160">
        <f>+[2]enero!B34+[2]feb.!B34+[2]marzo!B34+[2]abril!B34+[2]mayo!B34+[2]junio!B34+[2]julio!B34+[2]agosto!B34+[2]sept.!B34+[2]oct.!B34+[2]nov.!B34+[2]dic.!B35</f>
        <v>73</v>
      </c>
      <c r="C35" s="160">
        <f>+[2]enero!C34+[2]feb.!C34+[2]marzo!C34+[2]abril!C34+[2]mayo!C34+[2]junio!C34+[2]julio!C34+[2]agosto!C34+[2]sept.!C34+[2]oct.!C34+[2]nov.!C34+[2]dic.!C35</f>
        <v>1497</v>
      </c>
      <c r="D35" s="160">
        <f>+[2]enero!D34+[2]feb.!D34+[2]marzo!D34+[2]abril!D34+[2]mayo!D34+[2]junio!D34+[2]julio!D34+[2]agosto!D34+[2]sept.!D34+[2]oct.!D34+[2]nov.!D34+[2]dic.!D35</f>
        <v>108</v>
      </c>
      <c r="E35" s="160">
        <f>+[2]enero!E34+[2]feb.!E34+[2]marzo!E34+[2]abril!E34+[2]mayo!E34+[2]junio!E34+[2]julio!E34+[2]agosto!E34+[2]sept.!E34+[2]oct.!E34+[2]nov.!E34+[2]dic.!E35</f>
        <v>755</v>
      </c>
      <c r="F35" s="160">
        <f>+[2]enero!F34+[2]feb.!F34+[2]marzo!F34+[2]abril!F34+[2]mayo!F34+[2]junio!F34+[2]julio!F34+[2]agosto!F34+[2]sept.!F34+[2]oct.!F34+[2]nov.!F34+[2]dic.!F35</f>
        <v>3216</v>
      </c>
      <c r="G35" s="160">
        <f>+[2]enero!G34+[2]feb.!G34+[2]marzo!G34+[2]abril!G34+[2]mayo!G34+[2]junio!G34+[2]julio!G34+[2]agosto!G34+[2]sept.!G34+[2]oct.!G34+[2]nov.!G34+[2]dic.!G35</f>
        <v>99</v>
      </c>
      <c r="H35" s="160">
        <f>+[2]enero!H34+[2]feb.!H34+[2]marzo!H34+[2]abril!H34+[2]mayo!H34+[2]junio!H34+[2]julio!H34+[2]agosto!H34+[2]sept.!H34+[2]oct.!H34+[2]nov.!H34+[2]dic.!H35</f>
        <v>126</v>
      </c>
      <c r="I35" s="160">
        <f>+[2]enero!I34+[2]feb.!I34+[2]marzo!I34+[2]abril!I34+[2]mayo!I34+[2]junio!I34+[2]julio!I34+[2]agosto!I34+[2]sept.!I34+[2]oct.!I34+[2]nov.!I34+[2]dic.!I35</f>
        <v>258</v>
      </c>
      <c r="J35" s="160">
        <f t="shared" si="0"/>
        <v>6132</v>
      </c>
    </row>
    <row r="36" spans="1:10" ht="20.100000000000001" customHeight="1" x14ac:dyDescent="0.2">
      <c r="A36" s="161" t="s">
        <v>160</v>
      </c>
      <c r="B36" s="160">
        <f>+[2]enero!B35+[2]feb.!B35+[2]marzo!B35+[2]abril!B35+[2]mayo!B35+[2]junio!B35+[2]julio!B35+[2]agosto!B35+[2]sept.!B35+[2]oct.!B35+[2]nov.!B35+[2]dic.!B36</f>
        <v>2213</v>
      </c>
      <c r="C36" s="160">
        <f>+[2]enero!C35+[2]feb.!C35+[2]marzo!C35+[2]abril!C35+[2]mayo!C35+[2]junio!C35+[2]julio!C35+[2]agosto!C35+[2]sept.!C35+[2]oct.!C35+[2]nov.!C35+[2]dic.!C36</f>
        <v>1194</v>
      </c>
      <c r="D36" s="160">
        <f>+[2]enero!D35+[2]feb.!D35+[2]marzo!D35+[2]abril!D35+[2]mayo!D35+[2]junio!D35+[2]julio!D35+[2]agosto!D35+[2]sept.!D35+[2]oct.!D35+[2]nov.!D35+[2]dic.!D36</f>
        <v>5630</v>
      </c>
      <c r="E36" s="160">
        <f>+[2]enero!E35+[2]feb.!E35+[2]marzo!E35+[2]abril!E35+[2]mayo!E35+[2]junio!E35+[2]julio!E35+[2]agosto!E35+[2]sept.!E35+[2]oct.!E35+[2]nov.!E35+[2]dic.!E36</f>
        <v>1543</v>
      </c>
      <c r="F36" s="160">
        <f>+[2]enero!F35+[2]feb.!F35+[2]marzo!F35+[2]abril!F35+[2]mayo!F35+[2]junio!F35+[2]julio!F35+[2]agosto!F35+[2]sept.!F35+[2]oct.!F35+[2]nov.!F35+[2]dic.!F36</f>
        <v>3144</v>
      </c>
      <c r="G36" s="160">
        <f>+[2]enero!G35+[2]feb.!G35+[2]marzo!G35+[2]abril!G35+[2]mayo!G35+[2]junio!G35+[2]julio!G35+[2]agosto!G35+[2]sept.!G35+[2]oct.!G35+[2]nov.!G35+[2]dic.!G36</f>
        <v>6339</v>
      </c>
      <c r="H36" s="160">
        <f>+[2]enero!H35+[2]feb.!H35+[2]marzo!H35+[2]abril!H35+[2]mayo!H35+[2]junio!H35+[2]julio!H35+[2]agosto!H35+[2]sept.!H35+[2]oct.!H35+[2]nov.!H35+[2]dic.!H36</f>
        <v>2262</v>
      </c>
      <c r="I36" s="160">
        <f>+[2]enero!I35+[2]feb.!I35+[2]marzo!I35+[2]abril!I35+[2]mayo!I35+[2]junio!I35+[2]julio!I35+[2]agosto!I35+[2]sept.!I35+[2]oct.!I35+[2]nov.!I35+[2]dic.!I36</f>
        <v>248</v>
      </c>
      <c r="J36" s="160">
        <f t="shared" si="0"/>
        <v>22573</v>
      </c>
    </row>
    <row r="37" spans="1:10" ht="20.100000000000001" customHeight="1" x14ac:dyDescent="0.2">
      <c r="A37" s="161" t="s">
        <v>161</v>
      </c>
      <c r="B37" s="160">
        <f>+[2]enero!B36+[2]feb.!B36+[2]marzo!B36+[2]abril!B36+[2]mayo!B36+[2]junio!B36+[2]julio!B36+[2]agosto!B36+[2]sept.!B36+[2]oct.!B36+[2]nov.!B36+[2]dic.!B37</f>
        <v>751</v>
      </c>
      <c r="C37" s="160">
        <f>+[2]enero!C36+[2]feb.!C36+[2]marzo!C36+[2]abril!C36+[2]mayo!C36+[2]junio!C36+[2]julio!C36+[2]agosto!C36+[2]sept.!C36+[2]oct.!C36+[2]nov.!C36+[2]dic.!C37</f>
        <v>121</v>
      </c>
      <c r="D37" s="160">
        <f>+[2]enero!D36+[2]feb.!D36+[2]marzo!D36+[2]abril!D36+[2]mayo!D36+[2]junio!D36+[2]julio!D36+[2]agosto!D36+[2]sept.!D36+[2]oct.!D36+[2]nov.!D36+[2]dic.!D37</f>
        <v>17292</v>
      </c>
      <c r="E37" s="160">
        <f>+[2]enero!E36+[2]feb.!E36+[2]marzo!E36+[2]abril!E36+[2]mayo!E36+[2]junio!E36+[2]julio!E36+[2]agosto!E36+[2]sept.!E36+[2]oct.!E36+[2]nov.!E36+[2]dic.!E37</f>
        <v>0</v>
      </c>
      <c r="F37" s="160">
        <f>+[2]enero!F36+[2]feb.!F36+[2]marzo!F36+[2]abril!F36+[2]mayo!F36+[2]junio!F36+[2]julio!F36+[2]agosto!F36+[2]sept.!F36+[2]oct.!F36+[2]nov.!F36+[2]dic.!F37</f>
        <v>19</v>
      </c>
      <c r="G37" s="160">
        <f>+[2]enero!G36+[2]feb.!G36+[2]marzo!G36+[2]abril!G36+[2]mayo!G36+[2]junio!G36+[2]julio!G36+[2]agosto!G36+[2]sept.!G36+[2]oct.!G36+[2]nov.!G36+[2]dic.!G37</f>
        <v>5482</v>
      </c>
      <c r="H37" s="160">
        <f>+[2]enero!H36+[2]feb.!H36+[2]marzo!H36+[2]abril!H36+[2]mayo!H36+[2]junio!H36+[2]julio!H36+[2]agosto!H36+[2]sept.!H36+[2]oct.!H36+[2]nov.!H36+[2]dic.!H37</f>
        <v>4411</v>
      </c>
      <c r="I37" s="160">
        <f>+[2]enero!I36+[2]feb.!I36+[2]marzo!I36+[2]abril!I36+[2]mayo!I36+[2]junio!I36+[2]julio!I36+[2]agosto!I36+[2]sept.!I36+[2]oct.!I36+[2]nov.!I36+[2]dic.!I37</f>
        <v>2031</v>
      </c>
      <c r="J37" s="160">
        <f t="shared" si="0"/>
        <v>30107</v>
      </c>
    </row>
    <row r="38" spans="1:10" ht="20.100000000000001" customHeight="1" x14ac:dyDescent="0.2">
      <c r="A38" s="161" t="s">
        <v>162</v>
      </c>
      <c r="B38" s="160">
        <f>+[2]enero!B37+[2]feb.!B37+[2]marzo!B37+[2]abril!B37+[2]mayo!B37+[2]junio!B37+[2]julio!B37+[2]agosto!B37+[2]sept.!B37+[2]oct.!B37+[2]nov.!B37+[2]dic.!B38</f>
        <v>4524</v>
      </c>
      <c r="C38" s="160">
        <f>+[2]enero!C37+[2]feb.!C37+[2]marzo!C37+[2]abril!C37+[2]mayo!C37+[2]junio!C37+[2]julio!C37+[2]agosto!C37+[2]sept.!C37+[2]oct.!C37+[2]nov.!C37+[2]dic.!C38</f>
        <v>20</v>
      </c>
      <c r="D38" s="160">
        <f>+[2]enero!D37+[2]feb.!D37+[2]marzo!D37+[2]abril!D37+[2]mayo!D37+[2]junio!D37+[2]julio!D37+[2]agosto!D37+[2]sept.!D37+[2]oct.!D37+[2]nov.!D37+[2]dic.!D38</f>
        <v>479</v>
      </c>
      <c r="E38" s="160">
        <f>+[2]enero!E37+[2]feb.!E37+[2]marzo!E37+[2]abril!E37+[2]mayo!E37+[2]junio!E37+[2]julio!E37+[2]agosto!E37+[2]sept.!E37+[2]oct.!E37+[2]nov.!E37+[2]dic.!E38</f>
        <v>1329</v>
      </c>
      <c r="F38" s="160">
        <f>+[2]enero!F37+[2]feb.!F37+[2]marzo!F37+[2]abril!F37+[2]mayo!F37+[2]junio!F37+[2]julio!F37+[2]agosto!F37+[2]sept.!F37+[2]oct.!F37+[2]nov.!F37+[2]dic.!F38</f>
        <v>1953</v>
      </c>
      <c r="G38" s="160">
        <f>+[2]enero!G37+[2]feb.!G37+[2]marzo!G37+[2]abril!G37+[2]mayo!G37+[2]junio!G37+[2]julio!G37+[2]agosto!G37+[2]sept.!G37+[2]oct.!G37+[2]nov.!G37+[2]dic.!G38</f>
        <v>516</v>
      </c>
      <c r="H38" s="160">
        <f>+[2]enero!H37+[2]feb.!H37+[2]marzo!H37+[2]abril!H37+[2]mayo!H37+[2]junio!H37+[2]julio!H37+[2]agosto!H37+[2]sept.!H37+[2]oct.!H37+[2]nov.!H37+[2]dic.!H38</f>
        <v>105</v>
      </c>
      <c r="I38" s="160">
        <f>+[2]enero!I37+[2]feb.!I37+[2]marzo!I37+[2]abril!I37+[2]mayo!I37+[2]junio!I37+[2]julio!I37+[2]agosto!I37+[2]sept.!I37+[2]oct.!I37+[2]nov.!I37+[2]dic.!I38</f>
        <v>685</v>
      </c>
      <c r="J38" s="160">
        <f t="shared" si="0"/>
        <v>9611</v>
      </c>
    </row>
    <row r="39" spans="1:10" ht="20.100000000000001" customHeight="1" x14ac:dyDescent="0.2">
      <c r="A39" s="161" t="s">
        <v>163</v>
      </c>
      <c r="B39" s="160">
        <f>+[2]enero!B38+[2]feb.!B38+[2]marzo!B38+[2]abril!B38+[2]mayo!B38+[2]junio!B38+[2]julio!B38+[2]agosto!B38+[2]sept.!B38+[2]oct.!B38+[2]nov.!B38+[2]dic.!B39</f>
        <v>3402</v>
      </c>
      <c r="C39" s="160">
        <f>+[2]enero!C38+[2]feb.!C38+[2]marzo!C38+[2]abril!C38+[2]mayo!C38+[2]junio!C38+[2]julio!C38+[2]agosto!C38+[2]sept.!C38+[2]oct.!C38+[2]nov.!C38+[2]dic.!C39</f>
        <v>6901</v>
      </c>
      <c r="D39" s="160">
        <f>+[2]enero!D38+[2]feb.!D38+[2]marzo!D38+[2]abril!D38+[2]mayo!D38+[2]junio!D38+[2]julio!D38+[2]agosto!D38+[2]sept.!D38+[2]oct.!D38+[2]nov.!D38+[2]dic.!D39</f>
        <v>25</v>
      </c>
      <c r="E39" s="160">
        <f>+[2]enero!E38+[2]feb.!E38+[2]marzo!E38+[2]abril!E38+[2]mayo!E38+[2]junio!E38+[2]julio!E38+[2]agosto!E38+[2]sept.!E38+[2]oct.!E38+[2]nov.!E38+[2]dic.!E39</f>
        <v>201</v>
      </c>
      <c r="F39" s="160">
        <f>+[2]enero!F38+[2]feb.!F38+[2]marzo!F38+[2]abril!F38+[2]mayo!F38+[2]junio!F38+[2]julio!F38+[2]agosto!F38+[2]sept.!F38+[2]oct.!F38+[2]nov.!F38+[2]dic.!F39</f>
        <v>2836</v>
      </c>
      <c r="G39" s="160">
        <f>+[2]enero!G38+[2]feb.!G38+[2]marzo!G38+[2]abril!G38+[2]mayo!G38+[2]junio!G38+[2]julio!G38+[2]agosto!G38+[2]sept.!G38+[2]oct.!G38+[2]nov.!G38+[2]dic.!G39</f>
        <v>3</v>
      </c>
      <c r="H39" s="160">
        <f>+[2]enero!H38+[2]feb.!H38+[2]marzo!H38+[2]abril!H38+[2]mayo!H38+[2]junio!H38+[2]julio!H38+[2]agosto!H38+[2]sept.!H38+[2]oct.!H38+[2]nov.!H38+[2]dic.!H39</f>
        <v>6</v>
      </c>
      <c r="I39" s="160">
        <f>+[2]enero!I38+[2]feb.!I38+[2]marzo!I38+[2]abril!I38+[2]mayo!I38+[2]junio!I38+[2]julio!I38+[2]agosto!I38+[2]sept.!I38+[2]oct.!I38+[2]nov.!I38+[2]dic.!I39</f>
        <v>206</v>
      </c>
      <c r="J39" s="160">
        <f t="shared" si="0"/>
        <v>13580</v>
      </c>
    </row>
    <row r="40" spans="1:10" ht="20.100000000000001" customHeight="1" x14ac:dyDescent="0.2">
      <c r="A40" s="161" t="s">
        <v>164</v>
      </c>
      <c r="B40" s="160">
        <f>+[2]enero!B39+[2]feb.!B39+[2]marzo!B39+[2]abril!B39+[2]mayo!B39+[2]junio!B39+[2]julio!B39+[2]agosto!B39+[2]sept.!B39+[2]oct.!B39+[2]nov.!B39+[2]dic.!B40</f>
        <v>8</v>
      </c>
      <c r="C40" s="160">
        <f>+[2]enero!C39+[2]feb.!C39+[2]marzo!C39+[2]abril!C39+[2]mayo!C39+[2]junio!C39+[2]julio!C39+[2]agosto!C39+[2]sept.!C39+[2]oct.!C39+[2]nov.!C39+[2]dic.!C40</f>
        <v>0</v>
      </c>
      <c r="D40" s="160">
        <f>+[2]enero!D39+[2]feb.!D39+[2]marzo!D39+[2]abril!D39+[2]mayo!D39+[2]junio!D39+[2]julio!D39+[2]agosto!D39+[2]sept.!D39+[2]oct.!D39+[2]nov.!D39+[2]dic.!D40</f>
        <v>0</v>
      </c>
      <c r="E40" s="160">
        <f>+[2]enero!E39+[2]feb.!E39+[2]marzo!E39+[2]abril!E39+[2]mayo!E39+[2]junio!E39+[2]julio!E39+[2]agosto!E39+[2]sept.!E39+[2]oct.!E39+[2]nov.!E39+[2]dic.!E40</f>
        <v>5</v>
      </c>
      <c r="F40" s="160">
        <f>+[2]enero!F39+[2]feb.!F39+[2]marzo!F39+[2]abril!F39+[2]mayo!F39+[2]junio!F39+[2]julio!F39+[2]agosto!F39+[2]sept.!F39+[2]oct.!F39+[2]nov.!F39+[2]dic.!F40</f>
        <v>0</v>
      </c>
      <c r="G40" s="160">
        <f>+[2]enero!G39+[2]feb.!G39+[2]marzo!G39+[2]abril!G39+[2]mayo!G39+[2]junio!G39+[2]julio!G39+[2]agosto!G39+[2]sept.!G39+[2]oct.!G39+[2]nov.!G39+[2]dic.!G40</f>
        <v>0</v>
      </c>
      <c r="H40" s="160">
        <f>+[2]enero!H39+[2]feb.!H39+[2]marzo!H39+[2]abril!H39+[2]mayo!H39+[2]junio!H39+[2]julio!H39+[2]agosto!H39+[2]sept.!H39+[2]oct.!H39+[2]nov.!H39+[2]dic.!H40</f>
        <v>40</v>
      </c>
      <c r="I40" s="160">
        <f>+[2]enero!I39+[2]feb.!I39+[2]marzo!I39+[2]abril!I39+[2]mayo!I39+[2]junio!I39+[2]julio!I39+[2]agosto!I39+[2]sept.!I39+[2]oct.!I39+[2]nov.!I39+[2]dic.!I40</f>
        <v>0</v>
      </c>
      <c r="J40" s="160">
        <f t="shared" si="0"/>
        <v>53</v>
      </c>
    </row>
    <row r="41" spans="1:10" ht="20.100000000000001" customHeight="1" x14ac:dyDescent="0.2">
      <c r="A41" s="161" t="s">
        <v>165</v>
      </c>
      <c r="B41" s="160">
        <f>+[2]enero!B40+[2]feb.!B40+[2]marzo!B40+[2]abril!B40+[2]mayo!B40+[2]junio!B40+[2]julio!B40+[2]agosto!B40+[2]sept.!B40+[2]oct.!B40+[2]nov.!B40+[2]dic.!B41</f>
        <v>3118</v>
      </c>
      <c r="C41" s="160">
        <f>+[2]enero!C40+[2]feb.!C40+[2]marzo!C40+[2]abril!C40+[2]mayo!C40+[2]junio!C40+[2]julio!C40+[2]agosto!C40+[2]sept.!C40+[2]oct.!C40+[2]nov.!C40+[2]dic.!C41</f>
        <v>785</v>
      </c>
      <c r="D41" s="160">
        <f>+[2]enero!D40+[2]feb.!D40+[2]marzo!D40+[2]abril!D40+[2]mayo!D40+[2]junio!D40+[2]julio!D40+[2]agosto!D40+[2]sept.!D40+[2]oct.!D40+[2]nov.!D40+[2]dic.!D41</f>
        <v>12469</v>
      </c>
      <c r="E41" s="160">
        <f>+[2]enero!E40+[2]feb.!E40+[2]marzo!E40+[2]abril!E40+[2]mayo!E40+[2]junio!E40+[2]julio!E40+[2]agosto!E40+[2]sept.!E40+[2]oct.!E40+[2]nov.!E40+[2]dic.!E41</f>
        <v>2048</v>
      </c>
      <c r="F41" s="160">
        <f>+[2]enero!F40+[2]feb.!F40+[2]marzo!F40+[2]abril!F40+[2]mayo!F40+[2]junio!F40+[2]julio!F40+[2]agosto!F40+[2]sept.!F40+[2]oct.!F40+[2]nov.!F40+[2]dic.!F41</f>
        <v>10000</v>
      </c>
      <c r="G41" s="160">
        <f>+[2]enero!G40+[2]feb.!G40+[2]marzo!G40+[2]abril!G40+[2]mayo!G40+[2]junio!G40+[2]julio!G40+[2]agosto!G40+[2]sept.!G40+[2]oct.!G40+[2]nov.!G40+[2]dic.!G41</f>
        <v>10666</v>
      </c>
      <c r="H41" s="160">
        <f>+[2]enero!H40+[2]feb.!H40+[2]marzo!H40+[2]abril!H40+[2]mayo!H40+[2]junio!H40+[2]julio!H40+[2]agosto!H40+[2]sept.!H40+[2]oct.!H40+[2]nov.!H40+[2]dic.!H41</f>
        <v>3187</v>
      </c>
      <c r="I41" s="160">
        <f>+[2]enero!I40+[2]feb.!I40+[2]marzo!I40+[2]abril!I40+[2]mayo!I40+[2]junio!I40+[2]julio!I40+[2]agosto!I40+[2]sept.!I40+[2]oct.!I40+[2]nov.!I40+[2]dic.!I41</f>
        <v>1370</v>
      </c>
      <c r="J41" s="160">
        <f t="shared" si="0"/>
        <v>43643</v>
      </c>
    </row>
    <row r="42" spans="1:10" ht="20.100000000000001" customHeight="1" x14ac:dyDescent="0.2">
      <c r="A42" s="161" t="s">
        <v>166</v>
      </c>
      <c r="B42" s="160">
        <f>+[2]enero!B41+[2]feb.!B41+[2]marzo!B41+[2]abril!B41+[2]mayo!B41+[2]junio!B41+[2]julio!B41+[2]agosto!B41+[2]sept.!B41+[2]oct.!B41+[2]nov.!B41+[2]dic.!B42</f>
        <v>19858</v>
      </c>
      <c r="C42" s="160">
        <f>+[2]enero!C41+[2]feb.!C41+[2]marzo!C41+[2]abril!C41+[2]mayo!C41+[2]junio!C41+[2]julio!C41+[2]agosto!C41+[2]sept.!C41+[2]oct.!C41+[2]nov.!C41+[2]dic.!C42</f>
        <v>13147</v>
      </c>
      <c r="D42" s="160">
        <f>+[2]enero!D41+[2]feb.!D41+[2]marzo!D41+[2]abril!D41+[2]mayo!D41+[2]junio!D41+[2]julio!D41+[2]agosto!D41+[2]sept.!D41+[2]oct.!D41+[2]nov.!D41+[2]dic.!D42</f>
        <v>20316</v>
      </c>
      <c r="E42" s="160">
        <f>+[2]enero!E41+[2]feb.!E41+[2]marzo!E41+[2]abril!E41+[2]mayo!E41+[2]junio!E41+[2]julio!E41+[2]agosto!E41+[2]sept.!E41+[2]oct.!E41+[2]nov.!E41+[2]dic.!E42</f>
        <v>19903</v>
      </c>
      <c r="F42" s="160">
        <f>+[2]enero!F41+[2]feb.!F41+[2]marzo!F41+[2]abril!F41+[2]mayo!F41+[2]junio!F41+[2]julio!F41+[2]agosto!F41+[2]sept.!F41+[2]oct.!F41+[2]nov.!F41+[2]dic.!F42</f>
        <v>40196</v>
      </c>
      <c r="G42" s="160">
        <f>+[2]enero!G41+[2]feb.!G41+[2]marzo!G41+[2]abril!G41+[2]mayo!G41+[2]junio!G41+[2]julio!G41+[2]agosto!G41+[2]sept.!G41+[2]oct.!G41+[2]nov.!G41+[2]dic.!G42</f>
        <v>18871</v>
      </c>
      <c r="H42" s="160">
        <f>+[2]enero!H41+[2]feb.!H41+[2]marzo!H41+[2]abril!H41+[2]mayo!H41+[2]junio!H41+[2]julio!H41+[2]agosto!H41+[2]sept.!H41+[2]oct.!H41+[2]nov.!H41+[2]dic.!H42</f>
        <v>19196</v>
      </c>
      <c r="I42" s="160">
        <f>+[2]enero!I41+[2]feb.!I41+[2]marzo!I41+[2]abril!I41+[2]mayo!I41+[2]junio!I41+[2]julio!I41+[2]agosto!I41+[2]sept.!I41+[2]oct.!I41+[2]nov.!I41+[2]dic.!I42</f>
        <v>4802</v>
      </c>
      <c r="J42" s="160">
        <f t="shared" si="0"/>
        <v>156289</v>
      </c>
    </row>
    <row r="43" spans="1:10" ht="20.100000000000001" customHeight="1" thickBot="1" x14ac:dyDescent="0.25">
      <c r="A43" s="162" t="s">
        <v>206</v>
      </c>
      <c r="B43" s="160">
        <f>+[2]enero!B42+[2]feb.!B42+[2]marzo!B42+[2]abril!B42+[2]mayo!B42+[2]junio!B42+[2]julio!B42+[2]agosto!B42+[2]sept.!B42+[2]oct.!B42+[2]nov.!B42+[2]dic.!B43</f>
        <v>0</v>
      </c>
      <c r="C43" s="160">
        <f>+[2]enero!C42+[2]feb.!C42+[2]marzo!C42+[2]abril!C42+[2]mayo!C42+[2]junio!C42+[2]julio!C42+[2]agosto!C42+[2]sept.!C42+[2]oct.!C42+[2]nov.!C42+[2]dic.!C43</f>
        <v>0</v>
      </c>
      <c r="D43" s="160">
        <f>+[2]enero!D42+[2]feb.!D42+[2]marzo!D42+[2]abril!D42+[2]mayo!D42+[2]junio!D42+[2]julio!D42+[2]agosto!D42+[2]sept.!D42+[2]oct.!D42+[2]nov.!D42+[2]dic.!D43</f>
        <v>0</v>
      </c>
      <c r="E43" s="160">
        <f>+[2]enero!E42+[2]feb.!E42+[2]marzo!E42+[2]abril!E42+[2]mayo!E42+[2]junio!E42+[2]julio!E42+[2]agosto!E42+[2]sept.!E42+[2]oct.!E42+[2]nov.!E42+[2]dic.!E43</f>
        <v>0</v>
      </c>
      <c r="F43" s="160">
        <f>+[2]enero!F42+[2]feb.!F42+[2]marzo!F42+[2]abril!F42+[2]mayo!F42+[2]junio!F42+[2]julio!F42+[2]agosto!F42+[2]sept.!F42+[2]oct.!F42+[2]nov.!F42+[2]dic.!F43</f>
        <v>0</v>
      </c>
      <c r="G43" s="160">
        <f>+[2]enero!G42+[2]feb.!G42+[2]marzo!G42+[2]abril!G42+[2]mayo!G42+[2]junio!G42+[2]julio!G42+[2]agosto!G42+[2]sept.!G42+[2]oct.!G42+[2]nov.!G42+[2]dic.!G43</f>
        <v>0</v>
      </c>
      <c r="H43" s="160">
        <f>+[2]enero!H42+[2]feb.!H42+[2]marzo!H42+[2]abril!H42+[2]mayo!H42+[2]junio!H42+[2]julio!H42+[2]agosto!H42+[2]sept.!H42+[2]oct.!H42+[2]nov.!H42+[2]dic.!H43</f>
        <v>0</v>
      </c>
      <c r="I43" s="160">
        <f>+[2]enero!I42+[2]feb.!I42+[2]marzo!I42+[2]abril!I42+[2]mayo!I42+[2]junio!I42+[2]julio!I42+[2]agosto!I42+[2]sept.!I42+[2]oct.!I42+[2]nov.!I42+[2]dic.!I43</f>
        <v>0</v>
      </c>
      <c r="J43" s="160">
        <f t="shared" si="0"/>
        <v>0</v>
      </c>
    </row>
    <row r="44" spans="1:10" ht="15" customHeight="1" thickBot="1" x14ac:dyDescent="0.25">
      <c r="A44" s="166" t="s">
        <v>10</v>
      </c>
      <c r="B44" s="167">
        <f>SUM(B9:B43)</f>
        <v>265871</v>
      </c>
      <c r="C44" s="167">
        <f t="shared" ref="C44:J44" si="1">SUM(C9:C43)</f>
        <v>1236008</v>
      </c>
      <c r="D44" s="167">
        <f t="shared" si="1"/>
        <v>832322</v>
      </c>
      <c r="E44" s="167">
        <f t="shared" si="1"/>
        <v>761646</v>
      </c>
      <c r="F44" s="167">
        <f t="shared" si="1"/>
        <v>404094</v>
      </c>
      <c r="G44" s="167">
        <f t="shared" si="1"/>
        <v>382598</v>
      </c>
      <c r="H44" s="167">
        <f t="shared" si="1"/>
        <v>911913</v>
      </c>
      <c r="I44" s="167">
        <f t="shared" si="1"/>
        <v>199146</v>
      </c>
      <c r="J44" s="167">
        <f t="shared" si="1"/>
        <v>4993598</v>
      </c>
    </row>
    <row r="45" spans="1:10" x14ac:dyDescent="0.2">
      <c r="A45" s="156" t="s">
        <v>78</v>
      </c>
      <c r="B45" s="156"/>
      <c r="C45" s="156"/>
      <c r="D45" s="156"/>
      <c r="E45" s="156"/>
      <c r="F45" s="156"/>
      <c r="G45" s="156"/>
      <c r="H45" s="156"/>
      <c r="I45" s="156"/>
      <c r="J45" s="156"/>
    </row>
    <row r="46" spans="1:10" x14ac:dyDescent="0.2">
      <c r="A46" s="156"/>
      <c r="B46" s="156"/>
      <c r="C46" s="156"/>
      <c r="D46" s="156"/>
      <c r="E46" s="156"/>
      <c r="F46" s="156"/>
      <c r="G46" s="156"/>
      <c r="H46" s="156"/>
      <c r="I46" s="156"/>
      <c r="J46" s="156"/>
    </row>
    <row r="47" spans="1:10" x14ac:dyDescent="0.2">
      <c r="A47" s="156"/>
      <c r="B47" s="156"/>
      <c r="C47" s="156"/>
      <c r="D47" s="156"/>
      <c r="E47" s="156"/>
      <c r="F47" s="156"/>
      <c r="G47" s="156"/>
      <c r="H47" s="156"/>
      <c r="I47" s="156"/>
      <c r="J47" s="156"/>
    </row>
    <row r="48" spans="1:10" x14ac:dyDescent="0.2">
      <c r="A48" s="156"/>
      <c r="B48" s="156"/>
      <c r="C48" s="156"/>
      <c r="D48" s="156"/>
      <c r="E48" s="156"/>
      <c r="F48" s="156"/>
      <c r="G48" s="156"/>
      <c r="H48" s="156"/>
      <c r="I48" s="156"/>
      <c r="J48" s="156"/>
    </row>
    <row r="49" spans="1:10" x14ac:dyDescent="0.2">
      <c r="A49" s="156"/>
      <c r="B49" s="156"/>
      <c r="C49" s="156"/>
      <c r="D49" s="156"/>
      <c r="E49" s="156"/>
      <c r="F49" s="156"/>
      <c r="G49" s="156"/>
      <c r="H49" s="156"/>
      <c r="I49" s="156"/>
      <c r="J49" s="156"/>
    </row>
    <row r="50" spans="1:10" x14ac:dyDescent="0.2">
      <c r="A50" s="156"/>
      <c r="B50" s="156"/>
      <c r="C50" s="156"/>
      <c r="D50" s="156"/>
      <c r="E50" s="156"/>
      <c r="F50" s="156"/>
      <c r="G50" s="156"/>
      <c r="H50" s="156"/>
      <c r="I50" s="156"/>
      <c r="J50" s="156"/>
    </row>
    <row r="51" spans="1:10" x14ac:dyDescent="0.2">
      <c r="A51" s="156"/>
      <c r="B51" s="156"/>
      <c r="C51" s="156"/>
      <c r="D51" s="156"/>
      <c r="E51" s="156"/>
      <c r="F51" s="156"/>
      <c r="G51" s="156"/>
      <c r="H51" s="156"/>
      <c r="I51" s="156"/>
      <c r="J51" s="156"/>
    </row>
    <row r="52" spans="1:10" ht="15.75" x14ac:dyDescent="0.25">
      <c r="A52" s="240" t="s">
        <v>213</v>
      </c>
      <c r="B52" s="240"/>
      <c r="C52" s="240"/>
      <c r="D52" s="240"/>
      <c r="E52" s="240"/>
      <c r="F52" s="240"/>
      <c r="G52" s="240"/>
      <c r="H52" s="240"/>
      <c r="I52" s="240"/>
      <c r="J52" s="240"/>
    </row>
    <row r="53" spans="1:10" ht="13.5" thickBot="1" x14ac:dyDescent="0.25">
      <c r="A53" s="156"/>
      <c r="B53" s="156"/>
      <c r="C53" s="156"/>
      <c r="D53" s="156"/>
      <c r="E53" s="156"/>
      <c r="F53" s="156"/>
      <c r="G53" s="156"/>
      <c r="H53" s="156"/>
      <c r="I53" s="156"/>
      <c r="J53" s="156"/>
    </row>
    <row r="54" spans="1:10" ht="13.5" thickBot="1" x14ac:dyDescent="0.25">
      <c r="A54" s="119" t="s">
        <v>1</v>
      </c>
      <c r="B54" s="120" t="s">
        <v>2</v>
      </c>
      <c r="C54" s="121" t="s">
        <v>3</v>
      </c>
      <c r="D54" s="120" t="s">
        <v>4</v>
      </c>
      <c r="E54" s="121" t="s">
        <v>5</v>
      </c>
      <c r="F54" s="120" t="s">
        <v>6</v>
      </c>
      <c r="G54" s="121" t="s">
        <v>7</v>
      </c>
      <c r="H54" s="120" t="s">
        <v>8</v>
      </c>
      <c r="I54" s="121" t="s">
        <v>9</v>
      </c>
      <c r="J54" s="120" t="s">
        <v>10</v>
      </c>
    </row>
    <row r="55" spans="1:10" ht="20.100000000000001" customHeight="1" x14ac:dyDescent="0.2">
      <c r="A55" s="159" t="s">
        <v>133</v>
      </c>
      <c r="B55" s="160">
        <f>+[2]enero!B57+[2]feb.!B57+[2]marzo!B57+[2]abril!B56+[2]mayo!B84+[2]junio!B84+[2]julio!B84+[2]agosto!B84+[2]sept.!B55+[2]oct.!B56+[2]nov.!B84+[2]dic.!B75</f>
        <v>30422</v>
      </c>
      <c r="C55" s="160">
        <f>+[2]enero!C57+[2]feb.!C57+[2]marzo!C57+[2]abril!C56+[2]mayo!C84+[2]junio!C84+[2]julio!C84+[2]agosto!C84+[2]sept.!D55+[2]oct.!C56+[2]nov.!C84+[2]dic.!C75</f>
        <v>913055</v>
      </c>
      <c r="D55" s="160">
        <f>+[2]enero!D57+[2]feb.!D57+[2]marzo!D57+[2]abril!D56+[2]mayo!D84+[2]junio!D84+[2]julio!D84+[2]agosto!D84+[2]sept.!C55+[2]oct.!D56+[2]nov.!D84+[2]dic.!D75</f>
        <v>760920</v>
      </c>
      <c r="E55" s="160">
        <f>+[2]enero!E57+[2]feb.!E57+[2]marzo!E57+[2]abril!E56+[2]mayo!E84+[2]junio!E84+[2]julio!E84+[2]agosto!E84+[2]sept.!E55+[2]oct.!E56+[2]nov.!E84+[2]dic.!E75</f>
        <v>431932</v>
      </c>
      <c r="F55" s="160">
        <f>+[2]enero!F57+[2]feb.!F57+[2]marzo!F57+[2]abril!F56+[2]mayo!F84+[2]junio!F84+[2]julio!F84+[2]agosto!F84+[2]sept.!F55+[2]oct.!F56+[2]nov.!F84+[2]dic.!F75</f>
        <v>37020</v>
      </c>
      <c r="G55" s="160">
        <f>+[2]enero!G57+[2]feb.!G57+[2]marzo!G57+[2]abril!G56+[2]mayo!G84+[2]junio!G84+[2]julio!G84+[2]agosto!G84+[2]sept.!G55+[2]oct.!G56+[2]nov.!G84+[2]dic.!G75</f>
        <v>3767</v>
      </c>
      <c r="H55" s="160">
        <f>+[2]enero!H57+[2]feb.!H57+[2]marzo!H57+[2]abril!H56+[2]mayo!H84+[2]junio!H84+[2]julio!H84+[2]agosto!H84+[2]sept.!H55+[2]oct.!H56+[2]nov.!H84+[2]dic.!H75</f>
        <v>117592</v>
      </c>
      <c r="I55" s="160">
        <f>+[2]enero!I57+[2]feb.!I57+[2]marzo!I57+[2]abril!I56+[2]mayo!I84+[2]junio!I84+[2]julio!I84+[2]agosto!I84+[2]sept.!I55+[2]oct.!I56+[2]nov.!I84+[2]dic.!I75</f>
        <v>49429</v>
      </c>
      <c r="J55" s="160">
        <f>SUM(B55:I55)</f>
        <v>2344137</v>
      </c>
    </row>
    <row r="56" spans="1:10" ht="20.100000000000001" customHeight="1" x14ac:dyDescent="0.2">
      <c r="A56" s="161" t="s">
        <v>134</v>
      </c>
      <c r="B56" s="160">
        <f>+[2]enero!B58+[2]feb.!B58+[2]marzo!B58+[2]abril!B57+[2]mayo!B85+[2]junio!B85+[2]julio!B85+[2]agosto!B85+[2]sept.!B56+[2]oct.!B57+[2]nov.!B85+[2]dic.!B76</f>
        <v>83026</v>
      </c>
      <c r="C56" s="160">
        <f>+[2]enero!C58+[2]feb.!C58+[2]marzo!C58+[2]abril!C57+[2]mayo!C85+[2]junio!C85+[2]julio!C85+[2]agosto!C85+[2]sept.!D56+[2]oct.!C57+[2]nov.!C85+[2]dic.!C76</f>
        <v>30533</v>
      </c>
      <c r="D56" s="160">
        <f>+[2]enero!D58+[2]feb.!D58+[2]marzo!D58+[2]abril!D57+[2]mayo!D85+[2]junio!D85+[2]julio!D85+[2]agosto!D85+[2]sept.!C56+[2]oct.!D57+[2]nov.!D85+[2]dic.!D76</f>
        <v>30840</v>
      </c>
      <c r="E56" s="160">
        <f>+[2]enero!E58+[2]feb.!E58+[2]marzo!E58+[2]abril!E57+[2]mayo!E85+[2]junio!E85+[2]julio!E85+[2]agosto!E85+[2]sept.!E56+[2]oct.!E57+[2]nov.!E85+[2]dic.!E76</f>
        <v>20896</v>
      </c>
      <c r="F56" s="160">
        <f>+[2]enero!F58+[2]feb.!F58+[2]marzo!F58+[2]abril!F57+[2]mayo!F85+[2]junio!F85+[2]julio!F85+[2]agosto!F85+[2]sept.!F56+[2]oct.!F57+[2]nov.!F85+[2]dic.!F76</f>
        <v>53046</v>
      </c>
      <c r="G56" s="160">
        <f>+[2]enero!G58+[2]feb.!G58+[2]marzo!G58+[2]abril!G57+[2]mayo!G85+[2]junio!G85+[2]julio!G85+[2]agosto!G85+[2]sept.!G56+[2]oct.!G57+[2]nov.!G85+[2]dic.!G76</f>
        <v>35552</v>
      </c>
      <c r="H56" s="160">
        <f>+[2]enero!H58+[2]feb.!H58+[2]marzo!H58+[2]abril!H57+[2]mayo!H85+[2]junio!H85+[2]julio!H85+[2]agosto!H85+[2]sept.!H56+[2]oct.!H57+[2]nov.!H85+[2]dic.!H76</f>
        <v>157273</v>
      </c>
      <c r="I56" s="160">
        <f>+[2]enero!I58+[2]feb.!I58+[2]marzo!I58+[2]abril!I57+[2]mayo!I85+[2]junio!I85+[2]julio!I85+[2]agosto!I85+[2]sept.!I56+[2]oct.!I57+[2]nov.!I85+[2]dic.!I76</f>
        <v>22446</v>
      </c>
      <c r="J56" s="160">
        <f>SUM(B56:I56)</f>
        <v>433612</v>
      </c>
    </row>
    <row r="57" spans="1:10" ht="20.100000000000001" customHeight="1" x14ac:dyDescent="0.2">
      <c r="A57" s="161" t="s">
        <v>135</v>
      </c>
      <c r="B57" s="160">
        <f>+[2]enero!B59+[2]feb.!B59+[2]marzo!B59+[2]abril!B58+[2]mayo!B86+[2]junio!B86+[2]julio!B86+[2]agosto!B86+[2]sept.!B57+[2]oct.!B58+[2]nov.!B86+[2]dic.!B77</f>
        <v>4620</v>
      </c>
      <c r="C57" s="160">
        <f>+[2]enero!C59+[2]feb.!C59+[2]marzo!C59+[2]abril!C58+[2]mayo!C86+[2]junio!C86+[2]julio!C86+[2]agosto!C86+[2]sept.!D57+[2]oct.!C58+[2]nov.!C86+[2]dic.!C77</f>
        <v>0</v>
      </c>
      <c r="D57" s="160">
        <f>+[2]enero!D59+[2]feb.!D59+[2]marzo!D59+[2]abril!D58+[2]mayo!D86+[2]junio!D86+[2]julio!D86+[2]agosto!D86+[2]sept.!C57+[2]oct.!D58+[2]nov.!D86+[2]dic.!D77</f>
        <v>18805</v>
      </c>
      <c r="E57" s="160">
        <f>+[2]enero!E59+[2]feb.!E59+[2]marzo!E59+[2]abril!E58+[2]mayo!E86+[2]junio!E86+[2]julio!E86+[2]agosto!E86+[2]sept.!E57+[2]oct.!E58+[2]nov.!E86+[2]dic.!E77</f>
        <v>0</v>
      </c>
      <c r="F57" s="160">
        <f>+[2]enero!F59+[2]feb.!F59+[2]marzo!F59+[2]abril!F58+[2]mayo!F86+[2]junio!F86+[2]julio!F86+[2]agosto!F86+[2]sept.!F57+[2]oct.!F58+[2]nov.!F86+[2]dic.!F77</f>
        <v>106</v>
      </c>
      <c r="G57" s="160">
        <f>+[2]enero!G59+[2]feb.!G59+[2]marzo!G59+[2]abril!G58+[2]mayo!G86+[2]junio!G86+[2]julio!G86+[2]agosto!G86+[2]sept.!G57+[2]oct.!G58+[2]nov.!G86+[2]dic.!G77</f>
        <v>45011</v>
      </c>
      <c r="H57" s="160">
        <f>+[2]enero!H59+[2]feb.!H59+[2]marzo!H59+[2]abril!H58+[2]mayo!H86+[2]junio!H86+[2]julio!H86+[2]agosto!H86+[2]sept.!H57+[2]oct.!H58+[2]nov.!H86+[2]dic.!H77</f>
        <v>731</v>
      </c>
      <c r="I57" s="160">
        <f>+[2]enero!I59+[2]feb.!I59+[2]marzo!I59+[2]abril!I58+[2]mayo!I86+[2]junio!I86+[2]julio!I86+[2]agosto!I86+[2]sept.!I57+[2]oct.!I58+[2]nov.!I86+[2]dic.!I77</f>
        <v>0</v>
      </c>
      <c r="J57" s="160">
        <f t="shared" ref="J57:J89" si="2">SUM(B57:I57)</f>
        <v>69273</v>
      </c>
    </row>
    <row r="58" spans="1:10" ht="20.100000000000001" customHeight="1" x14ac:dyDescent="0.2">
      <c r="A58" s="161" t="s">
        <v>136</v>
      </c>
      <c r="B58" s="160">
        <f>+[2]enero!B60+[2]feb.!B60+[2]marzo!B60+[2]abril!B59+[2]mayo!B87+[2]junio!B87+[2]julio!B87+[2]agosto!B87+[2]sept.!B58+[2]oct.!B59+[2]nov.!B87+[2]dic.!B78</f>
        <v>18166</v>
      </c>
      <c r="C58" s="160">
        <f>+[2]enero!C60+[2]feb.!C60+[2]marzo!C60+[2]abril!C59+[2]mayo!C87+[2]junio!C87+[2]julio!C87+[2]agosto!C87+[2]sept.!D58+[2]oct.!C59+[2]nov.!C87+[2]dic.!C78</f>
        <v>937819</v>
      </c>
      <c r="D58" s="160">
        <f>+[2]enero!D60+[2]feb.!D60+[2]marzo!D60+[2]abril!D59+[2]mayo!D87+[2]junio!D87+[2]julio!D87+[2]agosto!D87+[2]sept.!C58+[2]oct.!D59+[2]nov.!D87+[2]dic.!D78</f>
        <v>90994</v>
      </c>
      <c r="E58" s="160">
        <f>+[2]enero!E60+[2]feb.!E60+[2]marzo!E60+[2]abril!E59+[2]mayo!E87+[2]junio!E87+[2]julio!E87+[2]agosto!E87+[2]sept.!E58+[2]oct.!E59+[2]nov.!E87+[2]dic.!E78</f>
        <v>16207</v>
      </c>
      <c r="F58" s="160">
        <f>+[2]enero!F60+[2]feb.!F60+[2]marzo!F60+[2]abril!F59+[2]mayo!F87+[2]junio!F87+[2]julio!F87+[2]agosto!F87+[2]sept.!F58+[2]oct.!F59+[2]nov.!F87+[2]dic.!F78</f>
        <v>99567</v>
      </c>
      <c r="G58" s="160">
        <f>+[2]enero!G60+[2]feb.!G60+[2]marzo!G60+[2]abril!G59+[2]mayo!G87+[2]junio!G87+[2]julio!G87+[2]agosto!G87+[2]sept.!G58+[2]oct.!G59+[2]nov.!G87+[2]dic.!G78</f>
        <v>161488</v>
      </c>
      <c r="H58" s="160">
        <f>+[2]enero!H60+[2]feb.!H60+[2]marzo!H60+[2]abril!H59+[2]mayo!H87+[2]junio!H87+[2]julio!H87+[2]agosto!H87+[2]sept.!H58+[2]oct.!H59+[2]nov.!H87+[2]dic.!H78</f>
        <v>8860</v>
      </c>
      <c r="I58" s="160">
        <f>+[2]enero!I60+[2]feb.!I60+[2]marzo!I60+[2]abril!I59+[2]mayo!I87+[2]junio!I87+[2]julio!I87+[2]agosto!I87+[2]sept.!I58+[2]oct.!I59+[2]nov.!I87+[2]dic.!I78</f>
        <v>432210</v>
      </c>
      <c r="J58" s="160">
        <f t="shared" si="2"/>
        <v>1765311</v>
      </c>
    </row>
    <row r="59" spans="1:10" ht="20.100000000000001" customHeight="1" x14ac:dyDescent="0.2">
      <c r="A59" s="161" t="s">
        <v>137</v>
      </c>
      <c r="B59" s="160">
        <f>+[2]enero!B61+[2]feb.!B61+[2]marzo!B61+[2]abril!B60+[2]mayo!B88+[2]junio!B88+[2]julio!B88+[2]agosto!B88+[2]sept.!B59+[2]oct.!B60+[2]nov.!B88+[2]dic.!B79</f>
        <v>254</v>
      </c>
      <c r="C59" s="160">
        <f>+[2]enero!C61+[2]feb.!C61+[2]marzo!C61+[2]abril!C60+[2]mayo!C88+[2]junio!C88+[2]julio!C88+[2]agosto!C88+[2]sept.!D59+[2]oct.!C60+[2]nov.!C88+[2]dic.!C79</f>
        <v>461</v>
      </c>
      <c r="D59" s="160">
        <f>+[2]enero!D61+[2]feb.!D61+[2]marzo!D61+[2]abril!D60+[2]mayo!D88+[2]junio!D88+[2]julio!D88+[2]agosto!D88+[2]sept.!C59+[2]oct.!D60+[2]nov.!D88+[2]dic.!D79</f>
        <v>6942</v>
      </c>
      <c r="E59" s="160">
        <f>+[2]enero!E61+[2]feb.!E61+[2]marzo!E61+[2]abril!E60+[2]mayo!E88+[2]junio!E88+[2]julio!E88+[2]agosto!E88+[2]sept.!E59+[2]oct.!E60+[2]nov.!E88+[2]dic.!E79</f>
        <v>0</v>
      </c>
      <c r="F59" s="160">
        <f>+[2]enero!F61+[2]feb.!F61+[2]marzo!F61+[2]abril!F60+[2]mayo!F88+[2]junio!F88+[2]julio!F88+[2]agosto!F88+[2]sept.!F59+[2]oct.!F60+[2]nov.!F88+[2]dic.!F79</f>
        <v>294</v>
      </c>
      <c r="G59" s="160">
        <f>+[2]enero!G61+[2]feb.!G61+[2]marzo!G61+[2]abril!G60+[2]mayo!G88+[2]junio!G88+[2]julio!G88+[2]agosto!G88+[2]sept.!G59+[2]oct.!G60+[2]nov.!G88+[2]dic.!G79</f>
        <v>66</v>
      </c>
      <c r="H59" s="160">
        <f>+[2]enero!H61+[2]feb.!H61+[2]marzo!H61+[2]abril!H60+[2]mayo!H88+[2]junio!H88+[2]julio!H88+[2]agosto!H88+[2]sept.!H59+[2]oct.!H60+[2]nov.!H88+[2]dic.!H79</f>
        <v>27526</v>
      </c>
      <c r="I59" s="160">
        <f>+[2]enero!I61+[2]feb.!I61+[2]marzo!I61+[2]abril!I60+[2]mayo!I88+[2]junio!I88+[2]julio!I88+[2]agosto!I88+[2]sept.!I59+[2]oct.!I60+[2]nov.!I88+[2]dic.!I79</f>
        <v>1142</v>
      </c>
      <c r="J59" s="160">
        <f t="shared" si="2"/>
        <v>36685</v>
      </c>
    </row>
    <row r="60" spans="1:10" ht="20.100000000000001" customHeight="1" x14ac:dyDescent="0.2">
      <c r="A60" s="161" t="s">
        <v>138</v>
      </c>
      <c r="B60" s="160">
        <f>+[2]enero!B62+[2]feb.!B62+[2]marzo!B62+[2]abril!B61+[2]mayo!B89+[2]junio!B89+[2]julio!B89+[2]agosto!B89+[2]sept.!B60+[2]oct.!B61+[2]nov.!B89+[2]dic.!B80</f>
        <v>37412</v>
      </c>
      <c r="C60" s="160">
        <f>+[2]enero!C62+[2]feb.!C62+[2]marzo!C62+[2]abril!C61+[2]mayo!C89+[2]junio!C89+[2]julio!C89+[2]agosto!C89+[2]sept.!D60+[2]oct.!C61+[2]nov.!C89+[2]dic.!C80</f>
        <v>5331</v>
      </c>
      <c r="D60" s="160">
        <f>+[2]enero!D62+[2]feb.!D62+[2]marzo!D62+[2]abril!D61+[2]mayo!D89+[2]junio!D89+[2]julio!D89+[2]agosto!D89+[2]sept.!C60+[2]oct.!D61+[2]nov.!D89+[2]dic.!D80</f>
        <v>35796</v>
      </c>
      <c r="E60" s="160">
        <f>+[2]enero!E62+[2]feb.!E62+[2]marzo!E62+[2]abril!E61+[2]mayo!E89+[2]junio!E89+[2]julio!E89+[2]agosto!E89+[2]sept.!E60+[2]oct.!E61+[2]nov.!E89+[2]dic.!E80</f>
        <v>40897</v>
      </c>
      <c r="F60" s="160">
        <f>+[2]enero!F62+[2]feb.!F62+[2]marzo!F62+[2]abril!F61+[2]mayo!F89+[2]junio!F89+[2]julio!F89+[2]agosto!F89+[2]sept.!F60+[2]oct.!F61+[2]nov.!F89+[2]dic.!F80</f>
        <v>35646</v>
      </c>
      <c r="G60" s="160">
        <f>+[2]enero!G62+[2]feb.!G62+[2]marzo!G62+[2]abril!G61+[2]mayo!G89+[2]junio!G89+[2]julio!G89+[2]agosto!G89+[2]sept.!G60+[2]oct.!G61+[2]nov.!G89+[2]dic.!G80</f>
        <v>43952</v>
      </c>
      <c r="H60" s="160">
        <f>+[2]enero!H62+[2]feb.!H62+[2]marzo!H62+[2]abril!H61+[2]mayo!H89+[2]junio!H89+[2]julio!H89+[2]agosto!H89+[2]sept.!H60+[2]oct.!H61+[2]nov.!H89+[2]dic.!H80</f>
        <v>279398</v>
      </c>
      <c r="I60" s="160">
        <f>+[2]enero!I62+[2]feb.!I62+[2]marzo!I62+[2]abril!I61+[2]mayo!I89+[2]junio!I89+[2]julio!I89+[2]agosto!I89+[2]sept.!I60+[2]oct.!I61+[2]nov.!I89+[2]dic.!I80</f>
        <v>44476</v>
      </c>
      <c r="J60" s="160">
        <f t="shared" si="2"/>
        <v>522908</v>
      </c>
    </row>
    <row r="61" spans="1:10" ht="20.100000000000001" customHeight="1" x14ac:dyDescent="0.2">
      <c r="A61" s="161" t="s">
        <v>139</v>
      </c>
      <c r="B61" s="160">
        <f>+[2]enero!B63+[2]feb.!B63+[2]marzo!B63+[2]abril!B62+[2]mayo!B90+[2]junio!B90+[2]julio!B90+[2]agosto!B90+[2]sept.!B61+[2]oct.!B62+[2]nov.!B90+[2]dic.!B81</f>
        <v>2936</v>
      </c>
      <c r="C61" s="160">
        <f>+[2]enero!C63+[2]feb.!C63+[2]marzo!C63+[2]abril!C62+[2]mayo!C90+[2]junio!C90+[2]julio!C90+[2]agosto!C90+[2]sept.!D61+[2]oct.!C62+[2]nov.!C90+[2]dic.!C81</f>
        <v>4131</v>
      </c>
      <c r="D61" s="160">
        <f>+[2]enero!D63+[2]feb.!D63+[2]marzo!D63+[2]abril!D62+[2]mayo!D90+[2]junio!D90+[2]julio!D90+[2]agosto!D90+[2]sept.!C61+[2]oct.!D62+[2]nov.!D90+[2]dic.!D81</f>
        <v>9683</v>
      </c>
      <c r="E61" s="160">
        <f>+[2]enero!E63+[2]feb.!E63+[2]marzo!E63+[2]abril!E62+[2]mayo!E90+[2]junio!E90+[2]julio!E90+[2]agosto!E90+[2]sept.!E61+[2]oct.!E62+[2]nov.!E90+[2]dic.!E81</f>
        <v>4475</v>
      </c>
      <c r="F61" s="160">
        <f>+[2]enero!F63+[2]feb.!F63+[2]marzo!F63+[2]abril!F62+[2]mayo!F90+[2]junio!F90+[2]julio!F90+[2]agosto!F90+[2]sept.!F61+[2]oct.!F62+[2]nov.!F90+[2]dic.!F81</f>
        <v>3951</v>
      </c>
      <c r="G61" s="160">
        <f>+[2]enero!G63+[2]feb.!G63+[2]marzo!G63+[2]abril!G62+[2]mayo!G90+[2]junio!G90+[2]julio!G90+[2]agosto!G90+[2]sept.!G61+[2]oct.!G62+[2]nov.!G90+[2]dic.!G81</f>
        <v>34230</v>
      </c>
      <c r="H61" s="160">
        <f>+[2]enero!H63+[2]feb.!H63+[2]marzo!H63+[2]abril!H62+[2]mayo!H90+[2]junio!H90+[2]julio!H90+[2]agosto!H90+[2]sept.!H61+[2]oct.!H62+[2]nov.!H90+[2]dic.!H81</f>
        <v>35237</v>
      </c>
      <c r="I61" s="160">
        <f>+[2]enero!I63+[2]feb.!I63+[2]marzo!I63+[2]abril!I62+[2]mayo!I90+[2]junio!I90+[2]julio!I90+[2]agosto!I90+[2]sept.!I61+[2]oct.!I62+[2]nov.!I90+[2]dic.!I81</f>
        <v>12415</v>
      </c>
      <c r="J61" s="160">
        <f t="shared" si="2"/>
        <v>107058</v>
      </c>
    </row>
    <row r="62" spans="1:10" ht="20.100000000000001" customHeight="1" x14ac:dyDescent="0.2">
      <c r="A62" s="161" t="s">
        <v>140</v>
      </c>
      <c r="B62" s="160">
        <f>+[2]enero!B64+[2]feb.!B64+[2]marzo!B64+[2]abril!B63+[2]mayo!B91+[2]junio!B91+[2]julio!B91+[2]agosto!B91+[2]sept.!B62+[2]oct.!B63+[2]nov.!B91+[2]dic.!B82</f>
        <v>232</v>
      </c>
      <c r="C62" s="160">
        <f>+[2]enero!C64+[2]feb.!C64+[2]marzo!C64+[2]abril!C63+[2]mayo!C91+[2]junio!C91+[2]julio!C91+[2]agosto!C91+[2]sept.!D62+[2]oct.!C63+[2]nov.!C91+[2]dic.!C82</f>
        <v>0</v>
      </c>
      <c r="D62" s="160">
        <f>+[2]enero!D64+[2]feb.!D64+[2]marzo!D64+[2]abril!D63+[2]mayo!D91+[2]junio!D91+[2]julio!D91+[2]agosto!D91+[2]sept.!C62+[2]oct.!D63+[2]nov.!D91+[2]dic.!D82</f>
        <v>80</v>
      </c>
      <c r="E62" s="160">
        <f>+[2]enero!E64+[2]feb.!E64+[2]marzo!E64+[2]abril!E63+[2]mayo!E91+[2]junio!E91+[2]julio!E91+[2]agosto!E91+[2]sept.!E62+[2]oct.!E63+[2]nov.!E91+[2]dic.!E82</f>
        <v>107</v>
      </c>
      <c r="F62" s="160">
        <f>+[2]enero!F64+[2]feb.!F64+[2]marzo!F64+[2]abril!F63+[2]mayo!F91+[2]junio!F91+[2]julio!F91+[2]agosto!F91+[2]sept.!F62+[2]oct.!F63+[2]nov.!F91+[2]dic.!F82</f>
        <v>344</v>
      </c>
      <c r="G62" s="160">
        <f>+[2]enero!G64+[2]feb.!G64+[2]marzo!G64+[2]abril!G63+[2]mayo!G91+[2]junio!G91+[2]julio!G91+[2]agosto!G91+[2]sept.!G62+[2]oct.!G63+[2]nov.!G91+[2]dic.!G82</f>
        <v>3200</v>
      </c>
      <c r="H62" s="160">
        <f>+[2]enero!H64+[2]feb.!H64+[2]marzo!H64+[2]abril!H63+[2]mayo!H91+[2]junio!H91+[2]julio!H91+[2]agosto!H91+[2]sept.!H62+[2]oct.!H63+[2]nov.!H91+[2]dic.!H82</f>
        <v>7539</v>
      </c>
      <c r="I62" s="160">
        <f>+[2]enero!I64+[2]feb.!I64+[2]marzo!I64+[2]abril!I63+[2]mayo!I91+[2]junio!I91+[2]julio!I91+[2]agosto!I91+[2]sept.!I62+[2]oct.!I63+[2]nov.!I91+[2]dic.!I82</f>
        <v>0</v>
      </c>
      <c r="J62" s="160">
        <f t="shared" si="2"/>
        <v>11502</v>
      </c>
    </row>
    <row r="63" spans="1:10" ht="20.100000000000001" customHeight="1" x14ac:dyDescent="0.2">
      <c r="A63" s="161" t="s">
        <v>141</v>
      </c>
      <c r="B63" s="160">
        <f>+[2]enero!B65+[2]feb.!B65+[2]marzo!B65+[2]abril!B64+[2]mayo!B92+[2]junio!B92+[2]julio!B92+[2]agosto!B92+[2]sept.!B63+[2]oct.!B64+[2]nov.!B92+[2]dic.!B83</f>
        <v>15848</v>
      </c>
      <c r="C63" s="160">
        <f>+[2]enero!C65+[2]feb.!C65+[2]marzo!C65+[2]abril!C64+[2]mayo!C92+[2]junio!C92+[2]julio!C92+[2]agosto!C92+[2]sept.!D63+[2]oct.!C64+[2]nov.!C92+[2]dic.!C83</f>
        <v>12349</v>
      </c>
      <c r="D63" s="160">
        <f>+[2]enero!D65+[2]feb.!D65+[2]marzo!D65+[2]abril!D64+[2]mayo!D92+[2]junio!D92+[2]julio!D92+[2]agosto!D92+[2]sept.!C63+[2]oct.!D64+[2]nov.!D92+[2]dic.!D83</f>
        <v>16626</v>
      </c>
      <c r="E63" s="160">
        <f>+[2]enero!E65+[2]feb.!E65+[2]marzo!E65+[2]abril!E64+[2]mayo!E92+[2]junio!E92+[2]julio!E92+[2]agosto!E92+[2]sept.!E63+[2]oct.!E64+[2]nov.!E92+[2]dic.!E83</f>
        <v>3270</v>
      </c>
      <c r="F63" s="160">
        <f>+[2]enero!F65+[2]feb.!F65+[2]marzo!F65+[2]abril!F64+[2]mayo!F92+[2]junio!F92+[2]julio!F92+[2]agosto!F92+[2]sept.!F63+[2]oct.!F64+[2]nov.!F92+[2]dic.!F83</f>
        <v>41385</v>
      </c>
      <c r="G63" s="160">
        <f>+[2]enero!G65+[2]feb.!G65+[2]marzo!G65+[2]abril!G64+[2]mayo!G92+[2]junio!G92+[2]julio!G92+[2]agosto!G92+[2]sept.!G63+[2]oct.!G64+[2]nov.!G92+[2]dic.!G83</f>
        <v>105156</v>
      </c>
      <c r="H63" s="160">
        <f>+[2]enero!H65+[2]feb.!H65+[2]marzo!H65+[2]abril!H64+[2]mayo!H92+[2]junio!H92+[2]julio!H92+[2]agosto!H92+[2]sept.!H63+[2]oct.!H64+[2]nov.!H92+[2]dic.!H83</f>
        <v>179102</v>
      </c>
      <c r="I63" s="160">
        <f>+[2]enero!I65+[2]feb.!I65+[2]marzo!I65+[2]abril!I64+[2]mayo!I92+[2]junio!I92+[2]julio!I92+[2]agosto!I92+[2]sept.!I63+[2]oct.!I64+[2]nov.!I92+[2]dic.!I83</f>
        <v>5715</v>
      </c>
      <c r="J63" s="160">
        <f t="shared" si="2"/>
        <v>379451</v>
      </c>
    </row>
    <row r="64" spans="1:10" ht="20.100000000000001" customHeight="1" x14ac:dyDescent="0.2">
      <c r="A64" s="161" t="s">
        <v>142</v>
      </c>
      <c r="B64" s="160">
        <f>+[2]enero!B66+[2]feb.!B66+[2]marzo!B66+[2]abril!B65+[2]mayo!B93+[2]junio!B93+[2]julio!B93+[2]agosto!B93+[2]sept.!B64+[2]oct.!B65+[2]nov.!B93+[2]dic.!B84</f>
        <v>12603</v>
      </c>
      <c r="C64" s="160">
        <f>+[2]enero!C66+[2]feb.!C66+[2]marzo!C66+[2]abril!C65+[2]mayo!C93+[2]junio!C93+[2]julio!C93+[2]agosto!C93+[2]sept.!D64+[2]oct.!C65+[2]nov.!C93+[2]dic.!C84</f>
        <v>6770</v>
      </c>
      <c r="D64" s="160">
        <f>+[2]enero!D66+[2]feb.!D66+[2]marzo!D66+[2]abril!D65+[2]mayo!D93+[2]junio!D93+[2]julio!D93+[2]agosto!D93+[2]sept.!C64+[2]oct.!D65+[2]nov.!D93+[2]dic.!D84</f>
        <v>3163</v>
      </c>
      <c r="E64" s="160">
        <f>+[2]enero!E66+[2]feb.!E66+[2]marzo!E66+[2]abril!E65+[2]mayo!E93+[2]junio!E93+[2]julio!E93+[2]agosto!E93+[2]sept.!E64+[2]oct.!E65+[2]nov.!E93+[2]dic.!E84</f>
        <v>18698</v>
      </c>
      <c r="F64" s="160">
        <f>+[2]enero!F66+[2]feb.!F66+[2]marzo!F66+[2]abril!F65+[2]mayo!F93+[2]junio!F93+[2]julio!F93+[2]agosto!F93+[2]sept.!F64+[2]oct.!F65+[2]nov.!F93+[2]dic.!F84</f>
        <v>10031</v>
      </c>
      <c r="G64" s="160">
        <f>+[2]enero!G66+[2]feb.!G66+[2]marzo!G66+[2]abril!G65+[2]mayo!G93+[2]junio!G93+[2]julio!G93+[2]agosto!G93+[2]sept.!G64+[2]oct.!G65+[2]nov.!G93+[2]dic.!G84</f>
        <v>3991</v>
      </c>
      <c r="H64" s="160">
        <f>+[2]enero!H66+[2]feb.!H66+[2]marzo!H66+[2]abril!H65+[2]mayo!H93+[2]junio!H93+[2]julio!H93+[2]agosto!H93+[2]sept.!H64+[2]oct.!H65+[2]nov.!H93+[2]dic.!H84</f>
        <v>26909</v>
      </c>
      <c r="I64" s="160">
        <f>+[2]enero!I66+[2]feb.!I66+[2]marzo!I66+[2]abril!I65+[2]mayo!I93+[2]junio!I93+[2]julio!I93+[2]agosto!I93+[2]sept.!I64+[2]oct.!I65+[2]nov.!I93+[2]dic.!I84</f>
        <v>3155</v>
      </c>
      <c r="J64" s="160">
        <f t="shared" si="2"/>
        <v>85320</v>
      </c>
    </row>
    <row r="65" spans="1:10" ht="20.100000000000001" customHeight="1" x14ac:dyDescent="0.2">
      <c r="A65" s="161" t="s">
        <v>143</v>
      </c>
      <c r="B65" s="160">
        <f>+[2]enero!B67+[2]feb.!B67+[2]marzo!B67+[2]abril!B66+[2]mayo!B94+[2]junio!B94+[2]julio!B94+[2]agosto!B94+[2]sept.!B65+[2]oct.!B66+[2]nov.!B94+[2]dic.!B85</f>
        <v>89</v>
      </c>
      <c r="C65" s="160">
        <f>+[2]enero!C67+[2]feb.!C67+[2]marzo!C67+[2]abril!C66+[2]mayo!C94+[2]junio!C94+[2]julio!C94+[2]agosto!C94+[2]sept.!D65+[2]oct.!C66+[2]nov.!C94+[2]dic.!C85</f>
        <v>7485</v>
      </c>
      <c r="D65" s="160">
        <f>+[2]enero!D67+[2]feb.!D67+[2]marzo!D67+[2]abril!D66+[2]mayo!D94+[2]junio!D94+[2]julio!D94+[2]agosto!D94+[2]sept.!C65+[2]oct.!D66+[2]nov.!D94+[2]dic.!D85</f>
        <v>130</v>
      </c>
      <c r="E65" s="160">
        <f>+[2]enero!E67+[2]feb.!E67+[2]marzo!E67+[2]abril!E66+[2]mayo!E94+[2]junio!E94+[2]julio!E94+[2]agosto!E94+[2]sept.!E65+[2]oct.!E66+[2]nov.!E94+[2]dic.!E85</f>
        <v>971</v>
      </c>
      <c r="F65" s="160">
        <f>+[2]enero!F67+[2]feb.!F67+[2]marzo!F67+[2]abril!F66+[2]mayo!F94+[2]junio!F94+[2]julio!F94+[2]agosto!F94+[2]sept.!F65+[2]oct.!F66+[2]nov.!F94+[2]dic.!F85</f>
        <v>20251</v>
      </c>
      <c r="G65" s="160">
        <f>+[2]enero!G67+[2]feb.!G67+[2]marzo!G67+[2]abril!G66+[2]mayo!G94+[2]junio!G94+[2]julio!G94+[2]agosto!G94+[2]sept.!G65+[2]oct.!G66+[2]nov.!G94+[2]dic.!G85</f>
        <v>10208</v>
      </c>
      <c r="H65" s="160">
        <f>+[2]enero!H67+[2]feb.!H67+[2]marzo!H67+[2]abril!H66+[2]mayo!H94+[2]junio!H94+[2]julio!H94+[2]agosto!H94+[2]sept.!H65+[2]oct.!H66+[2]nov.!H94+[2]dic.!H85</f>
        <v>371</v>
      </c>
      <c r="I65" s="160">
        <f>+[2]enero!I67+[2]feb.!I67+[2]marzo!I67+[2]abril!I66+[2]mayo!I94+[2]junio!I94+[2]julio!I94+[2]agosto!I94+[2]sept.!I65+[2]oct.!I66+[2]nov.!I94+[2]dic.!I85</f>
        <v>6197</v>
      </c>
      <c r="J65" s="160">
        <f t="shared" si="2"/>
        <v>45702</v>
      </c>
    </row>
    <row r="66" spans="1:10" ht="20.100000000000001" customHeight="1" x14ac:dyDescent="0.2">
      <c r="A66" s="161" t="s">
        <v>144</v>
      </c>
      <c r="B66" s="160">
        <f>+[2]enero!B68+[2]feb.!B68+[2]marzo!B68+[2]abril!B67+[2]mayo!B95+[2]junio!B95+[2]julio!B95+[2]agosto!B95+[2]sept.!B66+[2]oct.!B67+[2]nov.!B95+[2]dic.!B86</f>
        <v>0</v>
      </c>
      <c r="C66" s="160">
        <f>+[2]enero!C68+[2]feb.!C68+[2]marzo!C68+[2]abril!C67+[2]mayo!C95+[2]junio!C95+[2]julio!C95+[2]agosto!C95+[2]sept.!D66+[2]oct.!C67+[2]nov.!C95+[2]dic.!C86</f>
        <v>0</v>
      </c>
      <c r="D66" s="160">
        <f>+[2]enero!D68+[2]feb.!D68+[2]marzo!D68+[2]abril!D67+[2]mayo!D95+[2]junio!D95+[2]julio!D95+[2]agosto!D95+[2]sept.!C66+[2]oct.!D67+[2]nov.!D95+[2]dic.!D86</f>
        <v>0</v>
      </c>
      <c r="E66" s="160">
        <f>+[2]enero!E68+[2]feb.!E68+[2]marzo!E68+[2]abril!E67+[2]mayo!E95+[2]junio!E95+[2]julio!E95+[2]agosto!E95+[2]sept.!E66+[2]oct.!E67+[2]nov.!E95+[2]dic.!E86</f>
        <v>40153</v>
      </c>
      <c r="F66" s="160">
        <f>+[2]enero!F68+[2]feb.!F68+[2]marzo!F68+[2]abril!F67+[2]mayo!F95+[2]junio!F95+[2]julio!F95+[2]agosto!F95+[2]sept.!F66+[2]oct.!F67+[2]nov.!F95+[2]dic.!F86</f>
        <v>10875</v>
      </c>
      <c r="G66" s="160">
        <f>+[2]enero!G68+[2]feb.!G68+[2]marzo!G68+[2]abril!G67+[2]mayo!G95+[2]junio!G95+[2]julio!G95+[2]agosto!G95+[2]sept.!G66+[2]oct.!G67+[2]nov.!G95+[2]dic.!G86</f>
        <v>3465</v>
      </c>
      <c r="H66" s="160">
        <f>+[2]enero!H68+[2]feb.!H68+[2]marzo!H68+[2]abril!H67+[2]mayo!H95+[2]junio!H95+[2]julio!H95+[2]agosto!H95+[2]sept.!H66+[2]oct.!H67+[2]nov.!H95+[2]dic.!H86</f>
        <v>416</v>
      </c>
      <c r="I66" s="160">
        <f>+[2]enero!I68+[2]feb.!I68+[2]marzo!I68+[2]abril!I67+[2]mayo!I95+[2]junio!I95+[2]julio!I95+[2]agosto!I95+[2]sept.!I66+[2]oct.!I67+[2]nov.!I95+[2]dic.!I86</f>
        <v>1063</v>
      </c>
      <c r="J66" s="160">
        <f t="shared" si="2"/>
        <v>55972</v>
      </c>
    </row>
    <row r="67" spans="1:10" ht="20.100000000000001" customHeight="1" x14ac:dyDescent="0.2">
      <c r="A67" s="161" t="s">
        <v>145</v>
      </c>
      <c r="B67" s="160">
        <f>+[2]enero!B69+[2]feb.!B69+[2]marzo!B69+[2]abril!B68+[2]mayo!B96+[2]junio!B96+[2]julio!B96+[2]agosto!B96+[2]sept.!B67+[2]oct.!B68+[2]nov.!B96+[2]dic.!B87</f>
        <v>4702</v>
      </c>
      <c r="C67" s="160">
        <f>+[2]enero!C69+[2]feb.!C69+[2]marzo!C69+[2]abril!C68+[2]mayo!C96+[2]junio!C96+[2]julio!C96+[2]agosto!C96+[2]sept.!D67+[2]oct.!C68+[2]nov.!C96+[2]dic.!C87</f>
        <v>23834</v>
      </c>
      <c r="D67" s="160">
        <f>+[2]enero!D69+[2]feb.!D69+[2]marzo!D69+[2]abril!D68+[2]mayo!D96+[2]junio!D96+[2]julio!D96+[2]agosto!D96+[2]sept.!C67+[2]oct.!D68+[2]nov.!D96+[2]dic.!D87</f>
        <v>540</v>
      </c>
      <c r="E67" s="160">
        <f>+[2]enero!E69+[2]feb.!E69+[2]marzo!E69+[2]abril!E68+[2]mayo!E96+[2]junio!E96+[2]julio!E96+[2]agosto!E96+[2]sept.!E67+[2]oct.!E68+[2]nov.!E96+[2]dic.!E87</f>
        <v>8609</v>
      </c>
      <c r="F67" s="160">
        <f>+[2]enero!F69+[2]feb.!F69+[2]marzo!F69+[2]abril!F68+[2]mayo!F96+[2]junio!F96+[2]julio!F96+[2]agosto!F96+[2]sept.!F67+[2]oct.!F68+[2]nov.!F96+[2]dic.!F87</f>
        <v>28211</v>
      </c>
      <c r="G67" s="160">
        <f>+[2]enero!G69+[2]feb.!G69+[2]marzo!G69+[2]abril!G68+[2]mayo!G96+[2]junio!G96+[2]julio!G96+[2]agosto!G96+[2]sept.!G67+[2]oct.!G68+[2]nov.!G96+[2]dic.!G87</f>
        <v>10051</v>
      </c>
      <c r="H67" s="160">
        <f>+[2]enero!H69+[2]feb.!H69+[2]marzo!H69+[2]abril!H68+[2]mayo!H96+[2]junio!H96+[2]julio!H96+[2]agosto!H96+[2]sept.!H67+[2]oct.!H68+[2]nov.!H96+[2]dic.!H87</f>
        <v>594</v>
      </c>
      <c r="I67" s="160">
        <f>+[2]enero!I69+[2]feb.!I69+[2]marzo!I69+[2]abril!I68+[2]mayo!I96+[2]junio!I96+[2]julio!I96+[2]agosto!I96+[2]sept.!I67+[2]oct.!I68+[2]nov.!I96+[2]dic.!I87</f>
        <v>5409</v>
      </c>
      <c r="J67" s="160">
        <f t="shared" si="2"/>
        <v>81950</v>
      </c>
    </row>
    <row r="68" spans="1:10" ht="20.100000000000001" customHeight="1" x14ac:dyDescent="0.2">
      <c r="A68" s="161" t="s">
        <v>146</v>
      </c>
      <c r="B68" s="160">
        <f>+[2]enero!B70+[2]feb.!B70+[2]marzo!B70+[2]abril!B69+[2]mayo!B97+[2]junio!B97+[2]julio!B97+[2]agosto!B97+[2]sept.!B68+[2]oct.!B69+[2]nov.!B97+[2]dic.!B88</f>
        <v>68929</v>
      </c>
      <c r="C68" s="160">
        <f>+[2]enero!C70+[2]feb.!C70+[2]marzo!C70+[2]abril!C69+[2]mayo!C97+[2]junio!C97+[2]julio!C97+[2]agosto!C97+[2]sept.!D68+[2]oct.!C69+[2]nov.!C97+[2]dic.!C88</f>
        <v>16412</v>
      </c>
      <c r="D68" s="160">
        <f>+[2]enero!D70+[2]feb.!D70+[2]marzo!D70+[2]abril!D69+[2]mayo!D97+[2]junio!D97+[2]julio!D97+[2]agosto!D97+[2]sept.!C68+[2]oct.!D69+[2]nov.!D97+[2]dic.!D88</f>
        <v>41576</v>
      </c>
      <c r="E68" s="160">
        <f>+[2]enero!E70+[2]feb.!E70+[2]marzo!E70+[2]abril!E69+[2]mayo!E97+[2]junio!E97+[2]julio!E97+[2]agosto!E97+[2]sept.!E68+[2]oct.!E69+[2]nov.!E97+[2]dic.!E88</f>
        <v>59056</v>
      </c>
      <c r="F68" s="160">
        <f>+[2]enero!F70+[2]feb.!F70+[2]marzo!F70+[2]abril!F69+[2]mayo!F97+[2]junio!F97+[2]julio!F97+[2]agosto!F97+[2]sept.!F68+[2]oct.!F69+[2]nov.!F97+[2]dic.!F88</f>
        <v>45158</v>
      </c>
      <c r="G68" s="160">
        <f>+[2]enero!G70+[2]feb.!G70+[2]marzo!G70+[2]abril!G69+[2]mayo!G97+[2]junio!G97+[2]julio!G97+[2]agosto!G97+[2]sept.!G68+[2]oct.!G69+[2]nov.!G97+[2]dic.!G88</f>
        <v>8161</v>
      </c>
      <c r="H68" s="160">
        <f>+[2]enero!H70+[2]feb.!H70+[2]marzo!H70+[2]abril!H69+[2]mayo!H97+[2]junio!H97+[2]julio!H97+[2]agosto!H97+[2]sept.!H68+[2]oct.!H69+[2]nov.!H97+[2]dic.!H88</f>
        <v>29625</v>
      </c>
      <c r="I68" s="160">
        <f>+[2]enero!I70+[2]feb.!I70+[2]marzo!I70+[2]abril!I69+[2]mayo!I97+[2]junio!I97+[2]julio!I97+[2]agosto!I97+[2]sept.!I68+[2]oct.!I69+[2]nov.!I97+[2]dic.!I88</f>
        <v>13398</v>
      </c>
      <c r="J68" s="160">
        <f t="shared" si="2"/>
        <v>282315</v>
      </c>
    </row>
    <row r="69" spans="1:10" ht="20.100000000000001" customHeight="1" x14ac:dyDescent="0.2">
      <c r="A69" s="161" t="s">
        <v>147</v>
      </c>
      <c r="B69" s="160">
        <f>+[2]enero!B71+[2]feb.!B71+[2]marzo!B71+[2]abril!B70+[2]mayo!B98+[2]junio!B98+[2]julio!B98+[2]agosto!B98+[2]sept.!B69+[2]oct.!B70+[2]nov.!B98+[2]dic.!B89</f>
        <v>8573</v>
      </c>
      <c r="C69" s="160">
        <f>+[2]enero!C71+[2]feb.!C71+[2]marzo!C71+[2]abril!C70+[2]mayo!C98+[2]junio!C98+[2]julio!C98+[2]agosto!C98+[2]sept.!D69+[2]oct.!C70+[2]nov.!C98+[2]dic.!C89</f>
        <v>4276</v>
      </c>
      <c r="D69" s="160">
        <f>+[2]enero!D71+[2]feb.!D71+[2]marzo!D71+[2]abril!D70+[2]mayo!D98+[2]junio!D98+[2]julio!D98+[2]agosto!D98+[2]sept.!C69+[2]oct.!D70+[2]nov.!D98+[2]dic.!D89</f>
        <v>20574</v>
      </c>
      <c r="E69" s="160">
        <f>+[2]enero!E71+[2]feb.!E71+[2]marzo!E71+[2]abril!E70+[2]mayo!E98+[2]junio!E98+[2]julio!E98+[2]agosto!E98+[2]sept.!E69+[2]oct.!E70+[2]nov.!E98+[2]dic.!E89</f>
        <v>3987</v>
      </c>
      <c r="F69" s="160">
        <f>+[2]enero!F71+[2]feb.!F71+[2]marzo!F71+[2]abril!F70+[2]mayo!F98+[2]junio!F98+[2]julio!F98+[2]agosto!F98+[2]sept.!F69+[2]oct.!F70+[2]nov.!F98+[2]dic.!F89</f>
        <v>14082</v>
      </c>
      <c r="G69" s="160">
        <f>+[2]enero!G71+[2]feb.!G71+[2]marzo!G71+[2]abril!G70+[2]mayo!G98+[2]junio!G98+[2]julio!G98+[2]agosto!G98+[2]sept.!G69+[2]oct.!G70+[2]nov.!G98+[2]dic.!G89</f>
        <v>15634</v>
      </c>
      <c r="H69" s="160">
        <f>+[2]enero!H71+[2]feb.!H71+[2]marzo!H71+[2]abril!H70+[2]mayo!H98+[2]junio!H98+[2]julio!H98+[2]agosto!H98+[2]sept.!H69+[2]oct.!H70+[2]nov.!H98+[2]dic.!H89</f>
        <v>14604</v>
      </c>
      <c r="I69" s="160">
        <f>+[2]enero!I71+[2]feb.!I71+[2]marzo!I71+[2]abril!I70+[2]mayo!I98+[2]junio!I98+[2]julio!I98+[2]agosto!I98+[2]sept.!I69+[2]oct.!I70+[2]nov.!I98+[2]dic.!I89</f>
        <v>1808</v>
      </c>
      <c r="J69" s="160">
        <f t="shared" si="2"/>
        <v>83538</v>
      </c>
    </row>
    <row r="70" spans="1:10" ht="20.100000000000001" customHeight="1" x14ac:dyDescent="0.2">
      <c r="A70" s="161" t="s">
        <v>148</v>
      </c>
      <c r="B70" s="160">
        <f>+[2]enero!B72+[2]feb.!B72+[2]marzo!B72+[2]abril!B71+[2]mayo!B99+[2]junio!B99+[2]julio!B99+[2]agosto!B99+[2]sept.!B70+[2]oct.!B71+[2]nov.!B99+[2]dic.!B90</f>
        <v>20</v>
      </c>
      <c r="C70" s="160">
        <f>+[2]enero!C72+[2]feb.!C72+[2]marzo!C72+[2]abril!C71+[2]mayo!C99+[2]junio!C99+[2]julio!C99+[2]agosto!C99+[2]sept.!D70+[2]oct.!C71+[2]nov.!C99+[2]dic.!C90</f>
        <v>0</v>
      </c>
      <c r="D70" s="160">
        <f>+[2]enero!D72+[2]feb.!D72+[2]marzo!D72+[2]abril!D71+[2]mayo!D99+[2]junio!D99+[2]julio!D99+[2]agosto!D99+[2]sept.!C70+[2]oct.!D71+[2]nov.!D99+[2]dic.!D90</f>
        <v>0</v>
      </c>
      <c r="E70" s="160">
        <f>+[2]enero!E72+[2]feb.!E72+[2]marzo!E72+[2]abril!E71+[2]mayo!E99+[2]junio!E99+[2]julio!E99+[2]agosto!E99+[2]sept.!E70+[2]oct.!E71+[2]nov.!E99+[2]dic.!E90</f>
        <v>12113</v>
      </c>
      <c r="F70" s="160">
        <f>+[2]enero!F72+[2]feb.!F72+[2]marzo!F72+[2]abril!F71+[2]mayo!F99+[2]junio!F99+[2]julio!F99+[2]agosto!F99+[2]sept.!F70+[2]oct.!F71+[2]nov.!F99+[2]dic.!F90</f>
        <v>10</v>
      </c>
      <c r="G70" s="160">
        <f>+[2]enero!G72+[2]feb.!G72+[2]marzo!G72+[2]abril!G71+[2]mayo!G99+[2]junio!G99+[2]julio!G99+[2]agosto!G99+[2]sept.!G70+[2]oct.!G71+[2]nov.!G99+[2]dic.!G90</f>
        <v>10</v>
      </c>
      <c r="H70" s="160">
        <f>+[2]enero!H72+[2]feb.!H72+[2]marzo!H72+[2]abril!H71+[2]mayo!H99+[2]junio!H99+[2]julio!H99+[2]agosto!H99+[2]sept.!H70+[2]oct.!H71+[2]nov.!H99+[2]dic.!H90</f>
        <v>14</v>
      </c>
      <c r="I70" s="160">
        <f>+[2]enero!I72+[2]feb.!I72+[2]marzo!I72+[2]abril!I71+[2]mayo!I99+[2]junio!I99+[2]julio!I99+[2]agosto!I99+[2]sept.!I70+[2]oct.!I71+[2]nov.!I99+[2]dic.!I90</f>
        <v>120</v>
      </c>
      <c r="J70" s="160">
        <f t="shared" si="2"/>
        <v>12287</v>
      </c>
    </row>
    <row r="71" spans="1:10" ht="20.100000000000001" customHeight="1" x14ac:dyDescent="0.2">
      <c r="A71" s="161" t="s">
        <v>149</v>
      </c>
      <c r="B71" s="160">
        <f>+[2]enero!B73+[2]feb.!B73+[2]marzo!B73+[2]abril!B72+[2]mayo!B100+[2]junio!B100+[2]julio!B100+[2]agosto!B100+[2]sept.!B71+[2]oct.!B72+[2]nov.!B100+[2]dic.!B91</f>
        <v>32889</v>
      </c>
      <c r="C71" s="160">
        <f>+[2]enero!C73+[2]feb.!C73+[2]marzo!C73+[2]abril!C72+[2]mayo!C100+[2]junio!C100+[2]julio!C100+[2]agosto!C100+[2]sept.!D71+[2]oct.!C72+[2]nov.!C100+[2]dic.!C91</f>
        <v>26506</v>
      </c>
      <c r="D71" s="160">
        <f>+[2]enero!D73+[2]feb.!D73+[2]marzo!D73+[2]abril!D72+[2]mayo!D100+[2]junio!D100+[2]julio!D100+[2]agosto!D100+[2]sept.!C71+[2]oct.!D72+[2]nov.!D100+[2]dic.!D91</f>
        <v>6493</v>
      </c>
      <c r="E71" s="160">
        <f>+[2]enero!E73+[2]feb.!E73+[2]marzo!E73+[2]abril!E72+[2]mayo!E100+[2]junio!E100+[2]julio!E100+[2]agosto!E100+[2]sept.!E71+[2]oct.!E72+[2]nov.!E100+[2]dic.!E91</f>
        <v>9858</v>
      </c>
      <c r="F71" s="160">
        <f>+[2]enero!F73+[2]feb.!F73+[2]marzo!F73+[2]abril!F72+[2]mayo!F100+[2]junio!F100+[2]julio!F100+[2]agosto!F100+[2]sept.!F71+[2]oct.!F72+[2]nov.!F100+[2]dic.!F91</f>
        <v>19992</v>
      </c>
      <c r="G71" s="160">
        <f>+[2]enero!G73+[2]feb.!G73+[2]marzo!G73+[2]abril!G72+[2]mayo!G100+[2]junio!G100+[2]julio!G100+[2]agosto!G100+[2]sept.!G71+[2]oct.!G72+[2]nov.!G100+[2]dic.!G91</f>
        <v>6022</v>
      </c>
      <c r="H71" s="160">
        <f>+[2]enero!H73+[2]feb.!H73+[2]marzo!H73+[2]abril!H72+[2]mayo!H100+[2]junio!H100+[2]julio!H100+[2]agosto!H100+[2]sept.!H71+[2]oct.!H72+[2]nov.!H100+[2]dic.!H91</f>
        <v>10542</v>
      </c>
      <c r="I71" s="160">
        <f>+[2]enero!I73+[2]feb.!I73+[2]marzo!I73+[2]abril!I72+[2]mayo!I100+[2]junio!I100+[2]julio!I100+[2]agosto!I100+[2]sept.!I71+[2]oct.!I72+[2]nov.!I100+[2]dic.!I91</f>
        <v>9147</v>
      </c>
      <c r="J71" s="160">
        <f t="shared" si="2"/>
        <v>121449</v>
      </c>
    </row>
    <row r="72" spans="1:10" ht="20.100000000000001" customHeight="1" x14ac:dyDescent="0.2">
      <c r="A72" s="161" t="s">
        <v>150</v>
      </c>
      <c r="B72" s="160">
        <f>+[2]enero!B74+[2]feb.!B74+[2]marzo!B74+[2]abril!B73+[2]mayo!B101+[2]junio!B101+[2]julio!B101+[2]agosto!B101+[2]sept.!B72+[2]oct.!B73+[2]nov.!B101+[2]dic.!B92</f>
        <v>8548</v>
      </c>
      <c r="C72" s="160">
        <f>+[2]enero!C74+[2]feb.!C74+[2]marzo!C74+[2]abril!C73+[2]mayo!C101+[2]junio!C101+[2]julio!C101+[2]agosto!C101+[2]sept.!D72+[2]oct.!C73+[2]nov.!C101+[2]dic.!C92</f>
        <v>867</v>
      </c>
      <c r="D72" s="160">
        <f>+[2]enero!D74+[2]feb.!D74+[2]marzo!D74+[2]abril!D73+[2]mayo!D101+[2]junio!D101+[2]julio!D101+[2]agosto!D101+[2]sept.!C72+[2]oct.!D73+[2]nov.!D101+[2]dic.!D92</f>
        <v>4229</v>
      </c>
      <c r="E72" s="160">
        <f>+[2]enero!E74+[2]feb.!E74+[2]marzo!E74+[2]abril!E73+[2]mayo!E101+[2]junio!E101+[2]julio!E101+[2]agosto!E101+[2]sept.!E72+[2]oct.!E73+[2]nov.!E101+[2]dic.!E92</f>
        <v>6907</v>
      </c>
      <c r="F72" s="160">
        <f>+[2]enero!F74+[2]feb.!F74+[2]marzo!F74+[2]abril!F73+[2]mayo!F101+[2]junio!F101+[2]julio!F101+[2]agosto!F101+[2]sept.!F72+[2]oct.!F73+[2]nov.!F101+[2]dic.!F92</f>
        <v>3818</v>
      </c>
      <c r="G72" s="160">
        <f>+[2]enero!G74+[2]feb.!G74+[2]marzo!G74+[2]abril!G73+[2]mayo!G101+[2]junio!G101+[2]julio!G101+[2]agosto!G101+[2]sept.!G72+[2]oct.!G73+[2]nov.!G101+[2]dic.!G92</f>
        <v>5721</v>
      </c>
      <c r="H72" s="160">
        <f>+[2]enero!H74+[2]feb.!H74+[2]marzo!H74+[2]abril!H73+[2]mayo!H101+[2]junio!H101+[2]julio!H101+[2]agosto!H101+[2]sept.!H72+[2]oct.!H73+[2]nov.!H101+[2]dic.!H92</f>
        <v>10431</v>
      </c>
      <c r="I72" s="160">
        <f>+[2]enero!I74+[2]feb.!I74+[2]marzo!I74+[2]abril!I73+[2]mayo!I101+[2]junio!I101+[2]julio!I101+[2]agosto!I101+[2]sept.!I72+[2]oct.!I73+[2]nov.!I101+[2]dic.!I92</f>
        <v>150</v>
      </c>
      <c r="J72" s="160">
        <f t="shared" si="2"/>
        <v>40671</v>
      </c>
    </row>
    <row r="73" spans="1:10" ht="20.100000000000001" customHeight="1" x14ac:dyDescent="0.2">
      <c r="A73" s="161" t="s">
        <v>151</v>
      </c>
      <c r="B73" s="160">
        <f>+[2]enero!B75+[2]feb.!B75+[2]marzo!B75+[2]abril!B74+[2]mayo!B102+[2]junio!B102+[2]julio!B102+[2]agosto!B102+[2]sept.!B73+[2]oct.!B74+[2]nov.!B102+[2]dic.!B93</f>
        <v>936</v>
      </c>
      <c r="C73" s="160">
        <f>+[2]enero!C75+[2]feb.!C75+[2]marzo!C75+[2]abril!C74+[2]mayo!C102+[2]junio!C102+[2]julio!C102+[2]agosto!C102+[2]sept.!D73+[2]oct.!C74+[2]nov.!C102+[2]dic.!C93</f>
        <v>131</v>
      </c>
      <c r="D73" s="160">
        <f>+[2]enero!D75+[2]feb.!D75+[2]marzo!D75+[2]abril!D74+[2]mayo!D102+[2]junio!D102+[2]julio!D102+[2]agosto!D102+[2]sept.!C73+[2]oct.!D74+[2]nov.!D102+[2]dic.!D93</f>
        <v>7610</v>
      </c>
      <c r="E73" s="160">
        <f>+[2]enero!E75+[2]feb.!E75+[2]marzo!E75+[2]abril!E74+[2]mayo!E102+[2]junio!E102+[2]julio!E102+[2]agosto!E102+[2]sept.!E73+[2]oct.!E74+[2]nov.!E102+[2]dic.!E93</f>
        <v>4335</v>
      </c>
      <c r="F73" s="160">
        <f>+[2]enero!F75+[2]feb.!F75+[2]marzo!F75+[2]abril!F74+[2]mayo!F102+[2]junio!F102+[2]julio!F102+[2]agosto!F102+[2]sept.!F73+[2]oct.!F74+[2]nov.!F102+[2]dic.!F93</f>
        <v>20839</v>
      </c>
      <c r="G73" s="160">
        <f>+[2]enero!G75+[2]feb.!G75+[2]marzo!G75+[2]abril!G74+[2]mayo!G102+[2]junio!G102+[2]julio!G102+[2]agosto!G102+[2]sept.!G73+[2]oct.!G74+[2]nov.!G102+[2]dic.!G93</f>
        <v>3630</v>
      </c>
      <c r="H73" s="160">
        <f>+[2]enero!H75+[2]feb.!H75+[2]marzo!H75+[2]abril!H74+[2]mayo!H102+[2]junio!H102+[2]julio!H102+[2]agosto!H102+[2]sept.!H73+[2]oct.!H74+[2]nov.!H102+[2]dic.!H93</f>
        <v>17725</v>
      </c>
      <c r="I73" s="160">
        <f>+[2]enero!I75+[2]feb.!I75+[2]marzo!I75+[2]abril!I74+[2]mayo!I102+[2]junio!I102+[2]julio!I102+[2]agosto!I102+[2]sept.!I73+[2]oct.!I74+[2]nov.!I102+[2]dic.!I93</f>
        <v>39</v>
      </c>
      <c r="J73" s="160">
        <f t="shared" si="2"/>
        <v>55245</v>
      </c>
    </row>
    <row r="74" spans="1:10" ht="20.100000000000001" customHeight="1" x14ac:dyDescent="0.2">
      <c r="A74" s="161" t="s">
        <v>152</v>
      </c>
      <c r="B74" s="160">
        <f>+[2]enero!B76+[2]feb.!B76+[2]marzo!B76+[2]abril!B75+[2]mayo!B103+[2]junio!B103+[2]julio!B103+[2]agosto!B103+[2]sept.!B74+[2]oct.!B75+[2]nov.!B103+[2]dic.!B94</f>
        <v>1471</v>
      </c>
      <c r="C74" s="160">
        <f>+[2]enero!C76+[2]feb.!C76+[2]marzo!C76+[2]abril!C75+[2]mayo!C103+[2]junio!C103+[2]julio!C103+[2]agosto!C103+[2]sept.!D74+[2]oct.!C75+[2]nov.!C103+[2]dic.!C94</f>
        <v>1123</v>
      </c>
      <c r="D74" s="160">
        <f>+[2]enero!D76+[2]feb.!D76+[2]marzo!D76+[2]abril!D75+[2]mayo!D103+[2]junio!D103+[2]julio!D103+[2]agosto!D103+[2]sept.!C74+[2]oct.!D75+[2]nov.!D103+[2]dic.!D94</f>
        <v>4622</v>
      </c>
      <c r="E74" s="160">
        <f>+[2]enero!E76+[2]feb.!E76+[2]marzo!E76+[2]abril!E75+[2]mayo!E103+[2]junio!E103+[2]julio!E103+[2]agosto!E103+[2]sept.!E74+[2]oct.!E75+[2]nov.!E103+[2]dic.!E94</f>
        <v>2436</v>
      </c>
      <c r="F74" s="160">
        <f>+[2]enero!F76+[2]feb.!F76+[2]marzo!F76+[2]abril!F75+[2]mayo!F103+[2]junio!F103+[2]julio!F103+[2]agosto!F103+[2]sept.!F74+[2]oct.!F75+[2]nov.!F103+[2]dic.!F94</f>
        <v>5968</v>
      </c>
      <c r="G74" s="160">
        <f>+[2]enero!G76+[2]feb.!G76+[2]marzo!G76+[2]abril!G75+[2]mayo!G103+[2]junio!G103+[2]julio!G103+[2]agosto!G103+[2]sept.!G74+[2]oct.!G75+[2]nov.!G103+[2]dic.!G94</f>
        <v>891</v>
      </c>
      <c r="H74" s="160">
        <f>+[2]enero!H76+[2]feb.!H76+[2]marzo!H76+[2]abril!H75+[2]mayo!H103+[2]junio!H103+[2]julio!H103+[2]agosto!H103+[2]sept.!H74+[2]oct.!H75+[2]nov.!H103+[2]dic.!H94</f>
        <v>2949</v>
      </c>
      <c r="I74" s="160">
        <f>+[2]enero!I76+[2]feb.!I76+[2]marzo!I76+[2]abril!I75+[2]mayo!I103+[2]junio!I103+[2]julio!I103+[2]agosto!I103+[2]sept.!I74+[2]oct.!I75+[2]nov.!I103+[2]dic.!I94</f>
        <v>96</v>
      </c>
      <c r="J74" s="160">
        <f t="shared" si="2"/>
        <v>19556</v>
      </c>
    </row>
    <row r="75" spans="1:10" ht="20.100000000000001" customHeight="1" x14ac:dyDescent="0.2">
      <c r="A75" s="161" t="s">
        <v>153</v>
      </c>
      <c r="B75" s="160">
        <f>+[2]enero!B77+[2]feb.!B77+[2]marzo!B77+[2]abril!B76+[2]mayo!B104+[2]junio!B104+[2]julio!B104+[2]agosto!B104+[2]sept.!B75+[2]oct.!B76+[2]nov.!B104+[2]dic.!B95</f>
        <v>315</v>
      </c>
      <c r="C75" s="160">
        <f>+[2]enero!C77+[2]feb.!C77+[2]marzo!C77+[2]abril!C76+[2]mayo!C104+[2]junio!C104+[2]julio!C104+[2]agosto!C104+[2]sept.!D75+[2]oct.!C76+[2]nov.!C104+[2]dic.!C95</f>
        <v>70</v>
      </c>
      <c r="D75" s="160">
        <f>+[2]enero!D77+[2]feb.!D77+[2]marzo!D77+[2]abril!D76+[2]mayo!D104+[2]junio!D104+[2]julio!D104+[2]agosto!D104+[2]sept.!C75+[2]oct.!D76+[2]nov.!D104+[2]dic.!D95</f>
        <v>0</v>
      </c>
      <c r="E75" s="160">
        <f>+[2]enero!E77+[2]feb.!E77+[2]marzo!E77+[2]abril!E76+[2]mayo!E104+[2]junio!E104+[2]julio!E104+[2]agosto!E104+[2]sept.!E75+[2]oct.!E76+[2]nov.!E104+[2]dic.!E95</f>
        <v>6857</v>
      </c>
      <c r="F75" s="160">
        <f>+[2]enero!F77+[2]feb.!F77+[2]marzo!F77+[2]abril!F76+[2]mayo!F104+[2]junio!F104+[2]julio!F104+[2]agosto!F104+[2]sept.!F75+[2]oct.!F76+[2]nov.!F104+[2]dic.!F95</f>
        <v>2690</v>
      </c>
      <c r="G75" s="160">
        <f>+[2]enero!G77+[2]feb.!G77+[2]marzo!G77+[2]abril!G76+[2]mayo!G104+[2]junio!G104+[2]julio!G104+[2]agosto!G104+[2]sept.!G75+[2]oct.!G76+[2]nov.!G104+[2]dic.!G95</f>
        <v>772</v>
      </c>
      <c r="H75" s="160">
        <f>+[2]enero!H77+[2]feb.!H77+[2]marzo!H77+[2]abril!H76+[2]mayo!H104+[2]junio!H104+[2]julio!H104+[2]agosto!H104+[2]sept.!H75+[2]oct.!H76+[2]nov.!H104+[2]dic.!H95</f>
        <v>66</v>
      </c>
      <c r="I75" s="160">
        <f>+[2]enero!I77+[2]feb.!I77+[2]marzo!I77+[2]abril!I76+[2]mayo!I104+[2]junio!I104+[2]julio!I104+[2]agosto!I104+[2]sept.!I75+[2]oct.!I76+[2]nov.!I104+[2]dic.!I95</f>
        <v>124</v>
      </c>
      <c r="J75" s="160">
        <f t="shared" si="2"/>
        <v>10894</v>
      </c>
    </row>
    <row r="76" spans="1:10" ht="20.100000000000001" customHeight="1" x14ac:dyDescent="0.2">
      <c r="A76" s="161" t="s">
        <v>154</v>
      </c>
      <c r="B76" s="160">
        <f>+[2]enero!B78+[2]feb.!B78+[2]marzo!B78+[2]abril!B77+[2]mayo!B105+[2]junio!B105+[2]julio!B105+[2]agosto!B105+[2]sept.!B76+[2]oct.!B77+[2]nov.!B105+[2]dic.!B96</f>
        <v>1219</v>
      </c>
      <c r="C76" s="160">
        <f>+[2]enero!C78+[2]feb.!C78+[2]marzo!C78+[2]abril!C77+[2]mayo!C105+[2]junio!C105+[2]julio!C105+[2]agosto!C105+[2]sept.!D76+[2]oct.!C77+[2]nov.!C105+[2]dic.!C96</f>
        <v>136</v>
      </c>
      <c r="D76" s="160">
        <f>+[2]enero!D78+[2]feb.!D78+[2]marzo!D78+[2]abril!D77+[2]mayo!D105+[2]junio!D105+[2]julio!D105+[2]agosto!D105+[2]sept.!C76+[2]oct.!D77+[2]nov.!D105+[2]dic.!D96</f>
        <v>488</v>
      </c>
      <c r="E76" s="160">
        <f>+[2]enero!E78+[2]feb.!E78+[2]marzo!E78+[2]abril!E77+[2]mayo!E105+[2]junio!E105+[2]julio!E105+[2]agosto!E105+[2]sept.!E76+[2]oct.!E77+[2]nov.!E105+[2]dic.!E96</f>
        <v>25071</v>
      </c>
      <c r="F76" s="160">
        <f>+[2]enero!F78+[2]feb.!F78+[2]marzo!F78+[2]abril!F77+[2]mayo!F105+[2]junio!F105+[2]julio!F105+[2]agosto!F105+[2]sept.!F76+[2]oct.!F77+[2]nov.!F105+[2]dic.!F96</f>
        <v>7331</v>
      </c>
      <c r="G76" s="160">
        <f>+[2]enero!G78+[2]feb.!G78+[2]marzo!G78+[2]abril!G77+[2]mayo!G105+[2]junio!G105+[2]julio!G105+[2]agosto!G105+[2]sept.!G76+[2]oct.!G77+[2]nov.!G105+[2]dic.!G96</f>
        <v>4743</v>
      </c>
      <c r="H76" s="160">
        <f>+[2]enero!H78+[2]feb.!H78+[2]marzo!H78+[2]abril!H77+[2]mayo!H105+[2]junio!H105+[2]julio!H105+[2]agosto!H105+[2]sept.!H76+[2]oct.!H77+[2]nov.!H105+[2]dic.!H96</f>
        <v>1027</v>
      </c>
      <c r="I76" s="160">
        <f>+[2]enero!I78+[2]feb.!I78+[2]marzo!I78+[2]abril!I77+[2]mayo!I105+[2]junio!I105+[2]julio!I105+[2]agosto!I105+[2]sept.!I76+[2]oct.!I77+[2]nov.!I105+[2]dic.!I96</f>
        <v>201</v>
      </c>
      <c r="J76" s="160">
        <f t="shared" si="2"/>
        <v>40216</v>
      </c>
    </row>
    <row r="77" spans="1:10" ht="20.100000000000001" customHeight="1" x14ac:dyDescent="0.2">
      <c r="A77" s="161" t="s">
        <v>155</v>
      </c>
      <c r="B77" s="160">
        <f>+[2]enero!B79+[2]feb.!B79+[2]marzo!B79+[2]abril!B78+[2]mayo!B106+[2]junio!B106+[2]julio!B106+[2]agosto!B106+[2]sept.!B77+[2]oct.!B78+[2]nov.!B106+[2]dic.!B97</f>
        <v>4202</v>
      </c>
      <c r="C77" s="160">
        <f>+[2]enero!C79+[2]feb.!C79+[2]marzo!C79+[2]abril!C78+[2]mayo!C106+[2]junio!C106+[2]julio!C106+[2]agosto!C106+[2]sept.!D77+[2]oct.!C78+[2]nov.!C106+[2]dic.!C97</f>
        <v>629</v>
      </c>
      <c r="D77" s="160">
        <f>+[2]enero!D79+[2]feb.!D79+[2]marzo!D79+[2]abril!D78+[2]mayo!D106+[2]junio!D106+[2]julio!D106+[2]agosto!D106+[2]sept.!C77+[2]oct.!D78+[2]nov.!D106+[2]dic.!D97</f>
        <v>270</v>
      </c>
      <c r="E77" s="160">
        <f>+[2]enero!E79+[2]feb.!E79+[2]marzo!E79+[2]abril!E78+[2]mayo!E106+[2]junio!E106+[2]julio!E106+[2]agosto!E106+[2]sept.!E77+[2]oct.!E78+[2]nov.!E106+[2]dic.!E97</f>
        <v>2583</v>
      </c>
      <c r="F77" s="160">
        <f>+[2]enero!F79+[2]feb.!F79+[2]marzo!F79+[2]abril!F78+[2]mayo!F106+[2]junio!F106+[2]julio!F106+[2]agosto!F106+[2]sept.!F77+[2]oct.!F78+[2]nov.!F106+[2]dic.!F97</f>
        <v>12245</v>
      </c>
      <c r="G77" s="160">
        <f>+[2]enero!G79+[2]feb.!G79+[2]marzo!G79+[2]abril!G78+[2]mayo!G106+[2]junio!G106+[2]julio!G106+[2]agosto!G106+[2]sept.!G77+[2]oct.!G78+[2]nov.!G106+[2]dic.!G97</f>
        <v>430</v>
      </c>
      <c r="H77" s="160">
        <f>+[2]enero!H79+[2]feb.!H79+[2]marzo!H79+[2]abril!H78+[2]mayo!H106+[2]junio!H106+[2]julio!H106+[2]agosto!H106+[2]sept.!H77+[2]oct.!H78+[2]nov.!H106+[2]dic.!H97</f>
        <v>526</v>
      </c>
      <c r="I77" s="160">
        <f>+[2]enero!I79+[2]feb.!I79+[2]marzo!I79+[2]abril!I78+[2]mayo!I106+[2]junio!I106+[2]julio!I106+[2]agosto!I106+[2]sept.!I77+[2]oct.!I78+[2]nov.!I106+[2]dic.!I97</f>
        <v>217</v>
      </c>
      <c r="J77" s="160">
        <f t="shared" si="2"/>
        <v>21102</v>
      </c>
    </row>
    <row r="78" spans="1:10" ht="20.100000000000001" customHeight="1" x14ac:dyDescent="0.2">
      <c r="A78" s="161" t="s">
        <v>156</v>
      </c>
      <c r="B78" s="160">
        <f>+[2]enero!B80+[2]feb.!B80+[2]marzo!B80+[2]abril!B79+[2]mayo!B107+[2]junio!B107+[2]julio!B107+[2]agosto!B107+[2]sept.!B78+[2]oct.!B79+[2]nov.!B107+[2]dic.!B98</f>
        <v>0</v>
      </c>
      <c r="C78" s="160">
        <f>+[2]enero!C80+[2]feb.!C80+[2]marzo!C80+[2]abril!C79+[2]mayo!C107+[2]junio!C107+[2]julio!C107+[2]agosto!C107+[2]sept.!D78+[2]oct.!C79+[2]nov.!C107+[2]dic.!C98</f>
        <v>0</v>
      </c>
      <c r="D78" s="160">
        <f>+[2]enero!D80+[2]feb.!D80+[2]marzo!D80+[2]abril!D79+[2]mayo!D107+[2]junio!D107+[2]julio!D107+[2]agosto!D107+[2]sept.!C78+[2]oct.!D79+[2]nov.!D107+[2]dic.!D98</f>
        <v>0</v>
      </c>
      <c r="E78" s="160">
        <f>+[2]enero!E80+[2]feb.!E80+[2]marzo!E80+[2]abril!E79+[2]mayo!E107+[2]junio!E107+[2]julio!E107+[2]agosto!E107+[2]sept.!E78+[2]oct.!E79+[2]nov.!E107+[2]dic.!E98</f>
        <v>0</v>
      </c>
      <c r="F78" s="160">
        <f>+[2]enero!F80+[2]feb.!F80+[2]marzo!F80+[2]abril!F79+[2]mayo!F107+[2]junio!F107+[2]julio!F107+[2]agosto!F107+[2]sept.!F78+[2]oct.!F79+[2]nov.!F107+[2]dic.!F98</f>
        <v>0</v>
      </c>
      <c r="G78" s="160">
        <f>+[2]enero!G80+[2]feb.!G80+[2]marzo!G80+[2]abril!G79+[2]mayo!G107+[2]junio!G107+[2]julio!G107+[2]agosto!G107+[2]sept.!G78+[2]oct.!G79+[2]nov.!G107+[2]dic.!G98</f>
        <v>0</v>
      </c>
      <c r="H78" s="160">
        <f>+[2]enero!H80+[2]feb.!H80+[2]marzo!H80+[2]abril!H79+[2]mayo!H107+[2]junio!H107+[2]julio!H107+[2]agosto!H107+[2]sept.!H78+[2]oct.!H79+[2]nov.!H107+[2]dic.!H98</f>
        <v>0</v>
      </c>
      <c r="I78" s="160">
        <f>+[2]enero!I80+[2]feb.!I80+[2]marzo!I80+[2]abril!I79+[2]mayo!I107+[2]junio!I107+[2]julio!I107+[2]agosto!I107+[2]sept.!I78+[2]oct.!I79+[2]nov.!I107+[2]dic.!I98</f>
        <v>0</v>
      </c>
      <c r="J78" s="160">
        <f>SUM(B78:I78)</f>
        <v>0</v>
      </c>
    </row>
    <row r="79" spans="1:10" ht="20.100000000000001" customHeight="1" x14ac:dyDescent="0.2">
      <c r="A79" s="161" t="s">
        <v>157</v>
      </c>
      <c r="B79" s="160">
        <f>+[2]enero!B81+[2]feb.!B81+[2]marzo!B81+[2]abril!B80+[2]mayo!B108+[2]junio!B108+[2]julio!B108+[2]agosto!B108+[2]sept.!B79+[2]oct.!B80+[2]nov.!B108+[2]dic.!B99</f>
        <v>24</v>
      </c>
      <c r="C79" s="160">
        <f>+[2]enero!C81+[2]feb.!C81+[2]marzo!C81+[2]abril!C80+[2]mayo!C108+[2]junio!C108+[2]julio!C108+[2]agosto!C108+[2]sept.!D79+[2]oct.!C80+[2]nov.!C108+[2]dic.!C99</f>
        <v>24</v>
      </c>
      <c r="D79" s="160">
        <f>+[2]enero!D81+[2]feb.!D81+[2]marzo!D81+[2]abril!D80+[2]mayo!D108+[2]junio!D108+[2]julio!D108+[2]agosto!D108+[2]sept.!C79+[2]oct.!D80+[2]nov.!D108+[2]dic.!D99</f>
        <v>55</v>
      </c>
      <c r="E79" s="160">
        <f>+[2]enero!E81+[2]feb.!E81+[2]marzo!E81+[2]abril!E80+[2]mayo!E108+[2]junio!E108+[2]julio!E108+[2]agosto!E108+[2]sept.!E79+[2]oct.!E80+[2]nov.!E108+[2]dic.!E99</f>
        <v>8467</v>
      </c>
      <c r="F79" s="160">
        <f>+[2]enero!F81+[2]feb.!F81+[2]marzo!F81+[2]abril!F80+[2]mayo!F108+[2]junio!F108+[2]julio!F108+[2]agosto!F108+[2]sept.!F79+[2]oct.!F80+[2]nov.!F108+[2]dic.!F99</f>
        <v>6600</v>
      </c>
      <c r="G79" s="160">
        <f>+[2]enero!G81+[2]feb.!G81+[2]marzo!G81+[2]abril!G80+[2]mayo!G108+[2]junio!G108+[2]julio!G108+[2]agosto!G108+[2]sept.!G79+[2]oct.!G80+[2]nov.!G108+[2]dic.!G99</f>
        <v>3447</v>
      </c>
      <c r="H79" s="160">
        <f>+[2]enero!H81+[2]feb.!H81+[2]marzo!H81+[2]abril!H80+[2]mayo!H108+[2]junio!H108+[2]julio!H108+[2]agosto!H108+[2]sept.!H79+[2]oct.!H80+[2]nov.!H108+[2]dic.!H99</f>
        <v>15</v>
      </c>
      <c r="I79" s="160">
        <f>+[2]enero!I81+[2]feb.!I81+[2]marzo!I81+[2]abril!I80+[2]mayo!I108+[2]junio!I108+[2]julio!I108+[2]agosto!I108+[2]sept.!I79+[2]oct.!I80+[2]nov.!I108+[2]dic.!I99</f>
        <v>28</v>
      </c>
      <c r="J79" s="160">
        <f t="shared" si="2"/>
        <v>18660</v>
      </c>
    </row>
    <row r="80" spans="1:10" ht="20.100000000000001" customHeight="1" x14ac:dyDescent="0.2">
      <c r="A80" s="161" t="s">
        <v>158</v>
      </c>
      <c r="B80" s="160">
        <f>+[2]enero!B82+[2]feb.!B82+[2]marzo!B82+[2]abril!B81+[2]mayo!B109+[2]junio!B109+[2]julio!B109+[2]agosto!B109+[2]sept.!B80+[2]oct.!B81+[2]nov.!B109+[2]dic.!B100</f>
        <v>83137</v>
      </c>
      <c r="C80" s="160">
        <f>+[2]enero!C82+[2]feb.!C82+[2]marzo!C82+[2]abril!C81+[2]mayo!C109+[2]junio!C109+[2]julio!C109+[2]agosto!C109+[2]sept.!D80+[2]oct.!C81+[2]nov.!C109+[2]dic.!C100</f>
        <v>4113</v>
      </c>
      <c r="D80" s="160">
        <f>+[2]enero!D82+[2]feb.!D82+[2]marzo!D82+[2]abril!D81+[2]mayo!D109+[2]junio!D109+[2]julio!D109+[2]agosto!D109+[2]sept.!C80+[2]oct.!D81+[2]nov.!D109+[2]dic.!D100</f>
        <v>10324</v>
      </c>
      <c r="E80" s="160">
        <f>+[2]enero!E82+[2]feb.!E82+[2]marzo!E82+[2]abril!E81+[2]mayo!E109+[2]junio!E109+[2]julio!E109+[2]agosto!E109+[2]sept.!E80+[2]oct.!E81+[2]nov.!E109+[2]dic.!E100</f>
        <v>4326</v>
      </c>
      <c r="F80" s="160">
        <f>+[2]enero!F82+[2]feb.!F82+[2]marzo!F82+[2]abril!F81+[2]mayo!F109+[2]junio!F109+[2]julio!F109+[2]agosto!F109+[2]sept.!F80+[2]oct.!F81+[2]nov.!F109+[2]dic.!F100</f>
        <v>15070</v>
      </c>
      <c r="G80" s="160">
        <f>+[2]enero!G82+[2]feb.!G82+[2]marzo!G82+[2]abril!G81+[2]mayo!G109+[2]junio!G109+[2]julio!G109+[2]agosto!G109+[2]sept.!G80+[2]oct.!G81+[2]nov.!G109+[2]dic.!G100</f>
        <v>17567</v>
      </c>
      <c r="H80" s="160">
        <f>+[2]enero!H82+[2]feb.!H82+[2]marzo!H82+[2]abril!H81+[2]mayo!H109+[2]junio!H109+[2]julio!H109+[2]agosto!H109+[2]sept.!H80+[2]oct.!H81+[2]nov.!H109+[2]dic.!H100</f>
        <v>1799</v>
      </c>
      <c r="I80" s="160">
        <f>+[2]enero!I82+[2]feb.!I82+[2]marzo!I82+[2]abril!I81+[2]mayo!I109+[2]junio!I109+[2]julio!I109+[2]agosto!I109+[2]sept.!I80+[2]oct.!I81+[2]nov.!I109+[2]dic.!I100</f>
        <v>2063</v>
      </c>
      <c r="J80" s="160">
        <f t="shared" si="2"/>
        <v>138399</v>
      </c>
    </row>
    <row r="81" spans="1:10" ht="20.100000000000001" customHeight="1" x14ac:dyDescent="0.2">
      <c r="A81" s="161" t="s">
        <v>159</v>
      </c>
      <c r="B81" s="160">
        <f>+[2]enero!B83+[2]feb.!B83+[2]marzo!B83+[2]abril!B82+[2]mayo!B110+[2]junio!B110+[2]julio!B110+[2]agosto!B110+[2]sept.!B81+[2]oct.!B82+[2]nov.!B110+[2]dic.!B101</f>
        <v>977</v>
      </c>
      <c r="C81" s="160">
        <f>+[2]enero!C83+[2]feb.!C83+[2]marzo!C83+[2]abril!C82+[2]mayo!C110+[2]junio!C110+[2]julio!C110+[2]agosto!C110+[2]sept.!D81+[2]oct.!C82+[2]nov.!C110+[2]dic.!C101</f>
        <v>42037</v>
      </c>
      <c r="D81" s="160">
        <f>+[2]enero!D83+[2]feb.!D83+[2]marzo!D83+[2]abril!D82+[2]mayo!D110+[2]junio!D110+[2]julio!D110+[2]agosto!D110+[2]sept.!C81+[2]oct.!D82+[2]nov.!D110+[2]dic.!D101</f>
        <v>3655</v>
      </c>
      <c r="E81" s="160">
        <f>+[2]enero!E83+[2]feb.!E83+[2]marzo!E83+[2]abril!E82+[2]mayo!E110+[2]junio!E110+[2]julio!E110+[2]agosto!E110+[2]sept.!E81+[2]oct.!E82+[2]nov.!E110+[2]dic.!E101</f>
        <v>3463</v>
      </c>
      <c r="F81" s="160">
        <f>+[2]enero!F83+[2]feb.!F83+[2]marzo!F83+[2]abril!F82+[2]mayo!F110+[2]junio!F110+[2]julio!F110+[2]agosto!F110+[2]sept.!F81+[2]oct.!F82+[2]nov.!F110+[2]dic.!F101</f>
        <v>32428</v>
      </c>
      <c r="G81" s="160">
        <f>+[2]enero!G83+[2]feb.!G83+[2]marzo!G83+[2]abril!G82+[2]mayo!G110+[2]junio!G110+[2]julio!G110+[2]agosto!G110+[2]sept.!G81+[2]oct.!G82+[2]nov.!G110+[2]dic.!G101</f>
        <v>1307</v>
      </c>
      <c r="H81" s="160">
        <f>+[2]enero!H83+[2]feb.!H83+[2]marzo!H83+[2]abril!H82+[2]mayo!H110+[2]junio!H110+[2]julio!H110+[2]agosto!H110+[2]sept.!H81+[2]oct.!H82+[2]nov.!H110+[2]dic.!H101</f>
        <v>227</v>
      </c>
      <c r="I81" s="160">
        <f>+[2]enero!I83+[2]feb.!I83+[2]marzo!I83+[2]abril!I82+[2]mayo!I110+[2]junio!I110+[2]julio!I110+[2]agosto!I110+[2]sept.!I81+[2]oct.!I82+[2]nov.!I110+[2]dic.!I101</f>
        <v>7224</v>
      </c>
      <c r="J81" s="160">
        <f t="shared" si="2"/>
        <v>91318</v>
      </c>
    </row>
    <row r="82" spans="1:10" ht="20.100000000000001" customHeight="1" x14ac:dyDescent="0.2">
      <c r="A82" s="161" t="s">
        <v>160</v>
      </c>
      <c r="B82" s="160">
        <f>+[2]enero!B84+[2]feb.!B84+[2]marzo!B84+[2]abril!B83+[2]mayo!B111+[2]junio!B111+[2]julio!B111+[2]agosto!B111+[2]sept.!B82+[2]oct.!B83+[2]nov.!B111+[2]dic.!B102</f>
        <v>11809</v>
      </c>
      <c r="C82" s="160">
        <f>+[2]enero!C84+[2]feb.!C84+[2]marzo!C84+[2]abril!C83+[2]mayo!C111+[2]junio!C111+[2]julio!C111+[2]agosto!C111+[2]sept.!D82+[2]oct.!C83+[2]nov.!C111+[2]dic.!C102</f>
        <v>16838</v>
      </c>
      <c r="D82" s="160">
        <f>+[2]enero!D84+[2]feb.!D84+[2]marzo!D84+[2]abril!D83+[2]mayo!D111+[2]junio!D111+[2]julio!D111+[2]agosto!D111+[2]sept.!C82+[2]oct.!D83+[2]nov.!D111+[2]dic.!D102</f>
        <v>16504</v>
      </c>
      <c r="E82" s="160">
        <f>+[2]enero!E84+[2]feb.!E84+[2]marzo!E84+[2]abril!E83+[2]mayo!E111+[2]junio!E111+[2]julio!E111+[2]agosto!E111+[2]sept.!E82+[2]oct.!E83+[2]nov.!E111+[2]dic.!E102</f>
        <v>13037</v>
      </c>
      <c r="F82" s="160">
        <f>+[2]enero!F84+[2]feb.!F84+[2]marzo!F84+[2]abril!F83+[2]mayo!F111+[2]junio!F111+[2]julio!F111+[2]agosto!F111+[2]sept.!F82+[2]oct.!F83+[2]nov.!F111+[2]dic.!F102</f>
        <v>7018</v>
      </c>
      <c r="G82" s="160">
        <f>+[2]enero!G84+[2]feb.!G84+[2]marzo!G84+[2]abril!G83+[2]mayo!G111+[2]junio!G111+[2]julio!G111+[2]agosto!G111+[2]sept.!G82+[2]oct.!G83+[2]nov.!G111+[2]dic.!G102</f>
        <v>19625</v>
      </c>
      <c r="H82" s="160">
        <f>+[2]enero!H84+[2]feb.!H84+[2]marzo!H84+[2]abril!H83+[2]mayo!H111+[2]junio!H111+[2]julio!H111+[2]agosto!H111+[2]sept.!H82+[2]oct.!H83+[2]nov.!H111+[2]dic.!H102</f>
        <v>7207</v>
      </c>
      <c r="I82" s="160">
        <f>+[2]enero!I84+[2]feb.!I84+[2]marzo!I84+[2]abril!I83+[2]mayo!I111+[2]junio!I111+[2]julio!I111+[2]agosto!I111+[2]sept.!I82+[2]oct.!I83+[2]nov.!I111+[2]dic.!I102</f>
        <v>835</v>
      </c>
      <c r="J82" s="160">
        <f t="shared" si="2"/>
        <v>92873</v>
      </c>
    </row>
    <row r="83" spans="1:10" ht="20.100000000000001" customHeight="1" x14ac:dyDescent="0.2">
      <c r="A83" s="161" t="s">
        <v>161</v>
      </c>
      <c r="B83" s="160">
        <f>+[2]enero!B85+[2]feb.!B85+[2]marzo!B85+[2]abril!B84+[2]mayo!B112+[2]junio!B112+[2]julio!B112+[2]agosto!B112+[2]sept.!B83+[2]oct.!B84+[2]nov.!B112+[2]dic.!B103</f>
        <v>479</v>
      </c>
      <c r="C83" s="160">
        <f>+[2]enero!C85+[2]feb.!C85+[2]marzo!C85+[2]abril!C84+[2]mayo!C112+[2]junio!C112+[2]julio!C112+[2]agosto!C112+[2]sept.!D83+[2]oct.!C84+[2]nov.!C112+[2]dic.!C103</f>
        <v>112</v>
      </c>
      <c r="D83" s="160">
        <f>+[2]enero!D85+[2]feb.!D85+[2]marzo!D85+[2]abril!D84+[2]mayo!D112+[2]junio!D112+[2]julio!D112+[2]agosto!D112+[2]sept.!C83+[2]oct.!D84+[2]nov.!D112+[2]dic.!D103</f>
        <v>16551</v>
      </c>
      <c r="E83" s="160">
        <f>+[2]enero!E85+[2]feb.!E85+[2]marzo!E85+[2]abril!E84+[2]mayo!E112+[2]junio!E112+[2]julio!E112+[2]agosto!E112+[2]sept.!E83+[2]oct.!E84+[2]nov.!E112+[2]dic.!E103</f>
        <v>0</v>
      </c>
      <c r="F83" s="160">
        <f>+[2]enero!F85+[2]feb.!F85+[2]marzo!F85+[2]abril!F84+[2]mayo!F112+[2]junio!F112+[2]julio!F112+[2]agosto!F112+[2]sept.!F83+[2]oct.!F84+[2]nov.!F112+[2]dic.!F103</f>
        <v>4</v>
      </c>
      <c r="G83" s="160">
        <f>+[2]enero!G85+[2]feb.!G85+[2]marzo!G85+[2]abril!G84+[2]mayo!G112+[2]junio!G112+[2]julio!G112+[2]agosto!G112+[2]sept.!G83+[2]oct.!G84+[2]nov.!G112+[2]dic.!G103</f>
        <v>5713</v>
      </c>
      <c r="H83" s="160">
        <f>+[2]enero!H85+[2]feb.!H85+[2]marzo!H85+[2]abril!H84+[2]mayo!H112+[2]junio!H112+[2]julio!H112+[2]agosto!H112+[2]sept.!H83+[2]oct.!H84+[2]nov.!H112+[2]dic.!H103</f>
        <v>5911</v>
      </c>
      <c r="I83" s="160">
        <f>+[2]enero!I85+[2]feb.!I85+[2]marzo!I85+[2]abril!I84+[2]mayo!I112+[2]junio!I112+[2]julio!I112+[2]agosto!I112+[2]sept.!I83+[2]oct.!I84+[2]nov.!I112+[2]dic.!I103</f>
        <v>2743</v>
      </c>
      <c r="J83" s="160">
        <f t="shared" si="2"/>
        <v>31513</v>
      </c>
    </row>
    <row r="84" spans="1:10" ht="20.100000000000001" customHeight="1" x14ac:dyDescent="0.2">
      <c r="A84" s="161" t="s">
        <v>162</v>
      </c>
      <c r="B84" s="160">
        <f>+[2]enero!B86+[2]feb.!B86+[2]marzo!B86+[2]abril!B85+[2]mayo!B113+[2]junio!B113+[2]julio!B113+[2]agosto!B113+[2]sept.!B84+[2]oct.!B85+[2]nov.!B113+[2]dic.!B104</f>
        <v>15089</v>
      </c>
      <c r="C84" s="160">
        <f>+[2]enero!C86+[2]feb.!C86+[2]marzo!C86+[2]abril!C85+[2]mayo!C113+[2]junio!C113+[2]julio!C113+[2]agosto!C113+[2]sept.!D84+[2]oct.!C85+[2]nov.!C113+[2]dic.!C104</f>
        <v>57621</v>
      </c>
      <c r="D84" s="160">
        <f>+[2]enero!D86+[2]feb.!D86+[2]marzo!D86+[2]abril!D85+[2]mayo!D113+[2]junio!D113+[2]julio!D113+[2]agosto!D113+[2]sept.!C84+[2]oct.!D85+[2]nov.!D113+[2]dic.!D104</f>
        <v>1669</v>
      </c>
      <c r="E84" s="160">
        <f>+[2]enero!E86+[2]feb.!E86+[2]marzo!E86+[2]abril!E85+[2]mayo!E113+[2]junio!E113+[2]julio!E113+[2]agosto!E113+[2]sept.!E84+[2]oct.!E85+[2]nov.!E113+[2]dic.!E104</f>
        <v>10995</v>
      </c>
      <c r="F84" s="160">
        <f>+[2]enero!F86+[2]feb.!F86+[2]marzo!F86+[2]abril!F85+[2]mayo!F113+[2]junio!F113+[2]julio!F113+[2]agosto!F113+[2]sept.!F84+[2]oct.!F85+[2]nov.!F113+[2]dic.!F104</f>
        <v>78801</v>
      </c>
      <c r="G84" s="160">
        <f>+[2]enero!G86+[2]feb.!G86+[2]marzo!G86+[2]abril!G85+[2]mayo!G113+[2]junio!G113+[2]julio!G113+[2]agosto!G113+[2]sept.!G84+[2]oct.!G85+[2]nov.!G113+[2]dic.!G104</f>
        <v>17446</v>
      </c>
      <c r="H84" s="160">
        <f>+[2]enero!H86+[2]feb.!H86+[2]marzo!H86+[2]abril!H85+[2]mayo!H113+[2]junio!H113+[2]julio!H113+[2]agosto!H113+[2]sept.!H84+[2]oct.!H85+[2]nov.!H113+[2]dic.!H104</f>
        <v>351</v>
      </c>
      <c r="I84" s="160">
        <f>+[2]enero!I86+[2]feb.!I86+[2]marzo!I86+[2]abril!I85+[2]mayo!I113+[2]junio!I113+[2]julio!I113+[2]agosto!I113+[2]sept.!I84+[2]oct.!I85+[2]nov.!I113+[2]dic.!I104</f>
        <v>50601</v>
      </c>
      <c r="J84" s="160">
        <f t="shared" si="2"/>
        <v>232573</v>
      </c>
    </row>
    <row r="85" spans="1:10" ht="20.100000000000001" customHeight="1" x14ac:dyDescent="0.2">
      <c r="A85" s="161" t="s">
        <v>163</v>
      </c>
      <c r="B85" s="160">
        <f>+[2]enero!B87+[2]feb.!B87+[2]marzo!B87+[2]abril!B86+[2]mayo!B114+[2]junio!B114+[2]julio!B114+[2]agosto!B114+[2]sept.!B85+[2]oct.!B86+[2]nov.!B114+[2]dic.!B105</f>
        <v>16179</v>
      </c>
      <c r="C85" s="160">
        <f>+[2]enero!C87+[2]feb.!C87+[2]marzo!C87+[2]abril!C86+[2]mayo!C114+[2]junio!C114+[2]julio!C114+[2]agosto!C114+[2]sept.!D85+[2]oct.!C86+[2]nov.!C114+[2]dic.!C105</f>
        <v>98804</v>
      </c>
      <c r="D85" s="160">
        <f>+[2]enero!D87+[2]feb.!D87+[2]marzo!D87+[2]abril!D86+[2]mayo!D114+[2]junio!D114+[2]julio!D114+[2]agosto!D114+[2]sept.!C85+[2]oct.!D86+[2]nov.!D114+[2]dic.!D105</f>
        <v>10225</v>
      </c>
      <c r="E85" s="160">
        <f>+[2]enero!E87+[2]feb.!E87+[2]marzo!E87+[2]abril!E86+[2]mayo!E114+[2]junio!E114+[2]julio!E114+[2]agosto!E114+[2]sept.!E85+[2]oct.!E86+[2]nov.!E114+[2]dic.!E105</f>
        <v>294</v>
      </c>
      <c r="F85" s="160">
        <f>+[2]enero!F87+[2]feb.!F87+[2]marzo!F87+[2]abril!F86+[2]mayo!F114+[2]junio!F114+[2]julio!F114+[2]agosto!F114+[2]sept.!F85+[2]oct.!F86+[2]nov.!F114+[2]dic.!F105</f>
        <v>4951</v>
      </c>
      <c r="G85" s="160">
        <f>+[2]enero!G87+[2]feb.!G87+[2]marzo!G87+[2]abril!G86+[2]mayo!G114+[2]junio!G114+[2]julio!G114+[2]agosto!G114+[2]sept.!G85+[2]oct.!G86+[2]nov.!G114+[2]dic.!G105</f>
        <v>0</v>
      </c>
      <c r="H85" s="160">
        <f>+[2]enero!H87+[2]feb.!H87+[2]marzo!H87+[2]abril!H86+[2]mayo!H114+[2]junio!H114+[2]julio!H114+[2]agosto!H114+[2]sept.!H85+[2]oct.!H86+[2]nov.!H114+[2]dic.!H105</f>
        <v>0</v>
      </c>
      <c r="I85" s="160">
        <f>+[2]enero!I87+[2]feb.!I87+[2]marzo!I87+[2]abril!I86+[2]mayo!I114+[2]junio!I114+[2]julio!I114+[2]agosto!I114+[2]sept.!I85+[2]oct.!I86+[2]nov.!I114+[2]dic.!I105</f>
        <v>1171</v>
      </c>
      <c r="J85" s="160">
        <f t="shared" si="2"/>
        <v>131624</v>
      </c>
    </row>
    <row r="86" spans="1:10" ht="20.100000000000001" customHeight="1" x14ac:dyDescent="0.2">
      <c r="A86" s="161" t="s">
        <v>164</v>
      </c>
      <c r="B86" s="160">
        <f>+[2]enero!B88+[2]feb.!B88+[2]marzo!B88+[2]abril!B87+[2]mayo!B115+[2]junio!B115+[2]julio!B115+[2]agosto!B115+[2]sept.!B86+[2]oct.!B87+[2]nov.!B115+[2]dic.!B106</f>
        <v>2559</v>
      </c>
      <c r="C86" s="160">
        <f>+[2]enero!C88+[2]feb.!C88+[2]marzo!C88+[2]abril!C87+[2]mayo!C115+[2]junio!C115+[2]julio!C115+[2]agosto!C115+[2]sept.!D86+[2]oct.!C87+[2]nov.!C115+[2]dic.!C106</f>
        <v>1870</v>
      </c>
      <c r="D86" s="160">
        <f>+[2]enero!D88+[2]feb.!D88+[2]marzo!D88+[2]abril!D87+[2]mayo!D115+[2]junio!D115+[2]julio!D115+[2]agosto!D115+[2]sept.!C86+[2]oct.!D87+[2]nov.!D115+[2]dic.!D106</f>
        <v>210</v>
      </c>
      <c r="E86" s="160">
        <f>+[2]enero!E88+[2]feb.!E88+[2]marzo!E88+[2]abril!E87+[2]mayo!E115+[2]junio!E115+[2]julio!E115+[2]agosto!E115+[2]sept.!E86+[2]oct.!E87+[2]nov.!E115+[2]dic.!E106</f>
        <v>0</v>
      </c>
      <c r="F86" s="160">
        <f>+[2]enero!F88+[2]feb.!F88+[2]marzo!F88+[2]abril!F87+[2]mayo!F115+[2]junio!F115+[2]julio!F115+[2]agosto!F115+[2]sept.!F86+[2]oct.!F87+[2]nov.!F115+[2]dic.!F106</f>
        <v>30894</v>
      </c>
      <c r="G86" s="160">
        <f>+[2]enero!G88+[2]feb.!G88+[2]marzo!G88+[2]abril!G87+[2]mayo!G115+[2]junio!G115+[2]julio!G115+[2]agosto!G115+[2]sept.!G86+[2]oct.!G87+[2]nov.!G115+[2]dic.!G106</f>
        <v>9037</v>
      </c>
      <c r="H86" s="160">
        <f>+[2]enero!H88+[2]feb.!H88+[2]marzo!H88+[2]abril!H87+[2]mayo!H115+[2]junio!H115+[2]julio!H115+[2]agosto!H115+[2]sept.!H86+[2]oct.!H87+[2]nov.!H115+[2]dic.!H106</f>
        <v>100</v>
      </c>
      <c r="I86" s="160">
        <f>+[2]enero!I88+[2]feb.!I88+[2]marzo!I88+[2]abril!I87+[2]mayo!I115+[2]junio!I115+[2]julio!I115+[2]agosto!I115+[2]sept.!I86+[2]oct.!I87+[2]nov.!I115+[2]dic.!I106</f>
        <v>6539</v>
      </c>
      <c r="J86" s="160">
        <f t="shared" si="2"/>
        <v>51209</v>
      </c>
    </row>
    <row r="87" spans="1:10" ht="20.100000000000001" customHeight="1" x14ac:dyDescent="0.2">
      <c r="A87" s="161" t="s">
        <v>165</v>
      </c>
      <c r="B87" s="160">
        <f>+[2]enero!B89+[2]feb.!B89+[2]marzo!B89+[2]abril!B88+[2]mayo!B116+[2]junio!B116+[2]julio!B116+[2]agosto!B116+[2]sept.!B87+[2]oct.!B88+[2]nov.!B116+[2]dic.!B107</f>
        <v>465866</v>
      </c>
      <c r="C87" s="160">
        <f>+[2]enero!C89+[2]feb.!C89+[2]marzo!C89+[2]abril!C88+[2]mayo!C116+[2]junio!C116+[2]julio!C116+[2]agosto!C116+[2]sept.!D87+[2]oct.!C88+[2]nov.!C116+[2]dic.!C107</f>
        <v>161653</v>
      </c>
      <c r="D87" s="160">
        <f>+[2]enero!D89+[2]feb.!D89+[2]marzo!D89+[2]abril!D88+[2]mayo!D116+[2]junio!D116+[2]julio!D116+[2]agosto!D116+[2]sept.!C87+[2]oct.!D88+[2]nov.!D116+[2]dic.!D107</f>
        <v>838527</v>
      </c>
      <c r="E87" s="160">
        <f>+[2]enero!E89+[2]feb.!E89+[2]marzo!E89+[2]abril!E88+[2]mayo!E116+[2]junio!E116+[2]julio!E116+[2]agosto!E116+[2]sept.!E87+[2]oct.!E88+[2]nov.!E116+[2]dic.!E107</f>
        <v>160742</v>
      </c>
      <c r="F87" s="160">
        <f>+[2]enero!F89+[2]feb.!F89+[2]marzo!F89+[2]abril!F88+[2]mayo!F116+[2]junio!F116+[2]julio!F116+[2]agosto!F116+[2]sept.!F87+[2]oct.!F88+[2]nov.!F116+[2]dic.!F107</f>
        <v>312015</v>
      </c>
      <c r="G87" s="160">
        <f>+[2]enero!G89+[2]feb.!G89+[2]marzo!G89+[2]abril!G88+[2]mayo!G116+[2]junio!G116+[2]julio!G116+[2]agosto!G116+[2]sept.!G87+[2]oct.!G88+[2]nov.!G116+[2]dic.!G107</f>
        <v>906792</v>
      </c>
      <c r="H87" s="160">
        <f>+[2]enero!H89+[2]feb.!H89+[2]marzo!H89+[2]abril!H88+[2]mayo!H116+[2]junio!H116+[2]julio!H116+[2]agosto!H116+[2]sept.!H87+[2]oct.!H88+[2]nov.!H116+[2]dic.!H107</f>
        <v>162790</v>
      </c>
      <c r="I87" s="160">
        <f>+[2]enero!I89+[2]feb.!I89+[2]marzo!I89+[2]abril!I88+[2]mayo!I116+[2]junio!I116+[2]julio!I116+[2]agosto!I116+[2]sept.!I87+[2]oct.!I88+[2]nov.!I116+[2]dic.!I107</f>
        <v>4222</v>
      </c>
      <c r="J87" s="160">
        <f t="shared" si="2"/>
        <v>3012607</v>
      </c>
    </row>
    <row r="88" spans="1:10" ht="20.100000000000001" customHeight="1" x14ac:dyDescent="0.2">
      <c r="A88" s="161" t="s">
        <v>166</v>
      </c>
      <c r="B88" s="160">
        <f>+[2]enero!B90+[2]feb.!B90+[2]marzo!B90+[2]abril!B89+[2]mayo!B117+[2]junio!B117+[2]julio!B117+[2]agosto!B117+[2]sept.!B88+[2]oct.!B89+[2]nov.!B117+[2]dic.!B108</f>
        <v>1523887</v>
      </c>
      <c r="C88" s="160">
        <f>+[2]enero!C90+[2]feb.!C90+[2]marzo!C90+[2]abril!C89+[2]mayo!C117+[2]junio!C117+[2]julio!C117+[2]agosto!C117+[2]sept.!D88+[2]oct.!C89+[2]nov.!C117+[2]dic.!C108</f>
        <v>1318565</v>
      </c>
      <c r="D88" s="160">
        <f>+[2]enero!D90+[2]feb.!D90+[2]marzo!D90+[2]abril!D89+[2]mayo!D117+[2]junio!D117+[2]julio!D117+[2]agosto!D117+[2]sept.!C88+[2]oct.!D89+[2]nov.!D117+[2]dic.!D108</f>
        <v>257629</v>
      </c>
      <c r="E88" s="160">
        <f>+[2]enero!E90+[2]feb.!E90+[2]marzo!E90+[2]abril!E89+[2]mayo!E117+[2]junio!E117+[2]julio!E117+[2]agosto!E117+[2]sept.!E88+[2]oct.!E89+[2]nov.!E117+[2]dic.!E108</f>
        <v>2218246</v>
      </c>
      <c r="F88" s="160">
        <f>+[2]enero!F90+[2]feb.!F90+[2]marzo!F90+[2]abril!F89+[2]mayo!F117+[2]junio!F117+[2]julio!F117+[2]agosto!F117+[2]sept.!F88+[2]oct.!F89+[2]nov.!F117+[2]dic.!F108</f>
        <v>476719</v>
      </c>
      <c r="G88" s="160">
        <f>+[2]enero!G90+[2]feb.!G90+[2]marzo!G90+[2]abril!G89+[2]mayo!G117+[2]junio!G117+[2]julio!G117+[2]agosto!G117+[2]sept.!G88+[2]oct.!G89+[2]nov.!G117+[2]dic.!G108</f>
        <v>1429099</v>
      </c>
      <c r="H88" s="160">
        <f>+[2]enero!H90+[2]feb.!H90+[2]marzo!H90+[2]abril!H89+[2]mayo!H117+[2]junio!H117+[2]julio!H117+[2]agosto!H117+[2]sept.!H88+[2]oct.!H89+[2]nov.!H117+[2]dic.!H108</f>
        <v>315322</v>
      </c>
      <c r="I88" s="160">
        <f>+[2]enero!I90+[2]feb.!I90+[2]marzo!I90+[2]abril!I89+[2]mayo!I117+[2]junio!I117+[2]julio!I117+[2]agosto!I117+[2]sept.!I88+[2]oct.!I89+[2]nov.!I117+[2]dic.!I108</f>
        <v>27534</v>
      </c>
      <c r="J88" s="160">
        <f t="shared" si="2"/>
        <v>7567001</v>
      </c>
    </row>
    <row r="89" spans="1:10" ht="20.100000000000001" customHeight="1" thickBot="1" x14ac:dyDescent="0.25">
      <c r="A89" s="162" t="s">
        <v>206</v>
      </c>
      <c r="B89" s="160">
        <f>+[2]enero!B91+[2]feb.!B91+[2]marzo!B91+[2]abril!B90+[2]mayo!B118+[2]junio!B118+[2]julio!B118+[2]agosto!B118+[2]sept.!B89+[2]oct.!B90+[2]nov.!B118+[2]dic.!B109</f>
        <v>0</v>
      </c>
      <c r="C89" s="160">
        <f>+[2]enero!C91+[2]feb.!C91+[2]marzo!C91+[2]abril!C90+[2]mayo!C118+[2]junio!C118+[2]julio!C118+[2]agosto!C118+[2]sept.!D89+[2]oct.!C90+[2]nov.!C118+[2]dic.!C109</f>
        <v>0</v>
      </c>
      <c r="D89" s="160">
        <f>+[2]enero!D91+[2]feb.!D91+[2]marzo!D91+[2]abril!D90+[2]mayo!D118+[2]junio!D118+[2]julio!D118+[2]agosto!D118+[2]sept.!C89+[2]oct.!D90+[2]nov.!D118+[2]dic.!D109</f>
        <v>0</v>
      </c>
      <c r="E89" s="160">
        <f>+[2]enero!E91+[2]feb.!E91+[2]marzo!E91+[2]abril!E90+[2]mayo!E118+[2]junio!E118+[2]julio!E118+[2]agosto!E118+[2]sept.!E89+[2]oct.!E90+[2]nov.!E118+[2]dic.!E109</f>
        <v>0</v>
      </c>
      <c r="F89" s="160">
        <f>+[2]enero!F91+[2]feb.!F91+[2]marzo!F91+[2]abril!F90+[2]mayo!F118+[2]junio!F118+[2]julio!F118+[2]agosto!F118+[2]sept.!F89+[2]oct.!F90+[2]nov.!F118+[2]dic.!F109</f>
        <v>0</v>
      </c>
      <c r="G89" s="160">
        <f>+[2]enero!G91+[2]feb.!G91+[2]marzo!G91+[2]abril!G90+[2]mayo!G118+[2]junio!G118+[2]julio!G118+[2]agosto!G118+[2]sept.!G89+[2]oct.!G90+[2]nov.!G118+[2]dic.!G109</f>
        <v>0</v>
      </c>
      <c r="H89" s="160">
        <f>+[2]enero!H91+[2]feb.!H91+[2]marzo!H91+[2]abril!H90+[2]mayo!H118+[2]junio!H118+[2]julio!H118+[2]agosto!H118+[2]sept.!H89+[2]oct.!H90+[2]nov.!H118+[2]dic.!H109</f>
        <v>0</v>
      </c>
      <c r="I89" s="160">
        <f>+[2]enero!I91+[2]feb.!I91+[2]marzo!I91+[2]abril!I90+[2]mayo!I118+[2]junio!I118+[2]julio!I118+[2]agosto!I118+[2]sept.!I89+[2]oct.!I90+[2]nov.!I118+[2]dic.!I109</f>
        <v>0</v>
      </c>
      <c r="J89" s="160">
        <f t="shared" si="2"/>
        <v>0</v>
      </c>
    </row>
    <row r="90" spans="1:10" ht="15" customHeight="1" thickBot="1" x14ac:dyDescent="0.25">
      <c r="A90" s="166" t="s">
        <v>10</v>
      </c>
      <c r="B90" s="167">
        <f>SUM(B55:B89)</f>
        <v>2457418</v>
      </c>
      <c r="C90" s="167">
        <f t="shared" ref="C90:I90" si="3">SUM(C55:C89)</f>
        <v>3693555</v>
      </c>
      <c r="D90" s="167">
        <f t="shared" si="3"/>
        <v>2215730</v>
      </c>
      <c r="E90" s="167">
        <f t="shared" si="3"/>
        <v>3138988</v>
      </c>
      <c r="F90" s="167">
        <f t="shared" si="3"/>
        <v>1437360</v>
      </c>
      <c r="G90" s="167">
        <f t="shared" si="3"/>
        <v>2916184</v>
      </c>
      <c r="H90" s="167">
        <f t="shared" si="3"/>
        <v>1422779</v>
      </c>
      <c r="I90" s="167">
        <f t="shared" si="3"/>
        <v>711917</v>
      </c>
      <c r="J90" s="167">
        <f>SUM(J55:J89)</f>
        <v>17993931</v>
      </c>
    </row>
    <row r="91" spans="1:10" x14ac:dyDescent="0.2">
      <c r="A91" s="156"/>
      <c r="B91" s="156"/>
      <c r="C91" s="156"/>
      <c r="D91" s="156"/>
      <c r="E91" s="156"/>
      <c r="F91" s="156"/>
      <c r="G91" s="156"/>
      <c r="H91" s="156"/>
      <c r="I91" s="156"/>
      <c r="J91" s="156"/>
    </row>
    <row r="92" spans="1:10" x14ac:dyDescent="0.2">
      <c r="A92" s="156"/>
      <c r="B92" s="156"/>
      <c r="C92" s="156"/>
      <c r="D92" s="156"/>
      <c r="E92" s="156"/>
      <c r="F92" s="156"/>
      <c r="G92" s="156"/>
      <c r="H92" s="156"/>
      <c r="I92" s="156"/>
      <c r="J92" s="156"/>
    </row>
    <row r="93" spans="1:10" x14ac:dyDescent="0.2">
      <c r="A93" s="156"/>
      <c r="B93" s="156"/>
      <c r="C93" s="156"/>
      <c r="D93" s="156"/>
      <c r="E93" s="156"/>
      <c r="F93" s="156"/>
      <c r="G93" s="156"/>
      <c r="H93" s="156"/>
      <c r="I93" s="156"/>
      <c r="J93" s="156"/>
    </row>
    <row r="94" spans="1:10" x14ac:dyDescent="0.2">
      <c r="A94" s="156"/>
      <c r="B94" s="156"/>
      <c r="C94" s="156"/>
      <c r="D94" s="156"/>
      <c r="E94" s="156"/>
      <c r="F94" s="156"/>
      <c r="G94" s="156"/>
      <c r="H94" s="156"/>
      <c r="I94" s="156"/>
      <c r="J94" s="156"/>
    </row>
    <row r="95" spans="1:10" x14ac:dyDescent="0.2">
      <c r="A95" s="156"/>
      <c r="B95" s="156"/>
      <c r="C95" s="156"/>
      <c r="D95" s="156"/>
      <c r="E95" s="156"/>
      <c r="F95" s="156"/>
      <c r="G95" s="156"/>
      <c r="H95" s="156"/>
      <c r="I95" s="156"/>
      <c r="J95" s="156"/>
    </row>
    <row r="96" spans="1:10" ht="15.75" x14ac:dyDescent="0.25">
      <c r="A96" s="124"/>
      <c r="B96" s="124"/>
      <c r="C96" s="124"/>
      <c r="D96" s="124"/>
      <c r="E96" s="124"/>
      <c r="F96" s="124"/>
      <c r="G96" s="124"/>
      <c r="H96" s="124"/>
      <c r="I96" s="124"/>
      <c r="J96" s="124"/>
    </row>
    <row r="97" spans="1:10" ht="15.75" x14ac:dyDescent="0.25">
      <c r="A97" s="240" t="s">
        <v>214</v>
      </c>
      <c r="B97" s="240"/>
      <c r="C97" s="240"/>
      <c r="D97" s="240"/>
      <c r="E97" s="240"/>
      <c r="F97" s="240"/>
      <c r="G97" s="240"/>
      <c r="H97" s="240"/>
      <c r="I97" s="240"/>
      <c r="J97" s="240"/>
    </row>
    <row r="98" spans="1:10" ht="13.5" thickBot="1" x14ac:dyDescent="0.25">
      <c r="A98" s="156"/>
      <c r="B98" s="156"/>
      <c r="C98" s="156"/>
      <c r="D98" s="156"/>
      <c r="E98" s="156"/>
      <c r="F98" s="156"/>
      <c r="G98" s="156"/>
      <c r="H98" s="156"/>
      <c r="I98" s="156"/>
      <c r="J98" s="156"/>
    </row>
    <row r="99" spans="1:10" ht="13.5" thickBot="1" x14ac:dyDescent="0.25">
      <c r="A99" s="119" t="s">
        <v>1</v>
      </c>
      <c r="B99" s="120" t="s">
        <v>2</v>
      </c>
      <c r="C99" s="121" t="s">
        <v>3</v>
      </c>
      <c r="D99" s="120" t="s">
        <v>4</v>
      </c>
      <c r="E99" s="121" t="s">
        <v>5</v>
      </c>
      <c r="F99" s="120" t="s">
        <v>6</v>
      </c>
      <c r="G99" s="121" t="s">
        <v>7</v>
      </c>
      <c r="H99" s="120" t="s">
        <v>8</v>
      </c>
      <c r="I99" s="121" t="s">
        <v>9</v>
      </c>
      <c r="J99" s="120" t="s">
        <v>10</v>
      </c>
    </row>
    <row r="100" spans="1:10" ht="20.100000000000001" customHeight="1" x14ac:dyDescent="0.2">
      <c r="A100" s="159" t="s">
        <v>133</v>
      </c>
      <c r="B100" s="160">
        <f>+[2]enero!B105+[2]feb.!B105+[2]marzo!B105+[2]abril!B104+[2]mayo!B159+[2]junio!B159+[2]julio!B162+[2]agosto!B159+[2]sept.!B103+[2]oct.!B103+[2]nov.!B160+[2]dic.!B140</f>
        <v>164380</v>
      </c>
      <c r="C100" s="160">
        <f>+[2]enero!C105+[2]feb.!C105+[2]marzo!C105+[2]abril!C104+[2]mayo!C159+[2]junio!C159+[2]julio!C162+[2]agosto!C159+[2]sept.!D103+[2]oct.!C103+[2]nov.!C160+[2]dic.!C140</f>
        <v>3674364</v>
      </c>
      <c r="D100" s="160">
        <f>+[2]enero!D105+[2]feb.!D105+[2]marzo!D105+[2]abril!D104+[2]mayo!D159+[2]junio!D159+[2]julio!D162+[2]agosto!D159+[2]sept.!C103+[2]oct.!D103+[2]nov.!D160+[2]dic.!D140</f>
        <v>3776973</v>
      </c>
      <c r="E100" s="160">
        <f>+[2]enero!E105+[2]feb.!E105+[2]marzo!E105+[2]abril!E104+[2]mayo!E159+[2]junio!E159+[2]julio!E162+[2]agosto!E159+[2]sept.!E103+[2]oct.!E103+[2]nov.!E160+[2]dic.!E140</f>
        <v>1957032</v>
      </c>
      <c r="F100" s="160">
        <f>+[2]enero!F105+[2]feb.!F105+[2]marzo!F105+[2]abril!F104+[2]mayo!F159+[2]junio!F159+[2]julio!F162+[2]agosto!F159+[2]sept.!F103+[2]oct.!F103+[2]nov.!F160+[2]dic.!F140</f>
        <v>112476</v>
      </c>
      <c r="G100" s="160">
        <f>+[2]enero!G105+[2]feb.!G105+[2]marzo!G105+[2]abril!G104+[2]mayo!G159+[2]junio!G159+[2]julio!G162+[2]agosto!G159+[2]sept.!G103+[2]oct.!G103+[2]nov.!G160+[2]dic.!G140</f>
        <v>11513</v>
      </c>
      <c r="H100" s="160">
        <f>+[2]enero!H105+[2]feb.!H105+[2]marzo!H105+[2]abril!H104+[2]mayo!H159+[2]junio!H159+[2]julio!H162+[2]agosto!H159+[2]sept.!H103+[2]oct.!H103+[2]nov.!H160+[2]dic.!H140</f>
        <v>487907</v>
      </c>
      <c r="I100" s="160">
        <f>+[2]enero!I105+[2]feb.!I105+[2]marzo!I105+[2]abril!I104+[2]mayo!I159+[2]junio!I159+[2]julio!I162+[2]agosto!I159+[2]sept.!I103+[2]oct.!I103+[2]nov.!I160+[2]dic.!I140</f>
        <v>156778</v>
      </c>
      <c r="J100" s="160">
        <f>SUM(B100:I100)</f>
        <v>10341423</v>
      </c>
    </row>
    <row r="101" spans="1:10" ht="20.100000000000001" customHeight="1" x14ac:dyDescent="0.2">
      <c r="A101" s="161" t="s">
        <v>134</v>
      </c>
      <c r="B101" s="160">
        <f>+[2]enero!B106+[2]feb.!B106+[2]marzo!B106+[2]abril!B105+[2]mayo!B160+[2]junio!B160+[2]julio!B163+[2]agosto!B160+[2]sept.!B104+[2]oct.!B104+[2]nov.!B161+[2]dic.!B141</f>
        <v>198564</v>
      </c>
      <c r="C101" s="160">
        <f>+[2]enero!C106+[2]feb.!C106+[2]marzo!C106+[2]abril!C105+[2]mayo!C160+[2]junio!C160+[2]julio!C163+[2]agosto!C160+[2]sept.!D104+[2]oct.!C104+[2]nov.!C161+[2]dic.!C141</f>
        <v>50247</v>
      </c>
      <c r="D101" s="160">
        <f>+[2]enero!D106+[2]feb.!D106+[2]marzo!D106+[2]abril!D105+[2]mayo!D160+[2]junio!D160+[2]julio!D163+[2]agosto!D160+[2]sept.!C104+[2]oct.!D104+[2]nov.!D161+[2]dic.!D141</f>
        <v>57477</v>
      </c>
      <c r="E101" s="160">
        <f>+[2]enero!E106+[2]feb.!E106+[2]marzo!E106+[2]abril!E105+[2]mayo!E160+[2]junio!E160+[2]julio!E163+[2]agosto!E160+[2]sept.!E104+[2]oct.!E104+[2]nov.!E161+[2]dic.!E141</f>
        <v>30660</v>
      </c>
      <c r="F101" s="160">
        <f>+[2]enero!F106+[2]feb.!F106+[2]marzo!F106+[2]abril!F105+[2]mayo!F160+[2]junio!F160+[2]julio!F163+[2]agosto!F160+[2]sept.!F104+[2]oct.!F104+[2]nov.!F161+[2]dic.!F141</f>
        <v>93673</v>
      </c>
      <c r="G101" s="160">
        <f>+[2]enero!G106+[2]feb.!G106+[2]marzo!G106+[2]abril!G105+[2]mayo!G160+[2]junio!G160+[2]julio!G163+[2]agosto!G160+[2]sept.!G104+[2]oct.!G104+[2]nov.!G161+[2]dic.!G141</f>
        <v>53631</v>
      </c>
      <c r="H101" s="160">
        <f>+[2]enero!H106+[2]feb.!H106+[2]marzo!H106+[2]abril!H105+[2]mayo!H160+[2]junio!H160+[2]julio!H163+[2]agosto!H160+[2]sept.!H104+[2]oct.!H104+[2]nov.!H161+[2]dic.!H141</f>
        <v>287657</v>
      </c>
      <c r="I101" s="160">
        <f>+[2]enero!I106+[2]feb.!I106+[2]marzo!I106+[2]abril!I105+[2]mayo!I160+[2]junio!I160+[2]julio!I163+[2]agosto!I160+[2]sept.!I104+[2]oct.!I104+[2]nov.!I161+[2]dic.!I141</f>
        <v>33102</v>
      </c>
      <c r="J101" s="160">
        <f>SUM(B101:I101)</f>
        <v>805011</v>
      </c>
    </row>
    <row r="102" spans="1:10" ht="20.100000000000001" customHeight="1" x14ac:dyDescent="0.2">
      <c r="A102" s="161" t="s">
        <v>135</v>
      </c>
      <c r="B102" s="160">
        <f>+[2]enero!B107+[2]feb.!B107+[2]marzo!B107+[2]abril!B106+[2]mayo!B161+[2]junio!B161+[2]julio!B164+[2]agosto!B161+[2]sept.!B105+[2]oct.!B105+[2]nov.!B162+[2]dic.!B142</f>
        <v>25573</v>
      </c>
      <c r="C102" s="160">
        <f>+[2]enero!C107+[2]feb.!C107+[2]marzo!C107+[2]abril!C106+[2]mayo!C161+[2]junio!C161+[2]julio!C164+[2]agosto!C161+[2]sept.!D105+[2]oct.!C105+[2]nov.!C162+[2]dic.!C142</f>
        <v>15988</v>
      </c>
      <c r="D102" s="160">
        <f>+[2]enero!D107+[2]feb.!D107+[2]marzo!D107+[2]abril!D106+[2]mayo!D161+[2]junio!D161+[2]julio!D164+[2]agosto!D161+[2]sept.!C105+[2]oct.!D105+[2]nov.!D162+[2]dic.!D142</f>
        <v>65751</v>
      </c>
      <c r="E102" s="160">
        <f>+[2]enero!E107+[2]feb.!E107+[2]marzo!E107+[2]abril!E106+[2]mayo!E161+[2]junio!E161+[2]julio!E164+[2]agosto!E161+[2]sept.!E105+[2]oct.!E105+[2]nov.!E162+[2]dic.!E142</f>
        <v>0</v>
      </c>
      <c r="F102" s="160">
        <f>+[2]enero!F107+[2]feb.!F107+[2]marzo!F107+[2]abril!F106+[2]mayo!F161+[2]junio!F161+[2]julio!F164+[2]agosto!F161+[2]sept.!F105+[2]oct.!F105+[2]nov.!F162+[2]dic.!F142</f>
        <v>403</v>
      </c>
      <c r="G102" s="160">
        <f>+[2]enero!G107+[2]feb.!G107+[2]marzo!G107+[2]abril!G106+[2]mayo!G161+[2]junio!G161+[2]julio!G164+[2]agosto!G161+[2]sept.!G105+[2]oct.!G105+[2]nov.!G162+[2]dic.!G142</f>
        <v>168623</v>
      </c>
      <c r="H102" s="160">
        <f>+[2]enero!H107+[2]feb.!H107+[2]marzo!H107+[2]abril!H106+[2]mayo!H161+[2]junio!H161+[2]julio!H164+[2]agosto!H161+[2]sept.!H105+[2]oct.!H105+[2]nov.!H162+[2]dic.!H142</f>
        <v>1875</v>
      </c>
      <c r="I102" s="160">
        <f>+[2]enero!I107+[2]feb.!I107+[2]marzo!I107+[2]abril!I106+[2]mayo!I161+[2]junio!I161+[2]julio!I164+[2]agosto!I161+[2]sept.!I105+[2]oct.!I105+[2]nov.!I162+[2]dic.!I142</f>
        <v>0</v>
      </c>
      <c r="J102" s="160">
        <f t="shared" ref="J102:J133" si="4">SUM(B102:I102)</f>
        <v>278213</v>
      </c>
    </row>
    <row r="103" spans="1:10" ht="20.100000000000001" customHeight="1" x14ac:dyDescent="0.2">
      <c r="A103" s="161" t="s">
        <v>136</v>
      </c>
      <c r="B103" s="160">
        <f>+[2]enero!B108+[2]feb.!B108+[2]marzo!B108+[2]abril!B107+[2]mayo!B162+[2]junio!B162+[2]julio!B165+[2]agosto!B162+[2]sept.!B106+[2]oct.!B106+[2]nov.!B163+[2]dic.!B143</f>
        <v>3401</v>
      </c>
      <c r="C103" s="160">
        <f>+[2]enero!C108+[2]feb.!C108+[2]marzo!C108+[2]abril!C107+[2]mayo!C162+[2]junio!C162+[2]julio!C165+[2]agosto!C162+[2]sept.!D106+[2]oct.!C106+[2]nov.!C163+[2]dic.!C143</f>
        <v>126030</v>
      </c>
      <c r="D103" s="160">
        <f>+[2]enero!D108+[2]feb.!D108+[2]marzo!D108+[2]abril!D107+[2]mayo!D162+[2]junio!D162+[2]julio!D165+[2]agosto!D162+[2]sept.!C106+[2]oct.!D106+[2]nov.!D163+[2]dic.!D143</f>
        <v>12342</v>
      </c>
      <c r="E103" s="160">
        <f>+[2]enero!E108+[2]feb.!E108+[2]marzo!E108+[2]abril!E107+[2]mayo!E162+[2]junio!E162+[2]julio!E165+[2]agosto!E162+[2]sept.!E106+[2]oct.!E106+[2]nov.!E163+[2]dic.!E143</f>
        <v>2324</v>
      </c>
      <c r="F103" s="160">
        <f>+[2]enero!F108+[2]feb.!F108+[2]marzo!F108+[2]abril!F107+[2]mayo!F162+[2]junio!F162+[2]julio!F165+[2]agosto!F162+[2]sept.!F106+[2]oct.!F106+[2]nov.!F163+[2]dic.!F143</f>
        <v>15641</v>
      </c>
      <c r="G103" s="160">
        <f>+[2]enero!G108+[2]feb.!G108+[2]marzo!G108+[2]abril!G107+[2]mayo!G162+[2]junio!G162+[2]julio!G165+[2]agosto!G162+[2]sept.!G106+[2]oct.!G106+[2]nov.!G163+[2]dic.!G143</f>
        <v>30962</v>
      </c>
      <c r="H103" s="160">
        <f>+[2]enero!H108+[2]feb.!H108+[2]marzo!H108+[2]abril!H107+[2]mayo!H162+[2]junio!H162+[2]julio!H165+[2]agosto!H162+[2]sept.!H106+[2]oct.!H106+[2]nov.!H163+[2]dic.!H143</f>
        <v>1371</v>
      </c>
      <c r="I103" s="160">
        <f>+[2]enero!I108+[2]feb.!I108+[2]marzo!I108+[2]abril!I107+[2]mayo!I162+[2]junio!I162+[2]julio!I165+[2]agosto!I162+[2]sept.!I106+[2]oct.!I106+[2]nov.!I163+[2]dic.!I143</f>
        <v>56437</v>
      </c>
      <c r="J103" s="160">
        <f t="shared" si="4"/>
        <v>248508</v>
      </c>
    </row>
    <row r="104" spans="1:10" ht="20.100000000000001" customHeight="1" x14ac:dyDescent="0.2">
      <c r="A104" s="161" t="s">
        <v>137</v>
      </c>
      <c r="B104" s="160">
        <f>+[2]enero!B109+[2]feb.!B109+[2]marzo!B109+[2]abril!B108+[2]mayo!B163+[2]junio!B163+[2]julio!B166+[2]agosto!B163+[2]sept.!B107+[2]oct.!B107+[2]nov.!B164+[2]dic.!B144</f>
        <v>506</v>
      </c>
      <c r="C104" s="160">
        <f>+[2]enero!C109+[2]feb.!C109+[2]marzo!C109+[2]abril!C108+[2]mayo!C163+[2]junio!C163+[2]julio!C166+[2]agosto!C163+[2]sept.!D107+[2]oct.!C107+[2]nov.!C164+[2]dic.!C144</f>
        <v>769</v>
      </c>
      <c r="D104" s="160">
        <f>+[2]enero!D109+[2]feb.!D109+[2]marzo!D109+[2]abril!D108+[2]mayo!D163+[2]junio!D163+[2]julio!D166+[2]agosto!D163+[2]sept.!C107+[2]oct.!D107+[2]nov.!D164+[2]dic.!D144</f>
        <v>9836</v>
      </c>
      <c r="E104" s="160">
        <f>+[2]enero!E109+[2]feb.!E109+[2]marzo!E109+[2]abril!E108+[2]mayo!E163+[2]junio!E163+[2]julio!E166+[2]agosto!E163+[2]sept.!E107+[2]oct.!E107+[2]nov.!E164+[2]dic.!E144</f>
        <v>0</v>
      </c>
      <c r="F104" s="160">
        <f>+[2]enero!F109+[2]feb.!F109+[2]marzo!F109+[2]abril!F108+[2]mayo!F163+[2]junio!F163+[2]julio!F166+[2]agosto!F163+[2]sept.!F107+[2]oct.!F107+[2]nov.!F164+[2]dic.!F144</f>
        <v>638</v>
      </c>
      <c r="G104" s="160">
        <f>+[2]enero!G109+[2]feb.!G109+[2]marzo!G109+[2]abril!G108+[2]mayo!G163+[2]junio!G163+[2]julio!G166+[2]agosto!G163+[2]sept.!G107+[2]oct.!G107+[2]nov.!G164+[2]dic.!G144</f>
        <v>56</v>
      </c>
      <c r="H104" s="160">
        <f>+[2]enero!H109+[2]feb.!H109+[2]marzo!H109+[2]abril!H108+[2]mayo!H163+[2]junio!H163+[2]julio!H166+[2]agosto!H163+[2]sept.!H107+[2]oct.!H107+[2]nov.!H164+[2]dic.!H144</f>
        <v>46384</v>
      </c>
      <c r="I104" s="160">
        <f>+[2]enero!I109+[2]feb.!I109+[2]marzo!I109+[2]abril!I108+[2]mayo!I163+[2]junio!I163+[2]julio!I166+[2]agosto!I163+[2]sept.!I107+[2]oct.!I107+[2]nov.!I164+[2]dic.!I144</f>
        <v>2969</v>
      </c>
      <c r="J104" s="160">
        <f t="shared" si="4"/>
        <v>61158</v>
      </c>
    </row>
    <row r="105" spans="1:10" ht="20.100000000000001" customHeight="1" x14ac:dyDescent="0.2">
      <c r="A105" s="161" t="s">
        <v>138</v>
      </c>
      <c r="B105" s="160">
        <f>+[2]enero!B110+[2]feb.!B110+[2]marzo!B110+[2]abril!B109+[2]mayo!B164+[2]junio!B164+[2]julio!B167+[2]agosto!B164+[2]sept.!B108+[2]oct.!B108+[2]nov.!B165+[2]dic.!B145</f>
        <v>41503</v>
      </c>
      <c r="C105" s="160">
        <f>+[2]enero!C110+[2]feb.!C110+[2]marzo!C110+[2]abril!C109+[2]mayo!C164+[2]junio!C164+[2]julio!C167+[2]agosto!C164+[2]sept.!D108+[2]oct.!C108+[2]nov.!C165+[2]dic.!C145</f>
        <v>6252</v>
      </c>
      <c r="D105" s="160">
        <f>+[2]enero!D110+[2]feb.!D110+[2]marzo!D110+[2]abril!D109+[2]mayo!D164+[2]junio!D164+[2]julio!D167+[2]agosto!D164+[2]sept.!C108+[2]oct.!D108+[2]nov.!D165+[2]dic.!D145</f>
        <v>29897</v>
      </c>
      <c r="E105" s="160">
        <f>+[2]enero!E110+[2]feb.!E110+[2]marzo!E110+[2]abril!E109+[2]mayo!E164+[2]junio!E164+[2]julio!E167+[2]agosto!E164+[2]sept.!E108+[2]oct.!E108+[2]nov.!E165+[2]dic.!E145</f>
        <v>45571</v>
      </c>
      <c r="F105" s="160">
        <f>+[2]enero!F110+[2]feb.!F110+[2]marzo!F110+[2]abril!F109+[2]mayo!F164+[2]junio!F164+[2]julio!F167+[2]agosto!F164+[2]sept.!F108+[2]oct.!F108+[2]nov.!F165+[2]dic.!F145</f>
        <v>38021</v>
      </c>
      <c r="G105" s="160">
        <f>+[2]enero!G110+[2]feb.!G110+[2]marzo!G110+[2]abril!G109+[2]mayo!G164+[2]junio!G164+[2]julio!G167+[2]agosto!G164+[2]sept.!G108+[2]oct.!G108+[2]nov.!G165+[2]dic.!G145</f>
        <v>26099</v>
      </c>
      <c r="H105" s="160">
        <f>+[2]enero!H110+[2]feb.!H110+[2]marzo!H110+[2]abril!H109+[2]mayo!H164+[2]junio!H164+[2]julio!H167+[2]agosto!H164+[2]sept.!H108+[2]oct.!H108+[2]nov.!H165+[2]dic.!H145</f>
        <v>320648</v>
      </c>
      <c r="I105" s="160">
        <f>+[2]enero!I110+[2]feb.!I110+[2]marzo!I110+[2]abril!I109+[2]mayo!I164+[2]junio!I164+[2]julio!I167+[2]agosto!I164+[2]sept.!I108+[2]oct.!I108+[2]nov.!I165+[2]dic.!I145</f>
        <v>54507</v>
      </c>
      <c r="J105" s="160">
        <f t="shared" si="4"/>
        <v>562498</v>
      </c>
    </row>
    <row r="106" spans="1:10" ht="20.100000000000001" customHeight="1" x14ac:dyDescent="0.2">
      <c r="A106" s="161" t="s">
        <v>139</v>
      </c>
      <c r="B106" s="160">
        <f>+[2]enero!B111+[2]feb.!B111+[2]marzo!B111+[2]abril!B110+[2]mayo!B165+[2]junio!B165+[2]julio!B168+[2]agosto!B165+[2]sept.!B109+[2]oct.!B109+[2]nov.!B166+[2]dic.!B146</f>
        <v>4789</v>
      </c>
      <c r="C106" s="160">
        <f>+[2]enero!C111+[2]feb.!C111+[2]marzo!C111+[2]abril!C110+[2]mayo!C165+[2]junio!C165+[2]julio!C168+[2]agosto!C165+[2]sept.!D109+[2]oct.!C109+[2]nov.!C166+[2]dic.!C146</f>
        <v>5371</v>
      </c>
      <c r="D106" s="160">
        <f>+[2]enero!D111+[2]feb.!D111+[2]marzo!D111+[2]abril!D110+[2]mayo!D165+[2]junio!D165+[2]julio!D168+[2]agosto!D165+[2]sept.!C109+[2]oct.!D109+[2]nov.!D166+[2]dic.!D146</f>
        <v>6523</v>
      </c>
      <c r="E106" s="160">
        <f>+[2]enero!E111+[2]feb.!E111+[2]marzo!E111+[2]abril!E110+[2]mayo!E165+[2]junio!E165+[2]julio!E168+[2]agosto!E165+[2]sept.!E109+[2]oct.!E109+[2]nov.!E166+[2]dic.!E146</f>
        <v>7338</v>
      </c>
      <c r="F106" s="160">
        <f>+[2]enero!F111+[2]feb.!F111+[2]marzo!F111+[2]abril!F110+[2]mayo!F165+[2]junio!F165+[2]julio!F168+[2]agosto!F165+[2]sept.!F109+[2]oct.!F109+[2]nov.!F166+[2]dic.!F146</f>
        <v>5606</v>
      </c>
      <c r="G106" s="160">
        <f>+[2]enero!G111+[2]feb.!G111+[2]marzo!G111+[2]abril!G110+[2]mayo!G165+[2]junio!G165+[2]julio!G168+[2]agosto!G165+[2]sept.!G109+[2]oct.!G109+[2]nov.!G166+[2]dic.!G146</f>
        <v>24485</v>
      </c>
      <c r="H106" s="160">
        <f>+[2]enero!H111+[2]feb.!H111+[2]marzo!H111+[2]abril!H110+[2]mayo!H165+[2]junio!H165+[2]julio!H168+[2]agosto!H165+[2]sept.!H109+[2]oct.!H109+[2]nov.!H166+[2]dic.!H146</f>
        <v>27326</v>
      </c>
      <c r="I106" s="160">
        <f>+[2]enero!I111+[2]feb.!I111+[2]marzo!I111+[2]abril!I110+[2]mayo!I165+[2]junio!I165+[2]julio!I168+[2]agosto!I165+[2]sept.!I109+[2]oct.!I109+[2]nov.!I166+[2]dic.!I146</f>
        <v>13914</v>
      </c>
      <c r="J106" s="160">
        <f t="shared" si="4"/>
        <v>95352</v>
      </c>
    </row>
    <row r="107" spans="1:10" ht="20.100000000000001" customHeight="1" x14ac:dyDescent="0.2">
      <c r="A107" s="161" t="s">
        <v>140</v>
      </c>
      <c r="B107" s="160">
        <f>+[2]enero!B112+[2]feb.!B112+[2]marzo!B112+[2]abril!B111+[2]mayo!B166+[2]junio!B166+[2]julio!B169+[2]agosto!B166+[2]sept.!B110+[2]oct.!B110+[2]nov.!B167+[2]dic.!B147</f>
        <v>341</v>
      </c>
      <c r="C107" s="160">
        <f>+[2]enero!C112+[2]feb.!C112+[2]marzo!C112+[2]abril!C111+[2]mayo!C166+[2]junio!C166+[2]julio!C169+[2]agosto!C166+[2]sept.!D110+[2]oct.!C110+[2]nov.!C167+[2]dic.!C147</f>
        <v>0</v>
      </c>
      <c r="D107" s="160">
        <f>+[2]enero!D112+[2]feb.!D112+[2]marzo!D112+[2]abril!D111+[2]mayo!D166+[2]junio!D166+[2]julio!D169+[2]agosto!D166+[2]sept.!C110+[2]oct.!D110+[2]nov.!D167+[2]dic.!D147</f>
        <v>80</v>
      </c>
      <c r="E107" s="160">
        <f>+[2]enero!E112+[2]feb.!E112+[2]marzo!E112+[2]abril!E111+[2]mayo!E166+[2]junio!E166+[2]julio!E169+[2]agosto!E166+[2]sept.!E110+[2]oct.!E110+[2]nov.!E167+[2]dic.!E147</f>
        <v>148</v>
      </c>
      <c r="F107" s="160">
        <f>+[2]enero!F112+[2]feb.!F112+[2]marzo!F112+[2]abril!F111+[2]mayo!F166+[2]junio!F166+[2]julio!F169+[2]agosto!F166+[2]sept.!F110+[2]oct.!F110+[2]nov.!F167+[2]dic.!F147</f>
        <v>533</v>
      </c>
      <c r="G107" s="160">
        <f>+[2]enero!G112+[2]feb.!G112+[2]marzo!G112+[2]abril!G111+[2]mayo!G166+[2]junio!G166+[2]julio!G169+[2]agosto!G166+[2]sept.!G110+[2]oct.!G110+[2]nov.!G167+[2]dic.!G147</f>
        <v>2640</v>
      </c>
      <c r="H107" s="160">
        <f>+[2]enero!H112+[2]feb.!H112+[2]marzo!H112+[2]abril!H111+[2]mayo!H166+[2]junio!H166+[2]julio!H169+[2]agosto!H166+[2]sept.!H110+[2]oct.!H110+[2]nov.!H167+[2]dic.!H147</f>
        <v>5514</v>
      </c>
      <c r="I107" s="160">
        <f>+[2]enero!I112+[2]feb.!I112+[2]marzo!I112+[2]abril!I111+[2]mayo!I166+[2]junio!I166+[2]julio!I169+[2]agosto!I166+[2]sept.!I110+[2]oct.!I110+[2]nov.!I167+[2]dic.!I147</f>
        <v>0</v>
      </c>
      <c r="J107" s="160">
        <f t="shared" si="4"/>
        <v>9256</v>
      </c>
    </row>
    <row r="108" spans="1:10" ht="20.100000000000001" customHeight="1" x14ac:dyDescent="0.2">
      <c r="A108" s="161" t="s">
        <v>141</v>
      </c>
      <c r="B108" s="160">
        <f>+[2]enero!B113+[2]feb.!B113+[2]marzo!B113+[2]abril!B112+[2]mayo!B167+[2]junio!B167+[2]julio!B170+[2]agosto!B167+[2]sept.!B111+[2]oct.!B111+[2]nov.!B168+[2]dic.!B148</f>
        <v>46441</v>
      </c>
      <c r="C108" s="160">
        <f>+[2]enero!C113+[2]feb.!C113+[2]marzo!C113+[2]abril!C112+[2]mayo!C167+[2]junio!C167+[2]julio!C170+[2]agosto!C167+[2]sept.!D111+[2]oct.!C111+[2]nov.!C168+[2]dic.!C148</f>
        <v>8263</v>
      </c>
      <c r="D108" s="160">
        <f>+[2]enero!D113+[2]feb.!D113+[2]marzo!D113+[2]abril!D112+[2]mayo!D167+[2]junio!D167+[2]julio!D170+[2]agosto!D167+[2]sept.!C111+[2]oct.!D111+[2]nov.!D168+[2]dic.!D148</f>
        <v>26232</v>
      </c>
      <c r="E108" s="160">
        <f>+[2]enero!E113+[2]feb.!E113+[2]marzo!E113+[2]abril!E112+[2]mayo!E167+[2]junio!E167+[2]julio!E170+[2]agosto!E167+[2]sept.!E111+[2]oct.!E111+[2]nov.!E168+[2]dic.!E148</f>
        <v>2803</v>
      </c>
      <c r="F108" s="160">
        <f>+[2]enero!F113+[2]feb.!F113+[2]marzo!F113+[2]abril!F112+[2]mayo!F167+[2]junio!F167+[2]julio!F170+[2]agosto!F167+[2]sept.!F111+[2]oct.!F111+[2]nov.!F168+[2]dic.!F148</f>
        <v>51468</v>
      </c>
      <c r="G108" s="160">
        <f>+[2]enero!G113+[2]feb.!G113+[2]marzo!G113+[2]abril!G112+[2]mayo!G167+[2]junio!G167+[2]julio!G170+[2]agosto!G167+[2]sept.!G111+[2]oct.!G111+[2]nov.!G168+[2]dic.!G148</f>
        <v>146033</v>
      </c>
      <c r="H108" s="160">
        <f>+[2]enero!H113+[2]feb.!H113+[2]marzo!H113+[2]abril!H112+[2]mayo!H167+[2]junio!H167+[2]julio!H170+[2]agosto!H167+[2]sept.!H111+[2]oct.!H111+[2]nov.!H168+[2]dic.!H148</f>
        <v>154104</v>
      </c>
      <c r="I108" s="160">
        <f>+[2]enero!I113+[2]feb.!I113+[2]marzo!I113+[2]abril!I112+[2]mayo!I167+[2]junio!I167+[2]julio!I170+[2]agosto!I167+[2]sept.!I111+[2]oct.!I111+[2]nov.!I168+[2]dic.!I148</f>
        <v>7680</v>
      </c>
      <c r="J108" s="160">
        <f t="shared" si="4"/>
        <v>443024</v>
      </c>
    </row>
    <row r="109" spans="1:10" ht="20.100000000000001" customHeight="1" x14ac:dyDescent="0.2">
      <c r="A109" s="161" t="s">
        <v>142</v>
      </c>
      <c r="B109" s="160">
        <f>+[2]enero!B114+[2]feb.!B114+[2]marzo!B114+[2]abril!B113+[2]mayo!B168+[2]junio!B168+[2]julio!B171+[2]agosto!B168+[2]sept.!B112+[2]oct.!B112+[2]nov.!B169+[2]dic.!B149</f>
        <v>110925</v>
      </c>
      <c r="C109" s="160">
        <f>+[2]enero!C114+[2]feb.!C114+[2]marzo!C114+[2]abril!C113+[2]mayo!C168+[2]junio!C168+[2]julio!C171+[2]agosto!C168+[2]sept.!D112+[2]oct.!C112+[2]nov.!C169+[2]dic.!C149</f>
        <v>46748</v>
      </c>
      <c r="D109" s="160">
        <f>+[2]enero!D114+[2]feb.!D114+[2]marzo!D114+[2]abril!D113+[2]mayo!D168+[2]junio!D168+[2]julio!D171+[2]agosto!D168+[2]sept.!C112+[2]oct.!D112+[2]nov.!D169+[2]dic.!D149</f>
        <v>23530</v>
      </c>
      <c r="E109" s="160">
        <f>+[2]enero!E114+[2]feb.!E114+[2]marzo!E114+[2]abril!E113+[2]mayo!E168+[2]junio!E168+[2]julio!E171+[2]agosto!E168+[2]sept.!E112+[2]oct.!E112+[2]nov.!E169+[2]dic.!E149</f>
        <v>165734</v>
      </c>
      <c r="F109" s="160">
        <f>+[2]enero!F114+[2]feb.!F114+[2]marzo!F114+[2]abril!F113+[2]mayo!F168+[2]junio!F168+[2]julio!F171+[2]agosto!F168+[2]sept.!F112+[2]oct.!F112+[2]nov.!F169+[2]dic.!F149</f>
        <v>83194</v>
      </c>
      <c r="G109" s="160">
        <f>+[2]enero!G114+[2]feb.!G114+[2]marzo!G114+[2]abril!G113+[2]mayo!G168+[2]junio!G168+[2]julio!G171+[2]agosto!G168+[2]sept.!G112+[2]oct.!G112+[2]nov.!G169+[2]dic.!G149</f>
        <v>28691</v>
      </c>
      <c r="H109" s="160">
        <f>+[2]enero!H114+[2]feb.!H114+[2]marzo!H114+[2]abril!H113+[2]mayo!H168+[2]junio!H168+[2]julio!H171+[2]agosto!H168+[2]sept.!H112+[2]oct.!H112+[2]nov.!H169+[2]dic.!H149</f>
        <v>235710</v>
      </c>
      <c r="I109" s="160">
        <f>+[2]enero!I114+[2]feb.!I114+[2]marzo!I114+[2]abril!I113+[2]mayo!I168+[2]junio!I168+[2]julio!I171+[2]agosto!I168+[2]sept.!I112+[2]oct.!I112+[2]nov.!I169+[2]dic.!I149</f>
        <v>18217</v>
      </c>
      <c r="J109" s="160">
        <f t="shared" si="4"/>
        <v>712749</v>
      </c>
    </row>
    <row r="110" spans="1:10" ht="20.100000000000001" customHeight="1" x14ac:dyDescent="0.2">
      <c r="A110" s="161" t="s">
        <v>143</v>
      </c>
      <c r="B110" s="160">
        <f>+[2]enero!B115+[2]feb.!B115+[2]marzo!B115+[2]abril!B114+[2]mayo!B169+[2]junio!B169+[2]julio!B172+[2]agosto!B169+[2]sept.!B113+[2]oct.!B113+[2]nov.!B170+[2]dic.!B150</f>
        <v>675</v>
      </c>
      <c r="C110" s="160">
        <f>+[2]enero!C115+[2]feb.!C115+[2]marzo!C115+[2]abril!C114+[2]mayo!C169+[2]junio!C169+[2]julio!C172+[2]agosto!C169+[2]sept.!D113+[2]oct.!C113+[2]nov.!C170+[2]dic.!C150</f>
        <v>72799</v>
      </c>
      <c r="D110" s="160">
        <f>+[2]enero!D115+[2]feb.!D115+[2]marzo!D115+[2]abril!D114+[2]mayo!D169+[2]junio!D169+[2]julio!D172+[2]agosto!D169+[2]sept.!C113+[2]oct.!D113+[2]nov.!D170+[2]dic.!D150</f>
        <v>1125</v>
      </c>
      <c r="E110" s="160">
        <f>+[2]enero!E115+[2]feb.!E115+[2]marzo!E115+[2]abril!E114+[2]mayo!E169+[2]junio!E169+[2]julio!E172+[2]agosto!E169+[2]sept.!E113+[2]oct.!E113+[2]nov.!E170+[2]dic.!E150</f>
        <v>2562</v>
      </c>
      <c r="F110" s="160">
        <f>+[2]enero!F115+[2]feb.!F115+[2]marzo!F115+[2]abril!F114+[2]mayo!F169+[2]junio!F169+[2]julio!F172+[2]agosto!F169+[2]sept.!F113+[2]oct.!F113+[2]nov.!F170+[2]dic.!F150</f>
        <v>180955</v>
      </c>
      <c r="G110" s="160">
        <f>+[2]enero!G115+[2]feb.!G115+[2]marzo!G115+[2]abril!G114+[2]mayo!G169+[2]junio!G169+[2]julio!G172+[2]agosto!G169+[2]sept.!G113+[2]oct.!G113+[2]nov.!G170+[2]dic.!G150</f>
        <v>88540</v>
      </c>
      <c r="H110" s="160">
        <f>+[2]enero!H115+[2]feb.!H115+[2]marzo!H115+[2]abril!H114+[2]mayo!H169+[2]junio!H169+[2]julio!H172+[2]agosto!H169+[2]sept.!H113+[2]oct.!H113+[2]nov.!H170+[2]dic.!H150</f>
        <v>2712</v>
      </c>
      <c r="I110" s="160">
        <f>+[2]enero!I115+[2]feb.!I115+[2]marzo!I115+[2]abril!I114+[2]mayo!I169+[2]junio!I169+[2]julio!I172+[2]agosto!I169+[2]sept.!I113+[2]oct.!I113+[2]nov.!I170+[2]dic.!I150</f>
        <v>48393</v>
      </c>
      <c r="J110" s="160">
        <f t="shared" si="4"/>
        <v>397761</v>
      </c>
    </row>
    <row r="111" spans="1:10" ht="20.100000000000001" customHeight="1" x14ac:dyDescent="0.2">
      <c r="A111" s="161" t="s">
        <v>144</v>
      </c>
      <c r="B111" s="160">
        <f>+[2]enero!B116+[2]feb.!B116+[2]marzo!B116+[2]abril!B115+[2]mayo!B170+[2]junio!B170+[2]julio!B173+[2]agosto!B170+[2]sept.!B114+[2]oct.!B114+[2]nov.!B171+[2]dic.!B151</f>
        <v>0</v>
      </c>
      <c r="C111" s="160">
        <f>+[2]enero!C116+[2]feb.!C116+[2]marzo!C116+[2]abril!C115+[2]mayo!C170+[2]junio!C170+[2]julio!C173+[2]agosto!C170+[2]sept.!D114+[2]oct.!C114+[2]nov.!C171+[2]dic.!C151</f>
        <v>0</v>
      </c>
      <c r="D111" s="160">
        <f>+[2]enero!D116+[2]feb.!D116+[2]marzo!D116+[2]abril!D115+[2]mayo!D170+[2]junio!D170+[2]julio!D173+[2]agosto!D170+[2]sept.!C114+[2]oct.!D114+[2]nov.!D171+[2]dic.!D151</f>
        <v>0</v>
      </c>
      <c r="E111" s="160">
        <f>+[2]enero!E116+[2]feb.!E116+[2]marzo!E116+[2]abril!E115+[2]mayo!E170+[2]junio!E170+[2]julio!E173+[2]agosto!E170+[2]sept.!E114+[2]oct.!E114+[2]nov.!E171+[2]dic.!E151</f>
        <v>1262604</v>
      </c>
      <c r="F111" s="160">
        <f>+[2]enero!F116+[2]feb.!F116+[2]marzo!F116+[2]abril!F115+[2]mayo!F170+[2]junio!F170+[2]julio!F173+[2]agosto!F170+[2]sept.!F114+[2]oct.!F114+[2]nov.!F171+[2]dic.!F151</f>
        <v>110130</v>
      </c>
      <c r="G111" s="160">
        <f>+[2]enero!G116+[2]feb.!G116+[2]marzo!G116+[2]abril!G115+[2]mayo!G170+[2]junio!G170+[2]julio!G173+[2]agosto!G170+[2]sept.!G114+[2]oct.!G114+[2]nov.!G171+[2]dic.!G151</f>
        <v>46927</v>
      </c>
      <c r="H111" s="160">
        <f>+[2]enero!H116+[2]feb.!H116+[2]marzo!H116+[2]abril!H115+[2]mayo!H170+[2]junio!H170+[2]julio!H173+[2]agosto!H170+[2]sept.!H114+[2]oct.!H114+[2]nov.!H171+[2]dic.!H151</f>
        <v>3507</v>
      </c>
      <c r="I111" s="160">
        <f>+[2]enero!I116+[2]feb.!I116+[2]marzo!I116+[2]abril!I115+[2]mayo!I170+[2]junio!I170+[2]julio!I173+[2]agosto!I170+[2]sept.!I114+[2]oct.!I114+[2]nov.!I171+[2]dic.!I151</f>
        <v>3299</v>
      </c>
      <c r="J111" s="160">
        <f t="shared" si="4"/>
        <v>1426467</v>
      </c>
    </row>
    <row r="112" spans="1:10" ht="20.100000000000001" customHeight="1" x14ac:dyDescent="0.2">
      <c r="A112" s="161" t="s">
        <v>145</v>
      </c>
      <c r="B112" s="160">
        <f>+[2]enero!B117+[2]feb.!B117+[2]marzo!B117+[2]abril!B116+[2]mayo!B171+[2]junio!B171+[2]julio!B174+[2]agosto!B171+[2]sept.!B115+[2]oct.!B115+[2]nov.!B172+[2]dic.!B152</f>
        <v>45578</v>
      </c>
      <c r="C112" s="160">
        <f>+[2]enero!C117+[2]feb.!C117+[2]marzo!C117+[2]abril!C116+[2]mayo!C171+[2]junio!C171+[2]julio!C174+[2]agosto!C171+[2]sept.!D115+[2]oct.!C115+[2]nov.!C172+[2]dic.!C152</f>
        <v>408573</v>
      </c>
      <c r="D112" s="160">
        <f>+[2]enero!D117+[2]feb.!D117+[2]marzo!D117+[2]abril!D116+[2]mayo!D171+[2]junio!D171+[2]julio!D174+[2]agosto!D171+[2]sept.!C115+[2]oct.!D115+[2]nov.!D172+[2]dic.!D152</f>
        <v>3037</v>
      </c>
      <c r="E112" s="160">
        <f>+[2]enero!E117+[2]feb.!E117+[2]marzo!E117+[2]abril!E116+[2]mayo!E171+[2]junio!E171+[2]julio!E174+[2]agosto!E171+[2]sept.!E115+[2]oct.!E115+[2]nov.!E172+[2]dic.!E152</f>
        <v>82152</v>
      </c>
      <c r="F112" s="160">
        <f>+[2]enero!F117+[2]feb.!F117+[2]marzo!F117+[2]abril!F116+[2]mayo!F171+[2]junio!F171+[2]julio!F174+[2]agosto!F171+[2]sept.!F115+[2]oct.!F115+[2]nov.!F172+[2]dic.!F152</f>
        <v>239187</v>
      </c>
      <c r="G112" s="160">
        <f>+[2]enero!G117+[2]feb.!G117+[2]marzo!G117+[2]abril!G116+[2]mayo!G171+[2]junio!G171+[2]julio!G174+[2]agosto!G171+[2]sept.!G115+[2]oct.!G115+[2]nov.!G172+[2]dic.!G152</f>
        <v>48386</v>
      </c>
      <c r="H112" s="160">
        <f>+[2]enero!H117+[2]feb.!H117+[2]marzo!H117+[2]abril!H116+[2]mayo!H171+[2]junio!H171+[2]julio!H174+[2]agosto!H171+[2]sept.!H115+[2]oct.!H115+[2]nov.!H172+[2]dic.!H152</f>
        <v>4050</v>
      </c>
      <c r="I112" s="160">
        <f>+[2]enero!I117+[2]feb.!I117+[2]marzo!I117+[2]abril!I116+[2]mayo!I171+[2]junio!I171+[2]julio!I174+[2]agosto!I171+[2]sept.!I115+[2]oct.!I115+[2]nov.!I172+[2]dic.!I152</f>
        <v>39667</v>
      </c>
      <c r="J112" s="160">
        <f t="shared" si="4"/>
        <v>870630</v>
      </c>
    </row>
    <row r="113" spans="1:10" ht="20.100000000000001" customHeight="1" x14ac:dyDescent="0.2">
      <c r="A113" s="161" t="s">
        <v>146</v>
      </c>
      <c r="B113" s="160">
        <f>+[2]enero!B118+[2]feb.!B118+[2]marzo!B118+[2]abril!B117+[2]mayo!B172+[2]junio!B172+[2]julio!B175+[2]agosto!B172+[2]sept.!B116+[2]oct.!B116+[2]nov.!B173+[2]dic.!B153</f>
        <v>705797</v>
      </c>
      <c r="C113" s="160">
        <f>+[2]enero!C118+[2]feb.!C118+[2]marzo!C118+[2]abril!C117+[2]mayo!C172+[2]junio!C172+[2]julio!C175+[2]agosto!C172+[2]sept.!D116+[2]oct.!C116+[2]nov.!C173+[2]dic.!C153</f>
        <v>133313</v>
      </c>
      <c r="D113" s="160">
        <f>+[2]enero!D118+[2]feb.!D118+[2]marzo!D118+[2]abril!D117+[2]mayo!D172+[2]junio!D172+[2]julio!D175+[2]agosto!D172+[2]sept.!C116+[2]oct.!D116+[2]nov.!D173+[2]dic.!D153</f>
        <v>451226</v>
      </c>
      <c r="E113" s="160">
        <f>+[2]enero!E118+[2]feb.!E118+[2]marzo!E118+[2]abril!E117+[2]mayo!E172+[2]junio!E172+[2]julio!E175+[2]agosto!E172+[2]sept.!E116+[2]oct.!E116+[2]nov.!E173+[2]dic.!E153</f>
        <v>713333</v>
      </c>
      <c r="F113" s="160">
        <f>+[2]enero!F118+[2]feb.!F118+[2]marzo!F118+[2]abril!F117+[2]mayo!F172+[2]junio!F172+[2]julio!F175+[2]agosto!F172+[2]sept.!F116+[2]oct.!F116+[2]nov.!F173+[2]dic.!F153</f>
        <v>378960</v>
      </c>
      <c r="G113" s="160">
        <f>+[2]enero!G118+[2]feb.!G118+[2]marzo!G118+[2]abril!G117+[2]mayo!G172+[2]junio!G172+[2]julio!G175+[2]agosto!G172+[2]sept.!G116+[2]oct.!G116+[2]nov.!G173+[2]dic.!G153</f>
        <v>62094</v>
      </c>
      <c r="H113" s="160">
        <f>+[2]enero!H118+[2]feb.!H118+[2]marzo!H118+[2]abril!H117+[2]mayo!H172+[2]junio!H172+[2]julio!H175+[2]agosto!H172+[2]sept.!H116+[2]oct.!H116+[2]nov.!H173+[2]dic.!H153</f>
        <v>202061</v>
      </c>
      <c r="I113" s="160">
        <f>+[2]enero!I118+[2]feb.!I118+[2]marzo!I118+[2]abril!I117+[2]mayo!I172+[2]junio!I172+[2]julio!I175+[2]agosto!I172+[2]sept.!I116+[2]oct.!I116+[2]nov.!I173+[2]dic.!I153</f>
        <v>84089</v>
      </c>
      <c r="J113" s="160">
        <f t="shared" si="4"/>
        <v>2730873</v>
      </c>
    </row>
    <row r="114" spans="1:10" ht="20.100000000000001" customHeight="1" x14ac:dyDescent="0.2">
      <c r="A114" s="161" t="s">
        <v>147</v>
      </c>
      <c r="B114" s="160">
        <f>+[2]enero!B119+[2]feb.!B119+[2]marzo!B119+[2]abril!B118+[2]mayo!B173+[2]junio!B173+[2]julio!B176+[2]agosto!B173+[2]sept.!B117+[2]oct.!B117+[2]nov.!B174+[2]dic.!B154</f>
        <v>127171</v>
      </c>
      <c r="C114" s="160">
        <f>+[2]enero!C119+[2]feb.!C119+[2]marzo!C119+[2]abril!C118+[2]mayo!C173+[2]junio!C173+[2]julio!C176+[2]agosto!C173+[2]sept.!D117+[2]oct.!C117+[2]nov.!C174+[2]dic.!C154</f>
        <v>11328</v>
      </c>
      <c r="D114" s="160">
        <f>+[2]enero!D119+[2]feb.!D119+[2]marzo!D119+[2]abril!D118+[2]mayo!D173+[2]junio!D173+[2]julio!D176+[2]agosto!D173+[2]sept.!C117+[2]oct.!D117+[2]nov.!D174+[2]dic.!D154</f>
        <v>116496</v>
      </c>
      <c r="E114" s="160">
        <f>+[2]enero!E119+[2]feb.!E119+[2]marzo!E119+[2]abril!E118+[2]mayo!E173+[2]junio!E173+[2]julio!E176+[2]agosto!E173+[2]sept.!E117+[2]oct.!E117+[2]nov.!E174+[2]dic.!E154</f>
        <v>29782</v>
      </c>
      <c r="F114" s="160">
        <f>+[2]enero!F119+[2]feb.!F119+[2]marzo!F119+[2]abril!F118+[2]mayo!F173+[2]junio!F173+[2]julio!F176+[2]agosto!F173+[2]sept.!F117+[2]oct.!F117+[2]nov.!F174+[2]dic.!F154</f>
        <v>107103</v>
      </c>
      <c r="G114" s="160">
        <f>+[2]enero!G119+[2]feb.!G119+[2]marzo!G119+[2]abril!G118+[2]mayo!G173+[2]junio!G173+[2]julio!G176+[2]agosto!G173+[2]sept.!G117+[2]oct.!G117+[2]nov.!G174+[2]dic.!G154</f>
        <v>96457</v>
      </c>
      <c r="H114" s="160">
        <f>+[2]enero!H119+[2]feb.!H119+[2]marzo!H119+[2]abril!H118+[2]mayo!H173+[2]junio!H173+[2]julio!H176+[2]agosto!H173+[2]sept.!H117+[2]oct.!H117+[2]nov.!H174+[2]dic.!H154</f>
        <v>53318</v>
      </c>
      <c r="I114" s="160">
        <f>+[2]enero!I119+[2]feb.!I119+[2]marzo!I119+[2]abril!I118+[2]mayo!I173+[2]junio!I173+[2]julio!I176+[2]agosto!I173+[2]sept.!I117+[2]oct.!I117+[2]nov.!I174+[2]dic.!I154</f>
        <v>5384</v>
      </c>
      <c r="J114" s="160">
        <f t="shared" si="4"/>
        <v>547039</v>
      </c>
    </row>
    <row r="115" spans="1:10" ht="20.100000000000001" customHeight="1" x14ac:dyDescent="0.2">
      <c r="A115" s="161" t="s">
        <v>148</v>
      </c>
      <c r="B115" s="160">
        <f>+[2]enero!B120+[2]feb.!B120+[2]marzo!B120+[2]abril!B119+[2]mayo!B174+[2]junio!B174+[2]julio!B177+[2]agosto!B174+[2]sept.!B118+[2]oct.!B118+[2]nov.!B175+[2]dic.!B155</f>
        <v>163</v>
      </c>
      <c r="C115" s="160">
        <f>+[2]enero!C120+[2]feb.!C120+[2]marzo!C120+[2]abril!C119+[2]mayo!C174+[2]junio!C174+[2]julio!C177+[2]agosto!C174+[2]sept.!D118+[2]oct.!C118+[2]nov.!C175+[2]dic.!C155</f>
        <v>0</v>
      </c>
      <c r="D115" s="160">
        <f>+[2]enero!D120+[2]feb.!D120+[2]marzo!D120+[2]abril!D119+[2]mayo!D174+[2]junio!D174+[2]julio!D177+[2]agosto!D174+[2]sept.!C118+[2]oct.!D118+[2]nov.!D175+[2]dic.!D155</f>
        <v>0</v>
      </c>
      <c r="E115" s="160">
        <f>+[2]enero!E120+[2]feb.!E120+[2]marzo!E120+[2]abril!E119+[2]mayo!E174+[2]junio!E174+[2]julio!E177+[2]agosto!E174+[2]sept.!E118+[2]oct.!E118+[2]nov.!E175+[2]dic.!E155</f>
        <v>88778</v>
      </c>
      <c r="F115" s="160">
        <f>+[2]enero!F120+[2]feb.!F120+[2]marzo!F120+[2]abril!F119+[2]mayo!F174+[2]junio!F174+[2]julio!F177+[2]agosto!F174+[2]sept.!F118+[2]oct.!F118+[2]nov.!F175+[2]dic.!F155</f>
        <v>30</v>
      </c>
      <c r="G115" s="160">
        <f>+[2]enero!G120+[2]feb.!G120+[2]marzo!G120+[2]abril!G119+[2]mayo!G174+[2]junio!G174+[2]julio!G177+[2]agosto!G174+[2]sept.!G118+[2]oct.!G118+[2]nov.!G175+[2]dic.!G155</f>
        <v>32</v>
      </c>
      <c r="H115" s="160">
        <f>+[2]enero!H120+[2]feb.!H120+[2]marzo!H120+[2]abril!H119+[2]mayo!H174+[2]junio!H174+[2]julio!H177+[2]agosto!H174+[2]sept.!H118+[2]oct.!H118+[2]nov.!H175+[2]dic.!H155</f>
        <v>24</v>
      </c>
      <c r="I115" s="160">
        <f>+[2]enero!I120+[2]feb.!I120+[2]marzo!I120+[2]abril!I119+[2]mayo!I174+[2]junio!I174+[2]julio!I177+[2]agosto!I174+[2]sept.!I118+[2]oct.!I118+[2]nov.!I175+[2]dic.!I155</f>
        <v>780</v>
      </c>
      <c r="J115" s="160">
        <f t="shared" si="4"/>
        <v>89807</v>
      </c>
    </row>
    <row r="116" spans="1:10" ht="20.100000000000001" customHeight="1" x14ac:dyDescent="0.2">
      <c r="A116" s="161" t="s">
        <v>149</v>
      </c>
      <c r="B116" s="160">
        <f>+[2]enero!B121+[2]feb.!B121+[2]marzo!B121+[2]abril!B120+[2]mayo!B175+[2]junio!B175+[2]julio!B178+[2]agosto!B175+[2]sept.!B119+[2]oct.!B119+[2]nov.!B176+[2]dic.!B156</f>
        <v>286444</v>
      </c>
      <c r="C116" s="160">
        <f>+[2]enero!C121+[2]feb.!C121+[2]marzo!C121+[2]abril!C120+[2]mayo!C175+[2]junio!C175+[2]julio!C178+[2]agosto!C175+[2]sept.!D119+[2]oct.!C119+[2]nov.!C176+[2]dic.!C156</f>
        <v>91641</v>
      </c>
      <c r="D116" s="160">
        <f>+[2]enero!D121+[2]feb.!D121+[2]marzo!D121+[2]abril!D120+[2]mayo!D175+[2]junio!D175+[2]julio!D178+[2]agosto!D175+[2]sept.!C119+[2]oct.!D119+[2]nov.!D176+[2]dic.!D156</f>
        <v>33704</v>
      </c>
      <c r="E116" s="160">
        <f>+[2]enero!E121+[2]feb.!E121+[2]marzo!E121+[2]abril!E120+[2]mayo!E175+[2]junio!E175+[2]julio!E178+[2]agosto!E175+[2]sept.!E119+[2]oct.!E119+[2]nov.!E176+[2]dic.!E156</f>
        <v>65715</v>
      </c>
      <c r="F116" s="160">
        <f>+[2]enero!F121+[2]feb.!F121+[2]marzo!F121+[2]abril!F120+[2]mayo!F175+[2]junio!F175+[2]julio!F178+[2]agosto!F175+[2]sept.!F119+[2]oct.!F119+[2]nov.!F176+[2]dic.!F156</f>
        <v>109741</v>
      </c>
      <c r="G116" s="160">
        <f>+[2]enero!G121+[2]feb.!G121+[2]marzo!G121+[2]abril!G120+[2]mayo!G175+[2]junio!G175+[2]julio!G178+[2]agosto!G175+[2]sept.!G119+[2]oct.!G119+[2]nov.!G176+[2]dic.!G156</f>
        <v>36315</v>
      </c>
      <c r="H116" s="160">
        <f>+[2]enero!H121+[2]feb.!H121+[2]marzo!H121+[2]abril!H120+[2]mayo!H175+[2]junio!H175+[2]julio!H178+[2]agosto!H175+[2]sept.!H119+[2]oct.!H119+[2]nov.!H176+[2]dic.!H156</f>
        <v>24337</v>
      </c>
      <c r="I116" s="160">
        <f>+[2]enero!I121+[2]feb.!I121+[2]marzo!I121+[2]abril!I120+[2]mayo!I175+[2]junio!I175+[2]julio!I178+[2]agosto!I175+[2]sept.!I119+[2]oct.!I119+[2]nov.!I176+[2]dic.!I156</f>
        <v>71610</v>
      </c>
      <c r="J116" s="160">
        <f>SUM(B116:I116)</f>
        <v>719507</v>
      </c>
    </row>
    <row r="117" spans="1:10" ht="20.100000000000001" customHeight="1" x14ac:dyDescent="0.2">
      <c r="A117" s="161" t="s">
        <v>150</v>
      </c>
      <c r="B117" s="160">
        <f>+[2]enero!B122+[2]feb.!B122+[2]marzo!B122+[2]abril!B121+[2]mayo!B176+[2]junio!B176+[2]julio!B179+[2]agosto!B176+[2]sept.!B120+[2]oct.!B120+[2]nov.!B177+[2]dic.!B157</f>
        <v>124141</v>
      </c>
      <c r="C117" s="160">
        <f>+[2]enero!C122+[2]feb.!C122+[2]marzo!C122+[2]abril!C121+[2]mayo!C176+[2]junio!C176+[2]julio!C179+[2]agosto!C176+[2]sept.!D120+[2]oct.!C120+[2]nov.!C177+[2]dic.!C157</f>
        <v>1815</v>
      </c>
      <c r="D117" s="160">
        <f>+[2]enero!D122+[2]feb.!D122+[2]marzo!D122+[2]abril!D121+[2]mayo!D176+[2]junio!D176+[2]julio!D179+[2]agosto!D176+[2]sept.!C120+[2]oct.!D120+[2]nov.!D177+[2]dic.!D157</f>
        <v>29086</v>
      </c>
      <c r="E117" s="160">
        <f>+[2]enero!E122+[2]feb.!E122+[2]marzo!E122+[2]abril!E121+[2]mayo!E176+[2]junio!E176+[2]julio!E179+[2]agosto!E176+[2]sept.!E120+[2]oct.!E120+[2]nov.!E177+[2]dic.!E157</f>
        <v>52868</v>
      </c>
      <c r="F117" s="160">
        <f>+[2]enero!F122+[2]feb.!F122+[2]marzo!F122+[2]abril!F121+[2]mayo!F176+[2]junio!F176+[2]julio!F179+[2]agosto!F176+[2]sept.!F120+[2]oct.!F120+[2]nov.!F177+[2]dic.!F157</f>
        <v>43945</v>
      </c>
      <c r="G117" s="160">
        <f>+[2]enero!G122+[2]feb.!G122+[2]marzo!G122+[2]abril!G121+[2]mayo!G176+[2]junio!G176+[2]julio!G179+[2]agosto!G176+[2]sept.!G120+[2]oct.!G120+[2]nov.!G177+[2]dic.!G157</f>
        <v>33281</v>
      </c>
      <c r="H117" s="160">
        <f>+[2]enero!H122+[2]feb.!H122+[2]marzo!H122+[2]abril!H121+[2]mayo!H176+[2]junio!H176+[2]julio!H179+[2]agosto!H176+[2]sept.!H120+[2]oct.!H120+[2]nov.!H177+[2]dic.!H157</f>
        <v>64561</v>
      </c>
      <c r="I117" s="160">
        <f>+[2]enero!I122+[2]feb.!I122+[2]marzo!I122+[2]abril!I121+[2]mayo!I176+[2]junio!I176+[2]julio!I179+[2]agosto!I176+[2]sept.!I120+[2]oct.!I120+[2]nov.!I177+[2]dic.!I157</f>
        <v>551</v>
      </c>
      <c r="J117" s="160">
        <f t="shared" si="4"/>
        <v>350248</v>
      </c>
    </row>
    <row r="118" spans="1:10" ht="20.100000000000001" customHeight="1" x14ac:dyDescent="0.2">
      <c r="A118" s="161" t="s">
        <v>151</v>
      </c>
      <c r="B118" s="160">
        <f>+[2]enero!B123+[2]feb.!B123+[2]marzo!B123+[2]abril!B122+[2]mayo!B177+[2]junio!B177+[2]julio!B180+[2]agosto!B177+[2]sept.!B121+[2]oct.!B121+[2]nov.!B178+[2]dic.!B158</f>
        <v>13048</v>
      </c>
      <c r="C118" s="160">
        <f>+[2]enero!C123+[2]feb.!C123+[2]marzo!C123+[2]abril!C122+[2]mayo!C177+[2]junio!C177+[2]julio!C180+[2]agosto!C177+[2]sept.!D121+[2]oct.!C121+[2]nov.!C178+[2]dic.!C158</f>
        <v>3212</v>
      </c>
      <c r="D118" s="160">
        <f>+[2]enero!D123+[2]feb.!D123+[2]marzo!D123+[2]abril!D122+[2]mayo!D177+[2]junio!D177+[2]julio!D180+[2]agosto!D177+[2]sept.!C121+[2]oct.!D121+[2]nov.!D178+[2]dic.!D158</f>
        <v>138536</v>
      </c>
      <c r="E118" s="160">
        <f>+[2]enero!E123+[2]feb.!E123+[2]marzo!E123+[2]abril!E122+[2]mayo!E177+[2]junio!E177+[2]julio!E180+[2]agosto!E177+[2]sept.!E121+[2]oct.!E121+[2]nov.!E178+[2]dic.!E158</f>
        <v>136779</v>
      </c>
      <c r="F118" s="160">
        <f>+[2]enero!F123+[2]feb.!F123+[2]marzo!F123+[2]abril!F122+[2]mayo!F177+[2]junio!F177+[2]julio!F180+[2]agosto!F177+[2]sept.!F121+[2]oct.!F121+[2]nov.!F178+[2]dic.!F158</f>
        <v>411697</v>
      </c>
      <c r="G118" s="160">
        <f>+[2]enero!G123+[2]feb.!G123+[2]marzo!G123+[2]abril!G122+[2]mayo!G177+[2]junio!G177+[2]julio!G180+[2]agosto!G177+[2]sept.!G121+[2]oct.!G121+[2]nov.!G178+[2]dic.!G158</f>
        <v>34148</v>
      </c>
      <c r="H118" s="160">
        <f>+[2]enero!H123+[2]feb.!H123+[2]marzo!H123+[2]abril!H122+[2]mayo!H177+[2]junio!H177+[2]julio!H180+[2]agosto!H177+[2]sept.!H121+[2]oct.!H121+[2]nov.!H178+[2]dic.!H158</f>
        <v>170373</v>
      </c>
      <c r="I118" s="160">
        <f>+[2]enero!I123+[2]feb.!I123+[2]marzo!I123+[2]abril!I122+[2]mayo!I177+[2]junio!I177+[2]julio!I180+[2]agosto!I177+[2]sept.!I121+[2]oct.!I121+[2]nov.!I178+[2]dic.!I158</f>
        <v>149</v>
      </c>
      <c r="J118" s="160">
        <f t="shared" si="4"/>
        <v>907942</v>
      </c>
    </row>
    <row r="119" spans="1:10" ht="20.100000000000001" customHeight="1" x14ac:dyDescent="0.2">
      <c r="A119" s="161" t="s">
        <v>152</v>
      </c>
      <c r="B119" s="160">
        <f>+[2]enero!B124+[2]feb.!B124+[2]marzo!B124+[2]abril!B123+[2]mayo!B178+[2]junio!B178+[2]julio!B181+[2]agosto!B178+[2]sept.!B122+[2]oct.!B122+[2]nov.!B179+[2]dic.!B159</f>
        <v>20968</v>
      </c>
      <c r="C119" s="160">
        <f>+[2]enero!C124+[2]feb.!C124+[2]marzo!C124+[2]abril!C123+[2]mayo!C178+[2]junio!C178+[2]julio!C181+[2]agosto!C178+[2]sept.!D122+[2]oct.!C122+[2]nov.!C179+[2]dic.!C159</f>
        <v>2411</v>
      </c>
      <c r="D119" s="160">
        <f>+[2]enero!D124+[2]feb.!D124+[2]marzo!D124+[2]abril!D123+[2]mayo!D178+[2]junio!D178+[2]julio!D181+[2]agosto!D178+[2]sept.!C122+[2]oct.!D122+[2]nov.!D179+[2]dic.!D159</f>
        <v>56668</v>
      </c>
      <c r="E119" s="160">
        <f>+[2]enero!E124+[2]feb.!E124+[2]marzo!E124+[2]abril!E123+[2]mayo!E178+[2]junio!E178+[2]julio!E181+[2]agosto!E178+[2]sept.!E122+[2]oct.!E122+[2]nov.!E179+[2]dic.!E159</f>
        <v>34046</v>
      </c>
      <c r="F119" s="160">
        <f>+[2]enero!F124+[2]feb.!F124+[2]marzo!F124+[2]abril!F123+[2]mayo!F178+[2]junio!F178+[2]julio!F181+[2]agosto!F178+[2]sept.!F122+[2]oct.!F122+[2]nov.!F179+[2]dic.!F159</f>
        <v>92545</v>
      </c>
      <c r="G119" s="160">
        <f>+[2]enero!G124+[2]feb.!G124+[2]marzo!G124+[2]abril!G123+[2]mayo!G178+[2]junio!G178+[2]julio!G181+[2]agosto!G178+[2]sept.!G122+[2]oct.!G122+[2]nov.!G179+[2]dic.!G159</f>
        <v>12404</v>
      </c>
      <c r="H119" s="160">
        <f>+[2]enero!H124+[2]feb.!H124+[2]marzo!H124+[2]abril!H123+[2]mayo!H178+[2]junio!H178+[2]julio!H181+[2]agosto!H178+[2]sept.!H122+[2]oct.!H122+[2]nov.!H179+[2]dic.!H159</f>
        <v>20142</v>
      </c>
      <c r="I119" s="160">
        <f>+[2]enero!I124+[2]feb.!I124+[2]marzo!I124+[2]abril!I123+[2]mayo!I178+[2]junio!I178+[2]julio!I181+[2]agosto!I178+[2]sept.!I122+[2]oct.!I122+[2]nov.!I179+[2]dic.!I159</f>
        <v>278</v>
      </c>
      <c r="J119" s="160">
        <f t="shared" si="4"/>
        <v>239462</v>
      </c>
    </row>
    <row r="120" spans="1:10" ht="20.100000000000001" customHeight="1" x14ac:dyDescent="0.2">
      <c r="A120" s="161" t="s">
        <v>153</v>
      </c>
      <c r="B120" s="160">
        <f>+[2]enero!B125+[2]feb.!B125+[2]marzo!B125+[2]abril!B124+[2]mayo!B179+[2]junio!B179+[2]julio!B182+[2]agosto!B179+[2]sept.!B123+[2]oct.!B123+[2]nov.!B180+[2]dic.!B160</f>
        <v>508</v>
      </c>
      <c r="C120" s="160">
        <f>+[2]enero!C125+[2]feb.!C125+[2]marzo!C125+[2]abril!C124+[2]mayo!C179+[2]junio!C179+[2]julio!C182+[2]agosto!C179+[2]sept.!D123+[2]oct.!C123+[2]nov.!C180+[2]dic.!C160</f>
        <v>101</v>
      </c>
      <c r="D120" s="160">
        <f>+[2]enero!D125+[2]feb.!D125+[2]marzo!D125+[2]abril!D124+[2]mayo!D179+[2]junio!D179+[2]julio!D182+[2]agosto!D179+[2]sept.!C123+[2]oct.!D123+[2]nov.!D180+[2]dic.!D160</f>
        <v>0</v>
      </c>
      <c r="E120" s="160">
        <f>+[2]enero!E125+[2]feb.!E125+[2]marzo!E125+[2]abril!E124+[2]mayo!E179+[2]junio!E179+[2]julio!E182+[2]agosto!E179+[2]sept.!E123+[2]oct.!E123+[2]nov.!E180+[2]dic.!E160</f>
        <v>13522</v>
      </c>
      <c r="F120" s="160">
        <f>+[2]enero!F125+[2]feb.!F125+[2]marzo!F125+[2]abril!F124+[2]mayo!F179+[2]junio!F179+[2]julio!F182+[2]agosto!F179+[2]sept.!F123+[2]oct.!F123+[2]nov.!F180+[2]dic.!F160</f>
        <v>4713</v>
      </c>
      <c r="G120" s="160">
        <f>+[2]enero!G125+[2]feb.!G125+[2]marzo!G125+[2]abril!G124+[2]mayo!G179+[2]junio!G179+[2]julio!G182+[2]agosto!G179+[2]sept.!G123+[2]oct.!G123+[2]nov.!G180+[2]dic.!G160</f>
        <v>1623</v>
      </c>
      <c r="H120" s="160">
        <f>+[2]enero!H125+[2]feb.!H125+[2]marzo!H125+[2]abril!H124+[2]mayo!H179+[2]junio!H179+[2]julio!H182+[2]agosto!H179+[2]sept.!H123+[2]oct.!H123+[2]nov.!H180+[2]dic.!H160</f>
        <v>73</v>
      </c>
      <c r="I120" s="160">
        <f>+[2]enero!I125+[2]feb.!I125+[2]marzo!I125+[2]abril!I124+[2]mayo!I179+[2]junio!I179+[2]julio!I182+[2]agosto!I179+[2]sept.!I123+[2]oct.!I123+[2]nov.!I180+[2]dic.!I160</f>
        <v>109</v>
      </c>
      <c r="J120" s="160">
        <f t="shared" si="4"/>
        <v>20649</v>
      </c>
    </row>
    <row r="121" spans="1:10" ht="20.100000000000001" customHeight="1" x14ac:dyDescent="0.2">
      <c r="A121" s="161" t="s">
        <v>154</v>
      </c>
      <c r="B121" s="160">
        <f>+[2]enero!B126+[2]feb.!B126+[2]marzo!B126+[2]abril!B125+[2]mayo!B180+[2]junio!B180+[2]julio!B183+[2]agosto!B180+[2]sept.!B124+[2]oct.!B124+[2]nov.!B181+[2]dic.!B161</f>
        <v>556</v>
      </c>
      <c r="C121" s="160">
        <f>+[2]enero!C126+[2]feb.!C126+[2]marzo!C126+[2]abril!C125+[2]mayo!C180+[2]junio!C180+[2]julio!C183+[2]agosto!C180+[2]sept.!D124+[2]oct.!C124+[2]nov.!C181+[2]dic.!C161</f>
        <v>14</v>
      </c>
      <c r="D121" s="160">
        <f>+[2]enero!D126+[2]feb.!D126+[2]marzo!D126+[2]abril!D125+[2]mayo!D180+[2]junio!D180+[2]julio!D183+[2]agosto!D180+[2]sept.!C124+[2]oct.!D124+[2]nov.!D181+[2]dic.!D161</f>
        <v>424</v>
      </c>
      <c r="E121" s="160">
        <f>+[2]enero!E126+[2]feb.!E126+[2]marzo!E126+[2]abril!E125+[2]mayo!E180+[2]junio!E180+[2]julio!E183+[2]agosto!E180+[2]sept.!E124+[2]oct.!E124+[2]nov.!E181+[2]dic.!E161</f>
        <v>44490</v>
      </c>
      <c r="F121" s="160">
        <f>+[2]enero!F126+[2]feb.!F126+[2]marzo!F126+[2]abril!F125+[2]mayo!F180+[2]junio!F180+[2]julio!F183+[2]agosto!F180+[2]sept.!F124+[2]oct.!F124+[2]nov.!F181+[2]dic.!F161</f>
        <v>10122</v>
      </c>
      <c r="G121" s="160">
        <f>+[2]enero!G126+[2]feb.!G126+[2]marzo!G126+[2]abril!G125+[2]mayo!G180+[2]junio!G180+[2]julio!G183+[2]agosto!G180+[2]sept.!G124+[2]oct.!G124+[2]nov.!G181+[2]dic.!G161</f>
        <v>2942</v>
      </c>
      <c r="H121" s="160">
        <f>+[2]enero!H126+[2]feb.!H126+[2]marzo!H126+[2]abril!H125+[2]mayo!H180+[2]junio!H180+[2]julio!H183+[2]agosto!H180+[2]sept.!H124+[2]oct.!H124+[2]nov.!H181+[2]dic.!H161</f>
        <v>1759</v>
      </c>
      <c r="I121" s="160">
        <f>+[2]enero!I126+[2]feb.!I126+[2]marzo!I126+[2]abril!I125+[2]mayo!I180+[2]junio!I180+[2]julio!I183+[2]agosto!I180+[2]sept.!I124+[2]oct.!I124+[2]nov.!I181+[2]dic.!I161</f>
        <v>290</v>
      </c>
      <c r="J121" s="160">
        <f t="shared" si="4"/>
        <v>60597</v>
      </c>
    </row>
    <row r="122" spans="1:10" ht="20.100000000000001" customHeight="1" x14ac:dyDescent="0.2">
      <c r="A122" s="161" t="s">
        <v>155</v>
      </c>
      <c r="B122" s="160">
        <f>+[2]enero!B127+[2]feb.!B127+[2]marzo!B127+[2]abril!B126+[2]mayo!B181+[2]junio!B181+[2]julio!B184+[2]agosto!B181+[2]sept.!B125+[2]oct.!B125+[2]nov.!B182+[2]dic.!B162</f>
        <v>62695</v>
      </c>
      <c r="C122" s="160">
        <f>+[2]enero!C127+[2]feb.!C127+[2]marzo!C127+[2]abril!C126+[2]mayo!C181+[2]junio!C181+[2]julio!C184+[2]agosto!C181+[2]sept.!D125+[2]oct.!C125+[2]nov.!C182+[2]dic.!C162</f>
        <v>1426</v>
      </c>
      <c r="D122" s="160">
        <f>+[2]enero!D127+[2]feb.!D127+[2]marzo!D127+[2]abril!D126+[2]mayo!D181+[2]junio!D181+[2]julio!D184+[2]agosto!D181+[2]sept.!C125+[2]oct.!D125+[2]nov.!D182+[2]dic.!D162</f>
        <v>2595</v>
      </c>
      <c r="E122" s="160">
        <f>+[2]enero!E127+[2]feb.!E127+[2]marzo!E127+[2]abril!E126+[2]mayo!E181+[2]junio!E181+[2]julio!E184+[2]agosto!E181+[2]sept.!E125+[2]oct.!E125+[2]nov.!E182+[2]dic.!E162</f>
        <v>23989</v>
      </c>
      <c r="F122" s="160">
        <f>+[2]enero!F127+[2]feb.!F127+[2]marzo!F127+[2]abril!F126+[2]mayo!F181+[2]junio!F181+[2]julio!F184+[2]agosto!F181+[2]sept.!F125+[2]oct.!F125+[2]nov.!F182+[2]dic.!F162</f>
        <v>216805</v>
      </c>
      <c r="G122" s="160">
        <f>+[2]enero!G127+[2]feb.!G127+[2]marzo!G127+[2]abril!G126+[2]mayo!G181+[2]junio!G181+[2]julio!G184+[2]agosto!G181+[2]sept.!G125+[2]oct.!G125+[2]nov.!G182+[2]dic.!G162</f>
        <v>7176</v>
      </c>
      <c r="H122" s="160">
        <f>+[2]enero!H127+[2]feb.!H127+[2]marzo!H127+[2]abril!H126+[2]mayo!H181+[2]junio!H181+[2]julio!H184+[2]agosto!H181+[2]sept.!H125+[2]oct.!H125+[2]nov.!H182+[2]dic.!H162</f>
        <v>9767</v>
      </c>
      <c r="I122" s="160">
        <f>+[2]enero!I127+[2]feb.!I127+[2]marzo!I127+[2]abril!I126+[2]mayo!I181+[2]junio!I181+[2]julio!I184+[2]agosto!I181+[2]sept.!I125+[2]oct.!I125+[2]nov.!I182+[2]dic.!I162</f>
        <v>1238</v>
      </c>
      <c r="J122" s="160">
        <f t="shared" si="4"/>
        <v>325691</v>
      </c>
    </row>
    <row r="123" spans="1:10" ht="20.100000000000001" customHeight="1" x14ac:dyDescent="0.2">
      <c r="A123" s="161" t="s">
        <v>156</v>
      </c>
      <c r="B123" s="160">
        <f>+[2]enero!B128+[2]feb.!B128+[2]marzo!B128+[2]abril!B127+[2]mayo!B182+[2]junio!B182+[2]julio!B185+[2]agosto!B182+[2]sept.!B126+[2]oct.!B126+[2]nov.!B183+[2]dic.!B163</f>
        <v>0</v>
      </c>
      <c r="C123" s="160">
        <f>+[2]enero!C128+[2]feb.!C128+[2]marzo!C128+[2]abril!C127+[2]mayo!C182+[2]junio!C182+[2]julio!C185+[2]agosto!C182+[2]sept.!D126+[2]oct.!C126+[2]nov.!C183+[2]dic.!C163</f>
        <v>0</v>
      </c>
      <c r="D123" s="160">
        <f>+[2]enero!D128+[2]feb.!D128+[2]marzo!D128+[2]abril!D127+[2]mayo!D182+[2]junio!D182+[2]julio!D185+[2]agosto!D182+[2]sept.!C126+[2]oct.!D126+[2]nov.!D183+[2]dic.!D163</f>
        <v>0</v>
      </c>
      <c r="E123" s="160">
        <f>+[2]enero!E128+[2]feb.!E128+[2]marzo!E128+[2]abril!E127+[2]mayo!E182+[2]junio!E182+[2]julio!E185+[2]agosto!E182+[2]sept.!E126+[2]oct.!E126+[2]nov.!E183+[2]dic.!E163</f>
        <v>0</v>
      </c>
      <c r="F123" s="160">
        <f>+[2]enero!F128+[2]feb.!F128+[2]marzo!F128+[2]abril!F127+[2]mayo!F182+[2]junio!F182+[2]julio!F185+[2]agosto!F182+[2]sept.!F126+[2]oct.!F126+[2]nov.!F183+[2]dic.!F163</f>
        <v>0</v>
      </c>
      <c r="G123" s="160">
        <f>+[2]enero!G128+[2]feb.!G128+[2]marzo!G128+[2]abril!G127+[2]mayo!G182+[2]junio!G182+[2]julio!G185+[2]agosto!G182+[2]sept.!G126+[2]oct.!G126+[2]nov.!G183+[2]dic.!G163</f>
        <v>0</v>
      </c>
      <c r="H123" s="160">
        <f>+[2]enero!H128+[2]feb.!H128+[2]marzo!H128+[2]abril!H127+[2]mayo!H182+[2]junio!H182+[2]julio!H185+[2]agosto!H182+[2]sept.!H126+[2]oct.!H126+[2]nov.!H183+[2]dic.!H163</f>
        <v>0</v>
      </c>
      <c r="I123" s="160">
        <f>+[2]enero!I128+[2]feb.!I128+[2]marzo!I128+[2]abril!I127+[2]mayo!I182+[2]junio!I182+[2]julio!I185+[2]agosto!I182+[2]sept.!I126+[2]oct.!I126+[2]nov.!I183+[2]dic.!I163</f>
        <v>0</v>
      </c>
      <c r="J123" s="160">
        <f t="shared" si="4"/>
        <v>0</v>
      </c>
    </row>
    <row r="124" spans="1:10" ht="20.100000000000001" customHeight="1" x14ac:dyDescent="0.2">
      <c r="A124" s="161" t="s">
        <v>157</v>
      </c>
      <c r="B124" s="160">
        <f>+[2]enero!B129+[2]feb.!B129+[2]marzo!B129+[2]abril!B128+[2]mayo!B183+[2]junio!B183+[2]julio!B186+[2]agosto!B183+[2]sept.!B127+[2]oct.!B127+[2]nov.!B184+[2]dic.!B164</f>
        <v>320</v>
      </c>
      <c r="C124" s="160">
        <f>+[2]enero!C129+[2]feb.!C129+[2]marzo!C129+[2]abril!C128+[2]mayo!C183+[2]junio!C183+[2]julio!C186+[2]agosto!C183+[2]sept.!D127+[2]oct.!C127+[2]nov.!C184+[2]dic.!C164</f>
        <v>157</v>
      </c>
      <c r="D124" s="160">
        <f>+[2]enero!D129+[2]feb.!D129+[2]marzo!D129+[2]abril!D128+[2]mayo!D183+[2]junio!D183+[2]julio!D186+[2]agosto!D183+[2]sept.!C127+[2]oct.!D127+[2]nov.!D184+[2]dic.!D164</f>
        <v>705</v>
      </c>
      <c r="E124" s="160">
        <f>+[2]enero!E129+[2]feb.!E129+[2]marzo!E129+[2]abril!E128+[2]mayo!E183+[2]junio!E183+[2]julio!E186+[2]agosto!E183+[2]sept.!E127+[2]oct.!E127+[2]nov.!E184+[2]dic.!E164</f>
        <v>473580</v>
      </c>
      <c r="F124" s="160">
        <f>+[2]enero!F129+[2]feb.!F129+[2]marzo!F129+[2]abril!F128+[2]mayo!F183+[2]junio!F183+[2]julio!F186+[2]agosto!F183+[2]sept.!F127+[2]oct.!F127+[2]nov.!F184+[2]dic.!F164</f>
        <v>87695</v>
      </c>
      <c r="G124" s="160">
        <f>+[2]enero!G129+[2]feb.!G129+[2]marzo!G129+[2]abril!G128+[2]mayo!G183+[2]junio!G183+[2]julio!G186+[2]agosto!G183+[2]sept.!G127+[2]oct.!G127+[2]nov.!G184+[2]dic.!G164</f>
        <v>26801</v>
      </c>
      <c r="H124" s="160">
        <f>+[2]enero!H129+[2]feb.!H129+[2]marzo!H129+[2]abril!H128+[2]mayo!H183+[2]junio!H183+[2]julio!H186+[2]agosto!H183+[2]sept.!H127+[2]oct.!H127+[2]nov.!H184+[2]dic.!H164</f>
        <v>83</v>
      </c>
      <c r="I124" s="160">
        <f>+[2]enero!I129+[2]feb.!I129+[2]marzo!I129+[2]abril!I128+[2]mayo!I183+[2]junio!I183+[2]julio!I186+[2]agosto!I183+[2]sept.!I127+[2]oct.!I127+[2]nov.!I184+[2]dic.!I164</f>
        <v>225</v>
      </c>
      <c r="J124" s="160">
        <f t="shared" si="4"/>
        <v>589566</v>
      </c>
    </row>
    <row r="125" spans="1:10" ht="20.100000000000001" customHeight="1" x14ac:dyDescent="0.2">
      <c r="A125" s="161" t="s">
        <v>158</v>
      </c>
      <c r="B125" s="160">
        <f>+[2]enero!B130+[2]feb.!B130+[2]marzo!B130+[2]abril!B129+[2]mayo!B184+[2]junio!B184+[2]julio!B187+[2]agosto!B184+[2]sept.!B128+[2]oct.!B128+[2]nov.!B185+[2]dic.!B165</f>
        <v>176533</v>
      </c>
      <c r="C125" s="160">
        <f>+[2]enero!C130+[2]feb.!C130+[2]marzo!C130+[2]abril!C129+[2]mayo!C184+[2]junio!C184+[2]julio!C187+[2]agosto!C184+[2]sept.!D128+[2]oct.!C128+[2]nov.!C185+[2]dic.!C165</f>
        <v>4319</v>
      </c>
      <c r="D125" s="160">
        <f>+[2]enero!D130+[2]feb.!D130+[2]marzo!D130+[2]abril!D129+[2]mayo!D184+[2]junio!D184+[2]julio!D187+[2]agosto!D184+[2]sept.!C128+[2]oct.!D128+[2]nov.!D185+[2]dic.!D165</f>
        <v>6288</v>
      </c>
      <c r="E125" s="160">
        <f>+[2]enero!E130+[2]feb.!E130+[2]marzo!E130+[2]abril!E129+[2]mayo!E184+[2]junio!E184+[2]julio!E187+[2]agosto!E184+[2]sept.!E128+[2]oct.!E128+[2]nov.!E185+[2]dic.!E165</f>
        <v>3177</v>
      </c>
      <c r="F125" s="160">
        <f>+[2]enero!F130+[2]feb.!F130+[2]marzo!F130+[2]abril!F129+[2]mayo!F184+[2]junio!F184+[2]julio!F187+[2]agosto!F184+[2]sept.!F128+[2]oct.!F128+[2]nov.!F185+[2]dic.!F165</f>
        <v>39552</v>
      </c>
      <c r="G125" s="160">
        <f>+[2]enero!G130+[2]feb.!G130+[2]marzo!G130+[2]abril!G129+[2]mayo!G184+[2]junio!G184+[2]julio!G187+[2]agosto!G184+[2]sept.!G128+[2]oct.!G128+[2]nov.!G185+[2]dic.!G165</f>
        <v>9975</v>
      </c>
      <c r="H125" s="160">
        <f>+[2]enero!H130+[2]feb.!H130+[2]marzo!H130+[2]abril!H129+[2]mayo!H184+[2]junio!H184+[2]julio!H187+[2]agosto!H184+[2]sept.!H128+[2]oct.!H128+[2]nov.!H185+[2]dic.!H165</f>
        <v>385</v>
      </c>
      <c r="I125" s="160">
        <f>+[2]enero!I130+[2]feb.!I130+[2]marzo!I130+[2]abril!I129+[2]mayo!I184+[2]junio!I184+[2]julio!I187+[2]agosto!I184+[2]sept.!I128+[2]oct.!I128+[2]nov.!I185+[2]dic.!I165</f>
        <v>4610</v>
      </c>
      <c r="J125" s="160">
        <f t="shared" si="4"/>
        <v>244839</v>
      </c>
    </row>
    <row r="126" spans="1:10" ht="20.100000000000001" customHeight="1" x14ac:dyDescent="0.2">
      <c r="A126" s="161" t="s">
        <v>159</v>
      </c>
      <c r="B126" s="160">
        <f>+[2]enero!B131+[2]feb.!B131+[2]marzo!B131+[2]abril!B130+[2]mayo!B185+[2]junio!B185+[2]julio!B188+[2]agosto!B185+[2]sept.!B129+[2]oct.!B129+[2]nov.!B186+[2]dic.!B166</f>
        <v>2638</v>
      </c>
      <c r="C126" s="160">
        <f>+[2]enero!C131+[2]feb.!C131+[2]marzo!C131+[2]abril!C130+[2]mayo!C185+[2]junio!C185+[2]julio!C188+[2]agosto!C185+[2]sept.!D129+[2]oct.!C129+[2]nov.!C186+[2]dic.!C166</f>
        <v>18966</v>
      </c>
      <c r="D126" s="160">
        <f>+[2]enero!D131+[2]feb.!D131+[2]marzo!D131+[2]abril!D130+[2]mayo!D185+[2]junio!D185+[2]julio!D188+[2]agosto!D185+[2]sept.!C129+[2]oct.!D129+[2]nov.!D186+[2]dic.!D166</f>
        <v>1463</v>
      </c>
      <c r="E126" s="160">
        <f>+[2]enero!E131+[2]feb.!E131+[2]marzo!E131+[2]abril!E130+[2]mayo!E185+[2]junio!E185+[2]julio!E188+[2]agosto!E185+[2]sept.!E129+[2]oct.!E129+[2]nov.!E186+[2]dic.!E166</f>
        <v>3930</v>
      </c>
      <c r="F126" s="160">
        <f>+[2]enero!F131+[2]feb.!F131+[2]marzo!F131+[2]abril!F130+[2]mayo!F185+[2]junio!F185+[2]julio!F188+[2]agosto!F185+[2]sept.!F129+[2]oct.!F129+[2]nov.!F186+[2]dic.!F166</f>
        <v>75172</v>
      </c>
      <c r="G126" s="160">
        <f>+[2]enero!G131+[2]feb.!G131+[2]marzo!G131+[2]abril!G130+[2]mayo!G185+[2]junio!G185+[2]julio!G188+[2]agosto!G185+[2]sept.!G129+[2]oct.!G129+[2]nov.!G186+[2]dic.!G166</f>
        <v>939</v>
      </c>
      <c r="H126" s="160">
        <f>+[2]enero!H131+[2]feb.!H131+[2]marzo!H131+[2]abril!H130+[2]mayo!H185+[2]junio!H185+[2]julio!H188+[2]agosto!H185+[2]sept.!H129+[2]oct.!H129+[2]nov.!H186+[2]dic.!H166</f>
        <v>186</v>
      </c>
      <c r="I126" s="160">
        <f>+[2]enero!I131+[2]feb.!I131+[2]marzo!I131+[2]abril!I130+[2]mayo!I185+[2]junio!I185+[2]julio!I188+[2]agosto!I185+[2]sept.!I129+[2]oct.!I129+[2]nov.!I186+[2]dic.!I166</f>
        <v>25839</v>
      </c>
      <c r="J126" s="160">
        <f t="shared" si="4"/>
        <v>129133</v>
      </c>
    </row>
    <row r="127" spans="1:10" ht="20.100000000000001" customHeight="1" x14ac:dyDescent="0.2">
      <c r="A127" s="161" t="s">
        <v>160</v>
      </c>
      <c r="B127" s="160">
        <f>+[2]enero!B132+[2]feb.!B132+[2]marzo!B132+[2]abril!B131+[2]mayo!B186+[2]junio!B186+[2]julio!B189+[2]agosto!B186+[2]sept.!B130+[2]oct.!B130+[2]nov.!B187+[2]dic.!B167</f>
        <v>25361</v>
      </c>
      <c r="C127" s="160">
        <f>+[2]enero!C132+[2]feb.!C132+[2]marzo!C132+[2]abril!C131+[2]mayo!C186+[2]junio!C186+[2]julio!C189+[2]agosto!C186+[2]sept.!D130+[2]oct.!C130+[2]nov.!C187+[2]dic.!C167</f>
        <v>6191</v>
      </c>
      <c r="D127" s="160">
        <f>+[2]enero!D132+[2]feb.!D132+[2]marzo!D132+[2]abril!D131+[2]mayo!D186+[2]junio!D186+[2]julio!D189+[2]agosto!D186+[2]sept.!C130+[2]oct.!D130+[2]nov.!D187+[2]dic.!D167</f>
        <v>66209</v>
      </c>
      <c r="E127" s="160">
        <f>+[2]enero!E132+[2]feb.!E132+[2]marzo!E132+[2]abril!E131+[2]mayo!E186+[2]junio!E186+[2]julio!E189+[2]agosto!E186+[2]sept.!E130+[2]oct.!E130+[2]nov.!E187+[2]dic.!E167</f>
        <v>9595</v>
      </c>
      <c r="F127" s="160">
        <f>+[2]enero!F132+[2]feb.!F132+[2]marzo!F132+[2]abril!F131+[2]mayo!F186+[2]junio!F186+[2]julio!F189+[2]agosto!F186+[2]sept.!F130+[2]oct.!F130+[2]nov.!F187+[2]dic.!F167</f>
        <v>6008</v>
      </c>
      <c r="G127" s="160">
        <f>+[2]enero!G132+[2]feb.!G132+[2]marzo!G132+[2]abril!G131+[2]mayo!G186+[2]junio!G186+[2]julio!G189+[2]agosto!G186+[2]sept.!G130+[2]oct.!G130+[2]nov.!G187+[2]dic.!G167</f>
        <v>14622</v>
      </c>
      <c r="H127" s="160">
        <f>+[2]enero!H132+[2]feb.!H132+[2]marzo!H132+[2]abril!H131+[2]mayo!H186+[2]junio!H186+[2]julio!H189+[2]agosto!H186+[2]sept.!H130+[2]oct.!H130+[2]nov.!H187+[2]dic.!H167</f>
        <v>11658</v>
      </c>
      <c r="I127" s="160">
        <f>+[2]enero!I132+[2]feb.!I132+[2]marzo!I132+[2]abril!I131+[2]mayo!I186+[2]junio!I186+[2]julio!I189+[2]agosto!I186+[2]sept.!I130+[2]oct.!I130+[2]nov.!I187+[2]dic.!I167</f>
        <v>715</v>
      </c>
      <c r="J127" s="160">
        <f t="shared" si="4"/>
        <v>140359</v>
      </c>
    </row>
    <row r="128" spans="1:10" ht="20.100000000000001" customHeight="1" x14ac:dyDescent="0.2">
      <c r="A128" s="161" t="s">
        <v>161</v>
      </c>
      <c r="B128" s="160">
        <f>+[2]enero!B133+[2]feb.!B133+[2]marzo!B133+[2]abril!B132+[2]mayo!B187+[2]junio!B187+[2]julio!B190+[2]agosto!B187+[2]sept.!B131+[2]oct.!B131+[2]nov.!B188+[2]dic.!B168</f>
        <v>425</v>
      </c>
      <c r="C128" s="160">
        <f>+[2]enero!C133+[2]feb.!C133+[2]marzo!C133+[2]abril!C132+[2]mayo!C187+[2]junio!C187+[2]julio!C190+[2]agosto!C187+[2]sept.!D131+[2]oct.!C131+[2]nov.!C188+[2]dic.!C168</f>
        <v>180</v>
      </c>
      <c r="D128" s="160">
        <f>+[2]enero!D133+[2]feb.!D133+[2]marzo!D133+[2]abril!D132+[2]mayo!D187+[2]junio!D187+[2]julio!D190+[2]agosto!D187+[2]sept.!C131+[2]oct.!D131+[2]nov.!D188+[2]dic.!D168</f>
        <v>32942</v>
      </c>
      <c r="E128" s="160">
        <f>+[2]enero!E133+[2]feb.!E133+[2]marzo!E133+[2]abril!E132+[2]mayo!E187+[2]junio!E187+[2]julio!E190+[2]agosto!E187+[2]sept.!E131+[2]oct.!E131+[2]nov.!E188+[2]dic.!E168</f>
        <v>0</v>
      </c>
      <c r="F128" s="160">
        <f>+[2]enero!F133+[2]feb.!F133+[2]marzo!F133+[2]abril!F132+[2]mayo!F187+[2]junio!F187+[2]julio!F190+[2]agosto!F187+[2]sept.!F131+[2]oct.!F131+[2]nov.!F188+[2]dic.!F168</f>
        <v>40</v>
      </c>
      <c r="G128" s="160">
        <f>+[2]enero!G133+[2]feb.!G133+[2]marzo!G133+[2]abril!G132+[2]mayo!G187+[2]junio!G187+[2]julio!G190+[2]agosto!G187+[2]sept.!G131+[2]oct.!G131+[2]nov.!G188+[2]dic.!G168</f>
        <v>3085</v>
      </c>
      <c r="H128" s="160">
        <f>+[2]enero!H133+[2]feb.!H133+[2]marzo!H133+[2]abril!H132+[2]mayo!H187+[2]junio!H187+[2]julio!H190+[2]agosto!H187+[2]sept.!H131+[2]oct.!H131+[2]nov.!H188+[2]dic.!H168</f>
        <v>4957</v>
      </c>
      <c r="I128" s="160">
        <f>+[2]enero!I133+[2]feb.!I133+[2]marzo!I133+[2]abril!I132+[2]mayo!I187+[2]junio!I187+[2]julio!I190+[2]agosto!I187+[2]sept.!I131+[2]oct.!I131+[2]nov.!I188+[2]dic.!I168</f>
        <v>2740</v>
      </c>
      <c r="J128" s="160">
        <f t="shared" si="4"/>
        <v>44369</v>
      </c>
    </row>
    <row r="129" spans="1:10" ht="20.100000000000001" customHeight="1" x14ac:dyDescent="0.2">
      <c r="A129" s="161" t="s">
        <v>162</v>
      </c>
      <c r="B129" s="160">
        <f>+[2]enero!B134+[2]feb.!B134+[2]marzo!B134+[2]abril!B133+[2]mayo!B188+[2]junio!B188+[2]julio!B191+[2]agosto!B188+[2]sept.!B132+[2]oct.!B132+[2]nov.!B189+[2]dic.!B169</f>
        <v>39206</v>
      </c>
      <c r="C129" s="160">
        <f>+[2]enero!C134+[2]feb.!C134+[2]marzo!C134+[2]abril!C133+[2]mayo!C188+[2]junio!C188+[2]julio!C191+[2]agosto!C188+[2]sept.!D132+[2]oct.!C132+[2]nov.!C189+[2]dic.!C169</f>
        <v>86747</v>
      </c>
      <c r="D129" s="160">
        <f>+[2]enero!D134+[2]feb.!D134+[2]marzo!D134+[2]abril!D133+[2]mayo!D188+[2]junio!D188+[2]julio!D191+[2]agosto!D188+[2]sept.!C132+[2]oct.!D132+[2]nov.!D189+[2]dic.!D169</f>
        <v>1200</v>
      </c>
      <c r="E129" s="160">
        <f>+[2]enero!E134+[2]feb.!E134+[2]marzo!E134+[2]abril!E133+[2]mayo!E188+[2]junio!E188+[2]julio!E191+[2]agosto!E188+[2]sept.!E132+[2]oct.!E132+[2]nov.!E189+[2]dic.!E169</f>
        <v>7579</v>
      </c>
      <c r="F129" s="160">
        <f>+[2]enero!F134+[2]feb.!F134+[2]marzo!F134+[2]abril!F133+[2]mayo!F188+[2]junio!F188+[2]julio!F191+[2]agosto!F188+[2]sept.!F132+[2]oct.!F132+[2]nov.!F189+[2]dic.!F169</f>
        <v>35332</v>
      </c>
      <c r="G129" s="160">
        <f>+[2]enero!G134+[2]feb.!G134+[2]marzo!G134+[2]abril!G133+[2]mayo!G188+[2]junio!G188+[2]julio!G191+[2]agosto!G188+[2]sept.!G132+[2]oct.!G132+[2]nov.!G189+[2]dic.!G169</f>
        <v>20202</v>
      </c>
      <c r="H129" s="160">
        <f>+[2]enero!H134+[2]feb.!H134+[2]marzo!H134+[2]abril!H133+[2]mayo!H188+[2]junio!H188+[2]julio!H191+[2]agosto!H188+[2]sept.!H132+[2]oct.!H132+[2]nov.!H189+[2]dic.!H169</f>
        <v>120</v>
      </c>
      <c r="I129" s="160">
        <f>+[2]enero!I134+[2]feb.!I134+[2]marzo!I134+[2]abril!I133+[2]mayo!I188+[2]junio!I188+[2]julio!I191+[2]agosto!I188+[2]sept.!I132+[2]oct.!I132+[2]nov.!I189+[2]dic.!I169</f>
        <v>103699</v>
      </c>
      <c r="J129" s="160">
        <f t="shared" si="4"/>
        <v>294085</v>
      </c>
    </row>
    <row r="130" spans="1:10" ht="20.100000000000001" customHeight="1" x14ac:dyDescent="0.2">
      <c r="A130" s="161" t="s">
        <v>163</v>
      </c>
      <c r="B130" s="160">
        <f>+[2]enero!B135+[2]feb.!B135+[2]marzo!B135+[2]abril!B134+[2]mayo!B189+[2]junio!B189+[2]julio!B192+[2]agosto!B189+[2]sept.!B133+[2]oct.!B133+[2]nov.!B190+[2]dic.!B170</f>
        <v>27027</v>
      </c>
      <c r="C130" s="160">
        <f>+[2]enero!C135+[2]feb.!C135+[2]marzo!C135+[2]abril!C134+[2]mayo!C189+[2]junio!C189+[2]julio!C192+[2]agosto!C189+[2]sept.!D133+[2]oct.!C133+[2]nov.!C190+[2]dic.!C170</f>
        <v>14385</v>
      </c>
      <c r="D130" s="160">
        <f>+[2]enero!D135+[2]feb.!D135+[2]marzo!D135+[2]abril!D134+[2]mayo!D189+[2]junio!D189+[2]julio!D192+[2]agosto!D189+[2]sept.!C133+[2]oct.!D133+[2]nov.!D190+[2]dic.!D170</f>
        <v>1925</v>
      </c>
      <c r="E130" s="160">
        <f>+[2]enero!E135+[2]feb.!E135+[2]marzo!E135+[2]abril!E134+[2]mayo!E189+[2]junio!E189+[2]julio!E192+[2]agosto!E189+[2]sept.!E133+[2]oct.!E133+[2]nov.!E190+[2]dic.!E170</f>
        <v>464</v>
      </c>
      <c r="F130" s="160">
        <f>+[2]enero!F135+[2]feb.!F135+[2]marzo!F135+[2]abril!F134+[2]mayo!F189+[2]junio!F189+[2]julio!F192+[2]agosto!F189+[2]sept.!F133+[2]oct.!F133+[2]nov.!F190+[2]dic.!F170</f>
        <v>14106</v>
      </c>
      <c r="G130" s="160">
        <f>+[2]enero!G135+[2]feb.!G135+[2]marzo!G135+[2]abril!G134+[2]mayo!G189+[2]junio!G189+[2]julio!G192+[2]agosto!G189+[2]sept.!G133+[2]oct.!G133+[2]nov.!G190+[2]dic.!G170</f>
        <v>0</v>
      </c>
      <c r="H130" s="160">
        <f>+[2]enero!H135+[2]feb.!H135+[2]marzo!H135+[2]abril!H134+[2]mayo!H189+[2]junio!H189+[2]julio!H192+[2]agosto!H189+[2]sept.!H133+[2]oct.!H133+[2]nov.!H190+[2]dic.!H170</f>
        <v>36</v>
      </c>
      <c r="I130" s="160">
        <f>+[2]enero!I135+[2]feb.!I135+[2]marzo!I135+[2]abril!I134+[2]mayo!I189+[2]junio!I189+[2]julio!I192+[2]agosto!I189+[2]sept.!I133+[2]oct.!I133+[2]nov.!I190+[2]dic.!I170</f>
        <v>2402</v>
      </c>
      <c r="J130" s="160">
        <f t="shared" si="4"/>
        <v>60345</v>
      </c>
    </row>
    <row r="131" spans="1:10" ht="20.100000000000001" customHeight="1" x14ac:dyDescent="0.2">
      <c r="A131" s="161" t="s">
        <v>164</v>
      </c>
      <c r="B131" s="160">
        <f>+[2]enero!B136+[2]feb.!B136+[2]marzo!B136+[2]abril!B135+[2]mayo!B190+[2]junio!B190+[2]julio!B193+[2]agosto!B190+[2]sept.!B134+[2]oct.!B134+[2]nov.!B191+[2]dic.!B171</f>
        <v>2518</v>
      </c>
      <c r="C131" s="160">
        <f>+[2]enero!C136+[2]feb.!C136+[2]marzo!C136+[2]abril!C135+[2]mayo!C190+[2]junio!C190+[2]julio!C193+[2]agosto!C190+[2]sept.!D134+[2]oct.!C134+[2]nov.!C191+[2]dic.!C171</f>
        <v>2278</v>
      </c>
      <c r="D131" s="160">
        <f>+[2]enero!D136+[2]feb.!D136+[2]marzo!D136+[2]abril!D135+[2]mayo!D190+[2]junio!D190+[2]julio!D193+[2]agosto!D190+[2]sept.!C134+[2]oct.!D134+[2]nov.!D191+[2]dic.!D171</f>
        <v>210</v>
      </c>
      <c r="E131" s="160">
        <f>+[2]enero!E136+[2]feb.!E136+[2]marzo!E136+[2]abril!E135+[2]mayo!E190+[2]junio!E190+[2]julio!E193+[2]agosto!E190+[2]sept.!E134+[2]oct.!E134+[2]nov.!E191+[2]dic.!E171</f>
        <v>0</v>
      </c>
      <c r="F131" s="160">
        <f>+[2]enero!F136+[2]feb.!F136+[2]marzo!F136+[2]abril!F135+[2]mayo!F190+[2]junio!F190+[2]julio!F193+[2]agosto!F190+[2]sept.!F134+[2]oct.!F134+[2]nov.!F191+[2]dic.!F171</f>
        <v>10282</v>
      </c>
      <c r="G131" s="160">
        <f>+[2]enero!G136+[2]feb.!G136+[2]marzo!G136+[2]abril!G135+[2]mayo!G190+[2]junio!G190+[2]julio!G193+[2]agosto!G190+[2]sept.!G134+[2]oct.!G134+[2]nov.!G191+[2]dic.!G171</f>
        <v>9534</v>
      </c>
      <c r="H131" s="160">
        <f>+[2]enero!H136+[2]feb.!H136+[2]marzo!H136+[2]abril!H135+[2]mayo!H190+[2]junio!H190+[2]julio!H193+[2]agosto!H190+[2]sept.!H134+[2]oct.!H134+[2]nov.!H191+[2]dic.!H171</f>
        <v>28</v>
      </c>
      <c r="I131" s="160">
        <f>+[2]enero!I136+[2]feb.!I136+[2]marzo!I136+[2]abril!I135+[2]mayo!I190+[2]junio!I190+[2]julio!I193+[2]agosto!I190+[2]sept.!I134+[2]oct.!I134+[2]nov.!I191+[2]dic.!I171</f>
        <v>13745</v>
      </c>
      <c r="J131" s="160">
        <f t="shared" si="4"/>
        <v>38595</v>
      </c>
    </row>
    <row r="132" spans="1:10" ht="20.100000000000001" customHeight="1" x14ac:dyDescent="0.2">
      <c r="A132" s="161" t="s">
        <v>165</v>
      </c>
      <c r="B132" s="160">
        <f>+[2]enero!B137+[2]feb.!B137+[2]marzo!B137+[2]abril!B136+[2]mayo!B191+[2]junio!B191+[2]julio!B194+[2]agosto!B191+[2]sept.!B135+[2]oct.!B135+[2]nov.!B192+[2]dic.!B172</f>
        <v>3574148</v>
      </c>
      <c r="C132" s="160">
        <f>+[2]enero!C137+[2]feb.!C137+[2]marzo!C137+[2]abril!C136+[2]mayo!C191+[2]junio!C191+[2]julio!C194+[2]agosto!C191+[2]sept.!D135+[2]oct.!C135+[2]nov.!C192+[2]dic.!C172</f>
        <v>895221</v>
      </c>
      <c r="D132" s="160">
        <f>+[2]enero!D137+[2]feb.!D137+[2]marzo!D137+[2]abril!D136+[2]mayo!D191+[2]junio!D191+[2]julio!D194+[2]agosto!D191+[2]sept.!C135+[2]oct.!D135+[2]nov.!D192+[2]dic.!D172</f>
        <v>5448434</v>
      </c>
      <c r="E132" s="160">
        <f>+[2]enero!E137+[2]feb.!E137+[2]marzo!E137+[2]abril!E136+[2]mayo!E191+[2]junio!E191+[2]julio!E194+[2]agosto!E191+[2]sept.!E135+[2]oct.!E135+[2]nov.!E192+[2]dic.!E172</f>
        <v>224781</v>
      </c>
      <c r="F132" s="160">
        <f>+[2]enero!F137+[2]feb.!F137+[2]marzo!F137+[2]abril!F136+[2]mayo!F191+[2]junio!F191+[2]julio!F194+[2]agosto!F191+[2]sept.!F135+[2]oct.!F135+[2]nov.!F192+[2]dic.!F172</f>
        <v>1241509</v>
      </c>
      <c r="G132" s="160">
        <f>+[2]enero!G137+[2]feb.!G137+[2]marzo!G137+[2]abril!G136+[2]mayo!G191+[2]junio!G191+[2]julio!G194+[2]agosto!G191+[2]sept.!G135+[2]oct.!G135+[2]nov.!G192+[2]dic.!G172</f>
        <v>3988166</v>
      </c>
      <c r="H132" s="160">
        <f>+[2]enero!H137+[2]feb.!H137+[2]marzo!H137+[2]abril!H136+[2]mayo!H191+[2]junio!H191+[2]julio!H194+[2]agosto!H191+[2]sept.!H135+[2]oct.!H135+[2]nov.!H192+[2]dic.!H172</f>
        <v>2560570</v>
      </c>
      <c r="I132" s="160">
        <f>+[2]enero!I137+[2]feb.!I137+[2]marzo!I137+[2]abril!I136+[2]mayo!I191+[2]junio!I191+[2]julio!I194+[2]agosto!I191+[2]sept.!I135+[2]oct.!I135+[2]nov.!I192+[2]dic.!I172</f>
        <v>112394</v>
      </c>
      <c r="J132" s="160">
        <f t="shared" si="4"/>
        <v>18045223</v>
      </c>
    </row>
    <row r="133" spans="1:10" ht="20.100000000000001" customHeight="1" x14ac:dyDescent="0.2">
      <c r="A133" s="161" t="s">
        <v>166</v>
      </c>
      <c r="B133" s="160">
        <f>+[2]enero!B138+[2]feb.!B138+[2]marzo!B138+[2]abril!B137+[2]mayo!B192+[2]junio!B192+[2]julio!B195+[2]agosto!B192+[2]sept.!B136+[2]oct.!B136+[2]nov.!B193+[2]dic.!B173</f>
        <v>327015</v>
      </c>
      <c r="C133" s="160">
        <f>+[2]enero!C138+[2]feb.!C138+[2]marzo!C138+[2]abril!C137+[2]mayo!C192+[2]junio!C192+[2]julio!C195+[2]agosto!C192+[2]sept.!D136+[2]oct.!C136+[2]nov.!C193+[2]dic.!C173</f>
        <v>169527</v>
      </c>
      <c r="D133" s="160">
        <f>+[2]enero!D138+[2]feb.!D138+[2]marzo!D138+[2]abril!D137+[2]mayo!D192+[2]junio!D192+[2]julio!D195+[2]agosto!D192+[2]sept.!C136+[2]oct.!D136+[2]nov.!D193+[2]dic.!D173</f>
        <v>68393</v>
      </c>
      <c r="E133" s="160">
        <f>+[2]enero!E138+[2]feb.!E138+[2]marzo!E138+[2]abril!E137+[2]mayo!E192+[2]junio!E192+[2]julio!E195+[2]agosto!E192+[2]sept.!E136+[2]oct.!E136+[2]nov.!E193+[2]dic.!E173</f>
        <v>195192</v>
      </c>
      <c r="F133" s="160">
        <f>+[2]enero!F138+[2]feb.!F138+[2]marzo!F138+[2]abril!F137+[2]mayo!F192+[2]junio!F192+[2]julio!F195+[2]agosto!F192+[2]sept.!F136+[2]oct.!F136+[2]nov.!F193+[2]dic.!F173</f>
        <v>59079</v>
      </c>
      <c r="G133" s="160">
        <f>+[2]enero!G138+[2]feb.!G138+[2]marzo!G138+[2]abril!G137+[2]mayo!G192+[2]junio!G192+[2]julio!G195+[2]agosto!G192+[2]sept.!G136+[2]oct.!G136+[2]nov.!G193+[2]dic.!G173</f>
        <v>289535</v>
      </c>
      <c r="H133" s="160">
        <f>+[2]enero!H138+[2]feb.!H138+[2]marzo!H138+[2]abril!H137+[2]mayo!H192+[2]junio!H192+[2]julio!H195+[2]agosto!H192+[2]sept.!H136+[2]oct.!H136+[2]nov.!H193+[2]dic.!H173</f>
        <v>116791</v>
      </c>
      <c r="I133" s="160">
        <f>+[2]enero!I138+[2]feb.!I138+[2]marzo!I138+[2]abril!I137+[2]mayo!I192+[2]junio!I192+[2]julio!I195+[2]agosto!I192+[2]sept.!I136+[2]oct.!I136+[2]nov.!I193+[2]dic.!I173</f>
        <v>30426</v>
      </c>
      <c r="J133" s="160">
        <f t="shared" si="4"/>
        <v>1255958</v>
      </c>
    </row>
    <row r="134" spans="1:10" ht="20.100000000000001" customHeight="1" x14ac:dyDescent="0.2">
      <c r="A134" s="171" t="s">
        <v>206</v>
      </c>
      <c r="B134" s="163">
        <f>+[2]enero!B139+[2]feb.!B139+[2]marzo!B139+[2]abril!B138+[2]mayo!B193+[2]junio!B193+[2]julio!B196+[2]agosto!B193+[2]sept.!B137+[2]oct.!B137+[2]nov.!B194+[2]dic.!B174</f>
        <v>0</v>
      </c>
      <c r="C134" s="163">
        <f>+[2]enero!C139+[2]feb.!C139+[2]marzo!C139+[2]abril!C138+[2]mayo!C193+[2]junio!C193+[2]julio!C196+[2]agosto!C193+[2]sept.!D137+[2]oct.!C137+[2]nov.!C194+[2]dic.!C174</f>
        <v>0</v>
      </c>
      <c r="D134" s="163">
        <f>+[2]enero!D139+[2]feb.!D139+[2]marzo!D139+[2]abril!D138+[2]mayo!D193+[2]junio!D193+[2]julio!D196+[2]agosto!D193+[2]sept.!C137+[2]oct.!D137+[2]nov.!D194+[2]dic.!D174</f>
        <v>0</v>
      </c>
      <c r="E134" s="163">
        <f>+[2]enero!E139+[2]feb.!E139+[2]marzo!E139+[2]abril!E138+[2]mayo!E193+[2]junio!E193+[2]julio!E196+[2]agosto!E193+[2]sept.!E137+[2]oct.!E137+[2]nov.!E194+[2]dic.!E174</f>
        <v>0</v>
      </c>
      <c r="F134" s="163">
        <f>+[2]enero!F139+[2]feb.!F139+[2]marzo!F139+[2]abril!F138+[2]mayo!F193+[2]junio!F193+[2]julio!F196+[2]agosto!F193+[2]sept.!F137+[2]oct.!F137+[2]nov.!F194+[2]dic.!F174</f>
        <v>0</v>
      </c>
      <c r="G134" s="163">
        <f>+[2]enero!G139+[2]feb.!G139+[2]marzo!G139+[2]abril!G138+[2]mayo!G193+[2]junio!G193+[2]julio!G196+[2]agosto!G193+[2]sept.!G137+[2]oct.!G137+[2]nov.!G194+[2]dic.!G174</f>
        <v>0</v>
      </c>
      <c r="H134" s="163">
        <f>+[2]enero!H139+[2]feb.!H139+[2]marzo!H139+[2]abril!H138+[2]mayo!H193+[2]junio!H193+[2]julio!H196+[2]agosto!H193+[2]sept.!H137+[2]oct.!H137+[2]nov.!H194+[2]dic.!H174</f>
        <v>0</v>
      </c>
      <c r="I134" s="163">
        <f>+[2]enero!I139+[2]feb.!I139+[2]marzo!I139+[2]abril!I138+[2]mayo!I193+[2]junio!I193+[2]julio!I196+[2]agosto!I193+[2]sept.!I137+[2]oct.!I137+[2]nov.!I194+[2]dic.!I174</f>
        <v>0</v>
      </c>
      <c r="J134" s="163">
        <f>SUM(B134:I134)</f>
        <v>0</v>
      </c>
    </row>
    <row r="135" spans="1:10" ht="15" customHeight="1" x14ac:dyDescent="0.2">
      <c r="A135" s="189"/>
      <c r="B135" s="189"/>
      <c r="C135" s="189"/>
      <c r="D135" s="189"/>
      <c r="E135" s="189"/>
      <c r="F135" s="189"/>
      <c r="G135" s="189"/>
      <c r="H135" s="189"/>
      <c r="I135" s="189"/>
      <c r="J135" s="189"/>
    </row>
    <row r="136" spans="1:10" x14ac:dyDescent="0.2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</row>
    <row r="137" spans="1:10" x14ac:dyDescent="0.2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</row>
    <row r="138" spans="1:10" x14ac:dyDescent="0.2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</row>
    <row r="139" spans="1:10" x14ac:dyDescent="0.2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</row>
    <row r="140" spans="1:10" x14ac:dyDescent="0.2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</row>
    <row r="141" spans="1:10" x14ac:dyDescent="0.2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</row>
    <row r="142" spans="1:10" x14ac:dyDescent="0.2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</row>
    <row r="143" spans="1:10" x14ac:dyDescent="0.2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</row>
    <row r="144" spans="1:10" x14ac:dyDescent="0.2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</row>
    <row r="145" spans="1:10" x14ac:dyDescent="0.2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</row>
    <row r="146" spans="1:10" x14ac:dyDescent="0.2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</row>
    <row r="147" spans="1:10" x14ac:dyDescent="0.2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</row>
    <row r="148" spans="1:10" x14ac:dyDescent="0.2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1:10" x14ac:dyDescent="0.2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1:10" x14ac:dyDescent="0.2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</row>
    <row r="151" spans="1:10" x14ac:dyDescent="0.2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</row>
    <row r="152" spans="1:10" x14ac:dyDescent="0.2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</row>
    <row r="153" spans="1:10" x14ac:dyDescent="0.2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</row>
    <row r="154" spans="1:10" x14ac:dyDescent="0.2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</row>
    <row r="155" spans="1:10" x14ac:dyDescent="0.2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</row>
    <row r="156" spans="1:10" x14ac:dyDescent="0.2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</row>
    <row r="157" spans="1:10" x14ac:dyDescent="0.2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</row>
    <row r="158" spans="1:10" x14ac:dyDescent="0.2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</row>
    <row r="159" spans="1:10" x14ac:dyDescent="0.2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</row>
    <row r="160" spans="1:10" x14ac:dyDescent="0.2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</row>
    <row r="161" spans="1:10" x14ac:dyDescent="0.2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</row>
    <row r="162" spans="1:10" x14ac:dyDescent="0.2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</row>
    <row r="163" spans="1:10" x14ac:dyDescent="0.2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</row>
  </sheetData>
  <mergeCells count="3">
    <mergeCell ref="A6:J6"/>
    <mergeCell ref="A52:J52"/>
    <mergeCell ref="A97:J97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AD369"/>
  <sheetViews>
    <sheetView topLeftCell="A307" zoomScaleNormal="100" zoomScaleSheetLayoutView="70" zoomScalePageLayoutView="60" workbookViewId="0">
      <selection activeCell="A314" sqref="A314:A317"/>
    </sheetView>
  </sheetViews>
  <sheetFormatPr baseColWidth="10" defaultColWidth="14.85546875" defaultRowHeight="12.75" x14ac:dyDescent="0.2"/>
  <cols>
    <col min="1" max="1" width="18.7109375" style="1" customWidth="1"/>
    <col min="2" max="10" width="15.5703125" style="1" customWidth="1"/>
    <col min="11" max="11" width="21.5703125" style="30" customWidth="1"/>
    <col min="12" max="13" width="21.5703125" style="25" customWidth="1"/>
    <col min="14" max="18" width="14.85546875" style="25"/>
    <col min="19" max="16384" width="14.85546875" style="1"/>
  </cols>
  <sheetData>
    <row r="1" spans="1:20" s="25" customFormat="1" ht="23.25" customHeight="1" x14ac:dyDescent="0.2">
      <c r="A1" s="25" t="s">
        <v>78</v>
      </c>
      <c r="K1" s="30"/>
    </row>
    <row r="2" spans="1:20" s="25" customFormat="1" ht="23.25" customHeight="1" x14ac:dyDescent="0.2">
      <c r="K2" s="30"/>
    </row>
    <row r="3" spans="1:20" s="25" customFormat="1" ht="16.5" customHeight="1" x14ac:dyDescent="0.2">
      <c r="K3" s="30"/>
    </row>
    <row r="4" spans="1:20" s="25" customFormat="1" ht="16.5" customHeight="1" x14ac:dyDescent="0.25">
      <c r="A4" s="248" t="s">
        <v>126</v>
      </c>
      <c r="B4" s="248"/>
      <c r="C4" s="248"/>
      <c r="D4" s="248"/>
      <c r="E4" s="248"/>
      <c r="F4" s="248"/>
      <c r="G4" s="248"/>
      <c r="H4" s="248"/>
      <c r="I4" s="248"/>
      <c r="J4" s="248"/>
      <c r="K4" s="30"/>
    </row>
    <row r="5" spans="1:20" s="25" customFormat="1" ht="3" customHeight="1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0"/>
    </row>
    <row r="6" spans="1:20" s="25" customFormat="1" ht="15.75" x14ac:dyDescent="0.25">
      <c r="A6" s="248" t="s">
        <v>117</v>
      </c>
      <c r="B6" s="248"/>
      <c r="C6" s="248"/>
      <c r="D6" s="248"/>
      <c r="E6" s="248"/>
      <c r="F6" s="248"/>
      <c r="G6" s="248"/>
      <c r="H6" s="248"/>
      <c r="I6" s="248"/>
      <c r="J6" s="248"/>
      <c r="K6" s="30"/>
    </row>
    <row r="7" spans="1:20" s="25" customFormat="1" ht="15.75" x14ac:dyDescent="0.25">
      <c r="A7" s="248" t="s">
        <v>83</v>
      </c>
      <c r="B7" s="248"/>
      <c r="C7" s="248"/>
      <c r="D7" s="248"/>
      <c r="E7" s="248"/>
      <c r="F7" s="248"/>
      <c r="G7" s="248"/>
      <c r="H7" s="248"/>
      <c r="I7" s="248"/>
      <c r="J7" s="248"/>
      <c r="K7" s="30"/>
    </row>
    <row r="8" spans="1:20" s="25" customFormat="1" ht="4.5" customHeight="1" thickBot="1" x14ac:dyDescent="0.25">
      <c r="A8" s="27"/>
      <c r="K8" s="30"/>
    </row>
    <row r="9" spans="1:20" ht="18" customHeight="1" x14ac:dyDescent="0.2">
      <c r="A9" s="53" t="s">
        <v>1</v>
      </c>
      <c r="B9" s="54" t="s">
        <v>2</v>
      </c>
      <c r="C9" s="54" t="s">
        <v>3</v>
      </c>
      <c r="D9" s="54" t="s">
        <v>4</v>
      </c>
      <c r="E9" s="54" t="s">
        <v>5</v>
      </c>
      <c r="F9" s="54" t="s">
        <v>6</v>
      </c>
      <c r="G9" s="54" t="s">
        <v>7</v>
      </c>
      <c r="H9" s="54" t="s">
        <v>8</v>
      </c>
      <c r="I9" s="54" t="s">
        <v>9</v>
      </c>
      <c r="J9" s="55" t="s">
        <v>10</v>
      </c>
      <c r="S9" s="25"/>
      <c r="T9" s="25"/>
    </row>
    <row r="10" spans="1:20" ht="15" customHeight="1" x14ac:dyDescent="0.2">
      <c r="A10" s="200" t="s">
        <v>251</v>
      </c>
      <c r="B10" s="15">
        <v>40464.102191995829</v>
      </c>
      <c r="C10" s="15">
        <v>1619367.5071533786</v>
      </c>
      <c r="D10" s="15">
        <v>712750.13880617963</v>
      </c>
      <c r="E10" s="15">
        <v>385073.57326162804</v>
      </c>
      <c r="F10" s="15">
        <v>50311.783539941847</v>
      </c>
      <c r="G10" s="15">
        <v>0</v>
      </c>
      <c r="H10" s="15">
        <v>144691.83394488526</v>
      </c>
      <c r="I10" s="15">
        <v>47078.061101990788</v>
      </c>
      <c r="J10" s="16">
        <f t="shared" ref="J10:J71" si="0">SUM(B10:I10)</f>
        <v>2999736.9999999995</v>
      </c>
      <c r="L10" s="34"/>
      <c r="M10" s="34"/>
      <c r="N10" s="34"/>
      <c r="O10" s="34"/>
      <c r="S10" s="25"/>
      <c r="T10" s="25"/>
    </row>
    <row r="11" spans="1:20" ht="15" customHeight="1" x14ac:dyDescent="0.2">
      <c r="A11" s="200" t="s">
        <v>12</v>
      </c>
      <c r="B11" s="15">
        <v>29025.747697634164</v>
      </c>
      <c r="C11" s="15">
        <v>19478.379354931392</v>
      </c>
      <c r="D11" s="15">
        <v>29422.259250270057</v>
      </c>
      <c r="E11" s="15">
        <v>18742.712538239935</v>
      </c>
      <c r="F11" s="15">
        <v>24924.192387542116</v>
      </c>
      <c r="G11" s="15">
        <v>38852.892247898009</v>
      </c>
      <c r="H11" s="15">
        <v>241670.16679714987</v>
      </c>
      <c r="I11" s="15">
        <v>15981.649726334443</v>
      </c>
      <c r="J11" s="16">
        <f t="shared" si="0"/>
        <v>418098</v>
      </c>
      <c r="L11" s="34"/>
      <c r="M11" s="34"/>
      <c r="N11" s="34"/>
      <c r="O11" s="34"/>
      <c r="S11" s="25"/>
      <c r="T11" s="25"/>
    </row>
    <row r="12" spans="1:20" ht="15" customHeight="1" x14ac:dyDescent="0.2">
      <c r="A12" s="200" t="s">
        <v>13</v>
      </c>
      <c r="B12" s="15">
        <v>0</v>
      </c>
      <c r="C12" s="15">
        <v>354.40462427745661</v>
      </c>
      <c r="D12" s="15">
        <v>3050.4901960784314</v>
      </c>
      <c r="E12" s="15">
        <v>299</v>
      </c>
      <c r="F12" s="15">
        <v>0</v>
      </c>
      <c r="G12" s="15">
        <v>461.1764705882353</v>
      </c>
      <c r="H12" s="15">
        <v>1179.9287090558767</v>
      </c>
      <c r="I12" s="15">
        <v>0</v>
      </c>
      <c r="J12" s="16">
        <f t="shared" si="0"/>
        <v>5345</v>
      </c>
      <c r="L12" s="34"/>
      <c r="M12" s="34"/>
      <c r="N12" s="34"/>
      <c r="O12" s="34"/>
      <c r="S12" s="25"/>
      <c r="T12" s="25"/>
    </row>
    <row r="13" spans="1:20" ht="15" customHeight="1" x14ac:dyDescent="0.2">
      <c r="A13" s="200" t="s">
        <v>14</v>
      </c>
      <c r="B13" s="15">
        <v>35.438095238095251</v>
      </c>
      <c r="C13" s="15">
        <v>1665.5400959683523</v>
      </c>
      <c r="D13" s="15">
        <v>245.59617664045976</v>
      </c>
      <c r="E13" s="15">
        <v>69.039367123547777</v>
      </c>
      <c r="F13" s="15">
        <v>3381.9352781532671</v>
      </c>
      <c r="G13" s="15">
        <v>639.87142904025131</v>
      </c>
      <c r="H13" s="15">
        <v>668.31019168801129</v>
      </c>
      <c r="I13" s="15">
        <v>771.26936614801502</v>
      </c>
      <c r="J13" s="16">
        <f t="shared" si="0"/>
        <v>7477</v>
      </c>
      <c r="L13" s="34"/>
      <c r="M13" s="34"/>
      <c r="N13" s="34"/>
      <c r="O13" s="34"/>
      <c r="S13" s="25"/>
      <c r="T13" s="25"/>
    </row>
    <row r="14" spans="1:20" ht="15" customHeight="1" x14ac:dyDescent="0.2">
      <c r="A14" s="200" t="s">
        <v>15</v>
      </c>
      <c r="B14" s="15">
        <v>61.610587640358219</v>
      </c>
      <c r="C14" s="15">
        <v>689.9552892522363</v>
      </c>
      <c r="D14" s="15">
        <v>12097.198822350634</v>
      </c>
      <c r="E14" s="15">
        <v>564.56401970082686</v>
      </c>
      <c r="F14" s="15">
        <v>25.775193798449614</v>
      </c>
      <c r="G14" s="15">
        <v>31.660556858288402</v>
      </c>
      <c r="H14" s="15">
        <v>52667.282663194659</v>
      </c>
      <c r="I14" s="15">
        <v>5496.952867204549</v>
      </c>
      <c r="J14" s="16">
        <f t="shared" si="0"/>
        <v>71635</v>
      </c>
      <c r="L14" s="34"/>
      <c r="M14" s="34"/>
      <c r="N14" s="34"/>
      <c r="O14" s="34"/>
      <c r="S14" s="25"/>
      <c r="T14" s="25"/>
    </row>
    <row r="15" spans="1:20" ht="15" customHeight="1" x14ac:dyDescent="0.2">
      <c r="A15" s="200" t="s">
        <v>16</v>
      </c>
      <c r="B15" s="15">
        <v>7357.472391296058</v>
      </c>
      <c r="C15" s="15">
        <v>6235.1536608557344</v>
      </c>
      <c r="D15" s="15">
        <v>14989.277975576884</v>
      </c>
      <c r="E15" s="15">
        <v>13455.338678259959</v>
      </c>
      <c r="F15" s="15">
        <v>21173.689381671415</v>
      </c>
      <c r="G15" s="15">
        <v>9764.975556843885</v>
      </c>
      <c r="H15" s="15">
        <v>209229.92101219541</v>
      </c>
      <c r="I15" s="15">
        <v>7262.171343300648</v>
      </c>
      <c r="J15" s="16">
        <f t="shared" si="0"/>
        <v>289468</v>
      </c>
      <c r="L15" s="34"/>
      <c r="M15" s="34"/>
      <c r="N15" s="34"/>
      <c r="O15" s="34"/>
      <c r="S15" s="25"/>
      <c r="T15" s="25"/>
    </row>
    <row r="16" spans="1:20" ht="15" customHeight="1" x14ac:dyDescent="0.2">
      <c r="A16" s="200" t="s">
        <v>17</v>
      </c>
      <c r="B16" s="15">
        <v>364.41180403675389</v>
      </c>
      <c r="C16" s="15">
        <v>2089.0935668730758</v>
      </c>
      <c r="D16" s="15">
        <v>16148.155277475667</v>
      </c>
      <c r="E16" s="15">
        <v>802.51973880622211</v>
      </c>
      <c r="F16" s="15">
        <v>6937.7326669540262</v>
      </c>
      <c r="G16" s="15">
        <v>55005.92417571017</v>
      </c>
      <c r="H16" s="15">
        <v>127738.04526565301</v>
      </c>
      <c r="I16" s="15">
        <v>90758.117504491063</v>
      </c>
      <c r="J16" s="16">
        <f t="shared" si="0"/>
        <v>299844</v>
      </c>
      <c r="L16" s="34"/>
      <c r="M16" s="34"/>
      <c r="N16" s="34"/>
      <c r="O16" s="34"/>
      <c r="S16" s="25"/>
      <c r="T16" s="25"/>
    </row>
    <row r="17" spans="1:20" ht="15" customHeight="1" x14ac:dyDescent="0.2">
      <c r="A17" s="200" t="s">
        <v>18</v>
      </c>
      <c r="B17" s="15">
        <v>90.185273159144884</v>
      </c>
      <c r="C17" s="15">
        <v>1</v>
      </c>
      <c r="D17" s="15">
        <v>231.42474777594018</v>
      </c>
      <c r="E17" s="15">
        <v>60.678594068631568</v>
      </c>
      <c r="F17" s="15">
        <v>1985.091105315603</v>
      </c>
      <c r="G17" s="15">
        <v>1991.6396227211944</v>
      </c>
      <c r="H17" s="15">
        <v>5219.9806569594857</v>
      </c>
      <c r="I17" s="15">
        <v>0</v>
      </c>
      <c r="J17" s="16">
        <f t="shared" si="0"/>
        <v>9580</v>
      </c>
      <c r="L17" s="34"/>
      <c r="M17" s="34"/>
      <c r="N17" s="34"/>
      <c r="O17" s="34"/>
      <c r="S17" s="25"/>
      <c r="T17" s="25"/>
    </row>
    <row r="18" spans="1:20" ht="15" customHeight="1" x14ac:dyDescent="0.2">
      <c r="A18" s="200" t="s">
        <v>19</v>
      </c>
      <c r="B18" s="15">
        <v>2689.9097787282872</v>
      </c>
      <c r="C18" s="15">
        <v>5589.4736957643236</v>
      </c>
      <c r="D18" s="15">
        <v>18451.949707555428</v>
      </c>
      <c r="E18" s="15">
        <v>1611.234709731385</v>
      </c>
      <c r="F18" s="15">
        <v>22493.756619427008</v>
      </c>
      <c r="G18" s="15">
        <v>24882.403720707684</v>
      </c>
      <c r="H18" s="15">
        <v>165230.9589116477</v>
      </c>
      <c r="I18" s="15">
        <v>3568.3128564381859</v>
      </c>
      <c r="J18" s="16">
        <f t="shared" si="0"/>
        <v>244518</v>
      </c>
      <c r="L18" s="34"/>
      <c r="M18" s="34"/>
      <c r="N18" s="34"/>
      <c r="O18" s="34"/>
      <c r="S18" s="25"/>
      <c r="T18" s="25"/>
    </row>
    <row r="19" spans="1:20" ht="15" customHeight="1" x14ac:dyDescent="0.2">
      <c r="A19" s="200" t="s">
        <v>90</v>
      </c>
      <c r="B19" s="15">
        <v>1309.7441336358306</v>
      </c>
      <c r="C19" s="15">
        <v>0</v>
      </c>
      <c r="D19" s="15">
        <v>96</v>
      </c>
      <c r="E19" s="15">
        <v>878.25586636416938</v>
      </c>
      <c r="F19" s="15">
        <v>0</v>
      </c>
      <c r="G19" s="15">
        <v>0</v>
      </c>
      <c r="H19" s="15">
        <v>0</v>
      </c>
      <c r="I19" s="15">
        <v>0</v>
      </c>
      <c r="J19" s="16">
        <f t="shared" si="0"/>
        <v>2284</v>
      </c>
      <c r="L19" s="34"/>
      <c r="M19" s="34"/>
      <c r="N19" s="34"/>
      <c r="O19" s="34"/>
      <c r="S19" s="25"/>
      <c r="T19" s="25"/>
    </row>
    <row r="20" spans="1:20" s="17" customFormat="1" ht="15" customHeight="1" x14ac:dyDescent="0.2">
      <c r="A20" s="200" t="s">
        <v>20</v>
      </c>
      <c r="B20" s="15">
        <v>18062.516470688479</v>
      </c>
      <c r="C20" s="15">
        <v>18505.041162826492</v>
      </c>
      <c r="D20" s="15">
        <v>1536.0823897394546</v>
      </c>
      <c r="E20" s="15">
        <v>28429.784625346274</v>
      </c>
      <c r="F20" s="15">
        <v>2228.4321180741217</v>
      </c>
      <c r="G20" s="15">
        <v>2711.1395421386683</v>
      </c>
      <c r="H20" s="15">
        <v>40992.583948269908</v>
      </c>
      <c r="I20" s="15">
        <v>2065.4197429166047</v>
      </c>
      <c r="J20" s="16">
        <f t="shared" si="0"/>
        <v>114531</v>
      </c>
      <c r="K20" s="30"/>
      <c r="L20" s="34"/>
      <c r="M20" s="34"/>
      <c r="N20" s="34"/>
      <c r="O20" s="34"/>
      <c r="P20" s="35"/>
      <c r="Q20" s="35"/>
      <c r="R20" s="35"/>
      <c r="S20" s="35"/>
      <c r="T20" s="35"/>
    </row>
    <row r="21" spans="1:20" s="17" customFormat="1" ht="15" customHeight="1" x14ac:dyDescent="0.2">
      <c r="A21" s="200" t="s">
        <v>21</v>
      </c>
      <c r="B21" s="15">
        <v>1064.656914943492</v>
      </c>
      <c r="C21" s="15">
        <v>21205.707782456768</v>
      </c>
      <c r="D21" s="15">
        <v>564.07279716752237</v>
      </c>
      <c r="E21" s="15">
        <v>2722.1407248299242</v>
      </c>
      <c r="F21" s="15">
        <v>12000.700851064554</v>
      </c>
      <c r="G21" s="15">
        <v>9938.8272271716814</v>
      </c>
      <c r="H21" s="15">
        <v>106.8791799762439</v>
      </c>
      <c r="I21" s="15">
        <v>10173.014522389814</v>
      </c>
      <c r="J21" s="16">
        <f t="shared" si="0"/>
        <v>57776</v>
      </c>
      <c r="K21" s="30"/>
      <c r="L21" s="34"/>
      <c r="M21" s="34"/>
      <c r="N21" s="34"/>
      <c r="O21" s="34"/>
      <c r="P21" s="35"/>
      <c r="Q21" s="35"/>
      <c r="R21" s="35"/>
      <c r="S21" s="35"/>
      <c r="T21" s="35"/>
    </row>
    <row r="22" spans="1:20" s="17" customFormat="1" ht="15" customHeight="1" x14ac:dyDescent="0.2">
      <c r="A22" s="200" t="s">
        <v>22</v>
      </c>
      <c r="B22" s="15">
        <v>0</v>
      </c>
      <c r="C22" s="15">
        <v>0</v>
      </c>
      <c r="D22" s="15">
        <v>0</v>
      </c>
      <c r="E22" s="15">
        <v>43432.484422763715</v>
      </c>
      <c r="F22" s="15">
        <v>2024.1307520460539</v>
      </c>
      <c r="G22" s="15">
        <v>2277.1074960776946</v>
      </c>
      <c r="H22" s="15">
        <v>961.27732911254054</v>
      </c>
      <c r="I22" s="15">
        <v>0</v>
      </c>
      <c r="J22" s="16">
        <f t="shared" si="0"/>
        <v>48695.000000000007</v>
      </c>
      <c r="K22" s="30"/>
      <c r="L22" s="34"/>
      <c r="M22" s="34"/>
      <c r="N22" s="34"/>
      <c r="O22" s="34"/>
      <c r="P22" s="35"/>
      <c r="Q22" s="35"/>
      <c r="R22" s="35"/>
      <c r="S22" s="35"/>
      <c r="T22" s="35"/>
    </row>
    <row r="23" spans="1:20" s="17" customFormat="1" ht="15" customHeight="1" x14ac:dyDescent="0.2">
      <c r="A23" s="200" t="s">
        <v>23</v>
      </c>
      <c r="B23" s="15">
        <v>7466.3624612588192</v>
      </c>
      <c r="C23" s="15">
        <v>19883.410055176533</v>
      </c>
      <c r="D23" s="15">
        <v>792.35154001307524</v>
      </c>
      <c r="E23" s="15">
        <v>8130.6096337518584</v>
      </c>
      <c r="F23" s="15">
        <v>12999.009036741174</v>
      </c>
      <c r="G23" s="15">
        <v>12000.296210261877</v>
      </c>
      <c r="H23" s="15">
        <v>251.52495273185781</v>
      </c>
      <c r="I23" s="15">
        <v>2078.4361100648116</v>
      </c>
      <c r="J23" s="16">
        <f t="shared" si="0"/>
        <v>63602.000000000007</v>
      </c>
      <c r="K23" s="30"/>
      <c r="L23" s="34"/>
      <c r="M23" s="34"/>
      <c r="N23" s="34"/>
      <c r="O23" s="34"/>
      <c r="P23" s="35"/>
      <c r="Q23" s="35"/>
      <c r="R23" s="35"/>
      <c r="S23" s="35"/>
      <c r="T23" s="35"/>
    </row>
    <row r="24" spans="1:20" s="17" customFormat="1" ht="15" customHeight="1" x14ac:dyDescent="0.2">
      <c r="A24" s="200" t="s">
        <v>24</v>
      </c>
      <c r="B24" s="15">
        <v>59260.612394032854</v>
      </c>
      <c r="C24" s="15">
        <v>50329.449482899501</v>
      </c>
      <c r="D24" s="15">
        <v>41447.49580015798</v>
      </c>
      <c r="E24" s="15">
        <v>90259.404068784541</v>
      </c>
      <c r="F24" s="15">
        <v>17977.481034095297</v>
      </c>
      <c r="G24" s="15">
        <v>9027.6254294815772</v>
      </c>
      <c r="H24" s="15">
        <v>40730.726855080233</v>
      </c>
      <c r="I24" s="15">
        <v>13783.204935468024</v>
      </c>
      <c r="J24" s="16">
        <f t="shared" si="0"/>
        <v>322816</v>
      </c>
      <c r="K24" s="30"/>
      <c r="L24" s="34"/>
      <c r="M24" s="34"/>
      <c r="N24" s="34"/>
      <c r="O24" s="34"/>
      <c r="P24" s="35"/>
      <c r="Q24" s="35"/>
      <c r="R24" s="35"/>
      <c r="S24" s="35"/>
      <c r="T24" s="35"/>
    </row>
    <row r="25" spans="1:20" s="17" customFormat="1" ht="15" customHeight="1" x14ac:dyDescent="0.2">
      <c r="A25" s="200" t="s">
        <v>91</v>
      </c>
      <c r="B25" s="15">
        <v>0</v>
      </c>
      <c r="C25" s="15">
        <v>1278.1864933022609</v>
      </c>
      <c r="D25" s="15">
        <v>0</v>
      </c>
      <c r="E25" s="15">
        <v>107.73320287018919</v>
      </c>
      <c r="F25" s="15">
        <v>1240.0988046527043</v>
      </c>
      <c r="G25" s="15">
        <v>0</v>
      </c>
      <c r="H25" s="15">
        <v>0</v>
      </c>
      <c r="I25" s="15">
        <v>181.98149917484582</v>
      </c>
      <c r="J25" s="16">
        <f t="shared" si="0"/>
        <v>2808.0000000000005</v>
      </c>
      <c r="K25" s="30"/>
      <c r="L25" s="34"/>
      <c r="M25" s="34"/>
      <c r="N25" s="34"/>
      <c r="O25" s="34"/>
      <c r="P25" s="35"/>
      <c r="Q25" s="35"/>
      <c r="R25" s="35"/>
      <c r="S25" s="35"/>
      <c r="T25" s="35"/>
    </row>
    <row r="26" spans="1:20" s="17" customFormat="1" ht="15" customHeight="1" x14ac:dyDescent="0.2">
      <c r="A26" s="200" t="s">
        <v>25</v>
      </c>
      <c r="B26" s="15">
        <v>5981.9331049011571</v>
      </c>
      <c r="C26" s="15">
        <v>2259.9835656768814</v>
      </c>
      <c r="D26" s="15">
        <v>5625.5228664898341</v>
      </c>
      <c r="E26" s="15">
        <v>7909.247260985554</v>
      </c>
      <c r="F26" s="15">
        <v>8473.0018464510777</v>
      </c>
      <c r="G26" s="15">
        <v>3160.8542743127691</v>
      </c>
      <c r="H26" s="15">
        <v>11113.335501870977</v>
      </c>
      <c r="I26" s="15">
        <v>1279.4114737115633</v>
      </c>
      <c r="J26" s="16">
        <f t="shared" si="0"/>
        <v>45803.289894399815</v>
      </c>
      <c r="K26" s="30"/>
      <c r="L26" s="34"/>
      <c r="M26" s="34"/>
      <c r="N26" s="34"/>
      <c r="O26" s="34"/>
      <c r="P26" s="35"/>
      <c r="Q26" s="35"/>
      <c r="R26" s="35"/>
      <c r="S26" s="35"/>
      <c r="T26" s="35"/>
    </row>
    <row r="27" spans="1:20" s="17" customFormat="1" ht="15" customHeight="1" x14ac:dyDescent="0.2">
      <c r="A27" s="200" t="s">
        <v>26</v>
      </c>
      <c r="B27" s="15">
        <v>0</v>
      </c>
      <c r="C27" s="15">
        <v>0</v>
      </c>
      <c r="D27" s="15">
        <v>0</v>
      </c>
      <c r="E27" s="15">
        <v>4711.2000000000007</v>
      </c>
      <c r="F27" s="15">
        <v>0</v>
      </c>
      <c r="G27" s="15">
        <v>0</v>
      </c>
      <c r="H27" s="15">
        <v>0</v>
      </c>
      <c r="I27" s="15">
        <v>0</v>
      </c>
      <c r="J27" s="16">
        <f t="shared" si="0"/>
        <v>4711.2000000000007</v>
      </c>
      <c r="K27" s="30"/>
      <c r="L27" s="34"/>
      <c r="M27" s="34"/>
      <c r="N27" s="34"/>
      <c r="O27" s="34"/>
      <c r="P27" s="35"/>
      <c r="Q27" s="35"/>
      <c r="R27" s="35"/>
      <c r="S27" s="35"/>
      <c r="T27" s="35"/>
    </row>
    <row r="28" spans="1:20" s="17" customFormat="1" ht="15" customHeight="1" x14ac:dyDescent="0.2">
      <c r="A28" s="200" t="s">
        <v>27</v>
      </c>
      <c r="B28" s="15">
        <v>6906.1400617197951</v>
      </c>
      <c r="C28" s="15">
        <v>12228.272434369979</v>
      </c>
      <c r="D28" s="15">
        <v>7341.0690130906205</v>
      </c>
      <c r="E28" s="15">
        <v>8595.2420702580894</v>
      </c>
      <c r="F28" s="15">
        <v>17990.087921355123</v>
      </c>
      <c r="G28" s="15">
        <v>7231.7147771673726</v>
      </c>
      <c r="H28" s="15">
        <v>11421.418503779505</v>
      </c>
      <c r="I28" s="15">
        <v>6809.5466040273086</v>
      </c>
      <c r="J28" s="16">
        <f t="shared" si="0"/>
        <v>78523.491385767789</v>
      </c>
      <c r="K28" s="30"/>
      <c r="L28" s="34"/>
      <c r="M28" s="34"/>
      <c r="N28" s="34"/>
      <c r="O28" s="34"/>
      <c r="P28" s="35"/>
      <c r="Q28" s="35"/>
      <c r="R28" s="35"/>
      <c r="S28" s="35"/>
      <c r="T28" s="35"/>
    </row>
    <row r="29" spans="1:20" s="17" customFormat="1" ht="15" customHeight="1" x14ac:dyDescent="0.2">
      <c r="A29" s="200" t="s">
        <v>28</v>
      </c>
      <c r="B29" s="15">
        <v>1456.8398489350282</v>
      </c>
      <c r="C29" s="15">
        <v>439.47133940628675</v>
      </c>
      <c r="D29" s="15">
        <v>582.45146819075603</v>
      </c>
      <c r="E29" s="15">
        <v>5843.4460224479499</v>
      </c>
      <c r="F29" s="15">
        <v>3468.1264129262481</v>
      </c>
      <c r="G29" s="15">
        <v>1537.853206534947</v>
      </c>
      <c r="H29" s="15">
        <v>8138.1750653367817</v>
      </c>
      <c r="I29" s="15">
        <v>337.63663622200244</v>
      </c>
      <c r="J29" s="16">
        <f t="shared" si="0"/>
        <v>21804</v>
      </c>
      <c r="K29" s="30"/>
      <c r="L29" s="34"/>
      <c r="M29" s="34"/>
      <c r="N29" s="34"/>
      <c r="O29" s="34"/>
      <c r="P29" s="35"/>
      <c r="Q29" s="35"/>
      <c r="R29" s="35"/>
      <c r="S29" s="35"/>
      <c r="T29" s="35"/>
    </row>
    <row r="30" spans="1:20" s="17" customFormat="1" ht="15" customHeight="1" x14ac:dyDescent="0.2">
      <c r="A30" s="200" t="s">
        <v>29</v>
      </c>
      <c r="B30" s="15">
        <v>8737.9041981539522</v>
      </c>
      <c r="C30" s="15">
        <v>0</v>
      </c>
      <c r="D30" s="15">
        <v>2319.3978547257489</v>
      </c>
      <c r="E30" s="15">
        <v>8027.2125817195802</v>
      </c>
      <c r="F30" s="15">
        <v>20299.245074237049</v>
      </c>
      <c r="G30" s="15">
        <v>6919.1705346683102</v>
      </c>
      <c r="H30" s="15">
        <v>19855.946339396804</v>
      </c>
      <c r="I30" s="15">
        <v>88.123417098549297</v>
      </c>
      <c r="J30" s="16">
        <f t="shared" si="0"/>
        <v>66246.999999999985</v>
      </c>
      <c r="K30" s="30"/>
      <c r="L30" s="34"/>
      <c r="M30" s="34"/>
      <c r="N30" s="34"/>
      <c r="O30" s="34"/>
      <c r="P30" s="35"/>
      <c r="Q30" s="35"/>
      <c r="R30" s="35"/>
      <c r="S30" s="35"/>
      <c r="T30" s="35"/>
    </row>
    <row r="31" spans="1:20" s="17" customFormat="1" ht="15" customHeight="1" x14ac:dyDescent="0.2">
      <c r="A31" s="200" t="s">
        <v>30</v>
      </c>
      <c r="B31" s="15">
        <v>901.93991729553818</v>
      </c>
      <c r="C31" s="15">
        <v>133.0259789909951</v>
      </c>
      <c r="D31" s="15">
        <v>27.360952851890872</v>
      </c>
      <c r="E31" s="15">
        <v>1220.1830796625541</v>
      </c>
      <c r="F31" s="15">
        <v>5098.1546792155059</v>
      </c>
      <c r="G31" s="15">
        <v>228.88645202583342</v>
      </c>
      <c r="H31" s="15">
        <v>598.96515188427611</v>
      </c>
      <c r="I31" s="15">
        <v>120.48378807340644</v>
      </c>
      <c r="J31" s="16">
        <f t="shared" si="0"/>
        <v>8329</v>
      </c>
      <c r="K31" s="30"/>
      <c r="L31" s="34"/>
      <c r="M31" s="34"/>
      <c r="N31" s="34"/>
      <c r="O31" s="34"/>
      <c r="P31" s="35"/>
      <c r="Q31" s="35"/>
      <c r="R31" s="35"/>
      <c r="S31" s="35"/>
      <c r="T31" s="35"/>
    </row>
    <row r="32" spans="1:20" s="17" customFormat="1" ht="15" customHeight="1" x14ac:dyDescent="0.2">
      <c r="A32" s="200" t="s">
        <v>31</v>
      </c>
      <c r="B32" s="15">
        <v>396.19102860638037</v>
      </c>
      <c r="C32" s="15">
        <v>38.811756901076109</v>
      </c>
      <c r="D32" s="15">
        <v>23.85881683207031</v>
      </c>
      <c r="E32" s="15">
        <v>17499.764773388164</v>
      </c>
      <c r="F32" s="15">
        <v>166.73176375430432</v>
      </c>
      <c r="G32" s="15">
        <v>10.059202870900105</v>
      </c>
      <c r="H32" s="15">
        <v>38.300359068924081</v>
      </c>
      <c r="I32" s="15">
        <v>107.08229857818237</v>
      </c>
      <c r="J32" s="16">
        <f t="shared" si="0"/>
        <v>18280.8</v>
      </c>
      <c r="K32" s="30"/>
      <c r="L32" s="34"/>
      <c r="M32" s="34"/>
      <c r="N32" s="34"/>
      <c r="O32" s="34"/>
      <c r="P32" s="35"/>
      <c r="Q32" s="35"/>
      <c r="R32" s="35"/>
      <c r="S32" s="35"/>
      <c r="T32" s="35"/>
    </row>
    <row r="33" spans="1:20" s="17" customFormat="1" ht="15" customHeight="1" x14ac:dyDescent="0.2">
      <c r="A33" s="200" t="s">
        <v>32</v>
      </c>
      <c r="B33" s="15">
        <v>6.5294117647058822</v>
      </c>
      <c r="C33" s="15">
        <v>18.656375529844944</v>
      </c>
      <c r="D33" s="15">
        <v>4.2380216383307578</v>
      </c>
      <c r="E33" s="15">
        <v>8326.3972507138642</v>
      </c>
      <c r="F33" s="15">
        <v>3165.1113520222539</v>
      </c>
      <c r="G33" s="15">
        <v>135.78145079843986</v>
      </c>
      <c r="H33" s="15">
        <v>99.562142012910272</v>
      </c>
      <c r="I33" s="15">
        <v>182.7239955196516</v>
      </c>
      <c r="J33" s="16">
        <f t="shared" si="0"/>
        <v>11939</v>
      </c>
      <c r="K33" s="30"/>
      <c r="L33" s="34"/>
      <c r="M33" s="34"/>
      <c r="N33" s="34"/>
      <c r="O33" s="34"/>
      <c r="P33" s="35"/>
      <c r="Q33" s="35"/>
      <c r="R33" s="35"/>
      <c r="S33" s="35"/>
      <c r="T33" s="35"/>
    </row>
    <row r="34" spans="1:20" s="17" customFormat="1" ht="15" customHeight="1" x14ac:dyDescent="0.2">
      <c r="A34" s="200" t="s">
        <v>33</v>
      </c>
      <c r="B34" s="15">
        <v>188.83420161221164</v>
      </c>
      <c r="C34" s="15">
        <v>113.02241069158089</v>
      </c>
      <c r="D34" s="15">
        <v>0</v>
      </c>
      <c r="E34" s="15">
        <v>5008.7860321400067</v>
      </c>
      <c r="F34" s="15">
        <v>0</v>
      </c>
      <c r="G34" s="15">
        <v>338.34125487872888</v>
      </c>
      <c r="H34" s="15">
        <v>0</v>
      </c>
      <c r="I34" s="15">
        <v>22.016100677471915</v>
      </c>
      <c r="J34" s="16">
        <f t="shared" si="0"/>
        <v>5671</v>
      </c>
      <c r="K34" s="30"/>
      <c r="L34" s="34"/>
      <c r="M34" s="34"/>
      <c r="N34" s="34"/>
      <c r="O34" s="34"/>
      <c r="P34" s="35"/>
      <c r="Q34" s="35"/>
      <c r="R34" s="35"/>
      <c r="S34" s="35"/>
      <c r="T34" s="35"/>
    </row>
    <row r="35" spans="1:20" s="17" customFormat="1" ht="15" customHeight="1" x14ac:dyDescent="0.2">
      <c r="A35" s="200" t="s">
        <v>34</v>
      </c>
      <c r="B35" s="15">
        <v>235.04121661501975</v>
      </c>
      <c r="C35" s="15">
        <v>32.576936296680429</v>
      </c>
      <c r="D35" s="15">
        <v>4.6451165273083079</v>
      </c>
      <c r="E35" s="15">
        <v>2736.1482051216594</v>
      </c>
      <c r="F35" s="15">
        <v>11565.982115908802</v>
      </c>
      <c r="G35" s="15">
        <v>97.312972333413825</v>
      </c>
      <c r="H35" s="15">
        <v>760.04108258726887</v>
      </c>
      <c r="I35" s="15">
        <v>61.252354609845653</v>
      </c>
      <c r="J35" s="16">
        <f t="shared" si="0"/>
        <v>15492.999999999998</v>
      </c>
      <c r="K35" s="30"/>
      <c r="L35" s="34"/>
      <c r="M35" s="34"/>
      <c r="N35" s="34"/>
      <c r="O35" s="34"/>
      <c r="P35" s="35"/>
      <c r="Q35" s="35"/>
      <c r="R35" s="35"/>
      <c r="S35" s="35"/>
      <c r="T35" s="35"/>
    </row>
    <row r="36" spans="1:20" s="17" customFormat="1" ht="15" customHeight="1" x14ac:dyDescent="0.2">
      <c r="A36" s="200" t="s">
        <v>84</v>
      </c>
      <c r="B36" s="15">
        <v>0</v>
      </c>
      <c r="C36" s="15">
        <v>0</v>
      </c>
      <c r="D36" s="15">
        <v>20089.499999999996</v>
      </c>
      <c r="E36" s="15">
        <v>0</v>
      </c>
      <c r="F36" s="15">
        <v>0</v>
      </c>
      <c r="G36" s="15">
        <v>0</v>
      </c>
      <c r="H36" s="15">
        <v>60268.500000000015</v>
      </c>
      <c r="I36" s="15">
        <v>0</v>
      </c>
      <c r="J36" s="18">
        <f t="shared" si="0"/>
        <v>80358.000000000015</v>
      </c>
      <c r="K36" s="30"/>
      <c r="L36" s="34"/>
      <c r="M36" s="34"/>
      <c r="N36" s="34"/>
      <c r="O36" s="34"/>
      <c r="P36" s="35"/>
      <c r="Q36" s="35"/>
      <c r="R36" s="35"/>
      <c r="S36" s="35"/>
      <c r="T36" s="35"/>
    </row>
    <row r="37" spans="1:20" s="17" customFormat="1" ht="15" customHeight="1" x14ac:dyDescent="0.2">
      <c r="A37" s="200" t="s">
        <v>36</v>
      </c>
      <c r="B37" s="15">
        <v>0</v>
      </c>
      <c r="C37" s="15">
        <v>4.9991833195003084</v>
      </c>
      <c r="D37" s="15">
        <v>2</v>
      </c>
      <c r="E37" s="15">
        <v>9325.9805414752827</v>
      </c>
      <c r="F37" s="15">
        <v>4981.5847622891206</v>
      </c>
      <c r="G37" s="15">
        <v>1072.0771053295887</v>
      </c>
      <c r="H37" s="15">
        <v>706.71502523356708</v>
      </c>
      <c r="I37" s="15">
        <v>9.6433823529411775</v>
      </c>
      <c r="J37" s="16">
        <f t="shared" si="0"/>
        <v>16102.999999999998</v>
      </c>
      <c r="K37" s="30"/>
      <c r="L37" s="34"/>
      <c r="M37" s="34"/>
      <c r="N37" s="34"/>
      <c r="O37" s="34"/>
      <c r="P37" s="35"/>
      <c r="Q37" s="35"/>
      <c r="R37" s="35"/>
      <c r="S37" s="35"/>
      <c r="T37" s="35"/>
    </row>
    <row r="38" spans="1:20" s="17" customFormat="1" ht="15" customHeight="1" x14ac:dyDescent="0.2">
      <c r="A38" s="200" t="s">
        <v>37</v>
      </c>
      <c r="B38" s="15">
        <v>25</v>
      </c>
      <c r="C38" s="15">
        <v>0</v>
      </c>
      <c r="D38" s="15">
        <v>1.9135802469135801</v>
      </c>
      <c r="E38" s="15">
        <v>3678.4511451184026</v>
      </c>
      <c r="F38" s="15">
        <v>685.21273406348689</v>
      </c>
      <c r="G38" s="15">
        <v>367.26079444844027</v>
      </c>
      <c r="H38" s="15">
        <v>1096.0747305947507</v>
      </c>
      <c r="I38" s="15">
        <v>41.287015528005554</v>
      </c>
      <c r="J38" s="16">
        <f t="shared" si="0"/>
        <v>5895.2</v>
      </c>
      <c r="K38" s="30"/>
      <c r="L38" s="34"/>
      <c r="M38" s="34"/>
      <c r="N38" s="34"/>
      <c r="O38" s="34"/>
      <c r="P38" s="35"/>
      <c r="Q38" s="35"/>
      <c r="R38" s="35"/>
      <c r="S38" s="35"/>
      <c r="T38" s="35"/>
    </row>
    <row r="39" spans="1:20" s="17" customFormat="1" ht="15" customHeight="1" x14ac:dyDescent="0.2">
      <c r="A39" s="200" t="s">
        <v>38</v>
      </c>
      <c r="B39" s="15">
        <v>737.62241569931552</v>
      </c>
      <c r="C39" s="15">
        <v>0</v>
      </c>
      <c r="D39" s="15">
        <v>4.2542372881355934</v>
      </c>
      <c r="E39" s="15">
        <v>445.28479735172687</v>
      </c>
      <c r="F39" s="15">
        <v>153.2485124876429</v>
      </c>
      <c r="G39" s="15">
        <v>0</v>
      </c>
      <c r="H39" s="15">
        <v>0</v>
      </c>
      <c r="I39" s="15">
        <v>49.590037173179049</v>
      </c>
      <c r="J39" s="16">
        <f t="shared" si="0"/>
        <v>1390</v>
      </c>
      <c r="K39" s="30"/>
      <c r="L39" s="34"/>
      <c r="M39" s="34"/>
      <c r="N39" s="34"/>
      <c r="O39" s="34"/>
      <c r="P39" s="35"/>
      <c r="Q39" s="35"/>
      <c r="R39" s="35"/>
      <c r="S39" s="35"/>
      <c r="T39" s="35"/>
    </row>
    <row r="40" spans="1:20" s="17" customFormat="1" ht="15" customHeight="1" x14ac:dyDescent="0.2">
      <c r="A40" s="200" t="s">
        <v>39</v>
      </c>
      <c r="B40" s="15">
        <v>0</v>
      </c>
      <c r="C40" s="15">
        <v>0</v>
      </c>
      <c r="D40" s="15">
        <v>536</v>
      </c>
      <c r="E40" s="15">
        <v>6418</v>
      </c>
      <c r="F40" s="15">
        <v>0</v>
      </c>
      <c r="G40" s="15">
        <v>0</v>
      </c>
      <c r="H40" s="15">
        <v>23</v>
      </c>
      <c r="I40" s="15">
        <v>0</v>
      </c>
      <c r="J40" s="16">
        <f t="shared" si="0"/>
        <v>6977</v>
      </c>
      <c r="K40" s="30"/>
      <c r="L40" s="34"/>
      <c r="M40" s="34"/>
      <c r="N40" s="34"/>
      <c r="O40" s="34"/>
      <c r="P40" s="35"/>
      <c r="Q40" s="35"/>
      <c r="R40" s="35"/>
      <c r="S40" s="35"/>
      <c r="T40" s="35"/>
    </row>
    <row r="41" spans="1:20" s="17" customFormat="1" ht="15" customHeight="1" x14ac:dyDescent="0.2">
      <c r="A41" s="200" t="s">
        <v>40</v>
      </c>
      <c r="B41" s="15">
        <v>0</v>
      </c>
      <c r="C41" s="15">
        <v>0</v>
      </c>
      <c r="D41" s="15">
        <v>0</v>
      </c>
      <c r="E41" s="15">
        <v>1777.5714285714284</v>
      </c>
      <c r="F41" s="15">
        <v>0</v>
      </c>
      <c r="G41" s="15">
        <v>0</v>
      </c>
      <c r="H41" s="15">
        <v>121.42857142857143</v>
      </c>
      <c r="I41" s="15">
        <v>0</v>
      </c>
      <c r="J41" s="16">
        <f t="shared" si="0"/>
        <v>1898.9999999999998</v>
      </c>
      <c r="K41" s="30"/>
      <c r="L41" s="34"/>
      <c r="M41" s="34"/>
      <c r="N41" s="34"/>
      <c r="O41" s="34"/>
      <c r="P41" s="35"/>
      <c r="Q41" s="35"/>
      <c r="R41" s="35"/>
      <c r="S41" s="35"/>
      <c r="T41" s="35"/>
    </row>
    <row r="42" spans="1:20" s="17" customFormat="1" ht="15" customHeight="1" x14ac:dyDescent="0.2">
      <c r="A42" s="200" t="s">
        <v>41</v>
      </c>
      <c r="B42" s="15">
        <v>868.00689809370726</v>
      </c>
      <c r="C42" s="15">
        <v>603.39166244008175</v>
      </c>
      <c r="D42" s="15">
        <v>278.93674402418139</v>
      </c>
      <c r="E42" s="15">
        <v>752.35700453601135</v>
      </c>
      <c r="F42" s="15">
        <v>1619.6099267287057</v>
      </c>
      <c r="G42" s="15">
        <v>1821.4093748339308</v>
      </c>
      <c r="H42" s="15">
        <v>2888.6300563218128</v>
      </c>
      <c r="I42" s="15">
        <v>1608.6583330215681</v>
      </c>
      <c r="J42" s="16">
        <f t="shared" si="0"/>
        <v>10441</v>
      </c>
      <c r="K42" s="30"/>
      <c r="L42" s="34"/>
      <c r="M42" s="34"/>
      <c r="N42" s="34"/>
      <c r="O42" s="34"/>
      <c r="P42" s="35"/>
      <c r="Q42" s="35"/>
      <c r="R42" s="35"/>
      <c r="S42" s="35"/>
      <c r="T42" s="35"/>
    </row>
    <row r="43" spans="1:20" s="17" customFormat="1" ht="15" customHeight="1" x14ac:dyDescent="0.2">
      <c r="A43" s="200" t="s">
        <v>43</v>
      </c>
      <c r="B43" s="15">
        <v>176.91482956451432</v>
      </c>
      <c r="C43" s="15">
        <v>31.03448275862069</v>
      </c>
      <c r="D43" s="15">
        <v>54.593301435406701</v>
      </c>
      <c r="E43" s="15">
        <v>2108.9055550142148</v>
      </c>
      <c r="F43" s="15">
        <v>0</v>
      </c>
      <c r="G43" s="15">
        <v>310.15527950310559</v>
      </c>
      <c r="H43" s="15">
        <v>0</v>
      </c>
      <c r="I43" s="15">
        <v>19.396551724137929</v>
      </c>
      <c r="J43" s="16">
        <f t="shared" si="0"/>
        <v>2701.0000000000005</v>
      </c>
      <c r="K43" s="30"/>
      <c r="L43" s="34"/>
      <c r="M43" s="34"/>
      <c r="N43" s="34"/>
      <c r="O43" s="34"/>
      <c r="P43" s="35"/>
      <c r="Q43" s="35"/>
      <c r="R43" s="35"/>
      <c r="S43" s="35"/>
      <c r="T43" s="35"/>
    </row>
    <row r="44" spans="1:20" s="17" customFormat="1" ht="15" customHeight="1" x14ac:dyDescent="0.2">
      <c r="A44" s="200" t="s">
        <v>44</v>
      </c>
      <c r="B44" s="15">
        <v>622.41696785014051</v>
      </c>
      <c r="C44" s="15">
        <v>0</v>
      </c>
      <c r="D44" s="15">
        <v>476.55233811300832</v>
      </c>
      <c r="E44" s="15">
        <v>1339.3729088597786</v>
      </c>
      <c r="F44" s="15">
        <v>0</v>
      </c>
      <c r="G44" s="15">
        <v>0</v>
      </c>
      <c r="H44" s="15">
        <v>282.65778517707253</v>
      </c>
      <c r="I44" s="15">
        <v>0</v>
      </c>
      <c r="J44" s="16">
        <f t="shared" si="0"/>
        <v>2721</v>
      </c>
      <c r="K44" s="30"/>
      <c r="L44" s="34"/>
      <c r="M44" s="34"/>
      <c r="N44" s="34"/>
      <c r="O44" s="34"/>
      <c r="P44" s="35"/>
      <c r="Q44" s="35"/>
      <c r="R44" s="35"/>
      <c r="S44" s="35"/>
      <c r="T44" s="35"/>
    </row>
    <row r="45" spans="1:20" s="17" customFormat="1" ht="15" customHeight="1" x14ac:dyDescent="0.2">
      <c r="A45" s="200" t="s">
        <v>93</v>
      </c>
      <c r="B45" s="15">
        <v>614.08693182492789</v>
      </c>
      <c r="C45" s="15">
        <v>5.5683890577507595</v>
      </c>
      <c r="D45" s="15">
        <v>80.754134637782442</v>
      </c>
      <c r="E45" s="15">
        <v>2760.9856812576545</v>
      </c>
      <c r="F45" s="15">
        <v>0</v>
      </c>
      <c r="G45" s="15">
        <v>69.6048632218845</v>
      </c>
      <c r="H45" s="15">
        <v>0</v>
      </c>
      <c r="I45" s="15">
        <v>0</v>
      </c>
      <c r="J45" s="16">
        <f t="shared" si="0"/>
        <v>3531</v>
      </c>
      <c r="K45" s="30"/>
      <c r="L45" s="34"/>
      <c r="M45" s="34"/>
      <c r="N45" s="34"/>
      <c r="O45" s="34"/>
      <c r="P45" s="35"/>
      <c r="Q45" s="35"/>
      <c r="R45" s="35"/>
      <c r="S45" s="35"/>
      <c r="T45" s="35"/>
    </row>
    <row r="46" spans="1:20" s="17" customFormat="1" ht="15" customHeight="1" x14ac:dyDescent="0.2">
      <c r="A46" s="200" t="s">
        <v>94</v>
      </c>
      <c r="B46" s="15">
        <v>0</v>
      </c>
      <c r="C46" s="15">
        <v>0</v>
      </c>
      <c r="D46" s="15">
        <v>0</v>
      </c>
      <c r="E46" s="15">
        <v>65</v>
      </c>
      <c r="F46" s="15">
        <v>0</v>
      </c>
      <c r="G46" s="15">
        <v>0</v>
      </c>
      <c r="H46" s="15">
        <v>0</v>
      </c>
      <c r="I46" s="15">
        <v>0</v>
      </c>
      <c r="J46" s="16">
        <f t="shared" si="0"/>
        <v>65</v>
      </c>
      <c r="K46" s="30"/>
      <c r="L46" s="34"/>
      <c r="M46" s="34"/>
      <c r="N46" s="34"/>
      <c r="O46" s="34"/>
      <c r="P46" s="35"/>
      <c r="Q46" s="35"/>
      <c r="R46" s="35"/>
      <c r="S46" s="35"/>
      <c r="T46" s="35"/>
    </row>
    <row r="47" spans="1:20" s="17" customFormat="1" ht="15" customHeight="1" x14ac:dyDescent="0.2">
      <c r="A47" s="200" t="s">
        <v>95</v>
      </c>
      <c r="B47" s="15">
        <v>136.34725119455504</v>
      </c>
      <c r="C47" s="15">
        <v>10.514285714285714</v>
      </c>
      <c r="D47" s="15">
        <v>0</v>
      </c>
      <c r="E47" s="15">
        <v>1391.1384630911593</v>
      </c>
      <c r="F47" s="15">
        <v>0</v>
      </c>
      <c r="G47" s="15">
        <v>0</v>
      </c>
      <c r="H47" s="15">
        <v>100</v>
      </c>
      <c r="I47" s="15">
        <v>0</v>
      </c>
      <c r="J47" s="16">
        <f t="shared" si="0"/>
        <v>1638</v>
      </c>
      <c r="K47" s="30"/>
      <c r="L47" s="34"/>
      <c r="M47" s="34"/>
      <c r="N47" s="34"/>
      <c r="O47" s="34"/>
      <c r="P47" s="35"/>
      <c r="Q47" s="35"/>
      <c r="R47" s="35"/>
      <c r="S47" s="35"/>
      <c r="T47" s="35"/>
    </row>
    <row r="48" spans="1:20" s="17" customFormat="1" ht="15" customHeight="1" x14ac:dyDescent="0.2">
      <c r="A48" s="200" t="s">
        <v>96</v>
      </c>
      <c r="B48" s="15">
        <v>0</v>
      </c>
      <c r="C48" s="15">
        <v>0</v>
      </c>
      <c r="D48" s="15">
        <v>0</v>
      </c>
      <c r="E48" s="15">
        <v>2842</v>
      </c>
      <c r="F48" s="15">
        <v>0</v>
      </c>
      <c r="G48" s="15">
        <v>0</v>
      </c>
      <c r="H48" s="15">
        <v>0</v>
      </c>
      <c r="I48" s="15">
        <v>0</v>
      </c>
      <c r="J48" s="16">
        <f t="shared" si="0"/>
        <v>2842</v>
      </c>
      <c r="K48" s="30"/>
      <c r="L48" s="34"/>
      <c r="M48" s="34"/>
      <c r="N48" s="34"/>
      <c r="O48" s="34"/>
      <c r="P48" s="35"/>
      <c r="Q48" s="35"/>
      <c r="R48" s="35"/>
      <c r="S48" s="35"/>
      <c r="T48" s="35"/>
    </row>
    <row r="49" spans="1:20" s="17" customFormat="1" ht="15" customHeight="1" x14ac:dyDescent="0.2">
      <c r="A49" s="200" t="s">
        <v>97</v>
      </c>
      <c r="B49" s="15">
        <v>0</v>
      </c>
      <c r="C49" s="15">
        <v>0</v>
      </c>
      <c r="D49" s="15">
        <v>0</v>
      </c>
      <c r="E49" s="15">
        <v>3690.1421619497783</v>
      </c>
      <c r="F49" s="15">
        <v>151.94843361147707</v>
      </c>
      <c r="G49" s="15">
        <v>2.5543478260869565</v>
      </c>
      <c r="H49" s="15">
        <v>72.703720822443387</v>
      </c>
      <c r="I49" s="15">
        <v>13.651335790214844</v>
      </c>
      <c r="J49" s="16">
        <f t="shared" si="0"/>
        <v>3931.0000000000005</v>
      </c>
      <c r="K49" s="30"/>
      <c r="L49" s="34"/>
      <c r="M49" s="34"/>
      <c r="N49" s="34"/>
      <c r="O49" s="34"/>
      <c r="P49" s="35"/>
      <c r="Q49" s="35"/>
      <c r="R49" s="35"/>
      <c r="S49" s="35"/>
      <c r="T49" s="35"/>
    </row>
    <row r="50" spans="1:20" s="17" customFormat="1" ht="15" customHeight="1" x14ac:dyDescent="0.2">
      <c r="A50" s="200" t="s">
        <v>98</v>
      </c>
      <c r="B50" s="15">
        <v>640</v>
      </c>
      <c r="C50" s="15">
        <v>0</v>
      </c>
      <c r="D50" s="15">
        <v>187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6">
        <f t="shared" si="0"/>
        <v>827</v>
      </c>
      <c r="K50" s="30"/>
      <c r="L50" s="34"/>
      <c r="M50" s="34"/>
      <c r="N50" s="34"/>
      <c r="O50" s="34"/>
      <c r="P50" s="35"/>
      <c r="Q50" s="35"/>
      <c r="R50" s="35"/>
      <c r="S50" s="35"/>
      <c r="T50" s="35"/>
    </row>
    <row r="51" spans="1:20" s="17" customFormat="1" ht="15" customHeight="1" x14ac:dyDescent="0.2">
      <c r="A51" s="200" t="s">
        <v>99</v>
      </c>
      <c r="B51" s="15">
        <v>0</v>
      </c>
      <c r="C51" s="15">
        <v>660.47832671576236</v>
      </c>
      <c r="D51" s="15">
        <v>32.779331779331784</v>
      </c>
      <c r="E51" s="15">
        <v>1336.2322528959596</v>
      </c>
      <c r="F51" s="15">
        <v>264.38854489164089</v>
      </c>
      <c r="G51" s="15">
        <v>0</v>
      </c>
      <c r="H51" s="15">
        <v>0</v>
      </c>
      <c r="I51" s="15">
        <v>87.121543717305428</v>
      </c>
      <c r="J51" s="16">
        <f t="shared" si="0"/>
        <v>2381</v>
      </c>
      <c r="K51" s="30"/>
      <c r="L51" s="34"/>
      <c r="M51" s="34"/>
      <c r="N51" s="34"/>
      <c r="O51" s="34"/>
      <c r="P51" s="35"/>
      <c r="Q51" s="35"/>
      <c r="R51" s="35"/>
      <c r="S51" s="35"/>
      <c r="T51" s="35"/>
    </row>
    <row r="52" spans="1:20" s="17" customFormat="1" ht="15" customHeight="1" x14ac:dyDescent="0.2">
      <c r="A52" s="200" t="s">
        <v>100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6">
        <f t="shared" si="0"/>
        <v>0</v>
      </c>
      <c r="K52" s="30"/>
      <c r="L52" s="34"/>
      <c r="M52" s="34"/>
      <c r="N52" s="34"/>
      <c r="O52" s="34"/>
      <c r="P52" s="35"/>
      <c r="Q52" s="35"/>
      <c r="R52" s="35"/>
      <c r="S52" s="35"/>
      <c r="T52" s="35"/>
    </row>
    <row r="53" spans="1:20" s="17" customFormat="1" ht="15" customHeight="1" x14ac:dyDescent="0.2">
      <c r="A53" s="200" t="s">
        <v>45</v>
      </c>
      <c r="B53" s="15">
        <v>2105.3706573846957</v>
      </c>
      <c r="C53" s="15">
        <v>216.79541974949785</v>
      </c>
      <c r="D53" s="15">
        <v>304.08756503629462</v>
      </c>
      <c r="E53" s="15">
        <v>1338.0437611552425</v>
      </c>
      <c r="F53" s="15">
        <v>16753.303715372014</v>
      </c>
      <c r="G53" s="15">
        <v>5591.5851617361168</v>
      </c>
      <c r="H53" s="15">
        <v>24964.81574855301</v>
      </c>
      <c r="I53" s="15">
        <v>160.99797101312595</v>
      </c>
      <c r="J53" s="16">
        <f t="shared" si="0"/>
        <v>51434.999999999993</v>
      </c>
      <c r="K53" s="30"/>
      <c r="L53" s="34"/>
      <c r="M53" s="34"/>
      <c r="N53" s="34"/>
      <c r="O53" s="34"/>
      <c r="P53" s="35"/>
      <c r="Q53" s="35"/>
      <c r="R53" s="35"/>
      <c r="S53" s="35"/>
      <c r="T53" s="35"/>
    </row>
    <row r="54" spans="1:20" s="17" customFormat="1" ht="15" customHeight="1" x14ac:dyDescent="0.2">
      <c r="A54" s="200" t="s">
        <v>46</v>
      </c>
      <c r="B54" s="15">
        <v>811.31334605784627</v>
      </c>
      <c r="C54" s="15">
        <v>14111.72900282664</v>
      </c>
      <c r="D54" s="15">
        <v>376.51112027594911</v>
      </c>
      <c r="E54" s="15">
        <v>4006.3242891819305</v>
      </c>
      <c r="F54" s="15">
        <v>7736.9478038512098</v>
      </c>
      <c r="G54" s="15">
        <v>159.08012761256748</v>
      </c>
      <c r="H54" s="15">
        <v>2530.1421149336234</v>
      </c>
      <c r="I54" s="15">
        <v>16109.952195260234</v>
      </c>
      <c r="J54" s="16">
        <f t="shared" si="0"/>
        <v>45842</v>
      </c>
      <c r="K54" s="30"/>
      <c r="L54" s="34"/>
      <c r="M54" s="34"/>
      <c r="N54" s="34"/>
      <c r="O54" s="34"/>
      <c r="P54" s="35"/>
      <c r="Q54" s="35"/>
      <c r="R54" s="35"/>
      <c r="S54" s="35"/>
      <c r="T54" s="35"/>
    </row>
    <row r="55" spans="1:20" s="17" customFormat="1" ht="15" customHeight="1" x14ac:dyDescent="0.2">
      <c r="A55" s="200" t="s">
        <v>47</v>
      </c>
      <c r="B55" s="15">
        <v>2145.8380629872308</v>
      </c>
      <c r="C55" s="15">
        <v>4828.657148279076</v>
      </c>
      <c r="D55" s="15">
        <v>2625.0832398267275</v>
      </c>
      <c r="E55" s="15">
        <v>4345.6179187127509</v>
      </c>
      <c r="F55" s="15">
        <v>4604.8448001556335</v>
      </c>
      <c r="G55" s="15">
        <v>8312.8492197400647</v>
      </c>
      <c r="H55" s="15">
        <v>4808.1320033406428</v>
      </c>
      <c r="I55" s="15">
        <v>2405.9776069578734</v>
      </c>
      <c r="J55" s="16">
        <f t="shared" si="0"/>
        <v>34077</v>
      </c>
      <c r="K55" s="30"/>
      <c r="L55" s="34"/>
      <c r="M55" s="34"/>
      <c r="N55" s="34"/>
      <c r="O55" s="34"/>
      <c r="P55" s="35"/>
      <c r="Q55" s="35"/>
      <c r="R55" s="35"/>
      <c r="S55" s="35"/>
      <c r="T55" s="35"/>
    </row>
    <row r="56" spans="1:20" s="17" customFormat="1" ht="15" customHeight="1" x14ac:dyDescent="0.2">
      <c r="A56" s="200" t="s">
        <v>48</v>
      </c>
      <c r="B56" s="15">
        <v>412.31163849302584</v>
      </c>
      <c r="C56" s="15">
        <v>0</v>
      </c>
      <c r="D56" s="15">
        <v>3200.4239276583771</v>
      </c>
      <c r="E56" s="15">
        <v>0</v>
      </c>
      <c r="F56" s="15">
        <v>180.41727362511364</v>
      </c>
      <c r="G56" s="15">
        <v>3690.5324477062113</v>
      </c>
      <c r="H56" s="15">
        <v>1416.5352796017478</v>
      </c>
      <c r="I56" s="15">
        <v>2572.7794329155249</v>
      </c>
      <c r="J56" s="16">
        <f t="shared" si="0"/>
        <v>11473</v>
      </c>
      <c r="K56" s="30"/>
      <c r="L56" s="34"/>
      <c r="M56" s="34"/>
      <c r="N56" s="34"/>
      <c r="O56" s="34"/>
      <c r="P56" s="35"/>
      <c r="Q56" s="35"/>
      <c r="R56" s="35"/>
      <c r="S56" s="35"/>
      <c r="T56" s="35"/>
    </row>
    <row r="57" spans="1:20" s="17" customFormat="1" ht="15" customHeight="1" x14ac:dyDescent="0.2">
      <c r="A57" s="200" t="s">
        <v>49</v>
      </c>
      <c r="B57" s="15">
        <v>46.865853658536587</v>
      </c>
      <c r="C57" s="15">
        <v>14.134146341463415</v>
      </c>
      <c r="D57" s="15">
        <v>0</v>
      </c>
      <c r="E57" s="15">
        <v>8.4</v>
      </c>
      <c r="F57" s="15">
        <v>253.57142857142856</v>
      </c>
      <c r="G57" s="15">
        <v>133.85714285714286</v>
      </c>
      <c r="H57" s="15">
        <v>80</v>
      </c>
      <c r="I57" s="15">
        <v>357.17142857142858</v>
      </c>
      <c r="J57" s="16">
        <f t="shared" si="0"/>
        <v>894</v>
      </c>
      <c r="K57" s="30"/>
      <c r="L57" s="34"/>
      <c r="M57" s="34"/>
      <c r="N57" s="34"/>
      <c r="O57" s="34"/>
      <c r="P57" s="35"/>
      <c r="Q57" s="35"/>
      <c r="R57" s="35"/>
      <c r="S57" s="35"/>
      <c r="T57" s="35"/>
    </row>
    <row r="58" spans="1:20" s="17" customFormat="1" ht="15" customHeight="1" x14ac:dyDescent="0.2">
      <c r="A58" s="200" t="s">
        <v>50</v>
      </c>
      <c r="B58" s="15">
        <v>1505.9540072332279</v>
      </c>
      <c r="C58" s="15">
        <v>23126.051727847131</v>
      </c>
      <c r="D58" s="15">
        <v>14.487715034638136</v>
      </c>
      <c r="E58" s="15">
        <v>436.88500699561894</v>
      </c>
      <c r="F58" s="15">
        <v>20714.676185021788</v>
      </c>
      <c r="G58" s="15">
        <v>13.103066124861471</v>
      </c>
      <c r="H58" s="15">
        <v>3.9309198374584415</v>
      </c>
      <c r="I58" s="15">
        <v>133.9113719052778</v>
      </c>
      <c r="J58" s="16">
        <f t="shared" si="0"/>
        <v>45949</v>
      </c>
      <c r="K58" s="30"/>
      <c r="L58" s="34"/>
      <c r="M58" s="34"/>
      <c r="N58" s="34"/>
      <c r="O58" s="34"/>
      <c r="P58" s="35"/>
      <c r="Q58" s="35"/>
      <c r="R58" s="35"/>
      <c r="S58" s="35"/>
      <c r="T58" s="35"/>
    </row>
    <row r="59" spans="1:20" s="17" customFormat="1" ht="15" customHeight="1" x14ac:dyDescent="0.2">
      <c r="A59" s="200" t="s">
        <v>51</v>
      </c>
      <c r="B59" s="15">
        <v>1427.3160298645353</v>
      </c>
      <c r="C59" s="15">
        <v>1298.2561626994516</v>
      </c>
      <c r="D59" s="15">
        <v>3783.0283040756203</v>
      </c>
      <c r="E59" s="15">
        <v>3015.7756880105235</v>
      </c>
      <c r="F59" s="15">
        <v>674.19046346381731</v>
      </c>
      <c r="G59" s="15">
        <v>1994.8322276332885</v>
      </c>
      <c r="H59" s="15">
        <v>7386.0569195190528</v>
      </c>
      <c r="I59" s="15">
        <v>1322.5442047337112</v>
      </c>
      <c r="J59" s="16">
        <f t="shared" si="0"/>
        <v>20902</v>
      </c>
      <c r="K59" s="30"/>
      <c r="L59" s="34"/>
      <c r="M59" s="34"/>
      <c r="N59" s="34"/>
      <c r="O59" s="34"/>
      <c r="P59" s="35"/>
      <c r="Q59" s="35"/>
      <c r="R59" s="35"/>
      <c r="S59" s="35"/>
      <c r="T59" s="35"/>
    </row>
    <row r="60" spans="1:20" s="17" customFormat="1" ht="15" customHeight="1" x14ac:dyDescent="0.2">
      <c r="A60" s="200" t="s">
        <v>52</v>
      </c>
      <c r="B60" s="15">
        <v>0</v>
      </c>
      <c r="C60" s="15">
        <v>0</v>
      </c>
      <c r="D60" s="15">
        <v>0</v>
      </c>
      <c r="E60" s="15">
        <v>2</v>
      </c>
      <c r="F60" s="15">
        <v>0</v>
      </c>
      <c r="G60" s="15">
        <v>64</v>
      </c>
      <c r="H60" s="15">
        <v>0</v>
      </c>
      <c r="I60" s="15">
        <v>30</v>
      </c>
      <c r="J60" s="16">
        <f t="shared" si="0"/>
        <v>96</v>
      </c>
      <c r="K60" s="30"/>
      <c r="L60" s="34"/>
      <c r="M60" s="34"/>
      <c r="N60" s="34"/>
      <c r="O60" s="34"/>
      <c r="P60" s="35"/>
      <c r="Q60" s="35"/>
      <c r="R60" s="35"/>
      <c r="S60" s="35"/>
      <c r="T60" s="35"/>
    </row>
    <row r="61" spans="1:20" s="17" customFormat="1" ht="15" customHeight="1" x14ac:dyDescent="0.2">
      <c r="A61" s="200" t="s">
        <v>53</v>
      </c>
      <c r="B61" s="15">
        <v>85</v>
      </c>
      <c r="C61" s="15">
        <v>0</v>
      </c>
      <c r="D61" s="15">
        <v>0</v>
      </c>
      <c r="E61" s="15">
        <v>2</v>
      </c>
      <c r="F61" s="15">
        <v>207</v>
      </c>
      <c r="G61" s="15">
        <v>0</v>
      </c>
      <c r="H61" s="15">
        <v>0</v>
      </c>
      <c r="I61" s="15">
        <v>0</v>
      </c>
      <c r="J61" s="16">
        <f t="shared" si="0"/>
        <v>294</v>
      </c>
      <c r="K61" s="30"/>
      <c r="L61" s="34"/>
      <c r="M61" s="34"/>
      <c r="N61" s="34"/>
      <c r="O61" s="34"/>
      <c r="P61" s="35"/>
      <c r="Q61" s="35"/>
      <c r="R61" s="35"/>
      <c r="S61" s="35"/>
      <c r="T61" s="35"/>
    </row>
    <row r="62" spans="1:20" s="17" customFormat="1" ht="15" customHeight="1" x14ac:dyDescent="0.2">
      <c r="A62" s="200" t="s">
        <v>101</v>
      </c>
      <c r="B62" s="15">
        <v>515.9870927011134</v>
      </c>
      <c r="C62" s="15">
        <v>40.345265662172878</v>
      </c>
      <c r="D62" s="15">
        <v>45</v>
      </c>
      <c r="E62" s="15">
        <v>0</v>
      </c>
      <c r="F62" s="15">
        <v>1164.4368724059445</v>
      </c>
      <c r="G62" s="15">
        <v>0</v>
      </c>
      <c r="H62" s="15">
        <v>0</v>
      </c>
      <c r="I62" s="15">
        <v>9.2307692307692317</v>
      </c>
      <c r="J62" s="16">
        <f t="shared" si="0"/>
        <v>1775.0000000000002</v>
      </c>
      <c r="K62" s="30"/>
      <c r="L62" s="34"/>
      <c r="M62" s="34"/>
      <c r="N62" s="34"/>
      <c r="O62" s="34"/>
      <c r="P62" s="35"/>
      <c r="Q62" s="35"/>
      <c r="R62" s="35"/>
      <c r="S62" s="35"/>
      <c r="T62" s="35"/>
    </row>
    <row r="63" spans="1:20" s="17" customFormat="1" ht="15" customHeight="1" x14ac:dyDescent="0.2">
      <c r="A63" s="200" t="s">
        <v>102</v>
      </c>
      <c r="B63" s="15">
        <v>112.91394084842359</v>
      </c>
      <c r="C63" s="15">
        <v>131.81349866045608</v>
      </c>
      <c r="D63" s="15">
        <v>0</v>
      </c>
      <c r="E63" s="15">
        <v>176.37953521574212</v>
      </c>
      <c r="F63" s="15">
        <v>79.780748663101605</v>
      </c>
      <c r="G63" s="15">
        <v>1.6678321678321679</v>
      </c>
      <c r="H63" s="15">
        <v>0</v>
      </c>
      <c r="I63" s="15">
        <v>28.444444444444443</v>
      </c>
      <c r="J63" s="16">
        <f t="shared" si="0"/>
        <v>531</v>
      </c>
      <c r="K63" s="30"/>
      <c r="L63" s="34"/>
      <c r="M63" s="34"/>
      <c r="N63" s="34"/>
      <c r="O63" s="34"/>
      <c r="P63" s="35"/>
      <c r="Q63" s="35"/>
      <c r="R63" s="35"/>
      <c r="S63" s="35"/>
      <c r="T63" s="35"/>
    </row>
    <row r="64" spans="1:20" s="17" customFormat="1" ht="15" customHeight="1" x14ac:dyDescent="0.2">
      <c r="A64" s="200" t="s">
        <v>103</v>
      </c>
      <c r="B64" s="15">
        <v>106.68041237113403</v>
      </c>
      <c r="C64" s="15">
        <v>130.6353330184223</v>
      </c>
      <c r="D64" s="15">
        <v>32.204850367821699</v>
      </c>
      <c r="E64" s="15">
        <v>8.6644541731393865</v>
      </c>
      <c r="F64" s="15">
        <v>71.725490196078425</v>
      </c>
      <c r="G64" s="15">
        <v>76.027604203301067</v>
      </c>
      <c r="H64" s="15">
        <v>2.0618556701030926</v>
      </c>
      <c r="I64" s="15">
        <v>4</v>
      </c>
      <c r="J64" s="16">
        <f t="shared" si="0"/>
        <v>432</v>
      </c>
      <c r="K64" s="30"/>
      <c r="L64" s="34"/>
      <c r="M64" s="34"/>
      <c r="N64" s="34"/>
      <c r="O64" s="34"/>
      <c r="P64" s="35"/>
      <c r="Q64" s="35"/>
      <c r="R64" s="35"/>
      <c r="S64" s="35"/>
      <c r="T64" s="35"/>
    </row>
    <row r="65" spans="1:20" s="17" customFormat="1" ht="15" customHeight="1" x14ac:dyDescent="0.2">
      <c r="A65" s="200" t="s">
        <v>104</v>
      </c>
      <c r="B65" s="15">
        <v>0</v>
      </c>
      <c r="C65" s="15">
        <v>13</v>
      </c>
      <c r="D65" s="15">
        <v>0</v>
      </c>
      <c r="E65" s="15">
        <v>49</v>
      </c>
      <c r="F65" s="15">
        <v>242</v>
      </c>
      <c r="G65" s="15">
        <v>0</v>
      </c>
      <c r="H65" s="15">
        <v>0</v>
      </c>
      <c r="I65" s="15">
        <v>10</v>
      </c>
      <c r="J65" s="16">
        <f t="shared" si="0"/>
        <v>314</v>
      </c>
      <c r="K65" s="30"/>
      <c r="L65" s="34"/>
      <c r="M65" s="34"/>
      <c r="N65" s="34"/>
      <c r="O65" s="34"/>
      <c r="P65" s="35"/>
      <c r="Q65" s="35"/>
      <c r="R65" s="35"/>
      <c r="S65" s="35"/>
      <c r="T65" s="35"/>
    </row>
    <row r="66" spans="1:20" s="17" customFormat="1" ht="15" customHeight="1" x14ac:dyDescent="0.2">
      <c r="A66" s="200" t="s">
        <v>105</v>
      </c>
      <c r="B66" s="15">
        <v>123.63956494171586</v>
      </c>
      <c r="C66" s="15">
        <v>0</v>
      </c>
      <c r="D66" s="15">
        <v>315</v>
      </c>
      <c r="E66" s="15">
        <v>35.216494845360828</v>
      </c>
      <c r="F66" s="15">
        <v>3961.3565422925867</v>
      </c>
      <c r="G66" s="15">
        <v>5467.4627923976277</v>
      </c>
      <c r="H66" s="15">
        <v>644.32460552270823</v>
      </c>
      <c r="I66" s="15">
        <v>0</v>
      </c>
      <c r="J66" s="16">
        <f t="shared" si="0"/>
        <v>10546.999999999998</v>
      </c>
      <c r="K66" s="30"/>
      <c r="L66" s="34"/>
      <c r="M66" s="34"/>
      <c r="N66" s="34"/>
      <c r="O66" s="34"/>
      <c r="P66" s="35"/>
      <c r="Q66" s="35"/>
      <c r="R66" s="35"/>
      <c r="S66" s="35"/>
      <c r="T66" s="35"/>
    </row>
    <row r="67" spans="1:20" s="17" customFormat="1" ht="15" customHeight="1" x14ac:dyDescent="0.2">
      <c r="A67" s="200" t="s">
        <v>106</v>
      </c>
      <c r="B67" s="15">
        <v>1820.1109466848791</v>
      </c>
      <c r="C67" s="15">
        <v>462.97310999907916</v>
      </c>
      <c r="D67" s="15">
        <v>5494.3606773734809</v>
      </c>
      <c r="E67" s="15">
        <v>151.3802863684561</v>
      </c>
      <c r="F67" s="15">
        <v>1759.8925368748273</v>
      </c>
      <c r="G67" s="15">
        <v>2123.6350871371319</v>
      </c>
      <c r="H67" s="15">
        <v>604.77708838663068</v>
      </c>
      <c r="I67" s="15">
        <v>509.87026717551527</v>
      </c>
      <c r="J67" s="16">
        <f t="shared" si="0"/>
        <v>12927</v>
      </c>
      <c r="K67" s="30"/>
      <c r="L67" s="34"/>
      <c r="M67" s="34"/>
      <c r="N67" s="34"/>
      <c r="O67" s="34"/>
      <c r="P67" s="35"/>
      <c r="Q67" s="35"/>
      <c r="R67" s="35"/>
      <c r="S67" s="35"/>
      <c r="T67" s="35"/>
    </row>
    <row r="68" spans="1:20" s="17" customFormat="1" ht="15" customHeight="1" x14ac:dyDescent="0.2">
      <c r="A68" s="200" t="s">
        <v>107</v>
      </c>
      <c r="B68" s="15">
        <v>385.7788726445807</v>
      </c>
      <c r="C68" s="15">
        <v>3.1515151515151514</v>
      </c>
      <c r="D68" s="15">
        <v>163.93124846920648</v>
      </c>
      <c r="E68" s="15">
        <v>58.07692307692308</v>
      </c>
      <c r="F68" s="15">
        <v>87.356321839080451</v>
      </c>
      <c r="G68" s="15">
        <v>442.89219183957005</v>
      </c>
      <c r="H68" s="15">
        <v>133.65995975855131</v>
      </c>
      <c r="I68" s="15">
        <v>384.15296722057286</v>
      </c>
      <c r="J68" s="16">
        <f t="shared" si="0"/>
        <v>1659.0000000000002</v>
      </c>
      <c r="K68" s="30"/>
      <c r="L68" s="34"/>
      <c r="M68" s="34"/>
      <c r="N68" s="34"/>
      <c r="O68" s="34"/>
      <c r="P68" s="35"/>
      <c r="Q68" s="35"/>
      <c r="R68" s="35"/>
      <c r="S68" s="35"/>
      <c r="T68" s="35"/>
    </row>
    <row r="69" spans="1:20" s="17" customFormat="1" ht="15" customHeight="1" x14ac:dyDescent="0.2">
      <c r="A69" s="200" t="s">
        <v>108</v>
      </c>
      <c r="B69" s="15">
        <v>13.932291666666666</v>
      </c>
      <c r="C69" s="15">
        <v>154.45454545454544</v>
      </c>
      <c r="D69" s="15">
        <v>0</v>
      </c>
      <c r="E69" s="15">
        <v>19</v>
      </c>
      <c r="F69" s="15">
        <v>21</v>
      </c>
      <c r="G69" s="15">
        <v>69.613162878787875</v>
      </c>
      <c r="H69" s="15">
        <v>0</v>
      </c>
      <c r="I69" s="15">
        <v>0</v>
      </c>
      <c r="J69" s="16">
        <f t="shared" si="0"/>
        <v>278</v>
      </c>
      <c r="K69" s="30"/>
      <c r="L69" s="34"/>
      <c r="M69" s="34"/>
      <c r="N69" s="34"/>
      <c r="O69" s="34"/>
      <c r="P69" s="35"/>
      <c r="Q69" s="35"/>
      <c r="R69" s="35"/>
      <c r="S69" s="35"/>
      <c r="T69" s="35"/>
    </row>
    <row r="70" spans="1:20" s="17" customFormat="1" ht="15" customHeight="1" x14ac:dyDescent="0.2">
      <c r="A70" s="200" t="s">
        <v>54</v>
      </c>
      <c r="B70" s="15">
        <v>9492.1088144180085</v>
      </c>
      <c r="C70" s="15">
        <v>8106.7095561906699</v>
      </c>
      <c r="D70" s="15">
        <v>30320.60955103828</v>
      </c>
      <c r="E70" s="15">
        <v>9954.7044988861107</v>
      </c>
      <c r="F70" s="15">
        <v>11942.084385779559</v>
      </c>
      <c r="G70" s="15">
        <v>8633.1005066936905</v>
      </c>
      <c r="H70" s="15">
        <v>17373.339409186116</v>
      </c>
      <c r="I70" s="15">
        <v>2765.3432778075648</v>
      </c>
      <c r="J70" s="16">
        <f t="shared" si="0"/>
        <v>98588</v>
      </c>
      <c r="K70" s="30"/>
      <c r="L70" s="34"/>
      <c r="M70" s="34"/>
      <c r="N70" s="34"/>
      <c r="O70" s="34"/>
      <c r="P70" s="35"/>
      <c r="Q70" s="35"/>
      <c r="R70" s="35"/>
      <c r="S70" s="35"/>
      <c r="T70" s="35"/>
    </row>
    <row r="71" spans="1:20" s="17" customFormat="1" ht="15" customHeight="1" x14ac:dyDescent="0.2">
      <c r="A71" s="200" t="s">
        <v>55</v>
      </c>
      <c r="B71" s="15">
        <v>41301.421442901075</v>
      </c>
      <c r="C71" s="15">
        <v>50028.640629118934</v>
      </c>
      <c r="D71" s="15">
        <v>14393.959555937015</v>
      </c>
      <c r="E71" s="15">
        <v>63458.825150679739</v>
      </c>
      <c r="F71" s="15">
        <v>14083.791761190221</v>
      </c>
      <c r="G71" s="15">
        <v>40151.658759003309</v>
      </c>
      <c r="H71" s="15">
        <v>42452.240145574091</v>
      </c>
      <c r="I71" s="15">
        <v>14433.462555595599</v>
      </c>
      <c r="J71" s="16">
        <f t="shared" si="0"/>
        <v>280304</v>
      </c>
      <c r="K71" s="30"/>
      <c r="L71" s="34"/>
      <c r="M71" s="34"/>
      <c r="N71" s="34"/>
      <c r="O71" s="34"/>
      <c r="P71" s="35"/>
      <c r="Q71" s="35"/>
      <c r="R71" s="35"/>
      <c r="S71" s="35"/>
      <c r="T71" s="35"/>
    </row>
    <row r="72" spans="1:20" s="17" customFormat="1" ht="20.100000000000001" customHeight="1" thickBot="1" x14ac:dyDescent="0.25">
      <c r="A72" s="56" t="s">
        <v>10</v>
      </c>
      <c r="B72" s="69">
        <f t="shared" ref="B72:J72" si="1">SUM(B10:B71)</f>
        <v>258297.06145297582</v>
      </c>
      <c r="C72" s="69">
        <f t="shared" si="1"/>
        <v>1885919.4566068312</v>
      </c>
      <c r="D72" s="69">
        <f t="shared" si="1"/>
        <v>950564.00901994575</v>
      </c>
      <c r="E72" s="69">
        <f t="shared" si="1"/>
        <v>789514.41667612945</v>
      </c>
      <c r="F72" s="69">
        <f t="shared" si="1"/>
        <v>342324.61917872238</v>
      </c>
      <c r="G72" s="69">
        <f t="shared" si="1"/>
        <v>267814.47290598444</v>
      </c>
      <c r="H72" s="69">
        <f t="shared" si="1"/>
        <v>1251324.8905029995</v>
      </c>
      <c r="I72" s="69">
        <f t="shared" si="1"/>
        <v>251274.05493657879</v>
      </c>
      <c r="J72" s="70">
        <f t="shared" si="1"/>
        <v>5997032.9812801685</v>
      </c>
      <c r="K72" s="30"/>
      <c r="L72" s="34"/>
      <c r="M72" s="34"/>
      <c r="N72" s="34"/>
      <c r="O72" s="34"/>
      <c r="P72" s="35"/>
      <c r="Q72" s="35"/>
      <c r="R72" s="35"/>
      <c r="S72" s="35"/>
      <c r="T72" s="35"/>
    </row>
    <row r="73" spans="1:20" s="25" customFormat="1" x14ac:dyDescent="0.2">
      <c r="A73" s="205" t="s">
        <v>260</v>
      </c>
      <c r="B73" s="205"/>
      <c r="C73" s="205"/>
      <c r="D73" s="205"/>
      <c r="E73" s="205"/>
      <c r="F73" s="205"/>
      <c r="G73" s="205"/>
      <c r="H73" s="205"/>
      <c r="K73" s="30"/>
      <c r="L73" s="34"/>
      <c r="M73" s="34"/>
      <c r="N73" s="34"/>
      <c r="O73" s="34"/>
    </row>
    <row r="74" spans="1:20" s="35" customFormat="1" x14ac:dyDescent="0.2">
      <c r="A74" s="205" t="s">
        <v>261</v>
      </c>
      <c r="B74" s="205"/>
      <c r="C74" s="205"/>
      <c r="D74" s="205"/>
      <c r="E74" s="205"/>
      <c r="F74" s="205"/>
      <c r="G74" s="205"/>
      <c r="H74" s="205"/>
      <c r="I74" s="25"/>
      <c r="J74" s="25"/>
      <c r="K74" s="30"/>
      <c r="L74" s="34"/>
      <c r="M74" s="34"/>
      <c r="N74" s="34"/>
      <c r="O74" s="34"/>
    </row>
    <row r="75" spans="1:20" s="35" customFormat="1" ht="15" customHeight="1" x14ac:dyDescent="0.2">
      <c r="A75" s="205"/>
      <c r="B75" s="205"/>
      <c r="C75" s="209"/>
      <c r="D75" s="209"/>
      <c r="E75" s="209"/>
      <c r="F75" s="209"/>
      <c r="G75" s="209"/>
      <c r="H75" s="209"/>
      <c r="I75" s="36"/>
      <c r="J75" s="36"/>
      <c r="K75" s="30"/>
      <c r="L75" s="34"/>
      <c r="M75" s="34"/>
      <c r="N75" s="34"/>
      <c r="O75" s="34"/>
    </row>
    <row r="76" spans="1:20" s="35" customFormat="1" ht="15" customHeight="1" x14ac:dyDescent="0.2">
      <c r="A76" s="205"/>
      <c r="B76" s="205"/>
      <c r="C76" s="209"/>
      <c r="D76" s="209"/>
      <c r="E76" s="209"/>
      <c r="F76" s="209"/>
      <c r="G76" s="209"/>
      <c r="H76" s="209"/>
      <c r="I76" s="36"/>
      <c r="J76" s="36"/>
      <c r="K76" s="30"/>
      <c r="L76" s="34"/>
      <c r="M76" s="34"/>
      <c r="N76" s="34"/>
      <c r="O76" s="34"/>
    </row>
    <row r="77" spans="1:20" s="25" customFormat="1" x14ac:dyDescent="0.2">
      <c r="A77" s="205"/>
      <c r="B77" s="205"/>
      <c r="C77" s="205"/>
      <c r="D77" s="205"/>
      <c r="E77" s="205"/>
      <c r="F77" s="205"/>
      <c r="G77" s="205"/>
      <c r="H77" s="205"/>
      <c r="K77" s="30"/>
      <c r="L77" s="34"/>
      <c r="M77" s="34"/>
      <c r="N77" s="34"/>
      <c r="O77" s="34"/>
    </row>
    <row r="78" spans="1:20" s="25" customFormat="1" x14ac:dyDescent="0.2">
      <c r="K78" s="30"/>
      <c r="L78" s="34"/>
      <c r="M78" s="34"/>
      <c r="N78" s="34"/>
      <c r="O78" s="34"/>
    </row>
    <row r="79" spans="1:20" s="25" customFormat="1" x14ac:dyDescent="0.2">
      <c r="K79" s="30"/>
      <c r="L79" s="34"/>
      <c r="M79" s="34"/>
      <c r="N79" s="34"/>
      <c r="O79" s="34"/>
    </row>
    <row r="80" spans="1:20" s="25" customFormat="1" ht="15.75" x14ac:dyDescent="0.25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0"/>
      <c r="L80" s="34"/>
      <c r="M80" s="34"/>
      <c r="N80" s="34"/>
      <c r="O80" s="34"/>
    </row>
    <row r="81" spans="1:20" s="25" customFormat="1" ht="15.75" x14ac:dyDescent="0.25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0"/>
      <c r="L81" s="34"/>
      <c r="M81" s="34"/>
      <c r="N81" s="34"/>
      <c r="O81" s="34"/>
    </row>
    <row r="82" spans="1:20" s="25" customFormat="1" ht="15.75" x14ac:dyDescent="0.25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0"/>
      <c r="L82" s="34"/>
      <c r="M82" s="34"/>
      <c r="N82" s="34"/>
      <c r="O82" s="34"/>
    </row>
    <row r="83" spans="1:20" s="25" customFormat="1" ht="15.75" x14ac:dyDescent="0.25">
      <c r="A83" s="248" t="s">
        <v>126</v>
      </c>
      <c r="B83" s="248"/>
      <c r="C83" s="248"/>
      <c r="D83" s="248"/>
      <c r="E83" s="248"/>
      <c r="F83" s="248"/>
      <c r="G83" s="248"/>
      <c r="H83" s="248"/>
      <c r="I83" s="248"/>
      <c r="J83" s="248"/>
      <c r="K83" s="30"/>
      <c r="L83" s="34"/>
      <c r="M83" s="34"/>
      <c r="N83" s="34"/>
      <c r="O83" s="34"/>
    </row>
    <row r="84" spans="1:20" s="25" customFormat="1" ht="3" customHeight="1" x14ac:dyDescent="0.25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0"/>
      <c r="L84" s="34"/>
      <c r="M84" s="34"/>
      <c r="N84" s="34"/>
      <c r="O84" s="34"/>
    </row>
    <row r="85" spans="1:20" ht="15.75" customHeight="1" x14ac:dyDescent="0.25">
      <c r="A85" s="248" t="s">
        <v>118</v>
      </c>
      <c r="B85" s="248"/>
      <c r="C85" s="248"/>
      <c r="D85" s="248"/>
      <c r="E85" s="248"/>
      <c r="F85" s="248"/>
      <c r="G85" s="248"/>
      <c r="H85" s="248"/>
      <c r="I85" s="248"/>
      <c r="J85" s="248"/>
      <c r="L85" s="34"/>
      <c r="M85" s="34"/>
      <c r="N85" s="34"/>
      <c r="O85" s="34"/>
      <c r="S85" s="25"/>
      <c r="T85" s="25"/>
    </row>
    <row r="86" spans="1:20" ht="15.75" x14ac:dyDescent="0.25">
      <c r="A86" s="248" t="s">
        <v>83</v>
      </c>
      <c r="B86" s="248"/>
      <c r="C86" s="248"/>
      <c r="D86" s="248"/>
      <c r="E86" s="248"/>
      <c r="F86" s="248"/>
      <c r="G86" s="248"/>
      <c r="H86" s="248"/>
      <c r="I86" s="248"/>
      <c r="J86" s="248"/>
      <c r="L86" s="34"/>
      <c r="N86" s="34"/>
      <c r="O86" s="34"/>
      <c r="S86" s="25"/>
      <c r="T86" s="25"/>
    </row>
    <row r="87" spans="1:20" ht="3" customHeight="1" thickBot="1" x14ac:dyDescent="0.25">
      <c r="A87" s="27"/>
      <c r="B87" s="25"/>
      <c r="C87" s="25"/>
      <c r="D87" s="25"/>
      <c r="E87" s="25"/>
      <c r="F87" s="25"/>
      <c r="G87" s="25"/>
      <c r="H87" s="25"/>
      <c r="I87" s="25"/>
      <c r="J87" s="25"/>
      <c r="L87" s="34"/>
      <c r="N87" s="34"/>
      <c r="O87" s="34"/>
      <c r="S87" s="25"/>
      <c r="T87" s="25"/>
    </row>
    <row r="88" spans="1:20" ht="18.75" customHeight="1" x14ac:dyDescent="0.2">
      <c r="A88" s="53" t="s">
        <v>1</v>
      </c>
      <c r="B88" s="54" t="s">
        <v>2</v>
      </c>
      <c r="C88" s="54" t="s">
        <v>3</v>
      </c>
      <c r="D88" s="54" t="s">
        <v>4</v>
      </c>
      <c r="E88" s="54" t="s">
        <v>5</v>
      </c>
      <c r="F88" s="54" t="s">
        <v>6</v>
      </c>
      <c r="G88" s="54" t="s">
        <v>7</v>
      </c>
      <c r="H88" s="54" t="s">
        <v>8</v>
      </c>
      <c r="I88" s="54" t="s">
        <v>9</v>
      </c>
      <c r="J88" s="55" t="s">
        <v>10</v>
      </c>
      <c r="L88" s="34"/>
      <c r="N88" s="34"/>
      <c r="O88" s="34"/>
      <c r="S88" s="25"/>
      <c r="T88" s="25"/>
    </row>
    <row r="89" spans="1:20" ht="15" customHeight="1" x14ac:dyDescent="0.2">
      <c r="A89" s="200" t="s">
        <v>251</v>
      </c>
      <c r="B89" s="15">
        <v>40845.070440689218</v>
      </c>
      <c r="C89" s="15">
        <v>1624025.9793891776</v>
      </c>
      <c r="D89" s="15">
        <v>504084.54398594983</v>
      </c>
      <c r="E89" s="15">
        <v>484557.6756474463</v>
      </c>
      <c r="F89" s="15">
        <v>32975.679834451446</v>
      </c>
      <c r="G89" s="15">
        <v>0</v>
      </c>
      <c r="H89" s="15">
        <v>107759.36262577582</v>
      </c>
      <c r="I89" s="15">
        <v>47518.68807650973</v>
      </c>
      <c r="J89" s="16">
        <f>SUM(B89:I89)</f>
        <v>2841767</v>
      </c>
      <c r="L89" s="34"/>
      <c r="N89" s="34"/>
      <c r="O89" s="34"/>
      <c r="S89" s="25"/>
      <c r="T89" s="25"/>
    </row>
    <row r="90" spans="1:20" ht="15" customHeight="1" x14ac:dyDescent="0.2">
      <c r="A90" s="200" t="s">
        <v>12</v>
      </c>
      <c r="B90" s="15">
        <v>18437.568523264621</v>
      </c>
      <c r="C90" s="15">
        <v>22248.39746719824</v>
      </c>
      <c r="D90" s="15">
        <v>33698.373188805737</v>
      </c>
      <c r="E90" s="15">
        <v>17097.337826091953</v>
      </c>
      <c r="F90" s="15">
        <v>34228.887482078731</v>
      </c>
      <c r="G90" s="15">
        <v>41416.437515064703</v>
      </c>
      <c r="H90" s="15">
        <v>279445.73207193631</v>
      </c>
      <c r="I90" s="15">
        <v>18771.265925559757</v>
      </c>
      <c r="J90" s="16">
        <f t="shared" ref="J90:J148" si="2">SUM(B90:I90)</f>
        <v>465344.00000000006</v>
      </c>
      <c r="L90" s="34"/>
      <c r="N90" s="34"/>
      <c r="O90" s="34"/>
      <c r="S90" s="25"/>
      <c r="T90" s="25"/>
    </row>
    <row r="91" spans="1:20" ht="15" customHeight="1" x14ac:dyDescent="0.2">
      <c r="A91" s="200" t="s">
        <v>13</v>
      </c>
      <c r="B91" s="15">
        <v>0</v>
      </c>
      <c r="C91" s="15">
        <v>0</v>
      </c>
      <c r="D91" s="15">
        <v>505</v>
      </c>
      <c r="E91" s="15">
        <v>0</v>
      </c>
      <c r="F91" s="15">
        <v>0</v>
      </c>
      <c r="G91" s="15">
        <v>7104</v>
      </c>
      <c r="H91" s="15">
        <v>287</v>
      </c>
      <c r="I91" s="15">
        <v>0</v>
      </c>
      <c r="J91" s="16">
        <f t="shared" si="2"/>
        <v>7896</v>
      </c>
      <c r="L91" s="34"/>
      <c r="N91" s="34"/>
      <c r="O91" s="34"/>
      <c r="S91" s="25"/>
      <c r="T91" s="25"/>
    </row>
    <row r="92" spans="1:20" ht="15" customHeight="1" x14ac:dyDescent="0.2">
      <c r="A92" s="200" t="s">
        <v>14</v>
      </c>
      <c r="B92" s="15">
        <v>10600.68010252436</v>
      </c>
      <c r="C92" s="15">
        <v>534444.9750697877</v>
      </c>
      <c r="D92" s="15">
        <v>28422.072545978132</v>
      </c>
      <c r="E92" s="15">
        <v>3827.5564751111647</v>
      </c>
      <c r="F92" s="15">
        <v>35240.407979590942</v>
      </c>
      <c r="G92" s="15">
        <v>47024.889973838792</v>
      </c>
      <c r="H92" s="15">
        <v>1658.1361168395265</v>
      </c>
      <c r="I92" s="15">
        <v>142441.9960220436</v>
      </c>
      <c r="J92" s="16">
        <f t="shared" si="2"/>
        <v>803660.7142857142</v>
      </c>
      <c r="L92" s="34"/>
      <c r="N92" s="34"/>
      <c r="O92" s="34"/>
      <c r="S92" s="25"/>
      <c r="T92" s="25"/>
    </row>
    <row r="93" spans="1:20" ht="15" customHeight="1" x14ac:dyDescent="0.2">
      <c r="A93" s="200" t="s">
        <v>15</v>
      </c>
      <c r="B93" s="15">
        <v>44.778924097273396</v>
      </c>
      <c r="C93" s="15">
        <v>983.49870626267625</v>
      </c>
      <c r="D93" s="15">
        <v>18209.687422883755</v>
      </c>
      <c r="E93" s="15">
        <v>890.53836308563439</v>
      </c>
      <c r="F93" s="15">
        <v>52.909518148449052</v>
      </c>
      <c r="G93" s="15">
        <v>5.2255541069100397</v>
      </c>
      <c r="H93" s="15">
        <v>58509.81369714703</v>
      </c>
      <c r="I93" s="15">
        <v>4936.5478142682723</v>
      </c>
      <c r="J93" s="16">
        <f t="shared" si="2"/>
        <v>83633</v>
      </c>
      <c r="L93" s="34"/>
      <c r="N93" s="34"/>
      <c r="O93" s="34"/>
      <c r="S93" s="25"/>
      <c r="T93" s="25"/>
    </row>
    <row r="94" spans="1:20" ht="15" customHeight="1" x14ac:dyDescent="0.2">
      <c r="A94" s="200" t="s">
        <v>16</v>
      </c>
      <c r="B94" s="15">
        <v>3783.4660220490578</v>
      </c>
      <c r="C94" s="15">
        <v>3344.5346711765742</v>
      </c>
      <c r="D94" s="15">
        <v>14121.991138838963</v>
      </c>
      <c r="E94" s="15">
        <v>14542.559393959735</v>
      </c>
      <c r="F94" s="15">
        <v>25473.525373164106</v>
      </c>
      <c r="G94" s="15">
        <v>7769.7125327104395</v>
      </c>
      <c r="H94" s="15">
        <v>233356.98093540588</v>
      </c>
      <c r="I94" s="15">
        <v>7892.2299326952398</v>
      </c>
      <c r="J94" s="16">
        <f t="shared" si="2"/>
        <v>310284.99999999994</v>
      </c>
      <c r="L94" s="34"/>
      <c r="N94" s="34"/>
      <c r="O94" s="34"/>
      <c r="S94" s="25"/>
      <c r="T94" s="25"/>
    </row>
    <row r="95" spans="1:20" ht="15" customHeight="1" x14ac:dyDescent="0.2">
      <c r="A95" s="200" t="s">
        <v>17</v>
      </c>
      <c r="B95" s="15">
        <v>495.16055590773186</v>
      </c>
      <c r="C95" s="15">
        <v>2348.7815046936303</v>
      </c>
      <c r="D95" s="15">
        <v>15506.995190025053</v>
      </c>
      <c r="E95" s="15">
        <v>604.79416854245699</v>
      </c>
      <c r="F95" s="15">
        <v>5904.2176206739796</v>
      </c>
      <c r="G95" s="15">
        <v>55151.908400992332</v>
      </c>
      <c r="H95" s="15">
        <v>164524.79151219668</v>
      </c>
      <c r="I95" s="15">
        <v>97331.35104696815</v>
      </c>
      <c r="J95" s="16">
        <f t="shared" si="2"/>
        <v>341868</v>
      </c>
      <c r="L95" s="34"/>
      <c r="N95" s="34"/>
      <c r="O95" s="34"/>
      <c r="S95" s="25"/>
      <c r="T95" s="25"/>
    </row>
    <row r="96" spans="1:20" ht="15" customHeight="1" x14ac:dyDescent="0.2">
      <c r="A96" s="200" t="s">
        <v>18</v>
      </c>
      <c r="B96" s="15">
        <v>0</v>
      </c>
      <c r="C96" s="15">
        <v>0</v>
      </c>
      <c r="D96" s="15">
        <v>143.68059709553577</v>
      </c>
      <c r="E96" s="15">
        <v>88.576507639691954</v>
      </c>
      <c r="F96" s="15">
        <v>2347.3214774847038</v>
      </c>
      <c r="G96" s="15">
        <v>3528.2078936425023</v>
      </c>
      <c r="H96" s="15">
        <v>5477.2135241375654</v>
      </c>
      <c r="I96" s="15">
        <v>0</v>
      </c>
      <c r="J96" s="16">
        <f t="shared" si="2"/>
        <v>11585</v>
      </c>
      <c r="L96" s="34"/>
      <c r="N96" s="34"/>
      <c r="O96" s="34"/>
      <c r="S96" s="25"/>
      <c r="T96" s="25"/>
    </row>
    <row r="97" spans="1:20" ht="15" customHeight="1" x14ac:dyDescent="0.2">
      <c r="A97" s="200" t="s">
        <v>19</v>
      </c>
      <c r="B97" s="15">
        <v>4061.3252803683563</v>
      </c>
      <c r="C97" s="15">
        <v>10746.051041002112</v>
      </c>
      <c r="D97" s="15">
        <v>33343.637480972619</v>
      </c>
      <c r="E97" s="15">
        <v>3780.9868663149864</v>
      </c>
      <c r="F97" s="15">
        <v>41994.076128757428</v>
      </c>
      <c r="G97" s="15">
        <v>67514.184219598901</v>
      </c>
      <c r="H97" s="15">
        <v>202201.71839294949</v>
      </c>
      <c r="I97" s="15">
        <v>6937.0205900360979</v>
      </c>
      <c r="J97" s="16">
        <f t="shared" si="2"/>
        <v>370579</v>
      </c>
      <c r="L97" s="34"/>
      <c r="N97" s="34"/>
      <c r="O97" s="34"/>
      <c r="S97" s="25"/>
      <c r="T97" s="25"/>
    </row>
    <row r="98" spans="1:20" ht="15" customHeight="1" x14ac:dyDescent="0.2">
      <c r="A98" s="200" t="s">
        <v>90</v>
      </c>
      <c r="B98" s="15">
        <v>844.11429786463759</v>
      </c>
      <c r="C98" s="15">
        <v>0</v>
      </c>
      <c r="D98" s="15">
        <v>120.57733411056057</v>
      </c>
      <c r="E98" s="15">
        <v>1342.3083680248017</v>
      </c>
      <c r="F98" s="15">
        <v>0</v>
      </c>
      <c r="G98" s="15">
        <v>0</v>
      </c>
      <c r="H98" s="15">
        <v>0</v>
      </c>
      <c r="I98" s="15">
        <v>0</v>
      </c>
      <c r="J98" s="16">
        <f t="shared" si="2"/>
        <v>2307</v>
      </c>
      <c r="L98" s="34"/>
      <c r="N98" s="34"/>
      <c r="O98" s="34"/>
      <c r="S98" s="25"/>
      <c r="T98" s="25"/>
    </row>
    <row r="99" spans="1:20" ht="15" customHeight="1" x14ac:dyDescent="0.2">
      <c r="A99" s="200" t="s">
        <v>20</v>
      </c>
      <c r="B99" s="15">
        <v>18837.691128633192</v>
      </c>
      <c r="C99" s="15">
        <v>17213.282440575251</v>
      </c>
      <c r="D99" s="15">
        <v>3131.5386900401822</v>
      </c>
      <c r="E99" s="15">
        <v>24754.351482359547</v>
      </c>
      <c r="F99" s="15">
        <v>4173.472774442801</v>
      </c>
      <c r="G99" s="15">
        <v>2330.9376958908651</v>
      </c>
      <c r="H99" s="15">
        <v>37350.928895550722</v>
      </c>
      <c r="I99" s="15">
        <v>2145.7968925074356</v>
      </c>
      <c r="J99" s="16">
        <f t="shared" si="2"/>
        <v>109938</v>
      </c>
      <c r="L99" s="34"/>
      <c r="N99" s="34"/>
      <c r="O99" s="34"/>
      <c r="S99" s="25"/>
      <c r="T99" s="25"/>
    </row>
    <row r="100" spans="1:20" ht="15" customHeight="1" x14ac:dyDescent="0.2">
      <c r="A100" s="200" t="s">
        <v>21</v>
      </c>
      <c r="B100" s="15">
        <v>1020.4461770435707</v>
      </c>
      <c r="C100" s="15">
        <v>25946.673160999278</v>
      </c>
      <c r="D100" s="15">
        <v>341.70834751824987</v>
      </c>
      <c r="E100" s="15">
        <v>3395.8782198524091</v>
      </c>
      <c r="F100" s="15">
        <v>17652.690732879342</v>
      </c>
      <c r="G100" s="15">
        <v>17701.185365915124</v>
      </c>
      <c r="H100" s="15">
        <v>279.67076307492948</v>
      </c>
      <c r="I100" s="15">
        <v>11946.747232717107</v>
      </c>
      <c r="J100" s="16">
        <f t="shared" si="2"/>
        <v>78285.000000000015</v>
      </c>
      <c r="L100" s="34"/>
      <c r="N100" s="34"/>
      <c r="O100" s="34"/>
      <c r="S100" s="25"/>
      <c r="T100" s="25"/>
    </row>
    <row r="101" spans="1:20" ht="15" customHeight="1" x14ac:dyDescent="0.2">
      <c r="A101" s="200" t="s">
        <v>22</v>
      </c>
      <c r="B101" s="15">
        <v>0</v>
      </c>
      <c r="C101" s="15">
        <v>0</v>
      </c>
      <c r="D101" s="15">
        <v>0</v>
      </c>
      <c r="E101" s="15">
        <v>48501.841429870226</v>
      </c>
      <c r="F101" s="15">
        <v>2980.6469316130028</v>
      </c>
      <c r="G101" s="15">
        <v>3585.4696997670344</v>
      </c>
      <c r="H101" s="15">
        <v>613.32853263620314</v>
      </c>
      <c r="I101" s="15">
        <v>12.183406113537119</v>
      </c>
      <c r="J101" s="16">
        <f t="shared" si="2"/>
        <v>55693.47</v>
      </c>
      <c r="L101" s="34"/>
      <c r="N101" s="34"/>
      <c r="O101" s="34"/>
      <c r="S101" s="25"/>
      <c r="T101" s="25"/>
    </row>
    <row r="102" spans="1:20" ht="15" customHeight="1" x14ac:dyDescent="0.2">
      <c r="A102" s="200" t="s">
        <v>23</v>
      </c>
      <c r="B102" s="15">
        <v>5921.0878136264437</v>
      </c>
      <c r="C102" s="15">
        <v>19715.660661720067</v>
      </c>
      <c r="D102" s="15">
        <v>1109.5535825438806</v>
      </c>
      <c r="E102" s="15">
        <v>8552.1792194160007</v>
      </c>
      <c r="F102" s="15">
        <v>12495.438522858447</v>
      </c>
      <c r="G102" s="15">
        <v>14440.538116833572</v>
      </c>
      <c r="H102" s="15">
        <v>157.27693896371321</v>
      </c>
      <c r="I102" s="15">
        <v>9702.4651440378784</v>
      </c>
      <c r="J102" s="16">
        <f t="shared" si="2"/>
        <v>72094.2</v>
      </c>
      <c r="L102" s="34"/>
      <c r="M102" s="34"/>
      <c r="N102" s="34"/>
      <c r="O102" s="34"/>
      <c r="S102" s="25"/>
      <c r="T102" s="25"/>
    </row>
    <row r="103" spans="1:20" ht="15" customHeight="1" x14ac:dyDescent="0.2">
      <c r="A103" s="200" t="s">
        <v>24</v>
      </c>
      <c r="B103" s="15">
        <v>63518.753261859129</v>
      </c>
      <c r="C103" s="15">
        <v>47519.894293638165</v>
      </c>
      <c r="D103" s="15">
        <v>49896.428141525656</v>
      </c>
      <c r="E103" s="15">
        <v>106362.40471761118</v>
      </c>
      <c r="F103" s="15">
        <v>22039.346769578089</v>
      </c>
      <c r="G103" s="15">
        <v>11408.065199393908</v>
      </c>
      <c r="H103" s="15">
        <v>52184.353795281932</v>
      </c>
      <c r="I103" s="15">
        <v>15951.553821111935</v>
      </c>
      <c r="J103" s="16">
        <f t="shared" si="2"/>
        <v>368880.79999999993</v>
      </c>
      <c r="L103" s="34"/>
      <c r="M103" s="34"/>
      <c r="N103" s="34"/>
      <c r="O103" s="34"/>
      <c r="S103" s="25"/>
      <c r="T103" s="25"/>
    </row>
    <row r="104" spans="1:20" ht="15" customHeight="1" x14ac:dyDescent="0.2">
      <c r="A104" s="200" t="s">
        <v>91</v>
      </c>
      <c r="B104" s="15">
        <v>0</v>
      </c>
      <c r="C104" s="15">
        <v>1278.4531825248027</v>
      </c>
      <c r="D104" s="15">
        <v>0</v>
      </c>
      <c r="E104" s="15">
        <v>99.771793944316983</v>
      </c>
      <c r="F104" s="15">
        <v>649.60554639025668</v>
      </c>
      <c r="G104" s="15">
        <v>0</v>
      </c>
      <c r="H104" s="15">
        <v>0</v>
      </c>
      <c r="I104" s="15">
        <v>176.16947714062337</v>
      </c>
      <c r="J104" s="16">
        <f t="shared" si="2"/>
        <v>2203.9999999999995</v>
      </c>
      <c r="L104" s="34"/>
      <c r="M104" s="34"/>
      <c r="N104" s="34"/>
      <c r="O104" s="34"/>
      <c r="S104" s="25"/>
      <c r="T104" s="25"/>
    </row>
    <row r="105" spans="1:20" ht="15" customHeight="1" x14ac:dyDescent="0.2">
      <c r="A105" s="200" t="s">
        <v>25</v>
      </c>
      <c r="B105" s="15">
        <v>9941.2806954899861</v>
      </c>
      <c r="C105" s="15">
        <v>14456.678200247072</v>
      </c>
      <c r="D105" s="15">
        <v>21759.502893567038</v>
      </c>
      <c r="E105" s="15">
        <v>45681.728130155621</v>
      </c>
      <c r="F105" s="15">
        <v>13433.305729168129</v>
      </c>
      <c r="G105" s="15">
        <v>13872.325954006954</v>
      </c>
      <c r="H105" s="15">
        <v>17424.271670147496</v>
      </c>
      <c r="I105" s="15">
        <v>1563.9067272177081</v>
      </c>
      <c r="J105" s="16">
        <f t="shared" si="2"/>
        <v>138133.00000000003</v>
      </c>
      <c r="L105" s="34"/>
      <c r="M105" s="34"/>
      <c r="N105" s="34"/>
      <c r="O105" s="34"/>
      <c r="S105" s="25"/>
      <c r="T105" s="25"/>
    </row>
    <row r="106" spans="1:20" ht="15" customHeight="1" x14ac:dyDescent="0.2">
      <c r="A106" s="200" t="s">
        <v>26</v>
      </c>
      <c r="B106" s="15">
        <v>0</v>
      </c>
      <c r="C106" s="15">
        <v>0</v>
      </c>
      <c r="D106" s="15">
        <v>0</v>
      </c>
      <c r="E106" s="15">
        <v>5373</v>
      </c>
      <c r="F106" s="15">
        <v>0</v>
      </c>
      <c r="G106" s="15">
        <v>0</v>
      </c>
      <c r="H106" s="15">
        <v>0</v>
      </c>
      <c r="I106" s="15">
        <v>0</v>
      </c>
      <c r="J106" s="16">
        <f t="shared" si="2"/>
        <v>5373</v>
      </c>
      <c r="L106" s="34"/>
      <c r="M106" s="34"/>
      <c r="N106" s="34"/>
      <c r="O106" s="34"/>
      <c r="S106" s="25"/>
      <c r="T106" s="25"/>
    </row>
    <row r="107" spans="1:20" ht="15" customHeight="1" x14ac:dyDescent="0.2">
      <c r="A107" s="200" t="s">
        <v>27</v>
      </c>
      <c r="B107" s="15">
        <v>5682.3382830646224</v>
      </c>
      <c r="C107" s="15">
        <v>36674.639823558937</v>
      </c>
      <c r="D107" s="15">
        <v>12171.13787620145</v>
      </c>
      <c r="E107" s="15">
        <v>17647.186493450085</v>
      </c>
      <c r="F107" s="15">
        <v>26460.548163983105</v>
      </c>
      <c r="G107" s="15">
        <v>14090.844196627928</v>
      </c>
      <c r="H107" s="15">
        <v>15000.157004394423</v>
      </c>
      <c r="I107" s="15">
        <v>10814.948158719444</v>
      </c>
      <c r="J107" s="16">
        <f t="shared" si="2"/>
        <v>138541.79999999999</v>
      </c>
      <c r="L107" s="34"/>
      <c r="M107" s="34"/>
      <c r="N107" s="34"/>
      <c r="O107" s="34"/>
      <c r="S107" s="25"/>
      <c r="T107" s="25"/>
    </row>
    <row r="108" spans="1:20" ht="15" customHeight="1" x14ac:dyDescent="0.2">
      <c r="A108" s="200" t="s">
        <v>28</v>
      </c>
      <c r="B108" s="15">
        <v>3489.7339459684486</v>
      </c>
      <c r="C108" s="15">
        <v>3370.8233374679185</v>
      </c>
      <c r="D108" s="15">
        <v>1424.1494269973002</v>
      </c>
      <c r="E108" s="15">
        <v>39242.514285162018</v>
      </c>
      <c r="F108" s="15">
        <v>5715.358786714487</v>
      </c>
      <c r="G108" s="15">
        <v>3953.8366321072526</v>
      </c>
      <c r="H108" s="15">
        <v>10644.944632989687</v>
      </c>
      <c r="I108" s="15">
        <v>249.83895259289238</v>
      </c>
      <c r="J108" s="16">
        <f t="shared" si="2"/>
        <v>68091.200000000012</v>
      </c>
      <c r="L108" s="34"/>
      <c r="M108" s="34"/>
      <c r="N108" s="34"/>
      <c r="O108" s="34"/>
      <c r="S108" s="25"/>
      <c r="T108" s="25"/>
    </row>
    <row r="109" spans="1:20" ht="15" customHeight="1" x14ac:dyDescent="0.2">
      <c r="A109" s="200" t="s">
        <v>29</v>
      </c>
      <c r="B109" s="15">
        <v>7905.7705808299534</v>
      </c>
      <c r="C109" s="15">
        <v>0</v>
      </c>
      <c r="D109" s="15">
        <v>2912.2913577408171</v>
      </c>
      <c r="E109" s="15">
        <v>8675.8936325236555</v>
      </c>
      <c r="F109" s="15">
        <v>27994.927342730723</v>
      </c>
      <c r="G109" s="15">
        <v>9182.8302446131456</v>
      </c>
      <c r="H109" s="15">
        <v>23394.258945533962</v>
      </c>
      <c r="I109" s="15">
        <v>539.02789602774021</v>
      </c>
      <c r="J109" s="16">
        <f t="shared" si="2"/>
        <v>80604.999999999985</v>
      </c>
      <c r="L109" s="34"/>
      <c r="M109" s="34"/>
      <c r="N109" s="34"/>
      <c r="O109" s="34"/>
      <c r="S109" s="25"/>
      <c r="T109" s="25"/>
    </row>
    <row r="110" spans="1:20" ht="15" customHeight="1" x14ac:dyDescent="0.2">
      <c r="A110" s="200" t="s">
        <v>30</v>
      </c>
      <c r="B110" s="15">
        <v>2079.7104069843581</v>
      </c>
      <c r="C110" s="15">
        <v>233.95833077195994</v>
      </c>
      <c r="D110" s="15">
        <v>196.54751806143352</v>
      </c>
      <c r="E110" s="15">
        <v>2933.9102783554345</v>
      </c>
      <c r="F110" s="15">
        <v>7389.7969503405775</v>
      </c>
      <c r="G110" s="15">
        <v>823.51771250272725</v>
      </c>
      <c r="H110" s="15">
        <v>900.4650977807413</v>
      </c>
      <c r="I110" s="15">
        <v>168.29370520276689</v>
      </c>
      <c r="J110" s="16">
        <f t="shared" si="2"/>
        <v>14726.199999999999</v>
      </c>
      <c r="L110" s="34"/>
      <c r="M110" s="34"/>
      <c r="N110" s="34"/>
      <c r="O110" s="34"/>
      <c r="S110" s="25"/>
      <c r="T110" s="25"/>
    </row>
    <row r="111" spans="1:20" ht="15" customHeight="1" x14ac:dyDescent="0.2">
      <c r="A111" s="200" t="s">
        <v>31</v>
      </c>
      <c r="B111" s="15">
        <v>493.26363095725804</v>
      </c>
      <c r="C111" s="15">
        <v>71.997339224510753</v>
      </c>
      <c r="D111" s="15">
        <v>23.715983912066303</v>
      </c>
      <c r="E111" s="15">
        <v>23684.05490011966</v>
      </c>
      <c r="F111" s="15">
        <v>214.09181274208666</v>
      </c>
      <c r="G111" s="15">
        <v>31.044394938411319</v>
      </c>
      <c r="H111" s="15">
        <v>76.882016727013479</v>
      </c>
      <c r="I111" s="15">
        <v>117.74992137899784</v>
      </c>
      <c r="J111" s="16">
        <f t="shared" si="2"/>
        <v>24712.800000000003</v>
      </c>
      <c r="L111" s="34"/>
      <c r="M111" s="34"/>
      <c r="N111" s="34"/>
      <c r="O111" s="34"/>
      <c r="S111" s="25"/>
      <c r="T111" s="25"/>
    </row>
    <row r="112" spans="1:20" ht="15" customHeight="1" x14ac:dyDescent="0.2">
      <c r="A112" s="200" t="s">
        <v>32</v>
      </c>
      <c r="B112" s="15">
        <v>5.6835699797160242</v>
      </c>
      <c r="C112" s="15">
        <v>53.012328476523408</v>
      </c>
      <c r="D112" s="15">
        <v>1.6555851063829787</v>
      </c>
      <c r="E112" s="15">
        <v>10218.87947397941</v>
      </c>
      <c r="F112" s="15">
        <v>2742.9313128879785</v>
      </c>
      <c r="G112" s="15">
        <v>268.10537782287372</v>
      </c>
      <c r="H112" s="15">
        <v>258.39903820939935</v>
      </c>
      <c r="I112" s="15">
        <v>292.13331353771628</v>
      </c>
      <c r="J112" s="16">
        <f t="shared" si="2"/>
        <v>13840.800000000003</v>
      </c>
      <c r="L112" s="34"/>
      <c r="M112" s="34"/>
      <c r="N112" s="34"/>
      <c r="O112" s="34"/>
      <c r="S112" s="25"/>
      <c r="T112" s="25"/>
    </row>
    <row r="113" spans="1:20" ht="15" customHeight="1" x14ac:dyDescent="0.2">
      <c r="A113" s="200" t="s">
        <v>33</v>
      </c>
      <c r="B113" s="15">
        <v>222.90616414929136</v>
      </c>
      <c r="C113" s="15">
        <v>180.5602608499037</v>
      </c>
      <c r="D113" s="15">
        <v>2153.7400814051484</v>
      </c>
      <c r="E113" s="15">
        <v>94785.727156300665</v>
      </c>
      <c r="F113" s="15">
        <v>0</v>
      </c>
      <c r="G113" s="15">
        <v>8337.3105100355788</v>
      </c>
      <c r="H113" s="15">
        <v>9705.6649212462908</v>
      </c>
      <c r="I113" s="15">
        <v>80.09090601312684</v>
      </c>
      <c r="J113" s="16">
        <f t="shared" si="2"/>
        <v>115466</v>
      </c>
      <c r="L113" s="34"/>
      <c r="M113" s="34"/>
      <c r="N113" s="34"/>
      <c r="O113" s="34"/>
      <c r="S113" s="25"/>
      <c r="T113" s="25"/>
    </row>
    <row r="114" spans="1:20" ht="15" customHeight="1" x14ac:dyDescent="0.2">
      <c r="A114" s="200" t="s">
        <v>34</v>
      </c>
      <c r="B114" s="15">
        <v>922.89351866001448</v>
      </c>
      <c r="C114" s="15">
        <v>169.96102892504288</v>
      </c>
      <c r="D114" s="15">
        <v>135.23141975922792</v>
      </c>
      <c r="E114" s="15">
        <v>1237.3515068933232</v>
      </c>
      <c r="F114" s="15">
        <v>21443.944010847139</v>
      </c>
      <c r="G114" s="15">
        <v>386.45682720833412</v>
      </c>
      <c r="H114" s="15">
        <v>1494.3931392150039</v>
      </c>
      <c r="I114" s="15">
        <v>111.76854849191099</v>
      </c>
      <c r="J114" s="16">
        <f t="shared" si="2"/>
        <v>25901.999999999996</v>
      </c>
      <c r="L114" s="34"/>
      <c r="M114" s="34"/>
      <c r="N114" s="34"/>
      <c r="O114" s="34"/>
      <c r="S114" s="25"/>
      <c r="T114" s="25"/>
    </row>
    <row r="115" spans="1:20" ht="15" customHeight="1" x14ac:dyDescent="0.2">
      <c r="A115" s="200" t="s">
        <v>84</v>
      </c>
      <c r="B115" s="15">
        <v>0</v>
      </c>
      <c r="C115" s="15">
        <v>0</v>
      </c>
      <c r="D115" s="15">
        <v>13129.347170790739</v>
      </c>
      <c r="E115" s="15">
        <v>0</v>
      </c>
      <c r="F115" s="15">
        <v>0</v>
      </c>
      <c r="G115" s="15">
        <v>0</v>
      </c>
      <c r="H115" s="15">
        <v>70455.652829209255</v>
      </c>
      <c r="I115" s="15">
        <v>0</v>
      </c>
      <c r="J115" s="16">
        <f t="shared" si="2"/>
        <v>83585</v>
      </c>
      <c r="L115" s="34"/>
      <c r="M115" s="34"/>
      <c r="N115" s="34"/>
      <c r="O115" s="34"/>
      <c r="S115" s="25"/>
      <c r="T115" s="25"/>
    </row>
    <row r="116" spans="1:20" ht="15" customHeight="1" x14ac:dyDescent="0.2">
      <c r="A116" s="200" t="s">
        <v>36</v>
      </c>
      <c r="B116" s="15">
        <v>0</v>
      </c>
      <c r="C116" s="15">
        <v>17.354679802955665</v>
      </c>
      <c r="D116" s="15">
        <v>12.454545454545455</v>
      </c>
      <c r="E116" s="15">
        <v>21254.327129986443</v>
      </c>
      <c r="F116" s="15">
        <v>7908.9678413336023</v>
      </c>
      <c r="G116" s="15">
        <v>2142.3716414351661</v>
      </c>
      <c r="H116" s="15">
        <v>1121.5725636389577</v>
      </c>
      <c r="I116" s="15">
        <v>10.951598348327819</v>
      </c>
      <c r="J116" s="16">
        <f t="shared" si="2"/>
        <v>32467.999999999996</v>
      </c>
      <c r="L116" s="34"/>
      <c r="M116" s="34"/>
      <c r="N116" s="34"/>
      <c r="O116" s="34"/>
      <c r="S116" s="25"/>
      <c r="T116" s="25"/>
    </row>
    <row r="117" spans="1:20" ht="15" customHeight="1" x14ac:dyDescent="0.2">
      <c r="A117" s="200" t="s">
        <v>37</v>
      </c>
      <c r="B117" s="15">
        <v>16.702508960573475</v>
      </c>
      <c r="C117" s="15">
        <v>0</v>
      </c>
      <c r="D117" s="15">
        <v>0</v>
      </c>
      <c r="E117" s="15">
        <v>3460.0059969854551</v>
      </c>
      <c r="F117" s="15">
        <v>789.69110096376187</v>
      </c>
      <c r="G117" s="15">
        <v>304.18174657624468</v>
      </c>
      <c r="H117" s="15">
        <v>858.44225120737326</v>
      </c>
      <c r="I117" s="15">
        <v>8.9763953065914635</v>
      </c>
      <c r="J117" s="16">
        <f t="shared" si="2"/>
        <v>5438</v>
      </c>
      <c r="L117" s="34"/>
      <c r="M117" s="34"/>
      <c r="N117" s="34"/>
      <c r="O117" s="34"/>
      <c r="S117" s="25"/>
      <c r="T117" s="25"/>
    </row>
    <row r="118" spans="1:20" ht="15" customHeight="1" x14ac:dyDescent="0.2">
      <c r="A118" s="200" t="s">
        <v>38</v>
      </c>
      <c r="B118" s="15">
        <v>1364.6935754766685</v>
      </c>
      <c r="C118" s="15">
        <v>0</v>
      </c>
      <c r="D118" s="15">
        <v>7.1434782608695659</v>
      </c>
      <c r="E118" s="15">
        <v>363.45470908598043</v>
      </c>
      <c r="F118" s="15">
        <v>135.62054112262754</v>
      </c>
      <c r="G118" s="15">
        <v>11.36</v>
      </c>
      <c r="H118" s="15">
        <v>0</v>
      </c>
      <c r="I118" s="15">
        <v>60.727696053853883</v>
      </c>
      <c r="J118" s="16">
        <f t="shared" si="2"/>
        <v>1943</v>
      </c>
      <c r="L118" s="34"/>
      <c r="M118" s="34"/>
      <c r="N118" s="34"/>
      <c r="O118" s="34"/>
      <c r="S118" s="25"/>
      <c r="T118" s="25"/>
    </row>
    <row r="119" spans="1:20" ht="15" customHeight="1" x14ac:dyDescent="0.2">
      <c r="A119" s="200" t="s">
        <v>39</v>
      </c>
      <c r="B119" s="15">
        <v>0</v>
      </c>
      <c r="C119" s="15">
        <v>0</v>
      </c>
      <c r="D119" s="15">
        <v>0</v>
      </c>
      <c r="E119" s="15">
        <v>7937.2432432432433</v>
      </c>
      <c r="F119" s="15">
        <v>0</v>
      </c>
      <c r="G119" s="15">
        <v>0</v>
      </c>
      <c r="H119" s="15">
        <v>6.7567567567567561</v>
      </c>
      <c r="I119" s="15">
        <v>0</v>
      </c>
      <c r="J119" s="16">
        <f t="shared" si="2"/>
        <v>7944</v>
      </c>
      <c r="L119" s="34"/>
      <c r="M119" s="34"/>
      <c r="N119" s="34"/>
      <c r="O119" s="34"/>
      <c r="S119" s="25"/>
      <c r="T119" s="25"/>
    </row>
    <row r="120" spans="1:20" ht="15" customHeight="1" x14ac:dyDescent="0.2">
      <c r="A120" s="200" t="s">
        <v>40</v>
      </c>
      <c r="B120" s="15">
        <v>0</v>
      </c>
      <c r="C120" s="15">
        <v>0</v>
      </c>
      <c r="D120" s="15">
        <v>0</v>
      </c>
      <c r="E120" s="15">
        <v>2693.0967741935483</v>
      </c>
      <c r="F120" s="15">
        <v>0</v>
      </c>
      <c r="G120" s="15">
        <v>0</v>
      </c>
      <c r="H120" s="15">
        <v>22.903225806451612</v>
      </c>
      <c r="I120" s="15">
        <v>0</v>
      </c>
      <c r="J120" s="16">
        <f t="shared" si="2"/>
        <v>2716</v>
      </c>
      <c r="L120" s="34"/>
      <c r="M120" s="34"/>
      <c r="N120" s="34"/>
      <c r="O120" s="34"/>
      <c r="S120" s="25"/>
      <c r="T120" s="25"/>
    </row>
    <row r="121" spans="1:20" ht="15" customHeight="1" x14ac:dyDescent="0.2">
      <c r="A121" s="200" t="s">
        <v>41</v>
      </c>
      <c r="B121" s="15">
        <v>849.8288694833816</v>
      </c>
      <c r="C121" s="15">
        <v>2595.0858336240649</v>
      </c>
      <c r="D121" s="15">
        <v>368.62017387396156</v>
      </c>
      <c r="E121" s="15">
        <v>4259.5569888451282</v>
      </c>
      <c r="F121" s="15">
        <v>2545.2006582065933</v>
      </c>
      <c r="G121" s="15">
        <v>3786.3911827600868</v>
      </c>
      <c r="H121" s="15">
        <v>4582.4959337727005</v>
      </c>
      <c r="I121" s="15">
        <v>1833.8203594340828</v>
      </c>
      <c r="J121" s="16">
        <f t="shared" si="2"/>
        <v>20821</v>
      </c>
      <c r="L121" s="34"/>
      <c r="M121" s="34"/>
      <c r="N121" s="34"/>
      <c r="O121" s="34"/>
      <c r="S121" s="25"/>
      <c r="T121" s="25"/>
    </row>
    <row r="122" spans="1:20" ht="15" customHeight="1" x14ac:dyDescent="0.2">
      <c r="A122" s="200" t="s">
        <v>43</v>
      </c>
      <c r="B122" s="15">
        <v>3037.3374972431379</v>
      </c>
      <c r="C122" s="15">
        <v>324.72226117887448</v>
      </c>
      <c r="D122" s="15">
        <v>455.10110811256254</v>
      </c>
      <c r="E122" s="15">
        <v>10953.944290346446</v>
      </c>
      <c r="F122" s="15">
        <v>0</v>
      </c>
      <c r="G122" s="15">
        <v>139.89484311898104</v>
      </c>
      <c r="H122" s="15">
        <v>0</v>
      </c>
      <c r="I122" s="15">
        <v>0</v>
      </c>
      <c r="J122" s="16">
        <f t="shared" si="2"/>
        <v>14911.000000000004</v>
      </c>
      <c r="L122" s="34"/>
      <c r="M122" s="34"/>
      <c r="N122" s="34"/>
      <c r="O122" s="34"/>
      <c r="S122" s="25"/>
      <c r="T122" s="25"/>
    </row>
    <row r="123" spans="1:20" ht="15" customHeight="1" x14ac:dyDescent="0.2">
      <c r="A123" s="200" t="s">
        <v>44</v>
      </c>
      <c r="B123" s="15">
        <v>5578.6256752718646</v>
      </c>
      <c r="C123" s="15">
        <v>0</v>
      </c>
      <c r="D123" s="15">
        <v>29807.65706489229</v>
      </c>
      <c r="E123" s="15">
        <v>22731.069407659557</v>
      </c>
      <c r="F123" s="15">
        <v>0</v>
      </c>
      <c r="G123" s="15">
        <v>0</v>
      </c>
      <c r="H123" s="15">
        <v>132.64785217628742</v>
      </c>
      <c r="I123" s="15">
        <v>0</v>
      </c>
      <c r="J123" s="16">
        <f t="shared" si="2"/>
        <v>58250</v>
      </c>
      <c r="L123" s="34"/>
      <c r="M123" s="34"/>
      <c r="N123" s="34"/>
      <c r="O123" s="34"/>
      <c r="S123" s="25"/>
      <c r="T123" s="25"/>
    </row>
    <row r="124" spans="1:20" ht="15" customHeight="1" x14ac:dyDescent="0.2">
      <c r="A124" s="200" t="s">
        <v>93</v>
      </c>
      <c r="B124" s="15">
        <v>2315.9373071799728</v>
      </c>
      <c r="C124" s="15">
        <v>73</v>
      </c>
      <c r="D124" s="15">
        <v>185.49673883448338</v>
      </c>
      <c r="E124" s="15">
        <v>8268.0319403801004</v>
      </c>
      <c r="F124" s="15">
        <v>0</v>
      </c>
      <c r="G124" s="15">
        <v>22.534013605442176</v>
      </c>
      <c r="H124" s="15">
        <v>0</v>
      </c>
      <c r="I124" s="15">
        <v>0</v>
      </c>
      <c r="J124" s="16">
        <f t="shared" si="2"/>
        <v>10864.999999999998</v>
      </c>
      <c r="L124" s="34"/>
      <c r="M124" s="34"/>
      <c r="N124" s="34"/>
      <c r="O124" s="34"/>
      <c r="S124" s="25"/>
      <c r="T124" s="25"/>
    </row>
    <row r="125" spans="1:20" ht="15" customHeight="1" x14ac:dyDescent="0.2">
      <c r="A125" s="200" t="s">
        <v>94</v>
      </c>
      <c r="B125" s="15">
        <v>0</v>
      </c>
      <c r="C125" s="15">
        <v>0</v>
      </c>
      <c r="D125" s="15">
        <v>0</v>
      </c>
      <c r="E125" s="15">
        <v>94</v>
      </c>
      <c r="F125" s="15">
        <v>0</v>
      </c>
      <c r="G125" s="15">
        <v>0</v>
      </c>
      <c r="H125" s="15">
        <v>0</v>
      </c>
      <c r="I125" s="15">
        <v>0</v>
      </c>
      <c r="J125" s="16">
        <f t="shared" si="2"/>
        <v>94</v>
      </c>
      <c r="L125" s="34"/>
      <c r="M125" s="34"/>
      <c r="N125" s="34"/>
      <c r="O125" s="34"/>
      <c r="S125" s="25"/>
      <c r="T125" s="25"/>
    </row>
    <row r="126" spans="1:20" ht="15" customHeight="1" x14ac:dyDescent="0.2">
      <c r="A126" s="200" t="s">
        <v>95</v>
      </c>
      <c r="B126" s="15">
        <v>148.48955664715282</v>
      </c>
      <c r="C126" s="15">
        <v>173.30172288209545</v>
      </c>
      <c r="D126" s="15">
        <v>0</v>
      </c>
      <c r="E126" s="15">
        <v>5940.5097957395701</v>
      </c>
      <c r="F126" s="15">
        <v>0</v>
      </c>
      <c r="G126" s="15">
        <v>105.69892473118279</v>
      </c>
      <c r="H126" s="15">
        <v>0</v>
      </c>
      <c r="I126" s="15">
        <v>0</v>
      </c>
      <c r="J126" s="16">
        <f t="shared" si="2"/>
        <v>6368.0000000000018</v>
      </c>
      <c r="L126" s="34"/>
      <c r="M126" s="34"/>
      <c r="N126" s="34"/>
      <c r="O126" s="34"/>
      <c r="S126" s="25"/>
      <c r="T126" s="25"/>
    </row>
    <row r="127" spans="1:20" ht="15" customHeight="1" x14ac:dyDescent="0.2">
      <c r="A127" s="200" t="s">
        <v>96</v>
      </c>
      <c r="B127" s="15">
        <v>0</v>
      </c>
      <c r="C127" s="15">
        <v>0</v>
      </c>
      <c r="D127" s="15">
        <v>71.403973509933778</v>
      </c>
      <c r="E127" s="15">
        <v>9175.5960264900659</v>
      </c>
      <c r="F127" s="15">
        <v>0</v>
      </c>
      <c r="G127" s="15">
        <v>0</v>
      </c>
      <c r="H127" s="15">
        <v>0</v>
      </c>
      <c r="I127" s="15">
        <v>0</v>
      </c>
      <c r="J127" s="16">
        <f t="shared" si="2"/>
        <v>9247</v>
      </c>
      <c r="L127" s="34"/>
      <c r="M127" s="34"/>
      <c r="N127" s="34"/>
      <c r="O127" s="34"/>
      <c r="S127" s="25"/>
      <c r="T127" s="25"/>
    </row>
    <row r="128" spans="1:20" ht="15" customHeight="1" x14ac:dyDescent="0.2">
      <c r="A128" s="200" t="s">
        <v>97</v>
      </c>
      <c r="B128" s="15">
        <v>0</v>
      </c>
      <c r="C128" s="15">
        <v>0</v>
      </c>
      <c r="D128" s="15">
        <v>0</v>
      </c>
      <c r="E128" s="15">
        <v>3182.6985726682483</v>
      </c>
      <c r="F128" s="15">
        <v>163.80978237504203</v>
      </c>
      <c r="G128" s="15">
        <v>0</v>
      </c>
      <c r="H128" s="15">
        <v>93.787987050537708</v>
      </c>
      <c r="I128" s="15">
        <v>8.7036579061718857</v>
      </c>
      <c r="J128" s="16">
        <f t="shared" si="2"/>
        <v>3449</v>
      </c>
      <c r="L128" s="34"/>
      <c r="M128" s="34"/>
      <c r="N128" s="34"/>
      <c r="O128" s="34"/>
      <c r="S128" s="25"/>
      <c r="T128" s="25"/>
    </row>
    <row r="129" spans="1:20" ht="15" customHeight="1" x14ac:dyDescent="0.2">
      <c r="A129" s="200" t="s">
        <v>98</v>
      </c>
      <c r="B129" s="15">
        <v>364.27057095672779</v>
      </c>
      <c r="C129" s="15">
        <v>0</v>
      </c>
      <c r="D129" s="15">
        <v>1198.7294290432721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6">
        <f t="shared" si="2"/>
        <v>1563</v>
      </c>
      <c r="L129" s="34"/>
      <c r="M129" s="34"/>
      <c r="N129" s="34"/>
      <c r="O129" s="34"/>
      <c r="S129" s="25"/>
      <c r="T129" s="25"/>
    </row>
    <row r="130" spans="1:20" ht="15" customHeight="1" x14ac:dyDescent="0.2">
      <c r="A130" s="200" t="s">
        <v>99</v>
      </c>
      <c r="B130" s="15">
        <v>0</v>
      </c>
      <c r="C130" s="15">
        <v>28523.788736655872</v>
      </c>
      <c r="D130" s="15">
        <v>0</v>
      </c>
      <c r="E130" s="15">
        <v>5909.9712759558997</v>
      </c>
      <c r="F130" s="15">
        <v>1932.6574895122722</v>
      </c>
      <c r="G130" s="15">
        <v>0</v>
      </c>
      <c r="H130" s="15">
        <v>0</v>
      </c>
      <c r="I130" s="15">
        <v>48.782497875955819</v>
      </c>
      <c r="J130" s="16">
        <f t="shared" si="2"/>
        <v>36415.19999999999</v>
      </c>
      <c r="L130" s="34"/>
      <c r="M130" s="34"/>
      <c r="N130" s="34"/>
      <c r="O130" s="34"/>
      <c r="S130" s="25"/>
      <c r="T130" s="25"/>
    </row>
    <row r="131" spans="1:20" ht="15" customHeight="1" x14ac:dyDescent="0.2">
      <c r="A131" s="200" t="s">
        <v>100</v>
      </c>
      <c r="B131" s="15">
        <v>0</v>
      </c>
      <c r="C131" s="15">
        <v>2806.6971539713413</v>
      </c>
      <c r="D131" s="15">
        <v>0</v>
      </c>
      <c r="E131" s="15">
        <v>0</v>
      </c>
      <c r="F131" s="15">
        <v>6163.1803278688531</v>
      </c>
      <c r="G131" s="15">
        <v>3.9225181598062955</v>
      </c>
      <c r="H131" s="15">
        <v>0</v>
      </c>
      <c r="I131" s="15">
        <v>501</v>
      </c>
      <c r="J131" s="16">
        <f t="shared" si="2"/>
        <v>9474.8000000000011</v>
      </c>
      <c r="L131" s="34"/>
      <c r="M131" s="34"/>
      <c r="N131" s="34"/>
      <c r="O131" s="34"/>
      <c r="S131" s="25"/>
      <c r="T131" s="25"/>
    </row>
    <row r="132" spans="1:20" ht="15" customHeight="1" x14ac:dyDescent="0.2">
      <c r="A132" s="200" t="s">
        <v>45</v>
      </c>
      <c r="B132" s="15">
        <v>171307.48697345483</v>
      </c>
      <c r="C132" s="15">
        <v>25659.960339535632</v>
      </c>
      <c r="D132" s="15">
        <v>2542.7138357833924</v>
      </c>
      <c r="E132" s="15">
        <v>70785.211870599756</v>
      </c>
      <c r="F132" s="15">
        <v>285741.59832188184</v>
      </c>
      <c r="G132" s="15">
        <v>70342.826420121448</v>
      </c>
      <c r="H132" s="15">
        <v>29868.895696902789</v>
      </c>
      <c r="I132" s="15">
        <v>20636.488541720322</v>
      </c>
      <c r="J132" s="16">
        <f t="shared" si="2"/>
        <v>676885.18200000003</v>
      </c>
      <c r="L132" s="34"/>
      <c r="M132" s="34"/>
      <c r="N132" s="34"/>
      <c r="O132" s="34"/>
      <c r="S132" s="25"/>
      <c r="T132" s="25"/>
    </row>
    <row r="133" spans="1:20" ht="15" customHeight="1" x14ac:dyDescent="0.2">
      <c r="A133" s="200" t="s">
        <v>46</v>
      </c>
      <c r="B133" s="15">
        <v>4011.5325157384818</v>
      </c>
      <c r="C133" s="15">
        <v>96664.750041974228</v>
      </c>
      <c r="D133" s="15">
        <v>1661.5862263303352</v>
      </c>
      <c r="E133" s="15">
        <v>32917.809882495116</v>
      </c>
      <c r="F133" s="15">
        <v>45910.254646129171</v>
      </c>
      <c r="G133" s="15">
        <v>6114.2011549744884</v>
      </c>
      <c r="H133" s="15">
        <v>1930.6141924036879</v>
      </c>
      <c r="I133" s="15">
        <v>31780.25133995448</v>
      </c>
      <c r="J133" s="16">
        <f t="shared" si="2"/>
        <v>220990.99999999997</v>
      </c>
      <c r="L133" s="34"/>
      <c r="M133" s="34"/>
      <c r="N133" s="34"/>
      <c r="O133" s="34"/>
      <c r="S133" s="25"/>
      <c r="T133" s="25"/>
    </row>
    <row r="134" spans="1:20" ht="15" customHeight="1" x14ac:dyDescent="0.2">
      <c r="A134" s="200" t="s">
        <v>47</v>
      </c>
      <c r="B134" s="15">
        <v>5044.6042852725641</v>
      </c>
      <c r="C134" s="15">
        <v>57391.161012198318</v>
      </c>
      <c r="D134" s="15">
        <v>29238.756944303193</v>
      </c>
      <c r="E134" s="15">
        <v>43625.57781577576</v>
      </c>
      <c r="F134" s="15">
        <v>13159.8359673184</v>
      </c>
      <c r="G134" s="15">
        <v>28940.104906368942</v>
      </c>
      <c r="H134" s="15">
        <v>6219.6177482807479</v>
      </c>
      <c r="I134" s="15">
        <v>535.34132048206845</v>
      </c>
      <c r="J134" s="16">
        <f t="shared" si="2"/>
        <v>184155</v>
      </c>
      <c r="L134" s="34"/>
      <c r="M134" s="34"/>
      <c r="N134" s="34"/>
      <c r="O134" s="34"/>
      <c r="S134" s="25"/>
      <c r="T134" s="25"/>
    </row>
    <row r="135" spans="1:20" ht="15" customHeight="1" x14ac:dyDescent="0.2">
      <c r="A135" s="200" t="s">
        <v>48</v>
      </c>
      <c r="B135" s="15">
        <v>696.09089842972378</v>
      </c>
      <c r="C135" s="15">
        <v>159.375</v>
      </c>
      <c r="D135" s="15">
        <v>7117.6467107053686</v>
      </c>
      <c r="E135" s="15">
        <v>0</v>
      </c>
      <c r="F135" s="15">
        <v>199.55959620457332</v>
      </c>
      <c r="G135" s="15">
        <v>11042.231892396368</v>
      </c>
      <c r="H135" s="15">
        <v>2602.9667598162919</v>
      </c>
      <c r="I135" s="15">
        <v>2509.1291424476753</v>
      </c>
      <c r="J135" s="16">
        <f t="shared" si="2"/>
        <v>24327.000000000004</v>
      </c>
      <c r="L135" s="34"/>
      <c r="M135" s="34"/>
      <c r="N135" s="34"/>
      <c r="O135" s="34"/>
      <c r="S135" s="25"/>
      <c r="T135" s="25"/>
    </row>
    <row r="136" spans="1:20" ht="15" customHeight="1" x14ac:dyDescent="0.2">
      <c r="A136" s="200" t="s">
        <v>49</v>
      </c>
      <c r="B136" s="15">
        <v>24030.857581733162</v>
      </c>
      <c r="C136" s="15">
        <v>61693.03604009829</v>
      </c>
      <c r="D136" s="15">
        <v>0</v>
      </c>
      <c r="E136" s="15">
        <v>12240.217991454832</v>
      </c>
      <c r="F136" s="15">
        <v>88923.917145424493</v>
      </c>
      <c r="G136" s="15">
        <v>8626.6241748828688</v>
      </c>
      <c r="H136" s="15">
        <v>246.47151285611568</v>
      </c>
      <c r="I136" s="15">
        <v>184390.87555355026</v>
      </c>
      <c r="J136" s="16">
        <f t="shared" si="2"/>
        <v>380152</v>
      </c>
      <c r="L136" s="34"/>
      <c r="M136" s="34"/>
      <c r="N136" s="34"/>
      <c r="O136" s="34"/>
      <c r="S136" s="25"/>
      <c r="T136" s="25"/>
    </row>
    <row r="137" spans="1:20" ht="15" customHeight="1" x14ac:dyDescent="0.2">
      <c r="A137" s="200" t="s">
        <v>50</v>
      </c>
      <c r="B137" s="15">
        <v>5637.4371861678464</v>
      </c>
      <c r="C137" s="15">
        <v>64723.226259544412</v>
      </c>
      <c r="D137" s="15">
        <v>4.5571396563997126</v>
      </c>
      <c r="E137" s="15">
        <v>3194.2977525445913</v>
      </c>
      <c r="F137" s="15">
        <v>64740.329133825486</v>
      </c>
      <c r="G137" s="15">
        <v>0</v>
      </c>
      <c r="H137" s="15">
        <v>0</v>
      </c>
      <c r="I137" s="15">
        <v>844.95252826127091</v>
      </c>
      <c r="J137" s="16">
        <f t="shared" si="2"/>
        <v>139144.79999999999</v>
      </c>
      <c r="L137" s="34"/>
      <c r="M137" s="34"/>
      <c r="N137" s="34"/>
      <c r="O137" s="34"/>
      <c r="S137" s="25"/>
      <c r="T137" s="25"/>
    </row>
    <row r="138" spans="1:20" ht="15" customHeight="1" x14ac:dyDescent="0.2">
      <c r="A138" s="200" t="s">
        <v>51</v>
      </c>
      <c r="B138" s="15">
        <v>41912.406608996098</v>
      </c>
      <c r="C138" s="15">
        <v>45561.000936687662</v>
      </c>
      <c r="D138" s="15">
        <v>84748.437008848225</v>
      </c>
      <c r="E138" s="15">
        <v>122969.55720894116</v>
      </c>
      <c r="F138" s="15">
        <v>55804.407371855035</v>
      </c>
      <c r="G138" s="15">
        <v>30451.329039042972</v>
      </c>
      <c r="H138" s="15">
        <v>44260.790940982901</v>
      </c>
      <c r="I138" s="15">
        <v>15129.070884645944</v>
      </c>
      <c r="J138" s="16">
        <f t="shared" si="2"/>
        <v>440837</v>
      </c>
      <c r="L138" s="34"/>
      <c r="M138" s="34"/>
      <c r="N138" s="34"/>
      <c r="O138" s="34"/>
      <c r="S138" s="25"/>
      <c r="T138" s="25"/>
    </row>
    <row r="139" spans="1:20" ht="15" customHeight="1" x14ac:dyDescent="0.2">
      <c r="A139" s="200" t="s">
        <v>52</v>
      </c>
      <c r="B139" s="15">
        <v>2307.7485493230174</v>
      </c>
      <c r="C139" s="15">
        <v>105.76923076923077</v>
      </c>
      <c r="D139" s="15">
        <v>0</v>
      </c>
      <c r="E139" s="15">
        <v>0</v>
      </c>
      <c r="F139" s="15">
        <v>4722.0030643513792</v>
      </c>
      <c r="G139" s="15">
        <v>8224.9780768478468</v>
      </c>
      <c r="H139" s="15">
        <v>0</v>
      </c>
      <c r="I139" s="15">
        <v>1504.5010787085255</v>
      </c>
      <c r="J139" s="16">
        <f t="shared" si="2"/>
        <v>16865</v>
      </c>
      <c r="L139" s="34"/>
      <c r="M139" s="34"/>
      <c r="N139" s="34"/>
      <c r="O139" s="34"/>
      <c r="S139" s="25"/>
      <c r="T139" s="25"/>
    </row>
    <row r="140" spans="1:20" ht="15" customHeight="1" x14ac:dyDescent="0.2">
      <c r="A140" s="200" t="s">
        <v>53</v>
      </c>
      <c r="B140" s="15">
        <v>11789.233350251199</v>
      </c>
      <c r="C140" s="15">
        <v>423.3679885389588</v>
      </c>
      <c r="D140" s="15">
        <v>225.31060954519336</v>
      </c>
      <c r="E140" s="15">
        <v>140.79085292423687</v>
      </c>
      <c r="F140" s="15">
        <v>14333.504757543769</v>
      </c>
      <c r="G140" s="15">
        <v>0</v>
      </c>
      <c r="H140" s="15">
        <v>0</v>
      </c>
      <c r="I140" s="15">
        <v>12975.792441196645</v>
      </c>
      <c r="J140" s="16">
        <f t="shared" si="2"/>
        <v>39888</v>
      </c>
      <c r="L140" s="34"/>
      <c r="M140" s="34"/>
      <c r="N140" s="34"/>
      <c r="O140" s="34"/>
      <c r="S140" s="25"/>
      <c r="T140" s="25"/>
    </row>
    <row r="141" spans="1:20" ht="15" customHeight="1" x14ac:dyDescent="0.2">
      <c r="A141" s="200" t="s">
        <v>101</v>
      </c>
      <c r="B141" s="15">
        <v>999.72126944233446</v>
      </c>
      <c r="C141" s="15">
        <v>2441.3231010906061</v>
      </c>
      <c r="D141" s="15">
        <v>536.86421357703625</v>
      </c>
      <c r="E141" s="15">
        <v>1936.2832684530085</v>
      </c>
      <c r="F141" s="15">
        <v>32682.788359279733</v>
      </c>
      <c r="G141" s="15">
        <v>7.1684314818162118</v>
      </c>
      <c r="H141" s="15">
        <v>0</v>
      </c>
      <c r="I141" s="15">
        <v>927.8513566754666</v>
      </c>
      <c r="J141" s="16">
        <f t="shared" si="2"/>
        <v>39532.000000000007</v>
      </c>
      <c r="L141" s="34"/>
      <c r="M141" s="34"/>
      <c r="N141" s="34"/>
      <c r="O141" s="34"/>
      <c r="S141" s="25"/>
      <c r="T141" s="25"/>
    </row>
    <row r="142" spans="1:20" ht="15" customHeight="1" x14ac:dyDescent="0.2">
      <c r="A142" s="200" t="s">
        <v>102</v>
      </c>
      <c r="B142" s="15">
        <v>324.26417986109107</v>
      </c>
      <c r="C142" s="15">
        <v>858.68378013879567</v>
      </c>
      <c r="D142" s="15">
        <v>0</v>
      </c>
      <c r="E142" s="15">
        <v>1030.2141457869438</v>
      </c>
      <c r="F142" s="15">
        <v>1291.2467824828823</v>
      </c>
      <c r="G142" s="15">
        <v>0</v>
      </c>
      <c r="H142" s="15">
        <v>0</v>
      </c>
      <c r="I142" s="15">
        <v>11.59111173028699</v>
      </c>
      <c r="J142" s="16">
        <f t="shared" si="2"/>
        <v>3516</v>
      </c>
      <c r="L142" s="34"/>
      <c r="M142" s="34"/>
      <c r="N142" s="34"/>
      <c r="O142" s="34"/>
      <c r="S142" s="25"/>
      <c r="T142" s="25"/>
    </row>
    <row r="143" spans="1:20" ht="15" customHeight="1" x14ac:dyDescent="0.2">
      <c r="A143" s="200" t="s">
        <v>103</v>
      </c>
      <c r="B143" s="15">
        <v>1287.1819051300804</v>
      </c>
      <c r="C143" s="15">
        <v>252.12881718940523</v>
      </c>
      <c r="D143" s="15">
        <v>2</v>
      </c>
      <c r="E143" s="15">
        <v>9</v>
      </c>
      <c r="F143" s="15">
        <v>0</v>
      </c>
      <c r="G143" s="15">
        <v>1471.2603551418622</v>
      </c>
      <c r="H143" s="15">
        <v>19.608307550324149</v>
      </c>
      <c r="I143" s="15">
        <v>89.820614988328103</v>
      </c>
      <c r="J143" s="16">
        <f t="shared" si="2"/>
        <v>3131.0000000000005</v>
      </c>
      <c r="L143" s="34"/>
      <c r="M143" s="34"/>
      <c r="N143" s="34"/>
      <c r="O143" s="34"/>
      <c r="S143" s="25"/>
      <c r="T143" s="25"/>
    </row>
    <row r="144" spans="1:20" ht="15" customHeight="1" x14ac:dyDescent="0.2">
      <c r="A144" s="200" t="s">
        <v>104</v>
      </c>
      <c r="B144" s="15">
        <v>224.04778002604692</v>
      </c>
      <c r="C144" s="15">
        <v>93.717724907883721</v>
      </c>
      <c r="D144" s="15">
        <v>0</v>
      </c>
      <c r="E144" s="15">
        <v>1574.9020175707487</v>
      </c>
      <c r="F144" s="15">
        <v>43.18766066838046</v>
      </c>
      <c r="G144" s="15">
        <v>0</v>
      </c>
      <c r="H144" s="15">
        <v>428.0970149918204</v>
      </c>
      <c r="I144" s="15">
        <v>1519.0478018351196</v>
      </c>
      <c r="J144" s="16">
        <f t="shared" si="2"/>
        <v>3882.9999999999995</v>
      </c>
      <c r="L144" s="34"/>
      <c r="M144" s="34"/>
      <c r="N144" s="34"/>
      <c r="O144" s="34"/>
      <c r="S144" s="25"/>
      <c r="T144" s="25"/>
    </row>
    <row r="145" spans="1:20" ht="15" customHeight="1" x14ac:dyDescent="0.2">
      <c r="A145" s="200" t="s">
        <v>105</v>
      </c>
      <c r="B145" s="15">
        <v>1268.2281148458114</v>
      </c>
      <c r="C145" s="15">
        <v>544.57094136966396</v>
      </c>
      <c r="D145" s="15">
        <v>5956.0905194306551</v>
      </c>
      <c r="E145" s="15">
        <v>4.6681217484901039</v>
      </c>
      <c r="F145" s="15">
        <v>6038.6462839425803</v>
      </c>
      <c r="G145" s="15">
        <v>7089.014384240656</v>
      </c>
      <c r="H145" s="15">
        <v>8124.1363125962544</v>
      </c>
      <c r="I145" s="15">
        <v>24067.64532182589</v>
      </c>
      <c r="J145" s="16">
        <f t="shared" si="2"/>
        <v>53093</v>
      </c>
      <c r="L145" s="34"/>
      <c r="M145" s="34"/>
      <c r="N145" s="34"/>
      <c r="O145" s="34"/>
      <c r="S145" s="25"/>
      <c r="T145" s="25"/>
    </row>
    <row r="146" spans="1:20" ht="15" customHeight="1" x14ac:dyDescent="0.2">
      <c r="A146" s="200" t="s">
        <v>106</v>
      </c>
      <c r="B146" s="15">
        <v>1895.2924577549379</v>
      </c>
      <c r="C146" s="15">
        <v>1304.9792741133451</v>
      </c>
      <c r="D146" s="15">
        <v>7377.6064942761077</v>
      </c>
      <c r="E146" s="15">
        <v>23.14685314685315</v>
      </c>
      <c r="F146" s="15">
        <v>1948.6416705800486</v>
      </c>
      <c r="G146" s="15">
        <v>1859.3605469479621</v>
      </c>
      <c r="H146" s="15">
        <v>702.16881591675281</v>
      </c>
      <c r="I146" s="15">
        <v>917.80388726399178</v>
      </c>
      <c r="J146" s="16">
        <f t="shared" si="2"/>
        <v>16029</v>
      </c>
      <c r="L146" s="34"/>
      <c r="M146" s="34"/>
      <c r="N146" s="34"/>
      <c r="O146" s="34"/>
      <c r="S146" s="25"/>
      <c r="T146" s="25"/>
    </row>
    <row r="147" spans="1:20" ht="15" customHeight="1" x14ac:dyDescent="0.2">
      <c r="A147" s="200" t="s">
        <v>107</v>
      </c>
      <c r="B147" s="15">
        <v>117.05564313507426</v>
      </c>
      <c r="C147" s="15">
        <v>53.713978494623653</v>
      </c>
      <c r="D147" s="15">
        <v>83.978494623655905</v>
      </c>
      <c r="E147" s="15">
        <v>0</v>
      </c>
      <c r="F147" s="15">
        <v>0</v>
      </c>
      <c r="G147" s="15">
        <v>338.39950070241252</v>
      </c>
      <c r="H147" s="15">
        <v>0</v>
      </c>
      <c r="I147" s="15">
        <v>63.852383044233648</v>
      </c>
      <c r="J147" s="16">
        <f t="shared" si="2"/>
        <v>657</v>
      </c>
      <c r="L147" s="34"/>
      <c r="M147" s="34"/>
      <c r="N147" s="34"/>
      <c r="O147" s="34"/>
      <c r="S147" s="25"/>
      <c r="T147" s="25"/>
    </row>
    <row r="148" spans="1:20" ht="15" customHeight="1" x14ac:dyDescent="0.2">
      <c r="A148" s="200" t="s">
        <v>108</v>
      </c>
      <c r="B148" s="15">
        <v>6302.8764710527475</v>
      </c>
      <c r="C148" s="15">
        <v>6570.7920951860069</v>
      </c>
      <c r="D148" s="15">
        <v>145.45336217909693</v>
      </c>
      <c r="E148" s="15">
        <v>23193.299472111292</v>
      </c>
      <c r="F148" s="15">
        <v>15039.019387338121</v>
      </c>
      <c r="G148" s="15">
        <v>347.76170770817214</v>
      </c>
      <c r="H148" s="15">
        <v>0</v>
      </c>
      <c r="I148" s="15">
        <v>6068.7975044245686</v>
      </c>
      <c r="J148" s="16">
        <f t="shared" si="2"/>
        <v>57668.000000000007</v>
      </c>
      <c r="L148" s="34"/>
      <c r="M148" s="34"/>
      <c r="N148" s="34"/>
      <c r="O148" s="34"/>
      <c r="S148" s="25"/>
      <c r="T148" s="25"/>
    </row>
    <row r="149" spans="1:20" ht="15" customHeight="1" x14ac:dyDescent="0.2">
      <c r="A149" s="200" t="s">
        <v>54</v>
      </c>
      <c r="B149" s="15">
        <v>17872.152477398413</v>
      </c>
      <c r="C149" s="15">
        <v>11870.025711086098</v>
      </c>
      <c r="D149" s="15">
        <v>350425.38182981405</v>
      </c>
      <c r="E149" s="15">
        <v>14126.625135590317</v>
      </c>
      <c r="F149" s="15">
        <v>12227.054571934461</v>
      </c>
      <c r="G149" s="15">
        <v>20402.40282284428</v>
      </c>
      <c r="H149" s="15">
        <v>29151.870729865826</v>
      </c>
      <c r="I149" s="15">
        <v>2808.1533881332193</v>
      </c>
      <c r="J149" s="16">
        <f>SUM(B149:I149)</f>
        <v>458883.66666666669</v>
      </c>
      <c r="L149" s="34"/>
      <c r="M149" s="34"/>
      <c r="N149" s="34"/>
      <c r="O149" s="34"/>
      <c r="S149" s="25"/>
      <c r="T149" s="25"/>
    </row>
    <row r="150" spans="1:20" ht="15" customHeight="1" x14ac:dyDescent="0.2">
      <c r="A150" s="200" t="s">
        <v>55</v>
      </c>
      <c r="B150" s="15">
        <v>84396.171131263618</v>
      </c>
      <c r="C150" s="15">
        <v>141874.37896093001</v>
      </c>
      <c r="D150" s="15">
        <v>21904.483009169155</v>
      </c>
      <c r="E150" s="15">
        <v>361285.33786706504</v>
      </c>
      <c r="F150" s="15">
        <v>32514.978201359463</v>
      </c>
      <c r="G150" s="15">
        <v>57054.994735213688</v>
      </c>
      <c r="H150" s="15">
        <v>64205.845280034446</v>
      </c>
      <c r="I150" s="15">
        <v>15503.97748163122</v>
      </c>
      <c r="J150" s="16">
        <f>SUM(B150:I150)</f>
        <v>778740.16666666674</v>
      </c>
      <c r="L150" s="34"/>
      <c r="M150" s="34"/>
      <c r="N150" s="34"/>
      <c r="O150" s="34"/>
      <c r="S150" s="25"/>
      <c r="T150" s="25"/>
    </row>
    <row r="151" spans="1:20" ht="20.100000000000001" customHeight="1" thickBot="1" x14ac:dyDescent="0.25">
      <c r="A151" s="56" t="s">
        <v>10</v>
      </c>
      <c r="B151" s="69">
        <f t="shared" ref="B151:I151" si="3">SUM(B89:B150)</f>
        <v>594253.99826450786</v>
      </c>
      <c r="C151" s="69">
        <f t="shared" si="3"/>
        <v>2917787.7238602457</v>
      </c>
      <c r="D151" s="69">
        <f t="shared" si="3"/>
        <v>1300620.5798700533</v>
      </c>
      <c r="E151" s="69">
        <f t="shared" si="3"/>
        <v>1763159.452743998</v>
      </c>
      <c r="F151" s="69">
        <f t="shared" si="3"/>
        <v>1038563.2314650286</v>
      </c>
      <c r="G151" s="69">
        <f t="shared" si="3"/>
        <v>588756.04703692102</v>
      </c>
      <c r="H151" s="69">
        <f t="shared" si="3"/>
        <v>1487741.0869799561</v>
      </c>
      <c r="I151" s="69">
        <f t="shared" si="3"/>
        <v>704459.6793983361</v>
      </c>
      <c r="J151" s="70">
        <f>SUM(J89:J150)</f>
        <v>10395341.799619047</v>
      </c>
      <c r="L151" s="34"/>
      <c r="M151" s="34"/>
      <c r="N151" s="34"/>
      <c r="O151" s="34"/>
      <c r="S151" s="25"/>
      <c r="T151" s="25"/>
    </row>
    <row r="152" spans="1:20" s="25" customFormat="1" ht="16.5" customHeight="1" x14ac:dyDescent="0.2">
      <c r="A152" s="205" t="s">
        <v>259</v>
      </c>
      <c r="B152" s="194"/>
      <c r="C152" s="194"/>
      <c r="D152" s="194"/>
      <c r="E152" s="194"/>
      <c r="F152" s="205"/>
      <c r="G152" s="205"/>
      <c r="H152" s="194"/>
      <c r="I152" s="128"/>
      <c r="J152" s="128"/>
      <c r="K152" s="30"/>
      <c r="L152" s="34"/>
      <c r="M152" s="201"/>
      <c r="N152" s="201"/>
      <c r="O152" s="30"/>
      <c r="P152" s="34"/>
      <c r="Q152" s="34"/>
      <c r="R152" s="34"/>
      <c r="S152" s="34"/>
      <c r="T152" s="34"/>
    </row>
    <row r="153" spans="1:20" s="25" customFormat="1" ht="17.25" customHeight="1" x14ac:dyDescent="0.2">
      <c r="A153" s="205" t="s">
        <v>120</v>
      </c>
      <c r="B153" s="205"/>
      <c r="C153" s="205"/>
      <c r="D153" s="205"/>
      <c r="E153" s="205"/>
      <c r="F153" s="207"/>
      <c r="G153" s="207"/>
      <c r="H153" s="207"/>
      <c r="I153" s="202"/>
      <c r="J153" s="202"/>
      <c r="K153" s="30"/>
      <c r="L153" s="34"/>
      <c r="O153" s="30"/>
      <c r="P153" s="34"/>
      <c r="Q153" s="34"/>
      <c r="R153" s="34"/>
      <c r="S153" s="34"/>
      <c r="T153" s="34"/>
    </row>
    <row r="154" spans="1:20" s="25" customFormat="1" ht="16.5" customHeight="1" x14ac:dyDescent="0.2">
      <c r="A154" s="205" t="s">
        <v>260</v>
      </c>
      <c r="B154" s="208"/>
      <c r="C154" s="208"/>
      <c r="D154" s="208"/>
      <c r="E154" s="208"/>
      <c r="F154" s="207"/>
      <c r="G154" s="207"/>
      <c r="H154" s="207"/>
      <c r="I154" s="202"/>
      <c r="J154" s="202"/>
      <c r="K154" s="30"/>
      <c r="L154" s="34"/>
      <c r="O154" s="30"/>
      <c r="P154" s="34"/>
      <c r="Q154" s="34"/>
      <c r="R154" s="34"/>
      <c r="S154" s="34"/>
      <c r="T154" s="34"/>
    </row>
    <row r="155" spans="1:20" s="25" customFormat="1" ht="17.25" customHeight="1" x14ac:dyDescent="0.2">
      <c r="A155" s="205" t="s">
        <v>261</v>
      </c>
      <c r="B155" s="209"/>
      <c r="C155" s="209"/>
      <c r="D155" s="209"/>
      <c r="E155" s="209"/>
      <c r="F155" s="209"/>
      <c r="G155" s="209"/>
      <c r="H155" s="209"/>
      <c r="I155" s="36"/>
      <c r="J155" s="36"/>
      <c r="K155" s="30"/>
      <c r="L155" s="34"/>
      <c r="M155" s="34"/>
      <c r="N155" s="34"/>
      <c r="O155" s="34"/>
    </row>
    <row r="156" spans="1:20" s="25" customFormat="1" ht="12" customHeight="1" x14ac:dyDescent="0.2">
      <c r="A156" s="205"/>
      <c r="B156" s="209"/>
      <c r="C156" s="209"/>
      <c r="D156" s="209"/>
      <c r="E156" s="209"/>
      <c r="F156" s="209"/>
      <c r="G156" s="209"/>
      <c r="H156" s="209"/>
      <c r="I156" s="36"/>
      <c r="J156" s="36"/>
      <c r="K156" s="30"/>
      <c r="L156" s="34"/>
      <c r="M156" s="34"/>
      <c r="N156" s="34"/>
      <c r="O156" s="34"/>
    </row>
    <row r="157" spans="1:20" s="25" customFormat="1" ht="12" customHeight="1" x14ac:dyDescent="0.2">
      <c r="A157" s="205"/>
      <c r="B157" s="209"/>
      <c r="C157" s="209"/>
      <c r="D157" s="209"/>
      <c r="E157" s="209"/>
      <c r="F157" s="209"/>
      <c r="G157" s="209"/>
      <c r="H157" s="209"/>
      <c r="I157" s="36"/>
      <c r="J157" s="36"/>
      <c r="K157" s="30"/>
      <c r="L157" s="34"/>
      <c r="M157" s="34"/>
      <c r="N157" s="34"/>
      <c r="O157" s="34"/>
    </row>
    <row r="158" spans="1:20" s="25" customFormat="1" ht="12" customHeight="1" x14ac:dyDescent="0.2">
      <c r="A158" s="205"/>
      <c r="B158" s="209"/>
      <c r="C158" s="209"/>
      <c r="D158" s="209"/>
      <c r="E158" s="209"/>
      <c r="F158" s="209"/>
      <c r="G158" s="209"/>
      <c r="H158" s="209"/>
      <c r="I158" s="36"/>
      <c r="J158" s="36"/>
      <c r="K158" s="30"/>
      <c r="L158" s="34"/>
      <c r="M158" s="34"/>
      <c r="N158" s="34"/>
      <c r="O158" s="34"/>
    </row>
    <row r="159" spans="1:20" s="25" customFormat="1" ht="12" customHeight="1" x14ac:dyDescent="0.2">
      <c r="B159" s="36"/>
      <c r="C159" s="36"/>
      <c r="D159" s="36"/>
      <c r="E159" s="36"/>
      <c r="F159" s="36"/>
      <c r="G159" s="36"/>
      <c r="H159" s="36"/>
      <c r="I159" s="36"/>
      <c r="J159" s="36"/>
      <c r="K159" s="30"/>
      <c r="L159" s="34"/>
      <c r="M159" s="34"/>
      <c r="N159" s="34"/>
      <c r="O159" s="34"/>
    </row>
    <row r="160" spans="1:20" s="25" customFormat="1" ht="15" customHeight="1" x14ac:dyDescent="0.2">
      <c r="K160" s="203"/>
      <c r="L160" s="203"/>
      <c r="M160" s="203"/>
      <c r="N160" s="203"/>
      <c r="O160" s="34"/>
    </row>
    <row r="161" spans="1:20" s="25" customFormat="1" ht="19.5" customHeight="1" x14ac:dyDescent="0.2">
      <c r="A161" s="204"/>
      <c r="B161" s="204"/>
      <c r="C161" s="204"/>
      <c r="D161" s="204"/>
      <c r="E161" s="204"/>
      <c r="F161" s="204"/>
      <c r="G161" s="204"/>
      <c r="H161" s="204"/>
      <c r="I161" s="204"/>
      <c r="J161" s="204"/>
      <c r="K161" s="203"/>
      <c r="L161" s="203"/>
      <c r="M161" s="203"/>
      <c r="N161" s="203"/>
      <c r="O161" s="34"/>
    </row>
    <row r="162" spans="1:20" s="25" customFormat="1" ht="18" customHeight="1" x14ac:dyDescent="0.25">
      <c r="A162" s="75"/>
      <c r="B162" s="75"/>
      <c r="C162" s="75"/>
      <c r="D162" s="75"/>
      <c r="E162" s="75"/>
      <c r="F162" s="75"/>
      <c r="G162" s="75"/>
      <c r="H162" s="75"/>
      <c r="I162" s="75"/>
      <c r="J162" s="75"/>
      <c r="K162" s="203"/>
      <c r="L162" s="203"/>
      <c r="M162" s="203"/>
      <c r="N162" s="203"/>
      <c r="O162" s="34"/>
    </row>
    <row r="163" spans="1:20" s="25" customFormat="1" ht="24" customHeight="1" x14ac:dyDescent="0.25">
      <c r="A163" s="248" t="s">
        <v>126</v>
      </c>
      <c r="B163" s="248"/>
      <c r="C163" s="248"/>
      <c r="D163" s="248"/>
      <c r="E163" s="248"/>
      <c r="F163" s="248"/>
      <c r="G163" s="248"/>
      <c r="H163" s="248"/>
      <c r="I163" s="248"/>
      <c r="J163" s="248"/>
      <c r="K163" s="203"/>
      <c r="L163" s="203"/>
      <c r="M163" s="203"/>
      <c r="N163" s="203"/>
      <c r="O163" s="34"/>
    </row>
    <row r="164" spans="1:20" s="25" customFormat="1" ht="2.25" customHeight="1" x14ac:dyDescent="0.25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0"/>
      <c r="L164" s="34"/>
      <c r="M164" s="34"/>
      <c r="N164" s="34"/>
      <c r="O164" s="34"/>
    </row>
    <row r="165" spans="1:20" s="25" customFormat="1" ht="16.5" customHeight="1" x14ac:dyDescent="0.25">
      <c r="A165" s="248" t="s">
        <v>119</v>
      </c>
      <c r="B165" s="248"/>
      <c r="C165" s="248"/>
      <c r="D165" s="248"/>
      <c r="E165" s="248"/>
      <c r="F165" s="248"/>
      <c r="G165" s="248"/>
      <c r="H165" s="248"/>
      <c r="I165" s="248"/>
      <c r="J165" s="248"/>
      <c r="K165" s="30"/>
      <c r="L165" s="34"/>
      <c r="M165" s="34"/>
      <c r="N165" s="34"/>
      <c r="O165" s="34"/>
    </row>
    <row r="166" spans="1:20" s="25" customFormat="1" ht="15" customHeight="1" x14ac:dyDescent="0.25">
      <c r="A166" s="248" t="s">
        <v>87</v>
      </c>
      <c r="B166" s="248"/>
      <c r="C166" s="248"/>
      <c r="D166" s="248"/>
      <c r="E166" s="248"/>
      <c r="F166" s="248"/>
      <c r="G166" s="248"/>
      <c r="H166" s="248"/>
      <c r="I166" s="248"/>
      <c r="J166" s="248"/>
      <c r="K166" s="30"/>
      <c r="L166" s="34"/>
      <c r="M166" s="34"/>
      <c r="N166" s="34"/>
      <c r="O166" s="34"/>
    </row>
    <row r="167" spans="1:20" s="25" customFormat="1" ht="3" customHeight="1" thickBot="1" x14ac:dyDescent="0.25">
      <c r="A167" s="27"/>
      <c r="K167" s="30"/>
      <c r="L167" s="34"/>
      <c r="M167" s="34"/>
      <c r="N167" s="34"/>
      <c r="O167" s="34"/>
    </row>
    <row r="168" spans="1:20" ht="20.25" customHeight="1" x14ac:dyDescent="0.2">
      <c r="A168" s="53" t="s">
        <v>1</v>
      </c>
      <c r="B168" s="54" t="s">
        <v>2</v>
      </c>
      <c r="C168" s="54" t="s">
        <v>3</v>
      </c>
      <c r="D168" s="54" t="s">
        <v>4</v>
      </c>
      <c r="E168" s="54" t="s">
        <v>5</v>
      </c>
      <c r="F168" s="54" t="s">
        <v>6</v>
      </c>
      <c r="G168" s="54" t="s">
        <v>7</v>
      </c>
      <c r="H168" s="54" t="s">
        <v>8</v>
      </c>
      <c r="I168" s="54" t="s">
        <v>9</v>
      </c>
      <c r="J168" s="55" t="s">
        <v>10</v>
      </c>
      <c r="L168" s="34"/>
      <c r="M168" s="34"/>
      <c r="N168" s="34"/>
      <c r="O168" s="34"/>
      <c r="S168" s="25"/>
      <c r="T168" s="25"/>
    </row>
    <row r="169" spans="1:20" ht="15" customHeight="1" x14ac:dyDescent="0.2">
      <c r="A169" s="200" t="s">
        <v>251</v>
      </c>
      <c r="B169" s="15">
        <v>198147.50086664804</v>
      </c>
      <c r="C169" s="15">
        <v>7360634.0987829324</v>
      </c>
      <c r="D169" s="15">
        <v>2496424.245061798</v>
      </c>
      <c r="E169" s="15">
        <v>2285568.586416678</v>
      </c>
      <c r="F169" s="15">
        <v>145752.80342069324</v>
      </c>
      <c r="G169" s="15">
        <v>0</v>
      </c>
      <c r="H169" s="15">
        <v>458589.7967224897</v>
      </c>
      <c r="I169" s="15">
        <v>230705.96872876069</v>
      </c>
      <c r="J169" s="16">
        <f>SUM(B169:I169)</f>
        <v>13175823</v>
      </c>
      <c r="L169" s="34"/>
      <c r="M169" s="34"/>
      <c r="N169" s="34"/>
      <c r="O169" s="34"/>
    </row>
    <row r="170" spans="1:20" ht="15" customHeight="1" x14ac:dyDescent="0.2">
      <c r="A170" s="200" t="s">
        <v>12</v>
      </c>
      <c r="B170" s="15">
        <v>37689.835983580771</v>
      </c>
      <c r="C170" s="15">
        <v>37246.683957368914</v>
      </c>
      <c r="D170" s="15">
        <v>60412.488595900788</v>
      </c>
      <c r="E170" s="15">
        <v>34643.215640797272</v>
      </c>
      <c r="F170" s="15">
        <v>76112.812127558238</v>
      </c>
      <c r="G170" s="15">
        <v>81030.416948853977</v>
      </c>
      <c r="H170" s="15">
        <v>736253.92324496375</v>
      </c>
      <c r="I170" s="15">
        <v>35390.623500976304</v>
      </c>
      <c r="J170" s="16">
        <f>SUM(B170:I170)</f>
        <v>1098780</v>
      </c>
      <c r="L170" s="34"/>
      <c r="M170" s="34"/>
      <c r="N170" s="34"/>
      <c r="O170" s="34"/>
    </row>
    <row r="171" spans="1:20" ht="15" customHeight="1" x14ac:dyDescent="0.2">
      <c r="A171" s="200" t="s">
        <v>13</v>
      </c>
      <c r="B171" s="15">
        <v>0</v>
      </c>
      <c r="C171" s="15">
        <v>0</v>
      </c>
      <c r="D171" s="15">
        <v>834</v>
      </c>
      <c r="E171" s="15">
        <v>0</v>
      </c>
      <c r="F171" s="15">
        <v>0</v>
      </c>
      <c r="G171" s="15">
        <v>13888</v>
      </c>
      <c r="H171" s="15">
        <v>687</v>
      </c>
      <c r="I171" s="15">
        <v>0</v>
      </c>
      <c r="J171" s="16">
        <f>SUM(B171:I171)</f>
        <v>15409</v>
      </c>
      <c r="L171" s="34"/>
      <c r="M171" s="34"/>
      <c r="N171" s="34"/>
      <c r="O171" s="34"/>
    </row>
    <row r="172" spans="1:20" ht="15" customHeight="1" x14ac:dyDescent="0.2">
      <c r="A172" s="200" t="s">
        <v>57</v>
      </c>
      <c r="B172" s="15">
        <v>8774.4268097679433</v>
      </c>
      <c r="C172" s="15">
        <v>366422.21024318825</v>
      </c>
      <c r="D172" s="15">
        <v>18504.090204640412</v>
      </c>
      <c r="E172" s="15">
        <v>9897.7655952279001</v>
      </c>
      <c r="F172" s="15">
        <v>67315.36902635124</v>
      </c>
      <c r="G172" s="15">
        <v>35503.358187126956</v>
      </c>
      <c r="H172" s="15">
        <v>1377.0768046721475</v>
      </c>
      <c r="I172" s="15">
        <v>111785.70312902515</v>
      </c>
      <c r="J172" s="16">
        <f>SUM(B172:I172)</f>
        <v>619580</v>
      </c>
      <c r="L172" s="34"/>
      <c r="M172" s="34"/>
      <c r="N172" s="34"/>
      <c r="O172" s="34"/>
    </row>
    <row r="173" spans="1:20" ht="15" customHeight="1" x14ac:dyDescent="0.2">
      <c r="A173" s="200" t="s">
        <v>15</v>
      </c>
      <c r="B173" s="15">
        <v>74.485271066428851</v>
      </c>
      <c r="C173" s="15">
        <v>2100.0626434807027</v>
      </c>
      <c r="D173" s="15">
        <v>28715.993741121652</v>
      </c>
      <c r="E173" s="15">
        <v>1419.6565728535802</v>
      </c>
      <c r="F173" s="15">
        <v>131.68094130961535</v>
      </c>
      <c r="G173" s="15">
        <v>5.6918481402967815</v>
      </c>
      <c r="H173" s="15">
        <v>117632.57307773316</v>
      </c>
      <c r="I173" s="15">
        <v>12933.855904294569</v>
      </c>
      <c r="J173" s="16">
        <f t="shared" ref="J173:J228" si="4">SUM(B173:I173)</f>
        <v>163014</v>
      </c>
      <c r="L173" s="34"/>
      <c r="N173" s="34"/>
      <c r="O173" s="34"/>
    </row>
    <row r="174" spans="1:20" ht="15" customHeight="1" x14ac:dyDescent="0.2">
      <c r="A174" s="200" t="s">
        <v>16</v>
      </c>
      <c r="B174" s="15">
        <v>5646.4835892995743</v>
      </c>
      <c r="C174" s="15">
        <v>4879.2448590099075</v>
      </c>
      <c r="D174" s="15">
        <v>14014.021803145051</v>
      </c>
      <c r="E174" s="15">
        <v>20261.713265587448</v>
      </c>
      <c r="F174" s="15">
        <v>43072.951840740192</v>
      </c>
      <c r="G174" s="15">
        <v>10534.482656570106</v>
      </c>
      <c r="H174" s="15">
        <v>357144.8720930171</v>
      </c>
      <c r="I174" s="15">
        <v>13974.229892630628</v>
      </c>
      <c r="J174" s="16">
        <f t="shared" si="4"/>
        <v>469528.00000000006</v>
      </c>
      <c r="L174" s="34"/>
      <c r="N174" s="34"/>
      <c r="O174" s="34"/>
    </row>
    <row r="175" spans="1:20" ht="15" customHeight="1" x14ac:dyDescent="0.2">
      <c r="A175" s="200" t="s">
        <v>17</v>
      </c>
      <c r="B175" s="15">
        <v>658.56531261820032</v>
      </c>
      <c r="C175" s="15">
        <v>3091.3298608981468</v>
      </c>
      <c r="D175" s="15">
        <v>16220.995194302277</v>
      </c>
      <c r="E175" s="15">
        <v>704.24314167805619</v>
      </c>
      <c r="F175" s="15">
        <v>8844.9888827566319</v>
      </c>
      <c r="G175" s="15">
        <v>58158.277392508862</v>
      </c>
      <c r="H175" s="15">
        <v>205466.63314892689</v>
      </c>
      <c r="I175" s="15">
        <v>147253.9670663109</v>
      </c>
      <c r="J175" s="16">
        <f t="shared" si="4"/>
        <v>440399</v>
      </c>
      <c r="L175" s="34"/>
      <c r="N175" s="34"/>
      <c r="O175" s="34"/>
    </row>
    <row r="176" spans="1:20" ht="15" customHeight="1" x14ac:dyDescent="0.2">
      <c r="A176" s="200" t="s">
        <v>18</v>
      </c>
      <c r="B176" s="15">
        <v>0</v>
      </c>
      <c r="C176" s="15">
        <v>0</v>
      </c>
      <c r="D176" s="15">
        <v>240.67687275115813</v>
      </c>
      <c r="E176" s="15">
        <v>4.5965996908809901</v>
      </c>
      <c r="F176" s="15">
        <v>3410.1624809084678</v>
      </c>
      <c r="G176" s="15">
        <v>4693.9434867627542</v>
      </c>
      <c r="H176" s="15">
        <v>8068.6205598867382</v>
      </c>
      <c r="I176" s="15">
        <v>0</v>
      </c>
      <c r="J176" s="16">
        <f t="shared" si="4"/>
        <v>16418</v>
      </c>
      <c r="L176" s="34"/>
      <c r="N176" s="34"/>
      <c r="O176" s="34"/>
    </row>
    <row r="177" spans="1:15" ht="15" customHeight="1" x14ac:dyDescent="0.2">
      <c r="A177" s="200" t="s">
        <v>19</v>
      </c>
      <c r="B177" s="15">
        <v>8734.757414612639</v>
      </c>
      <c r="C177" s="15">
        <v>18412.639890149851</v>
      </c>
      <c r="D177" s="15">
        <v>46147.235529471844</v>
      </c>
      <c r="E177" s="15">
        <v>4454.8175439481147</v>
      </c>
      <c r="F177" s="15">
        <v>63611.700270879715</v>
      </c>
      <c r="G177" s="15">
        <v>96255.551373256545</v>
      </c>
      <c r="H177" s="15">
        <v>312755.26466881239</v>
      </c>
      <c r="I177" s="15">
        <v>11941.033308868919</v>
      </c>
      <c r="J177" s="16">
        <f t="shared" si="4"/>
        <v>562313</v>
      </c>
      <c r="L177" s="34"/>
      <c r="N177" s="34"/>
      <c r="O177" s="34"/>
    </row>
    <row r="178" spans="1:15" ht="15" customHeight="1" x14ac:dyDescent="0.2">
      <c r="A178" s="200" t="s">
        <v>90</v>
      </c>
      <c r="B178" s="15">
        <v>77924.88786863914</v>
      </c>
      <c r="C178" s="15">
        <v>0</v>
      </c>
      <c r="D178" s="15">
        <v>5635.9953917050698</v>
      </c>
      <c r="E178" s="15">
        <v>20982.116739655768</v>
      </c>
      <c r="F178" s="15">
        <v>0</v>
      </c>
      <c r="G178" s="15">
        <v>0</v>
      </c>
      <c r="H178" s="15">
        <v>0</v>
      </c>
      <c r="I178" s="15">
        <v>0</v>
      </c>
      <c r="J178" s="16">
        <f t="shared" si="4"/>
        <v>104542.99999999999</v>
      </c>
      <c r="L178" s="34"/>
      <c r="N178" s="34"/>
      <c r="O178" s="34"/>
    </row>
    <row r="179" spans="1:15" ht="15" customHeight="1" x14ac:dyDescent="0.2">
      <c r="A179" s="200" t="s">
        <v>20</v>
      </c>
      <c r="B179" s="15">
        <v>235656.34724876031</v>
      </c>
      <c r="C179" s="15">
        <v>173742.44192646415</v>
      </c>
      <c r="D179" s="15">
        <v>37661.974080310065</v>
      </c>
      <c r="E179" s="15">
        <v>233589.14907907171</v>
      </c>
      <c r="F179" s="15">
        <v>44128.726594011685</v>
      </c>
      <c r="G179" s="15">
        <v>31656.922127166938</v>
      </c>
      <c r="H179" s="15">
        <v>424458.24188077735</v>
      </c>
      <c r="I179" s="15">
        <v>28436.19706343767</v>
      </c>
      <c r="J179" s="16">
        <f t="shared" si="4"/>
        <v>1209329.9999999998</v>
      </c>
      <c r="L179" s="34"/>
      <c r="N179" s="34"/>
      <c r="O179" s="34"/>
    </row>
    <row r="180" spans="1:15" ht="15" customHeight="1" x14ac:dyDescent="0.2">
      <c r="A180" s="200" t="s">
        <v>21</v>
      </c>
      <c r="B180" s="15">
        <v>12610.131110300841</v>
      </c>
      <c r="C180" s="15">
        <v>226486.18849632412</v>
      </c>
      <c r="D180" s="15">
        <v>2819.7518042277252</v>
      </c>
      <c r="E180" s="15">
        <v>29458.202899668311</v>
      </c>
      <c r="F180" s="15">
        <v>159926.56850331731</v>
      </c>
      <c r="G180" s="15">
        <v>152937.68437498464</v>
      </c>
      <c r="H180" s="15">
        <v>2699.2136988793386</v>
      </c>
      <c r="I180" s="15">
        <v>125991.45911229771</v>
      </c>
      <c r="J180" s="16">
        <f t="shared" si="4"/>
        <v>712929.20000000007</v>
      </c>
      <c r="L180" s="34"/>
      <c r="N180" s="34"/>
      <c r="O180" s="34"/>
    </row>
    <row r="181" spans="1:15" ht="15" customHeight="1" x14ac:dyDescent="0.2">
      <c r="A181" s="200" t="s">
        <v>22</v>
      </c>
      <c r="B181" s="15">
        <v>0</v>
      </c>
      <c r="C181" s="15">
        <v>0</v>
      </c>
      <c r="D181" s="15">
        <v>0</v>
      </c>
      <c r="E181" s="15">
        <v>1937957.4530602216</v>
      </c>
      <c r="F181" s="15">
        <v>57777.754310339616</v>
      </c>
      <c r="G181" s="15">
        <v>59316.422148294303</v>
      </c>
      <c r="H181" s="15">
        <v>18234.370481144651</v>
      </c>
      <c r="I181" s="15">
        <v>269</v>
      </c>
      <c r="J181" s="16">
        <f t="shared" si="4"/>
        <v>2073555.0000000002</v>
      </c>
      <c r="L181" s="34"/>
      <c r="N181" s="34"/>
      <c r="O181" s="34"/>
    </row>
    <row r="182" spans="1:15" ht="15" customHeight="1" x14ac:dyDescent="0.2">
      <c r="A182" s="200" t="s">
        <v>23</v>
      </c>
      <c r="B182" s="15">
        <v>66561.455487095678</v>
      </c>
      <c r="C182" s="15">
        <v>167090.56948423694</v>
      </c>
      <c r="D182" s="15">
        <v>8085.7505212544611</v>
      </c>
      <c r="E182" s="15">
        <v>77063.784454755456</v>
      </c>
      <c r="F182" s="15">
        <v>118635.97716230906</v>
      </c>
      <c r="G182" s="15">
        <v>117328.38982849108</v>
      </c>
      <c r="H182" s="15">
        <v>1531.966518647883</v>
      </c>
      <c r="I182" s="15">
        <v>112970.50654320946</v>
      </c>
      <c r="J182" s="16">
        <f t="shared" si="4"/>
        <v>669268.39999999991</v>
      </c>
      <c r="L182" s="34"/>
      <c r="N182" s="34"/>
      <c r="O182" s="34"/>
    </row>
    <row r="183" spans="1:15" ht="15" customHeight="1" x14ac:dyDescent="0.2">
      <c r="A183" s="200" t="s">
        <v>24</v>
      </c>
      <c r="B183" s="15">
        <v>818991.08428376785</v>
      </c>
      <c r="C183" s="15">
        <v>459636.4572628155</v>
      </c>
      <c r="D183" s="15">
        <v>458726.45951163536</v>
      </c>
      <c r="E183" s="15">
        <v>1078918.6565138255</v>
      </c>
      <c r="F183" s="15">
        <v>258690.22775962431</v>
      </c>
      <c r="G183" s="15">
        <v>114155.58700066312</v>
      </c>
      <c r="H183" s="15">
        <v>498401.94843626517</v>
      </c>
      <c r="I183" s="15">
        <v>183383.57923140322</v>
      </c>
      <c r="J183" s="16">
        <f t="shared" si="4"/>
        <v>3870904</v>
      </c>
      <c r="L183" s="34"/>
      <c r="N183" s="34"/>
      <c r="O183" s="34"/>
    </row>
    <row r="184" spans="1:15" ht="15" customHeight="1" x14ac:dyDescent="0.2">
      <c r="A184" s="200" t="s">
        <v>91</v>
      </c>
      <c r="B184" s="15">
        <v>0</v>
      </c>
      <c r="C184" s="15">
        <v>11715.179522338682</v>
      </c>
      <c r="D184" s="15">
        <v>0</v>
      </c>
      <c r="E184" s="15">
        <v>982.46561050698631</v>
      </c>
      <c r="F184" s="15">
        <v>5246.5813873506568</v>
      </c>
      <c r="G184" s="15">
        <v>0</v>
      </c>
      <c r="H184" s="15">
        <v>0</v>
      </c>
      <c r="I184" s="15">
        <v>1881.7734798036768</v>
      </c>
      <c r="J184" s="16">
        <f t="shared" si="4"/>
        <v>19826</v>
      </c>
      <c r="L184" s="34"/>
      <c r="N184" s="34"/>
      <c r="O184" s="34"/>
    </row>
    <row r="185" spans="1:15" ht="15" customHeight="1" x14ac:dyDescent="0.2">
      <c r="A185" s="200" t="s">
        <v>25</v>
      </c>
      <c r="B185" s="15">
        <v>114519.76658829096</v>
      </c>
      <c r="C185" s="15">
        <v>91842.205401968735</v>
      </c>
      <c r="D185" s="15">
        <v>136341.96322034154</v>
      </c>
      <c r="E185" s="15">
        <v>248261.66724331179</v>
      </c>
      <c r="F185" s="15">
        <v>164690.92867564206</v>
      </c>
      <c r="G185" s="15">
        <v>92011.25056865286</v>
      </c>
      <c r="H185" s="15">
        <v>175601.08958242796</v>
      </c>
      <c r="I185" s="15">
        <v>13760.878719363949</v>
      </c>
      <c r="J185" s="16">
        <f t="shared" si="4"/>
        <v>1037029.7499999999</v>
      </c>
      <c r="L185" s="34"/>
      <c r="N185" s="34"/>
      <c r="O185" s="34"/>
    </row>
    <row r="186" spans="1:15" ht="15" customHeight="1" x14ac:dyDescent="0.2">
      <c r="A186" s="200" t="s">
        <v>26</v>
      </c>
      <c r="B186" s="15">
        <v>0</v>
      </c>
      <c r="C186" s="15">
        <v>0</v>
      </c>
      <c r="D186" s="15">
        <v>0</v>
      </c>
      <c r="E186" s="15">
        <v>43020</v>
      </c>
      <c r="F186" s="15">
        <v>0</v>
      </c>
      <c r="G186" s="15">
        <v>0</v>
      </c>
      <c r="H186" s="15">
        <v>0</v>
      </c>
      <c r="I186" s="15">
        <v>0</v>
      </c>
      <c r="J186" s="16">
        <f t="shared" si="4"/>
        <v>43020</v>
      </c>
      <c r="L186" s="34"/>
      <c r="N186" s="34"/>
      <c r="O186" s="34"/>
    </row>
    <row r="187" spans="1:15" ht="15" customHeight="1" x14ac:dyDescent="0.2">
      <c r="A187" s="200" t="s">
        <v>27</v>
      </c>
      <c r="B187" s="15">
        <v>51925.31522638366</v>
      </c>
      <c r="C187" s="15">
        <v>175307.75003159256</v>
      </c>
      <c r="D187" s="15">
        <v>63384.327227100948</v>
      </c>
      <c r="E187" s="15">
        <v>102048.34510504738</v>
      </c>
      <c r="F187" s="15">
        <v>181031.71276624544</v>
      </c>
      <c r="G187" s="15">
        <v>118888.2178497108</v>
      </c>
      <c r="H187" s="15">
        <v>92190.605680416425</v>
      </c>
      <c r="I187" s="15">
        <v>124486.3261135029</v>
      </c>
      <c r="J187" s="16">
        <f t="shared" si="4"/>
        <v>909262.60000000009</v>
      </c>
      <c r="L187" s="34"/>
      <c r="N187" s="34"/>
      <c r="O187" s="34"/>
    </row>
    <row r="188" spans="1:15" ht="15" customHeight="1" x14ac:dyDescent="0.2">
      <c r="A188" s="200" t="s">
        <v>28</v>
      </c>
      <c r="B188" s="15">
        <v>66035.071286269595</v>
      </c>
      <c r="C188" s="15">
        <v>23827.862658584138</v>
      </c>
      <c r="D188" s="15">
        <v>16834.598203844693</v>
      </c>
      <c r="E188" s="15">
        <v>283992.18996150006</v>
      </c>
      <c r="F188" s="15">
        <v>68384.5845097735</v>
      </c>
      <c r="G188" s="15">
        <v>31429.402543723794</v>
      </c>
      <c r="H188" s="15">
        <v>119595.10107318296</v>
      </c>
      <c r="I188" s="15">
        <v>3244.1897631212414</v>
      </c>
      <c r="J188" s="16">
        <f t="shared" si="4"/>
        <v>613343</v>
      </c>
      <c r="L188" s="34"/>
      <c r="N188" s="34"/>
      <c r="O188" s="34"/>
    </row>
    <row r="189" spans="1:15" ht="15" customHeight="1" x14ac:dyDescent="0.2">
      <c r="A189" s="200" t="s">
        <v>29</v>
      </c>
      <c r="B189" s="15">
        <v>120514.34040336144</v>
      </c>
      <c r="C189" s="15">
        <v>0</v>
      </c>
      <c r="D189" s="15">
        <v>53226.233659311343</v>
      </c>
      <c r="E189" s="15">
        <v>225377.33923291412</v>
      </c>
      <c r="F189" s="15">
        <v>564874.44994219253</v>
      </c>
      <c r="G189" s="15">
        <v>135013.35350294659</v>
      </c>
      <c r="H189" s="15">
        <v>398631.22078951081</v>
      </c>
      <c r="I189" s="15">
        <v>10879.062469763179</v>
      </c>
      <c r="J189" s="16">
        <f t="shared" si="4"/>
        <v>1508516</v>
      </c>
      <c r="L189" s="34"/>
      <c r="M189" s="34"/>
      <c r="N189" s="34"/>
      <c r="O189" s="34"/>
    </row>
    <row r="190" spans="1:15" ht="15" customHeight="1" x14ac:dyDescent="0.2">
      <c r="A190" s="200" t="s">
        <v>30</v>
      </c>
      <c r="B190" s="15">
        <v>51097.498565532871</v>
      </c>
      <c r="C190" s="15">
        <v>4352.2809218919965</v>
      </c>
      <c r="D190" s="15">
        <v>2406.4668582333479</v>
      </c>
      <c r="E190" s="15">
        <v>86910.237420646023</v>
      </c>
      <c r="F190" s="15">
        <v>188991.34519083324</v>
      </c>
      <c r="G190" s="15">
        <v>16646.312524240151</v>
      </c>
      <c r="H190" s="15">
        <v>14129.671677120001</v>
      </c>
      <c r="I190" s="15">
        <v>1975.1868415023855</v>
      </c>
      <c r="J190" s="16">
        <f t="shared" si="4"/>
        <v>366509.00000000006</v>
      </c>
      <c r="L190" s="34"/>
      <c r="M190" s="34"/>
      <c r="N190" s="34"/>
      <c r="O190" s="34"/>
    </row>
    <row r="191" spans="1:15" ht="15" customHeight="1" x14ac:dyDescent="0.2">
      <c r="A191" s="200" t="s">
        <v>58</v>
      </c>
      <c r="B191" s="15">
        <v>2405.8528269885342</v>
      </c>
      <c r="C191" s="15">
        <v>215.11989708965638</v>
      </c>
      <c r="D191" s="15">
        <v>66.696733692591479</v>
      </c>
      <c r="E191" s="15">
        <v>82193.974256861286</v>
      </c>
      <c r="F191" s="15">
        <v>728.24510502891656</v>
      </c>
      <c r="G191" s="15">
        <v>111.18701680026375</v>
      </c>
      <c r="H191" s="15">
        <v>243.92835366121287</v>
      </c>
      <c r="I191" s="15">
        <v>354.3958098775264</v>
      </c>
      <c r="J191" s="16">
        <f t="shared" si="4"/>
        <v>86319.4</v>
      </c>
      <c r="L191" s="34"/>
      <c r="M191" s="34"/>
      <c r="N191" s="34"/>
      <c r="O191" s="34"/>
    </row>
    <row r="192" spans="1:15" ht="15" customHeight="1" x14ac:dyDescent="0.2">
      <c r="A192" s="200" t="s">
        <v>59</v>
      </c>
      <c r="B192" s="15">
        <v>9.259332023575638</v>
      </c>
      <c r="C192" s="15">
        <v>93.89583768468475</v>
      </c>
      <c r="D192" s="15">
        <v>1.7070572569906792</v>
      </c>
      <c r="E192" s="15">
        <v>19708.467230168131</v>
      </c>
      <c r="F192" s="15">
        <v>4758.4402314514437</v>
      </c>
      <c r="G192" s="15">
        <v>363.24163873983576</v>
      </c>
      <c r="H192" s="15">
        <v>1949.1474015663266</v>
      </c>
      <c r="I192" s="15">
        <v>528.64127110901325</v>
      </c>
      <c r="J192" s="16">
        <f t="shared" si="4"/>
        <v>27412.800000000003</v>
      </c>
      <c r="L192" s="34"/>
      <c r="M192" s="34"/>
      <c r="N192" s="34"/>
      <c r="O192" s="34"/>
    </row>
    <row r="193" spans="1:15" ht="15" customHeight="1" x14ac:dyDescent="0.2">
      <c r="A193" s="200" t="s">
        <v>60</v>
      </c>
      <c r="B193" s="15">
        <v>765.48819983630347</v>
      </c>
      <c r="C193" s="15">
        <v>589.74903814625179</v>
      </c>
      <c r="D193" s="15">
        <v>2608.4286060145864</v>
      </c>
      <c r="E193" s="15">
        <v>319119.19895923941</v>
      </c>
      <c r="F193" s="15">
        <v>0</v>
      </c>
      <c r="G193" s="15">
        <v>17429.161085188091</v>
      </c>
      <c r="H193" s="15">
        <v>16120.602151858177</v>
      </c>
      <c r="I193" s="15">
        <v>491.37195971715238</v>
      </c>
      <c r="J193" s="16">
        <f t="shared" si="4"/>
        <v>357123.99999999994</v>
      </c>
      <c r="L193" s="34"/>
      <c r="M193" s="34"/>
      <c r="N193" s="34"/>
      <c r="O193" s="34"/>
    </row>
    <row r="194" spans="1:15" ht="15" customHeight="1" x14ac:dyDescent="0.2">
      <c r="A194" s="200" t="s">
        <v>34</v>
      </c>
      <c r="B194" s="15">
        <v>21621.170976117544</v>
      </c>
      <c r="C194" s="15">
        <v>2670.0083280793328</v>
      </c>
      <c r="D194" s="15">
        <v>2360.4506941972199</v>
      </c>
      <c r="E194" s="15">
        <v>22435.213917324232</v>
      </c>
      <c r="F194" s="15">
        <v>638102.21752022754</v>
      </c>
      <c r="G194" s="15">
        <v>9001.4119632457805</v>
      </c>
      <c r="H194" s="15">
        <v>36295.62527021714</v>
      </c>
      <c r="I194" s="15">
        <v>2112.9013305912545</v>
      </c>
      <c r="J194" s="16">
        <f t="shared" si="4"/>
        <v>734599.00000000023</v>
      </c>
      <c r="L194" s="34"/>
      <c r="M194" s="34"/>
      <c r="N194" s="34"/>
      <c r="O194" s="34"/>
    </row>
    <row r="195" spans="1:15" ht="15" customHeight="1" x14ac:dyDescent="0.2">
      <c r="A195" s="200" t="s">
        <v>84</v>
      </c>
      <c r="B195" s="15">
        <v>0</v>
      </c>
      <c r="C195" s="15">
        <v>0</v>
      </c>
      <c r="D195" s="15">
        <v>789144.90276567196</v>
      </c>
      <c r="E195" s="15">
        <v>0</v>
      </c>
      <c r="F195" s="15">
        <v>0</v>
      </c>
      <c r="G195" s="15">
        <v>0</v>
      </c>
      <c r="H195" s="15">
        <v>4243588.3672343278</v>
      </c>
      <c r="I195" s="15">
        <v>0</v>
      </c>
      <c r="J195" s="16">
        <f t="shared" si="4"/>
        <v>5032733.2699999996</v>
      </c>
      <c r="L195" s="34"/>
      <c r="M195" s="34"/>
      <c r="N195" s="34"/>
      <c r="O195" s="34"/>
    </row>
    <row r="196" spans="1:15" ht="15" customHeight="1" x14ac:dyDescent="0.2">
      <c r="A196" s="200" t="s">
        <v>36</v>
      </c>
      <c r="B196" s="15">
        <v>0</v>
      </c>
      <c r="C196" s="15">
        <v>61.864127467352851</v>
      </c>
      <c r="D196" s="15">
        <v>141</v>
      </c>
      <c r="E196" s="15">
        <v>848203.93574059894</v>
      </c>
      <c r="F196" s="15">
        <v>183221.02757009756</v>
      </c>
      <c r="G196" s="15">
        <v>30732.782053975774</v>
      </c>
      <c r="H196" s="15">
        <v>16942.92445676092</v>
      </c>
      <c r="I196" s="15">
        <v>210.4660510993765</v>
      </c>
      <c r="J196" s="16">
        <f t="shared" si="4"/>
        <v>1079514</v>
      </c>
      <c r="L196" s="34"/>
      <c r="M196" s="34"/>
      <c r="N196" s="34"/>
      <c r="O196" s="34"/>
    </row>
    <row r="197" spans="1:15" ht="15" customHeight="1" x14ac:dyDescent="0.2">
      <c r="A197" s="200" t="s">
        <v>37</v>
      </c>
      <c r="B197" s="15">
        <v>911</v>
      </c>
      <c r="C197" s="15">
        <v>0</v>
      </c>
      <c r="D197" s="15">
        <v>0</v>
      </c>
      <c r="E197" s="15">
        <v>153990.75771116785</v>
      </c>
      <c r="F197" s="15">
        <v>25898.771094327371</v>
      </c>
      <c r="G197" s="15">
        <v>8681.048736340299</v>
      </c>
      <c r="H197" s="15">
        <v>35050.092007804349</v>
      </c>
      <c r="I197" s="15">
        <v>699.33045036015596</v>
      </c>
      <c r="J197" s="16">
        <f t="shared" si="4"/>
        <v>225231.00000000006</v>
      </c>
      <c r="L197" s="34"/>
      <c r="M197" s="34"/>
      <c r="N197" s="34"/>
      <c r="O197" s="34"/>
    </row>
    <row r="198" spans="1:15" ht="15" customHeight="1" x14ac:dyDescent="0.2">
      <c r="A198" s="200" t="s">
        <v>38</v>
      </c>
      <c r="B198" s="15">
        <v>26835.828047000399</v>
      </c>
      <c r="C198" s="15">
        <v>0</v>
      </c>
      <c r="D198" s="15">
        <v>135</v>
      </c>
      <c r="E198" s="15">
        <v>7185.5361876390461</v>
      </c>
      <c r="F198" s="15">
        <v>1787.2808244387193</v>
      </c>
      <c r="G198" s="15">
        <v>245.493506493506</v>
      </c>
      <c r="H198" s="15">
        <v>0</v>
      </c>
      <c r="I198" s="15">
        <v>869.86143442832929</v>
      </c>
      <c r="J198" s="16">
        <f t="shared" si="4"/>
        <v>37059</v>
      </c>
      <c r="L198" s="34"/>
      <c r="M198" s="34"/>
      <c r="N198" s="34"/>
      <c r="O198" s="34"/>
    </row>
    <row r="199" spans="1:15" ht="15" customHeight="1" x14ac:dyDescent="0.2">
      <c r="A199" s="200" t="s">
        <v>39</v>
      </c>
      <c r="B199" s="15">
        <v>0</v>
      </c>
      <c r="C199" s="15">
        <v>0</v>
      </c>
      <c r="D199" s="15">
        <v>0</v>
      </c>
      <c r="E199" s="15">
        <v>85412.294512435852</v>
      </c>
      <c r="F199" s="15">
        <v>0</v>
      </c>
      <c r="G199" s="15">
        <v>0</v>
      </c>
      <c r="H199" s="15">
        <v>61.705487564153188</v>
      </c>
      <c r="I199" s="15">
        <v>0</v>
      </c>
      <c r="J199" s="16">
        <f t="shared" si="4"/>
        <v>85474</v>
      </c>
      <c r="L199" s="34"/>
      <c r="M199" s="34"/>
      <c r="N199" s="34"/>
      <c r="O199" s="34"/>
    </row>
    <row r="200" spans="1:15" ht="15" customHeight="1" x14ac:dyDescent="0.2">
      <c r="A200" s="200" t="s">
        <v>40</v>
      </c>
      <c r="B200" s="15">
        <v>0</v>
      </c>
      <c r="C200" s="15">
        <v>0</v>
      </c>
      <c r="D200" s="15">
        <v>0</v>
      </c>
      <c r="E200" s="15">
        <v>37871</v>
      </c>
      <c r="F200" s="15">
        <v>0</v>
      </c>
      <c r="G200" s="15">
        <v>0</v>
      </c>
      <c r="H200" s="15">
        <v>262</v>
      </c>
      <c r="I200" s="15">
        <v>0</v>
      </c>
      <c r="J200" s="16">
        <f t="shared" si="4"/>
        <v>38133</v>
      </c>
      <c r="L200" s="34"/>
      <c r="M200" s="34"/>
      <c r="N200" s="34"/>
      <c r="O200" s="34"/>
    </row>
    <row r="201" spans="1:15" ht="15" customHeight="1" x14ac:dyDescent="0.2">
      <c r="A201" s="200" t="s">
        <v>41</v>
      </c>
      <c r="B201" s="15">
        <v>11224.422439259572</v>
      </c>
      <c r="C201" s="15">
        <v>14186.700660882929</v>
      </c>
      <c r="D201" s="15">
        <v>1910.2651450489695</v>
      </c>
      <c r="E201" s="15">
        <v>27290.36122096789</v>
      </c>
      <c r="F201" s="15">
        <v>23438.958397557522</v>
      </c>
      <c r="G201" s="15">
        <v>39321.649878980759</v>
      </c>
      <c r="H201" s="15">
        <v>48494.698177357634</v>
      </c>
      <c r="I201" s="15">
        <v>22559.944079944718</v>
      </c>
      <c r="J201" s="16">
        <f t="shared" si="4"/>
        <v>188427</v>
      </c>
      <c r="L201" s="34"/>
      <c r="M201" s="34"/>
      <c r="N201" s="34"/>
      <c r="O201" s="34"/>
    </row>
    <row r="202" spans="1:15" ht="15" customHeight="1" x14ac:dyDescent="0.2">
      <c r="A202" s="200" t="s">
        <v>43</v>
      </c>
      <c r="B202" s="15">
        <v>83927.641367238495</v>
      </c>
      <c r="C202" s="15">
        <v>1598.3438538458358</v>
      </c>
      <c r="D202" s="15">
        <v>475.6909236139681</v>
      </c>
      <c r="E202" s="15">
        <v>58333.716239164947</v>
      </c>
      <c r="F202" s="15">
        <v>0</v>
      </c>
      <c r="G202" s="15">
        <v>1104.40761613675</v>
      </c>
      <c r="H202" s="15">
        <v>0</v>
      </c>
      <c r="I202" s="15">
        <v>0</v>
      </c>
      <c r="J202" s="16">
        <f t="shared" si="4"/>
        <v>145439.79999999996</v>
      </c>
      <c r="L202" s="34"/>
      <c r="M202" s="34"/>
      <c r="N202" s="34"/>
      <c r="O202" s="34"/>
    </row>
    <row r="203" spans="1:15" ht="15" customHeight="1" x14ac:dyDescent="0.2">
      <c r="A203" s="200" t="s">
        <v>44</v>
      </c>
      <c r="B203" s="15">
        <v>172842.0944769608</v>
      </c>
      <c r="C203" s="15">
        <v>0</v>
      </c>
      <c r="D203" s="15">
        <v>169450.56462398884</v>
      </c>
      <c r="E203" s="15">
        <v>108657.28627492586</v>
      </c>
      <c r="F203" s="15">
        <v>0</v>
      </c>
      <c r="G203" s="15">
        <v>0</v>
      </c>
      <c r="H203" s="15">
        <v>1342.0546241245204</v>
      </c>
      <c r="I203" s="15">
        <v>0</v>
      </c>
      <c r="J203" s="16">
        <f t="shared" si="4"/>
        <v>452292.00000000006</v>
      </c>
      <c r="L203" s="34"/>
      <c r="M203" s="34"/>
      <c r="N203" s="34"/>
      <c r="O203" s="34"/>
    </row>
    <row r="204" spans="1:15" ht="15" customHeight="1" x14ac:dyDescent="0.2">
      <c r="A204" s="200" t="s">
        <v>93</v>
      </c>
      <c r="B204" s="15">
        <v>130533.66430677817</v>
      </c>
      <c r="C204" s="15">
        <v>920</v>
      </c>
      <c r="D204" s="15">
        <v>1630.8870884437192</v>
      </c>
      <c r="E204" s="15">
        <v>70449.747824091901</v>
      </c>
      <c r="F204" s="15">
        <v>0</v>
      </c>
      <c r="G204" s="15">
        <v>291.70078068621598</v>
      </c>
      <c r="H204" s="15">
        <v>0</v>
      </c>
      <c r="I204" s="15">
        <v>0</v>
      </c>
      <c r="J204" s="16">
        <f t="shared" si="4"/>
        <v>203826</v>
      </c>
      <c r="L204" s="34"/>
      <c r="M204" s="34"/>
      <c r="N204" s="34"/>
      <c r="O204" s="34"/>
    </row>
    <row r="205" spans="1:15" ht="15" customHeight="1" x14ac:dyDescent="0.2">
      <c r="A205" s="200" t="s">
        <v>94</v>
      </c>
      <c r="B205" s="15">
        <v>0</v>
      </c>
      <c r="C205" s="15">
        <v>0</v>
      </c>
      <c r="D205" s="15">
        <v>0</v>
      </c>
      <c r="E205" s="15">
        <v>1141</v>
      </c>
      <c r="F205" s="15">
        <v>0</v>
      </c>
      <c r="G205" s="15">
        <v>0</v>
      </c>
      <c r="H205" s="15">
        <v>0</v>
      </c>
      <c r="I205" s="15">
        <v>0</v>
      </c>
      <c r="J205" s="16">
        <f t="shared" si="4"/>
        <v>1141</v>
      </c>
      <c r="L205" s="34"/>
      <c r="M205" s="34"/>
      <c r="N205" s="34"/>
      <c r="O205" s="34"/>
    </row>
    <row r="206" spans="1:15" ht="15" customHeight="1" x14ac:dyDescent="0.2">
      <c r="A206" s="200" t="s">
        <v>95</v>
      </c>
      <c r="B206" s="15">
        <v>4964.266736251212</v>
      </c>
      <c r="C206" s="15">
        <v>1023</v>
      </c>
      <c r="D206" s="15">
        <v>0</v>
      </c>
      <c r="E206" s="15">
        <v>37576.422378862335</v>
      </c>
      <c r="F206" s="15">
        <v>0</v>
      </c>
      <c r="G206" s="15">
        <v>373.31088488645298</v>
      </c>
      <c r="H206" s="15">
        <v>0</v>
      </c>
      <c r="I206" s="15">
        <v>0</v>
      </c>
      <c r="J206" s="16">
        <f t="shared" si="4"/>
        <v>43937</v>
      </c>
      <c r="L206" s="34"/>
      <c r="M206" s="34"/>
      <c r="N206" s="34"/>
      <c r="O206" s="34"/>
    </row>
    <row r="207" spans="1:15" ht="15" customHeight="1" x14ac:dyDescent="0.2">
      <c r="A207" s="200" t="s">
        <v>96</v>
      </c>
      <c r="B207" s="15">
        <v>0</v>
      </c>
      <c r="C207" s="15">
        <v>0</v>
      </c>
      <c r="D207" s="15">
        <v>1989.9540507859735</v>
      </c>
      <c r="E207" s="15">
        <v>71708.045949214022</v>
      </c>
      <c r="F207" s="15">
        <v>0</v>
      </c>
      <c r="G207" s="15">
        <v>0</v>
      </c>
      <c r="H207" s="15">
        <v>0</v>
      </c>
      <c r="I207" s="15">
        <v>0</v>
      </c>
      <c r="J207" s="16">
        <f t="shared" si="4"/>
        <v>73698</v>
      </c>
      <c r="L207" s="34"/>
      <c r="M207" s="34"/>
      <c r="N207" s="34"/>
      <c r="O207" s="34"/>
    </row>
    <row r="208" spans="1:15" ht="15" customHeight="1" x14ac:dyDescent="0.2">
      <c r="A208" s="200" t="s">
        <v>97</v>
      </c>
      <c r="B208" s="15">
        <v>0</v>
      </c>
      <c r="C208" s="15">
        <v>0</v>
      </c>
      <c r="D208" s="15">
        <v>0</v>
      </c>
      <c r="E208" s="15">
        <v>213584.82178985976</v>
      </c>
      <c r="F208" s="15">
        <v>1924.1977896410281</v>
      </c>
      <c r="G208" s="15">
        <v>0</v>
      </c>
      <c r="H208" s="15">
        <v>2947.7484006959198</v>
      </c>
      <c r="I208" s="15">
        <v>114.23201980330501</v>
      </c>
      <c r="J208" s="16">
        <f t="shared" si="4"/>
        <v>218571.00000000003</v>
      </c>
      <c r="L208" s="34"/>
      <c r="M208" s="34"/>
      <c r="N208" s="34"/>
      <c r="O208" s="34"/>
    </row>
    <row r="209" spans="1:15" ht="15" customHeight="1" x14ac:dyDescent="0.2">
      <c r="A209" s="200" t="s">
        <v>98</v>
      </c>
      <c r="B209" s="15">
        <v>40792.142929577523</v>
      </c>
      <c r="C209" s="15">
        <v>0</v>
      </c>
      <c r="D209" s="15">
        <v>6614.8570704224803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6">
        <f t="shared" si="4"/>
        <v>47407</v>
      </c>
      <c r="L209" s="34"/>
      <c r="M209" s="34"/>
      <c r="N209" s="34"/>
      <c r="O209" s="34"/>
    </row>
    <row r="210" spans="1:15" ht="15" customHeight="1" x14ac:dyDescent="0.2">
      <c r="A210" s="200" t="s">
        <v>99</v>
      </c>
      <c r="B210" s="15">
        <v>0</v>
      </c>
      <c r="C210" s="15">
        <v>64563.373267103394</v>
      </c>
      <c r="D210" s="15">
        <v>0</v>
      </c>
      <c r="E210" s="15">
        <v>11573.991959462515</v>
      </c>
      <c r="F210" s="15">
        <v>4907.5909580017542</v>
      </c>
      <c r="G210" s="15">
        <v>0</v>
      </c>
      <c r="H210" s="15">
        <v>0</v>
      </c>
      <c r="I210" s="15">
        <v>83.043815432338107</v>
      </c>
      <c r="J210" s="16">
        <f t="shared" si="4"/>
        <v>81127.999999999985</v>
      </c>
      <c r="L210" s="34"/>
      <c r="M210" s="34"/>
      <c r="N210" s="34"/>
      <c r="O210" s="34"/>
    </row>
    <row r="211" spans="1:15" ht="15" customHeight="1" x14ac:dyDescent="0.2">
      <c r="A211" s="200" t="s">
        <v>100</v>
      </c>
      <c r="B211" s="15">
        <v>0</v>
      </c>
      <c r="C211" s="15">
        <v>3071.2239816408492</v>
      </c>
      <c r="D211" s="15">
        <v>0</v>
      </c>
      <c r="E211" s="15">
        <v>0</v>
      </c>
      <c r="F211" s="15">
        <v>8516.5760183591519</v>
      </c>
      <c r="G211" s="15">
        <v>5</v>
      </c>
      <c r="H211" s="15">
        <v>0</v>
      </c>
      <c r="I211" s="15">
        <v>499</v>
      </c>
      <c r="J211" s="16">
        <f t="shared" si="4"/>
        <v>12091.800000000001</v>
      </c>
      <c r="L211" s="34"/>
      <c r="M211" s="34"/>
      <c r="N211" s="34"/>
      <c r="O211" s="34"/>
    </row>
    <row r="212" spans="1:15" ht="15" customHeight="1" x14ac:dyDescent="0.2">
      <c r="A212" s="200" t="s">
        <v>61</v>
      </c>
      <c r="B212" s="15">
        <v>586464.03033335507</v>
      </c>
      <c r="C212" s="15">
        <v>40014.680918389757</v>
      </c>
      <c r="D212" s="15">
        <v>2372.4812107493308</v>
      </c>
      <c r="E212" s="15">
        <v>28421.333788903958</v>
      </c>
      <c r="F212" s="15">
        <v>409089.96903848136</v>
      </c>
      <c r="G212" s="15">
        <v>81588.271071201831</v>
      </c>
      <c r="H212" s="15">
        <v>30051.255892342706</v>
      </c>
      <c r="I212" s="15">
        <v>44911.841746575934</v>
      </c>
      <c r="J212" s="16">
        <f t="shared" si="4"/>
        <v>1222913.8639999998</v>
      </c>
      <c r="L212" s="34"/>
      <c r="M212" s="34"/>
      <c r="N212" s="34"/>
      <c r="O212" s="34"/>
    </row>
    <row r="213" spans="1:15" ht="15" customHeight="1" x14ac:dyDescent="0.2">
      <c r="A213" s="200" t="s">
        <v>62</v>
      </c>
      <c r="B213" s="15">
        <v>14877.697527604498</v>
      </c>
      <c r="C213" s="15">
        <v>108812.86131544254</v>
      </c>
      <c r="D213" s="15">
        <v>2789.0597449310362</v>
      </c>
      <c r="E213" s="15">
        <v>25236.288759645806</v>
      </c>
      <c r="F213" s="15">
        <v>86851.363907566934</v>
      </c>
      <c r="G213" s="15">
        <v>10515.064485251994</v>
      </c>
      <c r="H213" s="15">
        <v>5265.9558514983146</v>
      </c>
      <c r="I213" s="15">
        <v>65470.708408058919</v>
      </c>
      <c r="J213" s="16">
        <f t="shared" si="4"/>
        <v>319819.00000000006</v>
      </c>
      <c r="L213" s="34"/>
      <c r="M213" s="34"/>
      <c r="N213" s="34"/>
      <c r="O213" s="34"/>
    </row>
    <row r="214" spans="1:15" ht="15" customHeight="1" x14ac:dyDescent="0.2">
      <c r="A214" s="200" t="s">
        <v>63</v>
      </c>
      <c r="B214" s="15">
        <v>9042.041903238136</v>
      </c>
      <c r="C214" s="15">
        <v>135331.93539406452</v>
      </c>
      <c r="D214" s="15">
        <v>52880.728207380002</v>
      </c>
      <c r="E214" s="15">
        <v>121230.2140844782</v>
      </c>
      <c r="F214" s="15">
        <v>39971.141999831343</v>
      </c>
      <c r="G214" s="15">
        <v>45017.921232467801</v>
      </c>
      <c r="H214" s="15">
        <v>27655.722931768225</v>
      </c>
      <c r="I214" s="15">
        <v>1138.2942467718258</v>
      </c>
      <c r="J214" s="16">
        <f t="shared" si="4"/>
        <v>432268.00000000012</v>
      </c>
      <c r="L214" s="34"/>
      <c r="M214" s="34"/>
      <c r="N214" s="34"/>
      <c r="O214" s="34"/>
    </row>
    <row r="215" spans="1:15" ht="15" customHeight="1" x14ac:dyDescent="0.2">
      <c r="A215" s="200" t="s">
        <v>64</v>
      </c>
      <c r="B215" s="15">
        <v>1411.6746963908167</v>
      </c>
      <c r="C215" s="15">
        <v>85</v>
      </c>
      <c r="D215" s="15">
        <v>9843.4265670800778</v>
      </c>
      <c r="E215" s="15">
        <v>0</v>
      </c>
      <c r="F215" s="15">
        <v>320.98614310995356</v>
      </c>
      <c r="G215" s="15">
        <v>9661.1621916250369</v>
      </c>
      <c r="H215" s="15">
        <v>2760.1335603264706</v>
      </c>
      <c r="I215" s="15">
        <v>3655.6168414676431</v>
      </c>
      <c r="J215" s="16">
        <f t="shared" si="4"/>
        <v>27738</v>
      </c>
      <c r="L215" s="34"/>
      <c r="M215" s="34"/>
      <c r="N215" s="34"/>
      <c r="O215" s="34"/>
    </row>
    <row r="216" spans="1:15" ht="15" customHeight="1" x14ac:dyDescent="0.2">
      <c r="A216" s="200" t="s">
        <v>65</v>
      </c>
      <c r="B216" s="15">
        <v>68713.077476364153</v>
      </c>
      <c r="C216" s="15">
        <v>73905.62478750947</v>
      </c>
      <c r="D216" s="15">
        <v>0</v>
      </c>
      <c r="E216" s="15">
        <v>6526.1235577830012</v>
      </c>
      <c r="F216" s="15">
        <v>153148.71797708928</v>
      </c>
      <c r="G216" s="15">
        <v>7111.9448553276816</v>
      </c>
      <c r="H216" s="15">
        <v>472.65662362505998</v>
      </c>
      <c r="I216" s="15">
        <v>282981.85472230136</v>
      </c>
      <c r="J216" s="16">
        <f t="shared" si="4"/>
        <v>592860</v>
      </c>
      <c r="L216" s="34"/>
      <c r="M216" s="34"/>
      <c r="N216" s="34"/>
      <c r="O216" s="34"/>
    </row>
    <row r="217" spans="1:15" ht="15" customHeight="1" x14ac:dyDescent="0.2">
      <c r="A217" s="200" t="s">
        <v>66</v>
      </c>
      <c r="B217" s="15">
        <v>8231.2560700400918</v>
      </c>
      <c r="C217" s="15">
        <v>95024.495962533285</v>
      </c>
      <c r="D217" s="15">
        <v>27.29474831849608</v>
      </c>
      <c r="E217" s="15">
        <v>1796.8998366880489</v>
      </c>
      <c r="F217" s="15">
        <v>97141.898547955643</v>
      </c>
      <c r="G217" s="15">
        <v>0</v>
      </c>
      <c r="H217" s="15">
        <v>0</v>
      </c>
      <c r="I217" s="15">
        <v>1053.1548344644771</v>
      </c>
      <c r="J217" s="16">
        <f t="shared" si="4"/>
        <v>203275.00000000006</v>
      </c>
      <c r="L217" s="34"/>
      <c r="M217" s="34"/>
      <c r="N217" s="34"/>
      <c r="O217" s="34"/>
    </row>
    <row r="218" spans="1:15" ht="15" customHeight="1" x14ac:dyDescent="0.2">
      <c r="A218" s="200" t="s">
        <v>67</v>
      </c>
      <c r="B218" s="15">
        <v>129839.54847843759</v>
      </c>
      <c r="C218" s="15">
        <v>45974.670651296939</v>
      </c>
      <c r="D218" s="15">
        <v>80992.572306384216</v>
      </c>
      <c r="E218" s="15">
        <v>161891.91609791006</v>
      </c>
      <c r="F218" s="15">
        <v>75577.870805079088</v>
      </c>
      <c r="G218" s="15">
        <v>35654.797496942039</v>
      </c>
      <c r="H218" s="15">
        <v>78367.856513489853</v>
      </c>
      <c r="I218" s="15">
        <v>32480.767650460228</v>
      </c>
      <c r="J218" s="16">
        <f t="shared" si="4"/>
        <v>640780</v>
      </c>
      <c r="L218" s="34"/>
      <c r="M218" s="34"/>
      <c r="N218" s="34"/>
      <c r="O218" s="34"/>
    </row>
    <row r="219" spans="1:15" ht="15" customHeight="1" x14ac:dyDescent="0.2">
      <c r="A219" s="200" t="s">
        <v>68</v>
      </c>
      <c r="B219" s="15">
        <v>4352.5598377281949</v>
      </c>
      <c r="C219" s="15">
        <v>71.097560975609767</v>
      </c>
      <c r="D219" s="15">
        <v>0</v>
      </c>
      <c r="E219" s="15">
        <v>0</v>
      </c>
      <c r="F219" s="15">
        <v>4570.6781609195405</v>
      </c>
      <c r="G219" s="15">
        <v>5446.2608905631223</v>
      </c>
      <c r="H219" s="15">
        <v>0</v>
      </c>
      <c r="I219" s="15">
        <v>3001.4035498135336</v>
      </c>
      <c r="J219" s="16">
        <f t="shared" si="4"/>
        <v>17442</v>
      </c>
      <c r="L219" s="34"/>
      <c r="M219" s="34"/>
      <c r="N219" s="34"/>
      <c r="O219" s="34"/>
    </row>
    <row r="220" spans="1:15" ht="15" customHeight="1" x14ac:dyDescent="0.2">
      <c r="A220" s="200" t="s">
        <v>69</v>
      </c>
      <c r="B220" s="15">
        <v>36755.112486611193</v>
      </c>
      <c r="C220" s="15">
        <v>897.82348885313718</v>
      </c>
      <c r="D220" s="15">
        <v>368.25488393472767</v>
      </c>
      <c r="E220" s="15">
        <v>297</v>
      </c>
      <c r="F220" s="15">
        <v>23779.74806038868</v>
      </c>
      <c r="G220" s="15">
        <v>0</v>
      </c>
      <c r="H220" s="15">
        <v>0</v>
      </c>
      <c r="I220" s="15">
        <v>21249.061080212265</v>
      </c>
      <c r="J220" s="16">
        <f t="shared" si="4"/>
        <v>83347</v>
      </c>
      <c r="L220" s="34"/>
      <c r="M220" s="34"/>
      <c r="N220" s="34"/>
      <c r="O220" s="34"/>
    </row>
    <row r="221" spans="1:15" ht="15" customHeight="1" x14ac:dyDescent="0.2">
      <c r="A221" s="200" t="s">
        <v>101</v>
      </c>
      <c r="B221" s="15">
        <v>5453.0257111708443</v>
      </c>
      <c r="C221" s="15">
        <v>3476.7494506979451</v>
      </c>
      <c r="D221" s="15">
        <v>546.11595358413024</v>
      </c>
      <c r="E221" s="15">
        <v>3475.1380117776471</v>
      </c>
      <c r="F221" s="15">
        <v>114804.67212984353</v>
      </c>
      <c r="G221" s="15">
        <v>0.51966103761507043</v>
      </c>
      <c r="H221" s="15">
        <v>0</v>
      </c>
      <c r="I221" s="15">
        <v>4750.7790818882895</v>
      </c>
      <c r="J221" s="16">
        <f t="shared" si="4"/>
        <v>132507</v>
      </c>
      <c r="L221" s="34"/>
      <c r="M221" s="34"/>
      <c r="N221" s="34"/>
      <c r="O221" s="34"/>
    </row>
    <row r="222" spans="1:15" ht="15" customHeight="1" x14ac:dyDescent="0.2">
      <c r="A222" s="200" t="s">
        <v>111</v>
      </c>
      <c r="B222" s="15">
        <v>435.04624902652347</v>
      </c>
      <c r="C222" s="15">
        <v>2276.5373915267041</v>
      </c>
      <c r="D222" s="15">
        <v>0</v>
      </c>
      <c r="E222" s="15">
        <v>1328.8717123636841</v>
      </c>
      <c r="F222" s="15">
        <v>7555.5446470830884</v>
      </c>
      <c r="G222" s="15">
        <v>0</v>
      </c>
      <c r="H222" s="15">
        <v>0</v>
      </c>
      <c r="I222" s="15">
        <v>29</v>
      </c>
      <c r="J222" s="16">
        <f t="shared" si="4"/>
        <v>11625</v>
      </c>
      <c r="L222" s="34"/>
      <c r="M222" s="34"/>
      <c r="N222" s="34"/>
      <c r="O222" s="34"/>
    </row>
    <row r="223" spans="1:15" ht="15" customHeight="1" x14ac:dyDescent="0.2">
      <c r="A223" s="200" t="s">
        <v>112</v>
      </c>
      <c r="B223" s="15">
        <v>2089.1282088349499</v>
      </c>
      <c r="C223" s="15">
        <v>943.72514612084728</v>
      </c>
      <c r="D223" s="15">
        <v>2</v>
      </c>
      <c r="E223" s="15">
        <v>0</v>
      </c>
      <c r="F223" s="15">
        <v>0</v>
      </c>
      <c r="G223" s="15">
        <v>4939.6821608437804</v>
      </c>
      <c r="H223" s="15">
        <v>31.378120484329063</v>
      </c>
      <c r="I223" s="15">
        <v>667.08636371609236</v>
      </c>
      <c r="J223" s="16">
        <f t="shared" si="4"/>
        <v>8672.9999999999982</v>
      </c>
      <c r="L223" s="34"/>
      <c r="M223" s="34"/>
      <c r="N223" s="34"/>
      <c r="O223" s="34"/>
    </row>
    <row r="224" spans="1:15" ht="15" customHeight="1" x14ac:dyDescent="0.2">
      <c r="A224" s="200" t="s">
        <v>113</v>
      </c>
      <c r="B224" s="15">
        <v>2155.8298099080216</v>
      </c>
      <c r="C224" s="15">
        <v>470.96176560381372</v>
      </c>
      <c r="D224" s="15">
        <v>0</v>
      </c>
      <c r="E224" s="15">
        <v>2737.6666293320613</v>
      </c>
      <c r="F224" s="15">
        <v>99</v>
      </c>
      <c r="G224" s="15">
        <v>0</v>
      </c>
      <c r="H224" s="15">
        <v>5147.9314759586614</v>
      </c>
      <c r="I224" s="15">
        <v>5206.6103191974416</v>
      </c>
      <c r="J224" s="16">
        <f t="shared" si="4"/>
        <v>15818</v>
      </c>
      <c r="L224" s="34"/>
      <c r="M224" s="34"/>
      <c r="N224" s="34"/>
      <c r="O224" s="34"/>
    </row>
    <row r="225" spans="1:30" ht="15" customHeight="1" x14ac:dyDescent="0.2">
      <c r="A225" s="200" t="s">
        <v>114</v>
      </c>
      <c r="B225" s="15">
        <v>3104.8502987892443</v>
      </c>
      <c r="C225" s="15">
        <v>1741.2638401598899</v>
      </c>
      <c r="D225" s="15">
        <v>7738.4122032136738</v>
      </c>
      <c r="E225" s="15">
        <v>6</v>
      </c>
      <c r="F225" s="15">
        <v>11330.248656698981</v>
      </c>
      <c r="G225" s="15">
        <v>10072.281458088171</v>
      </c>
      <c r="H225" s="15">
        <v>18237.155786112413</v>
      </c>
      <c r="I225" s="15">
        <v>63594.787756937643</v>
      </c>
      <c r="J225" s="16">
        <f t="shared" si="4"/>
        <v>115825.00000000001</v>
      </c>
      <c r="L225" s="34"/>
      <c r="M225" s="34"/>
      <c r="N225" s="34"/>
      <c r="O225" s="34"/>
    </row>
    <row r="226" spans="1:30" ht="15" customHeight="1" x14ac:dyDescent="0.2">
      <c r="A226" s="200" t="s">
        <v>115</v>
      </c>
      <c r="B226" s="15">
        <v>4554.5937024441619</v>
      </c>
      <c r="C226" s="15">
        <v>6637.5326867558861</v>
      </c>
      <c r="D226" s="15">
        <v>16610.940185563759</v>
      </c>
      <c r="E226" s="15">
        <v>55.526377491207505</v>
      </c>
      <c r="F226" s="15">
        <v>21634.967659798192</v>
      </c>
      <c r="G226" s="15">
        <v>4971.862755410848</v>
      </c>
      <c r="H226" s="15">
        <v>5548.8160828277223</v>
      </c>
      <c r="I226" s="15">
        <v>2474.7605497082259</v>
      </c>
      <c r="J226" s="16">
        <f t="shared" si="4"/>
        <v>62489</v>
      </c>
      <c r="L226" s="34"/>
      <c r="M226" s="34"/>
      <c r="N226" s="34"/>
      <c r="O226" s="34"/>
    </row>
    <row r="227" spans="1:30" ht="15" customHeight="1" x14ac:dyDescent="0.2">
      <c r="A227" s="200" t="s">
        <v>107</v>
      </c>
      <c r="B227" s="15">
        <v>1459.6586670534198</v>
      </c>
      <c r="C227" s="15">
        <v>204.53284932417239</v>
      </c>
      <c r="D227" s="15">
        <v>125.97165446996782</v>
      </c>
      <c r="E227" s="15">
        <v>0</v>
      </c>
      <c r="F227" s="15">
        <v>0</v>
      </c>
      <c r="G227" s="15">
        <v>249.87333785650199</v>
      </c>
      <c r="H227" s="15">
        <v>0</v>
      </c>
      <c r="I227" s="15">
        <v>125.96349129593811</v>
      </c>
      <c r="J227" s="16">
        <f t="shared" si="4"/>
        <v>2166</v>
      </c>
      <c r="L227" s="34"/>
      <c r="M227" s="34"/>
      <c r="N227" s="34"/>
      <c r="O227" s="34"/>
    </row>
    <row r="228" spans="1:30" ht="15" customHeight="1" x14ac:dyDescent="0.2">
      <c r="A228" s="200" t="s">
        <v>116</v>
      </c>
      <c r="B228" s="15">
        <v>40731.759434828295</v>
      </c>
      <c r="C228" s="15">
        <v>16862.049072005499</v>
      </c>
      <c r="D228" s="15">
        <v>76.554389127942798</v>
      </c>
      <c r="E228" s="15">
        <v>22391.494509361037</v>
      </c>
      <c r="F228" s="15">
        <v>40881.705817253227</v>
      </c>
      <c r="G228" s="15">
        <v>253.0664200472342</v>
      </c>
      <c r="H228" s="15">
        <v>0</v>
      </c>
      <c r="I228" s="15">
        <v>22242.370357376767</v>
      </c>
      <c r="J228" s="16">
        <f t="shared" si="4"/>
        <v>143439</v>
      </c>
      <c r="L228" s="34"/>
      <c r="M228" s="34"/>
      <c r="N228" s="34"/>
      <c r="O228" s="34"/>
    </row>
    <row r="229" spans="1:30" ht="15" customHeight="1" x14ac:dyDescent="0.2">
      <c r="A229" s="200" t="s">
        <v>70</v>
      </c>
      <c r="B229" s="15">
        <v>4815426.245051017</v>
      </c>
      <c r="C229" s="15">
        <v>924537.09041442676</v>
      </c>
      <c r="D229" s="15">
        <v>32018464.970302135</v>
      </c>
      <c r="E229" s="15">
        <v>860741.04187159368</v>
      </c>
      <c r="F229" s="15">
        <v>1269022.489680798</v>
      </c>
      <c r="G229" s="15">
        <v>1724451.9207319617</v>
      </c>
      <c r="H229" s="15">
        <v>2169423.4071713816</v>
      </c>
      <c r="I229" s="15">
        <v>650483.67157667899</v>
      </c>
      <c r="J229" s="16">
        <f>SUM(B229:I229)</f>
        <v>44432550.836799994</v>
      </c>
      <c r="L229" s="34"/>
      <c r="M229" s="34"/>
      <c r="N229" s="34"/>
      <c r="O229" s="34"/>
    </row>
    <row r="230" spans="1:30" ht="15" customHeight="1" x14ac:dyDescent="0.2">
      <c r="A230" s="200" t="s">
        <v>71</v>
      </c>
      <c r="B230" s="15">
        <v>538320.81823989004</v>
      </c>
      <c r="C230" s="15">
        <v>568802.81724969135</v>
      </c>
      <c r="D230" s="15">
        <v>224203.11718014569</v>
      </c>
      <c r="E230" s="15">
        <v>594958.48195922875</v>
      </c>
      <c r="F230" s="15">
        <v>139872.80004881992</v>
      </c>
      <c r="G230" s="15">
        <v>152380.13071847247</v>
      </c>
      <c r="H230" s="15">
        <v>189657.05848986725</v>
      </c>
      <c r="I230" s="15">
        <v>108700.43611388434</v>
      </c>
      <c r="J230" s="16">
        <f>SUM(B230:I230)</f>
        <v>2516895.6599999997</v>
      </c>
      <c r="L230" s="34"/>
      <c r="M230" s="34"/>
      <c r="N230" s="34"/>
      <c r="O230" s="34"/>
    </row>
    <row r="231" spans="1:30" ht="19.5" hidden="1" customHeight="1" thickBot="1" x14ac:dyDescent="0.25">
      <c r="A231" s="8" t="s">
        <v>10</v>
      </c>
      <c r="B231" s="19">
        <f t="shared" ref="B231:J231" si="5">SUM(B169:B230)</f>
        <v>8645812.7391367611</v>
      </c>
      <c r="C231" s="19">
        <f t="shared" si="5"/>
        <v>11241851.934880564</v>
      </c>
      <c r="D231" s="19">
        <f t="shared" si="5"/>
        <v>36860209.571777254</v>
      </c>
      <c r="E231" s="19">
        <f t="shared" si="5"/>
        <v>10733045.971446127</v>
      </c>
      <c r="F231" s="19">
        <f t="shared" si="5"/>
        <v>5609568.4345826833</v>
      </c>
      <c r="G231" s="19">
        <f t="shared" si="5"/>
        <v>3369428.418990666</v>
      </c>
      <c r="H231" s="19">
        <f t="shared" si="5"/>
        <v>10879367.412204491</v>
      </c>
      <c r="I231" s="19">
        <f t="shared" si="5"/>
        <v>2514004.8977814442</v>
      </c>
      <c r="J231" s="20">
        <f t="shared" si="5"/>
        <v>89853289.380799979</v>
      </c>
      <c r="L231" s="34"/>
      <c r="M231" s="34"/>
      <c r="N231" s="34"/>
      <c r="O231" s="34"/>
    </row>
    <row r="232" spans="1:30" s="25" customFormat="1" x14ac:dyDescent="0.2">
      <c r="A232" s="205" t="s">
        <v>72</v>
      </c>
      <c r="B232" s="206"/>
      <c r="C232" s="206"/>
      <c r="D232" s="205"/>
      <c r="E232" s="206"/>
      <c r="F232" s="205"/>
      <c r="G232" s="205"/>
      <c r="H232" s="205"/>
      <c r="J232" s="34"/>
      <c r="K232" s="30"/>
      <c r="L232" s="34"/>
      <c r="N232" s="34"/>
      <c r="O232" s="74"/>
      <c r="AB232" s="74"/>
      <c r="AC232" s="74"/>
      <c r="AD232" s="74"/>
    </row>
    <row r="233" spans="1:30" s="25" customFormat="1" x14ac:dyDescent="0.2">
      <c r="A233" s="205" t="s">
        <v>73</v>
      </c>
      <c r="B233" s="205"/>
      <c r="C233" s="205"/>
      <c r="D233" s="205"/>
      <c r="E233" s="205"/>
      <c r="F233" s="205"/>
      <c r="G233" s="205"/>
      <c r="H233" s="205"/>
      <c r="K233" s="30"/>
      <c r="L233" s="34"/>
      <c r="O233" s="74"/>
      <c r="AB233" s="74"/>
      <c r="AC233" s="74"/>
      <c r="AD233" s="74"/>
    </row>
    <row r="234" spans="1:30" s="25" customFormat="1" x14ac:dyDescent="0.2">
      <c r="A234" s="205" t="s">
        <v>121</v>
      </c>
      <c r="B234" s="205"/>
      <c r="C234" s="205"/>
      <c r="D234" s="205"/>
      <c r="E234" s="205"/>
      <c r="F234" s="205"/>
      <c r="G234" s="205"/>
      <c r="H234" s="205"/>
      <c r="K234" s="30"/>
      <c r="L234" s="34"/>
      <c r="O234" s="74"/>
      <c r="AB234" s="74"/>
      <c r="AC234" s="74"/>
      <c r="AD234" s="74"/>
    </row>
    <row r="235" spans="1:30" s="25" customFormat="1" x14ac:dyDescent="0.2">
      <c r="A235" s="205" t="s">
        <v>122</v>
      </c>
      <c r="B235" s="205"/>
      <c r="C235" s="205"/>
      <c r="D235" s="205"/>
      <c r="E235" s="205"/>
      <c r="F235" s="205"/>
      <c r="G235" s="205"/>
      <c r="H235" s="205"/>
      <c r="K235" s="30"/>
      <c r="L235" s="34"/>
      <c r="O235" s="74"/>
      <c r="AB235" s="74"/>
      <c r="AC235" s="74"/>
      <c r="AD235" s="74"/>
    </row>
    <row r="236" spans="1:30" s="25" customFormat="1" x14ac:dyDescent="0.2">
      <c r="A236" s="205"/>
      <c r="B236" s="205"/>
      <c r="C236" s="205"/>
      <c r="D236" s="205"/>
      <c r="E236" s="205"/>
      <c r="F236" s="205"/>
      <c r="G236" s="205"/>
      <c r="H236" s="205"/>
      <c r="K236" s="30"/>
      <c r="L236" s="34"/>
      <c r="O236" s="74"/>
      <c r="AB236" s="74"/>
      <c r="AC236" s="74"/>
      <c r="AD236" s="74"/>
    </row>
    <row r="237" spans="1:30" s="25" customFormat="1" x14ac:dyDescent="0.2">
      <c r="A237" s="205"/>
      <c r="B237" s="205"/>
      <c r="C237" s="205"/>
      <c r="D237" s="205"/>
      <c r="E237" s="205"/>
      <c r="F237" s="205"/>
      <c r="G237" s="205"/>
      <c r="H237" s="205"/>
      <c r="K237" s="30"/>
      <c r="L237" s="34"/>
      <c r="O237" s="74"/>
      <c r="AB237" s="74"/>
      <c r="AC237" s="74"/>
      <c r="AD237" s="74"/>
    </row>
    <row r="238" spans="1:30" s="25" customFormat="1" x14ac:dyDescent="0.2">
      <c r="A238" s="205"/>
      <c r="B238" s="205"/>
      <c r="C238" s="205"/>
      <c r="D238" s="205"/>
      <c r="E238" s="205"/>
      <c r="F238" s="205"/>
      <c r="G238" s="205"/>
      <c r="H238" s="205"/>
      <c r="K238" s="30"/>
      <c r="L238" s="34"/>
      <c r="O238" s="74"/>
      <c r="AB238" s="74"/>
      <c r="AC238" s="74"/>
      <c r="AD238" s="74"/>
    </row>
    <row r="239" spans="1:30" s="25" customFormat="1" x14ac:dyDescent="0.2">
      <c r="K239" s="30"/>
      <c r="L239" s="34"/>
      <c r="O239" s="74"/>
      <c r="AB239" s="74"/>
      <c r="AC239" s="74"/>
      <c r="AD239" s="74"/>
    </row>
    <row r="240" spans="1:30" s="25" customFormat="1" x14ac:dyDescent="0.2">
      <c r="K240" s="30"/>
      <c r="L240" s="34"/>
      <c r="O240" s="74"/>
      <c r="AB240" s="74"/>
      <c r="AC240" s="74"/>
      <c r="AD240" s="74"/>
    </row>
    <row r="241" spans="1:30" s="25" customFormat="1" x14ac:dyDescent="0.2">
      <c r="K241" s="30"/>
      <c r="L241" s="34"/>
      <c r="O241" s="74"/>
      <c r="AB241" s="74"/>
      <c r="AC241" s="74"/>
      <c r="AD241" s="74"/>
    </row>
    <row r="242" spans="1:30" s="25" customFormat="1" x14ac:dyDescent="0.2">
      <c r="K242" s="30"/>
      <c r="L242" s="34"/>
      <c r="O242" s="74"/>
      <c r="AB242" s="74"/>
      <c r="AC242" s="74"/>
      <c r="AD242" s="74"/>
    </row>
    <row r="243" spans="1:30" s="25" customFormat="1" x14ac:dyDescent="0.2">
      <c r="K243" s="30"/>
      <c r="L243" s="34"/>
      <c r="O243" s="74"/>
      <c r="AB243" s="74"/>
      <c r="AC243" s="74"/>
      <c r="AD243" s="74"/>
    </row>
    <row r="244" spans="1:30" s="25" customFormat="1" x14ac:dyDescent="0.2">
      <c r="O244" s="74"/>
      <c r="AB244" s="74"/>
      <c r="AC244" s="74"/>
      <c r="AD244" s="74"/>
    </row>
    <row r="245" spans="1:30" s="25" customFormat="1" ht="17.25" customHeight="1" x14ac:dyDescent="0.25">
      <c r="A245" s="248" t="s">
        <v>126</v>
      </c>
      <c r="B245" s="248"/>
      <c r="C245" s="248"/>
      <c r="D245" s="248"/>
      <c r="E245" s="248"/>
      <c r="F245" s="248"/>
      <c r="G245" s="248"/>
      <c r="H245" s="248"/>
      <c r="I245" s="248"/>
      <c r="J245" s="248"/>
      <c r="K245" s="30"/>
      <c r="L245" s="34"/>
      <c r="M245" s="34"/>
    </row>
    <row r="246" spans="1:30" s="25" customFormat="1" ht="1.5" customHeight="1" x14ac:dyDescent="0.25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74"/>
      <c r="L246" s="34"/>
      <c r="M246" s="34"/>
      <c r="N246" s="34"/>
      <c r="O246" s="34"/>
    </row>
    <row r="247" spans="1:30" s="25" customFormat="1" ht="15.75" customHeight="1" x14ac:dyDescent="0.25">
      <c r="A247" s="248" t="s">
        <v>119</v>
      </c>
      <c r="B247" s="248"/>
      <c r="C247" s="248"/>
      <c r="D247" s="248"/>
      <c r="E247" s="248"/>
      <c r="F247" s="248"/>
      <c r="G247" s="248"/>
      <c r="H247" s="248"/>
      <c r="I247" s="248"/>
      <c r="J247" s="248"/>
      <c r="K247" s="74"/>
      <c r="L247" s="34"/>
      <c r="M247" s="34"/>
      <c r="N247" s="34"/>
      <c r="O247" s="34"/>
    </row>
    <row r="248" spans="1:30" s="25" customFormat="1" ht="16.5" customHeight="1" x14ac:dyDescent="0.25">
      <c r="A248" s="248" t="s">
        <v>88</v>
      </c>
      <c r="B248" s="248"/>
      <c r="C248" s="248"/>
      <c r="D248" s="248"/>
      <c r="E248" s="248"/>
      <c r="F248" s="248"/>
      <c r="G248" s="248"/>
      <c r="H248" s="248"/>
      <c r="I248" s="248"/>
      <c r="J248" s="248"/>
      <c r="K248" s="74"/>
      <c r="L248" s="34"/>
      <c r="M248" s="34"/>
      <c r="N248" s="34"/>
      <c r="O248" s="34"/>
    </row>
    <row r="249" spans="1:30" s="25" customFormat="1" ht="1.5" customHeight="1" thickBot="1" x14ac:dyDescent="0.25">
      <c r="A249" s="27"/>
      <c r="K249" s="74"/>
      <c r="L249" s="34"/>
      <c r="M249" s="34"/>
      <c r="N249" s="34"/>
      <c r="O249" s="34"/>
    </row>
    <row r="250" spans="1:30" ht="21.75" customHeight="1" x14ac:dyDescent="0.2">
      <c r="A250" s="53" t="s">
        <v>1</v>
      </c>
      <c r="B250" s="54" t="s">
        <v>2</v>
      </c>
      <c r="C250" s="54" t="s">
        <v>3</v>
      </c>
      <c r="D250" s="54" t="s">
        <v>4</v>
      </c>
      <c r="E250" s="54" t="s">
        <v>5</v>
      </c>
      <c r="F250" s="54" t="s">
        <v>6</v>
      </c>
      <c r="G250" s="54" t="s">
        <v>7</v>
      </c>
      <c r="H250" s="54" t="s">
        <v>8</v>
      </c>
      <c r="I250" s="54" t="s">
        <v>9</v>
      </c>
      <c r="J250" s="55" t="s">
        <v>10</v>
      </c>
      <c r="K250" s="74"/>
      <c r="L250" s="34"/>
      <c r="M250" s="34"/>
      <c r="N250" s="34"/>
      <c r="O250" s="34"/>
    </row>
    <row r="251" spans="1:30" ht="15" customHeight="1" x14ac:dyDescent="0.2">
      <c r="A251" s="200" t="s">
        <v>251</v>
      </c>
      <c r="B251" s="21">
        <f t="shared" ref="B251:I253" si="6">+B169</f>
        <v>198147.50086664804</v>
      </c>
      <c r="C251" s="21">
        <f t="shared" si="6"/>
        <v>7360634.0987829324</v>
      </c>
      <c r="D251" s="21">
        <f t="shared" si="6"/>
        <v>2496424.245061798</v>
      </c>
      <c r="E251" s="21">
        <f t="shared" si="6"/>
        <v>2285568.586416678</v>
      </c>
      <c r="F251" s="21">
        <f t="shared" si="6"/>
        <v>145752.80342069324</v>
      </c>
      <c r="G251" s="21">
        <f t="shared" si="6"/>
        <v>0</v>
      </c>
      <c r="H251" s="21">
        <f t="shared" si="6"/>
        <v>458589.7967224897</v>
      </c>
      <c r="I251" s="21">
        <f t="shared" si="6"/>
        <v>230705.96872876069</v>
      </c>
      <c r="J251" s="22">
        <f>SUM(B251:I251)</f>
        <v>13175823</v>
      </c>
      <c r="K251" s="74"/>
      <c r="L251" s="34"/>
      <c r="M251" s="34"/>
      <c r="N251" s="34"/>
      <c r="O251" s="34"/>
    </row>
    <row r="252" spans="1:30" ht="15" customHeight="1" x14ac:dyDescent="0.2">
      <c r="A252" s="200" t="s">
        <v>12</v>
      </c>
      <c r="B252" s="21">
        <f t="shared" si="6"/>
        <v>37689.835983580771</v>
      </c>
      <c r="C252" s="21">
        <f t="shared" si="6"/>
        <v>37246.683957368914</v>
      </c>
      <c r="D252" s="21">
        <f t="shared" si="6"/>
        <v>60412.488595900788</v>
      </c>
      <c r="E252" s="21">
        <f t="shared" si="6"/>
        <v>34643.215640797272</v>
      </c>
      <c r="F252" s="21">
        <f t="shared" si="6"/>
        <v>76112.812127558238</v>
      </c>
      <c r="G252" s="21">
        <f t="shared" si="6"/>
        <v>81030.416948853977</v>
      </c>
      <c r="H252" s="21">
        <f t="shared" si="6"/>
        <v>736253.92324496375</v>
      </c>
      <c r="I252" s="21">
        <f t="shared" si="6"/>
        <v>35390.623500976304</v>
      </c>
      <c r="J252" s="22">
        <f>SUM(B252:I252)</f>
        <v>1098780</v>
      </c>
      <c r="K252" s="74"/>
      <c r="L252" s="34"/>
      <c r="M252" s="34"/>
      <c r="N252" s="34"/>
      <c r="O252" s="34"/>
    </row>
    <row r="253" spans="1:30" ht="15" customHeight="1" x14ac:dyDescent="0.2">
      <c r="A253" s="200" t="s">
        <v>13</v>
      </c>
      <c r="B253" s="21">
        <f t="shared" si="6"/>
        <v>0</v>
      </c>
      <c r="C253" s="21">
        <f t="shared" si="6"/>
        <v>0</v>
      </c>
      <c r="D253" s="21">
        <f t="shared" si="6"/>
        <v>834</v>
      </c>
      <c r="E253" s="21">
        <f t="shared" si="6"/>
        <v>0</v>
      </c>
      <c r="F253" s="21">
        <f t="shared" si="6"/>
        <v>0</v>
      </c>
      <c r="G253" s="21">
        <f t="shared" si="6"/>
        <v>13888</v>
      </c>
      <c r="H253" s="21">
        <f t="shared" si="6"/>
        <v>687</v>
      </c>
      <c r="I253" s="21">
        <f t="shared" si="6"/>
        <v>0</v>
      </c>
      <c r="J253" s="22">
        <f>SUM(B253:I253)</f>
        <v>15409</v>
      </c>
      <c r="K253" s="74"/>
      <c r="L253" s="34"/>
      <c r="M253" s="34"/>
      <c r="N253" s="34"/>
      <c r="O253" s="34"/>
    </row>
    <row r="254" spans="1:30" ht="15" customHeight="1" x14ac:dyDescent="0.2">
      <c r="A254" s="200" t="s">
        <v>14</v>
      </c>
      <c r="B254" s="21">
        <f t="shared" ref="B254:I254" si="7">+B172*15</f>
        <v>131616.40214651916</v>
      </c>
      <c r="C254" s="21">
        <f t="shared" si="7"/>
        <v>5496333.1536478242</v>
      </c>
      <c r="D254" s="21">
        <f t="shared" si="7"/>
        <v>277561.35306960618</v>
      </c>
      <c r="E254" s="21">
        <f t="shared" si="7"/>
        <v>148466.48392841851</v>
      </c>
      <c r="F254" s="21">
        <f t="shared" si="7"/>
        <v>1009730.5353952686</v>
      </c>
      <c r="G254" s="21">
        <f t="shared" si="7"/>
        <v>532550.37280690437</v>
      </c>
      <c r="H254" s="21">
        <f t="shared" si="7"/>
        <v>20656.152070082215</v>
      </c>
      <c r="I254" s="21">
        <f t="shared" si="7"/>
        <v>1676785.5469353772</v>
      </c>
      <c r="J254" s="22">
        <f>SUM(B254:I254)</f>
        <v>9293700</v>
      </c>
      <c r="K254" s="74"/>
      <c r="L254" s="34"/>
      <c r="M254" s="34"/>
      <c r="N254" s="34"/>
      <c r="O254" s="34"/>
    </row>
    <row r="255" spans="1:30" ht="15" customHeight="1" x14ac:dyDescent="0.2">
      <c r="A255" s="200" t="s">
        <v>15</v>
      </c>
      <c r="B255" s="21">
        <f t="shared" ref="B255:I264" si="8">+B173</f>
        <v>74.485271066428851</v>
      </c>
      <c r="C255" s="21">
        <f t="shared" si="8"/>
        <v>2100.0626434807027</v>
      </c>
      <c r="D255" s="21">
        <f t="shared" si="8"/>
        <v>28715.993741121652</v>
      </c>
      <c r="E255" s="21">
        <f t="shared" si="8"/>
        <v>1419.6565728535802</v>
      </c>
      <c r="F255" s="21">
        <f t="shared" si="8"/>
        <v>131.68094130961535</v>
      </c>
      <c r="G255" s="21">
        <f t="shared" si="8"/>
        <v>5.6918481402967815</v>
      </c>
      <c r="H255" s="21">
        <f t="shared" si="8"/>
        <v>117632.57307773316</v>
      </c>
      <c r="I255" s="21">
        <f t="shared" si="8"/>
        <v>12933.855904294569</v>
      </c>
      <c r="J255" s="22">
        <f t="shared" ref="J255:J302" si="9">SUM(B255:I255)</f>
        <v>163014</v>
      </c>
      <c r="K255" s="74"/>
      <c r="L255" s="34"/>
      <c r="N255" s="34"/>
      <c r="O255" s="34"/>
    </row>
    <row r="256" spans="1:30" ht="15" customHeight="1" x14ac:dyDescent="0.2">
      <c r="A256" s="200" t="s">
        <v>16</v>
      </c>
      <c r="B256" s="21">
        <f t="shared" si="8"/>
        <v>5646.4835892995743</v>
      </c>
      <c r="C256" s="21">
        <f t="shared" si="8"/>
        <v>4879.2448590099075</v>
      </c>
      <c r="D256" s="21">
        <f t="shared" si="8"/>
        <v>14014.021803145051</v>
      </c>
      <c r="E256" s="21">
        <f t="shared" si="8"/>
        <v>20261.713265587448</v>
      </c>
      <c r="F256" s="21">
        <f t="shared" si="8"/>
        <v>43072.951840740192</v>
      </c>
      <c r="G256" s="21">
        <f t="shared" si="8"/>
        <v>10534.482656570106</v>
      </c>
      <c r="H256" s="21">
        <f t="shared" si="8"/>
        <v>357144.8720930171</v>
      </c>
      <c r="I256" s="21">
        <f t="shared" si="8"/>
        <v>13974.229892630628</v>
      </c>
      <c r="J256" s="22">
        <f t="shared" si="9"/>
        <v>469528.00000000006</v>
      </c>
      <c r="K256" s="74"/>
      <c r="L256" s="34"/>
      <c r="N256" s="34"/>
      <c r="O256" s="34"/>
    </row>
    <row r="257" spans="1:15" ht="15" customHeight="1" x14ac:dyDescent="0.2">
      <c r="A257" s="200" t="s">
        <v>17</v>
      </c>
      <c r="B257" s="21">
        <f t="shared" si="8"/>
        <v>658.56531261820032</v>
      </c>
      <c r="C257" s="21">
        <f t="shared" si="8"/>
        <v>3091.3298608981468</v>
      </c>
      <c r="D257" s="21">
        <f t="shared" si="8"/>
        <v>16220.995194302277</v>
      </c>
      <c r="E257" s="21">
        <f t="shared" si="8"/>
        <v>704.24314167805619</v>
      </c>
      <c r="F257" s="21">
        <f t="shared" si="8"/>
        <v>8844.9888827566319</v>
      </c>
      <c r="G257" s="21">
        <f t="shared" si="8"/>
        <v>58158.277392508862</v>
      </c>
      <c r="H257" s="21">
        <f t="shared" si="8"/>
        <v>205466.63314892689</v>
      </c>
      <c r="I257" s="21">
        <f t="shared" si="8"/>
        <v>147253.9670663109</v>
      </c>
      <c r="J257" s="22">
        <f t="shared" si="9"/>
        <v>440399</v>
      </c>
      <c r="K257" s="74"/>
      <c r="L257" s="34"/>
      <c r="N257" s="34"/>
      <c r="O257" s="34"/>
    </row>
    <row r="258" spans="1:15" ht="15" customHeight="1" x14ac:dyDescent="0.2">
      <c r="A258" s="200" t="s">
        <v>18</v>
      </c>
      <c r="B258" s="21">
        <f t="shared" si="8"/>
        <v>0</v>
      </c>
      <c r="C258" s="21">
        <f t="shared" si="8"/>
        <v>0</v>
      </c>
      <c r="D258" s="21">
        <f t="shared" si="8"/>
        <v>240.67687275115813</v>
      </c>
      <c r="E258" s="21">
        <f t="shared" si="8"/>
        <v>4.5965996908809901</v>
      </c>
      <c r="F258" s="21">
        <f t="shared" si="8"/>
        <v>3410.1624809084678</v>
      </c>
      <c r="G258" s="21">
        <f t="shared" si="8"/>
        <v>4693.9434867627542</v>
      </c>
      <c r="H258" s="21">
        <f t="shared" si="8"/>
        <v>8068.6205598867382</v>
      </c>
      <c r="I258" s="21">
        <f t="shared" si="8"/>
        <v>0</v>
      </c>
      <c r="J258" s="22">
        <f t="shared" si="9"/>
        <v>16418</v>
      </c>
      <c r="K258" s="74"/>
      <c r="L258" s="34"/>
      <c r="N258" s="34"/>
      <c r="O258" s="34"/>
    </row>
    <row r="259" spans="1:15" ht="15" customHeight="1" x14ac:dyDescent="0.2">
      <c r="A259" s="200" t="s">
        <v>19</v>
      </c>
      <c r="B259" s="21">
        <f t="shared" si="8"/>
        <v>8734.757414612639</v>
      </c>
      <c r="C259" s="21">
        <f t="shared" si="8"/>
        <v>18412.639890149851</v>
      </c>
      <c r="D259" s="21">
        <f t="shared" si="8"/>
        <v>46147.235529471844</v>
      </c>
      <c r="E259" s="21">
        <f t="shared" si="8"/>
        <v>4454.8175439481147</v>
      </c>
      <c r="F259" s="21">
        <f t="shared" si="8"/>
        <v>63611.700270879715</v>
      </c>
      <c r="G259" s="21">
        <f t="shared" si="8"/>
        <v>96255.551373256545</v>
      </c>
      <c r="H259" s="21">
        <f t="shared" si="8"/>
        <v>312755.26466881239</v>
      </c>
      <c r="I259" s="21">
        <f t="shared" si="8"/>
        <v>11941.033308868919</v>
      </c>
      <c r="J259" s="22">
        <f t="shared" si="9"/>
        <v>562313</v>
      </c>
      <c r="K259" s="74"/>
      <c r="L259" s="34"/>
      <c r="N259" s="34"/>
      <c r="O259" s="34"/>
    </row>
    <row r="260" spans="1:15" ht="15" customHeight="1" x14ac:dyDescent="0.2">
      <c r="A260" s="200" t="s">
        <v>90</v>
      </c>
      <c r="B260" s="21">
        <f t="shared" si="8"/>
        <v>77924.88786863914</v>
      </c>
      <c r="C260" s="21">
        <f t="shared" si="8"/>
        <v>0</v>
      </c>
      <c r="D260" s="21">
        <f t="shared" si="8"/>
        <v>5635.9953917050698</v>
      </c>
      <c r="E260" s="21">
        <f t="shared" si="8"/>
        <v>20982.116739655768</v>
      </c>
      <c r="F260" s="21">
        <f t="shared" si="8"/>
        <v>0</v>
      </c>
      <c r="G260" s="21">
        <f t="shared" si="8"/>
        <v>0</v>
      </c>
      <c r="H260" s="21">
        <f t="shared" si="8"/>
        <v>0</v>
      </c>
      <c r="I260" s="21">
        <f t="shared" si="8"/>
        <v>0</v>
      </c>
      <c r="J260" s="22">
        <f t="shared" si="9"/>
        <v>104542.99999999999</v>
      </c>
      <c r="K260" s="74"/>
      <c r="L260" s="34"/>
      <c r="N260" s="34"/>
      <c r="O260" s="34"/>
    </row>
    <row r="261" spans="1:15" ht="15" customHeight="1" x14ac:dyDescent="0.2">
      <c r="A261" s="200" t="s">
        <v>20</v>
      </c>
      <c r="B261" s="21">
        <f t="shared" si="8"/>
        <v>235656.34724876031</v>
      </c>
      <c r="C261" s="21">
        <f t="shared" si="8"/>
        <v>173742.44192646415</v>
      </c>
      <c r="D261" s="21">
        <f t="shared" si="8"/>
        <v>37661.974080310065</v>
      </c>
      <c r="E261" s="21">
        <f t="shared" si="8"/>
        <v>233589.14907907171</v>
      </c>
      <c r="F261" s="21">
        <f t="shared" si="8"/>
        <v>44128.726594011685</v>
      </c>
      <c r="G261" s="21">
        <f t="shared" si="8"/>
        <v>31656.922127166938</v>
      </c>
      <c r="H261" s="21">
        <f t="shared" si="8"/>
        <v>424458.24188077735</v>
      </c>
      <c r="I261" s="21">
        <f t="shared" si="8"/>
        <v>28436.19706343767</v>
      </c>
      <c r="J261" s="22">
        <f t="shared" si="9"/>
        <v>1209329.9999999998</v>
      </c>
      <c r="K261" s="74"/>
      <c r="L261" s="34"/>
      <c r="N261" s="34"/>
      <c r="O261" s="34"/>
    </row>
    <row r="262" spans="1:15" ht="15" customHeight="1" x14ac:dyDescent="0.2">
      <c r="A262" s="200" t="s">
        <v>21</v>
      </c>
      <c r="B262" s="21">
        <f t="shared" si="8"/>
        <v>12610.131110300841</v>
      </c>
      <c r="C262" s="21">
        <f t="shared" si="8"/>
        <v>226486.18849632412</v>
      </c>
      <c r="D262" s="21">
        <f t="shared" si="8"/>
        <v>2819.7518042277252</v>
      </c>
      <c r="E262" s="21">
        <f t="shared" si="8"/>
        <v>29458.202899668311</v>
      </c>
      <c r="F262" s="21">
        <f t="shared" si="8"/>
        <v>159926.56850331731</v>
      </c>
      <c r="G262" s="21">
        <f t="shared" si="8"/>
        <v>152937.68437498464</v>
      </c>
      <c r="H262" s="21">
        <f t="shared" si="8"/>
        <v>2699.2136988793386</v>
      </c>
      <c r="I262" s="21">
        <f t="shared" si="8"/>
        <v>125991.45911229771</v>
      </c>
      <c r="J262" s="22">
        <f t="shared" si="9"/>
        <v>712929.20000000007</v>
      </c>
      <c r="K262" s="74"/>
      <c r="L262" s="34"/>
      <c r="N262" s="34"/>
      <c r="O262" s="34"/>
    </row>
    <row r="263" spans="1:15" ht="15" customHeight="1" x14ac:dyDescent="0.2">
      <c r="A263" s="200" t="s">
        <v>22</v>
      </c>
      <c r="B263" s="21">
        <f t="shared" si="8"/>
        <v>0</v>
      </c>
      <c r="C263" s="21">
        <f t="shared" si="8"/>
        <v>0</v>
      </c>
      <c r="D263" s="21">
        <f t="shared" si="8"/>
        <v>0</v>
      </c>
      <c r="E263" s="21">
        <f t="shared" si="8"/>
        <v>1937957.4530602216</v>
      </c>
      <c r="F263" s="21">
        <f t="shared" si="8"/>
        <v>57777.754310339616</v>
      </c>
      <c r="G263" s="21">
        <f t="shared" si="8"/>
        <v>59316.422148294303</v>
      </c>
      <c r="H263" s="21">
        <f t="shared" si="8"/>
        <v>18234.370481144651</v>
      </c>
      <c r="I263" s="21">
        <f t="shared" si="8"/>
        <v>269</v>
      </c>
      <c r="J263" s="22">
        <f t="shared" si="9"/>
        <v>2073555.0000000002</v>
      </c>
      <c r="K263" s="74"/>
      <c r="L263" s="34"/>
      <c r="N263" s="34"/>
      <c r="O263" s="34"/>
    </row>
    <row r="264" spans="1:15" ht="15" customHeight="1" x14ac:dyDescent="0.2">
      <c r="A264" s="200" t="s">
        <v>23</v>
      </c>
      <c r="B264" s="21">
        <f t="shared" si="8"/>
        <v>66561.455487095678</v>
      </c>
      <c r="C264" s="21">
        <f t="shared" si="8"/>
        <v>167090.56948423694</v>
      </c>
      <c r="D264" s="21">
        <f t="shared" si="8"/>
        <v>8085.7505212544611</v>
      </c>
      <c r="E264" s="21">
        <f t="shared" si="8"/>
        <v>77063.784454755456</v>
      </c>
      <c r="F264" s="21">
        <f t="shared" si="8"/>
        <v>118635.97716230906</v>
      </c>
      <c r="G264" s="21">
        <f t="shared" si="8"/>
        <v>117328.38982849108</v>
      </c>
      <c r="H264" s="21">
        <f t="shared" si="8"/>
        <v>1531.966518647883</v>
      </c>
      <c r="I264" s="21">
        <f t="shared" si="8"/>
        <v>112970.50654320946</v>
      </c>
      <c r="J264" s="22">
        <f t="shared" si="9"/>
        <v>669268.39999999991</v>
      </c>
      <c r="K264" s="74"/>
      <c r="L264" s="34"/>
      <c r="N264" s="34"/>
      <c r="O264" s="34"/>
    </row>
    <row r="265" spans="1:15" ht="15" customHeight="1" x14ac:dyDescent="0.2">
      <c r="A265" s="200" t="s">
        <v>24</v>
      </c>
      <c r="B265" s="21">
        <f t="shared" ref="B265:I272" si="10">+B183</f>
        <v>818991.08428376785</v>
      </c>
      <c r="C265" s="21">
        <f t="shared" si="10"/>
        <v>459636.4572628155</v>
      </c>
      <c r="D265" s="21">
        <f t="shared" si="10"/>
        <v>458726.45951163536</v>
      </c>
      <c r="E265" s="21">
        <f t="shared" si="10"/>
        <v>1078918.6565138255</v>
      </c>
      <c r="F265" s="21">
        <f t="shared" si="10"/>
        <v>258690.22775962431</v>
      </c>
      <c r="G265" s="21">
        <f t="shared" si="10"/>
        <v>114155.58700066312</v>
      </c>
      <c r="H265" s="21">
        <f t="shared" si="10"/>
        <v>498401.94843626517</v>
      </c>
      <c r="I265" s="21">
        <f t="shared" si="10"/>
        <v>183383.57923140322</v>
      </c>
      <c r="J265" s="22">
        <f t="shared" si="9"/>
        <v>3870904</v>
      </c>
      <c r="K265" s="74"/>
      <c r="L265" s="34"/>
      <c r="N265" s="34"/>
      <c r="O265" s="34"/>
    </row>
    <row r="266" spans="1:15" ht="15" customHeight="1" x14ac:dyDescent="0.2">
      <c r="A266" s="200" t="s">
        <v>91</v>
      </c>
      <c r="B266" s="21">
        <f t="shared" si="10"/>
        <v>0</v>
      </c>
      <c r="C266" s="21">
        <f t="shared" si="10"/>
        <v>11715.179522338682</v>
      </c>
      <c r="D266" s="21">
        <f t="shared" si="10"/>
        <v>0</v>
      </c>
      <c r="E266" s="21">
        <f t="shared" si="10"/>
        <v>982.46561050698631</v>
      </c>
      <c r="F266" s="21">
        <f t="shared" si="10"/>
        <v>5246.5813873506568</v>
      </c>
      <c r="G266" s="21">
        <f t="shared" si="10"/>
        <v>0</v>
      </c>
      <c r="H266" s="21">
        <f t="shared" si="10"/>
        <v>0</v>
      </c>
      <c r="I266" s="21">
        <f t="shared" si="10"/>
        <v>1881.7734798036768</v>
      </c>
      <c r="J266" s="22">
        <f t="shared" si="9"/>
        <v>19826</v>
      </c>
      <c r="K266" s="74"/>
      <c r="L266" s="34"/>
      <c r="N266" s="34"/>
      <c r="O266" s="34"/>
    </row>
    <row r="267" spans="1:15" ht="15" customHeight="1" x14ac:dyDescent="0.2">
      <c r="A267" s="200" t="s">
        <v>25</v>
      </c>
      <c r="B267" s="21">
        <f t="shared" si="10"/>
        <v>114519.76658829096</v>
      </c>
      <c r="C267" s="21">
        <f t="shared" si="10"/>
        <v>91842.205401968735</v>
      </c>
      <c r="D267" s="21">
        <f t="shared" si="10"/>
        <v>136341.96322034154</v>
      </c>
      <c r="E267" s="21">
        <f t="shared" si="10"/>
        <v>248261.66724331179</v>
      </c>
      <c r="F267" s="21">
        <f t="shared" si="10"/>
        <v>164690.92867564206</v>
      </c>
      <c r="G267" s="21">
        <f t="shared" si="10"/>
        <v>92011.25056865286</v>
      </c>
      <c r="H267" s="21">
        <f t="shared" si="10"/>
        <v>175601.08958242796</v>
      </c>
      <c r="I267" s="21">
        <f t="shared" si="10"/>
        <v>13760.878719363949</v>
      </c>
      <c r="J267" s="22">
        <f t="shared" si="9"/>
        <v>1037029.7499999999</v>
      </c>
      <c r="K267" s="74"/>
      <c r="L267" s="34"/>
      <c r="N267" s="34"/>
      <c r="O267" s="34"/>
    </row>
    <row r="268" spans="1:15" ht="15" customHeight="1" x14ac:dyDescent="0.2">
      <c r="A268" s="200" t="s">
        <v>26</v>
      </c>
      <c r="B268" s="21">
        <f t="shared" si="10"/>
        <v>0</v>
      </c>
      <c r="C268" s="21">
        <f t="shared" si="10"/>
        <v>0</v>
      </c>
      <c r="D268" s="21">
        <f t="shared" si="10"/>
        <v>0</v>
      </c>
      <c r="E268" s="21">
        <f t="shared" si="10"/>
        <v>43020</v>
      </c>
      <c r="F268" s="21">
        <f t="shared" si="10"/>
        <v>0</v>
      </c>
      <c r="G268" s="21">
        <f t="shared" si="10"/>
        <v>0</v>
      </c>
      <c r="H268" s="21">
        <f t="shared" si="10"/>
        <v>0</v>
      </c>
      <c r="I268" s="21">
        <f t="shared" si="10"/>
        <v>0</v>
      </c>
      <c r="J268" s="22">
        <f t="shared" si="9"/>
        <v>43020</v>
      </c>
      <c r="K268" s="74"/>
      <c r="L268" s="34"/>
      <c r="N268" s="34"/>
      <c r="O268" s="34"/>
    </row>
    <row r="269" spans="1:15" ht="15" customHeight="1" x14ac:dyDescent="0.2">
      <c r="A269" s="200" t="s">
        <v>27</v>
      </c>
      <c r="B269" s="21">
        <f t="shared" si="10"/>
        <v>51925.31522638366</v>
      </c>
      <c r="C269" s="21">
        <f t="shared" si="10"/>
        <v>175307.75003159256</v>
      </c>
      <c r="D269" s="21">
        <f t="shared" si="10"/>
        <v>63384.327227100948</v>
      </c>
      <c r="E269" s="21">
        <f t="shared" si="10"/>
        <v>102048.34510504738</v>
      </c>
      <c r="F269" s="21">
        <f t="shared" si="10"/>
        <v>181031.71276624544</v>
      </c>
      <c r="G269" s="21">
        <f t="shared" si="10"/>
        <v>118888.2178497108</v>
      </c>
      <c r="H269" s="21">
        <f t="shared" si="10"/>
        <v>92190.605680416425</v>
      </c>
      <c r="I269" s="21">
        <f t="shared" si="10"/>
        <v>124486.3261135029</v>
      </c>
      <c r="J269" s="22">
        <f t="shared" si="9"/>
        <v>909262.60000000009</v>
      </c>
      <c r="K269" s="74"/>
      <c r="L269" s="34"/>
      <c r="N269" s="34"/>
      <c r="O269" s="34"/>
    </row>
    <row r="270" spans="1:15" ht="15" customHeight="1" x14ac:dyDescent="0.2">
      <c r="A270" s="200" t="s">
        <v>28</v>
      </c>
      <c r="B270" s="21">
        <f t="shared" si="10"/>
        <v>66035.071286269595</v>
      </c>
      <c r="C270" s="21">
        <f t="shared" si="10"/>
        <v>23827.862658584138</v>
      </c>
      <c r="D270" s="21">
        <f t="shared" si="10"/>
        <v>16834.598203844693</v>
      </c>
      <c r="E270" s="21">
        <f t="shared" si="10"/>
        <v>283992.18996150006</v>
      </c>
      <c r="F270" s="21">
        <f t="shared" si="10"/>
        <v>68384.5845097735</v>
      </c>
      <c r="G270" s="21">
        <f t="shared" si="10"/>
        <v>31429.402543723794</v>
      </c>
      <c r="H270" s="21">
        <f t="shared" si="10"/>
        <v>119595.10107318296</v>
      </c>
      <c r="I270" s="21">
        <f t="shared" si="10"/>
        <v>3244.1897631212414</v>
      </c>
      <c r="J270" s="22">
        <f t="shared" si="9"/>
        <v>613343</v>
      </c>
      <c r="K270" s="74"/>
      <c r="L270" s="34"/>
      <c r="N270" s="34"/>
      <c r="O270" s="34"/>
    </row>
    <row r="271" spans="1:15" ht="15" customHeight="1" x14ac:dyDescent="0.2">
      <c r="A271" s="200" t="s">
        <v>29</v>
      </c>
      <c r="B271" s="21">
        <f t="shared" si="10"/>
        <v>120514.34040336144</v>
      </c>
      <c r="C271" s="21">
        <f t="shared" si="10"/>
        <v>0</v>
      </c>
      <c r="D271" s="21">
        <f t="shared" si="10"/>
        <v>53226.233659311343</v>
      </c>
      <c r="E271" s="21">
        <f t="shared" si="10"/>
        <v>225377.33923291412</v>
      </c>
      <c r="F271" s="21">
        <f t="shared" si="10"/>
        <v>564874.44994219253</v>
      </c>
      <c r="G271" s="21">
        <f t="shared" si="10"/>
        <v>135013.35350294659</v>
      </c>
      <c r="H271" s="21">
        <f t="shared" si="10"/>
        <v>398631.22078951081</v>
      </c>
      <c r="I271" s="21">
        <f t="shared" si="10"/>
        <v>10879.062469763179</v>
      </c>
      <c r="J271" s="22">
        <f t="shared" si="9"/>
        <v>1508516</v>
      </c>
      <c r="K271" s="74"/>
      <c r="L271" s="34"/>
      <c r="M271" s="34"/>
      <c r="N271" s="34"/>
      <c r="O271" s="34"/>
    </row>
    <row r="272" spans="1:15" ht="15" customHeight="1" x14ac:dyDescent="0.2">
      <c r="A272" s="200" t="s">
        <v>30</v>
      </c>
      <c r="B272" s="21">
        <f t="shared" si="10"/>
        <v>51097.498565532871</v>
      </c>
      <c r="C272" s="21">
        <f t="shared" si="10"/>
        <v>4352.2809218919965</v>
      </c>
      <c r="D272" s="21">
        <f t="shared" si="10"/>
        <v>2406.4668582333479</v>
      </c>
      <c r="E272" s="21">
        <f t="shared" si="10"/>
        <v>86910.237420646023</v>
      </c>
      <c r="F272" s="21">
        <f t="shared" si="10"/>
        <v>188991.34519083324</v>
      </c>
      <c r="G272" s="21">
        <f t="shared" si="10"/>
        <v>16646.312524240151</v>
      </c>
      <c r="H272" s="21">
        <f t="shared" si="10"/>
        <v>14129.671677120001</v>
      </c>
      <c r="I272" s="21">
        <f t="shared" si="10"/>
        <v>1975.1868415023855</v>
      </c>
      <c r="J272" s="22">
        <f t="shared" si="9"/>
        <v>366509.00000000006</v>
      </c>
      <c r="K272" s="74"/>
      <c r="L272" s="34"/>
      <c r="M272" s="34"/>
      <c r="N272" s="34"/>
      <c r="O272" s="34"/>
    </row>
    <row r="273" spans="1:15" ht="15" customHeight="1" x14ac:dyDescent="0.2">
      <c r="A273" s="200" t="s">
        <v>31</v>
      </c>
      <c r="B273" s="21">
        <f t="shared" ref="B273:I273" si="11">+B191*1.6</f>
        <v>3849.3645231816549</v>
      </c>
      <c r="C273" s="21">
        <f t="shared" si="11"/>
        <v>344.19183534345024</v>
      </c>
      <c r="D273" s="21">
        <f t="shared" si="11"/>
        <v>106.71477390814637</v>
      </c>
      <c r="E273" s="21">
        <f t="shared" si="11"/>
        <v>131510.35881097807</v>
      </c>
      <c r="F273" s="21">
        <f t="shared" si="11"/>
        <v>1165.1921680462665</v>
      </c>
      <c r="G273" s="21">
        <f t="shared" si="11"/>
        <v>177.89922688042202</v>
      </c>
      <c r="H273" s="21">
        <f t="shared" si="11"/>
        <v>390.28536585794063</v>
      </c>
      <c r="I273" s="21">
        <f t="shared" si="11"/>
        <v>567.03329580404227</v>
      </c>
      <c r="J273" s="22">
        <f t="shared" si="9"/>
        <v>138111.04000000001</v>
      </c>
      <c r="K273" s="74"/>
      <c r="L273" s="34"/>
      <c r="M273" s="34"/>
      <c r="N273" s="34"/>
      <c r="O273" s="34"/>
    </row>
    <row r="274" spans="1:15" ht="15" customHeight="1" x14ac:dyDescent="0.2">
      <c r="A274" s="200" t="s">
        <v>32</v>
      </c>
      <c r="B274" s="21">
        <f t="shared" ref="B274:I274" si="12">+B192*35</f>
        <v>324.0766208251473</v>
      </c>
      <c r="C274" s="21">
        <f t="shared" si="12"/>
        <v>3286.3543189639663</v>
      </c>
      <c r="D274" s="21">
        <f t="shared" si="12"/>
        <v>59.747003994673776</v>
      </c>
      <c r="E274" s="21">
        <f t="shared" si="12"/>
        <v>689796.3530558846</v>
      </c>
      <c r="F274" s="21">
        <f t="shared" si="12"/>
        <v>166545.40810080053</v>
      </c>
      <c r="G274" s="21">
        <f t="shared" si="12"/>
        <v>12713.457355894252</v>
      </c>
      <c r="H274" s="21">
        <f t="shared" si="12"/>
        <v>68220.15905482143</v>
      </c>
      <c r="I274" s="21">
        <f t="shared" si="12"/>
        <v>18502.444488815465</v>
      </c>
      <c r="J274" s="22">
        <f t="shared" si="9"/>
        <v>959448.00000000023</v>
      </c>
      <c r="K274" s="74"/>
      <c r="L274" s="34"/>
      <c r="M274" s="34"/>
      <c r="N274" s="34"/>
      <c r="O274" s="34"/>
    </row>
    <row r="275" spans="1:15" ht="15" customHeight="1" x14ac:dyDescent="0.2">
      <c r="A275" s="200" t="s">
        <v>33</v>
      </c>
      <c r="B275" s="21">
        <f t="shared" ref="B275:I275" si="13">+B193*15</f>
        <v>11482.322997544552</v>
      </c>
      <c r="C275" s="21">
        <f t="shared" si="13"/>
        <v>8846.2355721937765</v>
      </c>
      <c r="D275" s="21">
        <f t="shared" si="13"/>
        <v>39126.429090218793</v>
      </c>
      <c r="E275" s="21">
        <f t="shared" si="13"/>
        <v>4786787.9843885908</v>
      </c>
      <c r="F275" s="21">
        <f t="shared" si="13"/>
        <v>0</v>
      </c>
      <c r="G275" s="21">
        <f t="shared" si="13"/>
        <v>261437.41627782135</v>
      </c>
      <c r="H275" s="21">
        <f t="shared" si="13"/>
        <v>241809.03227787264</v>
      </c>
      <c r="I275" s="21">
        <f t="shared" si="13"/>
        <v>7370.579395757286</v>
      </c>
      <c r="J275" s="22">
        <f t="shared" si="9"/>
        <v>5356859.9999999991</v>
      </c>
      <c r="K275" s="74"/>
      <c r="L275" s="34"/>
      <c r="M275" s="34"/>
      <c r="N275" s="34"/>
      <c r="O275" s="34"/>
    </row>
    <row r="276" spans="1:15" ht="15" customHeight="1" x14ac:dyDescent="0.2">
      <c r="A276" s="200" t="s">
        <v>34</v>
      </c>
      <c r="B276" s="21">
        <f t="shared" ref="B276:I289" si="14">+B194</f>
        <v>21621.170976117544</v>
      </c>
      <c r="C276" s="21">
        <f t="shared" si="14"/>
        <v>2670.0083280793328</v>
      </c>
      <c r="D276" s="21">
        <f t="shared" si="14"/>
        <v>2360.4506941972199</v>
      </c>
      <c r="E276" s="21">
        <f t="shared" si="14"/>
        <v>22435.213917324232</v>
      </c>
      <c r="F276" s="21">
        <f t="shared" si="14"/>
        <v>638102.21752022754</v>
      </c>
      <c r="G276" s="21">
        <f t="shared" si="14"/>
        <v>9001.4119632457805</v>
      </c>
      <c r="H276" s="21">
        <f t="shared" si="14"/>
        <v>36295.62527021714</v>
      </c>
      <c r="I276" s="21">
        <f t="shared" si="14"/>
        <v>2112.9013305912545</v>
      </c>
      <c r="J276" s="22">
        <f t="shared" si="9"/>
        <v>734599.00000000023</v>
      </c>
      <c r="K276" s="74"/>
      <c r="L276" s="34"/>
      <c r="M276" s="34"/>
      <c r="N276" s="34"/>
      <c r="O276" s="34"/>
    </row>
    <row r="277" spans="1:15" ht="15" customHeight="1" x14ac:dyDescent="0.2">
      <c r="A277" s="200" t="s">
        <v>252</v>
      </c>
      <c r="B277" s="21">
        <f t="shared" si="14"/>
        <v>0</v>
      </c>
      <c r="C277" s="21">
        <f t="shared" si="14"/>
        <v>0</v>
      </c>
      <c r="D277" s="21">
        <f t="shared" si="14"/>
        <v>789144.90276567196</v>
      </c>
      <c r="E277" s="21">
        <f t="shared" si="14"/>
        <v>0</v>
      </c>
      <c r="F277" s="21">
        <f t="shared" si="14"/>
        <v>0</v>
      </c>
      <c r="G277" s="21">
        <f t="shared" si="14"/>
        <v>0</v>
      </c>
      <c r="H277" s="21">
        <f t="shared" si="14"/>
        <v>4243588.3672343278</v>
      </c>
      <c r="I277" s="21">
        <f t="shared" si="14"/>
        <v>0</v>
      </c>
      <c r="J277" s="22">
        <f t="shared" si="9"/>
        <v>5032733.2699999996</v>
      </c>
      <c r="K277" s="74"/>
      <c r="L277" s="34"/>
      <c r="M277" s="34"/>
      <c r="N277" s="34"/>
      <c r="O277" s="34"/>
    </row>
    <row r="278" spans="1:15" ht="15" customHeight="1" x14ac:dyDescent="0.2">
      <c r="A278" s="200" t="s">
        <v>36</v>
      </c>
      <c r="B278" s="21">
        <f t="shared" si="14"/>
        <v>0</v>
      </c>
      <c r="C278" s="21">
        <f t="shared" si="14"/>
        <v>61.864127467352851</v>
      </c>
      <c r="D278" s="21">
        <f t="shared" si="14"/>
        <v>141</v>
      </c>
      <c r="E278" s="21">
        <f t="shared" si="14"/>
        <v>848203.93574059894</v>
      </c>
      <c r="F278" s="21">
        <f t="shared" si="14"/>
        <v>183221.02757009756</v>
      </c>
      <c r="G278" s="21">
        <f t="shared" si="14"/>
        <v>30732.782053975774</v>
      </c>
      <c r="H278" s="21">
        <f t="shared" si="14"/>
        <v>16942.92445676092</v>
      </c>
      <c r="I278" s="21">
        <f t="shared" si="14"/>
        <v>210.4660510993765</v>
      </c>
      <c r="J278" s="22">
        <f t="shared" si="9"/>
        <v>1079514</v>
      </c>
      <c r="K278" s="74"/>
      <c r="L278" s="34"/>
      <c r="M278" s="34"/>
      <c r="N278" s="34"/>
      <c r="O278" s="34"/>
    </row>
    <row r="279" spans="1:15" ht="15" customHeight="1" x14ac:dyDescent="0.2">
      <c r="A279" s="200" t="s">
        <v>37</v>
      </c>
      <c r="B279" s="21">
        <f t="shared" si="14"/>
        <v>911</v>
      </c>
      <c r="C279" s="21">
        <f t="shared" si="14"/>
        <v>0</v>
      </c>
      <c r="D279" s="21">
        <f t="shared" si="14"/>
        <v>0</v>
      </c>
      <c r="E279" s="21">
        <f t="shared" si="14"/>
        <v>153990.75771116785</v>
      </c>
      <c r="F279" s="21">
        <f t="shared" si="14"/>
        <v>25898.771094327371</v>
      </c>
      <c r="G279" s="21">
        <f t="shared" si="14"/>
        <v>8681.048736340299</v>
      </c>
      <c r="H279" s="21">
        <f t="shared" si="14"/>
        <v>35050.092007804349</v>
      </c>
      <c r="I279" s="21">
        <f t="shared" si="14"/>
        <v>699.33045036015596</v>
      </c>
      <c r="J279" s="22">
        <f t="shared" si="9"/>
        <v>225231.00000000006</v>
      </c>
      <c r="K279" s="74"/>
      <c r="L279" s="34"/>
      <c r="M279" s="34"/>
      <c r="N279" s="34"/>
      <c r="O279" s="34"/>
    </row>
    <row r="280" spans="1:15" ht="15" customHeight="1" x14ac:dyDescent="0.2">
      <c r="A280" s="200" t="s">
        <v>38</v>
      </c>
      <c r="B280" s="21">
        <f t="shared" si="14"/>
        <v>26835.828047000399</v>
      </c>
      <c r="C280" s="21">
        <f t="shared" si="14"/>
        <v>0</v>
      </c>
      <c r="D280" s="21">
        <f t="shared" si="14"/>
        <v>135</v>
      </c>
      <c r="E280" s="21">
        <f t="shared" si="14"/>
        <v>7185.5361876390461</v>
      </c>
      <c r="F280" s="21">
        <f t="shared" si="14"/>
        <v>1787.2808244387193</v>
      </c>
      <c r="G280" s="21">
        <f t="shared" si="14"/>
        <v>245.493506493506</v>
      </c>
      <c r="H280" s="21">
        <f t="shared" si="14"/>
        <v>0</v>
      </c>
      <c r="I280" s="21">
        <f t="shared" si="14"/>
        <v>869.86143442832929</v>
      </c>
      <c r="J280" s="22">
        <f t="shared" si="9"/>
        <v>37059</v>
      </c>
      <c r="K280" s="74"/>
      <c r="L280" s="34"/>
      <c r="M280" s="34"/>
      <c r="N280" s="34"/>
      <c r="O280" s="34"/>
    </row>
    <row r="281" spans="1:15" ht="15" customHeight="1" x14ac:dyDescent="0.2">
      <c r="A281" s="200" t="s">
        <v>39</v>
      </c>
      <c r="B281" s="21">
        <f t="shared" si="14"/>
        <v>0</v>
      </c>
      <c r="C281" s="21">
        <f t="shared" si="14"/>
        <v>0</v>
      </c>
      <c r="D281" s="21">
        <f t="shared" si="14"/>
        <v>0</v>
      </c>
      <c r="E281" s="21">
        <f t="shared" si="14"/>
        <v>85412.294512435852</v>
      </c>
      <c r="F281" s="21">
        <f t="shared" si="14"/>
        <v>0</v>
      </c>
      <c r="G281" s="21">
        <f t="shared" si="14"/>
        <v>0</v>
      </c>
      <c r="H281" s="21">
        <f t="shared" si="14"/>
        <v>61.705487564153188</v>
      </c>
      <c r="I281" s="21">
        <f t="shared" si="14"/>
        <v>0</v>
      </c>
      <c r="J281" s="22">
        <f t="shared" si="9"/>
        <v>85474</v>
      </c>
      <c r="K281" s="74"/>
      <c r="L281" s="34"/>
      <c r="M281" s="34"/>
      <c r="N281" s="34"/>
      <c r="O281" s="34"/>
    </row>
    <row r="282" spans="1:15" ht="15" customHeight="1" x14ac:dyDescent="0.2">
      <c r="A282" s="200" t="s">
        <v>40</v>
      </c>
      <c r="B282" s="21">
        <f t="shared" si="14"/>
        <v>0</v>
      </c>
      <c r="C282" s="21">
        <f t="shared" si="14"/>
        <v>0</v>
      </c>
      <c r="D282" s="21">
        <f t="shared" si="14"/>
        <v>0</v>
      </c>
      <c r="E282" s="21">
        <f t="shared" si="14"/>
        <v>37871</v>
      </c>
      <c r="F282" s="21">
        <f t="shared" si="14"/>
        <v>0</v>
      </c>
      <c r="G282" s="21">
        <f t="shared" si="14"/>
        <v>0</v>
      </c>
      <c r="H282" s="21">
        <f t="shared" si="14"/>
        <v>262</v>
      </c>
      <c r="I282" s="21">
        <f t="shared" si="14"/>
        <v>0</v>
      </c>
      <c r="J282" s="22">
        <f t="shared" si="9"/>
        <v>38133</v>
      </c>
      <c r="K282" s="74"/>
      <c r="L282" s="34"/>
      <c r="M282" s="34"/>
      <c r="N282" s="34"/>
      <c r="O282" s="34"/>
    </row>
    <row r="283" spans="1:15" ht="15" customHeight="1" x14ac:dyDescent="0.2">
      <c r="A283" s="200" t="s">
        <v>41</v>
      </c>
      <c r="B283" s="21">
        <f t="shared" si="14"/>
        <v>11224.422439259572</v>
      </c>
      <c r="C283" s="21">
        <f t="shared" si="14"/>
        <v>14186.700660882929</v>
      </c>
      <c r="D283" s="21">
        <f t="shared" si="14"/>
        <v>1910.2651450489695</v>
      </c>
      <c r="E283" s="21">
        <f t="shared" si="14"/>
        <v>27290.36122096789</v>
      </c>
      <c r="F283" s="21">
        <f t="shared" si="14"/>
        <v>23438.958397557522</v>
      </c>
      <c r="G283" s="21">
        <f t="shared" si="14"/>
        <v>39321.649878980759</v>
      </c>
      <c r="H283" s="21">
        <f t="shared" si="14"/>
        <v>48494.698177357634</v>
      </c>
      <c r="I283" s="21">
        <f t="shared" si="14"/>
        <v>22559.944079944718</v>
      </c>
      <c r="J283" s="22">
        <f t="shared" si="9"/>
        <v>188427</v>
      </c>
      <c r="K283" s="74"/>
      <c r="L283" s="34"/>
      <c r="M283" s="34"/>
      <c r="N283" s="34"/>
      <c r="O283" s="34"/>
    </row>
    <row r="284" spans="1:15" ht="15" customHeight="1" x14ac:dyDescent="0.2">
      <c r="A284" s="200" t="s">
        <v>43</v>
      </c>
      <c r="B284" s="21">
        <f t="shared" si="14"/>
        <v>83927.641367238495</v>
      </c>
      <c r="C284" s="21">
        <f t="shared" si="14"/>
        <v>1598.3438538458358</v>
      </c>
      <c r="D284" s="21">
        <f t="shared" si="14"/>
        <v>475.6909236139681</v>
      </c>
      <c r="E284" s="21">
        <f t="shared" si="14"/>
        <v>58333.716239164947</v>
      </c>
      <c r="F284" s="21">
        <f t="shared" si="14"/>
        <v>0</v>
      </c>
      <c r="G284" s="21">
        <f t="shared" si="14"/>
        <v>1104.40761613675</v>
      </c>
      <c r="H284" s="21">
        <f t="shared" si="14"/>
        <v>0</v>
      </c>
      <c r="I284" s="21">
        <f t="shared" si="14"/>
        <v>0</v>
      </c>
      <c r="J284" s="22">
        <f t="shared" si="9"/>
        <v>145439.79999999996</v>
      </c>
      <c r="K284" s="74"/>
      <c r="L284" s="34"/>
      <c r="M284" s="34"/>
      <c r="N284" s="34"/>
      <c r="O284" s="34"/>
    </row>
    <row r="285" spans="1:15" ht="15" customHeight="1" x14ac:dyDescent="0.2">
      <c r="A285" s="200" t="s">
        <v>44</v>
      </c>
      <c r="B285" s="21">
        <f t="shared" si="14"/>
        <v>172842.0944769608</v>
      </c>
      <c r="C285" s="21">
        <f t="shared" si="14"/>
        <v>0</v>
      </c>
      <c r="D285" s="21">
        <f t="shared" si="14"/>
        <v>169450.56462398884</v>
      </c>
      <c r="E285" s="21">
        <f t="shared" si="14"/>
        <v>108657.28627492586</v>
      </c>
      <c r="F285" s="21">
        <f t="shared" si="14"/>
        <v>0</v>
      </c>
      <c r="G285" s="21">
        <f t="shared" si="14"/>
        <v>0</v>
      </c>
      <c r="H285" s="21">
        <f t="shared" si="14"/>
        <v>1342.0546241245204</v>
      </c>
      <c r="I285" s="21">
        <f t="shared" si="14"/>
        <v>0</v>
      </c>
      <c r="J285" s="22">
        <f t="shared" si="9"/>
        <v>452292.00000000006</v>
      </c>
      <c r="K285" s="74"/>
      <c r="L285" s="34"/>
      <c r="M285" s="34"/>
      <c r="N285" s="34"/>
      <c r="O285" s="34"/>
    </row>
    <row r="286" spans="1:15" ht="15" customHeight="1" x14ac:dyDescent="0.2">
      <c r="A286" s="200" t="s">
        <v>93</v>
      </c>
      <c r="B286" s="21">
        <f t="shared" si="14"/>
        <v>130533.66430677817</v>
      </c>
      <c r="C286" s="21">
        <f t="shared" si="14"/>
        <v>920</v>
      </c>
      <c r="D286" s="21">
        <f t="shared" si="14"/>
        <v>1630.8870884437192</v>
      </c>
      <c r="E286" s="21">
        <f t="shared" si="14"/>
        <v>70449.747824091901</v>
      </c>
      <c r="F286" s="21">
        <f t="shared" si="14"/>
        <v>0</v>
      </c>
      <c r="G286" s="21">
        <f t="shared" si="14"/>
        <v>291.70078068621598</v>
      </c>
      <c r="H286" s="21">
        <f t="shared" si="14"/>
        <v>0</v>
      </c>
      <c r="I286" s="21">
        <f t="shared" si="14"/>
        <v>0</v>
      </c>
      <c r="J286" s="22">
        <f t="shared" ref="J286:J293" si="15">SUM(B286:I286)</f>
        <v>203826</v>
      </c>
      <c r="K286" s="74"/>
      <c r="L286" s="34"/>
      <c r="M286" s="34"/>
      <c r="N286" s="34"/>
      <c r="O286" s="34"/>
    </row>
    <row r="287" spans="1:15" ht="15" customHeight="1" x14ac:dyDescent="0.2">
      <c r="A287" s="200" t="s">
        <v>94</v>
      </c>
      <c r="B287" s="21">
        <f t="shared" si="14"/>
        <v>0</v>
      </c>
      <c r="C287" s="21">
        <f t="shared" si="14"/>
        <v>0</v>
      </c>
      <c r="D287" s="21">
        <f t="shared" si="14"/>
        <v>0</v>
      </c>
      <c r="E287" s="21">
        <f t="shared" si="14"/>
        <v>1141</v>
      </c>
      <c r="F287" s="21">
        <f t="shared" si="14"/>
        <v>0</v>
      </c>
      <c r="G287" s="21">
        <f t="shared" si="14"/>
        <v>0</v>
      </c>
      <c r="H287" s="21">
        <f t="shared" si="14"/>
        <v>0</v>
      </c>
      <c r="I287" s="21">
        <f t="shared" si="14"/>
        <v>0</v>
      </c>
      <c r="J287" s="22">
        <f t="shared" si="15"/>
        <v>1141</v>
      </c>
      <c r="K287" s="74"/>
      <c r="L287" s="34"/>
      <c r="M287" s="34"/>
      <c r="N287" s="34"/>
      <c r="O287" s="34"/>
    </row>
    <row r="288" spans="1:15" ht="15" customHeight="1" x14ac:dyDescent="0.2">
      <c r="A288" s="200" t="s">
        <v>95</v>
      </c>
      <c r="B288" s="21">
        <f t="shared" si="14"/>
        <v>4964.266736251212</v>
      </c>
      <c r="C288" s="21">
        <f t="shared" si="14"/>
        <v>1023</v>
      </c>
      <c r="D288" s="21">
        <f t="shared" si="14"/>
        <v>0</v>
      </c>
      <c r="E288" s="21">
        <f t="shared" si="14"/>
        <v>37576.422378862335</v>
      </c>
      <c r="F288" s="21">
        <f t="shared" si="14"/>
        <v>0</v>
      </c>
      <c r="G288" s="21">
        <f t="shared" si="14"/>
        <v>373.31088488645298</v>
      </c>
      <c r="H288" s="21">
        <f t="shared" si="14"/>
        <v>0</v>
      </c>
      <c r="I288" s="21">
        <f t="shared" si="14"/>
        <v>0</v>
      </c>
      <c r="J288" s="22">
        <f t="shared" si="15"/>
        <v>43937</v>
      </c>
      <c r="K288" s="74"/>
      <c r="L288" s="34"/>
      <c r="M288" s="34"/>
      <c r="N288" s="34"/>
      <c r="O288" s="34"/>
    </row>
    <row r="289" spans="1:15" ht="15" customHeight="1" x14ac:dyDescent="0.2">
      <c r="A289" s="200" t="s">
        <v>96</v>
      </c>
      <c r="B289" s="21">
        <f t="shared" si="14"/>
        <v>0</v>
      </c>
      <c r="C289" s="21">
        <f t="shared" si="14"/>
        <v>0</v>
      </c>
      <c r="D289" s="21">
        <f t="shared" si="14"/>
        <v>1989.9540507859735</v>
      </c>
      <c r="E289" s="21">
        <f t="shared" si="14"/>
        <v>71708.045949214022</v>
      </c>
      <c r="F289" s="21">
        <f t="shared" si="14"/>
        <v>0</v>
      </c>
      <c r="G289" s="21">
        <f t="shared" si="14"/>
        <v>0</v>
      </c>
      <c r="H289" s="21">
        <f t="shared" si="14"/>
        <v>0</v>
      </c>
      <c r="I289" s="21">
        <f t="shared" si="14"/>
        <v>0</v>
      </c>
      <c r="J289" s="22">
        <f t="shared" si="15"/>
        <v>73698</v>
      </c>
      <c r="K289" s="74"/>
      <c r="L289" s="34"/>
      <c r="M289" s="34"/>
      <c r="N289" s="34"/>
      <c r="O289" s="34"/>
    </row>
    <row r="290" spans="1:15" ht="15" customHeight="1" x14ac:dyDescent="0.2">
      <c r="A290" s="200" t="s">
        <v>97</v>
      </c>
      <c r="B290" s="21">
        <f t="shared" ref="B290:I290" si="16">+B208*0.03</f>
        <v>0</v>
      </c>
      <c r="C290" s="21">
        <f t="shared" si="16"/>
        <v>0</v>
      </c>
      <c r="D290" s="21">
        <f t="shared" si="16"/>
        <v>0</v>
      </c>
      <c r="E290" s="21">
        <f t="shared" si="16"/>
        <v>6407.5446536957925</v>
      </c>
      <c r="F290" s="21">
        <f t="shared" si="16"/>
        <v>57.725933689230843</v>
      </c>
      <c r="G290" s="21">
        <f t="shared" si="16"/>
        <v>0</v>
      </c>
      <c r="H290" s="21">
        <f t="shared" si="16"/>
        <v>88.432452020877591</v>
      </c>
      <c r="I290" s="21">
        <f t="shared" si="16"/>
        <v>3.4269605940991501</v>
      </c>
      <c r="J290" s="22">
        <f t="shared" si="15"/>
        <v>6557.13</v>
      </c>
      <c r="K290" s="74"/>
      <c r="L290" s="34"/>
      <c r="M290" s="34"/>
      <c r="N290" s="34"/>
      <c r="O290" s="34"/>
    </row>
    <row r="291" spans="1:15" ht="15" customHeight="1" x14ac:dyDescent="0.2">
      <c r="A291" s="200" t="s">
        <v>98</v>
      </c>
      <c r="B291" s="21">
        <f t="shared" ref="B291:I293" si="17">+B209</f>
        <v>40792.142929577523</v>
      </c>
      <c r="C291" s="21">
        <f t="shared" si="17"/>
        <v>0</v>
      </c>
      <c r="D291" s="21">
        <f t="shared" si="17"/>
        <v>6614.8570704224803</v>
      </c>
      <c r="E291" s="21">
        <f t="shared" si="17"/>
        <v>0</v>
      </c>
      <c r="F291" s="21">
        <f t="shared" si="17"/>
        <v>0</v>
      </c>
      <c r="G291" s="21">
        <f t="shared" si="17"/>
        <v>0</v>
      </c>
      <c r="H291" s="21">
        <f t="shared" si="17"/>
        <v>0</v>
      </c>
      <c r="I291" s="21">
        <f t="shared" si="17"/>
        <v>0</v>
      </c>
      <c r="J291" s="22">
        <f t="shared" si="15"/>
        <v>47407</v>
      </c>
      <c r="K291" s="74"/>
      <c r="L291" s="34"/>
      <c r="M291" s="34"/>
      <c r="N291" s="34"/>
      <c r="O291" s="34"/>
    </row>
    <row r="292" spans="1:15" ht="15" customHeight="1" x14ac:dyDescent="0.2">
      <c r="A292" s="200" t="s">
        <v>99</v>
      </c>
      <c r="B292" s="21">
        <f t="shared" si="17"/>
        <v>0</v>
      </c>
      <c r="C292" s="21">
        <f t="shared" si="17"/>
        <v>64563.373267103394</v>
      </c>
      <c r="D292" s="21">
        <f t="shared" si="17"/>
        <v>0</v>
      </c>
      <c r="E292" s="21">
        <f t="shared" si="17"/>
        <v>11573.991959462515</v>
      </c>
      <c r="F292" s="21">
        <f t="shared" si="17"/>
        <v>4907.5909580017542</v>
      </c>
      <c r="G292" s="21">
        <f t="shared" si="17"/>
        <v>0</v>
      </c>
      <c r="H292" s="21">
        <f t="shared" si="17"/>
        <v>0</v>
      </c>
      <c r="I292" s="21">
        <f t="shared" si="17"/>
        <v>83.043815432338107</v>
      </c>
      <c r="J292" s="22">
        <f t="shared" si="15"/>
        <v>81127.999999999985</v>
      </c>
      <c r="K292" s="74"/>
      <c r="L292" s="34"/>
      <c r="M292" s="34"/>
      <c r="N292" s="34"/>
      <c r="O292" s="34"/>
    </row>
    <row r="293" spans="1:15" ht="15" customHeight="1" x14ac:dyDescent="0.2">
      <c r="A293" s="200" t="s">
        <v>100</v>
      </c>
      <c r="B293" s="21">
        <f t="shared" si="17"/>
        <v>0</v>
      </c>
      <c r="C293" s="21">
        <f t="shared" si="17"/>
        <v>3071.2239816408492</v>
      </c>
      <c r="D293" s="21">
        <f t="shared" si="17"/>
        <v>0</v>
      </c>
      <c r="E293" s="21">
        <f t="shared" si="17"/>
        <v>0</v>
      </c>
      <c r="F293" s="21">
        <f t="shared" si="17"/>
        <v>8516.5760183591519</v>
      </c>
      <c r="G293" s="21">
        <f t="shared" si="17"/>
        <v>5</v>
      </c>
      <c r="H293" s="21">
        <f t="shared" si="17"/>
        <v>0</v>
      </c>
      <c r="I293" s="21">
        <f t="shared" si="17"/>
        <v>499</v>
      </c>
      <c r="J293" s="22">
        <f t="shared" si="15"/>
        <v>12091.800000000001</v>
      </c>
      <c r="K293" s="74"/>
      <c r="L293" s="34"/>
      <c r="M293" s="34"/>
      <c r="N293" s="34"/>
      <c r="O293" s="34"/>
    </row>
    <row r="294" spans="1:15" ht="15" customHeight="1" x14ac:dyDescent="0.2">
      <c r="A294" s="200" t="s">
        <v>45</v>
      </c>
      <c r="B294" s="21">
        <f t="shared" ref="B294:I294" si="18">+B212*12</f>
        <v>7037568.3640002608</v>
      </c>
      <c r="C294" s="21">
        <f t="shared" si="18"/>
        <v>480176.17102067708</v>
      </c>
      <c r="D294" s="21">
        <f t="shared" si="18"/>
        <v>28469.774528991969</v>
      </c>
      <c r="E294" s="21">
        <f t="shared" si="18"/>
        <v>341056.00546684751</v>
      </c>
      <c r="F294" s="21">
        <f t="shared" si="18"/>
        <v>4909079.6284617763</v>
      </c>
      <c r="G294" s="21">
        <f t="shared" si="18"/>
        <v>979059.25285442197</v>
      </c>
      <c r="H294" s="21">
        <f t="shared" si="18"/>
        <v>360615.07070811244</v>
      </c>
      <c r="I294" s="21">
        <f t="shared" si="18"/>
        <v>538942.10095891124</v>
      </c>
      <c r="J294" s="22">
        <f t="shared" si="9"/>
        <v>14674966.368000001</v>
      </c>
      <c r="K294" s="74"/>
      <c r="L294" s="34"/>
      <c r="M294" s="34"/>
      <c r="N294" s="34"/>
      <c r="O294" s="34"/>
    </row>
    <row r="295" spans="1:15" ht="15" customHeight="1" x14ac:dyDescent="0.2">
      <c r="A295" s="200" t="s">
        <v>46</v>
      </c>
      <c r="B295" s="21">
        <f t="shared" ref="B295:I295" si="19">+B213*3</f>
        <v>44633.092582813493</v>
      </c>
      <c r="C295" s="21">
        <f t="shared" si="19"/>
        <v>326438.58394632762</v>
      </c>
      <c r="D295" s="21">
        <f t="shared" si="19"/>
        <v>8367.1792347931078</v>
      </c>
      <c r="E295" s="21">
        <f t="shared" si="19"/>
        <v>75708.866278937421</v>
      </c>
      <c r="F295" s="21">
        <f t="shared" si="19"/>
        <v>260554.0917227008</v>
      </c>
      <c r="G295" s="21">
        <f t="shared" si="19"/>
        <v>31545.193455755983</v>
      </c>
      <c r="H295" s="21">
        <f t="shared" si="19"/>
        <v>15797.867554494944</v>
      </c>
      <c r="I295" s="21">
        <f t="shared" si="19"/>
        <v>196412.12522417677</v>
      </c>
      <c r="J295" s="22">
        <f t="shared" si="9"/>
        <v>959457.00000000023</v>
      </c>
      <c r="K295" s="74"/>
      <c r="L295" s="34"/>
      <c r="M295" s="34"/>
      <c r="N295" s="34"/>
      <c r="O295" s="34"/>
    </row>
    <row r="296" spans="1:15" ht="15" customHeight="1" x14ac:dyDescent="0.2">
      <c r="A296" s="200" t="s">
        <v>47</v>
      </c>
      <c r="B296" s="21">
        <f t="shared" ref="B296:I296" si="20">+B214*60</f>
        <v>542522.51419428817</v>
      </c>
      <c r="C296" s="21">
        <f t="shared" si="20"/>
        <v>8119916.1236438714</v>
      </c>
      <c r="D296" s="21">
        <f t="shared" si="20"/>
        <v>3172843.6924427999</v>
      </c>
      <c r="E296" s="21">
        <f t="shared" si="20"/>
        <v>7273812.8450686922</v>
      </c>
      <c r="F296" s="21">
        <f t="shared" si="20"/>
        <v>2398268.5199898807</v>
      </c>
      <c r="G296" s="21">
        <f t="shared" si="20"/>
        <v>2701075.2739480683</v>
      </c>
      <c r="H296" s="21">
        <f t="shared" si="20"/>
        <v>1659343.3759060935</v>
      </c>
      <c r="I296" s="21">
        <f t="shared" si="20"/>
        <v>68297.654806309554</v>
      </c>
      <c r="J296" s="22">
        <f t="shared" si="9"/>
        <v>25936080.000000007</v>
      </c>
      <c r="K296" s="74"/>
      <c r="L296" s="34"/>
      <c r="M296" s="34"/>
      <c r="N296" s="34"/>
      <c r="O296" s="34"/>
    </row>
    <row r="297" spans="1:15" ht="15" customHeight="1" x14ac:dyDescent="0.2">
      <c r="A297" s="200" t="s">
        <v>48</v>
      </c>
      <c r="B297" s="21">
        <f t="shared" ref="B297:I297" si="21">+B215*35</f>
        <v>49408.614373678589</v>
      </c>
      <c r="C297" s="21">
        <f t="shared" si="21"/>
        <v>2975</v>
      </c>
      <c r="D297" s="21">
        <f t="shared" si="21"/>
        <v>344519.92984780273</v>
      </c>
      <c r="E297" s="21">
        <f t="shared" si="21"/>
        <v>0</v>
      </c>
      <c r="F297" s="21">
        <f t="shared" si="21"/>
        <v>11234.515008848375</v>
      </c>
      <c r="G297" s="21">
        <f t="shared" si="21"/>
        <v>338140.67670687631</v>
      </c>
      <c r="H297" s="21">
        <f t="shared" si="21"/>
        <v>96604.674611426468</v>
      </c>
      <c r="I297" s="21">
        <f t="shared" si="21"/>
        <v>127946.5894513675</v>
      </c>
      <c r="J297" s="22">
        <f t="shared" si="9"/>
        <v>970830</v>
      </c>
      <c r="K297" s="74"/>
      <c r="L297" s="34"/>
      <c r="M297" s="34"/>
      <c r="N297" s="34"/>
      <c r="O297" s="34"/>
    </row>
    <row r="298" spans="1:15" ht="15" customHeight="1" x14ac:dyDescent="0.2">
      <c r="A298" s="200" t="s">
        <v>49</v>
      </c>
      <c r="B298" s="21">
        <f t="shared" ref="B298:I298" si="22">+B216*5</f>
        <v>343565.38738182076</v>
      </c>
      <c r="C298" s="21">
        <f t="shared" si="22"/>
        <v>369528.12393754732</v>
      </c>
      <c r="D298" s="21">
        <f t="shared" si="22"/>
        <v>0</v>
      </c>
      <c r="E298" s="21">
        <f t="shared" si="22"/>
        <v>32630.617788915006</v>
      </c>
      <c r="F298" s="21">
        <f t="shared" si="22"/>
        <v>765743.58988544648</v>
      </c>
      <c r="G298" s="21">
        <f t="shared" si="22"/>
        <v>35559.724276638408</v>
      </c>
      <c r="H298" s="21">
        <f t="shared" si="22"/>
        <v>2363.2831181253</v>
      </c>
      <c r="I298" s="21">
        <f t="shared" si="22"/>
        <v>1414909.2736115069</v>
      </c>
      <c r="J298" s="22">
        <f t="shared" si="9"/>
        <v>2964300</v>
      </c>
      <c r="K298" s="74"/>
      <c r="L298" s="34"/>
      <c r="M298" s="34"/>
      <c r="N298" s="34"/>
      <c r="O298" s="34"/>
    </row>
    <row r="299" spans="1:15" ht="15" customHeight="1" x14ac:dyDescent="0.2">
      <c r="A299" s="200" t="s">
        <v>50</v>
      </c>
      <c r="B299" s="21">
        <f t="shared" ref="B299:I299" si="23">+B217*50</f>
        <v>411562.80350200459</v>
      </c>
      <c r="C299" s="21">
        <f t="shared" si="23"/>
        <v>4751224.798126664</v>
      </c>
      <c r="D299" s="21">
        <f t="shared" si="23"/>
        <v>1364.7374159248041</v>
      </c>
      <c r="E299" s="21">
        <f t="shared" si="23"/>
        <v>89844.991834402448</v>
      </c>
      <c r="F299" s="21">
        <f t="shared" si="23"/>
        <v>4857094.927397782</v>
      </c>
      <c r="G299" s="21">
        <f t="shared" si="23"/>
        <v>0</v>
      </c>
      <c r="H299" s="21">
        <f t="shared" si="23"/>
        <v>0</v>
      </c>
      <c r="I299" s="21">
        <f t="shared" si="23"/>
        <v>52657.741723223851</v>
      </c>
      <c r="J299" s="22">
        <f t="shared" si="9"/>
        <v>10163750.000000002</v>
      </c>
      <c r="K299" s="74"/>
      <c r="L299" s="34"/>
      <c r="M299" s="34"/>
      <c r="N299" s="34"/>
      <c r="O299" s="34"/>
    </row>
    <row r="300" spans="1:15" ht="15" customHeight="1" x14ac:dyDescent="0.2">
      <c r="A300" s="200" t="s">
        <v>51</v>
      </c>
      <c r="B300" s="21">
        <f t="shared" ref="B300:I300" si="24">+B218*1.3</f>
        <v>168791.41302196888</v>
      </c>
      <c r="C300" s="21">
        <f t="shared" si="24"/>
        <v>59767.07184668602</v>
      </c>
      <c r="D300" s="21">
        <f t="shared" si="24"/>
        <v>105290.34399829949</v>
      </c>
      <c r="E300" s="21">
        <f t="shared" si="24"/>
        <v>210459.49092728307</v>
      </c>
      <c r="F300" s="21">
        <f t="shared" si="24"/>
        <v>98251.232046602818</v>
      </c>
      <c r="G300" s="21">
        <f t="shared" si="24"/>
        <v>46351.236746024653</v>
      </c>
      <c r="H300" s="21">
        <f t="shared" si="24"/>
        <v>101878.21346753681</v>
      </c>
      <c r="I300" s="21">
        <f t="shared" si="24"/>
        <v>42224.997945598298</v>
      </c>
      <c r="J300" s="22">
        <f t="shared" si="9"/>
        <v>833014</v>
      </c>
      <c r="K300" s="74"/>
      <c r="L300" s="34"/>
      <c r="M300" s="34"/>
      <c r="N300" s="34"/>
      <c r="O300" s="34"/>
    </row>
    <row r="301" spans="1:15" ht="15" customHeight="1" x14ac:dyDescent="0.2">
      <c r="A301" s="200" t="s">
        <v>52</v>
      </c>
      <c r="B301" s="21">
        <f t="shared" ref="B301:I301" si="25">+B219*8</f>
        <v>34820.478701825559</v>
      </c>
      <c r="C301" s="21">
        <f t="shared" si="25"/>
        <v>568.78048780487813</v>
      </c>
      <c r="D301" s="21">
        <f t="shared" si="25"/>
        <v>0</v>
      </c>
      <c r="E301" s="21">
        <f t="shared" si="25"/>
        <v>0</v>
      </c>
      <c r="F301" s="21">
        <f t="shared" si="25"/>
        <v>36565.425287356324</v>
      </c>
      <c r="G301" s="21">
        <f t="shared" si="25"/>
        <v>43570.087124504978</v>
      </c>
      <c r="H301" s="21">
        <f t="shared" si="25"/>
        <v>0</v>
      </c>
      <c r="I301" s="21">
        <f t="shared" si="25"/>
        <v>24011.228398508269</v>
      </c>
      <c r="J301" s="22">
        <f t="shared" si="9"/>
        <v>139536</v>
      </c>
      <c r="K301" s="74"/>
      <c r="L301" s="34"/>
      <c r="M301" s="34"/>
      <c r="N301" s="34"/>
      <c r="O301" s="34"/>
    </row>
    <row r="302" spans="1:15" ht="15" customHeight="1" x14ac:dyDescent="0.2">
      <c r="A302" s="200" t="s">
        <v>53</v>
      </c>
      <c r="B302" s="21">
        <f t="shared" ref="B302:I302" si="26">+B220*4.7</f>
        <v>172749.02868707263</v>
      </c>
      <c r="C302" s="21">
        <f t="shared" si="26"/>
        <v>4219.7703976097446</v>
      </c>
      <c r="D302" s="21">
        <f t="shared" si="26"/>
        <v>1730.7979544932202</v>
      </c>
      <c r="E302" s="21">
        <f t="shared" si="26"/>
        <v>1395.9</v>
      </c>
      <c r="F302" s="21">
        <f t="shared" si="26"/>
        <v>111764.8158838268</v>
      </c>
      <c r="G302" s="21">
        <f t="shared" si="26"/>
        <v>0</v>
      </c>
      <c r="H302" s="21">
        <f t="shared" si="26"/>
        <v>0</v>
      </c>
      <c r="I302" s="21">
        <f t="shared" si="26"/>
        <v>99870.587076997646</v>
      </c>
      <c r="J302" s="22">
        <f t="shared" si="9"/>
        <v>391730.9</v>
      </c>
      <c r="K302" s="74"/>
      <c r="L302" s="34"/>
      <c r="M302" s="34"/>
      <c r="N302" s="34"/>
      <c r="O302" s="34"/>
    </row>
    <row r="303" spans="1:15" ht="15" customHeight="1" x14ac:dyDescent="0.2">
      <c r="A303" s="200" t="s">
        <v>101</v>
      </c>
      <c r="B303" s="21">
        <f t="shared" ref="B303:I303" si="27">+B221</f>
        <v>5453.0257111708443</v>
      </c>
      <c r="C303" s="21">
        <f t="shared" si="27"/>
        <v>3476.7494506979451</v>
      </c>
      <c r="D303" s="21">
        <f t="shared" si="27"/>
        <v>546.11595358413024</v>
      </c>
      <c r="E303" s="21">
        <f t="shared" si="27"/>
        <v>3475.1380117776471</v>
      </c>
      <c r="F303" s="21">
        <f t="shared" si="27"/>
        <v>114804.67212984353</v>
      </c>
      <c r="G303" s="21">
        <f t="shared" si="27"/>
        <v>0.51966103761507043</v>
      </c>
      <c r="H303" s="21">
        <f t="shared" si="27"/>
        <v>0</v>
      </c>
      <c r="I303" s="21">
        <f t="shared" si="27"/>
        <v>4750.7790818882895</v>
      </c>
      <c r="J303" s="22">
        <f t="shared" ref="J303:J310" si="28">SUM(B303:I303)</f>
        <v>132507</v>
      </c>
      <c r="K303" s="74"/>
      <c r="L303" s="34"/>
      <c r="M303" s="34"/>
      <c r="N303" s="34"/>
      <c r="O303" s="34"/>
    </row>
    <row r="304" spans="1:15" ht="15" customHeight="1" x14ac:dyDescent="0.2">
      <c r="A304" s="200" t="s">
        <v>102</v>
      </c>
      <c r="B304" s="21">
        <f t="shared" ref="B304:I304" si="29">+B222*35</f>
        <v>15226.618715928322</v>
      </c>
      <c r="C304" s="21">
        <f t="shared" si="29"/>
        <v>79678.808703434639</v>
      </c>
      <c r="D304" s="21">
        <f t="shared" si="29"/>
        <v>0</v>
      </c>
      <c r="E304" s="21">
        <f t="shared" si="29"/>
        <v>46510.509932728943</v>
      </c>
      <c r="F304" s="21">
        <f t="shared" si="29"/>
        <v>264444.06264790811</v>
      </c>
      <c r="G304" s="21">
        <f t="shared" si="29"/>
        <v>0</v>
      </c>
      <c r="H304" s="21">
        <f t="shared" si="29"/>
        <v>0</v>
      </c>
      <c r="I304" s="21">
        <f t="shared" si="29"/>
        <v>1015</v>
      </c>
      <c r="J304" s="22">
        <f t="shared" si="28"/>
        <v>406875</v>
      </c>
      <c r="K304" s="74"/>
      <c r="L304" s="34"/>
      <c r="M304" s="34"/>
      <c r="N304" s="34"/>
      <c r="O304" s="34"/>
    </row>
    <row r="305" spans="1:30" ht="15" customHeight="1" x14ac:dyDescent="0.2">
      <c r="A305" s="200" t="s">
        <v>103</v>
      </c>
      <c r="B305" s="21">
        <f t="shared" ref="B305:I305" si="30">+B223*20</f>
        <v>41782.564176699001</v>
      </c>
      <c r="C305" s="21">
        <f t="shared" si="30"/>
        <v>18874.502922416945</v>
      </c>
      <c r="D305" s="21">
        <f t="shared" si="30"/>
        <v>40</v>
      </c>
      <c r="E305" s="21">
        <f t="shared" si="30"/>
        <v>0</v>
      </c>
      <c r="F305" s="21">
        <f t="shared" si="30"/>
        <v>0</v>
      </c>
      <c r="G305" s="21">
        <f t="shared" si="30"/>
        <v>98793.643216875615</v>
      </c>
      <c r="H305" s="21">
        <f t="shared" si="30"/>
        <v>627.5624096865813</v>
      </c>
      <c r="I305" s="21">
        <f t="shared" si="30"/>
        <v>13341.727274321847</v>
      </c>
      <c r="J305" s="22">
        <f t="shared" si="28"/>
        <v>173459.99999999997</v>
      </c>
      <c r="K305" s="74"/>
      <c r="L305" s="34"/>
      <c r="M305" s="34"/>
      <c r="N305" s="34"/>
      <c r="O305" s="34"/>
    </row>
    <row r="306" spans="1:30" ht="15" customHeight="1" x14ac:dyDescent="0.2">
      <c r="A306" s="200" t="s">
        <v>104</v>
      </c>
      <c r="B306" s="21">
        <f t="shared" ref="B306:I306" si="31">+B224*3</f>
        <v>6467.4894297240644</v>
      </c>
      <c r="C306" s="21">
        <f t="shared" si="31"/>
        <v>1412.8852968114411</v>
      </c>
      <c r="D306" s="21">
        <f t="shared" si="31"/>
        <v>0</v>
      </c>
      <c r="E306" s="21">
        <f t="shared" si="31"/>
        <v>8212.999887996184</v>
      </c>
      <c r="F306" s="21">
        <f t="shared" si="31"/>
        <v>297</v>
      </c>
      <c r="G306" s="21">
        <f t="shared" si="31"/>
        <v>0</v>
      </c>
      <c r="H306" s="21">
        <f t="shared" si="31"/>
        <v>15443.794427875984</v>
      </c>
      <c r="I306" s="21">
        <f t="shared" si="31"/>
        <v>15619.830957592325</v>
      </c>
      <c r="J306" s="22">
        <f t="shared" si="28"/>
        <v>47454</v>
      </c>
      <c r="K306" s="74"/>
      <c r="L306" s="34"/>
      <c r="M306" s="34"/>
      <c r="N306" s="34"/>
      <c r="O306" s="34"/>
    </row>
    <row r="307" spans="1:30" ht="15" customHeight="1" x14ac:dyDescent="0.2">
      <c r="A307" s="200" t="s">
        <v>105</v>
      </c>
      <c r="B307" s="21">
        <f t="shared" ref="B307:I307" si="32">+B225*8</f>
        <v>24838.802390313955</v>
      </c>
      <c r="C307" s="21">
        <f t="shared" si="32"/>
        <v>13930.110721279119</v>
      </c>
      <c r="D307" s="21">
        <f t="shared" si="32"/>
        <v>61907.297625709391</v>
      </c>
      <c r="E307" s="21">
        <f t="shared" si="32"/>
        <v>48</v>
      </c>
      <c r="F307" s="21">
        <f t="shared" si="32"/>
        <v>90641.989253591848</v>
      </c>
      <c r="G307" s="21">
        <f t="shared" si="32"/>
        <v>80578.251664705371</v>
      </c>
      <c r="H307" s="21">
        <f t="shared" si="32"/>
        <v>145897.2462888993</v>
      </c>
      <c r="I307" s="21">
        <f t="shared" si="32"/>
        <v>508758.30205550115</v>
      </c>
      <c r="J307" s="22">
        <f t="shared" si="28"/>
        <v>926600.00000000012</v>
      </c>
      <c r="K307" s="74"/>
      <c r="L307" s="34"/>
      <c r="M307" s="34"/>
      <c r="N307" s="34"/>
      <c r="O307" s="34"/>
    </row>
    <row r="308" spans="1:30" ht="15" customHeight="1" x14ac:dyDescent="0.2">
      <c r="A308" s="200" t="s">
        <v>106</v>
      </c>
      <c r="B308" s="21">
        <f t="shared" ref="B308:I308" si="33">+B226*150</f>
        <v>683189.05536662426</v>
      </c>
      <c r="C308" s="21">
        <f t="shared" si="33"/>
        <v>995629.90301338292</v>
      </c>
      <c r="D308" s="21">
        <f t="shared" si="33"/>
        <v>2491641.027834564</v>
      </c>
      <c r="E308" s="21">
        <f t="shared" si="33"/>
        <v>8328.9566236811261</v>
      </c>
      <c r="F308" s="21">
        <f t="shared" si="33"/>
        <v>3245245.148969729</v>
      </c>
      <c r="G308" s="21">
        <f t="shared" si="33"/>
        <v>745779.41331162723</v>
      </c>
      <c r="H308" s="21">
        <f t="shared" si="33"/>
        <v>832322.4124241583</v>
      </c>
      <c r="I308" s="21">
        <f t="shared" si="33"/>
        <v>371214.08245623391</v>
      </c>
      <c r="J308" s="22">
        <f t="shared" si="28"/>
        <v>9373350</v>
      </c>
      <c r="K308" s="74"/>
      <c r="L308" s="34"/>
      <c r="M308" s="34"/>
      <c r="N308" s="34"/>
      <c r="O308" s="34"/>
    </row>
    <row r="309" spans="1:30" ht="15" customHeight="1" x14ac:dyDescent="0.2">
      <c r="A309" s="200" t="s">
        <v>107</v>
      </c>
      <c r="B309" s="21">
        <f t="shared" ref="B309:I309" si="34">+B227</f>
        <v>1459.6586670534198</v>
      </c>
      <c r="C309" s="21">
        <f t="shared" si="34"/>
        <v>204.53284932417239</v>
      </c>
      <c r="D309" s="21">
        <f t="shared" si="34"/>
        <v>125.97165446996782</v>
      </c>
      <c r="E309" s="21">
        <f t="shared" si="34"/>
        <v>0</v>
      </c>
      <c r="F309" s="21">
        <f t="shared" si="34"/>
        <v>0</v>
      </c>
      <c r="G309" s="21">
        <f t="shared" si="34"/>
        <v>249.87333785650199</v>
      </c>
      <c r="H309" s="21">
        <f t="shared" si="34"/>
        <v>0</v>
      </c>
      <c r="I309" s="21">
        <f t="shared" si="34"/>
        <v>125.96349129593811</v>
      </c>
      <c r="J309" s="22">
        <f t="shared" si="28"/>
        <v>2166</v>
      </c>
      <c r="K309" s="74"/>
      <c r="L309" s="34"/>
      <c r="M309" s="34"/>
      <c r="N309" s="34"/>
      <c r="O309" s="34"/>
    </row>
    <row r="310" spans="1:30" ht="15" customHeight="1" x14ac:dyDescent="0.2">
      <c r="A310" s="200" t="s">
        <v>108</v>
      </c>
      <c r="B310" s="21">
        <f t="shared" ref="B310:I310" si="35">+B228*15</f>
        <v>610976.39152242441</v>
      </c>
      <c r="C310" s="21">
        <f t="shared" si="35"/>
        <v>252930.73608008248</v>
      </c>
      <c r="D310" s="21">
        <f t="shared" si="35"/>
        <v>1148.3158369191419</v>
      </c>
      <c r="E310" s="21">
        <f t="shared" si="35"/>
        <v>335872.41764041554</v>
      </c>
      <c r="F310" s="21">
        <f t="shared" si="35"/>
        <v>613225.58725879842</v>
      </c>
      <c r="G310" s="21">
        <f t="shared" si="35"/>
        <v>3795.996300708513</v>
      </c>
      <c r="H310" s="21">
        <f t="shared" si="35"/>
        <v>0</v>
      </c>
      <c r="I310" s="21">
        <f t="shared" si="35"/>
        <v>333635.55536065152</v>
      </c>
      <c r="J310" s="22">
        <f t="shared" si="28"/>
        <v>2151585</v>
      </c>
      <c r="K310" s="74"/>
      <c r="L310" s="34"/>
      <c r="M310" s="34"/>
      <c r="N310" s="34"/>
      <c r="O310" s="34"/>
    </row>
    <row r="311" spans="1:30" ht="15" customHeight="1" x14ac:dyDescent="0.2">
      <c r="A311" s="200" t="s">
        <v>54</v>
      </c>
      <c r="B311" s="21">
        <f t="shared" ref="B311:I311" si="36">+B229*0.6</f>
        <v>2889255.7470306102</v>
      </c>
      <c r="C311" s="21">
        <f t="shared" si="36"/>
        <v>554722.25424865598</v>
      </c>
      <c r="D311" s="21">
        <f t="shared" si="36"/>
        <v>19211078.982181281</v>
      </c>
      <c r="E311" s="21">
        <f t="shared" si="36"/>
        <v>516444.62512295617</v>
      </c>
      <c r="F311" s="21">
        <f t="shared" si="36"/>
        <v>761413.49380847882</v>
      </c>
      <c r="G311" s="21">
        <f t="shared" si="36"/>
        <v>1034671.152439177</v>
      </c>
      <c r="H311" s="21">
        <f t="shared" si="36"/>
        <v>1301654.0443028288</v>
      </c>
      <c r="I311" s="21">
        <f t="shared" si="36"/>
        <v>390290.20294600737</v>
      </c>
      <c r="J311" s="22">
        <f>SUM(B311:I311)</f>
        <v>26659530.502079993</v>
      </c>
      <c r="K311" s="74"/>
      <c r="L311" s="34"/>
      <c r="M311" s="34"/>
      <c r="N311" s="34"/>
      <c r="O311" s="34"/>
    </row>
    <row r="312" spans="1:30" ht="15" customHeight="1" x14ac:dyDescent="0.2">
      <c r="A312" s="200" t="s">
        <v>55</v>
      </c>
      <c r="B312" s="21">
        <f t="shared" ref="B312:I312" si="37">+B230*9</f>
        <v>4844887.3641590104</v>
      </c>
      <c r="C312" s="21">
        <f t="shared" si="37"/>
        <v>5119225.3552472219</v>
      </c>
      <c r="D312" s="21">
        <f t="shared" si="37"/>
        <v>2017828.0546213114</v>
      </c>
      <c r="E312" s="21">
        <f t="shared" si="37"/>
        <v>5354626.3376330584</v>
      </c>
      <c r="F312" s="21">
        <f t="shared" si="37"/>
        <v>1258855.2004393793</v>
      </c>
      <c r="G312" s="21">
        <f t="shared" si="37"/>
        <v>1371421.1764662522</v>
      </c>
      <c r="H312" s="21">
        <f t="shared" si="37"/>
        <v>1706913.5264088053</v>
      </c>
      <c r="I312" s="21">
        <f t="shared" si="37"/>
        <v>978303.92502495903</v>
      </c>
      <c r="J312" s="22">
        <f>SUM(B312:I312)</f>
        <v>22652060.939999998</v>
      </c>
      <c r="K312" s="74"/>
      <c r="L312" s="34"/>
      <c r="M312" s="34"/>
      <c r="N312" s="34"/>
      <c r="O312" s="34"/>
    </row>
    <row r="313" spans="1:30" ht="19.5" customHeight="1" thickBot="1" x14ac:dyDescent="0.25">
      <c r="A313" s="56" t="s">
        <v>10</v>
      </c>
      <c r="B313" s="67">
        <f t="shared" ref="B313:J313" si="38">SUM(B251:B312)</f>
        <v>20436870.337688774</v>
      </c>
      <c r="C313" s="67">
        <f t="shared" si="38"/>
        <v>35512169.707233891</v>
      </c>
      <c r="D313" s="67">
        <f t="shared" si="38"/>
        <v>32185743.214707304</v>
      </c>
      <c r="E313" s="67">
        <f t="shared" si="38"/>
        <v>28318844.17347347</v>
      </c>
      <c r="F313" s="67">
        <f t="shared" si="38"/>
        <v>24014171.140939251</v>
      </c>
      <c r="G313" s="67">
        <f t="shared" si="38"/>
        <v>9541177.3287737425</v>
      </c>
      <c r="H313" s="67">
        <f t="shared" si="38"/>
        <v>14894734.713441055</v>
      </c>
      <c r="I313" s="67">
        <f t="shared" si="38"/>
        <v>7972069.0838225028</v>
      </c>
      <c r="J313" s="68">
        <f t="shared" si="38"/>
        <v>172875779.70007998</v>
      </c>
      <c r="K313" s="74"/>
      <c r="L313" s="34"/>
      <c r="M313" s="34"/>
      <c r="N313" s="34"/>
      <c r="O313" s="34"/>
    </row>
    <row r="314" spans="1:30" s="25" customFormat="1" x14ac:dyDescent="0.2">
      <c r="A314" s="205" t="s">
        <v>263</v>
      </c>
      <c r="B314" s="205"/>
      <c r="C314" s="205"/>
      <c r="D314" s="205"/>
      <c r="E314" s="205"/>
      <c r="F314" s="205"/>
      <c r="G314" s="205"/>
      <c r="H314" s="205"/>
      <c r="K314" s="74"/>
      <c r="L314" s="34"/>
      <c r="O314" s="74"/>
      <c r="AB314" s="74"/>
      <c r="AC314" s="74"/>
      <c r="AD314" s="74"/>
    </row>
    <row r="315" spans="1:30" s="25" customFormat="1" x14ac:dyDescent="0.2">
      <c r="A315" s="198" t="s">
        <v>253</v>
      </c>
      <c r="B315" s="205"/>
      <c r="C315" s="205"/>
      <c r="D315" s="205"/>
      <c r="E315" s="205"/>
      <c r="F315" s="205"/>
      <c r="G315" s="205"/>
      <c r="H315" s="205"/>
      <c r="O315" s="74"/>
      <c r="AB315" s="74"/>
      <c r="AC315" s="74"/>
      <c r="AD315" s="74"/>
    </row>
    <row r="316" spans="1:30" s="25" customFormat="1" x14ac:dyDescent="0.2">
      <c r="A316" s="198" t="s">
        <v>283</v>
      </c>
      <c r="K316" s="30"/>
    </row>
    <row r="317" spans="1:30" s="25" customFormat="1" x14ac:dyDescent="0.2">
      <c r="A317" s="198" t="s">
        <v>280</v>
      </c>
      <c r="K317" s="30"/>
    </row>
    <row r="318" spans="1:30" x14ac:dyDescent="0.2">
      <c r="A318" s="25"/>
      <c r="B318" s="25"/>
      <c r="C318" s="25"/>
      <c r="D318" s="25"/>
      <c r="E318" s="25"/>
      <c r="F318" s="25"/>
      <c r="G318" s="25"/>
      <c r="H318" s="25"/>
      <c r="I318" s="25"/>
      <c r="J318" s="25"/>
    </row>
    <row r="319" spans="1:30" x14ac:dyDescent="0.2">
      <c r="A319" s="25"/>
      <c r="B319" s="25"/>
      <c r="C319" s="25"/>
      <c r="D319" s="25"/>
      <c r="E319" s="25"/>
      <c r="F319" s="25"/>
      <c r="G319" s="25"/>
      <c r="H319" s="25"/>
      <c r="I319" s="25"/>
      <c r="J319" s="25"/>
    </row>
    <row r="320" spans="1:30" x14ac:dyDescent="0.2">
      <c r="A320" s="25"/>
      <c r="B320" s="25"/>
      <c r="C320" s="25"/>
      <c r="D320" s="25"/>
      <c r="E320" s="25"/>
      <c r="F320" s="25"/>
      <c r="G320" s="25"/>
      <c r="H320" s="25"/>
      <c r="I320" s="25"/>
      <c r="J320" s="25"/>
    </row>
    <row r="321" spans="1:10" x14ac:dyDescent="0.2">
      <c r="A321" s="25"/>
      <c r="B321" s="25"/>
      <c r="C321" s="25"/>
      <c r="D321" s="25"/>
      <c r="E321" s="25"/>
      <c r="F321" s="25"/>
      <c r="G321" s="25"/>
      <c r="H321" s="25"/>
      <c r="I321" s="25"/>
      <c r="J321" s="25"/>
    </row>
    <row r="322" spans="1:10" x14ac:dyDescent="0.2">
      <c r="A322" s="25"/>
      <c r="B322" s="25"/>
      <c r="C322" s="25"/>
      <c r="D322" s="25"/>
      <c r="E322" s="25"/>
      <c r="F322" s="25"/>
      <c r="G322" s="25"/>
      <c r="H322" s="25"/>
      <c r="I322" s="25"/>
      <c r="J322" s="25"/>
    </row>
    <row r="323" spans="1:10" x14ac:dyDescent="0.2">
      <c r="A323" s="25"/>
      <c r="B323" s="25"/>
      <c r="C323" s="25"/>
      <c r="D323" s="25"/>
      <c r="E323" s="25"/>
      <c r="F323" s="25"/>
      <c r="G323" s="25"/>
      <c r="H323" s="25"/>
      <c r="I323" s="25"/>
      <c r="J323" s="25"/>
    </row>
    <row r="324" spans="1:10" x14ac:dyDescent="0.2">
      <c r="A324" s="25"/>
      <c r="B324" s="25"/>
      <c r="C324" s="25"/>
      <c r="D324" s="25"/>
      <c r="E324" s="25"/>
      <c r="F324" s="25"/>
      <c r="G324" s="25"/>
      <c r="H324" s="25"/>
      <c r="I324" s="25"/>
      <c r="J324" s="25"/>
    </row>
    <row r="325" spans="1:10" x14ac:dyDescent="0.2">
      <c r="A325" s="25"/>
      <c r="B325" s="25"/>
      <c r="C325" s="25"/>
      <c r="D325" s="25"/>
      <c r="E325" s="25"/>
      <c r="F325" s="25"/>
      <c r="G325" s="25"/>
      <c r="H325" s="25"/>
      <c r="I325" s="25"/>
      <c r="J325" s="25"/>
    </row>
    <row r="326" spans="1:10" x14ac:dyDescent="0.2">
      <c r="A326" s="25"/>
      <c r="B326" s="25"/>
      <c r="C326" s="25"/>
      <c r="D326" s="25"/>
      <c r="E326" s="25"/>
      <c r="F326" s="25"/>
      <c r="G326" s="25"/>
      <c r="H326" s="25"/>
      <c r="I326" s="25"/>
      <c r="J326" s="25"/>
    </row>
    <row r="327" spans="1:10" x14ac:dyDescent="0.2">
      <c r="A327" s="25"/>
      <c r="B327" s="25"/>
      <c r="C327" s="25"/>
      <c r="D327" s="25"/>
      <c r="E327" s="25"/>
      <c r="F327" s="25"/>
      <c r="G327" s="25"/>
      <c r="H327" s="25"/>
      <c r="I327" s="25"/>
      <c r="J327" s="25"/>
    </row>
    <row r="328" spans="1:10" x14ac:dyDescent="0.2">
      <c r="A328" s="25"/>
      <c r="B328" s="25"/>
      <c r="C328" s="25"/>
      <c r="D328" s="25"/>
      <c r="E328" s="25"/>
      <c r="F328" s="25"/>
      <c r="G328" s="25"/>
      <c r="H328" s="25"/>
      <c r="I328" s="25"/>
      <c r="J328" s="25"/>
    </row>
    <row r="329" spans="1:10" x14ac:dyDescent="0.2">
      <c r="A329" s="25"/>
      <c r="B329" s="25"/>
      <c r="C329" s="25"/>
      <c r="D329" s="25"/>
      <c r="E329" s="25"/>
      <c r="F329" s="25"/>
      <c r="G329" s="25"/>
      <c r="H329" s="25"/>
      <c r="I329" s="25"/>
      <c r="J329" s="25"/>
    </row>
    <row r="330" spans="1:10" x14ac:dyDescent="0.2">
      <c r="A330" s="25"/>
      <c r="B330" s="25"/>
      <c r="C330" s="25"/>
      <c r="D330" s="25"/>
      <c r="E330" s="25"/>
      <c r="F330" s="25"/>
      <c r="G330" s="25"/>
      <c r="H330" s="25"/>
      <c r="I330" s="25"/>
      <c r="J330" s="25"/>
    </row>
    <row r="331" spans="1:10" x14ac:dyDescent="0.2">
      <c r="A331" s="25"/>
      <c r="B331" s="25"/>
      <c r="C331" s="25"/>
      <c r="D331" s="25"/>
      <c r="E331" s="25"/>
      <c r="F331" s="25"/>
      <c r="G331" s="25"/>
      <c r="H331" s="25"/>
      <c r="I331" s="25"/>
      <c r="J331" s="25"/>
    </row>
    <row r="332" spans="1:10" x14ac:dyDescent="0.2">
      <c r="A332" s="25"/>
      <c r="B332" s="25"/>
      <c r="C332" s="25"/>
      <c r="D332" s="25"/>
      <c r="E332" s="25"/>
      <c r="F332" s="25"/>
      <c r="G332" s="25"/>
      <c r="H332" s="25"/>
      <c r="I332" s="25"/>
      <c r="J332" s="25"/>
    </row>
    <row r="333" spans="1:10" x14ac:dyDescent="0.2">
      <c r="A333" s="25"/>
      <c r="B333" s="25"/>
      <c r="C333" s="25"/>
      <c r="D333" s="25"/>
      <c r="E333" s="25"/>
      <c r="F333" s="25"/>
      <c r="G333" s="25"/>
      <c r="H333" s="25"/>
      <c r="I333" s="25"/>
      <c r="J333" s="25"/>
    </row>
    <row r="334" spans="1:10" x14ac:dyDescent="0.2">
      <c r="A334" s="25"/>
      <c r="B334" s="25"/>
      <c r="C334" s="25"/>
      <c r="D334" s="25"/>
      <c r="E334" s="25"/>
      <c r="F334" s="25"/>
      <c r="G334" s="25"/>
      <c r="H334" s="25"/>
      <c r="I334" s="25"/>
      <c r="J334" s="25"/>
    </row>
    <row r="335" spans="1:10" x14ac:dyDescent="0.2">
      <c r="A335" s="25"/>
      <c r="B335" s="25"/>
      <c r="C335" s="25"/>
      <c r="D335" s="25"/>
      <c r="E335" s="25"/>
      <c r="F335" s="25"/>
      <c r="G335" s="25"/>
      <c r="H335" s="25"/>
      <c r="I335" s="25"/>
      <c r="J335" s="25"/>
    </row>
    <row r="336" spans="1:10" x14ac:dyDescent="0.2">
      <c r="A336" s="25"/>
      <c r="B336" s="25"/>
      <c r="C336" s="25"/>
      <c r="D336" s="25"/>
      <c r="E336" s="25"/>
      <c r="F336" s="25"/>
      <c r="G336" s="25"/>
      <c r="H336" s="25"/>
      <c r="I336" s="25"/>
      <c r="J336" s="25"/>
    </row>
    <row r="337" spans="1:10" x14ac:dyDescent="0.2">
      <c r="A337" s="25"/>
      <c r="B337" s="25"/>
      <c r="C337" s="25"/>
      <c r="D337" s="25"/>
      <c r="E337" s="25"/>
      <c r="F337" s="25"/>
      <c r="G337" s="25"/>
      <c r="H337" s="25"/>
      <c r="I337" s="25"/>
      <c r="J337" s="25"/>
    </row>
    <row r="338" spans="1:10" x14ac:dyDescent="0.2">
      <c r="A338" s="25"/>
      <c r="B338" s="25"/>
      <c r="C338" s="25"/>
      <c r="D338" s="25"/>
      <c r="E338" s="25"/>
      <c r="F338" s="25"/>
      <c r="G338" s="25"/>
      <c r="H338" s="25"/>
      <c r="I338" s="25"/>
      <c r="J338" s="25"/>
    </row>
    <row r="339" spans="1:10" x14ac:dyDescent="0.2">
      <c r="A339" s="25"/>
      <c r="B339" s="25"/>
      <c r="C339" s="25"/>
      <c r="D339" s="25"/>
      <c r="E339" s="25"/>
      <c r="F339" s="25"/>
      <c r="G339" s="25"/>
      <c r="H339" s="25"/>
      <c r="I339" s="25"/>
      <c r="J339" s="25"/>
    </row>
    <row r="340" spans="1:10" x14ac:dyDescent="0.2">
      <c r="A340" s="25"/>
      <c r="B340" s="25"/>
      <c r="C340" s="25"/>
      <c r="D340" s="25"/>
      <c r="E340" s="25"/>
      <c r="F340" s="25"/>
      <c r="G340" s="25"/>
      <c r="H340" s="25"/>
      <c r="I340" s="25"/>
      <c r="J340" s="25"/>
    </row>
    <row r="341" spans="1:10" x14ac:dyDescent="0.2">
      <c r="A341" s="25"/>
      <c r="B341" s="25"/>
      <c r="C341" s="25"/>
      <c r="D341" s="25"/>
      <c r="E341" s="25"/>
      <c r="F341" s="25"/>
      <c r="G341" s="25"/>
      <c r="H341" s="25"/>
      <c r="I341" s="25"/>
      <c r="J341" s="25"/>
    </row>
    <row r="342" spans="1:10" x14ac:dyDescent="0.2">
      <c r="A342" s="25"/>
      <c r="B342" s="25"/>
      <c r="C342" s="25"/>
      <c r="D342" s="25"/>
      <c r="E342" s="25"/>
      <c r="F342" s="25"/>
      <c r="G342" s="25"/>
      <c r="H342" s="25"/>
      <c r="I342" s="25"/>
      <c r="J342" s="25"/>
    </row>
    <row r="343" spans="1:10" x14ac:dyDescent="0.2">
      <c r="A343" s="25"/>
      <c r="B343" s="25"/>
      <c r="C343" s="25"/>
      <c r="D343" s="25"/>
      <c r="E343" s="25"/>
      <c r="F343" s="25"/>
      <c r="G343" s="25"/>
      <c r="H343" s="25"/>
      <c r="I343" s="25"/>
      <c r="J343" s="25"/>
    </row>
    <row r="344" spans="1:10" x14ac:dyDescent="0.2">
      <c r="A344" s="25"/>
      <c r="B344" s="25"/>
      <c r="C344" s="25"/>
      <c r="D344" s="25"/>
      <c r="E344" s="25"/>
      <c r="F344" s="25"/>
      <c r="G344" s="25"/>
      <c r="H344" s="25"/>
      <c r="I344" s="25"/>
      <c r="J344" s="25"/>
    </row>
    <row r="345" spans="1:10" x14ac:dyDescent="0.2">
      <c r="A345" s="25"/>
      <c r="B345" s="25"/>
      <c r="C345" s="25"/>
      <c r="D345" s="25"/>
      <c r="E345" s="25"/>
      <c r="F345" s="25"/>
      <c r="G345" s="25"/>
      <c r="H345" s="25"/>
      <c r="I345" s="25"/>
      <c r="J345" s="25"/>
    </row>
    <row r="346" spans="1:10" x14ac:dyDescent="0.2">
      <c r="A346" s="25"/>
      <c r="B346" s="25"/>
      <c r="C346" s="25"/>
      <c r="D346" s="25"/>
      <c r="E346" s="25"/>
      <c r="F346" s="25"/>
      <c r="G346" s="25"/>
      <c r="H346" s="25"/>
      <c r="I346" s="25"/>
      <c r="J346" s="25"/>
    </row>
    <row r="347" spans="1:10" x14ac:dyDescent="0.2">
      <c r="A347" s="25"/>
      <c r="B347" s="25"/>
      <c r="C347" s="25"/>
      <c r="D347" s="25"/>
      <c r="E347" s="25"/>
      <c r="F347" s="25"/>
      <c r="G347" s="25"/>
      <c r="H347" s="25"/>
      <c r="I347" s="25"/>
      <c r="J347" s="25"/>
    </row>
    <row r="348" spans="1:10" x14ac:dyDescent="0.2">
      <c r="A348" s="25"/>
      <c r="B348" s="25"/>
      <c r="C348" s="25"/>
      <c r="D348" s="25"/>
      <c r="E348" s="25"/>
      <c r="F348" s="25"/>
      <c r="G348" s="25"/>
      <c r="H348" s="25"/>
      <c r="I348" s="25"/>
      <c r="J348" s="25"/>
    </row>
    <row r="349" spans="1:10" x14ac:dyDescent="0.2">
      <c r="A349" s="25"/>
      <c r="B349" s="25"/>
      <c r="C349" s="25"/>
      <c r="D349" s="25"/>
      <c r="E349" s="25"/>
      <c r="F349" s="25"/>
      <c r="G349" s="25"/>
      <c r="H349" s="25"/>
      <c r="I349" s="25"/>
      <c r="J349" s="25"/>
    </row>
    <row r="350" spans="1:10" x14ac:dyDescent="0.2">
      <c r="A350" s="25"/>
      <c r="B350" s="25"/>
      <c r="C350" s="25"/>
      <c r="D350" s="25"/>
      <c r="E350" s="25"/>
      <c r="F350" s="25"/>
      <c r="G350" s="25"/>
      <c r="H350" s="25"/>
      <c r="I350" s="25"/>
      <c r="J350" s="25"/>
    </row>
    <row r="351" spans="1:10" x14ac:dyDescent="0.2">
      <c r="A351" s="25"/>
      <c r="B351" s="25"/>
      <c r="C351" s="25"/>
      <c r="D351" s="25"/>
      <c r="E351" s="25"/>
      <c r="F351" s="25"/>
      <c r="G351" s="25"/>
      <c r="H351" s="25"/>
      <c r="I351" s="25"/>
      <c r="J351" s="25"/>
    </row>
    <row r="352" spans="1:10" x14ac:dyDescent="0.2">
      <c r="A352" s="25"/>
      <c r="B352" s="25"/>
      <c r="C352" s="25"/>
      <c r="D352" s="25"/>
      <c r="E352" s="25"/>
      <c r="F352" s="25"/>
      <c r="G352" s="25"/>
      <c r="H352" s="25"/>
      <c r="I352" s="25"/>
      <c r="J352" s="25"/>
    </row>
    <row r="353" spans="1:10" x14ac:dyDescent="0.2">
      <c r="A353" s="25"/>
      <c r="B353" s="25"/>
      <c r="C353" s="25"/>
      <c r="D353" s="25"/>
      <c r="E353" s="25"/>
      <c r="F353" s="25"/>
      <c r="G353" s="25"/>
      <c r="H353" s="25"/>
      <c r="I353" s="25"/>
      <c r="J353" s="25"/>
    </row>
    <row r="354" spans="1:10" x14ac:dyDescent="0.2">
      <c r="A354" s="25"/>
      <c r="B354" s="25"/>
      <c r="C354" s="25"/>
      <c r="D354" s="25"/>
      <c r="E354" s="25"/>
      <c r="F354" s="25"/>
      <c r="G354" s="25"/>
      <c r="H354" s="25"/>
      <c r="I354" s="25"/>
      <c r="J354" s="25"/>
    </row>
    <row r="355" spans="1:10" x14ac:dyDescent="0.2">
      <c r="A355" s="25"/>
      <c r="B355" s="25"/>
      <c r="C355" s="25"/>
      <c r="D355" s="25"/>
      <c r="E355" s="25"/>
      <c r="F355" s="25"/>
      <c r="G355" s="25"/>
      <c r="H355" s="25"/>
      <c r="I355" s="25"/>
      <c r="J355" s="25"/>
    </row>
    <row r="356" spans="1:10" x14ac:dyDescent="0.2">
      <c r="A356" s="25"/>
      <c r="B356" s="25"/>
      <c r="C356" s="25"/>
      <c r="D356" s="25"/>
      <c r="E356" s="25"/>
      <c r="F356" s="25"/>
      <c r="G356" s="25"/>
      <c r="H356" s="25"/>
      <c r="I356" s="25"/>
      <c r="J356" s="25"/>
    </row>
    <row r="357" spans="1:10" x14ac:dyDescent="0.2">
      <c r="A357" s="25"/>
      <c r="B357" s="25"/>
      <c r="C357" s="25"/>
      <c r="D357" s="25"/>
      <c r="E357" s="25"/>
      <c r="F357" s="25"/>
      <c r="G357" s="25"/>
      <c r="H357" s="25"/>
      <c r="I357" s="25"/>
      <c r="J357" s="25"/>
    </row>
    <row r="358" spans="1:10" x14ac:dyDescent="0.2">
      <c r="A358" s="25"/>
      <c r="B358" s="25"/>
      <c r="C358" s="25"/>
      <c r="D358" s="25"/>
      <c r="E358" s="25"/>
      <c r="F358" s="25"/>
      <c r="G358" s="25"/>
      <c r="H358" s="25"/>
      <c r="I358" s="25"/>
      <c r="J358" s="25"/>
    </row>
    <row r="359" spans="1:10" x14ac:dyDescent="0.2">
      <c r="A359" s="25"/>
      <c r="B359" s="25"/>
      <c r="C359" s="25"/>
      <c r="D359" s="25"/>
      <c r="E359" s="25"/>
      <c r="F359" s="25"/>
      <c r="G359" s="25"/>
      <c r="H359" s="25"/>
      <c r="I359" s="25"/>
      <c r="J359" s="25"/>
    </row>
    <row r="360" spans="1:10" x14ac:dyDescent="0.2">
      <c r="A360" s="25"/>
      <c r="B360" s="25"/>
      <c r="C360" s="25"/>
      <c r="D360" s="25"/>
      <c r="E360" s="25"/>
      <c r="F360" s="25"/>
      <c r="G360" s="25"/>
      <c r="H360" s="25"/>
      <c r="I360" s="25"/>
      <c r="J360" s="25"/>
    </row>
    <row r="361" spans="1:10" x14ac:dyDescent="0.2">
      <c r="A361" s="25"/>
      <c r="B361" s="25"/>
      <c r="C361" s="25"/>
      <c r="D361" s="25"/>
      <c r="E361" s="25"/>
      <c r="F361" s="25"/>
      <c r="G361" s="25"/>
      <c r="H361" s="25"/>
      <c r="I361" s="25"/>
      <c r="J361" s="25"/>
    </row>
    <row r="362" spans="1:10" x14ac:dyDescent="0.2">
      <c r="A362" s="25"/>
      <c r="B362" s="25"/>
      <c r="C362" s="25"/>
      <c r="D362" s="25"/>
      <c r="E362" s="25"/>
      <c r="F362" s="25"/>
      <c r="G362" s="25"/>
      <c r="H362" s="25"/>
      <c r="I362" s="25"/>
      <c r="J362" s="25"/>
    </row>
    <row r="363" spans="1:10" x14ac:dyDescent="0.2">
      <c r="A363" s="25"/>
      <c r="B363" s="25"/>
      <c r="C363" s="25"/>
      <c r="D363" s="25"/>
      <c r="E363" s="25"/>
      <c r="F363" s="25"/>
      <c r="G363" s="25"/>
      <c r="H363" s="25"/>
      <c r="I363" s="25"/>
      <c r="J363" s="25"/>
    </row>
    <row r="364" spans="1:10" x14ac:dyDescent="0.2">
      <c r="A364" s="25"/>
      <c r="B364" s="25"/>
      <c r="C364" s="25"/>
      <c r="D364" s="25"/>
      <c r="E364" s="25"/>
      <c r="F364" s="25"/>
      <c r="G364" s="25"/>
      <c r="H364" s="25"/>
      <c r="I364" s="25"/>
      <c r="J364" s="25"/>
    </row>
    <row r="365" spans="1:10" x14ac:dyDescent="0.2">
      <c r="A365" s="25"/>
      <c r="B365" s="25"/>
      <c r="C365" s="25"/>
      <c r="D365" s="25"/>
      <c r="E365" s="25"/>
      <c r="F365" s="25"/>
      <c r="G365" s="25"/>
      <c r="H365" s="25"/>
      <c r="I365" s="25"/>
      <c r="J365" s="25"/>
    </row>
    <row r="366" spans="1:10" x14ac:dyDescent="0.2">
      <c r="A366" s="25"/>
      <c r="B366" s="25"/>
      <c r="C366" s="25"/>
      <c r="D366" s="25"/>
      <c r="E366" s="25"/>
      <c r="F366" s="25"/>
      <c r="G366" s="25"/>
      <c r="H366" s="25"/>
      <c r="I366" s="25"/>
      <c r="J366" s="25"/>
    </row>
    <row r="367" spans="1:10" x14ac:dyDescent="0.2">
      <c r="A367" s="25"/>
      <c r="B367" s="25"/>
      <c r="C367" s="25"/>
      <c r="D367" s="25"/>
      <c r="E367" s="25"/>
      <c r="F367" s="25"/>
      <c r="G367" s="25"/>
      <c r="H367" s="25"/>
      <c r="I367" s="25"/>
      <c r="J367" s="25"/>
    </row>
    <row r="368" spans="1:10" x14ac:dyDescent="0.2">
      <c r="A368" s="25"/>
      <c r="B368" s="25"/>
      <c r="C368" s="25"/>
      <c r="D368" s="25"/>
      <c r="E368" s="25"/>
      <c r="F368" s="25"/>
      <c r="G368" s="25"/>
      <c r="H368" s="25"/>
      <c r="I368" s="25"/>
      <c r="J368" s="25"/>
    </row>
    <row r="369" spans="1:10" x14ac:dyDescent="0.2">
      <c r="A369" s="25"/>
      <c r="B369" s="25"/>
      <c r="C369" s="25"/>
      <c r="D369" s="25"/>
      <c r="E369" s="25"/>
      <c r="F369" s="25"/>
      <c r="G369" s="25"/>
      <c r="H369" s="25"/>
      <c r="I369" s="25"/>
      <c r="J369" s="25"/>
    </row>
  </sheetData>
  <sheetProtection formatCells="0" formatColumns="0" formatRows="0" insertColumns="0" insertRows="0" insertHyperlinks="0" deleteColumns="0" deleteRows="0" sort="0" autoFilter="0" pivotTables="0"/>
  <mergeCells count="12">
    <mergeCell ref="A247:J247"/>
    <mergeCell ref="A248:J248"/>
    <mergeCell ref="A6:J6"/>
    <mergeCell ref="A7:J7"/>
    <mergeCell ref="A85:J85"/>
    <mergeCell ref="A86:J86"/>
    <mergeCell ref="A4:J4"/>
    <mergeCell ref="A83:J83"/>
    <mergeCell ref="A245:J245"/>
    <mergeCell ref="A165:J165"/>
    <mergeCell ref="A166:J166"/>
    <mergeCell ref="A163:J163"/>
  </mergeCells>
  <pageMargins left="0.59055118110236227" right="0.19685039370078741" top="0.55118110236220474" bottom="0.51181102362204722" header="0" footer="0"/>
  <pageSetup scale="55" firstPageNumber="12" orientation="portrait" useFirstPageNumber="1" r:id="rId1"/>
  <headerFooter alignWithMargins="0">
    <oddHeader>&amp;R&amp;"-,Normal"Anexo no. 6</oddHeader>
    <oddFooter xml:space="preserve">&amp;RPágina #&amp;P
</oddFooter>
  </headerFooter>
  <rowBreaks count="2" manualBreakCount="2">
    <brk id="79" max="16383" man="1"/>
    <brk id="159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52AA1-328C-4C89-9962-021D51CABCBB}">
  <sheetPr>
    <tabColor theme="0"/>
  </sheetPr>
  <dimension ref="A1:AD322"/>
  <sheetViews>
    <sheetView topLeftCell="A293" zoomScaleNormal="100" zoomScaleSheetLayoutView="70" zoomScalePageLayoutView="60" workbookViewId="0">
      <selection activeCell="A296" sqref="A296:A298"/>
    </sheetView>
  </sheetViews>
  <sheetFormatPr baseColWidth="10" defaultColWidth="14.85546875" defaultRowHeight="12.75" x14ac:dyDescent="0.2"/>
  <cols>
    <col min="1" max="1" width="13.42578125" style="76" customWidth="1"/>
    <col min="2" max="2" width="12.5703125" style="76" customWidth="1"/>
    <col min="3" max="3" width="12.85546875" style="76" customWidth="1"/>
    <col min="4" max="4" width="14.42578125" style="76" customWidth="1"/>
    <col min="5" max="5" width="12.7109375" style="76" customWidth="1"/>
    <col min="6" max="6" width="14.28515625" style="76" customWidth="1"/>
    <col min="7" max="7" width="13.7109375" style="76" customWidth="1"/>
    <col min="8" max="8" width="13.85546875" style="76" customWidth="1"/>
    <col min="9" max="9" width="12.42578125" style="76" customWidth="1"/>
    <col min="10" max="10" width="14.7109375" style="76" customWidth="1"/>
    <col min="11" max="11" width="21.5703125" style="86" customWidth="1"/>
    <col min="12" max="13" width="21.5703125" style="85" customWidth="1"/>
    <col min="14" max="17" width="14.85546875" style="85"/>
    <col min="18" max="16384" width="14.85546875" style="76"/>
  </cols>
  <sheetData>
    <row r="1" spans="1:17" x14ac:dyDescent="0.2">
      <c r="A1" s="85"/>
      <c r="B1" s="85"/>
      <c r="C1" s="85"/>
      <c r="D1" s="85"/>
      <c r="E1" s="85"/>
      <c r="F1" s="85"/>
      <c r="G1" s="85"/>
      <c r="H1" s="85"/>
      <c r="I1" s="85"/>
      <c r="J1" s="85"/>
    </row>
    <row r="2" spans="1:17" x14ac:dyDescent="0.2">
      <c r="A2" s="85"/>
      <c r="B2" s="85"/>
      <c r="C2" s="85"/>
      <c r="D2" s="85"/>
      <c r="E2" s="85"/>
      <c r="F2" s="85"/>
      <c r="G2" s="85"/>
      <c r="H2" s="85"/>
      <c r="I2" s="85"/>
      <c r="J2" s="85"/>
    </row>
    <row r="3" spans="1:17" x14ac:dyDescent="0.2">
      <c r="A3" s="85" t="s">
        <v>78</v>
      </c>
      <c r="B3" s="85"/>
      <c r="C3" s="85"/>
      <c r="D3" s="85"/>
      <c r="E3" s="85"/>
      <c r="F3" s="85"/>
      <c r="G3" s="85"/>
      <c r="H3" s="85"/>
      <c r="I3" s="85"/>
      <c r="J3" s="85"/>
    </row>
    <row r="4" spans="1:17" x14ac:dyDescent="0.2">
      <c r="A4" s="85"/>
      <c r="B4" s="85"/>
      <c r="C4" s="85"/>
      <c r="D4" s="85"/>
      <c r="E4" s="85"/>
      <c r="F4" s="85"/>
      <c r="G4" s="85"/>
      <c r="H4" s="85"/>
      <c r="I4" s="85"/>
      <c r="J4" s="85"/>
    </row>
    <row r="5" spans="1:17" x14ac:dyDescent="0.2">
      <c r="A5" s="85"/>
      <c r="B5" s="85"/>
      <c r="C5" s="85"/>
      <c r="D5" s="85"/>
      <c r="E5" s="85"/>
      <c r="F5" s="85"/>
      <c r="G5" s="85"/>
      <c r="H5" s="85"/>
      <c r="I5" s="85"/>
      <c r="J5" s="85"/>
    </row>
    <row r="6" spans="1:17" s="77" customFormat="1" ht="15.75" x14ac:dyDescent="0.25">
      <c r="A6" s="240" t="s">
        <v>123</v>
      </c>
      <c r="B6" s="240"/>
      <c r="C6" s="240"/>
      <c r="D6" s="240"/>
      <c r="E6" s="240"/>
      <c r="F6" s="240"/>
      <c r="G6" s="240"/>
      <c r="H6" s="240"/>
      <c r="I6" s="240"/>
      <c r="J6" s="240"/>
      <c r="K6" s="86"/>
      <c r="L6" s="85"/>
      <c r="M6" s="85"/>
      <c r="N6" s="87"/>
      <c r="O6" s="87"/>
      <c r="P6" s="87"/>
      <c r="Q6" s="87"/>
    </row>
    <row r="7" spans="1:17" s="77" customFormat="1" ht="15.75" x14ac:dyDescent="0.25">
      <c r="A7" s="240" t="s">
        <v>83</v>
      </c>
      <c r="B7" s="240"/>
      <c r="C7" s="240"/>
      <c r="D7" s="240"/>
      <c r="E7" s="240"/>
      <c r="F7" s="240"/>
      <c r="G7" s="240"/>
      <c r="H7" s="240"/>
      <c r="I7" s="240"/>
      <c r="J7" s="240"/>
      <c r="K7" s="86"/>
      <c r="L7" s="85"/>
      <c r="M7" s="85"/>
      <c r="N7" s="87"/>
      <c r="O7" s="87"/>
      <c r="P7" s="87"/>
      <c r="Q7" s="87"/>
    </row>
    <row r="8" spans="1:17" ht="13.5" thickBot="1" x14ac:dyDescent="0.25">
      <c r="A8" s="99"/>
      <c r="B8" s="85"/>
      <c r="C8" s="85"/>
      <c r="D8" s="85"/>
      <c r="E8" s="85"/>
      <c r="F8" s="85"/>
      <c r="G8" s="85"/>
      <c r="H8" s="85"/>
      <c r="I8" s="85"/>
      <c r="J8" s="85"/>
    </row>
    <row r="9" spans="1:17" ht="19.5" customHeight="1" x14ac:dyDescent="0.2">
      <c r="A9" s="100" t="s">
        <v>1</v>
      </c>
      <c r="B9" s="101" t="s">
        <v>2</v>
      </c>
      <c r="C9" s="101" t="s">
        <v>3</v>
      </c>
      <c r="D9" s="101" t="s">
        <v>4</v>
      </c>
      <c r="E9" s="101" t="s">
        <v>5</v>
      </c>
      <c r="F9" s="101" t="s">
        <v>6</v>
      </c>
      <c r="G9" s="101" t="s">
        <v>7</v>
      </c>
      <c r="H9" s="101" t="s">
        <v>8</v>
      </c>
      <c r="I9" s="101" t="s">
        <v>9</v>
      </c>
      <c r="J9" s="102" t="s">
        <v>10</v>
      </c>
    </row>
    <row r="10" spans="1:17" ht="20.100000000000001" customHeight="1" x14ac:dyDescent="0.25">
      <c r="A10" s="78" t="s">
        <v>11</v>
      </c>
      <c r="B10" s="21">
        <f>+[15]ENERO!B8+[15]FEBRERO!B8+[15]MARZO!B8+[15]ABRIL!B8+[15]MAYO!B8+[15]JUNIO!B8+[15]JULIO!B8+[15]AGOSTO!B8+[15]SEPTIEMBRE!B8+[15]OCTUBRE!B8+[15]NOVIEMBRE!B8+[15]DICIEMBRE!B8</f>
        <v>48168.228167985741</v>
      </c>
      <c r="C10" s="79">
        <f>[15]ENERO!C8+[15]FEBRERO!C8+[15]MARZO!C8+[15]ABRIL!C8+[15]MAYO!C8+[15]JUNIO!C8+[15]JULIO!C8+[15]AGOSTO!C8+[15]SEPTIEMBRE!C8+[15]OCTUBRE!C8+[15]DICIEMBRE!C8</f>
        <v>1570265.5799277264</v>
      </c>
      <c r="D10" s="21">
        <f>+[15]ENERO!D8+[15]FEBRERO!D8+[15]MARZO!D8+[15]ABRIL!D8+[15]MAYO!D8+[15]JUNIO!D8+[15]JULIO!D8+[15]AGOSTO!D8+[15]SEPTIEMBRE!D8+[15]OCTUBRE!D8+[15]NOVIEMBRE!D8+[15]DICIEMBRE!D8</f>
        <v>658583.4783551998</v>
      </c>
      <c r="E10" s="21">
        <f>+[15]ENERO!E8+[15]FEBRERO!E8+[15]MARZO!E8+[15]ABRIL!E8+[15]MAYO!E8+[15]JUNIO!E8+[15]JULIO!E8+[15]AGOSTO!E8+[15]SEPTIEMBRE!E8+[15]OCTUBRE!E8+[15]NOVIEMBRE!E8+[15]DICIEMBRE!E8</f>
        <v>552827.21393578988</v>
      </c>
      <c r="F10" s="21">
        <f>+[15]ENERO!F8+[15]FEBRERO!F8+[15]MARZO!F8+[15]ABRIL!F8+[15]MAYO!F8+[15]JUNIO!F8+[15]JULIO!F8+[15]AGOSTO!F8+[15]SEPTIEMBRE!F8+[15]OCTUBRE!F8+[15]NOVIEMBRE!F8+[15]DICIEMBRE!F8</f>
        <v>43446.409138475698</v>
      </c>
      <c r="G10" s="21">
        <f>+[15]ENERO!G8+[15]FEBRERO!G8+[15]MARZO!G8+[15]ABRIL!G8+[15]MAYO!G8+[15]JUNIO!G8+[15]JULIO!G8+[15]AGOSTO!G8+[15]SEPTIEMBRE!G8+[15]OCTUBRE!G8+[15]NOVIEMBRE!G8+[15]DICIEMBRE!G8</f>
        <v>0</v>
      </c>
      <c r="H10" s="21">
        <f>+[15]ENERO!H8+[15]FEBRERO!H8+[15]MARZO!H8+[15]ABRIL!H8+[15]MAYO!H8+[15]JUNIO!H8+[15]JULIO!H8+[15]AGOSTO!H8+[15]SEPTIEMBRE!H8+[15]OCTUBRE!H8+[15]NOVIEMBRE!H8+[15]DICIEMBRE!H8</f>
        <v>132776.9634130935</v>
      </c>
      <c r="I10" s="21">
        <f>+[15]ENERO!I8+[15]FEBRERO!I8+[15]MARZO!I8+[15]ABRIL!I8+[15]MAYO!I8+[15]JUNIO!I8+[15]JULIO!I8+[15]AGOSTO!I8+[15]SEPTIEMBRE!I8+[15]OCTUBRE!I8+[15]NOVIEMBRE!I8+[15]DICIEMBRE!I8</f>
        <v>65705.127061729276</v>
      </c>
      <c r="J10" s="22">
        <v>3071823</v>
      </c>
      <c r="K10" s="104"/>
      <c r="L10" s="92"/>
      <c r="M10" s="105"/>
      <c r="N10" s="95"/>
      <c r="O10" s="95"/>
    </row>
    <row r="11" spans="1:17" ht="20.100000000000001" customHeight="1" x14ac:dyDescent="0.25">
      <c r="A11" s="78" t="s">
        <v>12</v>
      </c>
      <c r="B11" s="21">
        <f>+[15]ENERO!B9+[15]FEBRERO!B9+[15]MARZO!B9+[15]ABRIL!B9+[15]MAYO!B9+[15]JUNIO!B9+[15]JULIO!B9+[15]AGOSTO!B9+[15]SEPTIEMBRE!B9+[15]OCTUBRE!B9+[15]NOVIEMBRE!B9+[15]DICIEMBRE!B9</f>
        <v>28927.414030146079</v>
      </c>
      <c r="C11" s="21">
        <f>+[15]ENERO!C9+[15]FEBRERO!C9+[15]MARZO!C9+[15]ABRIL!C9+[15]MAYO!C9+[15]JUNIO!C9+[15]JULIO!C9+[15]AGOSTO!C9+[15]SEPTIEMBRE!C9+[15]OCTUBRE!C9+[15]NOVIEMBRE!C9+[15]DICIEMBRE!C9</f>
        <v>16675.189468709897</v>
      </c>
      <c r="D11" s="21">
        <f>+[15]ENERO!D9+[15]FEBRERO!D9+[15]MARZO!D9+[15]ABRIL!D9+[15]MAYO!D9+[15]JUNIO!D9+[15]JULIO!D9+[15]AGOSTO!D9+[15]SEPTIEMBRE!D9+[15]OCTUBRE!D9+[15]NOVIEMBRE!D9+[15]DICIEMBRE!D9</f>
        <v>37115.874539238139</v>
      </c>
      <c r="E11" s="21">
        <f>+[15]ENERO!E9+[15]FEBRERO!E9+[15]MARZO!E9+[15]ABRIL!E9+[15]MAYO!E9+[15]JUNIO!E9+[15]JULIO!E9+[15]AGOSTO!E9+[15]SEPTIEMBRE!E9+[15]OCTUBRE!E9+[15]NOVIEMBRE!E9+[15]DICIEMBRE!E9</f>
        <v>17302.740892738264</v>
      </c>
      <c r="F11" s="21">
        <f>+[15]ENERO!F9+[15]FEBRERO!F9+[15]MARZO!F9+[15]ABRIL!F9+[15]MAYO!F9+[15]JUNIO!F9+[15]JULIO!F9+[15]AGOSTO!F9+[15]SEPTIEMBRE!F9+[15]OCTUBRE!F9+[15]NOVIEMBRE!F9+[15]DICIEMBRE!F9</f>
        <v>28102.167489355266</v>
      </c>
      <c r="G11" s="21">
        <f>+[15]ENERO!G9+[15]FEBRERO!G9+[15]MARZO!G9+[15]ABRIL!G9+[15]MAYO!G9+[15]JUNIO!G9+[15]JULIO!G9+[15]AGOSTO!G9+[15]SEPTIEMBRE!G9+[15]OCTUBRE!G9+[15]NOVIEMBRE!G9+[15]DICIEMBRE!G9</f>
        <v>39322.680243372371</v>
      </c>
      <c r="H11" s="21">
        <f>+[15]ENERO!H9+[15]FEBRERO!H9+[15]MARZO!H9+[15]ABRIL!H9+[15]MAYO!H9+[15]JUNIO!H9+[15]JULIO!H9+[15]AGOSTO!H9+[15]SEPTIEMBRE!H9+[15]OCTUBRE!H9+[15]NOVIEMBRE!H9+[15]DICIEMBRE!H9</f>
        <v>186533.6372616186</v>
      </c>
      <c r="I11" s="21">
        <f>+[15]ENERO!I9+[15]FEBRERO!I9+[15]MARZO!I9+[15]ABRIL!I9+[15]MAYO!I9+[15]JUNIO!I9+[15]JULIO!I9+[15]AGOSTO!I9+[15]SEPTIEMBRE!I9+[15]OCTUBRE!I9+[15]NOVIEMBRE!I9+[15]DICIEMBRE!I9</f>
        <v>16233.581156605607</v>
      </c>
      <c r="J11" s="22">
        <f t="shared" ref="J11:J71" si="0">SUM(B11:I11)</f>
        <v>370213.28508178424</v>
      </c>
      <c r="K11" s="104"/>
      <c r="L11" s="92"/>
      <c r="M11" s="105"/>
      <c r="N11" s="105"/>
      <c r="O11" s="95"/>
    </row>
    <row r="12" spans="1:17" ht="20.100000000000001" customHeight="1" x14ac:dyDescent="0.35">
      <c r="A12" s="78" t="s">
        <v>13</v>
      </c>
      <c r="B12" s="79">
        <f>+[15]ENERO!B10+[15]FEBRERO!B10+[15]MARZO!B10+[15]ABRIL!B10+[15]MAYO!B10+[15]JUNIO!B10+[15]JULIO!B10+[15]AGOSTO!B10+[15]SEPTIEMBRE!B10+[15]OCTUBRE!B10+[15]NOVIEMBRE!B10+[15]DICIEMBRE!B10</f>
        <v>283</v>
      </c>
      <c r="C12" s="79">
        <f>+[15]ENERO!C10+[15]FEBRERO!C10+[15]MARZO!C10+[15]ABRIL!C10+[15]MAYO!C10+[15]JUNIO!C10+[15]JULIO!C10+[15]AGOSTO!C10+[15]SEPTIEMBRE!C10+[15]OCTUBRE!C10+[15]NOVIEMBRE!C10+[15]DICIEMBRE!C10</f>
        <v>0</v>
      </c>
      <c r="D12" s="79">
        <f>+[15]ENERO!D10+[15]FEBRERO!D10+[15]MARZO!D10+[15]ABRIL!D10+[15]MAYO!D10+[15]JUNIO!D10+[15]JULIO!D10+[15]AGOSTO!D10+[15]SEPTIEMBRE!D10+[15]OCTUBRE!D10+[15]NOVIEMBRE!D10+[15]DICIEMBRE!D10</f>
        <v>999</v>
      </c>
      <c r="E12" s="79">
        <f>+[15]ENERO!E10+[15]FEBRERO!E10+[15]MARZO!E10+[15]ABRIL!E10+[15]MAYO!E10+[15]JUNIO!E10+[15]JULIO!E10+[15]AGOSTO!E10+[15]SEPTIEMBRE!E10+[15]OCTUBRE!E10+[15]NOVIEMBRE!E10+[15]DICIEMBRE!E10</f>
        <v>0</v>
      </c>
      <c r="F12" s="79">
        <f>+[15]ENERO!F10+[15]FEBRERO!F10+[15]MARZO!F10+[15]ABRIL!F10+[15]MAYO!F10+[15]JUNIO!F10+[15]JULIO!F10+[15]AGOSTO!F10+[15]SEPTIEMBRE!F10+[15]OCTUBRE!F10+[15]NOVIEMBRE!F10+[15]DICIEMBRE!F10</f>
        <v>0</v>
      </c>
      <c r="G12" s="79">
        <f>[15]ENERO!G10+[15]FEBRERO!G10+[15]MARZO!G10+[15]ABRIL!G10+[15]MAYO!G10+[15]JUNIO!G10+[15]JULIO!G10+[15]AGOSTO!G10+[15]SEPTIEMBRE!G10+[15]OCTUBRE!G10+[15]NOVIEMBRE!G10+[15]DICIEMBRE!G10</f>
        <v>1463</v>
      </c>
      <c r="H12" s="79">
        <f>+[15]ENERO!H10+[15]FEBRERO!H10+[15]MARZO!H10+[15]ABRIL!H10+[15]MAYO!H10+[15]JUNIO!H10+[15]JULIO!H10+[15]AGOSTO!H10+[15]SEPTIEMBRE!H10+[15]OCTUBRE!H10+[15]NOVIEMBRE!H10+[15]DICIEMBRE!H10</f>
        <v>240</v>
      </c>
      <c r="I12" s="79">
        <f>+[15]ENERO!I10+[15]FEBRERO!I10+[15]MARZO!I10+[15]ABRIL!I10+[15]MAYO!I10+[15]JUNIO!I10+[15]JULIO!I10+[15]AGOSTO!I10+[15]SEPTIEMBRE!I10+[15]OCTUBRE!I10+[15]NOVIEMBRE!I10+[15]DICIEMBRE!I10</f>
        <v>0</v>
      </c>
      <c r="J12" s="22">
        <v>2985</v>
      </c>
      <c r="K12" s="104"/>
      <c r="L12" s="92"/>
      <c r="M12" s="94"/>
      <c r="N12" s="95"/>
      <c r="O12" s="95"/>
    </row>
    <row r="13" spans="1:17" ht="20.100000000000001" customHeight="1" x14ac:dyDescent="0.35">
      <c r="A13" s="78" t="s">
        <v>14</v>
      </c>
      <c r="B13" s="21">
        <f>+[15]ENERO!B11+[15]FEBRERO!B11+[15]MARZO!B11+[15]ABRIL!B11+[15]MAYO!B11+[15]JUNIO!B11+[15]JULIO!B11+[15]AGOSTO!B11+[15]SEPTIEMBRE!B11+[15]OCTUBRE!B11+[15]NOVIEMBRE!B11+[15]DICIEMBRE!B11</f>
        <v>3</v>
      </c>
      <c r="C13" s="21">
        <f>+[15]ENERO!C11+[15]FEBRERO!C11+[15]MARZO!C11+[15]ABRIL!C11+[15]MAYO!C11+[15]JUNIO!C11+[15]JULIO!C11+[15]AGOSTO!C11+[15]SEPTIEMBRE!C11+[15]OCTUBRE!C11+[15]NOVIEMBRE!C11+[15]DICIEMBRE!C11</f>
        <v>1340.2117905195316</v>
      </c>
      <c r="D13" s="21">
        <f>+[15]ENERO!D11+[15]FEBRERO!D11+[15]MARZO!D11+[15]ABRIL!D11+[15]MAYO!D11+[15]JUNIO!D11+[15]JULIO!D11+[15]AGOSTO!D11+[15]SEPTIEMBRE!D11+[15]OCTUBRE!D11+[15]NOVIEMBRE!D11+[15]DICIEMBRE!D11</f>
        <v>173</v>
      </c>
      <c r="E13" s="21">
        <f>+[15]ENERO!E11+[15]FEBRERO!E11+[15]MARZO!E11+[15]ABRIL!E11+[15]MAYO!E11+[15]JUNIO!E11+[15]JULIO!E11+[15]AGOSTO!E11+[15]SEPTIEMBRE!E11+[15]OCTUBRE!E11+[15]NOVIEMBRE!E11+[15]DICIEMBRE!E11</f>
        <v>740.8806787082649</v>
      </c>
      <c r="F13" s="21">
        <f>+[15]ENERO!F11+[15]FEBRERO!F11+[15]MARZO!F11+[15]ABRIL!F11+[15]MAYO!F11+[15]JUNIO!F11+[15]JULIO!F11+[15]AGOSTO!F11+[15]SEPTIEMBRE!F11+[15]OCTUBRE!F11+[15]NOVIEMBRE!F11+[15]DICIEMBRE!F11</f>
        <v>215.9047619047619</v>
      </c>
      <c r="G13" s="21">
        <f>+[15]ENERO!G11+[15]FEBRERO!G11+[15]MARZO!G11+[15]ABRIL!G11+[15]MAYO!G11+[15]JUNIO!G11+[15]JULIO!G11+[15]AGOSTO!G11+[15]SEPTIEMBRE!G11+[15]OCTUBRE!G11+[15]NOVIEMBRE!G11+[15]DICIEMBRE!G11</f>
        <v>998.26569204460816</v>
      </c>
      <c r="H13" s="21">
        <f>+[15]ENERO!H11+[15]FEBRERO!H11+[15]MARZO!H11+[15]ABRIL!H11+[15]MAYO!H11+[15]JUNIO!H11+[15]JULIO!H11+[15]AGOSTO!H11+[15]SEPTIEMBRE!H11+[15]OCTUBRE!H11+[15]NOVIEMBRE!H11+[15]DICIEMBRE!H11</f>
        <v>212.01562871187616</v>
      </c>
      <c r="I13" s="21">
        <f>+[15]ENERO!I11+[15]FEBRERO!I11+[15]MARZO!I11+[15]ABRIL!I11+[15]MAYO!I11+[15]JUNIO!I11+[15]JULIO!I11+[15]AGOSTO!I11+[15]SEPTIEMBRE!I11+[15]OCTUBRE!I11+[15]NOVIEMBRE!I11+[15]DICIEMBRE!I11</f>
        <v>1771.3659472899394</v>
      </c>
      <c r="J13" s="22">
        <f t="shared" si="0"/>
        <v>5454.6444991789831</v>
      </c>
      <c r="K13" s="104"/>
      <c r="L13" s="92"/>
      <c r="M13" s="94"/>
      <c r="N13" s="95"/>
      <c r="O13" s="95"/>
    </row>
    <row r="14" spans="1:17" ht="20.100000000000001" customHeight="1" x14ac:dyDescent="0.35">
      <c r="A14" s="78" t="s">
        <v>15</v>
      </c>
      <c r="B14" s="21">
        <f>+[15]ENERO!B12+[15]FEBRERO!B12+[15]MARZO!B12+[15]ABRIL!B12+[15]MAYO!B12+[15]JUNIO!B12+[15]JULIO!B12+[15]AGOSTO!B12+[15]SEPTIEMBRE!B12+[15]OCTUBRE!B12+[15]NOVIEMBRE!B12+[15]DICIEMBRE!B12</f>
        <v>31.716705607476634</v>
      </c>
      <c r="C14" s="21">
        <f>+[15]ENERO!C12+[15]FEBRERO!C12+[15]MARZO!C12+[15]ABRIL!C12+[15]MAYO!C12+[15]JUNIO!C12+[15]JULIO!C12+[15]AGOSTO!C12+[15]SEPTIEMBRE!C12+[15]OCTUBRE!C12+[15]NOVIEMBRE!C12+[15]DICIEMBRE!C12</f>
        <v>533.49522706447431</v>
      </c>
      <c r="D14" s="21">
        <f>+[15]ENERO!D12+[15]FEBRERO!D12+[15]MARZO!D12+[15]ABRIL!D12+[15]MAYO!D12+[15]JUNIO!D12+[15]JULIO!D12+[15]AGOSTO!D12+[15]SEPTIEMBRE!D12+[15]OCTUBRE!D12+[15]NOVIEMBRE!D12+[15]DICIEMBRE!D12</f>
        <v>15954.185079035704</v>
      </c>
      <c r="E14" s="21">
        <f>+[15]ENERO!E12+[15]FEBRERO!E12+[15]MARZO!E12+[15]ABRIL!E12+[15]MAYO!E12+[15]JUNIO!E12+[15]JULIO!E12+[15]AGOSTO!E12+[15]SEPTIEMBRE!E12+[15]OCTUBRE!E12+[15]NOVIEMBRE!E12+[15]DICIEMBRE!E12</f>
        <v>26.332368307004078</v>
      </c>
      <c r="F14" s="21">
        <f>+[15]ENERO!F12+[15]FEBRERO!F12+[15]MARZO!F12+[15]ABRIL!F12+[15]MAYO!F12+[15]JUNIO!F12+[15]JULIO!F12+[15]AGOSTO!F12+[15]SEPTIEMBRE!F12+[15]OCTUBRE!F12+[15]NOVIEMBRE!F12+[15]DICIEMBRE!F12</f>
        <v>168.36327687698801</v>
      </c>
      <c r="G14" s="21">
        <f>+[15]ENERO!G12+[15]FEBRERO!G12+[15]MARZO!G12+[15]ABRIL!G12+[15]MAYO!G12+[15]JUNIO!G12+[15]JULIO!G12+[15]AGOSTO!G12+[15]SEPTIEMBRE!G12+[15]OCTUBRE!G12+[15]NOVIEMBRE!G12+[15]DICIEMBRE!G12</f>
        <v>24.832414870004961</v>
      </c>
      <c r="H14" s="196">
        <f>+[15]ENERO!H12+[15]FEBRERO!H12+[15]MARZO!H12+[15]ABRIL!H12+[15]MAYO!H12+[15]JUNIO!H12+[15]JULIO!H12+[15]AGOSTO!H12+[15]SEPTIEMBRE!H12+[15]OCTUBRE!H12+[15]NOVIEMBRE!H12+[15]DICIEMBRE!H12</f>
        <v>46298.982841455043</v>
      </c>
      <c r="I14" s="21">
        <f>+[15]ENERO!I12+[15]FEBRERO!I12+[15]MARZO!I12+[15]ABRIL!I12+[15]MAYO!I12+[15]JUNIO!I12+[15]JULIO!I12+[15]AGOSTO!I12+[15]SEPTIEMBRE!I12+[15]OCTUBRE!I12+[15]NOVIEMBRE!I12+[15]DICIEMBRE!I12</f>
        <v>5974.3529369701264</v>
      </c>
      <c r="J14" s="22">
        <f t="shared" si="0"/>
        <v>69012.260850186824</v>
      </c>
      <c r="K14" s="104"/>
      <c r="L14" s="92"/>
      <c r="M14" s="94"/>
      <c r="N14" s="95"/>
      <c r="O14" s="95"/>
    </row>
    <row r="15" spans="1:17" ht="20.100000000000001" customHeight="1" x14ac:dyDescent="0.35">
      <c r="A15" s="78" t="s">
        <v>16</v>
      </c>
      <c r="B15" s="21">
        <f>+[15]ENERO!B13+[15]FEBRERO!B13+[15]MARZO!B13+[15]ABRIL!B13+[15]MAYO!B13+[15]JUNIO!B13+[15]JULIO!B13+[15]AGOSTO!B13+[15]SEPTIEMBRE!B13+[15]OCTUBRE!B13+[15]NOVIEMBRE!B13+[15]DICIEMBRE!B13</f>
        <v>3622.8821363965608</v>
      </c>
      <c r="C15" s="21">
        <f>+[15]ENERO!C13+[15]FEBRERO!C13+[15]MARZO!C13+[15]ABRIL!C13+[15]MAYO!C13+[15]JUNIO!C13+[15]JULIO!C13+[15]AGOSTO!C13+[15]SEPTIEMBRE!C13+[15]OCTUBRE!C13+[15]NOVIEMBRE!C13+[15]DICIEMBRE!C13</f>
        <v>2863.9218647124917</v>
      </c>
      <c r="D15" s="21">
        <f>+[15]ENERO!D13+[15]FEBRERO!D13+[15]MARZO!D13+[15]ABRIL!D13+[15]MAYO!D13+[15]JUNIO!D13+[15]JULIO!D13+[15]AGOSTO!D13+[15]SEPTIEMBRE!D13+[15]OCTUBRE!D13+[15]NOVIEMBRE!D13+[15]DICIEMBRE!D13</f>
        <v>15694.753461420452</v>
      </c>
      <c r="E15" s="21">
        <f>+[15]ENERO!E13+[15]FEBRERO!E13+[15]MARZO!E13+[15]ABRIL!E13+[15]MAYO!E13+[15]JUNIO!E13+[15]JULIO!E13+[15]AGOSTO!E13+[15]SEPTIEMBRE!E13+[15]OCTUBRE!E13+[15]NOVIEMBRE!E13+[15]DICIEMBRE!E13</f>
        <v>14108.041537276429</v>
      </c>
      <c r="F15" s="21">
        <f>+[15]ENERO!F13+[15]FEBRERO!F13+[15]MARZO!F13+[15]ABRIL!F13+[15]MAYO!F13+[15]JUNIO!F13+[15]JULIO!F13+[15]AGOSTO!F13+[15]SEPTIEMBRE!F13+[15]OCTUBRE!F13+[15]NOVIEMBRE!F13+[15]DICIEMBRE!F13</f>
        <v>9436.4801998177572</v>
      </c>
      <c r="G15" s="21">
        <f>+[15]ENERO!G13+[15]FEBRERO!G13+[15]MARZO!G13+[15]ABRIL!G13+[15]MAYO!G13+[15]JUNIO!G13+[15]JULIO!G13+[15]AGOSTO!G13+[15]SEPTIEMBRE!G13+[15]OCTUBRE!G13+[15]NOVIEMBRE!G13+[15]DICIEMBRE!G13</f>
        <v>11391.455983339512</v>
      </c>
      <c r="H15" s="196">
        <f>+[15]ENERO!H13+[15]FEBRERO!H13+[15]MARZO!H13+[15]ABRIL!H13+[15]MAYO!H13+[15]JUNIO!H13+[15]JULIO!H13+[15]AGOSTO!H13+[15]SEPTIEMBRE!H13+[15]OCTUBRE!H13+[15]NOVIEMBRE!H13+[15]DICIEMBRE!H13</f>
        <v>209063.10966814833</v>
      </c>
      <c r="I15" s="21">
        <f>+[15]ENERO!I13+[15]FEBRERO!I13+[15]MARZO!I13+[15]ABRIL!I13+[15]MAYO!I13+[15]JUNIO!I13+[15]JULIO!I13+[15]AGOSTO!I13+[15]SEPTIEMBRE!I13+[15]OCTUBRE!I13+[15]NOVIEMBRE!I13+[15]DICIEMBRE!I13</f>
        <v>8175.3655530327596</v>
      </c>
      <c r="J15" s="80">
        <f t="shared" si="0"/>
        <v>274356.0104041443</v>
      </c>
      <c r="K15" s="104"/>
      <c r="L15" s="92"/>
      <c r="M15" s="94"/>
      <c r="N15" s="95"/>
      <c r="O15" s="95"/>
    </row>
    <row r="16" spans="1:17" ht="20.100000000000001" customHeight="1" x14ac:dyDescent="0.25">
      <c r="A16" s="78" t="s">
        <v>17</v>
      </c>
      <c r="B16" s="21">
        <f>+[15]ENERO!B14+[15]FEBRERO!B14+[15]MARZO!B14+[15]ABRIL!B14+[15]MAYO!B14+[15]JUNIO!B14+[15]JULIO!B14+[15]AGOSTO!B14+[15]SEPTIEMBRE!B14+[15]OCTUBRE!B14+[15]NOVIEMBRE!B14+[15]DICIEMBRE!B14</f>
        <v>197.94684242407982</v>
      </c>
      <c r="C16" s="21">
        <f>+[15]ENERO!C14+[15]FEBRERO!C14+[15]MARZO!C14+[15]ABRIL!C14+[15]MAYO!C14+[15]JUNIO!C14+[15]JULIO!C14+[15]AGOSTO!C14+[15]SEPTIEMBRE!C14+[15]OCTUBRE!C14+[15]NOVIEMBRE!C14+[15]DICIEMBRE!C14</f>
        <v>962.9522462370976</v>
      </c>
      <c r="D16" s="21">
        <f>+[15]ENERO!D14+[15]FEBRERO!D14+[15]MARZO!D14+[15]ABRIL!D14+[15]MAYO!D14+[15]JUNIO!D14+[15]JULIO!D14+[15]AGOSTO!D14+[15]SEPTIEMBRE!D14+[15]OCTUBRE!D14+[15]NOVIEMBRE!D14+[15]DICIEMBRE!D14</f>
        <v>19435.784320376424</v>
      </c>
      <c r="E16" s="21">
        <f>+[15]ENERO!E14+[15]FEBRERO!E14+[15]MARZO!E14+[15]ABRIL!E14+[15]MAYO!E14+[15]JUNIO!E14+[15]JULIO!E14+[15]AGOSTO!E14+[15]SEPTIEMBRE!E14+[15]OCTUBRE!E14+[15]NOVIEMBRE!E14+[15]DICIEMBRE!E14</f>
        <v>365.66500873090052</v>
      </c>
      <c r="F16" s="21">
        <f>+[15]ENERO!F14+[15]FEBRERO!F14+[15]MARZO!F14+[15]ABRIL!F14+[15]MAYO!F14+[15]JUNIO!F14+[15]JULIO!F14+[15]AGOSTO!F14+[15]SEPTIEMBRE!F14+[15]OCTUBRE!F14+[15]NOVIEMBRE!F14+[15]DICIEMBRE!F14</f>
        <v>4066.5084126150182</v>
      </c>
      <c r="G16" s="21">
        <f>+[15]ENERO!G14+[15]FEBRERO!G14+[15]MARZO!G14+[15]ABRIL!G14+[15]MAYO!G14+[15]JUNIO!G14+[15]JULIO!G14+[15]AGOSTO!G14+[15]SEPTIEMBRE!G14+[15]OCTUBRE!G14+[15]NOVIEMBRE!G14+[15]DICIEMBRE!G14</f>
        <v>59893.054082871335</v>
      </c>
      <c r="H16" s="196">
        <f>+[15]ENERO!H14+[15]FEBRERO!H14+[15]MARZO!H14+[15]ABRIL!H14+[15]MAYO!H14+[15]JUNIO!H14+[15]JULIO!H14+[15]AGOSTO!H14+[15]SEPTIEMBRE!H14+[15]OCTUBRE!H14+[15]NOVIEMBRE!H14+[15]DICIEMBRE!H14</f>
        <v>98501.946553872534</v>
      </c>
      <c r="I16" s="21">
        <f>+[15]ENERO!I14+[15]FEBRERO!I14+[15]MARZO!I14+[15]ABRIL!I14+[15]MAYO!I14+[15]JUNIO!I14+[15]JULIO!I14+[15]AGOSTO!I14+[15]SEPTIEMBRE!I14+[15]OCTUBRE!I14+[15]NOVIEMBRE!I14+[15]DICIEMBRE!I14</f>
        <v>92664.776405660887</v>
      </c>
      <c r="J16" s="22">
        <f t="shared" si="0"/>
        <v>276088.63387278828</v>
      </c>
      <c r="K16" s="104"/>
      <c r="L16" s="92"/>
      <c r="M16" s="105"/>
      <c r="N16" s="95"/>
      <c r="O16" s="95"/>
    </row>
    <row r="17" spans="1:17" ht="20.100000000000001" customHeight="1" x14ac:dyDescent="0.25">
      <c r="A17" s="78" t="s">
        <v>18</v>
      </c>
      <c r="B17" s="21">
        <f>+[15]ENERO!B15+[15]FEBRERO!B15+[15]MARZO!B15+[15]ABRIL!B15+[15]MAYO!B15+[15]JUNIO!B15+[15]JULIO!B15+[15]AGOSTO!B15+[15]SEPTIEMBRE!B15+[15]OCTUBRE!B15+[15]NOVIEMBRE!B15+[15]DICIEMBRE!B15</f>
        <v>73</v>
      </c>
      <c r="C17" s="21">
        <f>+[15]ENERO!C15+[15]FEBRERO!C15+[15]MARZO!C15+[15]ABRIL!C15+[15]MAYO!C15+[15]JUNIO!C15+[15]JULIO!C15+[15]AGOSTO!C15+[15]SEPTIEMBRE!C15+[15]OCTUBRE!C15+[15]NOVIEMBRE!C15+[15]DICIEMBRE!C15</f>
        <v>50.380952380952387</v>
      </c>
      <c r="D17" s="21">
        <f>+[15]ENERO!D15+[15]FEBRERO!D15+[15]MARZO!D15+[15]ABRIL!D15+[15]MAYO!D15+[15]JUNIO!D15+[15]JULIO!D15+[15]AGOSTO!D15+[15]SEPTIEMBRE!D15+[15]OCTUBRE!D15+[15]NOVIEMBRE!D15+[15]DICIEMBRE!D15</f>
        <v>243</v>
      </c>
      <c r="E17" s="21">
        <f>+[15]ENERO!E15+[15]FEBRERO!E15+[15]MARZO!E15+[15]ABRIL!E15+[15]MAYO!E15+[15]JUNIO!E15+[15]JULIO!E15+[15]AGOSTO!E15+[15]SEPTIEMBRE!E15+[15]OCTUBRE!E15+[15]NOVIEMBRE!E15+[15]DICIEMBRE!E15</f>
        <v>29.904761904761905</v>
      </c>
      <c r="F17" s="21">
        <f>+[15]ENERO!F15+[15]FEBRERO!F15+[15]MARZO!F15+[15]ABRIL!F15+[15]MAYO!F15+[15]JUNIO!F15+[15]JULIO!F15+[15]AGOSTO!F15+[15]SEPTIEMBRE!F15+[15]OCTUBRE!F15+[15]NOVIEMBRE!F15+[15]DICIEMBRE!F15</f>
        <v>1035.0671880856753</v>
      </c>
      <c r="G17" s="21">
        <f>+[15]ENERO!G15+[15]FEBRERO!G15+[15]MARZO!G15+[15]ABRIL!G15+[15]MAYO!G15+[15]JUNIO!G15+[15]JULIO!G15+[15]AGOSTO!G15+[15]SEPTIEMBRE!G15+[15]OCTUBRE!G15+[15]NOVIEMBRE!G15+[15]DICIEMBRE!G15</f>
        <v>1658.7267080745341</v>
      </c>
      <c r="H17" s="196">
        <f>+[15]ENERO!H15+[15]FEBRERO!H15+[15]MARZO!H15+[15]ABRIL!H15+[15]MAYO!H15+[15]JUNIO!H15+[15]JULIO!H15+[15]AGOSTO!H15+[15]SEPTIEMBRE!H15+[15]OCTUBRE!H15+[15]NOVIEMBRE!H15+[15]DICIEMBRE!H15</f>
        <v>2533.9203895540763</v>
      </c>
      <c r="I17" s="21">
        <f>+[15]ENERO!I15+[15]FEBRERO!I15+[15]MARZO!I15+[15]ABRIL!I15+[15]MAYO!I15+[15]JUNIO!I15+[15]JULIO!I15+[15]AGOSTO!I15+[15]SEPTIEMBRE!I15+[15]OCTUBRE!I15+[15]NOVIEMBRE!I15+[15]DICIEMBRE!I15</f>
        <v>0</v>
      </c>
      <c r="J17" s="22">
        <f t="shared" si="0"/>
        <v>5624</v>
      </c>
      <c r="K17" s="104"/>
      <c r="L17" s="92"/>
      <c r="M17" s="105"/>
      <c r="N17" s="95"/>
      <c r="O17" s="95"/>
    </row>
    <row r="18" spans="1:17" ht="20.100000000000001" customHeight="1" x14ac:dyDescent="0.25">
      <c r="A18" s="78" t="s">
        <v>19</v>
      </c>
      <c r="B18" s="21">
        <f>+[15]ENERO!B16+[15]FEBRERO!B16+[15]MARZO!B16+[15]ABRIL!B16+[15]MAYO!B16+[15]JUNIO!B16+[15]JULIO!B16+[15]AGOSTO!B16+[15]SEPTIEMBRE!B16+[15]OCTUBRE!B16+[15]NOVIEMBRE!B16+[15]DICIEMBRE!B16</f>
        <v>1379.1712184873797</v>
      </c>
      <c r="C18" s="21">
        <f>+[15]ENERO!C16+[15]FEBRERO!C16+[15]MARZO!C16+[15]ABRIL!C16+[15]MAYO!C16+[15]JUNIO!C16+[15]JULIO!C16+[15]AGOSTO!C16+[15]SEPTIEMBRE!C16+[15]OCTUBRE!C16+[15]NOVIEMBRE!C16+[15]DICIEMBRE!C16</f>
        <v>1985.8869476479374</v>
      </c>
      <c r="D18" s="21">
        <f>+[15]ENERO!D16+[15]FEBRERO!D16+[15]MARZO!D16+[15]ABRIL!D16+[15]MAYO!D16+[15]JUNIO!D16+[15]JULIO!D16+[15]AGOSTO!D16+[15]SEPTIEMBRE!D16+[15]OCTUBRE!D16+[15]NOVIEMBRE!D16+[15]DICIEMBRE!D16</f>
        <v>19393.109218946131</v>
      </c>
      <c r="E18" s="21">
        <f>+[15]ENERO!E16+[15]FEBRERO!E16+[15]MARZO!E16+[15]ABRIL!E16+[15]MAYO!E16+[15]JUNIO!E16+[15]JULIO!E16+[15]AGOSTO!E16+[15]SEPTIEMBRE!E16+[15]OCTUBRE!E16+[15]NOVIEMBRE!E16+[15]DICIEMBRE!E16</f>
        <v>1972.3350160752016</v>
      </c>
      <c r="F18" s="21">
        <f>+[15]ENERO!F16+[15]FEBRERO!F16+[15]MARZO!F16+[15]ABRIL!F16+[15]MAYO!F16+[15]JUNIO!F16+[15]JULIO!F16+[15]AGOSTO!F16+[15]SEPTIEMBRE!F16+[15]OCTUBRE!F16+[15]NOVIEMBRE!F16+[15]DICIEMBRE!F16</f>
        <v>10918.932509130718</v>
      </c>
      <c r="G18" s="21">
        <f>+[15]ENERO!G16+[15]FEBRERO!G16+[15]MARZO!G16+[15]ABRIL!G16+[15]MAYO!G16+[15]JUNIO!G16+[15]JULIO!G16+[15]AGOSTO!G16+[15]SEPTIEMBRE!G16+[15]OCTUBRE!G16+[15]NOVIEMBRE!G16+[15]DICIEMBRE!G16</f>
        <v>56370.119016130673</v>
      </c>
      <c r="H18" s="196">
        <f>+[15]ENERO!H16+[15]FEBRERO!H16+[15]MARZO!H16+[15]ABRIL!H16+[15]MAYO!H16+[15]JUNIO!H16+[15]JULIO!H16+[15]AGOSTO!H16+[15]SEPTIEMBRE!H16+[15]OCTUBRE!H16+[15]NOVIEMBRE!H16+[15]DICIEMBRE!H16</f>
        <v>113691.8777162896</v>
      </c>
      <c r="I18" s="21">
        <f>+[15]ENERO!I16+[15]FEBRERO!I16+[15]MARZO!I16+[15]ABRIL!I16+[15]MAYO!I16+[15]JUNIO!I16+[15]JULIO!I16+[15]AGOSTO!I16+[15]SEPTIEMBRE!I16+[15]OCTUBRE!I16+[15]NOVIEMBRE!I16+[15]DICIEMBRE!I16</f>
        <v>3972.2304714011307</v>
      </c>
      <c r="J18" s="22">
        <f t="shared" si="0"/>
        <v>209683.66211410877</v>
      </c>
      <c r="K18" s="104"/>
      <c r="L18" s="92"/>
      <c r="M18" s="105"/>
      <c r="N18" s="95"/>
      <c r="O18" s="95"/>
    </row>
    <row r="19" spans="1:17" ht="20.100000000000001" customHeight="1" x14ac:dyDescent="0.35">
      <c r="A19" s="78" t="s">
        <v>90</v>
      </c>
      <c r="B19" s="79">
        <f>+[15]ENERO!B17+[15]FEBRERO!B17+[15]MARZO!B17+[15]ABRIL!B17+[15]MAYO!B17+[15]JUNIO!B17+[15]JULIO!B17+[15]AGOSTO!B17+[15]SEPTIEMBRE!B17+[15]OCTUBRE!B17+[15]NOVIEMBRE!B17+[15]DICIEMBRE!B17</f>
        <v>615.22048575874442</v>
      </c>
      <c r="C19" s="21">
        <f>+[15]ENERO!C17+[15]FEBRERO!C17+[15]MARZO!C17+[15]ABRIL!C17+[15]MAYO!C17+[15]JUNIO!C17+[15]JULIO!C17+[15]AGOSTO!C17+[15]SEPTIEMBRE!C17+[15]OCTUBRE!C17+[15]NOVIEMBRE!C17+[15]DICIEMBRE!C17</f>
        <v>0</v>
      </c>
      <c r="D19" s="21">
        <f>+[15]ENERO!D17+[15]FEBRERO!D17+[15]MARZO!D17+[15]ABRIL!D17+[15]MAYO!D17+[15]JUNIO!D17+[15]JULIO!D17+[15]AGOSTO!D17+[15]SEPTIEMBRE!D17+[15]OCTUBRE!D17+[15]NOVIEMBRE!D17+[15]DICIEMBRE!D17</f>
        <v>65</v>
      </c>
      <c r="E19" s="21">
        <f>+[15]ENERO!E17+[15]FEBRERO!E17+[15]MARZO!E17+[15]ABRIL!E17+[15]MAYO!E17+[15]JUNIO!E17+[15]JULIO!E17+[15]AGOSTO!E17+[15]SEPTIEMBRE!E17+[15]OCTUBRE!E17+[15]NOVIEMBRE!E17+[15]DICIEMBRE!E17</f>
        <v>824.59201424125558</v>
      </c>
      <c r="F19" s="21">
        <f>+[15]ENERO!F17+[15]FEBRERO!F17+[15]MARZO!F17+[15]ABRIL!F17+[15]MAYO!F17+[15]JUNIO!F17+[15]JULIO!F17+[15]AGOSTO!F17+[15]SEPTIEMBRE!F17+[15]OCTUBRE!F17+[15]NOVIEMBRE!F17+[15]DICIEMBRE!F17</f>
        <v>0</v>
      </c>
      <c r="G19" s="21">
        <f>+[15]ENERO!G17+[15]FEBRERO!G17+[15]MARZO!G17+[15]ABRIL!G17+[15]MAYO!G17+[15]JUNIO!G17+[15]JULIO!G17+[15]AGOSTO!G17+[15]SEPTIEMBRE!G17+[15]OCTUBRE!G17+[15]NOVIEMBRE!G17+[15]DICIEMBRE!G17</f>
        <v>18</v>
      </c>
      <c r="H19" s="21">
        <f>+[15]ENERO!H17+[15]FEBRERO!H17+[15]MARZO!H17+[15]ABRIL!H17+[15]MAYO!H17+[15]JUNIO!H17+[15]JULIO!H17+[15]AGOSTO!H17+[15]SEPTIEMBRE!H17+[15]OCTUBRE!H17+[15]NOVIEMBRE!H17+[15]DICIEMBRE!H17</f>
        <v>0</v>
      </c>
      <c r="I19" s="21">
        <f>+[15]ENERO!I17+[15]FEBRERO!I17+[15]MARZO!I17+[15]ABRIL!I17+[15]MAYO!I17+[15]JUNIO!I17+[15]JULIO!I17+[15]AGOSTO!I17+[15]SEPTIEMBRE!I17+[15]OCTUBRE!I17+[15]NOVIEMBRE!I17+[15]DICIEMBRE!I17</f>
        <v>0</v>
      </c>
      <c r="J19" s="22">
        <f t="shared" si="0"/>
        <v>1522.8125</v>
      </c>
      <c r="K19" s="104"/>
      <c r="L19" s="92"/>
      <c r="M19" s="94"/>
      <c r="N19" s="95"/>
      <c r="O19" s="95"/>
    </row>
    <row r="20" spans="1:17" s="71" customFormat="1" ht="20.100000000000001" customHeight="1" x14ac:dyDescent="0.35">
      <c r="A20" s="78" t="s">
        <v>20</v>
      </c>
      <c r="B20" s="21">
        <f>+[15]ENERO!B18+[15]FEBRERO!B18+[15]MARZO!B18+[15]ABRIL!B18+[15]MAYO!B18+[15]JUNIO!B18+[15]JULIO!B18+[15]AGOSTO!B18+[15]SEPTIEMBRE!B18+[15]OCTUBRE!B18+[15]NOVIEMBRE!B18+[15]DICIEMBRE!B18</f>
        <v>14021.077393898599</v>
      </c>
      <c r="C20" s="21">
        <f>+[15]ENERO!C18+[15]FEBRERO!C18+[15]MARZO!C18+[15]ABRIL!C18+[15]MAYO!C18+[15]JUNIO!C18+[15]JULIO!C18+[15]AGOSTO!C18+[15]SEPTIEMBRE!C18+[15]OCTUBRE!C18+[15]NOVIEMBRE!C18+[15]DICIEMBRE!C18</f>
        <v>9994.7541439531487</v>
      </c>
      <c r="D20" s="21">
        <f>+[15]ENERO!D18+[15]FEBRERO!D18+[15]MARZO!D18+[15]ABRIL!D18+[15]MAYO!D18+[15]JUNIO!D18+[15]JULIO!D18+[15]AGOSTO!D18+[15]SEPTIEMBRE!D18+[15]OCTUBRE!D18+[15]NOVIEMBRE!D18+[15]DICIEMBRE!D18</f>
        <v>2777.4389425246281</v>
      </c>
      <c r="E20" s="21">
        <f>+[15]ENERO!E18+[15]FEBRERO!E18+[15]MARZO!E18+[15]ABRIL!E18+[15]MAYO!E18+[15]JUNIO!E18+[15]JULIO!E18+[15]AGOSTO!E18+[15]SEPTIEMBRE!E18+[15]OCTUBRE!E18+[15]NOVIEMBRE!E18+[15]DICIEMBRE!E18</f>
        <v>29888.76630868121</v>
      </c>
      <c r="F20" s="21">
        <f>+[15]ENERO!F18+[15]FEBRERO!F18+[15]MARZO!F18+[15]ABRIL!F18+[15]MAYO!F18+[15]JUNIO!F18+[15]JULIO!F18+[15]AGOSTO!F18+[15]SEPTIEMBRE!F18+[15]OCTUBRE!F18+[15]NOVIEMBRE!F18+[15]DICIEMBRE!F18</f>
        <v>6460.5024349309151</v>
      </c>
      <c r="G20" s="21">
        <f>+[15]ENERO!G18+[15]FEBRERO!G18+[15]MARZO!G18+[15]ABRIL!G18+[15]MAYO!G18+[15]JUNIO!G18+[15]JULIO!G18+[15]AGOSTO!G18+[15]SEPTIEMBRE!G18+[15]OCTUBRE!G18+[15]NOVIEMBRE!G18+[15]DICIEMBRE!G18</f>
        <v>4308.5413127898973</v>
      </c>
      <c r="H20" s="79">
        <f>+[15]ENERO!H18+[15]FEBRERO!H18+[15]MARZO!H18+[15]ABRIL!H18+[15]MAYO!H18+[15]JUNIO!H18+[15]JULIO!H18+[15]AGOSTO!H18+[15]SEPTIEMBRE!H18+[15]OCTUBRE!H18+[15]NOVIEMBRE!H18+[15]DICIEMBRE!H18</f>
        <v>34661.228004492703</v>
      </c>
      <c r="I20" s="21">
        <f>+[15]ENERO!I18+[15]FEBRERO!I18+[15]MARZO!I18+[15]ABRIL!I18+[15]MAYO!I18+[15]JUNIO!I18+[15]JULIO!I18+[15]AGOSTO!I18+[15]SEPTIEMBRE!I18+[15]OCTUBRE!I18+[15]NOVIEMBRE!I18+[15]DICIEMBRE!I18</f>
        <v>2496.3013366048531</v>
      </c>
      <c r="J20" s="22">
        <f t="shared" si="0"/>
        <v>104608.60987787596</v>
      </c>
      <c r="K20" s="104"/>
      <c r="L20" s="92"/>
      <c r="M20" s="94"/>
      <c r="N20" s="95"/>
      <c r="O20" s="95"/>
      <c r="P20" s="106"/>
      <c r="Q20" s="106"/>
    </row>
    <row r="21" spans="1:17" s="71" customFormat="1" ht="20.100000000000001" customHeight="1" x14ac:dyDescent="0.35">
      <c r="A21" s="78" t="s">
        <v>21</v>
      </c>
      <c r="B21" s="21">
        <f>+[15]ENERO!B19+[15]FEBRERO!B19+[15]MARZO!B19+[15]ABRIL!B19+[15]MAYO!B19+[15]JUNIO!B19+[15]JULIO!B19+[15]AGOSTO!B19+[15]SEPTIEMBRE!B19+[15]OCTUBRE!B19+[15]NOVIEMBRE!B19+[15]DICIEMBRE!B19</f>
        <v>120</v>
      </c>
      <c r="C21" s="21">
        <f>+[15]ENERO!C19+[15]FEBRERO!C19+[15]MARZO!C19+[15]ABRIL!C19+[15]MAYO!C19+[15]JUNIO!C19+[15]JULIO!C19+[15]AGOSTO!C19+[15]SEPTIEMBRE!C19+[15]OCTUBRE!C19+[15]NOVIEMBRE!C19+[15]DICIEMBRE!C19</f>
        <v>16022.460914512889</v>
      </c>
      <c r="D21" s="21">
        <f>+[15]ENERO!D19+[15]FEBRERO!D19+[15]MARZO!D19+[15]ABRIL!D19+[15]MAYO!D19+[15]JUNIO!D19+[15]JULIO!D19+[15]AGOSTO!D19+[15]SEPTIEMBRE!D19+[15]OCTUBRE!D19+[15]NOVIEMBRE!D19+[15]DICIEMBRE!D19</f>
        <v>611.38817226720232</v>
      </c>
      <c r="E21" s="21">
        <f>+[15]ENERO!E19+[15]FEBRERO!E19+[15]MARZO!E19+[15]ABRIL!E19+[15]MAYO!E19+[15]JUNIO!E19+[15]JULIO!E19+[15]AGOSTO!E19+[15]SEPTIEMBRE!E19+[15]OCTUBRE!E19+[15]NOVIEMBRE!E19+[15]DICIEMBRE!E19</f>
        <v>2816.089012551568</v>
      </c>
      <c r="F21" s="79">
        <f>+[15]ENERO!F19+[15]FEBRERO!F19+[15]MARZO!F19+[15]ABRIL!F19+[15]MAYO!F19+[15]JUNIO!F19+[15]JULIO!F19+[15]AGOSTO!F19+[15]SEPTIEMBRE!F19+[15]OCTUBRE!F19+[15]NOVIEMBRE!F19+[15]DICIEMBRE!F19</f>
        <v>14169.301696686034</v>
      </c>
      <c r="G21" s="21">
        <f>+[15]ENERO!G19+[15]FEBRERO!G19+[15]MARZO!G19+[15]ABRIL!G19+[15]MAYO!G19+[15]JUNIO!G19+[15]JULIO!G19+[15]AGOSTO!G19+[15]SEPTIEMBRE!G19+[15]OCTUBRE!G19+[15]NOVIEMBRE!G19+[15]DICIEMBRE!G19</f>
        <v>9965.6158430568357</v>
      </c>
      <c r="H21" s="21">
        <f>+[15]ENERO!H19+[15]FEBRERO!H19+[15]MARZO!H19+[15]ABRIL!H19+[15]MAYO!H19+[15]JUNIO!H19+[15]JULIO!H19+[15]AGOSTO!H19+[15]SEPTIEMBRE!H19+[15]OCTUBRE!H19+[15]NOVIEMBRE!H19+[15]DICIEMBRE!H19</f>
        <v>667.63680710452786</v>
      </c>
      <c r="I21" s="21">
        <f>+[15]ENERO!I19+[15]FEBRERO!I19+[15]MARZO!I19+[15]ABRIL!I19+[15]MAYO!I19+[15]JUNIO!I19+[15]JULIO!I19+[15]AGOSTO!I19+[15]SEPTIEMBRE!I19+[15]OCTUBRE!I19+[15]NOVIEMBRE!I19+[15]DICIEMBRE!I19</f>
        <v>6872.7803407706997</v>
      </c>
      <c r="J21" s="22">
        <f t="shared" si="0"/>
        <v>51245.272786949747</v>
      </c>
      <c r="K21" s="104"/>
      <c r="L21" s="92"/>
      <c r="M21" s="94"/>
      <c r="N21" s="95"/>
      <c r="O21" s="95"/>
      <c r="P21" s="106"/>
      <c r="Q21" s="106"/>
    </row>
    <row r="22" spans="1:17" s="71" customFormat="1" ht="20.100000000000001" customHeight="1" x14ac:dyDescent="0.35">
      <c r="A22" s="78" t="s">
        <v>22</v>
      </c>
      <c r="B22" s="21">
        <f>+[15]ENERO!B20+[15]FEBRERO!B20+[15]MARZO!B20+[15]ABRIL!B20+[15]MAYO!B20+[15]JUNIO!B20+[15]JULIO!B20+[15]AGOSTO!B20+[15]SEPTIEMBRE!B20+[15]OCTUBRE!B20+[15]NOVIEMBRE!B20+[15]DICIEMBRE!B20</f>
        <v>0</v>
      </c>
      <c r="C22" s="21">
        <f>+[15]ENERO!C20+[15]FEBRERO!C20+[15]MARZO!C20+[15]ABRIL!C20+[15]MAYO!C20+[15]JUNIO!C20+[15]JULIO!C20+[15]AGOSTO!C20+[15]SEPTIEMBRE!C20+[15]OCTUBRE!C20+[15]NOVIEMBRE!C20+[15]DICIEMBRE!C20</f>
        <v>0</v>
      </c>
      <c r="D22" s="21">
        <f>+[15]ENERO!D20+[15]FEBRERO!D20+[15]MARZO!D20+[15]ABRIL!D20+[15]MAYO!D20+[15]JUNIO!D20+[15]JULIO!D20+[15]AGOSTO!D20+[15]SEPTIEMBRE!D20+[15]OCTUBRE!D20+[15]NOVIEMBRE!D20+[15]DICIEMBRE!D20</f>
        <v>211.27466666666666</v>
      </c>
      <c r="E22" s="79">
        <f>+[15]ENERO!E20+[15]FEBRERO!E20+[15]MARZO!E20+[15]ABRIL!E20+[15]MAYO!E20+[15]JUNIO!E20+[15]JULIO!E20+[15]AGOSTO!E20+[15]SEPTIEMBRE!E20+[15]OCTUBRE!E20+[15]NOVIEMBRE!E20+[15]DICIEMBRE!E20</f>
        <v>34945.253436607964</v>
      </c>
      <c r="F22" s="21">
        <f>+[15]ENERO!F20+[15]FEBRERO!F20+[15]MARZO!F20+[15]ABRIL!F20+[15]MAYO!F20+[15]JUNIO!F20+[15]JULIO!F20+[15]AGOSTO!F20+[15]SEPTIEMBRE!F20+[15]OCTUBRE!F20+[15]NOVIEMBRE!F20+[15]DICIEMBRE!F20</f>
        <v>2668.9255892998954</v>
      </c>
      <c r="G22" s="21">
        <f>+[15]ENERO!G20+[15]FEBRERO!G20+[15]MARZO!G20+[15]ABRIL!G20+[15]MAYO!G20+[15]JUNIO!G20+[15]JULIO!G20+[15]AGOSTO!G20+[15]SEPTIEMBRE!G20+[15]OCTUBRE!G20+[15]NOVIEMBRE!G20+[15]DICIEMBRE!G20</f>
        <v>1662.1135288552507</v>
      </c>
      <c r="H22" s="21">
        <f>+[15]ENERO!H20+[15]FEBRERO!H20+[15]MARZO!H20+[15]ABRIL!H20+[15]MAYO!H20+[15]JUNIO!H20+[15]JULIO!H20+[15]AGOSTO!H20+[15]SEPTIEMBRE!H20+[15]OCTUBRE!H20+[15]NOVIEMBRE!H20+[15]DICIEMBRE!H20</f>
        <v>499.7688458250214</v>
      </c>
      <c r="I22" s="21">
        <f>+[15]ENERO!I20+[15]FEBRERO!I20+[15]MARZO!I20+[15]ABRIL!I20+[15]MAYO!I20+[15]JUNIO!I20+[15]JULIO!I20+[15]AGOSTO!I20+[15]SEPTIEMBRE!I20+[15]OCTUBRE!I20+[15]NOVIEMBRE!I20+[15]DICIEMBRE!I20</f>
        <v>0</v>
      </c>
      <c r="J22" s="22">
        <f t="shared" si="0"/>
        <v>39987.336067254793</v>
      </c>
      <c r="K22" s="104"/>
      <c r="L22" s="92"/>
      <c r="M22" s="94"/>
      <c r="N22" s="95"/>
      <c r="O22" s="95"/>
      <c r="P22" s="106"/>
      <c r="Q22" s="106"/>
    </row>
    <row r="23" spans="1:17" s="71" customFormat="1" ht="20.100000000000001" customHeight="1" x14ac:dyDescent="0.35">
      <c r="A23" s="78" t="s">
        <v>23</v>
      </c>
      <c r="B23" s="21">
        <f>+[15]ENERO!B21+[15]FEBRERO!B21+[15]MARZO!B21+[15]ABRIL!B21+[15]MAYO!B21+[15]JUNIO!B21+[15]JULIO!B21+[15]AGOSTO!B21+[15]SEPTIEMBRE!B21+[15]OCTUBRE!B21+[15]NOVIEMBRE!B21+[15]DICIEMBRE!B21</f>
        <v>3810.0413275343353</v>
      </c>
      <c r="C23" s="21">
        <f>+[15]ENERO!C21+[15]FEBRERO!C21+[15]MARZO!C21+[15]ABRIL!C21+[15]MAYO!C21+[15]JUNIO!C21+[15]JULIO!C21+[15]AGOSTO!C21+[15]SEPTIEMBRE!C21+[15]OCTUBRE!C21+[15]NOVIEMBRE!C21+[15]DICIEMBRE!C21</f>
        <v>15897.279578432295</v>
      </c>
      <c r="D23" s="21">
        <f>+[15]ENERO!D21+[15]FEBRERO!D21+[15]MARZO!D21+[15]ABRIL!D21+[15]MAYO!D21+[15]JUNIO!D21+[15]JULIO!D21+[15]AGOSTO!D21+[15]SEPTIEMBRE!D21+[15]OCTUBRE!D21+[15]NOVIEMBRE!D21+[15]DICIEMBRE!D21</f>
        <v>1181.9159561661604</v>
      </c>
      <c r="E23" s="21">
        <f>+[15]ENERO!E21+[15]FEBRERO!E21+[15]MARZO!E21+[15]ABRIL!E21+[15]MAYO!E21+[15]JUNIO!E21+[15]JULIO!E21+[15]AGOSTO!E21+[15]SEPTIEMBRE!E21+[15]OCTUBRE!E21+[15]NOVIEMBRE!E21+[15]DICIEMBRE!E21</f>
        <v>6601.9447550245904</v>
      </c>
      <c r="F23" s="79">
        <f>+[15]ENERO!F21+[15]FEBRERO!F21+[15]MARZO!F21+[15]ABRIL!F21+[15]MAYO!F21+[15]JUNIO!F21+[15]JULIO!F21+[15]AGOSTO!F21+[15]SEPTIEMBRE!F21+[15]OCTUBRE!F21+[15]NOVIEMBRE!F21+[15]DICIEMBRE!F21</f>
        <v>20143.516541691919</v>
      </c>
      <c r="G23" s="21">
        <f>+[15]ENERO!G21+[15]FEBRERO!G21+[15]MARZO!G21+[15]ABRIL!G21+[15]MAYO!G21+[15]JUNIO!G21+[15]JULIO!G21+[15]AGOSTO!G21+[15]SEPTIEMBRE!G21+[15]OCTUBRE!G21+[15]NOVIEMBRE!G21+[15]DICIEMBRE!G21</f>
        <v>15778.060674146991</v>
      </c>
      <c r="H23" s="21">
        <f>+[15]ENERO!H21+[15]FEBRERO!H21+[15]MARZO!H21+[15]ABRIL!H21+[15]MAYO!H21+[15]JUNIO!H21+[15]JULIO!H21+[15]AGOSTO!H21+[15]SEPTIEMBRE!H21+[15]OCTUBRE!H21+[15]NOVIEMBRE!H21+[15]DICIEMBRE!H21</f>
        <v>609.92981459063765</v>
      </c>
      <c r="I23" s="21">
        <f>+[15]ENERO!I21+[15]FEBRERO!I21+[15]MARZO!I21+[15]ABRIL!I21+[15]MAYO!I21+[15]JUNIO!I21+[15]JULIO!I21+[15]AGOSTO!I21+[15]SEPTIEMBRE!I21+[15]OCTUBRE!I21+[15]NOVIEMBRE!I21+[15]DICIEMBRE!I21</f>
        <v>2587.3113524130795</v>
      </c>
      <c r="J23" s="22">
        <f t="shared" si="0"/>
        <v>66610</v>
      </c>
      <c r="K23" s="104"/>
      <c r="L23" s="92"/>
      <c r="M23" s="94"/>
      <c r="N23" s="95"/>
      <c r="O23" s="95"/>
      <c r="P23" s="106"/>
      <c r="Q23" s="106"/>
    </row>
    <row r="24" spans="1:17" s="71" customFormat="1" ht="20.100000000000001" customHeight="1" x14ac:dyDescent="0.35">
      <c r="A24" s="78" t="s">
        <v>24</v>
      </c>
      <c r="B24" s="21">
        <f>+[15]ENERO!B22+[15]FEBRERO!B22+[15]MARZO!B22+[15]ABRIL!B22+[15]MAYO!B22+[15]JUNIO!B22+[15]JULIO!B22+[15]AGOSTO!B22+[15]SEPTIEMBRE!B22+[15]OCTUBRE!B22+[15]NOVIEMBRE!B22+[15]DICIEMBRE!B22</f>
        <v>45445.898986526066</v>
      </c>
      <c r="C24" s="21">
        <f>+[15]ENERO!C22+[15]FEBRERO!C22+[15]MARZO!C22+[15]ABRIL!C22+[15]MAYO!C22+[15]JUNIO!C22+[15]JULIO!C22+[15]AGOSTO!C22+[15]SEPTIEMBRE!C22+[15]OCTUBRE!C22+[15]NOVIEMBRE!C22+[15]DICIEMBRE!C22</f>
        <v>37767.616737155593</v>
      </c>
      <c r="D24" s="21">
        <f>+[15]ENERO!D22+[15]FEBRERO!D22+[15]MARZO!D22+[15]ABRIL!D22+[15]MAYO!D22+[15]JUNIO!D22+[15]JULIO!D22+[15]AGOSTO!D22+[15]SEPTIEMBRE!D22+[15]OCTUBRE!D22+[15]NOVIEMBRE!D22+[15]DICIEMBRE!D22</f>
        <v>50005.137777271681</v>
      </c>
      <c r="E24" s="79">
        <f>+[15]ENERO!E22+[15]FEBRERO!E22+[15]MARZO!E22+[15]ABRIL!E22+[15]MAYO!E22+[15]JUNIO!E22+[15]JULIO!E22+[15]AGOSTO!E22+[15]SEPTIEMBRE!E22+[15]OCTUBRE!E22+[15]NOVIEMBRE!E22+[15]DICIEMBRE!E22</f>
        <v>87929.614094539749</v>
      </c>
      <c r="F24" s="21">
        <f>+[15]ENERO!F22+[15]FEBRERO!F22+[15]MARZO!F22+[15]ABRIL!F22+[15]MAYO!F22+[15]JUNIO!F22+[15]JULIO!F22+[15]AGOSTO!F22+[15]SEPTIEMBRE!F22+[15]OCTUBRE!F22+[15]NOVIEMBRE!F22+[15]DICIEMBRE!F22</f>
        <v>26847.609589150947</v>
      </c>
      <c r="G24" s="21">
        <f>+[15]ENERO!G22+[15]FEBRERO!G22+[15]MARZO!G22+[15]ABRIL!G22+[15]MAYO!G22+[15]JUNIO!G22+[15]JULIO!G22+[15]AGOSTO!G22+[15]SEPTIEMBRE!G22+[15]OCTUBRE!G22+[15]NOVIEMBRE!G22+[15]DICIEMBRE!G22</f>
        <v>11082.986606052658</v>
      </c>
      <c r="H24" s="21">
        <f>+[15]ENERO!H22+[15]FEBRERO!H22+[15]MARZO!H22+[15]ABRIL!H22+[15]MAYO!H22+[15]JUNIO!H22+[15]JULIO!H22+[15]AGOSTO!H22+[15]SEPTIEMBRE!H22+[15]OCTUBRE!H22+[15]NOVIEMBRE!H22+[15]DICIEMBRE!H22</f>
        <v>37773.378151825054</v>
      </c>
      <c r="I24" s="21">
        <f>+[15]ENERO!I22+[15]FEBRERO!I22+[15]MARZO!I22+[15]ABRIL!I22+[15]MAYO!I22+[15]JUNIO!I22+[15]JULIO!I22+[15]AGOSTO!I22+[15]SEPTIEMBRE!I22+[15]OCTUBRE!I22+[15]NOVIEMBRE!I22+[15]DICIEMBRE!I22</f>
        <v>12882.976293005237</v>
      </c>
      <c r="J24" s="22">
        <f t="shared" si="0"/>
        <v>309735.21823552699</v>
      </c>
      <c r="K24" s="104"/>
      <c r="L24" s="92"/>
      <c r="M24" s="94"/>
      <c r="N24" s="95"/>
      <c r="O24" s="95"/>
      <c r="P24" s="106"/>
      <c r="Q24" s="106"/>
    </row>
    <row r="25" spans="1:17" s="71" customFormat="1" ht="20.100000000000001" customHeight="1" x14ac:dyDescent="0.35">
      <c r="A25" s="78" t="s">
        <v>91</v>
      </c>
      <c r="B25" s="21">
        <f>+[15]ENERO!B23+[15]FEBRERO!B23+[15]MARZO!B23+[15]ABRIL!B23+[15]MAYO!B23+[15]JUNIO!B23+[15]JULIO!B23+[15]AGOSTO!B23+[15]SEPTIEMBRE!B23+[15]OCTUBRE!B23+[15]NOVIEMBRE!B23+[15]DICIEMBRE!B23</f>
        <v>0</v>
      </c>
      <c r="C25" s="21">
        <f>+[15]ENERO!C23+[15]FEBRERO!C23+[15]MARZO!C23+[15]ABRIL!C23+[15]MAYO!C23+[15]JUNIO!C23+[15]JULIO!C23+[15]AGOSTO!C23+[15]SEPTIEMBRE!C23+[15]OCTUBRE!C23+[15]NOVIEMBRE!C23+[15]DICIEMBRE!C23</f>
        <v>1224.8298017771704</v>
      </c>
      <c r="D25" s="21">
        <f>+[15]ENERO!D23+[15]FEBRERO!D23+[15]MARZO!D23+[15]ABRIL!D23+[15]MAYO!D23+[15]JUNIO!D23+[15]JULIO!D23+[15]AGOSTO!D23+[15]SEPTIEMBRE!D23+[15]OCTUBRE!D23+[15]NOVIEMBRE!D23+[15]DICIEMBRE!D23</f>
        <v>9.295774647887324</v>
      </c>
      <c r="E25" s="21">
        <f>+[15]ENERO!E23+[15]FEBRERO!E23+[15]MARZO!E23+[15]ABRIL!E23+[15]MAYO!E23+[15]JUNIO!E23+[15]JULIO!E23+[15]AGOSTO!E23+[15]SEPTIEMBRE!E23+[15]OCTUBRE!E23+[15]NOVIEMBRE!E23+[15]DICIEMBRE!E23</f>
        <v>54.911483253588514</v>
      </c>
      <c r="F25" s="21">
        <f>+[15]ENERO!F23+[15]FEBRERO!F23+[15]MARZO!F23+[15]ABRIL!F23+[15]MAYO!F23+[15]JUNIO!F23+[15]JULIO!F23+[15]AGOSTO!F23+[15]SEPTIEMBRE!F23+[15]OCTUBRE!F23+[15]NOVIEMBRE!F23+[15]DICIEMBRE!F23</f>
        <v>581.81818181818176</v>
      </c>
      <c r="G25" s="21">
        <f>+[15]ENERO!G23+[15]FEBRERO!G23+[15]MARZO!G23+[15]ABRIL!G23+[15]MAYO!G23+[15]JUNIO!G23+[15]JULIO!G23+[15]AGOSTO!G23+[15]SEPTIEMBRE!G23+[15]OCTUBRE!G23+[15]NOVIEMBRE!G23+[15]DICIEMBRE!G23</f>
        <v>150</v>
      </c>
      <c r="H25" s="21">
        <f>+[15]ENERO!H23+[15]FEBRERO!H23+[15]MARZO!H23+[15]ABRIL!H23+[15]MAYO!H23+[15]JUNIO!H23+[15]JULIO!H23+[15]AGOSTO!H23+[15]SEPTIEMBRE!H23+[15]OCTUBRE!H23+[15]NOVIEMBRE!H23+[15]DICIEMBRE!H23</f>
        <v>6.0000000000000009</v>
      </c>
      <c r="I25" s="21">
        <f>+[15]ENERO!I23+[15]FEBRERO!I23+[15]MARZO!I23+[15]ABRIL!I23+[15]MAYO!I23+[15]JUNIO!I23+[15]JULIO!I23+[15]AGOSTO!I23+[15]SEPTIEMBRE!I23+[15]OCTUBRE!I23+[15]NOVIEMBRE!I23+[15]DICIEMBRE!I23</f>
        <v>934.14475850317217</v>
      </c>
      <c r="J25" s="22">
        <f t="shared" si="0"/>
        <v>2961</v>
      </c>
      <c r="K25" s="104"/>
      <c r="L25" s="92"/>
      <c r="M25" s="94"/>
      <c r="N25" s="95"/>
      <c r="O25" s="95"/>
      <c r="P25" s="106"/>
      <c r="Q25" s="106"/>
    </row>
    <row r="26" spans="1:17" s="71" customFormat="1" ht="20.100000000000001" customHeight="1" x14ac:dyDescent="0.25">
      <c r="A26" s="78" t="s">
        <v>25</v>
      </c>
      <c r="B26" s="21">
        <f>+[15]ENERO!B24+[15]FEBRERO!B24+[15]MARZO!B24+[15]ABRIL!B24+[15]MAYO!B24+[15]JUNIO!B24+[15]JULIO!B24+[15]AGOSTO!B24+[15]SEPTIEMBRE!B24+[15]OCTUBRE!B24+[15]NOVIEMBRE!B24+[15]DICIEMBRE!B24</f>
        <v>6686.9234853550306</v>
      </c>
      <c r="C26" s="21">
        <f>+[15]ENERO!C24+[15]FEBRERO!C24+[15]MARZO!C24+[15]ABRIL!C24+[15]MAYO!C24+[15]JUNIO!C24+[15]JULIO!C24+[15]AGOSTO!C24+[15]SEPTIEMBRE!C24+[15]OCTUBRE!C24+[15]NOVIEMBRE!C24+[15]DICIEMBRE!C24</f>
        <v>1703.9424254255202</v>
      </c>
      <c r="D26" s="21">
        <f>+[15]ENERO!D24+[15]FEBRERO!D24+[15]MARZO!D24+[15]ABRIL!D24+[15]MAYO!D24+[15]JUNIO!D24+[15]JULIO!D24+[15]AGOSTO!D24+[15]SEPTIEMBRE!D24+[15]OCTUBRE!D24+[15]NOVIEMBRE!D24+[15]DICIEMBRE!D24</f>
        <v>5720.7565189486695</v>
      </c>
      <c r="E26" s="21">
        <f>+[15]ENERO!E24+[15]FEBRERO!E24+[15]MARZO!E24+[15]ABRIL!E24+[15]MAYO!E24+[15]JUNIO!E24+[15]JULIO!E24+[15]AGOSTO!E24+[15]SEPTIEMBRE!E24+[15]OCTUBRE!E24+[15]NOVIEMBRE!E24+[15]DICIEMBRE!E24</f>
        <v>9327.173196134403</v>
      </c>
      <c r="F26" s="21">
        <f>+[15]ENERO!F24+[15]FEBRERO!F24+[15]MARZO!F24+[15]ABRIL!F24+[15]MAYO!F24+[15]JUNIO!F24+[15]JULIO!F24+[15]AGOSTO!F24+[15]SEPTIEMBRE!F24+[15]OCTUBRE!F24+[15]NOVIEMBRE!F24+[15]DICIEMBRE!F24</f>
        <v>5165.0455699492995</v>
      </c>
      <c r="G26" s="21">
        <f>+[15]ENERO!G24+[15]FEBRERO!G24+[15]MARZO!G24+[15]ABRIL!G24+[15]MAYO!G24+[15]JUNIO!G24+[15]JULIO!G24+[15]AGOSTO!G24+[15]SEPTIEMBRE!G24+[15]OCTUBRE!G24+[15]NOVIEMBRE!G24+[15]DICIEMBRE!G24</f>
        <v>4541.3288245683198</v>
      </c>
      <c r="H26" s="21">
        <f>+[15]ENERO!H24+[15]FEBRERO!H24+[15]MARZO!H24+[15]ABRIL!H24+[15]MAYO!H24+[15]JUNIO!H24+[15]JULIO!H24+[15]AGOSTO!H24+[15]SEPTIEMBRE!H24+[15]OCTUBRE!H24+[15]NOVIEMBRE!H24+[15]DICIEMBRE!H24</f>
        <v>17466.538918650047</v>
      </c>
      <c r="I26" s="21">
        <f>+[15]ENERO!I24+[15]FEBRERO!I24+[15]MARZO!I24+[15]ABRIL!I24+[15]MAYO!I24+[15]JUNIO!I24+[15]JULIO!I24+[15]AGOSTO!I24+[15]SEPTIEMBRE!I24+[15]OCTUBRE!I24+[15]NOVIEMBRE!I24+[15]DICIEMBRE!I24</f>
        <v>562.29106096871408</v>
      </c>
      <c r="J26" s="22">
        <f t="shared" si="0"/>
        <v>51174.000000000007</v>
      </c>
      <c r="K26" s="104"/>
      <c r="L26" s="92"/>
      <c r="M26" s="105"/>
      <c r="N26" s="95"/>
      <c r="O26" s="95"/>
      <c r="P26" s="106"/>
      <c r="Q26" s="106"/>
    </row>
    <row r="27" spans="1:17" s="81" customFormat="1" ht="20.100000000000001" customHeight="1" x14ac:dyDescent="0.35">
      <c r="A27" s="78" t="s">
        <v>26</v>
      </c>
      <c r="B27" s="79">
        <f>+[15]ENERO!B25+[15]FEBRERO!B25+[15]MARZO!B25+[15]ABRIL!B25+[15]MAYO!B25+[15]JUNIO!B25+[15]JULIO!B25+[15]AGOSTO!B25+[15]SEPTIEMBRE!B25+[15]OCTUBRE!B25+[15]NOVIEMBRE!B25+[15]DICIEMBRE!B25</f>
        <v>0</v>
      </c>
      <c r="C27" s="79">
        <f>+[15]ENERO!C25+[15]FEBRERO!C25+[15]MARZO!C25+[15]ABRIL!C25+[15]MAYO!C25+[15]JUNIO!C25+[15]JULIO!C25+[15]AGOSTO!C25+[15]SEPTIEMBRE!C25+[15]OCTUBRE!C25+[15]NOVIEMBRE!C25+[15]DICIEMBRE!C25</f>
        <v>9</v>
      </c>
      <c r="D27" s="79">
        <f>+[15]ENERO!D25+[15]FEBRERO!D25+[15]MARZO!D25+[15]ABRIL!D25+[15]MAYO!D25+[15]JUNIO!D25+[15]JULIO!D25+[15]AGOSTO!D25+[15]SEPTIEMBRE!D25+[15]OCTUBRE!D25+[15]NOVIEMBRE!D25+[15]DICIEMBRE!D25</f>
        <v>0</v>
      </c>
      <c r="E27" s="79">
        <v>3800</v>
      </c>
      <c r="F27" s="79">
        <v>14</v>
      </c>
      <c r="G27" s="79">
        <f>+[15]ENERO!G25+[15]FEBRERO!G25+[15]MARZO!G25+[15]ABRIL!G25+[15]MAYO!G25+[15]JUNIO!G25+[15]JULIO!G25+[15]AGOSTO!G25+[15]SEPTIEMBRE!G25+[15]OCTUBRE!G25+[15]NOVIEMBRE!G25+[15]DICIEMBRE!G25</f>
        <v>67</v>
      </c>
      <c r="H27" s="79">
        <f>+[15]ENERO!H25+[15]FEBRERO!H25+[15]MARZO!H25+[15]ABRIL!H25+[15]MAYO!H25+[15]JUNIO!H25+[15]JULIO!H25+[15]AGOSTO!H25+[15]SEPTIEMBRE!H25+[15]OCTUBRE!H25+[15]NOVIEMBRE!H25+[15]DICIEMBRE!H25</f>
        <v>0</v>
      </c>
      <c r="I27" s="79">
        <f>+[15]ENERO!I25+[15]FEBRERO!I25+[15]MARZO!I25+[15]ABRIL!I25+[15]MAYO!I25+[15]JUNIO!I25+[15]JULIO!I25+[15]AGOSTO!I25+[15]SEPTIEMBRE!I25+[15]OCTUBRE!I25+[15]NOVIEMBRE!I25+[15]DICIEMBRE!I25</f>
        <v>0</v>
      </c>
      <c r="J27" s="80">
        <f>SUM(B27:H27)</f>
        <v>3890</v>
      </c>
      <c r="K27" s="104"/>
      <c r="L27" s="92"/>
      <c r="M27" s="94"/>
      <c r="N27" s="95"/>
      <c r="O27" s="95"/>
      <c r="P27" s="106"/>
      <c r="Q27" s="106"/>
    </row>
    <row r="28" spans="1:17" s="71" customFormat="1" ht="20.100000000000001" customHeight="1" x14ac:dyDescent="0.35">
      <c r="A28" s="78" t="s">
        <v>27</v>
      </c>
      <c r="B28" s="21">
        <f>+[15]ENERO!B26+[15]FEBRERO!B26+[15]MARZO!B26+[15]ABRIL!B26+[15]MAYO!B26+[15]JUNIO!B26+[15]JULIO!B26+[15]AGOSTO!B26+[15]SEPTIEMBRE!B26+[15]OCTUBRE!B26+[15]NOVIEMBRE!B26+[15]DICIEMBRE!B26</f>
        <v>4193.5410477398036</v>
      </c>
      <c r="C28" s="21">
        <f>+[15]ENERO!C26+[15]FEBRERO!C26+[15]MARZO!C26+[15]ABRIL!C26+[15]MAYO!C26+[15]JUNIO!C26+[15]JULIO!C26+[15]AGOSTO!C26+[15]SEPTIEMBRE!C26+[15]OCTUBRE!C26+[15]NOVIEMBRE!C26+[15]DICIEMBRE!C26</f>
        <v>9937.5088298036171</v>
      </c>
      <c r="D28" s="21">
        <f>+[15]ENERO!D26+[15]FEBRERO!D26+[15]MARZO!D26+[15]ABRIL!D26+[15]MAYO!D26+[15]JUNIO!D26+[15]JULIO!D26+[15]AGOSTO!D26+[15]SEPTIEMBRE!D26+[15]OCTUBRE!D26+[15]NOVIEMBRE!D26+[15]DICIEMBRE!D26</f>
        <v>7830.1942754349475</v>
      </c>
      <c r="E28" s="21">
        <f>+[15]ENERO!E26+[15]FEBRERO!E26+[15]MARZO!E26+[15]ABRIL!E26+[15]MAYO!E26+[15]JUNIO!E26+[15]JULIO!E26+[15]AGOSTO!E26+[15]SEPTIEMBRE!E26+[15]OCTUBRE!E26+[15]NOVIEMBRE!E26+[15]DICIEMBRE!E26</f>
        <v>7415.6882383511083</v>
      </c>
      <c r="F28" s="79">
        <f>+[15]ENERO!F26+[15]FEBRERO!F26+[15]MARZO!F26+[15]ABRIL!F26+[15]MAYO!F26+[15]JUNIO!F26+[15]JULIO!F26+[15]AGOSTO!F26+[15]SEPTIEMBRE!F26+[15]OCTUBRE!F26+[15]NOVIEMBRE!F26+[15]DICIEMBRE!F26</f>
        <v>19861.805006001785</v>
      </c>
      <c r="G28" s="21">
        <f>+[15]ENERO!G26+[15]FEBRERO!G26+[15]MARZO!G26+[15]ABRIL!G26+[15]MAYO!G26+[15]JUNIO!G26+[15]JULIO!G26+[15]AGOSTO!G26+[15]SEPTIEMBRE!G26+[15]OCTUBRE!G26+[15]NOVIEMBRE!G26+[15]DICIEMBRE!G26</f>
        <v>6257.8042819347593</v>
      </c>
      <c r="H28" s="21">
        <f>+[15]ENERO!H26+[15]FEBRERO!H26+[15]MARZO!H26+[15]ABRIL!H26+[15]MAYO!H26+[15]JUNIO!H26+[15]JULIO!H26+[15]AGOSTO!H26+[15]SEPTIEMBRE!H26+[15]OCTUBRE!H26+[15]NOVIEMBRE!H26+[15]DICIEMBRE!H26</f>
        <v>7203.4504766976852</v>
      </c>
      <c r="I28" s="21">
        <f>+[15]ENERO!I26+[15]FEBRERO!I26+[15]MARZO!I26+[15]ABRIL!I26+[15]MAYO!I26+[15]JUNIO!I26+[15]JULIO!I26+[15]AGOSTO!I26+[15]SEPTIEMBRE!I26+[15]OCTUBRE!I26+[15]NOVIEMBRE!I26+[15]DICIEMBRE!I26</f>
        <v>7403.9690978852523</v>
      </c>
      <c r="J28" s="22">
        <f t="shared" si="0"/>
        <v>70103.96125384896</v>
      </c>
      <c r="K28" s="104"/>
      <c r="L28" s="92"/>
      <c r="M28" s="94"/>
      <c r="N28" s="95"/>
      <c r="O28" s="95"/>
      <c r="P28" s="106"/>
      <c r="Q28" s="106"/>
    </row>
    <row r="29" spans="1:17" s="71" customFormat="1" ht="20.100000000000001" customHeight="1" x14ac:dyDescent="0.35">
      <c r="A29" s="78" t="s">
        <v>28</v>
      </c>
      <c r="B29" s="21">
        <f>+[15]ENERO!B27+[15]FEBRERO!B27+[15]MARZO!B27+[15]ABRIL!B27+[15]MAYO!B27+[15]JUNIO!B27+[15]JULIO!B27+[15]AGOSTO!B27+[15]SEPTIEMBRE!B27+[15]OCTUBRE!B27+[15]NOVIEMBRE!B27+[15]DICIEMBRE!B27</f>
        <v>1675.3668074296706</v>
      </c>
      <c r="C29" s="21">
        <f>+[15]ENERO!C27+[15]FEBRERO!C27+[15]MARZO!C27+[15]ABRIL!C27+[15]MAYO!C27+[15]JUNIO!C27+[15]JULIO!C27+[15]AGOSTO!C27+[15]SEPTIEMBRE!C27+[15]OCTUBRE!C27+[15]NOVIEMBRE!C27+[15]DICIEMBRE!C27</f>
        <v>207.84920558661679</v>
      </c>
      <c r="D29" s="21">
        <f>+[15]ENERO!D27+[15]FEBRERO!D27+[15]MARZO!D27+[15]ABRIL!D27+[15]MAYO!D27+[15]JUNIO!D27+[15]JULIO!D27+[15]AGOSTO!D27+[15]SEPTIEMBRE!D27+[15]OCTUBRE!D27+[15]NOVIEMBRE!D27+[15]DICIEMBRE!D27</f>
        <v>1002.6038521610103</v>
      </c>
      <c r="E29" s="21">
        <f>+[15]ENERO!E27+[15]FEBRERO!E27+[15]MARZO!E27+[15]ABRIL!E27+[15]MAYO!E27+[15]JUNIO!E27+[15]JULIO!E27+[15]AGOSTO!E27+[15]SEPTIEMBRE!E27+[15]OCTUBRE!E27+[15]NOVIEMBRE!E27+[15]DICIEMBRE!E27</f>
        <v>4457.6253102355768</v>
      </c>
      <c r="F29" s="21">
        <f>+[15]ENERO!F27+[15]FEBRERO!F27+[15]MARZO!F27+[15]ABRIL!F27+[15]MAYO!F27+[15]JUNIO!F27+[15]JULIO!F27+[15]AGOSTO!F27+[15]SEPTIEMBRE!F27+[15]OCTUBRE!F27+[15]NOVIEMBRE!F27+[15]DICIEMBRE!F27</f>
        <v>744.00338623622702</v>
      </c>
      <c r="G29" s="21">
        <f>+[15]ENERO!G27+[15]FEBRERO!G27+[15]MARZO!G27+[15]ABRIL!G27+[15]MAYO!G27+[15]JUNIO!G27+[15]JULIO!G27+[15]AGOSTO!G27+[15]SEPTIEMBRE!G27+[15]OCTUBRE!G27+[15]NOVIEMBRE!G27+[15]DICIEMBRE!G27</f>
        <v>1205.7126980687849</v>
      </c>
      <c r="H29" s="79">
        <f>+[15]ENERO!H27+[15]FEBRERO!H27+[15]MARZO!H27+[15]ABRIL!H27+[15]MAYO!H27+[15]JUNIO!H27+[15]JULIO!H27+[15]AGOSTO!H27+[15]SEPTIEMBRE!H27+[15]OCTUBRE!H27+[15]NOVIEMBRE!H27+[15]DICIEMBRE!H27</f>
        <v>7317.4188729483567</v>
      </c>
      <c r="I29" s="21">
        <f>+[15]ENERO!I27+[15]FEBRERO!I27+[15]MARZO!I27+[15]ABRIL!I27+[15]MAYO!I27+[15]JUNIO!I27+[15]JULIO!I27+[15]AGOSTO!I27+[15]SEPTIEMBRE!I27+[15]OCTUBRE!I27+[15]NOVIEMBRE!I27+[15]DICIEMBRE!I27</f>
        <v>1497.9198673337605</v>
      </c>
      <c r="J29" s="22">
        <f t="shared" si="0"/>
        <v>18108.500000000004</v>
      </c>
      <c r="K29" s="104"/>
      <c r="L29" s="92"/>
      <c r="M29" s="94"/>
      <c r="N29" s="95"/>
      <c r="O29" s="95"/>
      <c r="P29" s="106"/>
      <c r="Q29" s="106"/>
    </row>
    <row r="30" spans="1:17" s="71" customFormat="1" ht="20.100000000000001" customHeight="1" x14ac:dyDescent="0.35">
      <c r="A30" s="78" t="s">
        <v>29</v>
      </c>
      <c r="B30" s="21">
        <f>+[15]ENERO!B28+[15]FEBRERO!B28+[15]MARZO!B28+[15]ABRIL!B28+[15]MAYO!B28+[15]JUNIO!B28+[15]JULIO!B28+[15]AGOSTO!B28+[15]SEPTIEMBRE!B28+[15]OCTUBRE!B28+[15]NOVIEMBRE!B28+[15]DICIEMBRE!B28</f>
        <v>4240.7255262118351</v>
      </c>
      <c r="C30" s="21">
        <f>+[15]ENERO!C28+[15]FEBRERO!C28+[15]MARZO!C28+[15]ABRIL!C28+[15]MAYO!C28+[15]JUNIO!C28+[15]JULIO!C28+[15]AGOSTO!C28+[15]SEPTIEMBRE!C28+[15]OCTUBRE!C28+[15]NOVIEMBRE!C28+[15]DICIEMBRE!C28</f>
        <v>2</v>
      </c>
      <c r="D30" s="21">
        <f>+[15]ENERO!D28+[15]FEBRERO!D28+[15]MARZO!D28+[15]ABRIL!D28+[15]MAYO!D28+[15]JUNIO!D28+[15]JULIO!D28+[15]AGOSTO!D28+[15]SEPTIEMBRE!D28+[15]OCTUBRE!D28+[15]NOVIEMBRE!D28+[15]DICIEMBRE!D28</f>
        <v>3090.3128864838486</v>
      </c>
      <c r="E30" s="21">
        <f>+[15]ENERO!E28+[15]FEBRERO!E28+[15]MARZO!E28+[15]ABRIL!E28+[15]MAYO!E28+[15]JUNIO!E28+[15]JULIO!E28+[15]AGOSTO!E28+[15]SEPTIEMBRE!E28+[15]OCTUBRE!E28+[15]NOVIEMBRE!E28+[15]DICIEMBRE!E28</f>
        <v>6316.7415494237366</v>
      </c>
      <c r="F30" s="21">
        <f>+[15]ENERO!F28+[15]FEBRERO!F28+[15]MARZO!F28+[15]ABRIL!F28+[15]MAYO!F28+[15]JUNIO!F28+[15]JULIO!F28+[15]AGOSTO!F28+[15]SEPTIEMBRE!F28+[15]OCTUBRE!F28+[15]NOVIEMBRE!F28+[15]DICIEMBRE!F28</f>
        <v>15459.053723134408</v>
      </c>
      <c r="G30" s="21">
        <f>+[15]ENERO!G28+[15]FEBRERO!G28+[15]MARZO!G28+[15]ABRIL!G28+[15]MAYO!G28+[15]JUNIO!G28+[15]JULIO!G28+[15]AGOSTO!G28+[15]SEPTIEMBRE!G28+[15]OCTUBRE!G28+[15]NOVIEMBRE!G28+[15]DICIEMBRE!G28</f>
        <v>14958.464276858978</v>
      </c>
      <c r="H30" s="79">
        <f>+[15]ENERO!H28+[15]FEBRERO!H28+[15]MARZO!H28+[15]ABRIL!H28+[15]MAYO!H28+[15]JUNIO!H28+[15]JULIO!H28+[15]AGOSTO!H28+[15]SEPTIEMBRE!H28+[15]OCTUBRE!H28+[15]NOVIEMBRE!H28+[15]DICIEMBRE!H28</f>
        <v>20245.015884325876</v>
      </c>
      <c r="I30" s="21">
        <f>+[15]ENERO!I28+[15]FEBRERO!I28+[15]MARZO!I28+[15]ABRIL!I28+[15]MAYO!I28+[15]JUNIO!I28+[15]JULIO!I28+[15]AGOSTO!I28+[15]SEPTIEMBRE!I28+[15]OCTUBRE!I28+[15]NOVIEMBRE!I28+[15]DICIEMBRE!I28</f>
        <v>43.571224803262318</v>
      </c>
      <c r="J30" s="22">
        <f t="shared" si="0"/>
        <v>64355.885071241944</v>
      </c>
      <c r="K30" s="104"/>
      <c r="L30" s="92"/>
      <c r="M30" s="94"/>
      <c r="N30" s="95"/>
      <c r="O30" s="95"/>
      <c r="P30" s="106"/>
      <c r="Q30" s="106"/>
    </row>
    <row r="31" spans="1:17" s="71" customFormat="1" ht="20.100000000000001" customHeight="1" x14ac:dyDescent="0.35">
      <c r="A31" s="78" t="s">
        <v>30</v>
      </c>
      <c r="B31" s="21">
        <f>+[15]ENERO!B29+[15]FEBRERO!B29+[15]MARZO!B29+[15]ABRIL!B29+[15]MAYO!B29+[15]JUNIO!B29+[15]JULIO!B29+[15]AGOSTO!B29+[15]SEPTIEMBRE!B29+[15]OCTUBRE!B29+[15]NOVIEMBRE!B29+[15]DICIEMBRE!B29</f>
        <v>1232.3567843943879</v>
      </c>
      <c r="C31" s="21">
        <f>+[15]ENERO!C29+[15]FEBRERO!C29+[15]MARZO!C29+[15]ABRIL!C29+[15]MAYO!C29+[15]JUNIO!C29+[15]JULIO!C29+[15]AGOSTO!C29+[15]SEPTIEMBRE!C29+[15]OCTUBRE!C29+[15]NOVIEMBRE!C29+[15]DICIEMBRE!C29</f>
        <v>12.793103448275861</v>
      </c>
      <c r="D31" s="21">
        <f>+[15]ENERO!D29+[15]FEBRERO!D29+[15]MARZO!D29+[15]ABRIL!D29+[15]MAYO!D29+[15]JUNIO!D29+[15]JULIO!D29+[15]AGOSTO!D29+[15]SEPTIEMBRE!D29+[15]OCTUBRE!D29+[15]NOVIEMBRE!D29+[15]DICIEMBRE!D29</f>
        <v>132.07113751720149</v>
      </c>
      <c r="E31" s="196">
        <f>+[15]ENERO!E29+[15]FEBRERO!E29+[15]MARZO!E29+[15]ABRIL!E29+[15]MAYO!E29+[15]JUNIO!E29+[15]JULIO!E29+[15]AGOSTO!E29+[15]SEPTIEMBRE!E29+[15]OCTUBRE!E29+[15]NOVIEMBRE!E29+[15]DICIEMBRE!E29</f>
        <v>2427.9855478694899</v>
      </c>
      <c r="F31" s="21">
        <f>+[15]ENERO!F29+[15]FEBRERO!F29+[15]MARZO!F29+[15]ABRIL!F29+[15]MAYO!F29+[15]JUNIO!F29+[15]JULIO!F29+[15]AGOSTO!F29+[15]SEPTIEMBRE!F29+[15]OCTUBRE!F29+[15]NOVIEMBRE!F29+[15]DICIEMBRE!F29</f>
        <v>2078.7247155174082</v>
      </c>
      <c r="G31" s="21">
        <f>+[15]ENERO!G29+[15]FEBRERO!G29+[15]MARZO!G29+[15]ABRIL!G29+[15]MAYO!G29+[15]JUNIO!G29+[15]JULIO!G29+[15]AGOSTO!G29+[15]SEPTIEMBRE!G29+[15]OCTUBRE!G29+[15]NOVIEMBRE!G29+[15]DICIEMBRE!G29</f>
        <v>809.36956259311251</v>
      </c>
      <c r="H31" s="21">
        <f>+[15]ENERO!H29+[15]FEBRERO!H29+[15]MARZO!H29+[15]ABRIL!H29+[15]MAYO!H29+[15]JUNIO!H29+[15]JULIO!H29+[15]AGOSTO!H29+[15]SEPTIEMBRE!H29+[15]OCTUBRE!H29+[15]NOVIEMBRE!H29+[15]DICIEMBRE!H29</f>
        <v>552.46603471911624</v>
      </c>
      <c r="I31" s="21">
        <f>+[15]ENERO!I29+[15]FEBRERO!I29+[15]MARZO!I29+[15]ABRIL!I29+[15]MAYO!I29+[15]JUNIO!I29+[15]JULIO!I29+[15]AGOSTO!I29+[15]SEPTIEMBRE!I29+[15]OCTUBRE!I29+[15]NOVIEMBRE!I29+[15]DICIEMBRE!I29</f>
        <v>73.233113941007559</v>
      </c>
      <c r="J31" s="22">
        <f t="shared" si="0"/>
        <v>7319</v>
      </c>
      <c r="K31" s="104"/>
      <c r="L31" s="92"/>
      <c r="M31" s="94"/>
      <c r="N31" s="95"/>
      <c r="O31" s="95"/>
      <c r="P31" s="106"/>
      <c r="Q31" s="106"/>
    </row>
    <row r="32" spans="1:17" s="71" customFormat="1" ht="20.100000000000001" customHeight="1" x14ac:dyDescent="0.35">
      <c r="A32" s="78" t="s">
        <v>31</v>
      </c>
      <c r="B32" s="21">
        <f>+[15]ENERO!B30+[15]FEBRERO!B30+[15]MARZO!B30+[15]ABRIL!B30+[15]MAYO!B30+[15]JUNIO!B30+[15]JULIO!B30+[15]AGOSTO!B30+[15]SEPTIEMBRE!B30+[15]OCTUBRE!B30+[15]NOVIEMBRE!B30+[15]DICIEMBRE!B30</f>
        <v>341.63078267804752</v>
      </c>
      <c r="C32" s="21">
        <f>+[15]ENERO!C30+[15]FEBRERO!C30+[15]MARZO!C30+[15]ABRIL!C30+[15]MAYO!C30+[15]JUNIO!C30+[15]JULIO!C30+[15]AGOSTO!C30+[15]SEPTIEMBRE!C30+[15]OCTUBRE!C30+[15]NOVIEMBRE!C30+[15]DICIEMBRE!C30</f>
        <v>49.281197255914996</v>
      </c>
      <c r="D32" s="21">
        <f>+[15]ENERO!D30+[15]FEBRERO!D30+[15]MARZO!D30+[15]ABRIL!D30+[15]MAYO!D30+[15]JUNIO!D30+[15]JULIO!D30+[15]AGOSTO!D30+[15]SEPTIEMBRE!D30+[15]OCTUBRE!D30+[15]NOVIEMBRE!D30+[15]DICIEMBRE!D30</f>
        <v>4.7351247600767756</v>
      </c>
      <c r="E32" s="196">
        <f>+[15]ENERO!E30+[15]FEBRERO!E30+[15]MARZO!E30+[15]ABRIL!E30+[15]MAYO!E30+[15]JUNIO!E30+[15]JULIO!E30+[15]AGOSTO!E30+[15]SEPTIEMBRE!E30+[15]OCTUBRE!E30+[15]NOVIEMBRE!E30+[15]DICIEMBRE!E30</f>
        <v>15451.011727774738</v>
      </c>
      <c r="F32" s="21">
        <f>+[15]ENERO!F30+[15]FEBRERO!F30+[15]MARZO!F30+[15]ABRIL!F30+[15]MAYO!F30+[15]JUNIO!F30+[15]JULIO!F30+[15]AGOSTO!F30+[15]SEPTIEMBRE!F30+[15]OCTUBRE!F30+[15]NOVIEMBRE!F30+[15]DICIEMBRE!F30</f>
        <v>45.150245047754353</v>
      </c>
      <c r="G32" s="21">
        <f>+[15]ENERO!G30+[15]FEBRERO!G30+[15]MARZO!G30+[15]ABRIL!G30+[15]MAYO!G30+[15]JUNIO!G30+[15]JULIO!G30+[15]AGOSTO!G30+[15]SEPTIEMBRE!G30+[15]OCTUBRE!G30+[15]NOVIEMBRE!G30+[15]DICIEMBRE!G30</f>
        <v>0</v>
      </c>
      <c r="H32" s="21">
        <f>+[15]ENERO!H30+[15]FEBRERO!H30+[15]MARZO!H30+[15]ABRIL!H30+[15]MAYO!H30+[15]JUNIO!H30+[15]JULIO!H30+[15]AGOSTO!H30+[15]SEPTIEMBRE!H30+[15]OCTUBRE!H30+[15]NOVIEMBRE!H30+[15]DICIEMBRE!H30</f>
        <v>10.109702753467293</v>
      </c>
      <c r="I32" s="21">
        <f>+[15]ENERO!I30+[15]FEBRERO!I30+[15]MARZO!I30+[15]ABRIL!I30+[15]MAYO!I30+[15]JUNIO!I30+[15]JULIO!I30+[15]AGOSTO!I30+[15]SEPTIEMBRE!I30+[15]OCTUBRE!I30+[15]NOVIEMBRE!I30+[15]DICIEMBRE!I30</f>
        <v>50.68121973000045</v>
      </c>
      <c r="J32" s="22">
        <f t="shared" si="0"/>
        <v>15952.599999999999</v>
      </c>
      <c r="K32" s="104"/>
      <c r="L32" s="92"/>
      <c r="M32" s="94"/>
      <c r="N32" s="95"/>
      <c r="O32" s="95"/>
      <c r="P32" s="106"/>
      <c r="Q32" s="106"/>
    </row>
    <row r="33" spans="1:17" s="71" customFormat="1" ht="20.100000000000001" customHeight="1" x14ac:dyDescent="0.35">
      <c r="A33" s="78" t="s">
        <v>32</v>
      </c>
      <c r="B33" s="21">
        <f>+[15]ENERO!B31+[15]FEBRERO!B31+[15]MARZO!B31+[15]ABRIL!B31+[15]MAYO!B31+[15]JUNIO!B31+[15]JULIO!B31+[15]AGOSTO!B31+[15]SEPTIEMBRE!B31+[15]OCTUBRE!B31+[15]NOVIEMBRE!B31+[15]DICIEMBRE!B31</f>
        <v>11.451612903225806</v>
      </c>
      <c r="C33" s="21">
        <f>+[15]ENERO!C31+[15]FEBRERO!C31+[15]MARZO!C31+[15]ABRIL!C31+[15]MAYO!C31+[15]JUNIO!C31+[15]JULIO!C31+[15]AGOSTO!C31+[15]SEPTIEMBRE!C31+[15]OCTUBRE!C31+[15]NOVIEMBRE!C31+[15]DICIEMBRE!C31</f>
        <v>15.157385860134788</v>
      </c>
      <c r="D33" s="21">
        <f>+[15]ENERO!D31+[15]FEBRERO!D31+[15]MARZO!D31+[15]ABRIL!D31+[15]MAYO!D31+[15]JUNIO!D31+[15]JULIO!D31+[15]AGOSTO!D31+[15]SEPTIEMBRE!D31+[15]OCTUBRE!D31+[15]NOVIEMBRE!D31+[15]DICIEMBRE!D31</f>
        <v>0</v>
      </c>
      <c r="E33" s="196">
        <f>+[15]ENERO!E31+[15]FEBRERO!E31+[15]MARZO!E31+[15]ABRIL!E31+[15]MAYO!E31+[15]JUNIO!E31+[15]JULIO!E31+[15]AGOSTO!E31+[15]SEPTIEMBRE!E31+[15]OCTUBRE!E31+[15]NOVIEMBRE!E31+[15]DICIEMBRE!E31</f>
        <v>7537.2975929978102</v>
      </c>
      <c r="F33" s="21">
        <f>+[15]ENERO!F31+[15]FEBRERO!F31+[15]MARZO!F31+[15]ABRIL!F31+[15]MAYO!F31+[15]JUNIO!F31+[15]JULIO!F31+[15]AGOSTO!F31+[15]SEPTIEMBRE!F31+[15]OCTUBRE!F31+[15]NOVIEMBRE!F31+[15]DICIEMBRE!F31</f>
        <v>1998.7680635346865</v>
      </c>
      <c r="G33" s="21">
        <f>+[15]ENERO!G31+[15]FEBRERO!G31+[15]MARZO!G31+[15]ABRIL!G31+[15]MAYO!G31+[15]JUNIO!G31+[15]JULIO!G31+[15]AGOSTO!G31+[15]SEPTIEMBRE!G31+[15]OCTUBRE!G31+[15]NOVIEMBRE!G31+[15]DICIEMBRE!G31</f>
        <v>206.30838783489489</v>
      </c>
      <c r="H33" s="21">
        <f>+[15]ENERO!H31+[15]FEBRERO!H31+[15]MARZO!H31+[15]ABRIL!H31+[15]MAYO!H31+[15]JUNIO!H31+[15]JULIO!H31+[15]AGOSTO!H31+[15]SEPTIEMBRE!H31+[15]OCTUBRE!H31+[15]NOVIEMBRE!H31+[15]DICIEMBRE!H31</f>
        <v>41.88072200532006</v>
      </c>
      <c r="I33" s="21">
        <f>+[15]ENERO!I31+[15]FEBRERO!I31+[15]MARZO!I31+[15]ABRIL!I31+[15]MAYO!I31+[15]JUNIO!I31+[15]JULIO!I31+[15]AGOSTO!I31+[15]SEPTIEMBRE!I31+[15]OCTUBRE!I31+[15]NOVIEMBRE!I31+[15]DICIEMBRE!I31</f>
        <v>42.793450881612088</v>
      </c>
      <c r="J33" s="22">
        <f t="shared" si="0"/>
        <v>9853.6572160176856</v>
      </c>
      <c r="K33" s="104"/>
      <c r="L33" s="92"/>
      <c r="M33" s="94"/>
      <c r="N33" s="95"/>
      <c r="O33" s="95"/>
      <c r="P33" s="106"/>
      <c r="Q33" s="106"/>
    </row>
    <row r="34" spans="1:17" s="71" customFormat="1" ht="20.100000000000001" customHeight="1" x14ac:dyDescent="0.35">
      <c r="A34" s="78" t="s">
        <v>33</v>
      </c>
      <c r="B34" s="21">
        <f>+[15]ENERO!B32+[15]FEBRERO!B32+[15]MARZO!B32+[15]ABRIL!B32+[15]MAYO!B32+[15]JUNIO!B32+[15]JULIO!B32+[15]AGOSTO!B32+[15]SEPTIEMBRE!B32+[15]OCTUBRE!B32+[15]NOVIEMBRE!B32+[15]DICIEMBRE!B32</f>
        <v>12.264150943396228</v>
      </c>
      <c r="C34" s="21">
        <f>+[15]ENERO!C32+[15]FEBRERO!C32+[15]MARZO!C32+[15]ABRIL!C32+[15]MAYO!C32+[15]JUNIO!C32+[15]JULIO!C32+[15]AGOSTO!C32+[15]SEPTIEMBRE!C32+[15]OCTUBRE!C32+[15]NOVIEMBRE!C32+[15]DICIEMBRE!C32</f>
        <v>166.28571428571428</v>
      </c>
      <c r="D34" s="21">
        <f>+[15]ENERO!D32+[15]FEBRERO!D32+[15]MARZO!D32+[15]ABRIL!D32+[15]MAYO!D32+[15]JUNIO!D32+[15]JULIO!D32+[15]AGOSTO!D32+[15]SEPTIEMBRE!D32+[15]OCTUBRE!D32+[15]NOVIEMBRE!D32+[15]DICIEMBRE!D32</f>
        <v>0</v>
      </c>
      <c r="E34" s="196">
        <f>+[15]ENERO!E32+[15]FEBRERO!E32+[15]MARZO!E32+[15]ABRIL!E32+[15]MAYO!E32+[15]JUNIO!E32+[15]JULIO!E32+[15]AGOSTO!E32+[15]SEPTIEMBRE!E32+[15]OCTUBRE!E32+[15]NOVIEMBRE!E32+[15]DICIEMBRE!E32</f>
        <v>1959.8620283018868</v>
      </c>
      <c r="F34" s="21">
        <f>+[15]ENERO!F32+[15]FEBRERO!F32+[15]MARZO!F32+[15]ABRIL!F32+[15]MAYO!F32+[15]JUNIO!F32+[15]JULIO!F32+[15]AGOSTO!F32+[15]SEPTIEMBRE!F32+[15]OCTUBRE!F32+[15]NOVIEMBRE!F32+[15]DICIEMBRE!F32</f>
        <v>125</v>
      </c>
      <c r="G34" s="21">
        <f>+[15]ENERO!G32+[15]FEBRERO!G32+[15]MARZO!G32+[15]ABRIL!G32+[15]MAYO!G32+[15]JUNIO!G32+[15]JULIO!G32+[15]AGOSTO!G32+[15]SEPTIEMBRE!G32+[15]OCTUBRE!G32+[15]NOVIEMBRE!G32+[15]DICIEMBRE!G32</f>
        <v>84.566226202682287</v>
      </c>
      <c r="H34" s="21">
        <f>+[15]ENERO!H32+[15]FEBRERO!H32+[15]MARZO!H32+[15]ABRIL!H32+[15]MAYO!H32+[15]JUNIO!H32+[15]JULIO!H32+[15]AGOSTO!H32+[15]SEPTIEMBRE!H32+[15]OCTUBRE!H32+[15]NOVIEMBRE!H32+[15]DICIEMBRE!H32</f>
        <v>1268.1470066580105</v>
      </c>
      <c r="I34" s="21">
        <f>+[15]ENERO!I32+[15]FEBRERO!I32+[15]MARZO!I32+[15]ABRIL!I32+[15]MAYO!I32+[15]JUNIO!I32+[15]JULIO!I32+[15]AGOSTO!I32+[15]SEPTIEMBRE!I32+[15]OCTUBRE!I32+[15]NOVIEMBRE!I32+[15]DICIEMBRE!I32</f>
        <v>5</v>
      </c>
      <c r="J34" s="22">
        <f t="shared" si="0"/>
        <v>3621.1251263916897</v>
      </c>
      <c r="K34" s="104"/>
      <c r="L34" s="92"/>
      <c r="M34" s="94"/>
      <c r="N34" s="95"/>
      <c r="O34" s="95"/>
      <c r="P34" s="106"/>
      <c r="Q34" s="106"/>
    </row>
    <row r="35" spans="1:17" s="71" customFormat="1" ht="20.100000000000001" customHeight="1" x14ac:dyDescent="0.35">
      <c r="A35" s="78" t="s">
        <v>34</v>
      </c>
      <c r="B35" s="21">
        <f>+[15]ENERO!B33+[15]FEBRERO!B33+[15]MARZO!B33+[15]ABRIL!B33+[15]MAYO!B33+[15]JUNIO!B33+[15]JULIO!B33+[15]AGOSTO!B33+[15]SEPTIEMBRE!B33+[15]OCTUBRE!B33+[15]NOVIEMBRE!B33+[15]DICIEMBRE!B33</f>
        <v>87.845008244982822</v>
      </c>
      <c r="C35" s="21">
        <f>+[15]ENERO!C33+[15]FEBRERO!C33+[15]MARZO!C33+[15]ABRIL!C33+[15]MAYO!C33+[15]JUNIO!C33+[15]JULIO!C33+[15]AGOSTO!C33+[15]SEPTIEMBRE!C33+[15]OCTUBRE!C33+[15]NOVIEMBRE!C33+[15]DICIEMBRE!C33</f>
        <v>31.516816986314385</v>
      </c>
      <c r="D35" s="21">
        <f>+[15]ENERO!D33+[15]FEBRERO!D33+[15]MARZO!D33+[15]ABRIL!D33+[15]MAYO!D33+[15]JUNIO!D33+[15]JULIO!D33+[15]AGOSTO!D33+[15]SEPTIEMBRE!D33+[15]OCTUBRE!D33+[15]NOVIEMBRE!D33+[15]DICIEMBRE!D33</f>
        <v>1432.5107142857144</v>
      </c>
      <c r="E35" s="21">
        <f>+[15]ENERO!E33+[15]FEBRERO!E33+[15]MARZO!E33+[15]ABRIL!E33+[15]MAYO!E33+[15]JUNIO!E33+[15]JULIO!E33+[15]AGOSTO!E33+[15]SEPTIEMBRE!E33+[15]OCTUBRE!E33+[15]NOVIEMBRE!E33+[15]DICIEMBRE!E33</f>
        <v>254.56654064250279</v>
      </c>
      <c r="F35" s="79">
        <f>+[15]ENERO!F33+[15]FEBRERO!F33+[15]MARZO!F33+[15]ABRIL!F33+[15]MAYO!F33+[15]JUNIO!F33+[15]JULIO!F33+[15]AGOSTO!F33+[15]SEPTIEMBRE!F33+[15]OCTUBRE!F33+[15]NOVIEMBRE!F33+[15]DICIEMBRE!F33</f>
        <v>8156.7354577157921</v>
      </c>
      <c r="G35" s="21">
        <f>+[15]ENERO!G33+[15]FEBRERO!G33+[15]MARZO!G33+[15]ABRIL!G33+[15]MAYO!G33+[15]JUNIO!G33+[15]JULIO!G33+[15]AGOSTO!G33+[15]SEPTIEMBRE!G33+[15]OCTUBRE!G33+[15]NOVIEMBRE!G33+[15]DICIEMBRE!G33</f>
        <v>111.60342976863288</v>
      </c>
      <c r="H35" s="21">
        <f>+[15]ENERO!H33+[15]FEBRERO!H33+[15]MARZO!H33+[15]ABRIL!H33+[15]MAYO!H33+[15]JUNIO!H33+[15]JULIO!H33+[15]AGOSTO!H33+[15]SEPTIEMBRE!H33+[15]OCTUBRE!H33+[15]NOVIEMBRE!H33+[15]DICIEMBRE!H33</f>
        <v>1012.4371267799725</v>
      </c>
      <c r="I35" s="21">
        <f>+[15]ENERO!I33+[15]FEBRERO!I33+[15]MARZO!I33+[15]ABRIL!I33+[15]MAYO!I33+[15]JUNIO!I33+[15]JULIO!I33+[15]AGOSTO!I33+[15]SEPTIEMBRE!I33+[15]OCTUBRE!I33+[15]NOVIEMBRE!I33+[15]DICIEMBRE!I33</f>
        <v>73.78490557609193</v>
      </c>
      <c r="J35" s="22">
        <f t="shared" si="0"/>
        <v>11161.000000000004</v>
      </c>
      <c r="K35" s="104"/>
      <c r="L35" s="92"/>
      <c r="M35" s="94"/>
      <c r="N35" s="95"/>
      <c r="O35" s="95"/>
      <c r="P35" s="106"/>
      <c r="Q35" s="106"/>
    </row>
    <row r="36" spans="1:17" s="71" customFormat="1" ht="20.100000000000001" customHeight="1" x14ac:dyDescent="0.35">
      <c r="A36" s="78" t="s">
        <v>84</v>
      </c>
      <c r="B36" s="79">
        <f>[15]ENERO!B34+[15]FEBRERO!B34+[15]MARZO!B34+[15]ABRIL!B34+[15]MAYO!B34+[15]JUNIO!B34+[15]JULIO!B34+[15]AGOSTO!B34+[15]SEPTIEMBRE!B34+[15]OCTUBRE!B34+[15]NOVIEMBRE!B34+[15]DICIEMBRE!B34</f>
        <v>0</v>
      </c>
      <c r="C36" s="79">
        <f>[15]ENERO!C34+[15]FEBRERO!C34+[15]MARZO!C34+[15]ABRIL!C34+[15]MAYO!C34+[15]JUNIO!C34+[15]JULIO!C34+[15]AGOSTO!C34+[15]SEPTIEMBRE!C34+[15]OCTUBRE!C34+[15]NOVIEMBRE!C34+[15]DICIEMBRE!C34</f>
        <v>0</v>
      </c>
      <c r="D36" s="79">
        <f>[15]ENERO!D34+[15]FEBRERO!D34+[15]MARZO!D34+[15]ABRIL!D34+[15]MAYO!D34+[15]JUNIO!D34+[15]JULIO!D34+[15]AGOSTO!D34+[15]SEPTIEMBRE!D34+[15]OCTUBRE!D34+[15]NOVIEMBRE!D34+[15]DICIEMBRE!D34</f>
        <v>0</v>
      </c>
      <c r="E36" s="79">
        <f>[15]ENERO!E34+[15]FEBRERO!E34+[15]MARZO!E34+[15]ABRIL!E34+[15]MAYO!E34+[15]JUNIO!E34+[15]JULIO!E34+[15]AGOSTO!E34+[15]SEPTIEMBRE!E34+[15]OCTUBRE!E34+[15]NOVIEMBRE!E34+[15]DICIEMBRE!E34</f>
        <v>0</v>
      </c>
      <c r="F36" s="79">
        <f>[15]ENERO!F34+[15]FEBRERO!F34+[15]MARZO!F34+[15]ABRIL!F34+[15]MAYO!F34+[15]JUNIO!F34+[15]JULIO!F34+[15]AGOSTO!F34+[15]SEPTIEMBRE!F34+[15]OCTUBRE!F34+[15]NOVIEMBRE!F34+[15]DICIEMBRE!F34</f>
        <v>0</v>
      </c>
      <c r="G36" s="79">
        <f>[15]ENERO!G34+[15]FEBRERO!G34+[15]MARZO!G34+[15]ABRIL!G34+[15]MAYO!G34+[15]JUNIO!G34+[15]JULIO!G34+[15]AGOSTO!G34+[15]SEPTIEMBRE!G34+[15]OCTUBRE!G34+[15]NOVIEMBRE!G34+[15]DICIEMBRE!G34</f>
        <v>0</v>
      </c>
      <c r="H36" s="79">
        <f>[15]ENERO!H34+[15]FEBRERO!H34+[15]MARZO!H34+[15]ABRIL!H34+[15]MAYO!H34+[15]JUNIO!H34+[15]JULIO!H34+[15]AGOSTO!H34+[15]SEPTIEMBRE!H34+[15]OCTUBRE!H34+[15]NOVIEMBRE!H34+[15]DICIEMBRE!H34</f>
        <v>0</v>
      </c>
      <c r="I36" s="79">
        <f>[15]ENERO!I34+[15]FEBRERO!I34+[15]MARZO!I34+[15]ABRIL!I34+[15]MAYO!I34+[15]JUNIO!I34+[15]JULIO!I34+[15]AGOSTO!I34+[15]SEPTIEMBRE!I34+[15]OCTUBRE!I34+[15]NOVIEMBRE!I34+[15]DICIEMBRE!I34</f>
        <v>0</v>
      </c>
      <c r="J36" s="22">
        <f t="shared" si="0"/>
        <v>0</v>
      </c>
      <c r="K36" s="104"/>
      <c r="L36" s="92"/>
      <c r="M36" s="94"/>
      <c r="N36" s="95"/>
      <c r="O36" s="95"/>
      <c r="P36" s="106"/>
      <c r="Q36" s="106"/>
    </row>
    <row r="37" spans="1:17" s="71" customFormat="1" ht="20.100000000000001" customHeight="1" x14ac:dyDescent="0.35">
      <c r="A37" s="78" t="s">
        <v>36</v>
      </c>
      <c r="B37" s="21">
        <f>+[15]ENERO!B35+[15]FEBRERO!B35+[15]MARZO!B35+[15]ABRIL!B35+[15]MAYO!B35+[15]JUNIO!B35+[15]JULIO!B35+[15]AGOSTO!B35+[15]SEPTIEMBRE!B35+[15]OCTUBRE!B35+[15]NOVIEMBRE!B35+[15]DICIEMBRE!B35</f>
        <v>2.4110201042442294</v>
      </c>
      <c r="C37" s="21">
        <f>+[15]ENERO!C35+[15]FEBRERO!C35+[15]MARZO!C35+[15]ABRIL!C35+[15]MAYO!C35+[15]JUNIO!C35+[15]JULIO!C35+[15]AGOSTO!C35+[15]SEPTIEMBRE!C35+[15]OCTUBRE!C35+[15]NOVIEMBRE!C35+[15]DICIEMBRE!C35</f>
        <v>9.9667641230470778</v>
      </c>
      <c r="D37" s="21">
        <f>+[15]ENERO!D35+[15]FEBRERO!D35+[15]MARZO!D35+[15]ABRIL!D35+[15]MAYO!D35+[15]JUNIO!D35+[15]JULIO!D35+[15]AGOSTO!D35+[15]SEPTIEMBRE!D35+[15]OCTUBRE!D35+[15]NOVIEMBRE!D35+[15]DICIEMBRE!D35</f>
        <v>0</v>
      </c>
      <c r="E37" s="79">
        <f>[15]ENERO!E35+[15]FEBRERO!E35+[15]MARZO!E35+[15]ABRIL!E35+[15]MAYO!E35+[15]JUNIO!E35+[15]JULIO!E35+[15]AGOSTO!E35+[15]SEPTIEMBRE!E35+[15]OCTUBRE!E35+[15]NOVIEMBRE!E35+[15]DICIEMBRE!E35</f>
        <v>12891.557739706072</v>
      </c>
      <c r="F37" s="21">
        <f>+[15]ENERO!F35+[15]FEBRERO!F35+[15]MARZO!F35+[15]ABRIL!F35+[15]MAYO!F35+[15]JUNIO!F35+[15]JULIO!F35+[15]AGOSTO!F35+[15]SEPTIEMBRE!F35+[15]OCTUBRE!F35+[15]NOVIEMBRE!F35+[15]DICIEMBRE!F35</f>
        <v>2723.6634558780447</v>
      </c>
      <c r="G37" s="21">
        <f>+[15]ENERO!G35+[15]FEBRERO!G35+[15]MARZO!G35+[15]ABRIL!G35+[15]MAYO!G35+[15]JUNIO!G35+[15]JULIO!G35+[15]AGOSTO!G35+[15]SEPTIEMBRE!G35+[15]OCTUBRE!G35+[15]NOVIEMBRE!G35+[15]DICIEMBRE!G35</f>
        <v>634.0633655857315</v>
      </c>
      <c r="H37" s="21">
        <f>+[15]ENERO!H35+[15]FEBRERO!H35+[15]MARZO!H35+[15]ABRIL!H35+[15]MAYO!H35+[15]JUNIO!H35+[15]JULIO!H35+[15]AGOSTO!H35+[15]SEPTIEMBRE!H35+[15]OCTUBRE!H35+[15]NOVIEMBRE!H35+[15]DICIEMBRE!H35</f>
        <v>725.20205701422208</v>
      </c>
      <c r="I37" s="21">
        <f>+[15]ENERO!I35+[15]FEBRERO!I35+[15]MARZO!I35+[15]ABRIL!I35+[15]MAYO!I35+[15]JUNIO!I35+[15]JULIO!I35+[15]AGOSTO!I35+[15]SEPTIEMBRE!I35+[15]OCTUBRE!I35+[15]NOVIEMBRE!I35+[15]DICIEMBRE!I35</f>
        <v>11.135597588639014</v>
      </c>
      <c r="J37" s="22">
        <f t="shared" si="0"/>
        <v>16998</v>
      </c>
      <c r="K37" s="104"/>
      <c r="L37" s="92"/>
      <c r="M37" s="94"/>
      <c r="N37" s="95"/>
      <c r="O37" s="95"/>
      <c r="P37" s="106"/>
      <c r="Q37" s="106"/>
    </row>
    <row r="38" spans="1:17" s="71" customFormat="1" ht="20.100000000000001" customHeight="1" x14ac:dyDescent="0.35">
      <c r="A38" s="78" t="s">
        <v>37</v>
      </c>
      <c r="B38" s="21">
        <f>+[15]ENERO!B36+[15]FEBRERO!B36+[15]MARZO!B36+[15]ABRIL!B36+[15]MAYO!B36+[15]JUNIO!B36+[15]JULIO!B36+[15]AGOSTO!B36+[15]SEPTIEMBRE!B36+[15]OCTUBRE!B36+[15]NOVIEMBRE!B36+[15]DICIEMBRE!B36</f>
        <v>7.3898305084745761</v>
      </c>
      <c r="C38" s="21">
        <f>+[15]ENERO!C36+[15]FEBRERO!C36+[15]MARZO!C36+[15]ABRIL!C36+[15]MAYO!C36+[15]JUNIO!C36+[15]JULIO!C36+[15]AGOSTO!C36+[15]SEPTIEMBRE!C36+[15]OCTUBRE!C36+[15]NOVIEMBRE!C36+[15]DICIEMBRE!C36</f>
        <v>4</v>
      </c>
      <c r="D38" s="21">
        <f>+[15]ENERO!D36+[15]FEBRERO!D36+[15]MARZO!D36+[15]ABRIL!D36+[15]MAYO!D36+[15]JUNIO!D36+[15]JULIO!D36+[15]AGOSTO!D36+[15]SEPTIEMBRE!D36+[15]OCTUBRE!D36+[15]NOVIEMBRE!D36+[15]DICIEMBRE!D36</f>
        <v>0</v>
      </c>
      <c r="E38" s="79">
        <f>[15]ENERO!E36+[15]FEBRERO!E36+[15]MARZO!E36+[15]ABRIL!E36+[15]MAYO!E36+[15]JUNIO!E36+[15]JULIO!E36+[15]AGOSTO!E36+[15]SEPTIEMBRE!E36+[15]OCTUBRE!E36+[15]NOVIEMBRE!E36+[15]DICIEMBRE!E36</f>
        <v>3184.432667611321</v>
      </c>
      <c r="F38" s="21">
        <f>+[15]ENERO!F36+[15]FEBRERO!F36+[15]MARZO!F36+[15]ABRIL!F36+[15]MAYO!F36+[15]JUNIO!F36+[15]JULIO!F36+[15]AGOSTO!F36+[15]SEPTIEMBRE!F36+[15]OCTUBRE!F36+[15]NOVIEMBRE!F36+[15]DICIEMBRE!F36</f>
        <v>331.58057447139362</v>
      </c>
      <c r="G38" s="21">
        <f>+[15]ENERO!G36+[15]FEBRERO!G36+[15]MARZO!G36+[15]ABRIL!G36+[15]MAYO!G36+[15]JUNIO!G36+[15]JULIO!G36+[15]AGOSTO!G36+[15]SEPTIEMBRE!G36+[15]OCTUBRE!G36+[15]NOVIEMBRE!G36+[15]DICIEMBRE!G36</f>
        <v>306.00095612176557</v>
      </c>
      <c r="H38" s="21">
        <f>+[15]ENERO!H36+[15]FEBRERO!H36+[15]MARZO!H36+[15]ABRIL!H36+[15]MAYO!H36+[15]JUNIO!H36+[15]JULIO!H36+[15]AGOSTO!H36+[15]SEPTIEMBRE!H36+[15]OCTUBRE!H36+[15]NOVIEMBRE!H36+[15]DICIEMBRE!H36</f>
        <v>788.04014514126482</v>
      </c>
      <c r="I38" s="21">
        <f>+[15]ENERO!I36+[15]FEBRERO!I36+[15]MARZO!I36+[15]ABRIL!I36+[15]MAYO!I36+[15]JUNIO!I36+[15]JULIO!I36+[15]AGOSTO!I36+[15]SEPTIEMBRE!I36+[15]OCTUBRE!I36+[15]NOVIEMBRE!I36+[15]DICIEMBRE!I36</f>
        <v>32.555826145780486</v>
      </c>
      <c r="J38" s="22">
        <f t="shared" si="0"/>
        <v>4654</v>
      </c>
      <c r="K38" s="104"/>
      <c r="L38" s="92"/>
      <c r="M38" s="94"/>
      <c r="N38" s="95"/>
      <c r="O38" s="95"/>
      <c r="P38" s="106"/>
      <c r="Q38" s="106"/>
    </row>
    <row r="39" spans="1:17" s="71" customFormat="1" ht="20.100000000000001" customHeight="1" x14ac:dyDescent="0.35">
      <c r="A39" s="78" t="s">
        <v>38</v>
      </c>
      <c r="B39" s="21">
        <f>+[15]ENERO!B37+[15]FEBRERO!B37+[15]MARZO!B37+[15]ABRIL!B37+[15]MAYO!B37+[15]JUNIO!B37+[15]JULIO!B37+[15]AGOSTO!B37+[15]SEPTIEMBRE!B37+[15]OCTUBRE!B37+[15]NOVIEMBRE!B37+[15]DICIEMBRE!B37</f>
        <v>553.54557391025219</v>
      </c>
      <c r="C39" s="21">
        <f>+[15]ENERO!C37+[15]FEBRERO!C37+[15]MARZO!C37+[15]ABRIL!C37+[15]MAYO!C37+[15]JUNIO!C37+[15]JULIO!C37+[15]AGOSTO!C37+[15]SEPTIEMBRE!C37+[15]OCTUBRE!C37+[15]NOVIEMBRE!C37+[15]DICIEMBRE!C37</f>
        <v>0</v>
      </c>
      <c r="D39" s="21">
        <f>+[15]ENERO!D37+[15]FEBRERO!D37+[15]MARZO!D37+[15]ABRIL!D37+[15]MAYO!D37+[15]JUNIO!D37+[15]JULIO!D37+[15]AGOSTO!D37+[15]SEPTIEMBRE!D37+[15]OCTUBRE!D37+[15]NOVIEMBRE!D37+[15]DICIEMBRE!D37</f>
        <v>0</v>
      </c>
      <c r="E39" s="79">
        <f>[15]ENERO!E37+[15]FEBRERO!E37+[15]MARZO!E37+[15]ABRIL!E37+[15]MAYO!E37+[15]JUNIO!E37+[15]JULIO!E37+[15]AGOSTO!E37+[15]SEPTIEMBRE!E37+[15]OCTUBRE!E37+[15]NOVIEMBRE!E37+[15]DICIEMBRE!E37</f>
        <v>1268.1787749838327</v>
      </c>
      <c r="F39" s="21">
        <f>+[15]ENERO!F37+[15]FEBRERO!F37+[15]MARZO!F37+[15]ABRIL!F37+[15]MAYO!F37+[15]JUNIO!F37+[15]JULIO!F37+[15]AGOSTO!F37+[15]SEPTIEMBRE!F37+[15]OCTUBRE!F37+[15]NOVIEMBRE!F37+[15]DICIEMBRE!F37</f>
        <v>10</v>
      </c>
      <c r="G39" s="21">
        <f>+[15]ENERO!G37+[15]FEBRERO!G37+[15]MARZO!G37+[15]ABRIL!G37+[15]MAYO!G37+[15]JUNIO!G37+[15]JULIO!G37+[15]AGOSTO!G37+[15]SEPTIEMBRE!G37+[15]OCTUBRE!G37+[15]NOVIEMBRE!G37+[15]DICIEMBRE!G37</f>
        <v>0</v>
      </c>
      <c r="H39" s="21">
        <f>+[15]ENERO!H37+[15]FEBRERO!H37+[15]MARZO!H37+[15]ABRIL!H37+[15]MAYO!H37+[15]JUNIO!H37+[15]JULIO!H37+[15]AGOSTO!H37+[15]SEPTIEMBRE!H37+[15]OCTUBRE!H37+[15]NOVIEMBRE!H37+[15]DICIEMBRE!H37</f>
        <v>0</v>
      </c>
      <c r="I39" s="21">
        <f>+[15]ENERO!I37+[15]FEBRERO!I37+[15]MARZO!I37+[15]ABRIL!I37+[15]MAYO!I37+[15]JUNIO!I37+[15]JULIO!I37+[15]AGOSTO!I37+[15]SEPTIEMBRE!I37+[15]OCTUBRE!I37+[15]NOVIEMBRE!I37+[15]DICIEMBRE!I37</f>
        <v>41.275651105915031</v>
      </c>
      <c r="J39" s="22">
        <f t="shared" si="0"/>
        <v>1873</v>
      </c>
      <c r="K39" s="104"/>
      <c r="L39" s="92"/>
      <c r="M39" s="94"/>
      <c r="N39" s="95"/>
      <c r="O39" s="95"/>
      <c r="P39" s="106"/>
      <c r="Q39" s="106"/>
    </row>
    <row r="40" spans="1:17" s="71" customFormat="1" ht="20.100000000000001" customHeight="1" x14ac:dyDescent="0.35">
      <c r="A40" s="78" t="s">
        <v>39</v>
      </c>
      <c r="B40" s="21">
        <f>+[15]ENERO!B38+[15]FEBRERO!B38+[15]MARZO!B38+[15]ABRIL!B38+[15]MAYO!B38+[15]JUNIO!B38+[15]JULIO!B38+[15]AGOSTO!B38+[15]SEPTIEMBRE!B38+[15]OCTUBRE!B38+[15]NOVIEMBRE!B38+[15]DICIEMBRE!B38</f>
        <v>0</v>
      </c>
      <c r="C40" s="21">
        <f>+[15]ENERO!C38+[15]FEBRERO!C38+[15]MARZO!C38+[15]ABRIL!C38+[15]MAYO!C38+[15]JUNIO!C38+[15]JULIO!C38+[15]AGOSTO!C38+[15]SEPTIEMBRE!C38+[15]OCTUBRE!C38+[15]NOVIEMBRE!C38+[15]DICIEMBRE!C38</f>
        <v>0</v>
      </c>
      <c r="D40" s="21">
        <f>+[15]ENERO!D38+[15]FEBRERO!D38+[15]MARZO!D38+[15]ABRIL!D38+[15]MAYO!D38+[15]JUNIO!D38+[15]JULIO!D38+[15]AGOSTO!D38+[15]SEPTIEMBRE!D38+[15]OCTUBRE!D38+[15]NOVIEMBRE!D38+[15]DICIEMBRE!D38</f>
        <v>0</v>
      </c>
      <c r="E40" s="79">
        <f>[15]ENERO!E38+[15]FEBRERO!E38+[15]MARZO!E38+[15]ABRIL!E38+[15]MAYO!E38+[15]JUNIO!E38+[15]JULIO!E38+[15]AGOSTO!E38+[15]SEPTIEMBRE!E38+[15]OCTUBRE!E38+[15]NOVIEMBRE!E38+[15]DICIEMBRE!E38</f>
        <v>6400.9476378868976</v>
      </c>
      <c r="F40" s="21">
        <f>+[15]ENERO!F38+[15]FEBRERO!F38+[15]MARZO!F38+[15]ABRIL!F38+[15]MAYO!F38+[15]JUNIO!F38+[15]JULIO!F38+[15]AGOSTO!F38+[15]SEPTIEMBRE!F38+[15]OCTUBRE!F38+[15]NOVIEMBRE!F38+[15]DICIEMBRE!F38</f>
        <v>0</v>
      </c>
      <c r="G40" s="21">
        <f>+[15]ENERO!G38+[15]FEBRERO!G38+[15]MARZO!G38+[15]ABRIL!G38+[15]MAYO!G38+[15]JUNIO!G38+[15]JULIO!G38+[15]AGOSTO!G38+[15]SEPTIEMBRE!G38+[15]OCTUBRE!G38+[15]NOVIEMBRE!G38+[15]DICIEMBRE!G38</f>
        <v>0</v>
      </c>
      <c r="H40" s="21">
        <f>+[15]ENERO!H38+[15]FEBRERO!H38+[15]MARZO!H38+[15]ABRIL!H38+[15]MAYO!H38+[15]JUNIO!H38+[15]JULIO!H38+[15]AGOSTO!H38+[15]SEPTIEMBRE!H38+[15]OCTUBRE!H38+[15]NOVIEMBRE!H38+[15]DICIEMBRE!H38</f>
        <v>30.052362113102166</v>
      </c>
      <c r="I40" s="21">
        <f>+[15]ENERO!I38+[15]FEBRERO!I38+[15]MARZO!I38+[15]ABRIL!I38+[15]MAYO!I38+[15]JUNIO!I38+[15]JULIO!I38+[15]AGOSTO!I38+[15]SEPTIEMBRE!I38+[15]OCTUBRE!I38+[15]NOVIEMBRE!I38+[15]DICIEMBRE!I38</f>
        <v>0</v>
      </c>
      <c r="J40" s="22">
        <f t="shared" si="0"/>
        <v>6431</v>
      </c>
      <c r="K40" s="104"/>
      <c r="L40" s="92"/>
      <c r="M40" s="94"/>
      <c r="N40" s="95"/>
      <c r="O40" s="95"/>
      <c r="P40" s="106"/>
      <c r="Q40" s="106"/>
    </row>
    <row r="41" spans="1:17" s="71" customFormat="1" ht="20.100000000000001" customHeight="1" x14ac:dyDescent="0.35">
      <c r="A41" s="78" t="s">
        <v>40</v>
      </c>
      <c r="B41" s="21">
        <f>+[15]ENERO!B39+[15]FEBRERO!B39+[15]MARZO!B39+[15]ABRIL!B39+[15]MAYO!B39+[15]JUNIO!B39+[15]JULIO!B39+[15]AGOSTO!B39+[15]SEPTIEMBRE!B39+[15]OCTUBRE!B39+[15]NOVIEMBRE!B39+[15]DICIEMBRE!B39</f>
        <v>0</v>
      </c>
      <c r="C41" s="21">
        <f>+[15]ENERO!C39+[15]FEBRERO!C39+[15]MARZO!C39+[15]ABRIL!C39+[15]MAYO!C39+[15]JUNIO!C39+[15]JULIO!C39+[15]AGOSTO!C39+[15]SEPTIEMBRE!C39+[15]OCTUBRE!C39+[15]NOVIEMBRE!C39+[15]DICIEMBRE!C39</f>
        <v>0</v>
      </c>
      <c r="D41" s="21">
        <f>+[15]ENERO!D39+[15]FEBRERO!D39+[15]MARZO!D39+[15]ABRIL!D39+[15]MAYO!D39+[15]JUNIO!D39+[15]JULIO!D39+[15]AGOSTO!D39+[15]SEPTIEMBRE!D39+[15]OCTUBRE!D39+[15]NOVIEMBRE!D39+[15]DICIEMBRE!D39</f>
        <v>0</v>
      </c>
      <c r="E41" s="79">
        <f>[15]ENERO!E39+[15]FEBRERO!E39+[15]MARZO!E39+[15]ABRIL!E39+[15]MAYO!E39+[15]JUNIO!E39+[15]JULIO!E39+[15]AGOSTO!E39+[15]SEPTIEMBRE!E39+[15]OCTUBRE!E39+[15]NOVIEMBRE!E39+[15]DICIEMBRE!E39</f>
        <v>1452</v>
      </c>
      <c r="F41" s="21">
        <f>+[15]ENERO!F39+[15]FEBRERO!F39+[15]MARZO!F39+[15]ABRIL!F39+[15]MAYO!F39+[15]JUNIO!F39+[15]JULIO!F39+[15]AGOSTO!F39+[15]SEPTIEMBRE!F39+[15]OCTUBRE!F39+[15]NOVIEMBRE!F39+[15]DICIEMBRE!F39</f>
        <v>0</v>
      </c>
      <c r="G41" s="21">
        <f>+[15]ENERO!G39+[15]FEBRERO!G39+[15]MARZO!G39+[15]ABRIL!G39+[15]MAYO!G39+[15]JUNIO!G39+[15]JULIO!G39+[15]AGOSTO!G39+[15]SEPTIEMBRE!G39+[15]OCTUBRE!G39+[15]NOVIEMBRE!G39+[15]DICIEMBRE!G39</f>
        <v>0</v>
      </c>
      <c r="H41" s="21">
        <f>+[15]ENERO!H39+[15]FEBRERO!H39+[15]MARZO!H39+[15]ABRIL!H39+[15]MAYO!H39+[15]JUNIO!H39+[15]JULIO!H39+[15]AGOSTO!H39+[15]SEPTIEMBRE!H39+[15]OCTUBRE!H39+[15]NOVIEMBRE!H39+[15]DICIEMBRE!H39</f>
        <v>0</v>
      </c>
      <c r="I41" s="21">
        <f>+[15]ENERO!I39+[15]FEBRERO!I39+[15]MARZO!I39+[15]ABRIL!I39+[15]MAYO!I39+[15]JUNIO!I39+[15]JULIO!I39+[15]AGOSTO!I39+[15]SEPTIEMBRE!I39+[15]OCTUBRE!I39+[15]NOVIEMBRE!I39+[15]DICIEMBRE!I39</f>
        <v>0</v>
      </c>
      <c r="J41" s="22">
        <f t="shared" si="0"/>
        <v>1452</v>
      </c>
      <c r="K41" s="104"/>
      <c r="L41" s="92"/>
      <c r="M41" s="94"/>
      <c r="N41" s="95"/>
      <c r="O41" s="95"/>
      <c r="P41" s="106"/>
      <c r="Q41" s="106"/>
    </row>
    <row r="42" spans="1:17" s="71" customFormat="1" ht="20.100000000000001" customHeight="1" x14ac:dyDescent="0.35">
      <c r="A42" s="78" t="s">
        <v>41</v>
      </c>
      <c r="B42" s="21">
        <f>+[15]ENERO!B40+[15]FEBRERO!B40+[15]MARZO!B40+[15]ABRIL!B40+[15]MAYO!B40+[15]JUNIO!B40+[15]JULIO!B40+[15]AGOSTO!B40+[15]SEPTIEMBRE!B40+[15]OCTUBRE!B40+[15]NOVIEMBRE!B40+[15]DICIEMBRE!B40</f>
        <v>687.30814024560709</v>
      </c>
      <c r="C42" s="21">
        <f>+[15]ENERO!C40+[15]FEBRERO!C40+[15]MARZO!C40+[15]ABRIL!C40+[15]MAYO!C40+[15]JUNIO!C40+[15]JULIO!C40+[15]AGOSTO!C40+[15]SEPTIEMBRE!C40+[15]OCTUBRE!C40+[15]NOVIEMBRE!C40+[15]DICIEMBRE!C40</f>
        <v>310.31604380067301</v>
      </c>
      <c r="D42" s="21">
        <f>+[15]ENERO!D40+[15]FEBRERO!D40+[15]MARZO!D40+[15]ABRIL!D40+[15]MAYO!D40+[15]JUNIO!D40+[15]JULIO!D40+[15]AGOSTO!D40+[15]SEPTIEMBRE!D40+[15]OCTUBRE!D40+[15]NOVIEMBRE!D40+[15]DICIEMBRE!D40</f>
        <v>340.16160936866959</v>
      </c>
      <c r="E42" s="21">
        <f>+[15]ENERO!E40+[15]FEBRERO!E40+[15]MARZO!E40+[15]ABRIL!E40+[15]MAYO!E40+[15]JUNIO!E40+[15]JULIO!E40+[15]AGOSTO!E40+[15]SEPTIEMBRE!E40+[15]OCTUBRE!E40+[15]NOVIEMBRE!E40+[15]DICIEMBRE!E40</f>
        <v>454.18665811745257</v>
      </c>
      <c r="F42" s="21">
        <f>+[15]ENERO!F40+[15]FEBRERO!F40+[15]MARZO!F40+[15]ABRIL!F40+[15]MAYO!F40+[15]JUNIO!F40+[15]JULIO!F40+[15]AGOSTO!F40+[15]SEPTIEMBRE!F40+[15]OCTUBRE!F40+[15]NOVIEMBRE!F40+[15]DICIEMBRE!F40</f>
        <v>1525.0743696236304</v>
      </c>
      <c r="G42" s="21">
        <f>+[15]ENERO!G40+[15]FEBRERO!G40+[15]MARZO!G40+[15]ABRIL!G40+[15]MAYO!G40+[15]JUNIO!G40+[15]JULIO!G40+[15]AGOSTO!G40+[15]SEPTIEMBRE!G40+[15]OCTUBRE!G40+[15]NOVIEMBRE!G40+[15]DICIEMBRE!G40</f>
        <v>983.84737874652899</v>
      </c>
      <c r="H42" s="79">
        <f>+[15]ENERO!H40+[15]FEBRERO!H40+[15]MARZO!H40+[15]ABRIL!H40+[15]MAYO!H40+[15]JUNIO!H40+[15]JULIO!H40+[15]AGOSTO!H40+[15]SEPTIEMBRE!H40+[15]OCTUBRE!H40+[15]NOVIEMBRE!H40+[15]DICIEMBRE!H40</f>
        <v>3655</v>
      </c>
      <c r="I42" s="21">
        <f>+[15]ENERO!I40+[15]FEBRERO!I40+[15]MARZO!I40+[15]ABRIL!I40+[15]MAYO!I40+[15]JUNIO!I40+[15]JULIO!I40+[15]AGOSTO!I40+[15]SEPTIEMBRE!I40+[15]OCTUBRE!I40+[15]NOVIEMBRE!I40+[15]DICIEMBRE!I40</f>
        <v>1168.3264600929874</v>
      </c>
      <c r="J42" s="22">
        <f t="shared" si="0"/>
        <v>9124.2206599955498</v>
      </c>
      <c r="K42" s="104"/>
      <c r="L42" s="92"/>
      <c r="M42" s="94"/>
      <c r="N42" s="95"/>
      <c r="O42" s="95"/>
      <c r="P42" s="106"/>
      <c r="Q42" s="106"/>
    </row>
    <row r="43" spans="1:17" s="71" customFormat="1" ht="20.100000000000001" customHeight="1" x14ac:dyDescent="0.35">
      <c r="A43" s="78" t="s">
        <v>43</v>
      </c>
      <c r="B43" s="21">
        <f>+[15]ENERO!B41+[15]FEBRERO!B41+[15]MARZO!B41+[15]ABRIL!B41+[15]MAYO!B41+[15]JUNIO!B41+[15]JULIO!B41+[15]AGOSTO!B41+[15]SEPTIEMBRE!B41+[15]OCTUBRE!B41+[15]NOVIEMBRE!B41+[15]DICIEMBRE!B41</f>
        <v>61.666666666666664</v>
      </c>
      <c r="C43" s="21">
        <f>+[15]ENERO!C41+[15]FEBRERO!C41+[15]MARZO!C41+[15]ABRIL!C41+[15]MAYO!C41+[15]JUNIO!C41+[15]JULIO!C41+[15]AGOSTO!C41+[15]SEPTIEMBRE!C41+[15]OCTUBRE!C41+[15]NOVIEMBRE!C41+[15]DICIEMBRE!C41</f>
        <v>0</v>
      </c>
      <c r="D43" s="21">
        <f>+[15]ENERO!D41+[15]FEBRERO!D41+[15]MARZO!D41+[15]ABRIL!D41+[15]MAYO!D41+[15]JUNIO!D41+[15]JULIO!D41+[15]AGOSTO!D41+[15]SEPTIEMBRE!D41+[15]OCTUBRE!D41+[15]NOVIEMBRE!D41+[15]DICIEMBRE!D41</f>
        <v>25</v>
      </c>
      <c r="E43" s="79">
        <f>+[15]ENERO!E41+[15]FEBRERO!E41+[15]MARZO!E41+[15]ABRIL!E41+[15]MAYO!E41+[15]JUNIO!E41+[15]JULIO!E41+[15]AGOSTO!E41+[15]SEPTIEMBRE!E41+[15]OCTUBRE!E41+[15]NOVIEMBRE!E41+[15]DICIEMBRE!E41</f>
        <v>1802.3333333333333</v>
      </c>
      <c r="F43" s="21">
        <f>+[15]ENERO!F41+[15]FEBRERO!F41+[15]MARZO!F41+[15]ABRIL!F41+[15]MAYO!F41+[15]JUNIO!F41+[15]JULIO!F41+[15]AGOSTO!F41+[15]SEPTIEMBRE!F41+[15]OCTUBRE!F41+[15]NOVIEMBRE!F41+[15]DICIEMBRE!F41</f>
        <v>0</v>
      </c>
      <c r="G43" s="21">
        <f>+[15]ENERO!G41+[15]FEBRERO!G41+[15]MARZO!G41+[15]ABRIL!G41+[15]MAYO!G41+[15]JUNIO!G41+[15]JULIO!G41+[15]AGOSTO!G41+[15]SEPTIEMBRE!G41+[15]OCTUBRE!G41+[15]NOVIEMBRE!G41+[15]DICIEMBRE!G41</f>
        <v>0</v>
      </c>
      <c r="H43" s="21">
        <f>+[15]ENERO!H41+[15]FEBRERO!H41+[15]MARZO!H41+[15]ABRIL!H41+[15]MAYO!H41+[15]JUNIO!H41+[15]JULIO!H41+[15]AGOSTO!H41+[15]SEPTIEMBRE!H41+[15]OCTUBRE!H41+[15]NOVIEMBRE!H41+[15]DICIEMBRE!H41</f>
        <v>0</v>
      </c>
      <c r="I43" s="21">
        <f>+[15]ENERO!I41+[15]FEBRERO!I41+[15]MARZO!I41+[15]ABRIL!I41+[15]MAYO!I41+[15]JUNIO!I41+[15]JULIO!I41+[15]AGOSTO!I41+[15]SEPTIEMBRE!I41+[15]OCTUBRE!I41+[15]NOVIEMBRE!I41+[15]DICIEMBRE!I41</f>
        <v>0</v>
      </c>
      <c r="J43" s="22">
        <f t="shared" si="0"/>
        <v>1889</v>
      </c>
      <c r="K43" s="104"/>
      <c r="L43" s="92"/>
      <c r="M43" s="94"/>
      <c r="N43" s="95"/>
      <c r="O43" s="95"/>
      <c r="P43" s="106"/>
      <c r="Q43" s="106"/>
    </row>
    <row r="44" spans="1:17" s="71" customFormat="1" ht="20.100000000000001" customHeight="1" x14ac:dyDescent="0.35">
      <c r="A44" s="78" t="s">
        <v>44</v>
      </c>
      <c r="B44" s="79">
        <v>666</v>
      </c>
      <c r="C44" s="21">
        <f>+[15]ENERO!C42+[15]FEBRERO!C42+[15]MARZO!C42+[15]ABRIL!C42+[15]MAYO!C42+[15]JUNIO!C42+[15]JULIO!C42+[15]AGOSTO!C42+[15]SEPTIEMBRE!C42+[15]OCTUBRE!C42+[15]NOVIEMBRE!C42+[15]DICIEMBRE!C42</f>
        <v>0</v>
      </c>
      <c r="D44" s="21">
        <f>+[15]ENERO!D42+[15]FEBRERO!D42+[15]MARZO!D42+[15]ABRIL!D42+[15]MAYO!D42+[15]JUNIO!D42+[15]JULIO!D42+[15]AGOSTO!D42+[15]SEPTIEMBRE!D42+[15]OCTUBRE!D42+[15]NOVIEMBRE!D42+[15]DICIEMBRE!D42</f>
        <v>747.79285596436227</v>
      </c>
      <c r="E44" s="21">
        <f>+[15]ENERO!E42+[15]FEBRERO!E42+[15]MARZO!E42+[15]ABRIL!E42+[15]MAYO!E42+[15]JUNIO!E42+[15]JULIO!E42+[15]AGOSTO!E42+[15]SEPTIEMBRE!E42+[15]OCTUBRE!E42+[15]NOVIEMBRE!E42+[15]DICIEMBRE!E42</f>
        <v>714.69324135440627</v>
      </c>
      <c r="F44" s="21">
        <f>+[15]ENERO!F42+[15]FEBRERO!F42+[15]MARZO!F42+[15]ABRIL!F42+[15]MAYO!F42+[15]JUNIO!F42+[15]JULIO!F42+[15]AGOSTO!F42+[15]SEPTIEMBRE!F42+[15]OCTUBRE!F42+[15]NOVIEMBRE!F42+[15]DICIEMBRE!F42</f>
        <v>0</v>
      </c>
      <c r="G44" s="21">
        <f>+[15]ENERO!G42+[15]FEBRERO!G42+[15]MARZO!G42+[15]ABRIL!G42+[15]MAYO!G42+[15]JUNIO!G42+[15]JULIO!G42+[15]AGOSTO!G42+[15]SEPTIEMBRE!G42+[15]OCTUBRE!G42+[15]NOVIEMBRE!G42+[15]DICIEMBRE!G42</f>
        <v>0</v>
      </c>
      <c r="H44" s="21">
        <f>+[15]ENERO!H42+[15]FEBRERO!H42+[15]MARZO!H42+[15]ABRIL!H42+[15]MAYO!H42+[15]JUNIO!H42+[15]JULIO!H42+[15]AGOSTO!H42+[15]SEPTIEMBRE!H42+[15]OCTUBRE!H42+[15]NOVIEMBRE!H42+[15]DICIEMBRE!H42</f>
        <v>0</v>
      </c>
      <c r="I44" s="21">
        <f>+[15]ENERO!I42+[15]FEBRERO!I42+[15]MARZO!I42+[15]ABRIL!I42+[15]MAYO!I42+[15]JUNIO!I42+[15]JULIO!I42+[15]AGOSTO!I42+[15]SEPTIEMBRE!I42+[15]OCTUBRE!I42+[15]NOVIEMBRE!I42+[15]DICIEMBRE!I42</f>
        <v>0</v>
      </c>
      <c r="J44" s="22">
        <f t="shared" si="0"/>
        <v>2128.4860973187688</v>
      </c>
      <c r="K44" s="104"/>
      <c r="L44" s="92"/>
      <c r="M44" s="94"/>
      <c r="N44" s="95"/>
      <c r="O44" s="95"/>
      <c r="P44" s="106"/>
      <c r="Q44" s="106"/>
    </row>
    <row r="45" spans="1:17" s="71" customFormat="1" ht="20.100000000000001" customHeight="1" x14ac:dyDescent="0.35">
      <c r="A45" s="78" t="s">
        <v>93</v>
      </c>
      <c r="B45" s="21">
        <f>+[15]ENERO!B43+[15]FEBRERO!B43+[15]MARZO!B43+[15]ABRIL!B43+[15]MAYO!B43+[15]JUNIO!B43+[15]JULIO!B43+[15]AGOSTO!B43+[15]SEPTIEMBRE!B43+[15]OCTUBRE!B43+[15]NOVIEMBRE!B43+[15]DICIEMBRE!B43</f>
        <v>326.9916515034019</v>
      </c>
      <c r="C45" s="21">
        <f>+[15]ENERO!C43+[15]FEBRERO!C43+[15]MARZO!C43+[15]ABRIL!C43+[15]MAYO!C43+[15]JUNIO!C43+[15]JULIO!C43+[15]AGOSTO!C43+[15]SEPTIEMBRE!C43+[15]OCTUBRE!C43+[15]NOVIEMBRE!C43+[15]DICIEMBRE!C43</f>
        <v>45.189024390243901</v>
      </c>
      <c r="D45" s="21">
        <f>+[15]ENERO!D43+[15]FEBRERO!D43+[15]MARZO!D43+[15]ABRIL!D43+[15]MAYO!D43+[15]JUNIO!D43+[15]JULIO!D43+[15]AGOSTO!D43+[15]SEPTIEMBRE!D43+[15]OCTUBRE!D43+[15]NOVIEMBRE!D43+[15]DICIEMBRE!D43</f>
        <v>0</v>
      </c>
      <c r="E45" s="79">
        <f>+[15]ENERO!E43+[15]FEBRERO!E43+[15]MARZO!E43+[15]ABRIL!E43+[15]MAYO!E43+[15]JUNIO!E43+[15]JULIO!E43+[15]AGOSTO!E43+[15]SEPTIEMBRE!E43+[15]OCTUBRE!E43+[15]NOVIEMBRE!E43+[15]DICIEMBRE!E43</f>
        <v>2564.8193241063545</v>
      </c>
      <c r="F45" s="21">
        <f>+[15]ENERO!F43+[15]FEBRERO!F43+[15]MARZO!F43+[15]ABRIL!F43+[15]MAYO!F43+[15]JUNIO!F43+[15]JULIO!F43+[15]AGOSTO!F43+[15]SEPTIEMBRE!F43+[15]OCTUBRE!F43+[15]NOVIEMBRE!F43+[15]DICIEMBRE!F43</f>
        <v>70</v>
      </c>
      <c r="G45" s="21">
        <f>+[15]ENERO!G43+[15]FEBRERO!G43+[15]MARZO!G43+[15]ABRIL!G43+[15]MAYO!G43+[15]JUNIO!G43+[15]JULIO!G43+[15]AGOSTO!G43+[15]SEPTIEMBRE!G43+[15]OCTUBRE!G43+[15]NOVIEMBRE!G43+[15]DICIEMBRE!G43</f>
        <v>0</v>
      </c>
      <c r="H45" s="21">
        <f>+[15]ENERO!H43+[15]FEBRERO!H43+[15]MARZO!H43+[15]ABRIL!H43+[15]MAYO!H43+[15]JUNIO!H43+[15]JULIO!H43+[15]AGOSTO!H43+[15]SEPTIEMBRE!H43+[15]OCTUBRE!H43+[15]NOVIEMBRE!H43+[15]DICIEMBRE!H43</f>
        <v>0</v>
      </c>
      <c r="I45" s="21">
        <f>+[15]ENERO!I43+[15]FEBRERO!I43+[15]MARZO!I43+[15]ABRIL!I43+[15]MAYO!I43+[15]JUNIO!I43+[15]JULIO!I43+[15]AGOSTO!I43+[15]SEPTIEMBRE!I43+[15]OCTUBRE!I43+[15]NOVIEMBRE!I43+[15]DICIEMBRE!I43</f>
        <v>0</v>
      </c>
      <c r="J45" s="22">
        <f t="shared" si="0"/>
        <v>3007.0000000000005</v>
      </c>
      <c r="K45" s="104"/>
      <c r="L45" s="92"/>
      <c r="M45" s="94"/>
      <c r="N45" s="95"/>
      <c r="O45" s="95"/>
      <c r="P45" s="106"/>
      <c r="Q45" s="106"/>
    </row>
    <row r="46" spans="1:17" s="71" customFormat="1" ht="20.100000000000001" customHeight="1" x14ac:dyDescent="0.35">
      <c r="A46" s="78" t="s">
        <v>94</v>
      </c>
      <c r="B46" s="21">
        <f>+[15]ENERO!B44+[15]FEBRERO!B44+[15]MARZO!B44+[15]ABRIL!B44+[15]MAYO!B44+[15]JUNIO!B44+[15]JULIO!B44+[15]AGOSTO!B44+[15]SEPTIEMBRE!B44+[15]OCTUBRE!B44+[15]NOVIEMBRE!B44+[15]DICIEMBRE!B44</f>
        <v>0</v>
      </c>
      <c r="C46" s="21">
        <f>+[15]ENERO!C44+[15]FEBRERO!C44+[15]MARZO!C44+[15]ABRIL!C44+[15]MAYO!C44+[15]JUNIO!C44+[15]JULIO!C44+[15]AGOSTO!C44+[15]SEPTIEMBRE!C44+[15]OCTUBRE!C44+[15]NOVIEMBRE!C44+[15]DICIEMBRE!C44</f>
        <v>0</v>
      </c>
      <c r="D46" s="21">
        <f>+[15]ENERO!D44+[15]FEBRERO!D44+[15]MARZO!D44+[15]ABRIL!D44+[15]MAYO!D44+[15]JUNIO!D44+[15]JULIO!D44+[15]AGOSTO!D44+[15]SEPTIEMBRE!D44+[15]OCTUBRE!D44+[15]NOVIEMBRE!D44+[15]DICIEMBRE!D44</f>
        <v>0</v>
      </c>
      <c r="E46" s="21">
        <f>+[15]ENERO!E44+[15]FEBRERO!E44+[15]MARZO!E44+[15]ABRIL!E44+[15]MAYO!E44+[15]JUNIO!E44+[15]JULIO!E44+[15]AGOSTO!E44+[15]SEPTIEMBRE!E44+[15]OCTUBRE!E44+[15]NOVIEMBRE!E44+[15]DICIEMBRE!E44</f>
        <v>73</v>
      </c>
      <c r="F46" s="21">
        <f>+[15]ENERO!F44+[15]FEBRERO!F44+[15]MARZO!F44+[15]ABRIL!F44+[15]MAYO!F44+[15]JUNIO!F44+[15]JULIO!F44+[15]AGOSTO!F44+[15]SEPTIEMBRE!F44+[15]OCTUBRE!F44+[15]NOVIEMBRE!F44+[15]DICIEMBRE!F44</f>
        <v>0</v>
      </c>
      <c r="G46" s="79">
        <f>+[15]ENERO!G44+[15]FEBRERO!G44+[15]MARZO!G44+[15]ABRIL!G44+[15]MAYO!G44+[15]JUNIO!G44+[15]JULIO!G44+[15]AGOSTO!G44+[15]SEPTIEMBRE!G44+[15]OCTUBRE!G44+[15]NOVIEMBRE!G44+[15]DICIEMBRE!G44</f>
        <v>181</v>
      </c>
      <c r="H46" s="21">
        <f>+[15]ENERO!H44+[15]FEBRERO!H44+[15]MARZO!H44+[15]ABRIL!H44+[15]MAYO!H44+[15]JUNIO!H44+[15]JULIO!H44+[15]AGOSTO!H44+[15]SEPTIEMBRE!H44+[15]OCTUBRE!H44+[15]NOVIEMBRE!H44+[15]DICIEMBRE!H44</f>
        <v>0</v>
      </c>
      <c r="I46" s="21">
        <f>+[15]ENERO!I44+[15]FEBRERO!I44+[15]MARZO!I44+[15]ABRIL!I44+[15]MAYO!I44+[15]JUNIO!I44+[15]JULIO!I44+[15]AGOSTO!I44+[15]SEPTIEMBRE!I44+[15]OCTUBRE!I44+[15]NOVIEMBRE!I44+[15]DICIEMBRE!I44</f>
        <v>0</v>
      </c>
      <c r="J46" s="22">
        <f t="shared" si="0"/>
        <v>254</v>
      </c>
      <c r="K46" s="104"/>
      <c r="L46" s="92"/>
      <c r="M46" s="94"/>
      <c r="N46" s="95"/>
      <c r="O46" s="95"/>
      <c r="P46" s="106"/>
      <c r="Q46" s="106"/>
    </row>
    <row r="47" spans="1:17" s="71" customFormat="1" ht="20.100000000000001" customHeight="1" x14ac:dyDescent="0.35">
      <c r="A47" s="78" t="s">
        <v>95</v>
      </c>
      <c r="B47" s="21">
        <f>+[15]ENERO!B45+[15]FEBRERO!B45+[15]MARZO!B45+[15]ABRIL!B45+[15]MAYO!B45+[15]JUNIO!B45+[15]JULIO!B45+[15]AGOSTO!B45+[15]SEPTIEMBRE!B45+[15]OCTUBRE!B45+[15]NOVIEMBRE!B45+[15]DICIEMBRE!B45</f>
        <v>73.229280759401234</v>
      </c>
      <c r="C47" s="21">
        <f>+[15]ENERO!C45+[15]FEBRERO!C45+[15]MARZO!C45+[15]ABRIL!C45+[15]MAYO!C45+[15]JUNIO!C45+[15]JULIO!C45+[15]AGOSTO!C45+[15]SEPTIEMBRE!C45+[15]OCTUBRE!C45+[15]NOVIEMBRE!C45+[15]DICIEMBRE!C45</f>
        <v>45.421686746987952</v>
      </c>
      <c r="D47" s="21">
        <f>+[15]ENERO!D45+[15]FEBRERO!D45+[15]MARZO!D45+[15]ABRIL!D45+[15]MAYO!D45+[15]JUNIO!D45+[15]JULIO!D45+[15]AGOSTO!D45+[15]SEPTIEMBRE!D45+[15]OCTUBRE!D45+[15]NOVIEMBRE!D45+[15]DICIEMBRE!D45</f>
        <v>12</v>
      </c>
      <c r="E47" s="79">
        <f>+[15]ENERO!E45+[15]FEBRERO!E45+[15]MARZO!E45+[15]ABRIL!E45+[15]MAYO!E45+[15]JUNIO!E45+[15]JULIO!E45+[15]AGOSTO!E45+[15]SEPTIEMBRE!E45+[15]OCTUBRE!E45+[15]NOVIEMBRE!E45+[15]DICIEMBRE!E45</f>
        <v>1142.3490324936108</v>
      </c>
      <c r="F47" s="21">
        <f>+[15]ENERO!F45+[15]FEBRERO!F45+[15]MARZO!F45+[15]ABRIL!F45+[15]MAYO!F45+[15]JUNIO!F45+[15]JULIO!F45+[15]AGOSTO!F45+[15]SEPTIEMBRE!F45+[15]OCTUBRE!F45+[15]NOVIEMBRE!F45+[15]DICIEMBRE!F45</f>
        <v>0</v>
      </c>
      <c r="G47" s="21">
        <f>+[15]ENERO!G45+[15]FEBRERO!G45+[15]MARZO!G45+[15]ABRIL!G45+[15]MAYO!G45+[15]JUNIO!G45+[15]JULIO!G45+[15]AGOSTO!G45+[15]SEPTIEMBRE!G45+[15]OCTUBRE!G45+[15]NOVIEMBRE!G45+[15]DICIEMBRE!G45</f>
        <v>0</v>
      </c>
      <c r="H47" s="21">
        <f>+[15]ENERO!H45+[15]FEBRERO!H45+[15]MARZO!H45+[15]ABRIL!H45+[15]MAYO!H45+[15]JUNIO!H45+[15]JULIO!H45+[15]AGOSTO!H45+[15]SEPTIEMBRE!H45+[15]OCTUBRE!H45+[15]NOVIEMBRE!H45+[15]DICIEMBRE!H45</f>
        <v>0</v>
      </c>
      <c r="I47" s="21">
        <f>+[15]ENERO!I45+[15]FEBRERO!I45+[15]MARZO!I45+[15]ABRIL!I45+[15]MAYO!I45+[15]JUNIO!I45+[15]JULIO!I45+[15]AGOSTO!I45+[15]SEPTIEMBRE!I45+[15]OCTUBRE!I45+[15]NOVIEMBRE!I45+[15]DICIEMBRE!I45</f>
        <v>0</v>
      </c>
      <c r="J47" s="22">
        <f t="shared" si="0"/>
        <v>1273</v>
      </c>
      <c r="K47" s="104"/>
      <c r="L47" s="92"/>
      <c r="M47" s="94"/>
      <c r="N47" s="95"/>
      <c r="O47" s="95"/>
      <c r="P47" s="106"/>
      <c r="Q47" s="106"/>
    </row>
    <row r="48" spans="1:17" s="71" customFormat="1" ht="20.100000000000001" customHeight="1" x14ac:dyDescent="0.35">
      <c r="A48" s="78" t="s">
        <v>96</v>
      </c>
      <c r="B48" s="21">
        <f>+[15]ENERO!B46+[15]FEBRERO!B46+[15]MARZO!B46+[15]ABRIL!B46+[15]MAYO!B46+[15]JUNIO!B46+[15]JULIO!B46+[15]AGOSTO!B46+[15]SEPTIEMBRE!B46+[15]OCTUBRE!B46+[15]NOVIEMBRE!B46+[15]DICIEMBRE!B46</f>
        <v>0</v>
      </c>
      <c r="C48" s="21">
        <f>+[15]ENERO!C46+[15]FEBRERO!C46+[15]MARZO!C46+[15]ABRIL!C46+[15]MAYO!C46+[15]JUNIO!C46+[15]JULIO!C46+[15]AGOSTO!C46+[15]SEPTIEMBRE!C46+[15]OCTUBRE!C46+[15]NOVIEMBRE!C46+[15]DICIEMBRE!C46</f>
        <v>0</v>
      </c>
      <c r="D48" s="21">
        <f>+[15]ENERO!D46+[15]FEBRERO!D46+[15]MARZO!D46+[15]ABRIL!D46+[15]MAYO!D46+[15]JUNIO!D46+[15]JULIO!D46+[15]AGOSTO!D46+[15]SEPTIEMBRE!D46+[15]OCTUBRE!D46+[15]NOVIEMBRE!D46+[15]DICIEMBRE!D46</f>
        <v>200.74766355140184</v>
      </c>
      <c r="E48" s="79">
        <f>+[15]ENERO!E46+[15]FEBRERO!E46+[15]MARZO!E46+[15]ABRIL!E46+[15]MAYO!E46+[15]JUNIO!E46+[15]JULIO!E46+[15]AGOSTO!E46+[15]SEPTIEMBRE!E46+[15]OCTUBRE!E46+[15]NOVIEMBRE!E46+[15]DICIEMBRE!E46</f>
        <v>1794.1618387110414</v>
      </c>
      <c r="F48" s="21">
        <f>+[15]ENERO!F46+[15]FEBRERO!F46+[15]MARZO!F46+[15]ABRIL!F46+[15]MAYO!F46+[15]JUNIO!F46+[15]JULIO!F46+[15]AGOSTO!F46+[15]SEPTIEMBRE!F46+[15]OCTUBRE!F46+[15]NOVIEMBRE!F46+[15]DICIEMBRE!F46</f>
        <v>0</v>
      </c>
      <c r="G48" s="21">
        <f>+[15]ENERO!G46+[15]FEBRERO!G46+[15]MARZO!G46+[15]ABRIL!G46+[15]MAYO!G46+[15]JUNIO!G46+[15]JULIO!G46+[15]AGOSTO!G46+[15]SEPTIEMBRE!G46+[15]OCTUBRE!G46+[15]NOVIEMBRE!G46+[15]DICIEMBRE!G46</f>
        <v>0</v>
      </c>
      <c r="H48" s="21">
        <f>+[15]ENERO!H46+[15]FEBRERO!H46+[15]MARZO!H46+[15]ABRIL!H46+[15]MAYO!H46+[15]JUNIO!H46+[15]JULIO!H46+[15]AGOSTO!H46+[15]SEPTIEMBRE!H46+[15]OCTUBRE!H46+[15]NOVIEMBRE!H46+[15]DICIEMBRE!H46</f>
        <v>230.09049773755655</v>
      </c>
      <c r="I48" s="21">
        <f>+[15]ENERO!I46+[15]FEBRERO!I46+[15]MARZO!I46+[15]ABRIL!I46+[15]MAYO!I46+[15]JUNIO!I46+[15]JULIO!I46+[15]AGOSTO!I46+[15]SEPTIEMBRE!I46+[15]OCTUBRE!I46+[15]NOVIEMBRE!I46+[15]DICIEMBRE!I46</f>
        <v>0</v>
      </c>
      <c r="J48" s="22">
        <f t="shared" si="0"/>
        <v>2225</v>
      </c>
      <c r="K48" s="104"/>
      <c r="L48" s="92"/>
      <c r="M48" s="94"/>
      <c r="N48" s="95"/>
      <c r="O48" s="95"/>
      <c r="P48" s="106"/>
      <c r="Q48" s="106"/>
    </row>
    <row r="49" spans="1:17" s="71" customFormat="1" ht="20.100000000000001" customHeight="1" x14ac:dyDescent="0.35">
      <c r="A49" s="78" t="s">
        <v>97</v>
      </c>
      <c r="B49" s="21">
        <f>+[15]ENERO!B47+[15]FEBRERO!B47+[15]MARZO!B47+[15]ABRIL!B47+[15]MAYO!B47+[15]JUNIO!B47+[15]JULIO!B47+[15]AGOSTO!B47+[15]SEPTIEMBRE!B47+[15]OCTUBRE!B47+[15]NOVIEMBRE!B47+[15]DICIEMBRE!B47</f>
        <v>13.972413537317758</v>
      </c>
      <c r="C49" s="21">
        <f>+[15]ENERO!C47+[15]FEBRERO!C47+[15]MARZO!C47+[15]ABRIL!C47+[15]MAYO!C47+[15]JUNIO!C47+[15]JULIO!C47+[15]AGOSTO!C47+[15]SEPTIEMBRE!C47+[15]OCTUBRE!C47+[15]NOVIEMBRE!C47+[15]DICIEMBRE!C47</f>
        <v>0</v>
      </c>
      <c r="D49" s="21">
        <f>+[15]ENERO!D47+[15]FEBRERO!D47+[15]MARZO!D47+[15]ABRIL!D47+[15]MAYO!D47+[15]JUNIO!D47+[15]JULIO!D47+[15]AGOSTO!D47+[15]SEPTIEMBRE!D47+[15]OCTUBRE!D47+[15]NOVIEMBRE!D47+[15]DICIEMBRE!D47</f>
        <v>0</v>
      </c>
      <c r="E49" s="79">
        <f>+[15]ENERO!E47+[15]FEBRERO!E47+[15]MARZO!E47+[15]ABRIL!E47+[15]MAYO!E47+[15]JUNIO!E47+[15]JULIO!E47+[15]AGOSTO!E47+[15]SEPTIEMBRE!E47+[15]OCTUBRE!E47+[15]NOVIEMBRE!E47+[15]DICIEMBRE!E47</f>
        <v>2983.2180604476425</v>
      </c>
      <c r="F49" s="21">
        <f>+[15]ENERO!F47+[15]FEBRERO!F47+[15]MARZO!F47+[15]ABRIL!F47+[15]MAYO!F47+[15]JUNIO!F47+[15]JULIO!F47+[15]AGOSTO!F47+[15]SEPTIEMBRE!F47+[15]OCTUBRE!F47+[15]NOVIEMBRE!F47+[15]DICIEMBRE!F47</f>
        <v>86.672727272727272</v>
      </c>
      <c r="G49" s="21">
        <f>+[15]ENERO!G47+[15]FEBRERO!G47+[15]MARZO!G47+[15]ABRIL!G47+[15]MAYO!G47+[15]JUNIO!G47+[15]JULIO!G47+[15]AGOSTO!G47+[15]SEPTIEMBRE!G47+[15]OCTUBRE!G47+[15]NOVIEMBRE!G47+[15]DICIEMBRE!G47</f>
        <v>5</v>
      </c>
      <c r="H49" s="21">
        <f>+[15]ENERO!H47+[15]FEBRERO!H47+[15]MARZO!H47+[15]ABRIL!H47+[15]MAYO!H47+[15]JUNIO!H47+[15]JULIO!H47+[15]AGOSTO!H47+[15]SEPTIEMBRE!H47+[15]OCTUBRE!H47+[15]NOVIEMBRE!H47+[15]DICIEMBRE!H47</f>
        <v>71.923132408646197</v>
      </c>
      <c r="I49" s="21">
        <f>+[15]ENERO!I47+[15]FEBRERO!I47+[15]MARZO!I47+[15]ABRIL!I47+[15]MAYO!I47+[15]JUNIO!I47+[15]JULIO!I47+[15]AGOSTO!I47+[15]SEPTIEMBRE!I47+[15]OCTUBRE!I47+[15]NOVIEMBRE!I47+[15]DICIEMBRE!I47</f>
        <v>5.334545454545454</v>
      </c>
      <c r="J49" s="22">
        <f t="shared" si="0"/>
        <v>3166.1208791208792</v>
      </c>
      <c r="K49" s="104"/>
      <c r="L49" s="92"/>
      <c r="M49" s="94"/>
      <c r="N49" s="95"/>
      <c r="O49" s="95"/>
      <c r="P49" s="106"/>
      <c r="Q49" s="106"/>
    </row>
    <row r="50" spans="1:17" s="71" customFormat="1" ht="20.100000000000001" customHeight="1" x14ac:dyDescent="0.35">
      <c r="A50" s="78" t="s">
        <v>98</v>
      </c>
      <c r="B50" s="21">
        <f>+[15]ENERO!B48+[15]FEBRERO!B48+[15]MARZO!B48+[15]ABRIL!B48+[15]MAYO!B48+[15]JUNIO!B48+[15]JULIO!B48+[15]AGOSTO!B48+[15]SEPTIEMBRE!B48+[15]OCTUBRE!B48+[15]NOVIEMBRE!B48+[15]DICIEMBRE!B48</f>
        <v>178</v>
      </c>
      <c r="C50" s="21">
        <f>+[15]ENERO!C48+[15]FEBRERO!C48+[15]MARZO!C48+[15]ABRIL!C48+[15]MAYO!C48+[15]JUNIO!C48+[15]JULIO!C48+[15]AGOSTO!C48+[15]SEPTIEMBRE!C48+[15]OCTUBRE!C48+[15]NOVIEMBRE!C48+[15]DICIEMBRE!C48</f>
        <v>0</v>
      </c>
      <c r="D50" s="21">
        <f>+[15]ENERO!D48+[15]FEBRERO!D48+[15]MARZO!D48+[15]ABRIL!D48+[15]MAYO!D48+[15]JUNIO!D48+[15]JULIO!D48+[15]AGOSTO!D48+[15]SEPTIEMBRE!D48+[15]OCTUBRE!D48+[15]NOVIEMBRE!D48+[15]DICIEMBRE!D48</f>
        <v>173</v>
      </c>
      <c r="E50" s="79">
        <f>+[15]ENERO!E48+[15]FEBRERO!E48+[15]MARZO!E48+[15]ABRIL!E48+[15]MAYO!E48+[15]JUNIO!E48+[15]JULIO!E48+[15]AGOSTO!E48+[15]SEPTIEMBRE!E48+[15]OCTUBRE!E48+[15]NOVIEMBRE!E48+[15]DICIEMBRE!E48</f>
        <v>250</v>
      </c>
      <c r="F50" s="21">
        <f>+[15]ENERO!F48+[15]FEBRERO!F48+[15]MARZO!F48+[15]ABRIL!F48+[15]MAYO!F48+[15]JUNIO!F48+[15]JULIO!F48+[15]AGOSTO!F48+[15]SEPTIEMBRE!F48+[15]OCTUBRE!F48+[15]NOVIEMBRE!F48+[15]DICIEMBRE!F48</f>
        <v>0</v>
      </c>
      <c r="G50" s="21">
        <f>+[15]ENERO!G48+[15]FEBRERO!G48+[15]MARZO!G48+[15]ABRIL!G48+[15]MAYO!G48+[15]JUNIO!G48+[15]JULIO!G48+[15]AGOSTO!G48+[15]SEPTIEMBRE!G48+[15]OCTUBRE!G48+[15]NOVIEMBRE!G48+[15]DICIEMBRE!G48</f>
        <v>0</v>
      </c>
      <c r="H50" s="21">
        <f>+[15]ENERO!H48+[15]FEBRERO!H48+[15]MARZO!H48+[15]ABRIL!H48+[15]MAYO!H48+[15]JUNIO!H48+[15]JULIO!H48+[15]AGOSTO!H48+[15]SEPTIEMBRE!H48+[15]OCTUBRE!H48+[15]NOVIEMBRE!H48+[15]DICIEMBRE!H48</f>
        <v>0</v>
      </c>
      <c r="I50" s="21">
        <f>+[15]ENERO!I48+[15]FEBRERO!I48+[15]MARZO!I48+[15]ABRIL!I48+[15]MAYO!I48+[15]JUNIO!I48+[15]JULIO!I48+[15]AGOSTO!I48+[15]SEPTIEMBRE!I48+[15]OCTUBRE!I48+[15]NOVIEMBRE!I48+[15]DICIEMBRE!I48</f>
        <v>0</v>
      </c>
      <c r="J50" s="22">
        <f t="shared" si="0"/>
        <v>601</v>
      </c>
      <c r="K50" s="104"/>
      <c r="L50" s="92"/>
      <c r="M50" s="94"/>
      <c r="N50" s="95"/>
      <c r="O50" s="95"/>
      <c r="P50" s="106"/>
      <c r="Q50" s="106"/>
    </row>
    <row r="51" spans="1:17" s="71" customFormat="1" ht="20.100000000000001" customHeight="1" x14ac:dyDescent="0.35">
      <c r="A51" s="78" t="s">
        <v>99</v>
      </c>
      <c r="B51" s="21">
        <f>+[15]ENERO!B49+[15]FEBRERO!B49+[15]MARZO!B49+[15]ABRIL!B49+[15]MAYO!B49+[15]JUNIO!B49+[15]JULIO!B49+[15]AGOSTO!B49+[15]SEPTIEMBRE!B49+[15]OCTUBRE!B49+[15]NOVIEMBRE!B49+[15]DICIEMBRE!B49</f>
        <v>7</v>
      </c>
      <c r="C51" s="79">
        <f>+[15]ENERO!C49+[15]FEBRERO!C49+[15]MARZO!C49+[15]ABRIL!C49+[15]MAYO!C49+[15]JUNIO!C49+[15]JULIO!C49+[15]AGOSTO!C49+[15]SEPTIEMBRE!C49+[15]OCTUBRE!C49+[15]NOVIEMBRE!C49+[15]DICIEMBRE!C49</f>
        <v>652.34253059193065</v>
      </c>
      <c r="D51" s="21">
        <f>+[15]ENERO!D49+[15]FEBRERO!D49+[15]MARZO!D49+[15]ABRIL!D49+[15]MAYO!D49+[15]JUNIO!D49+[15]JULIO!D49+[15]AGOSTO!D49+[15]SEPTIEMBRE!D49+[15]OCTUBRE!D49+[15]NOVIEMBRE!D49+[15]DICIEMBRE!D49</f>
        <v>111.79591836734694</v>
      </c>
      <c r="E51" s="79">
        <f>+[15]ENERO!E49+[15]FEBRERO!E49+[15]MARZO!E49+[15]ABRIL!E49+[15]MAYO!E49+[15]JUNIO!E49+[15]JULIO!E49+[15]AGOSTO!E49+[15]SEPTIEMBRE!E49+[15]OCTUBRE!E49+[15]NOVIEMBRE!E49+[15]DICIEMBRE!E49</f>
        <v>983.52570789865877</v>
      </c>
      <c r="F51" s="196">
        <f>+[15]ENERO!F49+[15]FEBRERO!F49+[15]MARZO!F49+[15]ABRIL!F49+[15]MAYO!F49+[15]JUNIO!F49+[15]JULIO!F49+[15]AGOSTO!F49+[15]SEPTIEMBRE!F49+[15]OCTUBRE!F49+[15]NOVIEMBRE!F49+[15]DICIEMBRE!F49</f>
        <v>520</v>
      </c>
      <c r="G51" s="21">
        <f>+[15]ENERO!G49+[15]FEBRERO!G49+[15]MARZO!G49+[15]ABRIL!G49+[15]MAYO!G49+[15]JUNIO!G49+[15]JULIO!G49+[15]AGOSTO!G49+[15]SEPTIEMBRE!G49+[15]OCTUBRE!G49+[15]NOVIEMBRE!G49+[15]DICIEMBRE!G49</f>
        <v>0</v>
      </c>
      <c r="H51" s="21">
        <f>+[15]ENERO!H49+[15]FEBRERO!H49+[15]MARZO!H49+[15]ABRIL!H49+[15]MAYO!H49+[15]JUNIO!H49+[15]JULIO!H49+[15]AGOSTO!H49+[15]SEPTIEMBRE!H49+[15]OCTUBRE!H49+[15]NOVIEMBRE!H49+[15]DICIEMBRE!H49</f>
        <v>0</v>
      </c>
      <c r="I51" s="21">
        <f>+[15]ENERO!I49+[15]FEBRERO!I49+[15]MARZO!I49+[15]ABRIL!I49+[15]MAYO!I49+[15]JUNIO!I49+[15]JULIO!I49+[15]AGOSTO!I49+[15]SEPTIEMBRE!I49+[15]OCTUBRE!I49+[15]NOVIEMBRE!I49+[15]DICIEMBRE!I49</f>
        <v>43.421052631578945</v>
      </c>
      <c r="J51" s="22">
        <f t="shared" si="0"/>
        <v>2318.0852094895149</v>
      </c>
      <c r="K51" s="104"/>
      <c r="L51" s="92"/>
      <c r="M51" s="94"/>
      <c r="N51" s="95"/>
      <c r="O51" s="95"/>
      <c r="P51" s="106"/>
      <c r="Q51" s="106"/>
    </row>
    <row r="52" spans="1:17" s="81" customFormat="1" ht="20.100000000000001" customHeight="1" x14ac:dyDescent="0.35">
      <c r="A52" s="78" t="s">
        <v>100</v>
      </c>
      <c r="B52" s="79">
        <f>+[15]ENERO!B50+[15]FEBRERO!B50+[15]MARZO!B50+[15]ABRIL!B50+[15]MAYO!B50+[15]JUNIO!B50+[15]JULIO!B50+[15]AGOSTO!B50+[15]SEPTIEMBRE!B50+[15]OCTUBRE!B50+[15]NOVIEMBRE!B50+[15]DICIEMBRE!B50</f>
        <v>0</v>
      </c>
      <c r="C52" s="79">
        <f>+[15]ENERO!C50+[15]FEBRERO!C50+[15]MARZO!C50+[15]ABRIL!C50+[15]MAYO!C50+[15]JUNIO!C50+[15]JULIO!C50+[15]AGOSTO!C50+[15]SEPTIEMBRE!C50+[15]OCTUBRE!C50+[15]NOVIEMBRE!C50+[15]DICIEMBRE!C50</f>
        <v>0</v>
      </c>
      <c r="D52" s="79">
        <f>+[15]ENERO!D50+[15]FEBRERO!D50+[15]MARZO!D50+[15]ABRIL!D50+[15]MAYO!D50+[15]JUNIO!D50+[15]JULIO!D50+[15]AGOSTO!D50+[15]SEPTIEMBRE!D50+[15]OCTUBRE!D50+[15]NOVIEMBRE!D50+[15]DICIEMBRE!D50</f>
        <v>0</v>
      </c>
      <c r="E52" s="79">
        <f>+[15]ENERO!E50+[15]FEBRERO!E50+[15]MARZO!E50+[15]ABRIL!E50+[15]MAYO!E50+[15]JUNIO!E50+[15]JULIO!E50+[15]AGOSTO!E50+[15]SEPTIEMBRE!E50+[15]OCTUBRE!E50+[15]NOVIEMBRE!E50+[15]DICIEMBRE!E50</f>
        <v>0</v>
      </c>
      <c r="F52" s="196">
        <f>+[15]ENERO!F50+[15]FEBRERO!F50+[15]MARZO!F50+[15]ABRIL!F50+[15]MAYO!F50+[15]JUNIO!F50+[15]JULIO!F50+[15]AGOSTO!F50+[15]SEPTIEMBRE!F50+[15]OCTUBRE!F50+[15]NOVIEMBRE!F50+[15]DICIEMBRE!F50</f>
        <v>105</v>
      </c>
      <c r="G52" s="79">
        <f>+[15]ENERO!G50+[15]FEBRERO!G50+[15]MARZO!G50+[15]ABRIL!G50+[15]MAYO!G50+[15]JUNIO!G50+[15]JULIO!G50+[15]AGOSTO!G50+[15]SEPTIEMBRE!G50+[15]OCTUBRE!G50+[15]NOVIEMBRE!G50+[15]DICIEMBRE!G50</f>
        <v>0</v>
      </c>
      <c r="H52" s="79">
        <f>+[15]ENERO!H50+[15]FEBRERO!H50+[15]MARZO!H50+[15]ABRIL!H50+[15]MAYO!H50+[15]JUNIO!H50+[15]JULIO!H50+[15]AGOSTO!H50+[15]SEPTIEMBRE!H50+[15]OCTUBRE!H50+[15]NOVIEMBRE!H50+[15]DICIEMBRE!H50</f>
        <v>0</v>
      </c>
      <c r="I52" s="79">
        <f>+[15]ENERO!I50+[15]FEBRERO!I50+[15]MARZO!I50+[15]ABRIL!I50+[15]MAYO!I50+[15]JUNIO!I50+[15]JULIO!I50+[15]AGOSTO!I50+[15]SEPTIEMBRE!I50+[15]OCTUBRE!I50+[15]NOVIEMBRE!I50+[15]DICIEMBRE!I50</f>
        <v>0</v>
      </c>
      <c r="J52" s="80">
        <f t="shared" si="0"/>
        <v>105</v>
      </c>
      <c r="K52" s="104"/>
      <c r="L52" s="92"/>
      <c r="M52" s="94"/>
      <c r="N52" s="95"/>
      <c r="O52" s="95"/>
      <c r="P52" s="106"/>
      <c r="Q52" s="106"/>
    </row>
    <row r="53" spans="1:17" s="71" customFormat="1" ht="20.100000000000001" customHeight="1" x14ac:dyDescent="0.35">
      <c r="A53" s="78" t="s">
        <v>45</v>
      </c>
      <c r="B53" s="21">
        <f>+[15]ENERO!B51+[15]FEBRERO!B51+[15]MARZO!B51+[15]ABRIL!B51+[15]MAYO!B51+[15]JUNIO!B51+[15]JULIO!B51+[15]AGOSTO!B51+[15]SEPTIEMBRE!B51+[15]OCTUBRE!B51+[15]NOVIEMBRE!B51+[15]DICIEMBRE!B51</f>
        <v>1487.847452635709</v>
      </c>
      <c r="C53" s="21">
        <f>+[15]ENERO!C51+[15]FEBRERO!C51+[15]MARZO!C51+[15]ABRIL!C51+[15]MAYO!C51+[15]JUNIO!C51+[15]JULIO!C51+[15]AGOSTO!C51+[15]SEPTIEMBRE!C51+[15]OCTUBRE!C51+[15]NOVIEMBRE!C51+[15]DICIEMBRE!C51</f>
        <v>6316.4057780796929</v>
      </c>
      <c r="D53" s="21">
        <f>+[15]ENERO!D51+[15]FEBRERO!D51+[15]MARZO!D51+[15]ABRIL!D51+[15]MAYO!D51+[15]JUNIO!D51+[15]JULIO!D51+[15]AGOSTO!D51+[15]SEPTIEMBRE!D51+[15]OCTUBRE!D51+[15]NOVIEMBRE!D51+[15]DICIEMBRE!D51</f>
        <v>529.24304382443006</v>
      </c>
      <c r="E53" s="21">
        <f>+[15]ENERO!E51+[15]FEBRERO!E51+[15]MARZO!E51+[15]ABRIL!E51+[15]MAYO!E51+[15]JUNIO!E51+[15]JULIO!E51+[15]AGOSTO!E51+[15]SEPTIEMBRE!E51+[15]OCTUBRE!E51+[15]NOVIEMBRE!E51+[15]DICIEMBRE!E51</f>
        <v>3727.0312471117177</v>
      </c>
      <c r="F53" s="21">
        <f>+[15]ENERO!F51+[15]FEBRERO!F51+[15]MARZO!F51+[15]ABRIL!F51+[15]MAYO!F51+[15]JUNIO!F51+[15]JULIO!F51+[15]AGOSTO!F51+[15]SEPTIEMBRE!F51+[15]OCTUBRE!F51+[15]NOVIEMBRE!F51+[15]DICIEMBRE!F51</f>
        <v>7698.5493865908729</v>
      </c>
      <c r="G53" s="21">
        <f>+[15]ENERO!G51+[15]FEBRERO!G51+[15]MARZO!G51+[15]ABRIL!G51+[15]MAYO!G51+[15]JUNIO!G51+[15]JULIO!G51+[15]AGOSTO!G51+[15]SEPTIEMBRE!G51+[15]OCTUBRE!G51+[15]NOVIEMBRE!G51+[15]DICIEMBRE!G51</f>
        <v>4170.7712293430359</v>
      </c>
      <c r="H53" s="79">
        <f>+[15]ENERO!H51+[15]FEBRERO!H51+[15]MARZO!H51+[15]ABRIL!H51+[15]MAYO!H51+[15]JUNIO!H51+[15]JULIO!H51+[15]AGOSTO!H51+[15]SEPTIEMBRE!H51+[15]OCTUBRE!H51+[15]NOVIEMBRE!H51+[15]DICIEMBRE!H51</f>
        <v>24215.28197155214</v>
      </c>
      <c r="I53" s="21">
        <f>+[15]ENERO!I51+[15]FEBRERO!I51+[15]MARZO!I51+[15]ABRIL!I51+[15]MAYO!I51+[15]JUNIO!I51+[15]JULIO!I51+[15]AGOSTO!I51+[15]SEPTIEMBRE!I51+[15]OCTUBRE!I51+[15]NOVIEMBRE!I51+[15]DICIEMBRE!I51</f>
        <v>68.869890862401022</v>
      </c>
      <c r="J53" s="22">
        <f t="shared" si="0"/>
        <v>48214</v>
      </c>
      <c r="K53" s="104"/>
      <c r="L53" s="92"/>
      <c r="M53" s="94"/>
      <c r="N53" s="95"/>
      <c r="O53" s="95"/>
      <c r="P53" s="106"/>
      <c r="Q53" s="106"/>
    </row>
    <row r="54" spans="1:17" s="71" customFormat="1" ht="20.100000000000001" customHeight="1" x14ac:dyDescent="0.35">
      <c r="A54" s="78" t="s">
        <v>46</v>
      </c>
      <c r="B54" s="21">
        <f>+[15]ENERO!B52+[15]FEBRERO!B52+[15]MARZO!B52+[15]ABRIL!B52+[15]MAYO!B52+[15]JUNIO!B52+[15]JULIO!B52+[15]AGOSTO!B52+[15]SEPTIEMBRE!B52+[15]OCTUBRE!B52+[15]NOVIEMBRE!B52+[15]DICIEMBRE!B52</f>
        <v>378.56970453904455</v>
      </c>
      <c r="C54" s="79">
        <f>+[15]ENERO!C52+[15]FEBRERO!C52+[15]MARZO!C52+[15]ABRIL!C52+[15]MAYO!C52+[15]JUNIO!C52+[15]JULIO!C52+[15]AGOSTO!C52+[15]SEPTIEMBRE!C52+[15]OCTUBRE!C52+[15]NOVIEMBRE!C52+[15]DICIEMBRE!C52</f>
        <v>8592.4348239448409</v>
      </c>
      <c r="D54" s="21">
        <f>+[15]ENERO!D52+[15]FEBRERO!D52+[15]MARZO!D52+[15]ABRIL!D52+[15]MAYO!D52+[15]JUNIO!D52+[15]JULIO!D52+[15]AGOSTO!D52+[15]SEPTIEMBRE!D52+[15]OCTUBRE!D52+[15]NOVIEMBRE!D52+[15]DICIEMBRE!D52</f>
        <v>302.52525375734456</v>
      </c>
      <c r="E54" s="21">
        <f>+[15]ENERO!E52+[15]FEBRERO!E52+[15]MARZO!E52+[15]ABRIL!E52+[15]MAYO!E52+[15]JUNIO!E52+[15]JULIO!E52+[15]AGOSTO!E52+[15]SEPTIEMBRE!E52+[15]OCTUBRE!E52+[15]NOVIEMBRE!E52+[15]DICIEMBRE!E52</f>
        <v>5293.5978862647935</v>
      </c>
      <c r="F54" s="21">
        <f>+[15]ENERO!F52+[15]FEBRERO!F52+[15]MARZO!F52+[15]ABRIL!F52+[15]MAYO!F52+[15]JUNIO!F52+[15]JULIO!F52+[15]AGOSTO!F52+[15]SEPTIEMBRE!F52+[15]OCTUBRE!F52+[15]NOVIEMBRE!F52+[15]DICIEMBRE!F52</f>
        <v>4328.56915548914</v>
      </c>
      <c r="G54" s="21">
        <f>+[15]ENERO!G52+[15]FEBRERO!G52+[15]MARZO!G52+[15]ABRIL!G52+[15]MAYO!G52+[15]JUNIO!G52+[15]JULIO!G52+[15]AGOSTO!G52+[15]SEPTIEMBRE!G52+[15]OCTUBRE!G52+[15]NOVIEMBRE!G52+[15]DICIEMBRE!G52</f>
        <v>271.01127253294277</v>
      </c>
      <c r="H54" s="21">
        <f>+[15]ENERO!H52+[15]FEBRERO!H52+[15]MARZO!H52+[15]ABRIL!H52+[15]MAYO!H52+[15]JUNIO!H52+[15]JULIO!H52+[15]AGOSTO!H52+[15]SEPTIEMBRE!H52+[15]OCTUBRE!H52+[15]NOVIEMBRE!H52+[15]DICIEMBRE!H52</f>
        <v>1842.5434016033059</v>
      </c>
      <c r="I54" s="21">
        <f>+[15]ENERO!I52+[15]FEBRERO!I52+[15]MARZO!I52+[15]ABRIL!I52+[15]MAYO!I52+[15]JUNIO!I52+[15]JULIO!I52+[15]AGOSTO!I52+[15]SEPTIEMBRE!I52+[15]OCTUBRE!I52+[15]NOVIEMBRE!I52+[15]DICIEMBRE!I52</f>
        <v>7908.7485018685838</v>
      </c>
      <c r="J54" s="22">
        <f t="shared" si="0"/>
        <v>28917.999999999996</v>
      </c>
      <c r="K54" s="104"/>
      <c r="L54" s="92"/>
      <c r="M54" s="94"/>
      <c r="N54" s="95"/>
      <c r="O54" s="95"/>
      <c r="P54" s="106"/>
      <c r="Q54" s="106"/>
    </row>
    <row r="55" spans="1:17" s="71" customFormat="1" ht="20.100000000000001" customHeight="1" x14ac:dyDescent="0.35">
      <c r="A55" s="78" t="s">
        <v>47</v>
      </c>
      <c r="B55" s="21">
        <f>+[15]ENERO!B53+[15]FEBRERO!B53+[15]MARZO!B53+[15]ABRIL!B53+[15]MAYO!B53+[15]JUNIO!B53+[15]JULIO!B53+[15]AGOSTO!B53+[15]SEPTIEMBRE!B53+[15]OCTUBRE!B53+[15]NOVIEMBRE!B53+[15]DICIEMBRE!B53</f>
        <v>2206.9502868137292</v>
      </c>
      <c r="C55" s="21">
        <f>+[15]ENERO!C53+[15]FEBRERO!C53+[15]MARZO!C53+[15]ABRIL!C53+[15]MAYO!C53+[15]JUNIO!C53+[15]JULIO!C53+[15]AGOSTO!C53+[15]SEPTIEMBRE!C53+[15]OCTUBRE!C53+[15]NOVIEMBRE!C53+[15]DICIEMBRE!C53</f>
        <v>3746.4731620366374</v>
      </c>
      <c r="D55" s="21">
        <f>+[15]ENERO!D53+[15]FEBRERO!D53+[15]MARZO!D53+[15]ABRIL!D53+[15]MAYO!D53+[15]JUNIO!D53+[15]JULIO!D53+[15]AGOSTO!D53+[15]SEPTIEMBRE!D53+[15]OCTUBRE!D53+[15]NOVIEMBRE!D53+[15]DICIEMBRE!D53</f>
        <v>4790.517244082208</v>
      </c>
      <c r="E55" s="21">
        <f>+[15]ENERO!E53+[15]FEBRERO!E53+[15]MARZO!E53+[15]ABRIL!E53+[15]MAYO!E53+[15]JUNIO!E53+[15]JULIO!E53+[15]AGOSTO!E53+[15]SEPTIEMBRE!E53+[15]OCTUBRE!E53+[15]NOVIEMBRE!E53+[15]DICIEMBRE!E53</f>
        <v>4846.4954754067876</v>
      </c>
      <c r="F55" s="21">
        <f>+[15]ENERO!F53+[15]FEBRERO!F53+[15]MARZO!F53+[15]ABRIL!F53+[15]MAYO!F53+[15]JUNIO!F53+[15]JULIO!F53+[15]AGOSTO!F53+[15]SEPTIEMBRE!F53+[15]OCTUBRE!F53+[15]NOVIEMBRE!F53+[15]DICIEMBRE!F53</f>
        <v>4306.2877983628514</v>
      </c>
      <c r="G55" s="79">
        <f>+[15]ENERO!G53+[15]FEBRERO!G53+[15]MARZO!G53+[15]ABRIL!G53+[15]MAYO!G53+[15]JUNIO!G53+[15]JULIO!G53+[15]AGOSTO!G53+[15]SEPTIEMBRE!G53+[15]OCTUBRE!G53+[15]NOVIEMBRE!G53+[15]DICIEMBRE!G53</f>
        <v>7910.0026196016943</v>
      </c>
      <c r="H55" s="21">
        <f>+[15]ENERO!H53+[15]FEBRERO!H53+[15]MARZO!H53+[15]ABRIL!H53+[15]MAYO!H53+[15]JUNIO!H53+[15]JULIO!H53+[15]AGOSTO!H53+[15]SEPTIEMBRE!H53+[15]OCTUBRE!H53+[15]NOVIEMBRE!H53+[15]DICIEMBRE!H53</f>
        <v>3191.4403082609451</v>
      </c>
      <c r="I55" s="21">
        <f>+[15]ENERO!I53+[15]FEBRERO!I53+[15]MARZO!I53+[15]ABRIL!I53+[15]MAYO!I53+[15]JUNIO!I53+[15]JULIO!I53+[15]AGOSTO!I53+[15]SEPTIEMBRE!I53+[15]OCTUBRE!I53+[15]NOVIEMBRE!I53+[15]DICIEMBRE!I53</f>
        <v>990.83310543514585</v>
      </c>
      <c r="J55" s="22">
        <f t="shared" si="0"/>
        <v>31989.000000000004</v>
      </c>
      <c r="K55" s="104"/>
      <c r="L55" s="92"/>
      <c r="M55" s="94"/>
      <c r="N55" s="95"/>
      <c r="O55" s="95"/>
      <c r="P55" s="106"/>
      <c r="Q55" s="106"/>
    </row>
    <row r="56" spans="1:17" s="71" customFormat="1" ht="20.100000000000001" customHeight="1" x14ac:dyDescent="0.35">
      <c r="A56" s="78" t="s">
        <v>48</v>
      </c>
      <c r="B56" s="21">
        <f>+[15]ENERO!B54+[15]FEBRERO!B54+[15]MARZO!B54+[15]ABRIL!B54+[15]MAYO!B54+[15]JUNIO!B54+[15]JULIO!B54+[15]AGOSTO!B54+[15]SEPTIEMBRE!B54+[15]OCTUBRE!B54+[15]NOVIEMBRE!B54+[15]DICIEMBRE!B54</f>
        <v>929.91906184747086</v>
      </c>
      <c r="C56" s="21">
        <f>+[15]ENERO!C54+[15]FEBRERO!C54+[15]MARZO!C54+[15]ABRIL!C54+[15]MAYO!C54+[15]JUNIO!C54+[15]JULIO!C54+[15]AGOSTO!C54+[15]SEPTIEMBRE!C54+[15]OCTUBRE!C54+[15]NOVIEMBRE!C54+[15]DICIEMBRE!C54</f>
        <v>0</v>
      </c>
      <c r="D56" s="79">
        <f>+[15]ENERO!D54+[15]FEBRERO!D54+[15]MARZO!D54+[15]ABRIL!D54+[15]MAYO!D54+[15]JUNIO!D54+[15]JULIO!D54+[15]AGOSTO!D54+[15]SEPTIEMBRE!D54+[15]OCTUBRE!D54+[15]NOVIEMBRE!D54+[15]DICIEMBRE!D54</f>
        <v>3177.3258094913763</v>
      </c>
      <c r="E56" s="21">
        <f>+[15]ENERO!E54+[15]FEBRERO!E54+[15]MARZO!E54+[15]ABRIL!E54+[15]MAYO!E54+[15]JUNIO!E54+[15]JULIO!E54+[15]AGOSTO!E54+[15]SEPTIEMBRE!E54+[15]OCTUBRE!E54+[15]NOVIEMBRE!E54+[15]DICIEMBRE!E54</f>
        <v>0</v>
      </c>
      <c r="F56" s="21">
        <f>+[15]ENERO!F54+[15]FEBRERO!F54+[15]MARZO!F54+[15]ABRIL!F54+[15]MAYO!F54+[15]JUNIO!F54+[15]JULIO!F54+[15]AGOSTO!F54+[15]SEPTIEMBRE!F54+[15]OCTUBRE!F54+[15]NOVIEMBRE!F54+[15]DICIEMBRE!F54</f>
        <v>105.43522368916449</v>
      </c>
      <c r="G56" s="21">
        <f>+[15]ENERO!G54+[15]FEBRERO!G54+[15]MARZO!G54+[15]ABRIL!G54+[15]MAYO!G54+[15]JUNIO!G54+[15]JULIO!G54+[15]AGOSTO!G54+[15]SEPTIEMBRE!G54+[15]OCTUBRE!G54+[15]NOVIEMBRE!G54+[15]DICIEMBRE!G54</f>
        <v>2272.3209627025917</v>
      </c>
      <c r="H56" s="21">
        <f>+[15]ENERO!H54+[15]FEBRERO!H54+[15]MARZO!H54+[15]ABRIL!H54+[15]MAYO!H54+[15]JUNIO!H54+[15]JULIO!H54+[15]AGOSTO!H54+[15]SEPTIEMBRE!H54+[15]OCTUBRE!H54+[15]NOVIEMBRE!H54+[15]DICIEMBRE!H54</f>
        <v>1446.8067725798867</v>
      </c>
      <c r="I56" s="21">
        <f>+[15]ENERO!I54+[15]FEBRERO!I54+[15]MARZO!I54+[15]ABRIL!I54+[15]MAYO!I54+[15]JUNIO!I54+[15]JULIO!I54+[15]AGOSTO!I54+[15]SEPTIEMBRE!I54+[15]OCTUBRE!I54+[15]NOVIEMBRE!I54+[15]DICIEMBRE!I54</f>
        <v>1183.1921696895097</v>
      </c>
      <c r="J56" s="22">
        <f t="shared" si="0"/>
        <v>9115</v>
      </c>
      <c r="K56" s="104"/>
      <c r="L56" s="92"/>
      <c r="M56" s="94"/>
      <c r="N56" s="95"/>
      <c r="O56" s="95"/>
      <c r="P56" s="106"/>
      <c r="Q56" s="106"/>
    </row>
    <row r="57" spans="1:17" s="71" customFormat="1" ht="20.100000000000001" customHeight="1" x14ac:dyDescent="0.35">
      <c r="A57" s="78" t="s">
        <v>49</v>
      </c>
      <c r="B57" s="21">
        <f>+[15]ENERO!B55+[15]FEBRERO!B55+[15]MARZO!B55+[15]ABRIL!B55+[15]MAYO!B55+[15]JUNIO!B55+[15]JULIO!B55+[15]AGOSTO!B55+[15]SEPTIEMBRE!B55+[15]OCTUBRE!B55+[15]NOVIEMBRE!B55+[15]DICIEMBRE!B55</f>
        <v>0</v>
      </c>
      <c r="C57" s="21">
        <f>+[15]ENERO!C55+[15]FEBRERO!C55+[15]MARZO!C55+[15]ABRIL!C55+[15]MAYO!C55+[15]JUNIO!C55+[15]JULIO!C55+[15]AGOSTO!C55+[15]SEPTIEMBRE!C55+[15]OCTUBRE!C55+[15]NOVIEMBRE!C55+[15]DICIEMBRE!C55</f>
        <v>59.744680851063826</v>
      </c>
      <c r="D57" s="21">
        <f>+[15]ENERO!D55+[15]FEBRERO!D55+[15]MARZO!D55+[15]ABRIL!D55+[15]MAYO!D55+[15]JUNIO!D55+[15]JULIO!D55+[15]AGOSTO!D55+[15]SEPTIEMBRE!D55+[15]OCTUBRE!D55+[15]NOVIEMBRE!D55+[15]DICIEMBRE!D55</f>
        <v>0</v>
      </c>
      <c r="E57" s="21">
        <f>+[15]ENERO!E55+[15]FEBRERO!E55+[15]MARZO!E55+[15]ABRIL!E55+[15]MAYO!E55+[15]JUNIO!E55+[15]JULIO!E55+[15]AGOSTO!E55+[15]SEPTIEMBRE!E55+[15]OCTUBRE!E55+[15]NOVIEMBRE!E55+[15]DICIEMBRE!E55</f>
        <v>25.106382978723403</v>
      </c>
      <c r="F57" s="21">
        <f>+[15]ENERO!F55+[15]FEBRERO!F55+[15]MARZO!F55+[15]ABRIL!F55+[15]MAYO!F55+[15]JUNIO!F55+[15]JULIO!F55+[15]AGOSTO!F55+[15]SEPTIEMBRE!F55+[15]OCTUBRE!F55+[15]NOVIEMBRE!F55+[15]DICIEMBRE!F55</f>
        <v>40.060150375939848</v>
      </c>
      <c r="G57" s="21">
        <f>+[15]ENERO!G55+[15]FEBRERO!G55+[15]MARZO!G55+[15]ABRIL!G55+[15]MAYO!G55+[15]JUNIO!G55+[15]JULIO!G55+[15]AGOSTO!G55+[15]SEPTIEMBRE!G55+[15]OCTUBRE!G55+[15]NOVIEMBRE!G55+[15]DICIEMBRE!G55</f>
        <v>4.8721804511278197</v>
      </c>
      <c r="H57" s="21">
        <f>+[15]ENERO!H55+[15]FEBRERO!H55+[15]MARZO!H55+[15]ABRIL!H55+[15]MAYO!H55+[15]JUNIO!H55+[15]JULIO!H55+[15]AGOSTO!H55+[15]SEPTIEMBRE!H55+[15]OCTUBRE!H55+[15]NOVIEMBRE!H55+[15]DICIEMBRE!H55</f>
        <v>711.30769230769226</v>
      </c>
      <c r="I57" s="79">
        <f>+[15]ENERO!I55+[15]FEBRERO!I55+[15]MARZO!I55+[15]ABRIL!I55+[15]MAYO!I55+[15]JUNIO!I55+[15]JULIO!I55+[15]AGOSTO!I55+[15]SEPTIEMBRE!I55+[15]OCTUBRE!I55+[15]NOVIEMBRE!I55+[15]DICIEMBRE!I55</f>
        <v>110.84124386252046</v>
      </c>
      <c r="J57" s="22">
        <f t="shared" si="0"/>
        <v>951.93233082706774</v>
      </c>
      <c r="K57" s="104"/>
      <c r="L57" s="92"/>
      <c r="M57" s="94"/>
      <c r="N57" s="95"/>
      <c r="O57" s="95"/>
      <c r="P57" s="106"/>
      <c r="Q57" s="106"/>
    </row>
    <row r="58" spans="1:17" s="71" customFormat="1" ht="20.100000000000001" customHeight="1" x14ac:dyDescent="0.35">
      <c r="A58" s="78" t="s">
        <v>50</v>
      </c>
      <c r="B58" s="21">
        <f>+[15]ENERO!B56+[15]FEBRERO!B56+[15]MARZO!B56+[15]ABRIL!B56+[15]MAYO!B56+[15]JUNIO!B56+[15]JULIO!B56+[15]AGOSTO!B56+[15]SEPTIEMBRE!B56+[15]OCTUBRE!B56+[15]NOVIEMBRE!B56+[15]DICIEMBRE!B56</f>
        <v>2038.2120940542422</v>
      </c>
      <c r="C58" s="79">
        <f>+[15]ENERO!C56+[15]FEBRERO!C56+[15]MARZO!C56+[15]ABRIL!C56+[15]MAYO!C56+[15]JUNIO!C56+[15]JULIO!C56+[15]AGOSTO!C56+[15]SEPTIEMBRE!C56+[15]OCTUBRE!C56+[15]NOVIEMBRE!C56+[15]DICIEMBRE!C56</f>
        <v>24548.812398507827</v>
      </c>
      <c r="D58" s="21">
        <f>+[15]ENERO!D56+[15]FEBRERO!D56+[15]MARZO!D56+[15]ABRIL!D56+[15]MAYO!D56+[15]JUNIO!D56+[15]JULIO!D56+[15]AGOSTO!D56+[15]SEPTIEMBRE!D56+[15]OCTUBRE!D56+[15]NOVIEMBRE!D56+[15]DICIEMBRE!D56</f>
        <v>3</v>
      </c>
      <c r="E58" s="21">
        <f>+[15]ENERO!E56+[15]FEBRERO!E56+[15]MARZO!E56+[15]ABRIL!E56+[15]MAYO!E56+[15]JUNIO!E56+[15]JULIO!E56+[15]AGOSTO!E56+[15]SEPTIEMBRE!E56+[15]OCTUBRE!E56+[15]NOVIEMBRE!E56+[15]DICIEMBRE!E56</f>
        <v>2097.8933135756456</v>
      </c>
      <c r="F58" s="21">
        <f>+[15]ENERO!F56+[15]FEBRERO!F56+[15]MARZO!F56+[15]ABRIL!F56+[15]MAYO!F56+[15]JUNIO!F56+[15]JULIO!F56+[15]AGOSTO!F56+[15]SEPTIEMBRE!F56+[15]OCTUBRE!F56+[15]NOVIEMBRE!F56+[15]DICIEMBRE!F56</f>
        <v>20913.342539400393</v>
      </c>
      <c r="G58" s="21">
        <f>+[15]ENERO!G56+[15]FEBRERO!G56+[15]MARZO!G56+[15]ABRIL!G56+[15]MAYO!G56+[15]JUNIO!G56+[15]JULIO!G56+[15]AGOSTO!G56+[15]SEPTIEMBRE!G56+[15]OCTUBRE!G56+[15]NOVIEMBRE!G56+[15]DICIEMBRE!G56</f>
        <v>0</v>
      </c>
      <c r="H58" s="21">
        <f>+[15]ENERO!H56+[15]FEBRERO!H56+[15]MARZO!H56+[15]ABRIL!H56+[15]MAYO!H56+[15]JUNIO!H56+[15]JULIO!H56+[15]AGOSTO!H56+[15]SEPTIEMBRE!H56+[15]OCTUBRE!H56+[15]NOVIEMBRE!H56+[15]DICIEMBRE!H56</f>
        <v>0</v>
      </c>
      <c r="I58" s="21">
        <f>+[15]ENERO!I56+[15]FEBRERO!I56+[15]MARZO!I56+[15]ABRIL!I56+[15]MAYO!I56+[15]JUNIO!I56+[15]JULIO!I56+[15]AGOSTO!I56+[15]SEPTIEMBRE!I56+[15]OCTUBRE!I56+[15]NOVIEMBRE!I56+[15]DICIEMBRE!I56</f>
        <v>1179.1313832057908</v>
      </c>
      <c r="J58" s="22">
        <f t="shared" si="0"/>
        <v>50780.391728743896</v>
      </c>
      <c r="K58" s="104"/>
      <c r="L58" s="92"/>
      <c r="M58" s="94"/>
      <c r="N58" s="95"/>
      <c r="O58" s="95"/>
      <c r="P58" s="106"/>
      <c r="Q58" s="106"/>
    </row>
    <row r="59" spans="1:17" s="71" customFormat="1" ht="20.100000000000001" customHeight="1" x14ac:dyDescent="0.35">
      <c r="A59" s="78" t="s">
        <v>51</v>
      </c>
      <c r="B59" s="21">
        <f>+[15]ENERO!B57+[15]FEBRERO!B57+[15]MARZO!B57+[15]ABRIL!B57+[15]MAYO!B57+[15]JUNIO!B57+[15]JULIO!B57+[15]AGOSTO!B57+[15]SEPTIEMBRE!B57+[15]OCTUBRE!B57+[15]NOVIEMBRE!B57+[15]DICIEMBRE!B57</f>
        <v>4760.3357691749388</v>
      </c>
      <c r="C59" s="21">
        <f>+[15]ENERO!C57+[15]FEBRERO!C57+[15]MARZO!C57+[15]ABRIL!C57+[15]MAYO!C57+[15]JUNIO!C57+[15]JULIO!C57+[15]AGOSTO!C57+[15]SEPTIEMBRE!C57+[15]OCTUBRE!C57+[15]NOVIEMBRE!C57+[15]DICIEMBRE!C57</f>
        <v>1310.3666986881269</v>
      </c>
      <c r="D59" s="21">
        <f>+[15]ENERO!D57+[15]FEBRERO!D57+[15]MARZO!D57+[15]ABRIL!D57+[15]MAYO!D57+[15]JUNIO!D57+[15]JULIO!D57+[15]AGOSTO!D57+[15]SEPTIEMBRE!D57+[15]OCTUBRE!D57+[15]NOVIEMBRE!D57+[15]DICIEMBRE!D57</f>
        <v>2735.1692588872702</v>
      </c>
      <c r="E59" s="21">
        <f>+[15]ENERO!E57+[15]FEBRERO!E57+[15]MARZO!E57+[15]ABRIL!E57+[15]MAYO!E57+[15]JUNIO!E57+[15]JULIO!E57+[15]AGOSTO!E57+[15]SEPTIEMBRE!E57+[15]OCTUBRE!E57+[15]NOVIEMBRE!E57+[15]DICIEMBRE!E57</f>
        <v>4549.4096532315889</v>
      </c>
      <c r="F59" s="21">
        <f>+[15]ENERO!F57+[15]FEBRERO!F57+[15]MARZO!F57+[15]ABRIL!F57+[15]MAYO!F57+[15]JUNIO!F57+[15]JULIO!F57+[15]AGOSTO!F57+[15]SEPTIEMBRE!F57+[15]OCTUBRE!F57+[15]NOVIEMBRE!F57+[15]DICIEMBRE!F57</f>
        <v>1591.4406154336591</v>
      </c>
      <c r="G59" s="21">
        <f>+[15]ENERO!G57+[15]FEBRERO!G57+[15]MARZO!G57+[15]ABRIL!G57+[15]MAYO!G57+[15]JUNIO!G57+[15]JULIO!G57+[15]AGOSTO!G57+[15]SEPTIEMBRE!G57+[15]OCTUBRE!G57+[15]NOVIEMBRE!G57+[15]DICIEMBRE!G57</f>
        <v>1865.1129895465338</v>
      </c>
      <c r="H59" s="79">
        <f>+[15]ENERO!H57+[15]FEBRERO!H57+[15]MARZO!H57+[15]ABRIL!H57+[15]MAYO!H57+[15]JUNIO!H57+[15]JULIO!H57+[15]AGOSTO!H57+[15]SEPTIEMBRE!H57+[15]OCTUBRE!H57+[15]NOVIEMBRE!H57+[15]DICIEMBRE!H57</f>
        <v>6145.0711204346826</v>
      </c>
      <c r="I59" s="21">
        <f>+[15]ENERO!I57+[15]FEBRERO!I57+[15]MARZO!I57+[15]ABRIL!I57+[15]MAYO!I57+[15]JUNIO!I57+[15]JULIO!I57+[15]AGOSTO!I57+[15]SEPTIEMBRE!I57+[15]OCTUBRE!I57+[15]NOVIEMBRE!I57+[15]DICIEMBRE!I57</f>
        <v>2348.799541424677</v>
      </c>
      <c r="J59" s="22">
        <f t="shared" si="0"/>
        <v>25305.70564682148</v>
      </c>
      <c r="K59" s="104"/>
      <c r="L59" s="92"/>
      <c r="M59" s="94"/>
      <c r="N59" s="95"/>
      <c r="O59" s="95"/>
      <c r="P59" s="106"/>
      <c r="Q59" s="106"/>
    </row>
    <row r="60" spans="1:17" s="71" customFormat="1" ht="20.100000000000001" hidden="1" customHeight="1" x14ac:dyDescent="0.35">
      <c r="A60" s="78" t="s">
        <v>78</v>
      </c>
      <c r="B60" s="21">
        <f>+[15]ENERO!B58+[15]FEBRERO!B58+[15]MARZO!B58+[15]ABRIL!B58+[15]MAYO!B58+[15]JUNIO!B58+[15]JULIO!B58+[15]AGOSTO!B58+[15]SEPTIEMBRE!B58+[15]OCTUBRE!B58+[15]NOVIEMBRE!B58+[15]DICIEMBRE!B58</f>
        <v>1</v>
      </c>
      <c r="C60" s="21">
        <f>+[15]ENERO!C58+[15]FEBRERO!C58+[15]MARZO!C58+[15]ABRIL!C58+[15]MAYO!C58+[15]JUNIO!C58+[15]JULIO!C58+[15]AGOSTO!C58+[15]SEPTIEMBRE!C58+[15]OCTUBRE!C58+[15]NOVIEMBRE!C58+[15]DICIEMBRE!C58</f>
        <v>0</v>
      </c>
      <c r="D60" s="21">
        <f>+[15]ENERO!D58+[15]FEBRERO!D58+[15]MARZO!D58+[15]ABRIL!D58+[15]MAYO!D58+[15]JUNIO!D58+[15]JULIO!D58+[15]AGOSTO!D58+[15]SEPTIEMBRE!D58+[15]OCTUBRE!D58+[15]NOVIEMBRE!D58+[15]DICIEMBRE!D58</f>
        <v>0</v>
      </c>
      <c r="E60" s="21">
        <f>+[15]ENERO!E58+[15]FEBRERO!E58+[15]MARZO!E58+[15]ABRIL!E58+[15]MAYO!E58+[15]JUNIO!E58+[15]JULIO!E58+[15]AGOSTO!E58+[15]SEPTIEMBRE!E58+[15]OCTUBRE!E58+[15]NOVIEMBRE!E58+[15]DICIEMBRE!E58</f>
        <v>0</v>
      </c>
      <c r="F60" s="21">
        <f>+[15]ENERO!F58+[15]FEBRERO!F58+[15]MARZO!F58+[15]ABRIL!F58+[15]MAYO!F58+[15]JUNIO!F58+[15]JULIO!F58+[15]AGOSTO!F58+[15]SEPTIEMBRE!F58+[15]OCTUBRE!F58+[15]NOVIEMBRE!F58+[15]DICIEMBRE!F58</f>
        <v>0</v>
      </c>
      <c r="G60" s="21">
        <f>+[15]ENERO!G58+[15]FEBRERO!G58+[15]MARZO!G58+[15]ABRIL!G58+[15]MAYO!G58+[15]JUNIO!G58+[15]JULIO!G58+[15]AGOSTO!G58+[15]SEPTIEMBRE!G58+[15]OCTUBRE!G58+[15]NOVIEMBRE!G58+[15]DICIEMBRE!G58</f>
        <v>40</v>
      </c>
      <c r="H60" s="21">
        <f>+[15]ENERO!H58+[15]FEBRERO!H58+[15]MARZO!H58+[15]ABRIL!H58+[15]MAYO!H58+[15]JUNIO!H58+[15]JULIO!H58+[15]AGOSTO!H58+[15]SEPTIEMBRE!H58+[15]OCTUBRE!H58+[15]NOVIEMBRE!H58+[15]DICIEMBRE!H58</f>
        <v>0</v>
      </c>
      <c r="I60" s="21">
        <f>+[15]ENERO!I58+[15]FEBRERO!I58+[15]MARZO!I58+[15]ABRIL!I58+[15]MAYO!I58+[15]JUNIO!I58+[15]JULIO!I58+[15]AGOSTO!I58+[15]SEPTIEMBRE!I58+[15]OCTUBRE!I58+[15]NOVIEMBRE!I58+[15]DICIEMBRE!I58</f>
        <v>0</v>
      </c>
      <c r="J60" s="22">
        <f t="shared" si="0"/>
        <v>41</v>
      </c>
      <c r="K60" s="104"/>
      <c r="L60" s="92"/>
      <c r="M60" s="94"/>
      <c r="N60" s="95"/>
      <c r="O60" s="95"/>
      <c r="P60" s="106"/>
      <c r="Q60" s="106"/>
    </row>
    <row r="61" spans="1:17" s="71" customFormat="1" ht="20.100000000000001" customHeight="1" x14ac:dyDescent="0.35">
      <c r="A61" s="78" t="s">
        <v>53</v>
      </c>
      <c r="B61" s="79">
        <f>+[15]ENERO!B59+[15]FEBRERO!B59+[15]MARZO!B59+[15]ABRIL!B59+[15]MAYO!B59+[15]JUNIO!B59+[15]JULIO!B59+[15]AGOSTO!B59+[15]SEPTIEMBRE!B59+[15]OCTUBRE!B59+[15]NOVIEMBRE!B59+[15]DICIEMBRE!B59</f>
        <v>70</v>
      </c>
      <c r="C61" s="21">
        <f>+[15]ENERO!C59+[15]FEBRERO!C59+[15]MARZO!C59+[15]ABRIL!C59+[15]MAYO!C59+[15]JUNIO!C59+[15]JULIO!C59+[15]AGOSTO!C59+[15]SEPTIEMBRE!C59+[15]OCTUBRE!C59+[15]NOVIEMBRE!C59+[15]DICIEMBRE!C59</f>
        <v>0</v>
      </c>
      <c r="D61" s="21">
        <f>+[15]ENERO!D59+[15]FEBRERO!D59+[15]MARZO!D59+[15]ABRIL!D59+[15]MAYO!D59+[15]JUNIO!D59+[15]JULIO!D59+[15]AGOSTO!D59+[15]SEPTIEMBRE!D59+[15]OCTUBRE!D59+[15]NOVIEMBRE!D59+[15]DICIEMBRE!D59</f>
        <v>0</v>
      </c>
      <c r="E61" s="21">
        <f>+[15]ENERO!E59+[15]FEBRERO!E59+[15]MARZO!E59+[15]ABRIL!E59+[15]MAYO!E59+[15]JUNIO!E59+[15]JULIO!E59+[15]AGOSTO!E59+[15]SEPTIEMBRE!E59+[15]OCTUBRE!E59+[15]NOVIEMBRE!E59+[15]DICIEMBRE!E59</f>
        <v>0</v>
      </c>
      <c r="F61" s="21">
        <f>+[15]ENERO!F59+[15]FEBRERO!F59+[15]MARZO!F59+[15]ABRIL!F59+[15]MAYO!F59+[15]JUNIO!F59+[15]JULIO!F59+[15]AGOSTO!F59+[15]SEPTIEMBRE!F59+[15]OCTUBRE!F59+[15]NOVIEMBRE!F59+[15]DICIEMBRE!F59</f>
        <v>205</v>
      </c>
      <c r="G61" s="21">
        <f>+[15]ENERO!G59+[15]FEBRERO!G59+[15]MARZO!G59+[15]ABRIL!G59+[15]MAYO!G59+[15]JUNIO!G59+[15]JULIO!G59+[15]AGOSTO!G59+[15]SEPTIEMBRE!G59+[15]OCTUBRE!G59+[15]NOVIEMBRE!G59+[15]DICIEMBRE!G59</f>
        <v>0</v>
      </c>
      <c r="H61" s="21">
        <f>+[15]ENERO!H59+[15]FEBRERO!H59+[15]MARZO!H59+[15]ABRIL!H59+[15]MAYO!H59+[15]JUNIO!H59+[15]JULIO!H59+[15]AGOSTO!H59+[15]SEPTIEMBRE!H59+[15]OCTUBRE!H59+[15]NOVIEMBRE!H59+[15]DICIEMBRE!H59</f>
        <v>31.714285714285715</v>
      </c>
      <c r="I61" s="21">
        <f>+[15]ENERO!I59+[15]FEBRERO!I59+[15]MARZO!I59+[15]ABRIL!I59+[15]MAYO!I59+[15]JUNIO!I59+[15]JULIO!I59+[15]AGOSTO!I59+[15]SEPTIEMBRE!I59+[15]OCTUBRE!I59+[15]NOVIEMBRE!I59+[15]DICIEMBRE!I59</f>
        <v>123.28571428571428</v>
      </c>
      <c r="J61" s="22">
        <f t="shared" si="0"/>
        <v>430</v>
      </c>
      <c r="K61" s="104"/>
      <c r="L61" s="92"/>
      <c r="M61" s="94"/>
      <c r="N61" s="95"/>
      <c r="O61" s="95"/>
      <c r="P61" s="106"/>
      <c r="Q61" s="106"/>
    </row>
    <row r="62" spans="1:17" s="71" customFormat="1" ht="20.100000000000001" customHeight="1" x14ac:dyDescent="0.35">
      <c r="A62" s="78" t="s">
        <v>101</v>
      </c>
      <c r="B62" s="21">
        <f>+[15]ENERO!B60+[15]FEBRERO!B60+[15]MARZO!B60+[15]ABRIL!B60+[15]MAYO!B60+[15]JUNIO!B60+[15]JULIO!B60+[15]AGOSTO!B60+[15]SEPTIEMBRE!B60+[15]OCTUBRE!B60+[15]NOVIEMBRE!B60+[15]DICIEMBRE!B60</f>
        <v>140.87735849056605</v>
      </c>
      <c r="C62" s="21">
        <f>+[15]ENERO!C60+[15]FEBRERO!C60+[15]MARZO!C60+[15]ABRIL!C60+[15]MAYO!C60+[15]JUNIO!C60+[15]JULIO!C60+[15]AGOSTO!C60+[15]SEPTIEMBRE!C60+[15]OCTUBRE!C60+[15]NOVIEMBRE!C60+[15]DICIEMBRE!C60</f>
        <v>285.88734739178688</v>
      </c>
      <c r="D62" s="21">
        <f>+[15]ENERO!D60+[15]FEBRERO!D60+[15]MARZO!D60+[15]ABRIL!D60+[15]MAYO!D60+[15]JUNIO!D60+[15]JULIO!D60+[15]AGOSTO!D60+[15]SEPTIEMBRE!D60+[15]OCTUBRE!D60+[15]NOVIEMBRE!D60+[15]DICIEMBRE!D60</f>
        <v>10</v>
      </c>
      <c r="E62" s="21">
        <f>+[15]ENERO!E60+[15]FEBRERO!E60+[15]MARZO!E60+[15]ABRIL!E60+[15]MAYO!E60+[15]JUNIO!E60+[15]JULIO!E60+[15]AGOSTO!E60+[15]SEPTIEMBRE!E60+[15]OCTUBRE!E60+[15]NOVIEMBRE!E60+[15]DICIEMBRE!E60</f>
        <v>112</v>
      </c>
      <c r="F62" s="79">
        <f>+[15]ENERO!F60+[15]FEBRERO!F60+[15]MARZO!F60+[15]ABRIL!F60+[15]MAYO!F60+[15]JUNIO!F60+[15]JULIO!F60+[15]AGOSTO!F60+[15]SEPTIEMBRE!F60+[15]OCTUBRE!F60+[15]NOVIEMBRE!F60+[15]DICIEMBRE!F60</f>
        <v>1499</v>
      </c>
      <c r="G62" s="21">
        <f>+[15]ENERO!G60+[15]FEBRERO!G60+[15]MARZO!G60+[15]ABRIL!G60+[15]MAYO!G60+[15]JUNIO!G60+[15]JULIO!G60+[15]AGOSTO!G60+[15]SEPTIEMBRE!G60+[15]OCTUBRE!G60+[15]NOVIEMBRE!G60+[15]DICIEMBRE!G60</f>
        <v>0</v>
      </c>
      <c r="H62" s="21">
        <f>+[15]ENERO!H60+[15]FEBRERO!H60+[15]MARZO!H60+[15]ABRIL!H60+[15]MAYO!H60+[15]JUNIO!H60+[15]JULIO!H60+[15]AGOSTO!H60+[15]SEPTIEMBRE!H60+[15]OCTUBRE!H60+[15]NOVIEMBRE!H60+[15]DICIEMBRE!H60</f>
        <v>54</v>
      </c>
      <c r="I62" s="21">
        <f>+[15]ENERO!I60+[15]FEBRERO!I60+[15]MARZO!I60+[15]ABRIL!I60+[15]MAYO!I60+[15]JUNIO!I60+[15]JULIO!I60+[15]AGOSTO!I60+[15]SEPTIEMBRE!I60+[15]OCTUBRE!I60+[15]NOVIEMBRE!I60+[15]DICIEMBRE!I60</f>
        <v>0</v>
      </c>
      <c r="J62" s="22">
        <f t="shared" si="0"/>
        <v>2101.7647058823532</v>
      </c>
      <c r="K62" s="104"/>
      <c r="L62" s="92"/>
      <c r="M62" s="94"/>
      <c r="N62" s="95"/>
      <c r="O62" s="95"/>
      <c r="P62" s="106"/>
      <c r="Q62" s="106"/>
    </row>
    <row r="63" spans="1:17" s="71" customFormat="1" ht="20.100000000000001" customHeight="1" x14ac:dyDescent="0.25">
      <c r="A63" s="78" t="s">
        <v>102</v>
      </c>
      <c r="B63" s="21">
        <f>+[15]ENERO!B61+[15]FEBRERO!B61+[15]MARZO!B61+[15]ABRIL!B61+[15]MAYO!B61+[15]JUNIO!B61+[15]JULIO!B61+[15]AGOSTO!B61+[15]SEPTIEMBRE!B61+[15]OCTUBRE!B61+[15]NOVIEMBRE!B61+[15]DICIEMBRE!B61</f>
        <v>129</v>
      </c>
      <c r="C63" s="21">
        <f>+[15]ENERO!C61+[15]FEBRERO!C61+[15]MARZO!C61+[15]ABRIL!C61+[15]MAYO!C61+[15]JUNIO!C61+[15]JULIO!C61+[15]AGOSTO!C61+[15]SEPTIEMBRE!C61+[15]OCTUBRE!C61+[15]NOVIEMBRE!C61+[15]DICIEMBRE!C61</f>
        <v>77.120689655172413</v>
      </c>
      <c r="D63" s="21">
        <f>+[15]ENERO!D61+[15]FEBRERO!D61+[15]MARZO!D61+[15]ABRIL!D61+[15]MAYO!D61+[15]JUNIO!D61+[15]JULIO!D61+[15]AGOSTO!D61+[15]SEPTIEMBRE!D61+[15]OCTUBRE!D61+[15]NOVIEMBRE!D61+[15]DICIEMBRE!D61</f>
        <v>0</v>
      </c>
      <c r="E63" s="21">
        <f>+[15]ENERO!E61+[15]FEBRERO!E61+[15]MARZO!E61+[15]ABRIL!E61+[15]MAYO!E61+[15]JUNIO!E61+[15]JULIO!E61+[15]AGOSTO!E61+[15]SEPTIEMBRE!E61+[15]OCTUBRE!E61+[15]NOVIEMBRE!E61+[15]DICIEMBRE!E61</f>
        <v>208.39854111405836</v>
      </c>
      <c r="F63" s="79">
        <f>+[15]ENERO!F61+[15]FEBRERO!F61+[15]MARZO!F61+[15]ABRIL!F61+[15]MAYO!F61+[15]JUNIO!F61+[15]JULIO!F61+[15]AGOSTO!F61+[15]SEPTIEMBRE!F61+[15]OCTUBRE!F61+[15]NOVIEMBRE!F61+[15]DICIEMBRE!F61</f>
        <v>82.961538461538467</v>
      </c>
      <c r="G63" s="21">
        <f>+[15]ENERO!G61+[15]FEBRERO!G61+[15]MARZO!G61+[15]ABRIL!G61+[15]MAYO!G61+[15]JUNIO!G61+[15]JULIO!G61+[15]AGOSTO!G61+[15]SEPTIEMBRE!G61+[15]OCTUBRE!G61+[15]NOVIEMBRE!G61+[15]DICIEMBRE!G61</f>
        <v>0.51923076923076927</v>
      </c>
      <c r="H63" s="21">
        <f>+[15]ENERO!H61+[15]FEBRERO!H61+[15]MARZO!H61+[15]ABRIL!H61+[15]MAYO!H61+[15]JUNIO!H61+[15]JULIO!H61+[15]AGOSTO!H61+[15]SEPTIEMBRE!H61+[15]OCTUBRE!H61+[15]NOVIEMBRE!H61+[15]DICIEMBRE!H61</f>
        <v>0</v>
      </c>
      <c r="I63" s="21">
        <f>+[15]ENERO!I61+[15]FEBRERO!I61+[15]MARZO!I61+[15]ABRIL!I61+[15]MAYO!I61+[15]JUNIO!I61+[15]JULIO!I61+[15]AGOSTO!I61+[15]SEPTIEMBRE!I61+[15]OCTUBRE!I61+[15]NOVIEMBRE!I61+[15]DICIEMBRE!I61</f>
        <v>2</v>
      </c>
      <c r="J63" s="22">
        <f t="shared" si="0"/>
        <v>500</v>
      </c>
      <c r="K63" s="104"/>
      <c r="L63" s="92"/>
      <c r="M63" s="105"/>
      <c r="N63" s="95"/>
      <c r="O63" s="95"/>
      <c r="P63" s="106"/>
      <c r="Q63" s="106"/>
    </row>
    <row r="64" spans="1:17" s="71" customFormat="1" ht="20.100000000000001" customHeight="1" x14ac:dyDescent="0.35">
      <c r="A64" s="78" t="s">
        <v>103</v>
      </c>
      <c r="B64" s="21">
        <f>+[15]ENERO!B62+[15]FEBRERO!B62+[15]MARZO!B62+[15]ABRIL!B62+[15]MAYO!B62+[15]JUNIO!B62+[15]JULIO!B62+[15]AGOSTO!B62+[15]SEPTIEMBRE!B62+[15]OCTUBRE!B62+[15]NOVIEMBRE!B62+[15]DICIEMBRE!B62</f>
        <v>53</v>
      </c>
      <c r="C64" s="21">
        <f>+[15]ENERO!C62+[15]FEBRERO!C62+[15]MARZO!C62+[15]ABRIL!C62+[15]MAYO!C62+[15]JUNIO!C62+[15]JULIO!C62+[15]AGOSTO!C62+[15]SEPTIEMBRE!C62+[15]OCTUBRE!C62+[15]NOVIEMBRE!C62+[15]DICIEMBRE!C62</f>
        <v>26.235294117647058</v>
      </c>
      <c r="D64" s="21">
        <f>+[15]ENERO!D62+[15]FEBRERO!D62+[15]MARZO!D62+[15]ABRIL!D62+[15]MAYO!D62+[15]JUNIO!D62+[15]JULIO!D62+[15]AGOSTO!D62+[15]SEPTIEMBRE!D62+[15]OCTUBRE!D62+[15]NOVIEMBRE!D62+[15]DICIEMBRE!D62</f>
        <v>132</v>
      </c>
      <c r="E64" s="21">
        <f>+[15]ENERO!E62+[15]FEBRERO!E62+[15]MARZO!E62+[15]ABRIL!E62+[15]MAYO!E62+[15]JUNIO!E62+[15]JULIO!E62+[15]AGOSTO!E62+[15]SEPTIEMBRE!E62+[15]OCTUBRE!E62+[15]NOVIEMBRE!E62+[15]DICIEMBRE!E62</f>
        <v>48.764705882352942</v>
      </c>
      <c r="F64" s="21">
        <f>+[15]ENERO!F62+[15]FEBRERO!F62+[15]MARZO!F62+[15]ABRIL!F62+[15]MAYO!F62+[15]JUNIO!F62+[15]JULIO!F62+[15]AGOSTO!F62+[15]SEPTIEMBRE!F62+[15]OCTUBRE!F62+[15]NOVIEMBRE!F62+[15]DICIEMBRE!F62</f>
        <v>99</v>
      </c>
      <c r="G64" s="79">
        <f>+[15]ENERO!G62+[15]FEBRERO!G62+[15]MARZO!G62+[15]ABRIL!G62+[15]MAYO!G62+[15]JUNIO!G62+[15]JULIO!G62+[15]AGOSTO!G62+[15]SEPTIEMBRE!G62+[15]OCTUBRE!G62+[15]NOVIEMBRE!G62+[15]DICIEMBRE!G62</f>
        <v>142</v>
      </c>
      <c r="H64" s="21">
        <f>+[15]ENERO!H62+[15]FEBRERO!H62+[15]MARZO!H62+[15]ABRIL!H62+[15]MAYO!H62+[15]JUNIO!H62+[15]JULIO!H62+[15]AGOSTO!H62+[15]SEPTIEMBRE!H62+[15]OCTUBRE!H62+[15]NOVIEMBRE!H62+[15]DICIEMBRE!H62</f>
        <v>0</v>
      </c>
      <c r="I64" s="21">
        <f>+[15]ENERO!I62+[15]FEBRERO!I62+[15]MARZO!I62+[15]ABRIL!I62+[15]MAYO!I62+[15]JUNIO!I62+[15]JULIO!I62+[15]AGOSTO!I62+[15]SEPTIEMBRE!I62+[15]OCTUBRE!I62+[15]NOVIEMBRE!I62+[15]DICIEMBRE!I62</f>
        <v>0</v>
      </c>
      <c r="J64" s="22">
        <f t="shared" si="0"/>
        <v>501</v>
      </c>
      <c r="K64" s="104"/>
      <c r="L64" s="92"/>
      <c r="M64" s="94"/>
      <c r="N64" s="95"/>
      <c r="O64" s="95"/>
      <c r="P64" s="106"/>
      <c r="Q64" s="106"/>
    </row>
    <row r="65" spans="1:17" s="71" customFormat="1" ht="20.100000000000001" customHeight="1" x14ac:dyDescent="0.35">
      <c r="A65" s="78" t="s">
        <v>104</v>
      </c>
      <c r="B65" s="79">
        <v>112</v>
      </c>
      <c r="C65" s="21">
        <f>+[15]ENERO!C63+[15]FEBRERO!C63+[15]MARZO!C63+[15]ABRIL!C63+[15]MAYO!C63+[15]JUNIO!C63+[15]JULIO!C63+[15]AGOSTO!C63+[15]SEPTIEMBRE!C63+[15]OCTUBRE!C63+[15]NOVIEMBRE!C63+[15]DICIEMBRE!C63</f>
        <v>0</v>
      </c>
      <c r="D65" s="21">
        <f>+[15]ENERO!D63+[15]FEBRERO!D63+[15]MARZO!D63+[15]ABRIL!D63+[15]MAYO!D63+[15]JUNIO!D63+[15]JULIO!D63+[15]AGOSTO!D63+[15]SEPTIEMBRE!D63+[15]OCTUBRE!D63+[15]NOVIEMBRE!D63+[15]DICIEMBRE!D63</f>
        <v>0</v>
      </c>
      <c r="E65" s="21">
        <f>+[15]ENERO!E63+[15]FEBRERO!E63+[15]MARZO!E63+[15]ABRIL!E63+[15]MAYO!E63+[15]JUNIO!E63+[15]JULIO!E63+[15]AGOSTO!E63+[15]SEPTIEMBRE!E63+[15]OCTUBRE!E63+[15]NOVIEMBRE!E63+[15]DICIEMBRE!E63</f>
        <v>112</v>
      </c>
      <c r="F65" s="21">
        <f>+[15]ENERO!F63+[15]FEBRERO!F63+[15]MARZO!F63+[15]ABRIL!F63+[15]MAYO!F63+[15]JUNIO!F63+[15]JULIO!F63+[15]AGOSTO!F63+[15]SEPTIEMBRE!F63+[15]OCTUBRE!F63+[15]NOVIEMBRE!F63+[15]DICIEMBRE!F63</f>
        <v>72</v>
      </c>
      <c r="G65" s="21">
        <f>+[15]ENERO!G63+[15]FEBRERO!G63+[15]MARZO!G63+[15]ABRIL!G63+[15]MAYO!G63+[15]JUNIO!G63+[15]JULIO!G63+[15]AGOSTO!G63+[15]SEPTIEMBRE!G63+[15]OCTUBRE!G63+[15]NOVIEMBRE!G63+[15]DICIEMBRE!G63</f>
        <v>0</v>
      </c>
      <c r="H65" s="21">
        <f>+[15]ENERO!H63+[15]FEBRERO!H63+[15]MARZO!H63+[15]ABRIL!H63+[15]MAYO!H63+[15]JUNIO!H63+[15]JULIO!H63+[15]AGOSTO!H63+[15]SEPTIEMBRE!H63+[15]OCTUBRE!H63+[15]NOVIEMBRE!H63+[15]DICIEMBRE!H63</f>
        <v>16</v>
      </c>
      <c r="I65" s="21">
        <f>+[15]ENERO!I63+[15]FEBRERO!I63+[15]MARZO!I63+[15]ABRIL!I63+[15]MAYO!I63+[15]JUNIO!I63+[15]JULIO!I63+[15]AGOSTO!I63+[15]SEPTIEMBRE!I63+[15]OCTUBRE!I63+[15]NOVIEMBRE!I63+[15]DICIEMBRE!I63</f>
        <v>0</v>
      </c>
      <c r="J65" s="22">
        <f t="shared" si="0"/>
        <v>312</v>
      </c>
      <c r="K65" s="104"/>
      <c r="L65" s="92"/>
      <c r="M65" s="94"/>
      <c r="N65" s="95"/>
      <c r="O65" s="95"/>
      <c r="P65" s="106"/>
      <c r="Q65" s="106"/>
    </row>
    <row r="66" spans="1:17" s="71" customFormat="1" ht="20.100000000000001" customHeight="1" x14ac:dyDescent="0.35">
      <c r="A66" s="78" t="s">
        <v>105</v>
      </c>
      <c r="B66" s="21">
        <f>+[15]ENERO!B64+[15]FEBRERO!B64+[15]MARZO!B64+[15]ABRIL!B64+[15]MAYO!B64+[15]JUNIO!B64+[15]JULIO!B64+[15]AGOSTO!B64+[15]SEPTIEMBRE!B64+[15]OCTUBRE!B64+[15]NOVIEMBRE!B64+[15]DICIEMBRE!B64</f>
        <v>8</v>
      </c>
      <c r="C66" s="21">
        <f>+[15]ENERO!C64+[15]FEBRERO!C64+[15]MARZO!C64+[15]ABRIL!C64+[15]MAYO!C64+[15]JUNIO!C64+[15]JULIO!C64+[15]AGOSTO!C64+[15]SEPTIEMBRE!C64+[15]OCTUBRE!C64+[15]NOVIEMBRE!C64+[15]DICIEMBRE!C64</f>
        <v>5</v>
      </c>
      <c r="D66" s="21">
        <f>+[15]ENERO!D64+[15]FEBRERO!D64+[15]MARZO!D64+[15]ABRIL!D64+[15]MAYO!D64+[15]JUNIO!D64+[15]JULIO!D64+[15]AGOSTO!D64+[15]SEPTIEMBRE!D64+[15]OCTUBRE!D64+[15]NOVIEMBRE!D64+[15]DICIEMBRE!D64</f>
        <v>5</v>
      </c>
      <c r="E66" s="21">
        <f>+[15]ENERO!E64+[15]FEBRERO!E64+[15]MARZO!E64+[15]ABRIL!E64+[15]MAYO!E64+[15]JUNIO!E64+[15]JULIO!E64+[15]AGOSTO!E64+[15]SEPTIEMBRE!E64+[15]OCTUBRE!E64+[15]NOVIEMBRE!E64+[15]DICIEMBRE!E64</f>
        <v>159.22191073722561</v>
      </c>
      <c r="F66" s="21">
        <f>+[15]ENERO!F64+[15]FEBRERO!F64+[15]MARZO!F64+[15]ABRIL!F64+[15]MAYO!F64+[15]JUNIO!F64+[15]JULIO!F64+[15]AGOSTO!F64+[15]SEPTIEMBRE!F64+[15]OCTUBRE!F64+[15]NOVIEMBRE!F64+[15]DICIEMBRE!F64</f>
        <v>392</v>
      </c>
      <c r="G66" s="21">
        <f>+[15]ENERO!G64+[15]FEBRERO!G64+[15]MARZO!G64+[15]ABRIL!G64+[15]MAYO!G64+[15]JUNIO!G64+[15]JULIO!G64+[15]AGOSTO!G64+[15]SEPTIEMBRE!G64+[15]OCTUBRE!G64+[15]NOVIEMBRE!G64+[15]DICIEMBRE!G64</f>
        <v>2340.9434184615266</v>
      </c>
      <c r="H66" s="79">
        <f>+[15]ENERO!H64+[15]FEBRERO!H64+[15]MARZO!H64+[15]ABRIL!H64+[15]MAYO!H64+[15]JUNIO!H64+[15]JULIO!H64+[15]AGOSTO!H64+[15]SEPTIEMBRE!H64+[15]OCTUBRE!H64+[15]NOVIEMBRE!H64+[15]DICIEMBRE!H64</f>
        <v>4988.8346708012477</v>
      </c>
      <c r="I66" s="21">
        <f>+[15]ENERO!I64+[15]FEBRERO!I64+[15]MARZO!I64+[15]ABRIL!I64+[15]MAYO!I64+[15]JUNIO!I64+[15]JULIO!I64+[15]AGOSTO!I64+[15]SEPTIEMBRE!I64+[15]OCTUBRE!I64+[15]NOVIEMBRE!I64+[15]DICIEMBRE!I64</f>
        <v>336</v>
      </c>
      <c r="J66" s="22">
        <f t="shared" si="0"/>
        <v>8235</v>
      </c>
      <c r="K66" s="104"/>
      <c r="L66" s="92"/>
      <c r="M66" s="94"/>
      <c r="N66" s="95"/>
      <c r="O66" s="95"/>
      <c r="P66" s="106"/>
      <c r="Q66" s="106"/>
    </row>
    <row r="67" spans="1:17" s="71" customFormat="1" ht="20.100000000000001" customHeight="1" x14ac:dyDescent="0.35">
      <c r="A67" s="78" t="s">
        <v>106</v>
      </c>
      <c r="B67" s="21">
        <f>+[15]ENERO!B65+[15]FEBRERO!B65+[15]MARZO!B65+[15]ABRIL!B65+[15]MAYO!B65+[15]JUNIO!B65+[15]JULIO!B65+[15]AGOSTO!B65+[15]SEPTIEMBRE!B65+[15]OCTUBRE!B65+[15]NOVIEMBRE!B65+[15]DICIEMBRE!B65</f>
        <v>1879.7876513494057</v>
      </c>
      <c r="C67" s="21">
        <f>+[15]ENERO!C65+[15]FEBRERO!C65+[15]MARZO!C65+[15]ABRIL!C65+[15]MAYO!C65+[15]JUNIO!C65+[15]JULIO!C65+[15]AGOSTO!C65+[15]SEPTIEMBRE!C65+[15]OCTUBRE!C65+[15]NOVIEMBRE!C65+[15]DICIEMBRE!C65</f>
        <v>558.98583445984877</v>
      </c>
      <c r="D67" s="79">
        <f>+[15]ENERO!D65+[15]FEBRERO!D65+[15]MARZO!D65+[15]ABRIL!D65+[15]MAYO!D65+[15]JUNIO!D65+[15]JULIO!D65+[15]AGOSTO!D65+[15]SEPTIEMBRE!D65+[15]OCTUBRE!D65+[15]NOVIEMBRE!D65+[15]DICIEMBRE!D65</f>
        <v>7248.6219795937614</v>
      </c>
      <c r="E67" s="21">
        <f>+[15]ENERO!E65+[15]FEBRERO!E65+[15]MARZO!E65+[15]ABRIL!E65+[15]MAYO!E65+[15]JUNIO!E65+[15]JULIO!E65+[15]AGOSTO!E65+[15]SEPTIEMBRE!E65+[15]OCTUBRE!E65+[15]NOVIEMBRE!E65+[15]DICIEMBRE!E65</f>
        <v>69.546188413753839</v>
      </c>
      <c r="F67" s="21">
        <f>+[15]ENERO!F65+[15]FEBRERO!F65+[15]MARZO!F65+[15]ABRIL!F65+[15]MAYO!F65+[15]JUNIO!F65+[15]JULIO!F65+[15]AGOSTO!F65+[15]SEPTIEMBRE!F65+[15]OCTUBRE!F65+[15]NOVIEMBRE!F65+[15]DICIEMBRE!F65</f>
        <v>1756.7392584425877</v>
      </c>
      <c r="G67" s="21">
        <f>+[15]ENERO!G65+[15]FEBRERO!G65+[15]MARZO!G65+[15]ABRIL!G65+[15]MAYO!G65+[15]JUNIO!G65+[15]JULIO!G65+[15]AGOSTO!G65+[15]SEPTIEMBRE!G65+[15]OCTUBRE!G65+[15]NOVIEMBRE!G65+[15]DICIEMBRE!G65</f>
        <v>2120.3324729196734</v>
      </c>
      <c r="H67" s="21">
        <f>+[15]ENERO!H65+[15]FEBRERO!H65+[15]MARZO!H65+[15]ABRIL!H65+[15]MAYO!H65+[15]JUNIO!H65+[15]JULIO!H65+[15]AGOSTO!H65+[15]SEPTIEMBRE!H65+[15]OCTUBRE!H65+[15]NOVIEMBRE!H65+[15]DICIEMBRE!H65</f>
        <v>465.47439573688018</v>
      </c>
      <c r="I67" s="21">
        <f>+[15]ENERO!I65+[15]FEBRERO!I65+[15]MARZO!I65+[15]ABRIL!I65+[15]MAYO!I65+[15]JUNIO!I65+[15]JULIO!I65+[15]AGOSTO!I65+[15]SEPTIEMBRE!I65+[15]OCTUBRE!I65+[15]NOVIEMBRE!I65+[15]DICIEMBRE!I65</f>
        <v>221.5122190840892</v>
      </c>
      <c r="J67" s="22">
        <f t="shared" si="0"/>
        <v>14321</v>
      </c>
      <c r="K67" s="104"/>
      <c r="L67" s="92"/>
      <c r="M67" s="94"/>
      <c r="N67" s="95"/>
      <c r="O67" s="95"/>
      <c r="P67" s="106"/>
      <c r="Q67" s="106"/>
    </row>
    <row r="68" spans="1:17" s="71" customFormat="1" ht="20.100000000000001" customHeight="1" x14ac:dyDescent="0.35">
      <c r="A68" s="78" t="s">
        <v>107</v>
      </c>
      <c r="B68" s="21">
        <f>+[15]ENERO!B66+[15]FEBRERO!B66+[15]MARZO!B66+[15]ABRIL!B66+[15]MAYO!B66+[15]JUNIO!B66+[15]JULIO!B66+[15]AGOSTO!B66+[15]SEPTIEMBRE!B66+[15]OCTUBRE!B66+[15]NOVIEMBRE!B66+[15]DICIEMBRE!B66</f>
        <v>134.57468127935584</v>
      </c>
      <c r="C68" s="21">
        <f>+[15]ENERO!C66+[15]FEBRERO!C66+[15]MARZO!C66+[15]ABRIL!C66+[15]MAYO!C66+[15]JUNIO!C66+[15]JULIO!C66+[15]AGOSTO!C66+[15]SEPTIEMBRE!C66+[15]OCTUBRE!C66+[15]NOVIEMBRE!C66+[15]DICIEMBRE!C66</f>
        <v>8</v>
      </c>
      <c r="D68" s="21">
        <f>+[15]ENERO!D66+[15]FEBRERO!D66+[15]MARZO!D66+[15]ABRIL!D66+[15]MAYO!D66+[15]JUNIO!D66+[15]JULIO!D66+[15]AGOSTO!D66+[15]SEPTIEMBRE!D66+[15]OCTUBRE!D66+[15]NOVIEMBRE!D66+[15]DICIEMBRE!D66</f>
        <v>171.77825989711474</v>
      </c>
      <c r="E68" s="21">
        <f>+[15]ENERO!E66+[15]FEBRERO!E66+[15]MARZO!E66+[15]ABRIL!E66+[15]MAYO!E66+[15]JUNIO!E66+[15]JULIO!E66+[15]AGOSTO!E66+[15]SEPTIEMBRE!E66+[15]OCTUBRE!E66+[15]NOVIEMBRE!E66+[15]DICIEMBRE!E66</f>
        <v>18</v>
      </c>
      <c r="F68" s="21">
        <f>+[15]ENERO!F66+[15]FEBRERO!F66+[15]MARZO!F66+[15]ABRIL!F66+[15]MAYO!F66+[15]JUNIO!F66+[15]JULIO!F66+[15]AGOSTO!F66+[15]SEPTIEMBRE!F66+[15]OCTUBRE!F66+[15]NOVIEMBRE!F66+[15]DICIEMBRE!F66</f>
        <v>15</v>
      </c>
      <c r="G68" s="79">
        <f>+[15]ENERO!G66+[15]FEBRERO!G66+[15]MARZO!G66+[15]ABRIL!G66+[15]MAYO!G66+[15]JUNIO!G66+[15]JULIO!G66+[15]AGOSTO!G66+[15]SEPTIEMBRE!G66+[15]OCTUBRE!G66+[15]NOVIEMBRE!G66+[15]DICIEMBRE!G66</f>
        <v>550</v>
      </c>
      <c r="H68" s="21">
        <f>+[15]ENERO!H66+[15]FEBRERO!H66+[15]MARZO!H66+[15]ABRIL!H66+[15]MAYO!H66+[15]JUNIO!H66+[15]JULIO!H66+[15]AGOSTO!H66+[15]SEPTIEMBRE!H66+[15]OCTUBRE!H66+[15]NOVIEMBRE!H66+[15]DICIEMBRE!H66</f>
        <v>236.76470588235296</v>
      </c>
      <c r="I68" s="21">
        <f>+[15]ENERO!I66+[15]FEBRERO!I66+[15]MARZO!I66+[15]ABRIL!I66+[15]MAYO!I66+[15]JUNIO!I66+[15]JULIO!I66+[15]AGOSTO!I66+[15]SEPTIEMBRE!I66+[15]OCTUBRE!I66+[15]NOVIEMBRE!I66+[15]DICIEMBRE!I66</f>
        <v>317.88235294117646</v>
      </c>
      <c r="J68" s="22">
        <f t="shared" si="0"/>
        <v>1452</v>
      </c>
      <c r="K68" s="104"/>
      <c r="L68" s="92"/>
      <c r="M68" s="94"/>
      <c r="N68" s="95"/>
      <c r="O68" s="95"/>
      <c r="P68" s="106"/>
      <c r="Q68" s="106"/>
    </row>
    <row r="69" spans="1:17" s="71" customFormat="1" ht="20.100000000000001" customHeight="1" x14ac:dyDescent="0.35">
      <c r="A69" s="78" t="s">
        <v>108</v>
      </c>
      <c r="B69" s="21">
        <f>+[15]ENERO!B67+[15]FEBRERO!B67+[15]MARZO!B67+[15]ABRIL!B67+[15]MAYO!B67+[15]JUNIO!B67+[15]JULIO!B67+[15]AGOSTO!B67+[15]SEPTIEMBRE!B67+[15]OCTUBRE!B67+[15]NOVIEMBRE!B67+[15]DICIEMBRE!B67</f>
        <v>0</v>
      </c>
      <c r="C69" s="79">
        <f>+[15]ENERO!C67+[15]FEBRERO!C67+[15]MARZO!C67+[15]ABRIL!C67+[15]MAYO!C67+[15]JUNIO!C67+[15]JULIO!C67+[15]AGOSTO!C67+[15]SEPTIEMBRE!C67+[15]OCTUBRE!C67+[15]NOVIEMBRE!C67+[15]DICIEMBRE!C67</f>
        <v>133</v>
      </c>
      <c r="D69" s="21">
        <f>+[15]ENERO!D67+[15]FEBRERO!D67+[15]MARZO!D67+[15]ABRIL!D67+[15]MAYO!D67+[15]JUNIO!D67+[15]JULIO!D67+[15]AGOSTO!D67+[15]SEPTIEMBRE!D67+[15]OCTUBRE!D67+[15]NOVIEMBRE!D67+[15]DICIEMBRE!D67</f>
        <v>0</v>
      </c>
      <c r="E69" s="21">
        <f>+[15]ENERO!E67+[15]FEBRERO!E67+[15]MARZO!E67+[15]ABRIL!E67+[15]MAYO!E67+[15]JUNIO!E67+[15]JULIO!E67+[15]AGOSTO!E67+[15]SEPTIEMBRE!E67+[15]OCTUBRE!E67+[15]NOVIEMBRE!E67+[15]DICIEMBRE!E67</f>
        <v>64</v>
      </c>
      <c r="F69" s="21">
        <f>+[15]ENERO!F67+[15]FEBRERO!F67+[15]MARZO!F67+[15]ABRIL!F67+[15]MAYO!F67+[15]JUNIO!F67+[15]JULIO!F67+[15]AGOSTO!F67+[15]SEPTIEMBRE!F67+[15]OCTUBRE!F67+[15]NOVIEMBRE!F67+[15]DICIEMBRE!F67</f>
        <v>25</v>
      </c>
      <c r="G69" s="21">
        <f>+[15]ENERO!G67+[15]FEBRERO!G67+[15]MARZO!G67+[15]ABRIL!G67+[15]MAYO!G67+[15]JUNIO!G67+[15]JULIO!G67+[15]AGOSTO!G67+[15]SEPTIEMBRE!G67+[15]OCTUBRE!G67+[15]NOVIEMBRE!G67+[15]DICIEMBRE!G67</f>
        <v>46</v>
      </c>
      <c r="H69" s="21">
        <f>+[15]ENERO!H67+[15]FEBRERO!H67+[15]MARZO!H67+[15]ABRIL!H67+[15]MAYO!H67+[15]JUNIO!H67+[15]JULIO!H67+[15]AGOSTO!H67+[15]SEPTIEMBRE!H67+[15]OCTUBRE!H67+[15]NOVIEMBRE!H67+[15]DICIEMBRE!H67</f>
        <v>0</v>
      </c>
      <c r="I69" s="21">
        <f>+[15]ENERO!I67+[15]FEBRERO!I67+[15]MARZO!I67+[15]ABRIL!I67+[15]MAYO!I67+[15]JUNIO!I67+[15]JULIO!I67+[15]AGOSTO!I67+[15]SEPTIEMBRE!I67+[15]OCTUBRE!I67+[15]NOVIEMBRE!I67+[15]DICIEMBRE!I67</f>
        <v>0</v>
      </c>
      <c r="J69" s="22">
        <f t="shared" si="0"/>
        <v>268</v>
      </c>
      <c r="K69" s="104"/>
      <c r="L69" s="92"/>
      <c r="M69" s="94"/>
      <c r="N69" s="95"/>
      <c r="O69" s="95"/>
      <c r="P69" s="106"/>
      <c r="Q69" s="106"/>
    </row>
    <row r="70" spans="1:17" s="71" customFormat="1" ht="20.100000000000001" customHeight="1" x14ac:dyDescent="0.35">
      <c r="A70" s="78" t="s">
        <v>54</v>
      </c>
      <c r="B70" s="21">
        <f>+[15]ENERO!B68+[15]FEBRERO!B68+[15]MARZO!B68+[15]ABRIL!B68+[15]MAYO!B68+[15]JUNIO!B68+[15]JULIO!B68+[15]AGOSTO!B68+[15]SEPTIEMBRE!B68+[15]OCTUBRE!B68+[15]NOVIEMBRE!B68+[15]DICIEMBRE!B68</f>
        <v>5648.125488019662</v>
      </c>
      <c r="C70" s="21">
        <f>+[15]ENERO!C68+[15]FEBRERO!C68+[15]MARZO!C68+[15]ABRIL!C68+[15]MAYO!C68+[15]JUNIO!C68+[15]JULIO!C68+[15]AGOSTO!C68+[15]SEPTIEMBRE!C68+[15]OCTUBRE!C68+[15]NOVIEMBRE!C68+[15]DICIEMBRE!C68</f>
        <v>4654.246011138458</v>
      </c>
      <c r="D70" s="21">
        <f>+[15]ENERO!D68+[15]FEBRERO!D68+[15]MARZO!D68+[15]ABRIL!D68+[15]MAYO!D68+[15]JUNIO!D68+[15]JULIO!D68+[15]AGOSTO!D68+[15]SEPTIEMBRE!D68+[15]OCTUBRE!D68+[15]NOVIEMBRE!D68+[15]DICIEMBRE!D68</f>
        <v>19626.404036273401</v>
      </c>
      <c r="E70" s="21">
        <f>+[15]ENERO!E68+[15]FEBRERO!E68+[15]MARZO!E68+[15]ABRIL!E68+[15]MAYO!E68+[15]JUNIO!E68+[15]JULIO!E68+[15]AGOSTO!E68+[15]SEPTIEMBRE!E68+[15]OCTUBRE!E68+[15]NOVIEMBRE!E68+[15]DICIEMBRE!E68</f>
        <v>9121.0268867975119</v>
      </c>
      <c r="F70" s="21">
        <f>+[15]ENERO!F68+[15]FEBRERO!F68+[15]MARZO!F68+[15]ABRIL!F68+[15]MAYO!F68+[15]JUNIO!F68+[15]JULIO!F68+[15]AGOSTO!F68+[15]SEPTIEMBRE!F68+[15]OCTUBRE!F68+[15]NOVIEMBRE!F68+[15]DICIEMBRE!F68</f>
        <v>19414.333795564802</v>
      </c>
      <c r="G70" s="21">
        <f>+[15]ENERO!G68+[15]FEBRERO!G68+[15]MARZO!G68+[15]ABRIL!G68+[15]MAYO!G68+[15]JUNIO!G68+[15]JULIO!G68+[15]AGOSTO!G68+[15]SEPTIEMBRE!G68+[15]OCTUBRE!G68+[15]NOVIEMBRE!G68+[15]DICIEMBRE!G68</f>
        <v>6124.1432934828408</v>
      </c>
      <c r="H70" s="79">
        <f>+[15]ENERO!H68+[15]FEBRERO!H68+[15]MARZO!H68+[15]ABRIL!H68+[15]MAYO!H68+[15]JUNIO!H68+[15]JULIO!H68+[15]AGOSTO!H68+[15]SEPTIEMBRE!H68+[15]OCTUBRE!H68+[15]NOVIEMBRE!H68+[15]DICIEMBRE!H68</f>
        <v>27571.502728579304</v>
      </c>
      <c r="I70" s="21">
        <f>+[15]ENERO!I68+[15]FEBRERO!I68+[15]MARZO!I68+[15]ABRIL!I68+[15]MAYO!I68+[15]JUNIO!I68+[15]JULIO!I68+[15]AGOSTO!I68+[15]SEPTIEMBRE!I68+[15]OCTUBRE!I68+[15]NOVIEMBRE!I68+[15]DICIEMBRE!I68</f>
        <v>2264.191192662619</v>
      </c>
      <c r="J70" s="22">
        <f t="shared" si="0"/>
        <v>94423.9734325186</v>
      </c>
      <c r="K70" s="104"/>
      <c r="L70" s="92"/>
      <c r="M70" s="94"/>
      <c r="N70" s="95"/>
      <c r="O70" s="95"/>
      <c r="P70" s="106"/>
      <c r="Q70" s="106"/>
    </row>
    <row r="71" spans="1:17" s="71" customFormat="1" ht="20.100000000000001" customHeight="1" x14ac:dyDescent="0.35">
      <c r="A71" s="78" t="s">
        <v>55</v>
      </c>
      <c r="B71" s="21">
        <f>+[15]ENERO!B69+[15]FEBRERO!B69+[15]MARZO!B69+[15]ABRIL!B69+[15]MAYO!B69+[15]JUNIO!B69+[15]JULIO!B69+[15]AGOSTO!B69+[15]SEPTIEMBRE!B69+[15]OCTUBRE!B69+[15]NOVIEMBRE!B69+[15]DICIEMBRE!B69</f>
        <v>40415.920219994106</v>
      </c>
      <c r="C71" s="21">
        <f>+[15]ENERO!C69+[15]FEBRERO!C69+[15]MARZO!C69+[15]ABRIL!C69+[15]MAYO!C69+[15]JUNIO!C69+[15]JULIO!C69+[15]AGOSTO!C69+[15]SEPTIEMBRE!C69+[15]OCTUBRE!C69+[15]NOVIEMBRE!C69+[15]DICIEMBRE!C69</f>
        <v>53356.008584937721</v>
      </c>
      <c r="D71" s="21">
        <f>+[15]ENERO!D69+[15]FEBRERO!D69+[15]MARZO!D69+[15]ABRIL!D69+[15]MAYO!D69+[15]JUNIO!D69+[15]JULIO!D69+[15]AGOSTO!D69+[15]SEPTIEMBRE!D69+[15]OCTUBRE!D69+[15]NOVIEMBRE!D69+[15]DICIEMBRE!D69</f>
        <v>25208.67913384948</v>
      </c>
      <c r="E71" s="79">
        <f>+[15]ENERO!E69+[15]FEBRERO!E69+[15]MARZO!E69+[15]ABRIL!E69+[15]MAYO!E69+[15]JUNIO!E69+[15]JULIO!E69+[15]AGOSTO!E69+[15]SEPTIEMBRE!E69+[15]OCTUBRE!E69+[15]NOVIEMBRE!E69+[15]DICIEMBRE!E69</f>
        <v>79387.808486452501</v>
      </c>
      <c r="F71" s="21">
        <f>+[15]ENERO!F69+[15]FEBRERO!F69+[15]MARZO!F69+[15]ABRIL!F69+[15]MAYO!F69+[15]JUNIO!F69+[15]JULIO!F69+[15]AGOSTO!F69+[15]SEPTIEMBRE!F69+[15]OCTUBRE!F69+[15]NOVIEMBRE!F69+[15]DICIEMBRE!F69</f>
        <v>13276.082957532479</v>
      </c>
      <c r="G71" s="21">
        <f>+[15]ENERO!G69+[15]FEBRERO!G69+[15]MARZO!G69+[15]ABRIL!G69+[15]MAYO!G69+[15]JUNIO!G69+[15]JULIO!G69+[15]AGOSTO!G69+[15]SEPTIEMBRE!G69+[15]OCTUBRE!G69+[15]NOVIEMBRE!G69+[15]DICIEMBRE!G69</f>
        <v>37767.05954592389</v>
      </c>
      <c r="H71" s="21">
        <f>+[15]ENERO!H69+[15]FEBRERO!H69+[15]MARZO!H69+[15]ABRIL!H69+[15]MAYO!H69+[15]JUNIO!H69+[15]JULIO!H69+[15]AGOSTO!H69+[15]SEPTIEMBRE!H69+[15]OCTUBRE!H69+[15]NOVIEMBRE!H69+[15]DICIEMBRE!H69</f>
        <v>52351.22204746028</v>
      </c>
      <c r="I71" s="21">
        <f>+[15]ENERO!I69+[15]FEBRERO!I69+[15]MARZO!I69+[15]ABRIL!I69+[15]MAYO!I69+[15]JUNIO!I69+[15]JULIO!I69+[15]AGOSTO!I69+[15]SEPTIEMBRE!I69+[15]OCTUBRE!I69+[15]NOVIEMBRE!I69+[15]DICIEMBRE!I69</f>
        <v>14225.219023849546</v>
      </c>
      <c r="J71" s="22">
        <f t="shared" si="0"/>
        <v>315988</v>
      </c>
      <c r="K71" s="104"/>
      <c r="L71" s="92"/>
      <c r="M71" s="94"/>
      <c r="N71" s="95"/>
      <c r="O71" s="95"/>
      <c r="P71" s="106"/>
      <c r="Q71" s="106"/>
    </row>
    <row r="72" spans="1:17" s="71" customFormat="1" ht="15.75" customHeight="1" thickBot="1" x14ac:dyDescent="0.4">
      <c r="A72" s="103" t="s">
        <v>10</v>
      </c>
      <c r="B72" s="67">
        <f t="shared" ref="B72:J72" si="1">SUM(B10:B71)</f>
        <v>228152.33684609906</v>
      </c>
      <c r="C72" s="67">
        <f t="shared" si="1"/>
        <v>1792465.8516329434</v>
      </c>
      <c r="D72" s="67">
        <f t="shared" si="1"/>
        <v>907217.58284026023</v>
      </c>
      <c r="E72" s="67">
        <f t="shared" si="1"/>
        <v>957181.9417307796</v>
      </c>
      <c r="F72" s="67">
        <f t="shared" si="1"/>
        <v>303102.5867235664</v>
      </c>
      <c r="G72" s="67">
        <f t="shared" si="1"/>
        <v>310064.6107096239</v>
      </c>
      <c r="H72" s="67">
        <f t="shared" si="1"/>
        <v>1047956.1321374475</v>
      </c>
      <c r="I72" s="67">
        <f t="shared" si="1"/>
        <v>262606.11302729766</v>
      </c>
      <c r="J72" s="68">
        <f t="shared" si="1"/>
        <v>5808797.1556480182</v>
      </c>
      <c r="K72" s="88"/>
      <c r="L72" s="92"/>
      <c r="M72" s="94"/>
      <c r="N72" s="95"/>
      <c r="O72" s="95"/>
      <c r="P72" s="106"/>
      <c r="Q72" s="106"/>
    </row>
    <row r="73" spans="1:17" ht="21" x14ac:dyDescent="0.35">
      <c r="A73" s="187" t="s">
        <v>127</v>
      </c>
      <c r="B73" s="187"/>
      <c r="C73" s="187"/>
      <c r="D73" s="187"/>
      <c r="E73" s="187"/>
      <c r="F73" s="192" t="s">
        <v>253</v>
      </c>
      <c r="G73" s="187"/>
      <c r="H73" s="187"/>
      <c r="I73" s="85"/>
      <c r="J73" s="85"/>
      <c r="K73" s="88"/>
      <c r="L73" s="92"/>
      <c r="M73" s="94"/>
      <c r="N73" s="95"/>
      <c r="O73" s="95"/>
    </row>
    <row r="74" spans="1:17" s="71" customFormat="1" ht="21" x14ac:dyDescent="0.35">
      <c r="A74" s="187" t="s">
        <v>128</v>
      </c>
      <c r="B74" s="187"/>
      <c r="C74" s="187"/>
      <c r="D74" s="187"/>
      <c r="E74" s="187"/>
      <c r="F74" s="187"/>
      <c r="G74" s="187"/>
      <c r="H74" s="187"/>
      <c r="I74" s="85"/>
      <c r="J74" s="85"/>
      <c r="K74" s="88"/>
      <c r="L74" s="92"/>
      <c r="M74" s="94"/>
      <c r="N74" s="95"/>
      <c r="O74" s="95"/>
      <c r="P74" s="106"/>
      <c r="Q74" s="106"/>
    </row>
    <row r="75" spans="1:17" s="71" customFormat="1" ht="15" customHeight="1" x14ac:dyDescent="0.35">
      <c r="A75" s="187"/>
      <c r="B75" s="187"/>
      <c r="C75" s="193"/>
      <c r="D75" s="193"/>
      <c r="E75" s="193"/>
      <c r="F75" s="193"/>
      <c r="G75" s="193"/>
      <c r="H75" s="193"/>
      <c r="I75" s="89"/>
      <c r="J75" s="89"/>
      <c r="K75" s="88"/>
      <c r="L75" s="94"/>
      <c r="M75" s="94"/>
      <c r="N75" s="95"/>
      <c r="O75" s="95"/>
      <c r="P75" s="106"/>
      <c r="Q75" s="106"/>
    </row>
    <row r="76" spans="1:17" ht="21" x14ac:dyDescent="0.35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8"/>
      <c r="L76" s="94"/>
      <c r="M76" s="94"/>
      <c r="N76" s="95"/>
      <c r="O76" s="95"/>
    </row>
    <row r="77" spans="1:17" ht="21" x14ac:dyDescent="0.35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8"/>
      <c r="L77" s="94"/>
      <c r="M77" s="94"/>
      <c r="N77" s="95"/>
      <c r="O77" s="95"/>
    </row>
    <row r="78" spans="1:17" ht="21" x14ac:dyDescent="0.35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8"/>
      <c r="L78" s="94"/>
      <c r="M78" s="94"/>
      <c r="N78" s="95"/>
      <c r="O78" s="95"/>
    </row>
    <row r="79" spans="1:17" ht="21" x14ac:dyDescent="0.35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8"/>
      <c r="L79" s="94"/>
      <c r="M79" s="94"/>
      <c r="N79" s="95"/>
      <c r="O79" s="95"/>
    </row>
    <row r="80" spans="1:17" ht="21" x14ac:dyDescent="0.35">
      <c r="A80" s="240" t="s">
        <v>124</v>
      </c>
      <c r="B80" s="240"/>
      <c r="C80" s="240"/>
      <c r="D80" s="240"/>
      <c r="E80" s="240"/>
      <c r="F80" s="240"/>
      <c r="G80" s="240"/>
      <c r="H80" s="240"/>
      <c r="I80" s="240"/>
      <c r="J80" s="240"/>
      <c r="K80" s="88"/>
      <c r="L80" s="94"/>
      <c r="M80" s="94"/>
      <c r="N80" s="95"/>
      <c r="O80" s="95"/>
    </row>
    <row r="81" spans="1:15" ht="21" x14ac:dyDescent="0.35">
      <c r="A81" s="240" t="s">
        <v>83</v>
      </c>
      <c r="B81" s="240"/>
      <c r="C81" s="240"/>
      <c r="D81" s="240"/>
      <c r="E81" s="240"/>
      <c r="F81" s="240"/>
      <c r="G81" s="240"/>
      <c r="H81" s="240"/>
      <c r="I81" s="240"/>
      <c r="J81" s="240"/>
      <c r="K81" s="88"/>
      <c r="L81" s="94"/>
      <c r="M81" s="107"/>
      <c r="N81" s="95"/>
      <c r="O81" s="95"/>
    </row>
    <row r="82" spans="1:15" ht="21.75" thickBot="1" x14ac:dyDescent="0.4">
      <c r="A82" s="99"/>
      <c r="B82" s="85"/>
      <c r="C82" s="85"/>
      <c r="D82" s="85"/>
      <c r="E82" s="85"/>
      <c r="F82" s="85"/>
      <c r="G82" s="85"/>
      <c r="H82" s="85"/>
      <c r="I82" s="85"/>
      <c r="J82" s="85"/>
      <c r="K82" s="88"/>
      <c r="L82" s="94"/>
      <c r="N82" s="95"/>
      <c r="O82" s="95"/>
    </row>
    <row r="83" spans="1:15" ht="19.5" customHeight="1" x14ac:dyDescent="0.35">
      <c r="A83" s="100" t="s">
        <v>1</v>
      </c>
      <c r="B83" s="101" t="s">
        <v>2</v>
      </c>
      <c r="C83" s="101" t="s">
        <v>3</v>
      </c>
      <c r="D83" s="101" t="s">
        <v>4</v>
      </c>
      <c r="E83" s="101" t="s">
        <v>5</v>
      </c>
      <c r="F83" s="101" t="s">
        <v>6</v>
      </c>
      <c r="G83" s="101" t="s">
        <v>7</v>
      </c>
      <c r="H83" s="101" t="s">
        <v>8</v>
      </c>
      <c r="I83" s="101" t="s">
        <v>9</v>
      </c>
      <c r="J83" s="102" t="s">
        <v>10</v>
      </c>
      <c r="K83" s="88"/>
      <c r="L83" s="94"/>
      <c r="N83" s="95"/>
      <c r="O83" s="95"/>
    </row>
    <row r="84" spans="1:15" ht="20.100000000000001" customHeight="1" x14ac:dyDescent="0.25">
      <c r="A84" s="78" t="s">
        <v>11</v>
      </c>
      <c r="B84" s="21">
        <f>+[15]ENERO!B82+[15]FEBRERO!B82+[15]MARZO!B82+[15]ABRIL!B82+[15]MAYO!B82+[15]JUNIO!B82+[15]JULIO!B82+[15]AGOSTO!B82+[15]SEPTIEMBRE!B82+[15]OCTUBRE!B82+[15]NOVIEMBRE!B82+[15]DICIEMBRE!B82</f>
        <v>32556.432986653897</v>
      </c>
      <c r="C84" s="21">
        <f>+[15]ENERO!C82+[15]FEBRERO!C82+[15]MARZO!C82+[15]ABRIL!C82+[15]MAYO!C82+[15]JUNIO!C82+[15]JULIO!C82+[15]AGOSTO!C82+[15]SEPTIEMBRE!C82+[15]OCTUBRE!C82+[15]NOVIEMBRE!C82+[15]DICIEMBRE!C82</f>
        <v>1545041.2618786332</v>
      </c>
      <c r="D84" s="21">
        <f>+[15]ENERO!D82+[15]FEBRERO!D82+[15]MARZO!D82+[15]ABRIL!D82+[15]MAYO!D82+[15]JUNIO!D82+[15]JULIO!D82+[15]AGOSTO!D82+[15]SEPTIEMBRE!D82+[15]OCTUBRE!D82+[15]NOVIEMBRE!D82+[15]DICIEMBRE!D82</f>
        <v>681244.24993948464</v>
      </c>
      <c r="E84" s="21">
        <f>+[15]ENERO!E82+[15]FEBRERO!E82+[15]MARZO!E82+[15]ABRIL!E82+[15]MAYO!E82+[15]JUNIO!E82+[15]JULIO!E82+[15]AGOSTO!E82+[15]SEPTIEMBRE!E82+[15]OCTUBRE!E82+[15]NOVIEMBRE!E82+[15]DICIEMBRE!E82</f>
        <v>447513.70607733703</v>
      </c>
      <c r="F84" s="21">
        <f>+[15]ENERO!F82+[15]FEBRERO!F82+[15]MARZO!F82+[15]ABRIL!F82+[15]MAYO!F82+[15]JUNIO!F82+[15]JULIO!F82+[15]AGOSTO!F82+[15]SEPTIEMBRE!F82+[15]OCTUBRE!F82+[15]NOVIEMBRE!F82+[15]DICIEMBRE!F82</f>
        <v>54048.7379908566</v>
      </c>
      <c r="G84" s="21">
        <f>+[15]ENERO!G82+[15]FEBRERO!G82+[15]MARZO!G82+[15]ABRIL!G82+[15]MAYO!G82+[15]JUNIO!G82+[15]JULIO!G82+[15]AGOSTO!G82+[15]SEPTIEMBRE!G82+[15]OCTUBRE!G82+[15]NOVIEMBRE!G82+[15]DICIEMBRE!G82</f>
        <v>0</v>
      </c>
      <c r="H84" s="21">
        <f>+[15]ENERO!H82+[15]FEBRERO!H82+[15]MARZO!H82+[15]ABRIL!H82+[15]MAYO!H82+[15]JUNIO!H82+[15]JULIO!H82+[15]AGOSTO!H82+[15]SEPTIEMBRE!H82+[15]OCTUBRE!H82+[15]NOVIEMBRE!H82+[15]DICIEMBRE!H82</f>
        <v>107854.49643892481</v>
      </c>
      <c r="I84" s="21">
        <f>+[15]ENERO!I82+[15]FEBRERO!I82+[15]MARZO!I82+[15]ABRIL!I82+[15]MAYO!I82+[15]JUNIO!I82+[15]JULIO!I82+[15]AGOSTO!I82+[15]SEPTIEMBRE!I82+[15]OCTUBRE!I82+[15]NOVIEMBRE!I82+[15]DICIEMBRE!I82</f>
        <v>44283.114688109752</v>
      </c>
      <c r="J84" s="22">
        <f>SUM(B84:I84)</f>
        <v>2912542</v>
      </c>
      <c r="K84" s="104"/>
      <c r="L84" s="92"/>
      <c r="M84" s="89"/>
      <c r="N84" s="95"/>
      <c r="O84" s="95"/>
    </row>
    <row r="85" spans="1:15" ht="20.100000000000001" customHeight="1" x14ac:dyDescent="0.25">
      <c r="A85" s="78" t="s">
        <v>12</v>
      </c>
      <c r="B85" s="21">
        <f>+[15]ENERO!B83+[15]FEBRERO!B83+[15]MARZO!B83+[15]ABRIL!B83+[15]MAYO!B83+[15]JUNIO!B83+[15]JULIO!B83+[15]AGOSTO!B83+[15]SEPTIEMBRE!B83+[15]OCTUBRE!B83+[15]NOVIEMBRE!B83+[15]DICIEMBRE!B83</f>
        <v>29964.862555891876</v>
      </c>
      <c r="C85" s="21">
        <f>+[15]ENERO!C83+[15]FEBRERO!C83+[15]MARZO!C83+[15]ABRIL!C83+[15]MAYO!C83+[15]JUNIO!C83+[15]JULIO!C83+[15]AGOSTO!C83+[15]SEPTIEMBRE!C83+[15]OCTUBRE!C83+[15]NOVIEMBRE!C83+[15]DICIEMBRE!C83</f>
        <v>15209.608286187775</v>
      </c>
      <c r="D85" s="21">
        <f>+[15]ENERO!D83+[15]FEBRERO!D83+[15]MARZO!D83+[15]ABRIL!D83+[15]MAYO!D83+[15]JUNIO!D83+[15]JULIO!D83+[15]AGOSTO!D83+[15]SEPTIEMBRE!D83+[15]OCTUBRE!D83+[15]NOVIEMBRE!D83+[15]DICIEMBRE!D83</f>
        <v>24596.128497954232</v>
      </c>
      <c r="E85" s="21">
        <f>+[15]ENERO!E83+[15]FEBRERO!E83+[15]MARZO!E83+[15]ABRIL!E83+[15]MAYO!E83+[15]JUNIO!E83+[15]JULIO!E83+[15]AGOSTO!E83+[15]SEPTIEMBRE!E83+[15]OCTUBRE!E83+[15]NOVIEMBRE!E83+[15]DICIEMBRE!E83</f>
        <v>23604.984924888173</v>
      </c>
      <c r="F85" s="21">
        <f>+[15]ENERO!F83+[15]FEBRERO!F83+[15]MARZO!F83+[15]ABRIL!F83+[15]MAYO!F83+[15]JUNIO!F83+[15]JULIO!F83+[15]AGOSTO!F83+[15]SEPTIEMBRE!F83+[15]OCTUBRE!F83+[15]NOVIEMBRE!F83+[15]DICIEMBRE!F83</f>
        <v>27008.055246624765</v>
      </c>
      <c r="G85" s="21">
        <f>+[15]ENERO!G83+[15]FEBRERO!G83+[15]MARZO!G83+[15]ABRIL!G83+[15]MAYO!G83+[15]JUNIO!G83+[15]JULIO!G83+[15]AGOSTO!G83+[15]SEPTIEMBRE!G83+[15]OCTUBRE!G83+[15]NOVIEMBRE!G83+[15]DICIEMBRE!G83</f>
        <v>50704.631322331101</v>
      </c>
      <c r="H85" s="21">
        <f>+[15]ENERO!H83+[15]FEBRERO!H83+[15]MARZO!H83+[15]ABRIL!H83+[15]MAYO!H83+[15]JUNIO!H83+[15]JULIO!H83+[15]AGOSTO!H83+[15]SEPTIEMBRE!H83+[15]OCTUBRE!H83+[15]NOVIEMBRE!H83+[15]DICIEMBRE!H83</f>
        <v>264704.44659653213</v>
      </c>
      <c r="I85" s="21">
        <f>+[15]ENERO!I83+[15]FEBRERO!I83+[15]MARZO!I83+[15]ABRIL!I83+[15]MAYO!I83+[15]JUNIO!I83+[15]JULIO!I83+[15]AGOSTO!I83+[15]SEPTIEMBRE!I83+[15]OCTUBRE!I83+[15]NOVIEMBRE!I83+[15]DICIEMBRE!I83</f>
        <v>17418.363407291465</v>
      </c>
      <c r="J85" s="22">
        <f t="shared" ref="J85:J86" si="2">SUM(B85:I85)</f>
        <v>453211.08083770156</v>
      </c>
      <c r="K85" s="104"/>
      <c r="L85" s="92"/>
      <c r="M85" s="105"/>
      <c r="N85" s="95"/>
      <c r="O85" s="95"/>
    </row>
    <row r="86" spans="1:15" ht="20.100000000000001" customHeight="1" x14ac:dyDescent="0.25">
      <c r="A86" s="78" t="s">
        <v>13</v>
      </c>
      <c r="B86" s="21">
        <f>+[15]ENERO!B84+[15]FEBRERO!B84+[15]MARZO!B84+[15]ABRIL!B84+[15]MAYO!B84+[15]JUNIO!B84+[15]JULIO!B84+[15]AGOSTO!B84+[15]SEPTIEMBRE!B84+[15]OCTUBRE!B84+[15]NOVIEMBRE!B84+[15]DICIEMBRE!B84</f>
        <v>0</v>
      </c>
      <c r="C86" s="21">
        <f>+[15]ENERO!C84+[15]FEBRERO!C84+[15]MARZO!C84+[15]ABRIL!C84+[15]MAYO!C84+[15]JUNIO!C84+[15]JULIO!C84+[15]AGOSTO!C84+[15]SEPTIEMBRE!C84+[15]OCTUBRE!C84+[15]NOVIEMBRE!C84+[15]DICIEMBRE!C84</f>
        <v>0</v>
      </c>
      <c r="D86" s="21">
        <f>+[15]ENERO!D84+[15]FEBRERO!D84+[15]MARZO!D84+[15]ABRIL!D84+[15]MAYO!D84+[15]JUNIO!D84+[15]JULIO!D84+[15]AGOSTO!D84+[15]SEPTIEMBRE!D84+[15]OCTUBRE!D84+[15]NOVIEMBRE!D84+[15]DICIEMBRE!D84</f>
        <v>0</v>
      </c>
      <c r="E86" s="21">
        <f>+[15]ENERO!E84+[15]FEBRERO!E84+[15]MARZO!E84+[15]ABRIL!E84+[15]MAYO!E84+[15]JUNIO!E84+[15]JULIO!E84+[15]AGOSTO!E84+[15]SEPTIEMBRE!E84+[15]OCTUBRE!E84+[15]NOVIEMBRE!E84+[15]DICIEMBRE!E84</f>
        <v>0</v>
      </c>
      <c r="F86" s="21">
        <f>+[15]ENERO!F84+[15]FEBRERO!F84+[15]MARZO!F84+[15]ABRIL!F84+[15]MAYO!F84+[15]JUNIO!F84+[15]JULIO!F84+[15]AGOSTO!F84+[15]SEPTIEMBRE!F84+[15]OCTUBRE!F84+[15]NOVIEMBRE!F84+[15]DICIEMBRE!F84</f>
        <v>265</v>
      </c>
      <c r="G86" s="21">
        <f>+[15]ENERO!G84+[15]FEBRERO!G84+[15]MARZO!G84+[15]ABRIL!G84+[15]MAYO!G84+[15]JUNIO!G84+[15]JULIO!G84+[15]AGOSTO!G84+[15]SEPTIEMBRE!G84+[15]OCTUBRE!G84+[15]NOVIEMBRE!G84+[15]DICIEMBRE!G84</f>
        <v>3366.7634949861977</v>
      </c>
      <c r="H86" s="21">
        <f>+[15]ENERO!H84+[15]FEBRERO!H84+[15]MARZO!H84+[15]ABRIL!H84+[15]MAYO!H84+[15]JUNIO!H84+[15]JULIO!H84+[15]AGOSTO!H84+[15]SEPTIEMBRE!H84+[15]OCTUBRE!H84+[15]NOVIEMBRE!H84+[15]DICIEMBRE!H84</f>
        <v>179.23650501380212</v>
      </c>
      <c r="I86" s="21">
        <f>+[15]ENERO!I84+[15]FEBRERO!I84+[15]MARZO!I84+[15]ABRIL!I84+[15]MAYO!I84+[15]JUNIO!I84+[15]JULIO!I84+[15]AGOSTO!I84+[15]SEPTIEMBRE!I84+[15]OCTUBRE!I84+[15]NOVIEMBRE!I84+[15]DICIEMBRE!I84</f>
        <v>88</v>
      </c>
      <c r="J86" s="22">
        <f t="shared" si="2"/>
        <v>3899</v>
      </c>
      <c r="K86" s="104"/>
      <c r="L86" s="92"/>
      <c r="M86" s="105"/>
      <c r="N86" s="95"/>
      <c r="O86" s="95"/>
    </row>
    <row r="87" spans="1:15" ht="20.100000000000001" customHeight="1" x14ac:dyDescent="0.25">
      <c r="A87" s="78" t="s">
        <v>14</v>
      </c>
      <c r="B87" s="21">
        <f>(+[15]ENERO!B85+[15]FEBRERO!B85+[15]MARZO!B85+[15]ABRIL!B85+[15]MAYO!B85+[15]JUNIO!B85+[15]JULIO!B85+[15]AGOSTO!B85+[15]SEPTIEMBRE!B85+[15]OCTUBRE!B85+[15]NOVIEMBRE!B85+[15]DICIEMBRE!B85)/7.1</f>
        <v>5250.863166757219</v>
      </c>
      <c r="C87" s="21">
        <f>+[15]ENERO!C85+[15]FEBRERO!C85+[15]MARZO!C85+[15]ABRIL!C85+[15]MAYO!C85+[15]JUNIO!C85+[15]JULIO!C85+[15]AGOSTO!C85+[15]SEPTIEMBRE!C85+[15]OCTUBRE!C85+[15]NOVIEMBRE!C85+[15]DICIEMBRE!C85</f>
        <v>3223326.9337866674</v>
      </c>
      <c r="D87" s="21">
        <f>(+[15]ENERO!D85+[15]FEBRERO!D85+[15]MARZO!D85+[15]ABRIL!D85+[15]MAYO!D85+[15]JUNIO!D85+[15]JULIO!D85+[15]AGOSTO!D85+[15]SEPTIEMBRE!D85+[15]OCTUBRE!D85+[15]NOVIEMBRE!D85+[15]DICIEMBRE!D85)/7.1</f>
        <v>243.65403668113424</v>
      </c>
      <c r="E87" s="21">
        <f>(+[15]ENERO!E85+[15]FEBRERO!E85+[15]MARZO!E85+[15]ABRIL!E85+[15]MAYO!E85+[15]JUNIO!E85+[15]JULIO!E85+[15]AGOSTO!E85+[15]SEPTIEMBRE!E85+[15]OCTUBRE!E85+[15]NOVIEMBRE!E85+[15]DICIEMBRE!E85)/7.1</f>
        <v>5464.6013244467913</v>
      </c>
      <c r="F87" s="21">
        <f>(+[15]ENERO!F85+[15]FEBRERO!F85+[15]MARZO!F85+[15]ABRIL!F85+[15]MAYO!F85+[15]JUNIO!F85+[15]JULIO!F85+[15]AGOSTO!F85+[15]SEPTIEMBRE!F85+[15]OCTUBRE!F85+[15]NOVIEMBRE!F85+[15]DICIEMBRE!F85)/7.1</f>
        <v>35925.611326253093</v>
      </c>
      <c r="G87" s="21">
        <f>(+[15]ENERO!G85+[15]FEBRERO!G85+[15]MARZO!G85+[15]ABRIL!G85+[15]MAYO!G85+[15]JUNIO!G85+[15]JULIO!G85+[15]AGOSTO!G85+[15]SEPTIEMBRE!G85+[15]OCTUBRE!G85+[15]NOVIEMBRE!G85+[15]DICIEMBRE!G85)/7.1</f>
        <v>86339.551986565348</v>
      </c>
      <c r="H87" s="21">
        <f>(+[15]ENERO!H85+[15]FEBRERO!H85+[15]MARZO!H85+[15]ABRIL!H85+[15]MAYO!H85+[15]JUNIO!H85+[15]JULIO!H85+[15]AGOSTO!H85+[15]SEPTIEMBRE!H85+[15]OCTUBRE!H85+[15]NOVIEMBRE!H85+[15]DICIEMBRE!H85)/7.1</f>
        <v>4062.6312620475701</v>
      </c>
      <c r="I87" s="21">
        <f>(+[15]ENERO!I85+[15]FEBRERO!I85+[15]MARZO!I85+[15]ABRIL!I85+[15]MAYO!I85+[15]JUNIO!I85+[15]JULIO!I85+[15]AGOSTO!I85+[15]SEPTIEMBRE!I85+[15]OCTUBRE!I85+[15]NOVIEMBRE!I85+[15]DICIEMBRE!I85)/7.1</f>
        <v>143991.27932166192</v>
      </c>
      <c r="J87" s="22">
        <v>717542</v>
      </c>
      <c r="K87" s="104"/>
      <c r="L87" s="92"/>
      <c r="M87" s="105"/>
      <c r="N87" s="95"/>
      <c r="O87" s="95"/>
    </row>
    <row r="88" spans="1:15" ht="20.100000000000001" customHeight="1" x14ac:dyDescent="0.25">
      <c r="A88" s="78" t="s">
        <v>15</v>
      </c>
      <c r="B88" s="21">
        <f>+[15]ENERO!B86+[15]FEBRERO!B86+[15]MARZO!B86+[15]ABRIL!B86+[15]MAYO!B86+[15]JUNIO!B86+[15]JULIO!B86+[15]AGOSTO!B86+[15]SEPTIEMBRE!B86+[15]OCTUBRE!B86+[15]NOVIEMBRE!B86+[15]DICIEMBRE!B86</f>
        <v>47.412590145197555</v>
      </c>
      <c r="C88" s="21">
        <f>+[15]ENERO!C86+[15]FEBRERO!C86+[15]MARZO!C86+[15]ABRIL!C86+[15]MAYO!C86+[15]JUNIO!C86+[15]JULIO!C86+[15]AGOSTO!C86+[15]SEPTIEMBRE!C86+[15]OCTUBRE!C86+[15]NOVIEMBRE!C86+[15]DICIEMBRE!C86</f>
        <v>394.62607105609021</v>
      </c>
      <c r="D88" s="21">
        <f>+[15]ENERO!D86+[15]FEBRERO!D86+[15]MARZO!D86+[15]ABRIL!D86+[15]MAYO!D86+[15]JUNIO!D86+[15]JULIO!D86+[15]AGOSTO!D86+[15]SEPTIEMBRE!D86+[15]OCTUBRE!D86+[15]NOVIEMBRE!D86+[15]DICIEMBRE!D86</f>
        <v>16668.524245420995</v>
      </c>
      <c r="E88" s="21">
        <f>+[15]ENERO!E86+[15]FEBRERO!E86+[15]MARZO!E86+[15]ABRIL!E86+[15]MAYO!E86+[15]JUNIO!E86+[15]JULIO!E86+[15]AGOSTO!E86+[15]SEPTIEMBRE!E86+[15]OCTUBRE!E86+[15]NOVIEMBRE!E86+[15]DICIEMBRE!E86</f>
        <v>11</v>
      </c>
      <c r="F88" s="21">
        <f>+[15]ENERO!F86+[15]FEBRERO!F86+[15]MARZO!F86+[15]ABRIL!F86+[15]MAYO!F86+[15]JUNIO!F86+[15]JULIO!F86+[15]AGOSTO!F86+[15]SEPTIEMBRE!F86+[15]OCTUBRE!F86+[15]NOVIEMBRE!F86+[15]DICIEMBRE!F86</f>
        <v>73.029903254177668</v>
      </c>
      <c r="G88" s="21">
        <f>+[15]ENERO!G86+[15]FEBRERO!G86+[15]MARZO!G86+[15]ABRIL!G86+[15]MAYO!G86+[15]JUNIO!G86+[15]JULIO!G86+[15]AGOSTO!G86+[15]SEPTIEMBRE!G86+[15]OCTUBRE!G86+[15]NOVIEMBRE!G86+[15]DICIEMBRE!G86</f>
        <v>44.979054458408136</v>
      </c>
      <c r="H88" s="79">
        <f>+[15]ENERO!H86+[15]FEBRERO!H86+[15]MARZO!H86+[15]ABRIL!H86+[15]MAYO!H86+[15]JUNIO!H86+[15]JULIO!H86+[15]AGOSTO!H86+[15]SEPTIEMBRE!H86+[15]OCTUBRE!H86+[15]NOVIEMBRE!H86+[15]DICIEMBRE!H86</f>
        <v>38296.70897779493</v>
      </c>
      <c r="I88" s="21">
        <f>+[15]ENERO!I86+[15]FEBRERO!I86+[15]MARZO!I86+[15]ABRIL!I86+[15]MAYO!I86+[15]JUNIO!I86+[15]JULIO!I86+[15]AGOSTO!I86+[15]SEPTIEMBRE!I86+[15]OCTUBRE!I86+[15]NOVIEMBRE!I86+[15]DICIEMBRE!I86</f>
        <v>7916.0305049915041</v>
      </c>
      <c r="J88" s="22">
        <f t="shared" ref="J88:J143" si="3">SUM(B88:I88)</f>
        <v>63452.3113471213</v>
      </c>
      <c r="K88" s="104"/>
      <c r="L88" s="92"/>
      <c r="M88" s="105"/>
      <c r="N88" s="95"/>
      <c r="O88" s="95"/>
    </row>
    <row r="89" spans="1:15" ht="20.100000000000001" customHeight="1" x14ac:dyDescent="0.25">
      <c r="A89" s="78" t="s">
        <v>16</v>
      </c>
      <c r="B89" s="21">
        <f>+[15]ENERO!B87+[15]FEBRERO!B87+[15]MARZO!B87+[15]ABRIL!B87+[15]MAYO!B87+[15]JUNIO!B87+[15]JULIO!B87+[15]AGOSTO!B87+[15]SEPTIEMBRE!B87+[15]OCTUBRE!B87+[15]NOVIEMBRE!B87+[15]DICIEMBRE!B87</f>
        <v>8660.2054718406525</v>
      </c>
      <c r="C89" s="21">
        <f>+[15]ENERO!C87+[15]FEBRERO!C87+[15]MARZO!C87+[15]ABRIL!C87+[15]MAYO!C87+[15]JUNIO!C87+[15]JULIO!C87+[15]AGOSTO!C87+[15]SEPTIEMBRE!C87+[15]OCTUBRE!C87+[15]NOVIEMBRE!C87+[15]DICIEMBRE!C87</f>
        <v>3694.7496694197698</v>
      </c>
      <c r="D89" s="21">
        <f>+[15]ENERO!D87+[15]FEBRERO!D87+[15]MARZO!D87+[15]ABRIL!D87+[15]MAYO!D87+[15]JUNIO!D87+[15]JULIO!D87+[15]AGOSTO!D87+[15]SEPTIEMBRE!D87+[15]OCTUBRE!D87+[15]NOVIEMBRE!D87+[15]DICIEMBRE!D87</f>
        <v>18629.703644523681</v>
      </c>
      <c r="E89" s="21">
        <f>+[15]ENERO!E87+[15]FEBRERO!E87+[15]MARZO!E87+[15]ABRIL!E87+[15]MAYO!E87+[15]JUNIO!E87+[15]JULIO!E87+[15]AGOSTO!E87+[15]SEPTIEMBRE!E87+[15]OCTUBRE!E87+[15]NOVIEMBRE!E87+[15]DICIEMBRE!E87</f>
        <v>14827.575711059013</v>
      </c>
      <c r="F89" s="21">
        <f>+[15]ENERO!F87+[15]FEBRERO!F87+[15]MARZO!F87+[15]ABRIL!F87+[15]MAYO!F87+[15]JUNIO!F87+[15]JULIO!F87+[15]AGOSTO!F87+[15]SEPTIEMBRE!F87+[15]OCTUBRE!F87+[15]NOVIEMBRE!F87+[15]DICIEMBRE!F87</f>
        <v>17325.81254900917</v>
      </c>
      <c r="G89" s="21">
        <f>+[15]ENERO!G87+[15]FEBRERO!G87+[15]MARZO!G87+[15]ABRIL!G87+[15]MAYO!G87+[15]JUNIO!G87+[15]JULIO!G87+[15]AGOSTO!G87+[15]SEPTIEMBRE!G87+[15]OCTUBRE!G87+[15]NOVIEMBRE!G87+[15]DICIEMBRE!G87</f>
        <v>10099.681736957813</v>
      </c>
      <c r="H89" s="79">
        <f>+[15]ENERO!H87+[15]FEBRERO!H87+[15]MARZO!H87+[15]ABRIL!H87+[15]MAYO!H87+[15]JUNIO!H87+[15]JULIO!H87+[15]AGOSTO!H87+[15]SEPTIEMBRE!H87+[15]OCTUBRE!H87+[15]NOVIEMBRE!H87+[15]DICIEMBRE!H87</f>
        <v>185924.04953445934</v>
      </c>
      <c r="I89" s="21">
        <f>+[15]ENERO!I87+[15]FEBRERO!I87+[15]MARZO!I87+[15]ABRIL!I87+[15]MAYO!I87+[15]JUNIO!I87+[15]JULIO!I87+[15]AGOSTO!I87+[15]SEPTIEMBRE!I87+[15]OCTUBRE!I87+[15]NOVIEMBRE!I87+[15]DICIEMBRE!I87</f>
        <v>10991.773195564194</v>
      </c>
      <c r="J89" s="22">
        <f t="shared" si="3"/>
        <v>270153.55151283363</v>
      </c>
      <c r="K89" s="104"/>
      <c r="L89" s="92"/>
      <c r="M89" s="105"/>
      <c r="N89" s="95"/>
      <c r="O89" s="95"/>
    </row>
    <row r="90" spans="1:15" ht="20.100000000000001" customHeight="1" x14ac:dyDescent="0.25">
      <c r="A90" s="78" t="s">
        <v>17</v>
      </c>
      <c r="B90" s="21">
        <f>+[15]ENERO!B88+[15]FEBRERO!B88+[15]MARZO!B88+[15]ABRIL!B88+[15]MAYO!B88+[15]JUNIO!B88+[15]JULIO!B88+[15]AGOSTO!B88+[15]SEPTIEMBRE!B88+[15]OCTUBRE!B88+[15]NOVIEMBRE!B88+[15]DICIEMBRE!B88</f>
        <v>422.94027660435984</v>
      </c>
      <c r="C90" s="21">
        <f>+[15]ENERO!C88+[15]FEBRERO!C88+[15]MARZO!C88+[15]ABRIL!C88+[15]MAYO!C88+[15]JUNIO!C88+[15]JULIO!C88+[15]AGOSTO!C88+[15]SEPTIEMBRE!C88+[15]OCTUBRE!C88+[15]NOVIEMBRE!C88+[15]DICIEMBRE!C88</f>
        <v>1101.4136431001148</v>
      </c>
      <c r="D90" s="21">
        <f>+[15]ENERO!D88+[15]FEBRERO!D88+[15]MARZO!D88+[15]ABRIL!D88+[15]MAYO!D88+[15]JUNIO!D88+[15]JULIO!D88+[15]AGOSTO!D88+[15]SEPTIEMBRE!D88+[15]OCTUBRE!D88+[15]NOVIEMBRE!D88+[15]DICIEMBRE!D88</f>
        <v>23861.378371404673</v>
      </c>
      <c r="E90" s="21">
        <f>+[15]ENERO!E88+[15]FEBRERO!E88+[15]MARZO!E88+[15]ABRIL!E88+[15]MAYO!E88+[15]JUNIO!E88+[15]JULIO!E88+[15]AGOSTO!E88+[15]SEPTIEMBRE!E88+[15]OCTUBRE!E88+[15]NOVIEMBRE!E88+[15]DICIEMBRE!E88</f>
        <v>1260.8145688034958</v>
      </c>
      <c r="F90" s="21">
        <f>+[15]ENERO!F88+[15]FEBRERO!F88+[15]MARZO!F88+[15]ABRIL!F88+[15]MAYO!F88+[15]JUNIO!F88+[15]JULIO!F88+[15]AGOSTO!F88+[15]SEPTIEMBRE!F88+[15]OCTUBRE!F88+[15]NOVIEMBRE!F88+[15]DICIEMBRE!F88</f>
        <v>5933.049911480055</v>
      </c>
      <c r="G90" s="21">
        <f>+[15]ENERO!G88+[15]FEBRERO!G88+[15]MARZO!G88+[15]ABRIL!G88+[15]MAYO!G88+[15]JUNIO!G88+[15]JULIO!G88+[15]AGOSTO!G88+[15]SEPTIEMBRE!G88+[15]OCTUBRE!G88+[15]NOVIEMBRE!G88+[15]DICIEMBRE!G88</f>
        <v>71893.589219605041</v>
      </c>
      <c r="H90" s="21">
        <f>+[15]ENERO!H88+[15]FEBRERO!H88+[15]MARZO!H88+[15]ABRIL!H88+[15]MAYO!H88+[15]JUNIO!H88+[15]JULIO!H88+[15]AGOSTO!H88+[15]SEPTIEMBRE!H88+[15]OCTUBRE!H88+[15]NOVIEMBRE!H88+[15]DICIEMBRE!H88</f>
        <v>88619.323947333789</v>
      </c>
      <c r="I90" s="21">
        <f>+[15]ENERO!I88+[15]FEBRERO!I88+[15]MARZO!I88+[15]ABRIL!I88+[15]MAYO!I88+[15]JUNIO!I88+[15]JULIO!I88+[15]AGOSTO!I88+[15]SEPTIEMBRE!I88+[15]OCTUBRE!I88+[15]NOVIEMBRE!I88+[15]DICIEMBRE!I88</f>
        <v>88154.164372695595</v>
      </c>
      <c r="J90" s="22">
        <f t="shared" si="3"/>
        <v>281246.67431102711</v>
      </c>
      <c r="K90" s="104"/>
      <c r="L90" s="92"/>
      <c r="M90" s="105"/>
      <c r="N90" s="95"/>
      <c r="O90" s="95"/>
    </row>
    <row r="91" spans="1:15" ht="20.100000000000001" customHeight="1" x14ac:dyDescent="0.25">
      <c r="A91" s="78" t="s">
        <v>18</v>
      </c>
      <c r="B91" s="21">
        <f>+[15]ENERO!B89+[15]FEBRERO!B89+[15]MARZO!B89+[15]ABRIL!B89+[15]MAYO!B89+[15]JUNIO!B89+[15]JULIO!B89+[15]AGOSTO!B89+[15]SEPTIEMBRE!B89+[15]OCTUBRE!B89+[15]NOVIEMBRE!B89+[15]DICIEMBRE!B89</f>
        <v>44.906838968871753</v>
      </c>
      <c r="C91" s="21">
        <f>+[15]ENERO!C89+[15]FEBRERO!C89+[15]MARZO!C89+[15]ABRIL!C89+[15]MAYO!C89+[15]JUNIO!C89+[15]JULIO!C89+[15]AGOSTO!C89+[15]SEPTIEMBRE!C89+[15]OCTUBRE!C89+[15]NOVIEMBRE!C89+[15]DICIEMBRE!C89</f>
        <v>0</v>
      </c>
      <c r="D91" s="21">
        <f>+[15]ENERO!D89+[15]FEBRERO!D89+[15]MARZO!D89+[15]ABRIL!D89+[15]MAYO!D89+[15]JUNIO!D89+[15]JULIO!D89+[15]AGOSTO!D89+[15]SEPTIEMBRE!D89+[15]OCTUBRE!D89+[15]NOVIEMBRE!D89+[15]DICIEMBRE!D89</f>
        <v>54.886618994241601</v>
      </c>
      <c r="E91" s="21">
        <f>+[15]ENERO!E89+[15]FEBRERO!E89+[15]MARZO!E89+[15]ABRIL!E89+[15]MAYO!E89+[15]JUNIO!E89+[15]JULIO!E89+[15]AGOSTO!E89+[15]SEPTIEMBRE!E89+[15]OCTUBRE!E89+[15]NOVIEMBRE!E89+[15]DICIEMBRE!E89</f>
        <v>3.3153277646374151</v>
      </c>
      <c r="F91" s="21">
        <f>+[15]ENERO!F89+[15]FEBRERO!F89+[15]MARZO!F89+[15]ABRIL!F89+[15]MAYO!F89+[15]JUNIO!F89+[15]JULIO!F89+[15]AGOSTO!F89+[15]SEPTIEMBRE!F89+[15]OCTUBRE!F89+[15]NOVIEMBRE!F89+[15]DICIEMBRE!F89</f>
        <v>5490.0288484004086</v>
      </c>
      <c r="G91" s="21">
        <f>+[15]ENERO!G89+[15]FEBRERO!G89+[15]MARZO!G89+[15]ABRIL!G89+[15]MAYO!G89+[15]JUNIO!G89+[15]JULIO!G89+[15]AGOSTO!G89+[15]SEPTIEMBRE!G89+[15]OCTUBRE!G89+[15]NOVIEMBRE!G89+[15]DICIEMBRE!G89</f>
        <v>4628.4376635838889</v>
      </c>
      <c r="H91" s="21">
        <f>+[15]ENERO!H89+[15]FEBRERO!H89+[15]MARZO!H89+[15]ABRIL!H89+[15]MAYO!H89+[15]JUNIO!H89+[15]JULIO!H89+[15]AGOSTO!H89+[15]SEPTIEMBRE!H89+[15]OCTUBRE!H89+[15]NOVIEMBRE!H89+[15]DICIEMBRE!H89</f>
        <v>1578.4247022879515</v>
      </c>
      <c r="I91" s="21">
        <f>+[15]ENERO!I89+[15]FEBRERO!I89+[15]MARZO!I89+[15]ABRIL!I89+[15]MAYO!I89+[15]JUNIO!I89+[15]JULIO!I89+[15]AGOSTO!I89+[15]SEPTIEMBRE!I89+[15]OCTUBRE!I89+[15]NOVIEMBRE!I89+[15]DICIEMBRE!I89</f>
        <v>988</v>
      </c>
      <c r="J91" s="22">
        <f t="shared" si="3"/>
        <v>12788</v>
      </c>
      <c r="K91" s="104"/>
      <c r="L91" s="92"/>
      <c r="M91" s="105"/>
      <c r="N91" s="105"/>
      <c r="O91" s="95"/>
    </row>
    <row r="92" spans="1:15" ht="20.100000000000001" customHeight="1" x14ac:dyDescent="0.25">
      <c r="A92" s="78" t="s">
        <v>19</v>
      </c>
      <c r="B92" s="21">
        <f>+[15]ENERO!B90+[15]FEBRERO!B90+[15]MARZO!B90+[15]ABRIL!B90+[15]MAYO!B90+[15]JUNIO!B90+[15]JULIO!B90+[15]AGOSTO!B90+[15]SEPTIEMBRE!B90+[15]OCTUBRE!B90+[15]NOVIEMBRE!B90+[15]DICIEMBRE!B90</f>
        <v>1219.8354900985055</v>
      </c>
      <c r="C92" s="21">
        <f>+[15]ENERO!C90+[15]FEBRERO!C90+[15]MARZO!C90+[15]ABRIL!C90+[15]MAYO!C90+[15]JUNIO!C90+[15]JULIO!C90+[15]AGOSTO!C90+[15]SEPTIEMBRE!C90+[15]OCTUBRE!C90+[15]NOVIEMBRE!C90+[15]DICIEMBRE!C90</f>
        <v>5252.8630479126241</v>
      </c>
      <c r="D92" s="21">
        <f>+[15]ENERO!D90+[15]FEBRERO!D90+[15]MARZO!D90+[15]ABRIL!D90+[15]MAYO!D90+[15]JUNIO!D90+[15]JULIO!D90+[15]AGOSTO!D90+[15]SEPTIEMBRE!D90+[15]OCTUBRE!D90+[15]NOVIEMBRE!D90+[15]DICIEMBRE!D90</f>
        <v>25103.707224377449</v>
      </c>
      <c r="E92" s="21">
        <f>+[15]ENERO!E90+[15]FEBRERO!E90+[15]MARZO!E90+[15]ABRIL!E90+[15]MAYO!E90+[15]JUNIO!E90+[15]JULIO!E90+[15]AGOSTO!E90+[15]SEPTIEMBRE!E90+[15]OCTUBRE!E90+[15]NOVIEMBRE!E90+[15]DICIEMBRE!E90</f>
        <v>6297.9771427455435</v>
      </c>
      <c r="F92" s="21">
        <f>+[15]ENERO!F90+[15]FEBRERO!F90+[15]MARZO!F90+[15]ABRIL!F90+[15]MAYO!F90+[15]JUNIO!F90+[15]JULIO!F90+[15]AGOSTO!F90+[15]SEPTIEMBRE!F90+[15]OCTUBRE!F90+[15]NOVIEMBRE!F90+[15]DICIEMBRE!F90</f>
        <v>23746.60846931161</v>
      </c>
      <c r="G92" s="21">
        <f>+[15]ENERO!G90+[15]FEBRERO!G90+[15]MARZO!G90+[15]ABRIL!G90+[15]MAYO!G90+[15]JUNIO!G90+[15]JULIO!G90+[15]AGOSTO!G90+[15]SEPTIEMBRE!G90+[15]OCTUBRE!G90+[15]NOVIEMBRE!G90+[15]DICIEMBRE!G90</f>
        <v>60775.445528330667</v>
      </c>
      <c r="H92" s="21">
        <f>+[15]ENERO!H90+[15]FEBRERO!H90+[15]MARZO!H90+[15]ABRIL!H90+[15]MAYO!H90+[15]JUNIO!H90+[15]JULIO!H90+[15]AGOSTO!H90+[15]SEPTIEMBRE!H90+[15]OCTUBRE!H90+[15]NOVIEMBRE!H90+[15]DICIEMBRE!H90</f>
        <v>202540.472780796</v>
      </c>
      <c r="I92" s="21">
        <f>+[15]ENERO!I90+[15]FEBRERO!I90+[15]MARZO!I90+[15]ABRIL!I90+[15]MAYO!I90+[15]JUNIO!I90+[15]JULIO!I90+[15]AGOSTO!I90+[15]SEPTIEMBRE!I90+[15]OCTUBRE!I90+[15]NOVIEMBRE!I90+[15]DICIEMBRE!I90</f>
        <v>3591.7208440014074</v>
      </c>
      <c r="J92" s="22">
        <f t="shared" si="3"/>
        <v>328528.63052757375</v>
      </c>
      <c r="K92" s="104"/>
      <c r="L92" s="92"/>
      <c r="M92" s="105"/>
      <c r="N92" s="95"/>
      <c r="O92" s="95"/>
    </row>
    <row r="93" spans="1:15" ht="20.100000000000001" customHeight="1" x14ac:dyDescent="0.25">
      <c r="A93" s="78" t="s">
        <v>90</v>
      </c>
      <c r="B93" s="21">
        <f>+[15]ENERO!B91+[15]FEBRERO!B91+[15]MARZO!B91+[15]ABRIL!B91+[15]MAYO!B91+[15]JUNIO!B91+[15]JULIO!B91+[15]AGOSTO!B91+[15]SEPTIEMBRE!B91+[15]OCTUBRE!B91+[15]NOVIEMBRE!B91+[15]DICIEMBRE!B91</f>
        <v>787.2696312437987</v>
      </c>
      <c r="C93" s="21">
        <f>+[15]ENERO!C91+[15]FEBRERO!C91+[15]MARZO!C91+[15]ABRIL!C91+[15]MAYO!C91+[15]JUNIO!C91+[15]JULIO!C91+[15]AGOSTO!C91+[15]SEPTIEMBRE!C91+[15]OCTUBRE!C91+[15]NOVIEMBRE!C91+[15]DICIEMBRE!C91</f>
        <v>0</v>
      </c>
      <c r="D93" s="21">
        <f>+[15]ENERO!D91+[15]FEBRERO!D91+[15]MARZO!D91+[15]ABRIL!D91+[15]MAYO!D91+[15]JUNIO!D91+[15]JULIO!D91+[15]AGOSTO!D91+[15]SEPTIEMBRE!D91+[15]OCTUBRE!D91+[15]NOVIEMBRE!D91+[15]DICIEMBRE!D91</f>
        <v>59.489794151786448</v>
      </c>
      <c r="E93" s="21">
        <f>+[15]ENERO!E91+[15]FEBRERO!E91+[15]MARZO!E91+[15]ABRIL!E91+[15]MAYO!E91+[15]JUNIO!E91+[15]JULIO!E91+[15]AGOSTO!E91+[15]SEPTIEMBRE!E91+[15]OCTUBRE!E91+[15]NOVIEMBRE!E91+[15]DICIEMBRE!E91</f>
        <v>1794.2405746044149</v>
      </c>
      <c r="F93" s="21">
        <f>+[15]ENERO!F91+[15]FEBRERO!F91+[15]MARZO!F91+[15]ABRIL!F91+[15]MAYO!F91+[15]JUNIO!F91+[15]JULIO!F91+[15]AGOSTO!F91+[15]SEPTIEMBRE!F91+[15]OCTUBRE!F91+[15]NOVIEMBRE!F91+[15]DICIEMBRE!F91</f>
        <v>310</v>
      </c>
      <c r="G93" s="21">
        <f>+[15]ENERO!G91+[15]FEBRERO!G91+[15]MARZO!G91+[15]ABRIL!G91+[15]MAYO!G91+[15]JUNIO!G91+[15]JULIO!G91+[15]AGOSTO!G91+[15]SEPTIEMBRE!G91+[15]OCTUBRE!G91+[15]NOVIEMBRE!G91+[15]DICIEMBRE!G91</f>
        <v>0</v>
      </c>
      <c r="H93" s="21">
        <f>+[15]ENERO!H91+[15]FEBRERO!H91+[15]MARZO!H91+[15]ABRIL!H91+[15]MAYO!H91+[15]JUNIO!H91+[15]JULIO!H91+[15]AGOSTO!H91+[15]SEPTIEMBRE!H91+[15]OCTUBRE!H91+[15]NOVIEMBRE!H91+[15]DICIEMBRE!H91</f>
        <v>0</v>
      </c>
      <c r="I93" s="21">
        <f>+[15]ENERO!I91+[15]FEBRERO!I91+[15]MARZO!I91+[15]ABRIL!I91+[15]MAYO!I91+[15]JUNIO!I91+[15]JULIO!I91+[15]AGOSTO!I91+[15]SEPTIEMBRE!I91+[15]OCTUBRE!I91+[15]NOVIEMBRE!I91+[15]DICIEMBRE!I91</f>
        <v>148</v>
      </c>
      <c r="J93" s="22">
        <f t="shared" si="3"/>
        <v>3099</v>
      </c>
      <c r="K93" s="104"/>
      <c r="L93" s="92"/>
      <c r="M93" s="105"/>
      <c r="N93" s="95"/>
      <c r="O93" s="95"/>
    </row>
    <row r="94" spans="1:15" ht="20.100000000000001" customHeight="1" x14ac:dyDescent="0.25">
      <c r="A94" s="78" t="s">
        <v>20</v>
      </c>
      <c r="B94" s="21">
        <f>+[15]ENERO!B92+[15]FEBRERO!B92+[15]MARZO!B92+[15]ABRIL!B92+[15]MAYO!B92+[15]JUNIO!B92+[15]JULIO!B92+[15]AGOSTO!B92+[15]SEPTIEMBRE!B92+[15]OCTUBRE!B92+[15]NOVIEMBRE!B92+[15]DICIEMBRE!B92</f>
        <v>16285.048394897511</v>
      </c>
      <c r="C94" s="21">
        <f>+[15]ENERO!C92+[15]FEBRERO!C92+[15]MARZO!C92+[15]ABRIL!C92+[15]MAYO!C92+[15]JUNIO!C92+[15]JULIO!C92+[15]AGOSTO!C92+[15]SEPTIEMBRE!C92+[15]OCTUBRE!C92+[15]NOVIEMBRE!C92+[15]DICIEMBRE!C92</f>
        <v>13673.836471556686</v>
      </c>
      <c r="D94" s="21">
        <f>+[15]ENERO!D92+[15]FEBRERO!D92+[15]MARZO!D92+[15]ABRIL!D92+[15]MAYO!D92+[15]JUNIO!D92+[15]JULIO!D92+[15]AGOSTO!D92+[15]SEPTIEMBRE!D92+[15]OCTUBRE!D92+[15]NOVIEMBRE!D92+[15]DICIEMBRE!D92</f>
        <v>1435.9008995953075</v>
      </c>
      <c r="E94" s="21">
        <f>+[15]ENERO!E92+[15]FEBRERO!E92+[15]MARZO!E92+[15]ABRIL!E92+[15]MAYO!E92+[15]JUNIO!E92+[15]JULIO!E92+[15]AGOSTO!E92+[15]SEPTIEMBRE!E92+[15]OCTUBRE!E92+[15]NOVIEMBRE!E92+[15]DICIEMBRE!E92</f>
        <v>36774.499018611728</v>
      </c>
      <c r="F94" s="21">
        <f>+[15]ENERO!F92+[15]FEBRERO!F92+[15]MARZO!F92+[15]ABRIL!F92+[15]MAYO!F92+[15]JUNIO!F92+[15]JULIO!F92+[15]AGOSTO!F92+[15]SEPTIEMBRE!F92+[15]OCTUBRE!F92+[15]NOVIEMBRE!F92+[15]DICIEMBRE!F92</f>
        <v>3959.2841736336009</v>
      </c>
      <c r="G94" s="21">
        <f>+[15]ENERO!G92+[15]FEBRERO!G92+[15]MARZO!G92+[15]ABRIL!G92+[15]MAYO!G92+[15]JUNIO!G92+[15]JULIO!G92+[15]AGOSTO!G92+[15]SEPTIEMBRE!G92+[15]OCTUBRE!G92+[15]NOVIEMBRE!G92+[15]DICIEMBRE!G92</f>
        <v>2503.8918993403754</v>
      </c>
      <c r="H94" s="21">
        <f>+[15]ENERO!H92+[15]FEBRERO!H92+[15]MARZO!H92+[15]ABRIL!H92+[15]MAYO!H92+[15]JUNIO!H92+[15]JULIO!H92+[15]AGOSTO!H92+[15]SEPTIEMBRE!H92+[15]OCTUBRE!H92+[15]NOVIEMBRE!H92+[15]DICIEMBRE!H92</f>
        <v>32101.288428952575</v>
      </c>
      <c r="I94" s="21">
        <f>+[15]ENERO!I92+[15]FEBRERO!I92+[15]MARZO!I92+[15]ABRIL!I92+[15]MAYO!I92+[15]JUNIO!I92+[15]JULIO!I92+[15]AGOSTO!I92+[15]SEPTIEMBRE!I92+[15]OCTUBRE!I92+[15]NOVIEMBRE!I92+[15]DICIEMBRE!I92</f>
        <v>1784.7801953694589</v>
      </c>
      <c r="J94" s="22">
        <f t="shared" si="3"/>
        <v>108518.52948195724</v>
      </c>
      <c r="K94" s="104"/>
      <c r="L94" s="92"/>
      <c r="M94" s="89"/>
      <c r="N94" s="95"/>
      <c r="O94" s="95"/>
    </row>
    <row r="95" spans="1:15" ht="20.100000000000001" customHeight="1" x14ac:dyDescent="0.25">
      <c r="A95" s="78" t="s">
        <v>21</v>
      </c>
      <c r="B95" s="21">
        <f>+[15]ENERO!B93+[15]FEBRERO!B93+[15]MARZO!B93+[15]ABRIL!B93+[15]MAYO!B93+[15]JUNIO!B93+[15]JULIO!B93+[15]AGOSTO!B93+[15]SEPTIEMBRE!B93+[15]OCTUBRE!B93+[15]NOVIEMBRE!B93+[15]DICIEMBRE!B93</f>
        <v>1688.5161898402059</v>
      </c>
      <c r="C95" s="21">
        <f>+[15]ENERO!C93+[15]FEBRERO!C93+[15]MARZO!C93+[15]ABRIL!C93+[15]MAYO!C93+[15]JUNIO!C93+[15]JULIO!C93+[15]AGOSTO!C93+[15]SEPTIEMBRE!C93+[15]OCTUBRE!C93+[15]NOVIEMBRE!C93+[15]DICIEMBRE!C93</f>
        <v>19907.143640317663</v>
      </c>
      <c r="D95" s="21">
        <f>+[15]ENERO!D93+[15]FEBRERO!D93+[15]MARZO!D93+[15]ABRIL!D93+[15]MAYO!D93+[15]JUNIO!D93+[15]JULIO!D93+[15]AGOSTO!D93+[15]SEPTIEMBRE!D93+[15]OCTUBRE!D93+[15]NOVIEMBRE!D93+[15]DICIEMBRE!D93</f>
        <v>792.83317602586408</v>
      </c>
      <c r="E95" s="21">
        <f>+[15]ENERO!E93+[15]FEBRERO!E93+[15]MARZO!E93+[15]ABRIL!E93+[15]MAYO!E93+[15]JUNIO!E93+[15]JULIO!E93+[15]AGOSTO!E93+[15]SEPTIEMBRE!E93+[15]OCTUBRE!E93+[15]NOVIEMBRE!E93+[15]DICIEMBRE!E93</f>
        <v>5074.2474012164976</v>
      </c>
      <c r="F95" s="21">
        <f>+[15]ENERO!F93+[15]FEBRERO!F93+[15]MARZO!F93+[15]ABRIL!F93+[15]MAYO!F93+[15]JUNIO!F93+[15]JULIO!F93+[15]AGOSTO!F93+[15]SEPTIEMBRE!F93+[15]OCTUBRE!F93+[15]NOVIEMBRE!F93+[15]DICIEMBRE!F93</f>
        <v>16477.674410435517</v>
      </c>
      <c r="G95" s="21">
        <f>+[15]ENERO!G93+[15]FEBRERO!G93+[15]MARZO!G93+[15]ABRIL!G93+[15]MAYO!G93+[15]JUNIO!G93+[15]JULIO!G93+[15]AGOSTO!G93+[15]SEPTIEMBRE!G93+[15]OCTUBRE!G93+[15]NOVIEMBRE!G93+[15]DICIEMBRE!G93</f>
        <v>12291.829929810345</v>
      </c>
      <c r="H95" s="21">
        <f>+[15]ENERO!H93+[15]FEBRERO!H93+[15]MARZO!H93+[15]ABRIL!H93+[15]MAYO!H93+[15]JUNIO!H93+[15]JULIO!H93+[15]AGOSTO!H93+[15]SEPTIEMBRE!H93+[15]OCTUBRE!H93+[15]NOVIEMBRE!H93+[15]DICIEMBRE!H93</f>
        <v>330.72078676703921</v>
      </c>
      <c r="I95" s="21">
        <f>+[15]ENERO!I93+[15]FEBRERO!I93+[15]MARZO!I93+[15]ABRIL!I93+[15]MAYO!I93+[15]JUNIO!I93+[15]JULIO!I93+[15]AGOSTO!I93+[15]SEPTIEMBRE!I93+[15]OCTUBRE!I93+[15]NOVIEMBRE!I93+[15]DICIEMBRE!I93</f>
        <v>11691.349853126194</v>
      </c>
      <c r="J95" s="22">
        <f t="shared" si="3"/>
        <v>68254.315387539318</v>
      </c>
      <c r="K95" s="104"/>
      <c r="L95" s="92"/>
      <c r="M95" s="105"/>
      <c r="N95" s="105"/>
      <c r="O95" s="95"/>
    </row>
    <row r="96" spans="1:15" ht="20.100000000000001" customHeight="1" x14ac:dyDescent="0.25">
      <c r="A96" s="78" t="s">
        <v>22</v>
      </c>
      <c r="B96" s="21">
        <f>+[15]ENERO!B94+[15]FEBRERO!B94+[15]MARZO!B94+[15]ABRIL!B94+[15]MAYO!B94+[15]JUNIO!B94+[15]JULIO!B94+[15]AGOSTO!B94+[15]SEPTIEMBRE!B94+[15]OCTUBRE!B94+[15]NOVIEMBRE!B94+[15]DICIEMBRE!B94</f>
        <v>0</v>
      </c>
      <c r="C96" s="21">
        <f>+[15]ENERO!C94+[15]FEBRERO!C94+[15]MARZO!C94+[15]ABRIL!C94+[15]MAYO!C94+[15]JUNIO!C94+[15]JULIO!C94+[15]AGOSTO!C94+[15]SEPTIEMBRE!C94+[15]OCTUBRE!C94+[15]NOVIEMBRE!C94+[15]DICIEMBRE!C94</f>
        <v>0</v>
      </c>
      <c r="D96" s="21">
        <f>+[15]ENERO!D94+[15]FEBRERO!D94+[15]MARZO!D94+[15]ABRIL!D94+[15]MAYO!D94+[15]JUNIO!D94+[15]JULIO!D94+[15]AGOSTO!D94+[15]SEPTIEMBRE!D94+[15]OCTUBRE!D94+[15]NOVIEMBRE!D94+[15]DICIEMBRE!D94</f>
        <v>0</v>
      </c>
      <c r="E96" s="21">
        <f>+[15]ENERO!E94+[15]FEBRERO!E94+[15]MARZO!E94+[15]ABRIL!E94+[15]MAYO!E94+[15]JUNIO!E94+[15]JULIO!E94+[15]AGOSTO!E94+[15]SEPTIEMBRE!E94+[15]OCTUBRE!E94+[15]NOVIEMBRE!E94+[15]DICIEMBRE!E94</f>
        <v>44086.157644651605</v>
      </c>
      <c r="F96" s="21">
        <f>+[15]ENERO!F94+[15]FEBRERO!F94+[15]MARZO!F94+[15]ABRIL!F94+[15]MAYO!F94+[15]JUNIO!F94+[15]JULIO!F94+[15]AGOSTO!F94+[15]SEPTIEMBRE!F94+[15]OCTUBRE!F94+[15]NOVIEMBRE!F94+[15]DICIEMBRE!F94</f>
        <v>2250.9689427593603</v>
      </c>
      <c r="G96" s="21">
        <f>+[15]ENERO!G94+[15]FEBRERO!G94+[15]MARZO!G94+[15]ABRIL!G94+[15]MAYO!G94+[15]JUNIO!G94+[15]JULIO!G94+[15]AGOSTO!G94+[15]SEPTIEMBRE!G94+[15]OCTUBRE!G94+[15]NOVIEMBRE!G94+[15]DICIEMBRE!G94</f>
        <v>952.66746379880601</v>
      </c>
      <c r="H96" s="21">
        <f>+[15]ENERO!H94+[15]FEBRERO!H94+[15]MARZO!H94+[15]ABRIL!H94+[15]MAYO!H94+[15]JUNIO!H94+[15]JULIO!H94+[15]AGOSTO!H94+[15]SEPTIEMBRE!H94+[15]OCTUBRE!H94+[15]NOVIEMBRE!H94+[15]DICIEMBRE!H94</f>
        <v>1280.5180110470401</v>
      </c>
      <c r="I96" s="21">
        <f>+[15]ENERO!I94+[15]FEBRERO!I94+[15]MARZO!I94+[15]ABRIL!I94+[15]MAYO!I94+[15]JUNIO!I94+[15]JULIO!I94+[15]AGOSTO!I94+[15]SEPTIEMBRE!I94+[15]OCTUBRE!I94+[15]NOVIEMBRE!I94+[15]DICIEMBRE!I94</f>
        <v>4620</v>
      </c>
      <c r="J96" s="22">
        <f t="shared" si="3"/>
        <v>53190.312062256809</v>
      </c>
      <c r="K96" s="104"/>
      <c r="L96" s="92"/>
      <c r="M96" s="105"/>
      <c r="N96" s="95"/>
      <c r="O96" s="95"/>
    </row>
    <row r="97" spans="1:15" ht="20.100000000000001" customHeight="1" x14ac:dyDescent="0.25">
      <c r="A97" s="78" t="s">
        <v>23</v>
      </c>
      <c r="B97" s="21">
        <f>+[15]ENERO!B95+[15]FEBRERO!B95+[15]MARZO!B95+[15]ABRIL!B95+[15]MAYO!B95+[15]JUNIO!B95+[15]JULIO!B95+[15]AGOSTO!B95+[15]SEPTIEMBRE!B95+[15]OCTUBRE!B95+[15]NOVIEMBRE!B95+[15]DICIEMBRE!B95</f>
        <v>6487.8267719837831</v>
      </c>
      <c r="C97" s="21">
        <f>+[15]ENERO!C95+[15]FEBRERO!C95+[15]MARZO!C95+[15]ABRIL!C95+[15]MAYO!C95+[15]JUNIO!C95+[15]JULIO!C95+[15]AGOSTO!C95+[15]SEPTIEMBRE!C95+[15]OCTUBRE!C95+[15]NOVIEMBRE!C95+[15]DICIEMBRE!C95</f>
        <v>23526.744611169663</v>
      </c>
      <c r="D97" s="21">
        <f>+[15]ENERO!D95+[15]FEBRERO!D95+[15]MARZO!D95+[15]ABRIL!D95+[15]MAYO!D95+[15]JUNIO!D95+[15]JULIO!D95+[15]AGOSTO!D95+[15]SEPTIEMBRE!D95+[15]OCTUBRE!D95+[15]NOVIEMBRE!D95+[15]DICIEMBRE!D95</f>
        <v>844.43394415365628</v>
      </c>
      <c r="E97" s="21">
        <f>+[15]ENERO!E95+[15]FEBRERO!E95+[15]MARZO!E95+[15]ABRIL!E95+[15]MAYO!E95+[15]JUNIO!E95+[15]JULIO!E95+[15]AGOSTO!E95+[15]SEPTIEMBRE!E95+[15]OCTUBRE!E95+[15]NOVIEMBRE!E95+[15]DICIEMBRE!E95</f>
        <v>9353.9974380017266</v>
      </c>
      <c r="F97" s="21">
        <f>+[15]ENERO!F95+[15]FEBRERO!F95+[15]MARZO!F95+[15]ABRIL!F95+[15]MAYO!F95+[15]JUNIO!F95+[15]JULIO!F95+[15]AGOSTO!F95+[15]SEPTIEMBRE!F95+[15]OCTUBRE!F95+[15]NOVIEMBRE!F95+[15]DICIEMBRE!F95</f>
        <v>19482.559011567319</v>
      </c>
      <c r="G97" s="21">
        <f>+[15]ENERO!G95+[15]FEBRERO!G95+[15]MARZO!G95+[15]ABRIL!G95+[15]MAYO!G95+[15]JUNIO!G95+[15]JULIO!G95+[15]AGOSTO!G95+[15]SEPTIEMBRE!G95+[15]OCTUBRE!G95+[15]NOVIEMBRE!G95+[15]DICIEMBRE!G95</f>
        <v>14148.185264334499</v>
      </c>
      <c r="H97" s="21">
        <f>+[15]ENERO!H95+[15]FEBRERO!H95+[15]MARZO!H95+[15]ABRIL!H95+[15]MAYO!H95+[15]JUNIO!H95+[15]JULIO!H95+[15]AGOSTO!H95+[15]SEPTIEMBRE!H95+[15]OCTUBRE!H95+[15]NOVIEMBRE!H95+[15]DICIEMBRE!H95</f>
        <v>177.18653694877631</v>
      </c>
      <c r="I97" s="21">
        <f>+[15]ENERO!I95+[15]FEBRERO!I95+[15]MARZO!I95+[15]ABRIL!I95+[15]MAYO!I95+[15]JUNIO!I95+[15]JULIO!I95+[15]AGOSTO!I95+[15]SEPTIEMBRE!I95+[15]OCTUBRE!I95+[15]NOVIEMBRE!I95+[15]DICIEMBRE!I95</f>
        <v>2297.066421840575</v>
      </c>
      <c r="J97" s="22">
        <f t="shared" si="3"/>
        <v>76318</v>
      </c>
      <c r="K97" s="104"/>
      <c r="L97" s="92"/>
      <c r="M97" s="105"/>
      <c r="N97" s="105"/>
      <c r="O97" s="95"/>
    </row>
    <row r="98" spans="1:15" ht="20.100000000000001" customHeight="1" x14ac:dyDescent="0.25">
      <c r="A98" s="78" t="s">
        <v>24</v>
      </c>
      <c r="B98" s="21">
        <f>+[15]ENERO!B96+[15]FEBRERO!B96+[15]MARZO!B96+[15]ABRIL!B96+[15]MAYO!B96+[15]JUNIO!B96+[15]JULIO!B96+[15]AGOSTO!B96+[15]SEPTIEMBRE!B96+[15]OCTUBRE!B96+[15]NOVIEMBRE!B96+[15]DICIEMBRE!B96</f>
        <v>75195.343740405355</v>
      </c>
      <c r="C98" s="21">
        <f>+[15]ENERO!C96+[15]FEBRERO!C96+[15]MARZO!C96+[15]ABRIL!C96+[15]MAYO!C96+[15]JUNIO!C96+[15]JULIO!C96+[15]AGOSTO!C96+[15]SEPTIEMBRE!C96+[15]OCTUBRE!C96+[15]NOVIEMBRE!C96+[15]DICIEMBRE!C96</f>
        <v>44994.069833052956</v>
      </c>
      <c r="D98" s="21">
        <f>+[15]ENERO!D96+[15]FEBRERO!D96+[15]MARZO!D96+[15]ABRIL!D96+[15]MAYO!D96+[15]JUNIO!D96+[15]JULIO!D96+[15]AGOSTO!D96+[15]SEPTIEMBRE!D96+[15]OCTUBRE!D96+[15]NOVIEMBRE!D96+[15]DICIEMBRE!D96</f>
        <v>39361.565343553812</v>
      </c>
      <c r="E98" s="21">
        <f>+[15]ENERO!E96+[15]FEBRERO!E96+[15]MARZO!E96+[15]ABRIL!E96+[15]MAYO!E96+[15]JUNIO!E96+[15]JULIO!E96+[15]AGOSTO!E96+[15]SEPTIEMBRE!E96+[15]OCTUBRE!E96+[15]NOVIEMBRE!E96+[15]DICIEMBRE!E96</f>
        <v>109233.77710739462</v>
      </c>
      <c r="F98" s="21">
        <f>+[15]ENERO!F96+[15]FEBRERO!F96+[15]MARZO!F96+[15]ABRIL!F96+[15]MAYO!F96+[15]JUNIO!F96+[15]JULIO!F96+[15]AGOSTO!F96+[15]SEPTIEMBRE!F96+[15]OCTUBRE!F96+[15]NOVIEMBRE!F96+[15]DICIEMBRE!F96</f>
        <v>19383.809224210283</v>
      </c>
      <c r="G98" s="21">
        <f>+[15]ENERO!G96+[15]FEBRERO!G96+[15]MARZO!G96+[15]ABRIL!G96+[15]MAYO!G96+[15]JUNIO!G96+[15]JULIO!G96+[15]AGOSTO!G96+[15]SEPTIEMBRE!G96+[15]OCTUBRE!G96+[15]NOVIEMBRE!G96+[15]DICIEMBRE!G96</f>
        <v>10048.717342544789</v>
      </c>
      <c r="H98" s="21">
        <f>+[15]ENERO!H96+[15]FEBRERO!H96+[15]MARZO!H96+[15]ABRIL!H96+[15]MAYO!H96+[15]JUNIO!H96+[15]JULIO!H96+[15]AGOSTO!H96+[15]SEPTIEMBRE!H96+[15]OCTUBRE!H96+[15]NOVIEMBRE!H96+[15]DICIEMBRE!H96</f>
        <v>29090.280748187575</v>
      </c>
      <c r="I98" s="21">
        <f>+[15]ENERO!I96+[15]FEBRERO!I96+[15]MARZO!I96+[15]ABRIL!I96+[15]MAYO!I96+[15]JUNIO!I96+[15]JULIO!I96+[15]AGOSTO!I96+[15]SEPTIEMBRE!I96+[15]OCTUBRE!I96+[15]NOVIEMBRE!I96+[15]DICIEMBRE!I96</f>
        <v>16775.769290889377</v>
      </c>
      <c r="J98" s="22">
        <f t="shared" si="3"/>
        <v>344083.33263023879</v>
      </c>
      <c r="K98" s="104"/>
      <c r="L98" s="92"/>
      <c r="M98" s="105"/>
      <c r="N98" s="95"/>
      <c r="O98" s="95"/>
    </row>
    <row r="99" spans="1:15" ht="20.100000000000001" customHeight="1" x14ac:dyDescent="0.25">
      <c r="A99" s="78" t="s">
        <v>91</v>
      </c>
      <c r="B99" s="21">
        <f>+[15]ENERO!B97+[15]FEBRERO!B97+[15]MARZO!B97+[15]ABRIL!B97+[15]MAYO!B97+[15]JUNIO!B97+[15]JULIO!B97+[15]AGOSTO!B97+[15]SEPTIEMBRE!B97+[15]OCTUBRE!B97+[15]NOVIEMBRE!B97+[15]DICIEMBRE!B97</f>
        <v>0</v>
      </c>
      <c r="C99" s="21">
        <f>+[15]ENERO!C97+[15]FEBRERO!C97+[15]MARZO!C97+[15]ABRIL!C97+[15]MAYO!C97+[15]JUNIO!C97+[15]JULIO!C97+[15]AGOSTO!C97+[15]SEPTIEMBRE!C97+[15]OCTUBRE!C97+[15]NOVIEMBRE!C97+[15]DICIEMBRE!C97</f>
        <v>839.6934771841095</v>
      </c>
      <c r="D99" s="21">
        <f>+[15]ENERO!D97+[15]FEBRERO!D97+[15]MARZO!D97+[15]ABRIL!D97+[15]MAYO!D97+[15]JUNIO!D97+[15]JULIO!D97+[15]AGOSTO!D97+[15]SEPTIEMBRE!D97+[15]OCTUBRE!D97+[15]NOVIEMBRE!D97+[15]DICIEMBRE!D97</f>
        <v>10.384615384615385</v>
      </c>
      <c r="E99" s="21">
        <f>+[15]ENERO!E97+[15]FEBRERO!E97+[15]MARZO!E97+[15]ABRIL!E97+[15]MAYO!E97+[15]JUNIO!E97+[15]JULIO!E97+[15]AGOSTO!E97+[15]SEPTIEMBRE!E97+[15]OCTUBRE!E97+[15]NOVIEMBRE!E97+[15]DICIEMBRE!E97</f>
        <v>64</v>
      </c>
      <c r="F99" s="21">
        <f>+[15]ENERO!F97+[15]FEBRERO!F97+[15]MARZO!F97+[15]ABRIL!F97+[15]MAYO!F97+[15]JUNIO!F97+[15]JULIO!F97+[15]AGOSTO!F97+[15]SEPTIEMBRE!F97+[15]OCTUBRE!F97+[15]NOVIEMBRE!F97+[15]DICIEMBRE!F97</f>
        <v>568.5239098216872</v>
      </c>
      <c r="G99" s="21">
        <f>+[15]ENERO!G97+[15]FEBRERO!G97+[15]MARZO!G97+[15]ABRIL!G97+[15]MAYO!G97+[15]JUNIO!G97+[15]JULIO!G97+[15]AGOSTO!G97+[15]SEPTIEMBRE!G97+[15]OCTUBRE!G97+[15]NOVIEMBRE!G97+[15]DICIEMBRE!G97</f>
        <v>0</v>
      </c>
      <c r="H99" s="21">
        <f>+[15]ENERO!H97+[15]FEBRERO!H97+[15]MARZO!H97+[15]ABRIL!H97+[15]MAYO!H97+[15]JUNIO!H97+[15]JULIO!H97+[15]AGOSTO!H97+[15]SEPTIEMBRE!H97+[15]OCTUBRE!H97+[15]NOVIEMBRE!H97+[15]DICIEMBRE!H97</f>
        <v>0</v>
      </c>
      <c r="I99" s="21">
        <f>+[15]ENERO!I97+[15]FEBRERO!I97+[15]MARZO!I97+[15]ABRIL!I97+[15]MAYO!I97+[15]JUNIO!I97+[15]JULIO!I97+[15]AGOSTO!I97+[15]SEPTIEMBRE!I97+[15]OCTUBRE!I97+[15]NOVIEMBRE!I97+[15]DICIEMBRE!I97</f>
        <v>505.70444587830036</v>
      </c>
      <c r="J99" s="22">
        <f t="shared" si="3"/>
        <v>1988.3064482687123</v>
      </c>
      <c r="K99" s="104"/>
      <c r="L99" s="92"/>
      <c r="M99" s="105"/>
      <c r="N99" s="95"/>
      <c r="O99" s="95"/>
    </row>
    <row r="100" spans="1:15" ht="20.100000000000001" customHeight="1" x14ac:dyDescent="0.25">
      <c r="A100" s="78" t="s">
        <v>25</v>
      </c>
      <c r="B100" s="21">
        <f>+[15]ENERO!B98+[15]FEBRERO!B98+[15]MARZO!B98+[15]ABRIL!B98+[15]MAYO!B98+[15]JUNIO!B98+[15]JULIO!B98+[15]AGOSTO!B98+[15]SEPTIEMBRE!B98+[15]OCTUBRE!B98+[15]NOVIEMBRE!B98+[15]DICIEMBRE!B98</f>
        <v>7477.4910059470021</v>
      </c>
      <c r="C100" s="21">
        <f>+[15]ENERO!C98+[15]FEBRERO!C98+[15]MARZO!C98+[15]ABRIL!C98+[15]MAYO!C98+[15]JUNIO!C98+[15]JULIO!C98+[15]AGOSTO!C98+[15]SEPTIEMBRE!C98+[15]OCTUBRE!C98+[15]NOVIEMBRE!C98+[15]DICIEMBRE!C98</f>
        <v>11210.969698340519</v>
      </c>
      <c r="D100" s="21">
        <f>+[15]ENERO!D98+[15]FEBRERO!D98+[15]MARZO!D98+[15]ABRIL!D98+[15]MAYO!D98+[15]JUNIO!D98+[15]JULIO!D98+[15]AGOSTO!D98+[15]SEPTIEMBRE!D98+[15]OCTUBRE!D98+[15]NOVIEMBRE!D98+[15]DICIEMBRE!D98</f>
        <v>20751.155139133545</v>
      </c>
      <c r="E100" s="21">
        <f>+[15]ENERO!E98+[15]FEBRERO!E98+[15]MARZO!E98+[15]ABRIL!E98+[15]MAYO!E98+[15]JUNIO!E98+[15]JULIO!E98+[15]AGOSTO!E98+[15]SEPTIEMBRE!E98+[15]OCTUBRE!E98+[15]NOVIEMBRE!E98+[15]DICIEMBRE!E98</f>
        <v>49383.732623798009</v>
      </c>
      <c r="F100" s="21">
        <f>+[15]ENERO!F98+[15]FEBRERO!F98+[15]MARZO!F98+[15]ABRIL!F98+[15]MAYO!F98+[15]JUNIO!F98+[15]JULIO!F98+[15]AGOSTO!F98+[15]SEPTIEMBRE!F98+[15]OCTUBRE!F98+[15]NOVIEMBRE!F98+[15]DICIEMBRE!F98</f>
        <v>5375.1427361469978</v>
      </c>
      <c r="G100" s="21">
        <f>+[15]ENERO!G98+[15]FEBRERO!G98+[15]MARZO!G98+[15]ABRIL!G98+[15]MAYO!G98+[15]JUNIO!G98+[15]JULIO!G98+[15]AGOSTO!G98+[15]SEPTIEMBRE!G98+[15]OCTUBRE!G98+[15]NOVIEMBRE!G98+[15]DICIEMBRE!G98</f>
        <v>15293.625833747621</v>
      </c>
      <c r="H100" s="21">
        <f>+[15]ENERO!H98+[15]FEBRERO!H98+[15]MARZO!H98+[15]ABRIL!H98+[15]MAYO!H98+[15]JUNIO!H98+[15]JULIO!H98+[15]AGOSTO!H98+[15]SEPTIEMBRE!H98+[15]OCTUBRE!H98+[15]NOVIEMBRE!H98+[15]DICIEMBRE!H98</f>
        <v>17470.763985754282</v>
      </c>
      <c r="I100" s="21">
        <f>+[15]ENERO!I98+[15]FEBRERO!I98+[15]MARZO!I98+[15]ABRIL!I98+[15]MAYO!I98+[15]JUNIO!I98+[15]JULIO!I98+[15]AGOSTO!I98+[15]SEPTIEMBRE!I98+[15]OCTUBRE!I98+[15]NOVIEMBRE!I98+[15]DICIEMBRE!I98</f>
        <v>1138.9269358882721</v>
      </c>
      <c r="J100" s="22">
        <f t="shared" si="3"/>
        <v>128101.80795875624</v>
      </c>
      <c r="K100" s="104"/>
      <c r="L100" s="92"/>
      <c r="M100" s="105"/>
      <c r="N100" s="95"/>
      <c r="O100" s="95"/>
    </row>
    <row r="101" spans="1:15" ht="20.100000000000001" customHeight="1" x14ac:dyDescent="0.25">
      <c r="A101" s="78" t="s">
        <v>26</v>
      </c>
      <c r="B101" s="21">
        <f>+[15]ENERO!B99+[15]FEBRERO!B99+[15]MARZO!B99+[15]ABRIL!B99+[15]MAYO!B99+[15]JUNIO!B99+[15]JULIO!B99+[15]AGOSTO!B99+[15]SEPTIEMBRE!B99+[15]OCTUBRE!B99+[15]NOVIEMBRE!B99+[15]DICIEMBRE!B99</f>
        <v>0</v>
      </c>
      <c r="C101" s="21">
        <f>+[15]ENERO!C99+[15]FEBRERO!C99+[15]MARZO!C99+[15]ABRIL!C99+[15]MAYO!C99+[15]JUNIO!C99+[15]JULIO!C99+[15]AGOSTO!C99+[15]SEPTIEMBRE!C99+[15]OCTUBRE!C99+[15]NOVIEMBRE!C99+[15]DICIEMBRE!C99</f>
        <v>0</v>
      </c>
      <c r="D101" s="21">
        <f>+[15]ENERO!D99+[15]FEBRERO!D99+[15]MARZO!D99+[15]ABRIL!D99+[15]MAYO!D99+[15]JUNIO!D99+[15]JULIO!D99+[15]AGOSTO!D99+[15]SEPTIEMBRE!D99+[15]OCTUBRE!D99+[15]NOVIEMBRE!D99+[15]DICIEMBRE!D99</f>
        <v>0</v>
      </c>
      <c r="E101" s="21">
        <f>+[15]ENERO!E99+[15]FEBRERO!E99+[15]MARZO!E99+[15]ABRIL!E99+[15]MAYO!E99+[15]JUNIO!E99+[15]JULIO!E99+[15]AGOSTO!E99+[15]SEPTIEMBRE!E99+[15]OCTUBRE!E99+[15]NOVIEMBRE!E99+[15]DICIEMBRE!E99</f>
        <v>5555.2270648001286</v>
      </c>
      <c r="F101" s="21">
        <f>+[15]ENERO!F99+[15]FEBRERO!F99+[15]MARZO!F99+[15]ABRIL!F99+[15]MAYO!F99+[15]JUNIO!F99+[15]JULIO!F99+[15]AGOSTO!F99+[15]SEPTIEMBRE!F99+[15]OCTUBRE!F99+[15]NOVIEMBRE!F99+[15]DICIEMBRE!F99</f>
        <v>0</v>
      </c>
      <c r="G101" s="21">
        <f>+[15]ENERO!G99+[15]FEBRERO!G99+[15]MARZO!G99+[15]ABRIL!G99+[15]MAYO!G99+[15]JUNIO!G99+[15]JULIO!G99+[15]AGOSTO!G99+[15]SEPTIEMBRE!G99+[15]OCTUBRE!G99+[15]NOVIEMBRE!G99+[15]DICIEMBRE!G99</f>
        <v>140.77293519987126</v>
      </c>
      <c r="H101" s="21">
        <f>+[15]ENERO!H99+[15]FEBRERO!H99+[15]MARZO!H99+[15]ABRIL!H99+[15]MAYO!H99+[15]JUNIO!H99+[15]JULIO!H99+[15]AGOSTO!H99+[15]SEPTIEMBRE!H99+[15]OCTUBRE!H99+[15]NOVIEMBRE!H99+[15]DICIEMBRE!H99</f>
        <v>0</v>
      </c>
      <c r="I101" s="21">
        <f>+[15]ENERO!I99+[15]FEBRERO!I99+[15]MARZO!I99+[15]ABRIL!I99+[15]MAYO!I99+[15]JUNIO!I99+[15]JULIO!I99+[15]AGOSTO!I99+[15]SEPTIEMBRE!I99+[15]OCTUBRE!I99+[15]NOVIEMBRE!I99+[15]DICIEMBRE!I99</f>
        <v>0</v>
      </c>
      <c r="J101" s="22">
        <f t="shared" si="3"/>
        <v>5696</v>
      </c>
      <c r="K101" s="104"/>
      <c r="L101" s="92"/>
      <c r="M101" s="105"/>
      <c r="N101" s="95"/>
      <c r="O101" s="95"/>
    </row>
    <row r="102" spans="1:15" ht="20.100000000000001" customHeight="1" x14ac:dyDescent="0.25">
      <c r="A102" s="78" t="s">
        <v>27</v>
      </c>
      <c r="B102" s="21">
        <f>+[15]ENERO!B100+[15]FEBRERO!B100+[15]MARZO!B100+[15]ABRIL!B100+[15]MAYO!B100+[15]JUNIO!B100+[15]JULIO!B100+[15]AGOSTO!B100+[15]SEPTIEMBRE!B100+[15]OCTUBRE!B100+[15]NOVIEMBRE!B100+[15]DICIEMBRE!B100</f>
        <v>7253.8428846386714</v>
      </c>
      <c r="C102" s="21">
        <f>+[15]ENERO!C100+[15]FEBRERO!C100+[15]MARZO!C100+[15]ABRIL!C100+[15]MAYO!C100+[15]JUNIO!C100+[15]JULIO!C100+[15]AGOSTO!C100+[15]SEPTIEMBRE!C100+[15]OCTUBRE!C100+[15]NOVIEMBRE!C100+[15]DICIEMBRE!C100</f>
        <v>23521.874255881186</v>
      </c>
      <c r="D102" s="21">
        <f>+[15]ENERO!D100+[15]FEBRERO!D100+[15]MARZO!D100+[15]ABRIL!D100+[15]MAYO!D100+[15]JUNIO!D100+[15]JULIO!D100+[15]AGOSTO!D100+[15]SEPTIEMBRE!D100+[15]OCTUBRE!D100+[15]NOVIEMBRE!D100+[15]DICIEMBRE!D100</f>
        <v>11365.960939676314</v>
      </c>
      <c r="E102" s="21">
        <f>+[15]ENERO!E100+[15]FEBRERO!E100+[15]MARZO!E100+[15]ABRIL!E100+[15]MAYO!E100+[15]JUNIO!E100+[15]JULIO!E100+[15]AGOSTO!E100+[15]SEPTIEMBRE!E100+[15]OCTUBRE!E100+[15]NOVIEMBRE!E100+[15]DICIEMBRE!E100</f>
        <v>19007.633295546009</v>
      </c>
      <c r="F102" s="21">
        <f>+[15]ENERO!F100+[15]FEBRERO!F100+[15]MARZO!F100+[15]ABRIL!F100+[15]MAYO!F100+[15]JUNIO!F100+[15]JULIO!F100+[15]AGOSTO!F100+[15]SEPTIEMBRE!F100+[15]OCTUBRE!F100+[15]NOVIEMBRE!F100+[15]DICIEMBRE!F100</f>
        <v>21491.398898492203</v>
      </c>
      <c r="G102" s="21">
        <f>+[15]ENERO!G100+[15]FEBRERO!G100+[15]MARZO!G100+[15]ABRIL!G100+[15]MAYO!G100+[15]JUNIO!G100+[15]JULIO!G100+[15]AGOSTO!G100+[15]SEPTIEMBRE!G100+[15]OCTUBRE!G100+[15]NOVIEMBRE!G100+[15]DICIEMBRE!G100</f>
        <v>15985.912348642541</v>
      </c>
      <c r="H102" s="21">
        <f>+[15]ENERO!H100+[15]FEBRERO!H100+[15]MARZO!H100+[15]ABRIL!H100+[15]MAYO!H100+[15]JUNIO!H100+[15]JULIO!H100+[15]AGOSTO!H100+[15]SEPTIEMBRE!H100+[15]OCTUBRE!H100+[15]NOVIEMBRE!H100+[15]DICIEMBRE!H100</f>
        <v>15522.360757542141</v>
      </c>
      <c r="I102" s="21">
        <f>+[15]ENERO!I100+[15]FEBRERO!I100+[15]MARZO!I100+[15]ABRIL!I100+[15]MAYO!I100+[15]JUNIO!I100+[15]JULIO!I100+[15]AGOSTO!I100+[15]SEPTIEMBRE!I100+[15]OCTUBRE!I100+[15]NOVIEMBRE!I100+[15]DICIEMBRE!I100</f>
        <v>9306.749473068041</v>
      </c>
      <c r="J102" s="22">
        <f t="shared" si="3"/>
        <v>123455.7328534871</v>
      </c>
      <c r="K102" s="104"/>
      <c r="L102" s="92"/>
      <c r="M102" s="105"/>
      <c r="N102" s="95"/>
      <c r="O102" s="95"/>
    </row>
    <row r="103" spans="1:15" ht="20.100000000000001" customHeight="1" x14ac:dyDescent="0.25">
      <c r="A103" s="78" t="s">
        <v>28</v>
      </c>
      <c r="B103" s="21">
        <f>+[15]ENERO!B101+[15]FEBRERO!B101+[15]MARZO!B101+[15]ABRIL!B101+[15]MAYO!B101+[15]JUNIO!B101+[15]JULIO!B101+[15]AGOSTO!B101+[15]SEPTIEMBRE!B101+[15]OCTUBRE!B101+[15]NOVIEMBRE!B101+[15]DICIEMBRE!B101</f>
        <v>2156.8554545479992</v>
      </c>
      <c r="C103" s="21">
        <f>+[15]ENERO!C101+[15]FEBRERO!C101+[15]MARZO!C101+[15]ABRIL!C101+[15]MAYO!C101+[15]JUNIO!C101+[15]JULIO!C101+[15]AGOSTO!C101+[15]SEPTIEMBRE!C101+[15]OCTUBRE!C101+[15]NOVIEMBRE!C101+[15]DICIEMBRE!C101</f>
        <v>2217.2160171050045</v>
      </c>
      <c r="D103" s="21">
        <f>+[15]ENERO!D101+[15]FEBRERO!D101+[15]MARZO!D101+[15]ABRIL!D101+[15]MAYO!D101+[15]JUNIO!D101+[15]JULIO!D101+[15]AGOSTO!D101+[15]SEPTIEMBRE!D101+[15]OCTUBRE!D101+[15]NOVIEMBRE!D101+[15]DICIEMBRE!D101</f>
        <v>2372.1021805404716</v>
      </c>
      <c r="E103" s="21">
        <f>+[15]ENERO!E101+[15]FEBRERO!E101+[15]MARZO!E101+[15]ABRIL!E101+[15]MAYO!E101+[15]JUNIO!E101+[15]JULIO!E101+[15]AGOSTO!E101+[15]SEPTIEMBRE!E101+[15]OCTUBRE!E101+[15]NOVIEMBRE!E101+[15]DICIEMBRE!E101</f>
        <v>28415.913718132855</v>
      </c>
      <c r="F103" s="21">
        <f>+[15]ENERO!F101+[15]FEBRERO!F101+[15]MARZO!F101+[15]ABRIL!F101+[15]MAYO!F101+[15]JUNIO!F101+[15]JULIO!F101+[15]AGOSTO!F101+[15]SEPTIEMBRE!F101+[15]OCTUBRE!F101+[15]NOVIEMBRE!F101+[15]DICIEMBRE!F101</f>
        <v>2748.5714202279455</v>
      </c>
      <c r="G103" s="21">
        <f>+[15]ENERO!G101+[15]FEBRERO!G101+[15]MARZO!G101+[15]ABRIL!G101+[15]MAYO!G101+[15]JUNIO!G101+[15]JULIO!G101+[15]AGOSTO!G101+[15]SEPTIEMBRE!G101+[15]OCTUBRE!G101+[15]NOVIEMBRE!G101+[15]DICIEMBRE!G101</f>
        <v>3016.0226671024807</v>
      </c>
      <c r="H103" s="21">
        <f>+[15]ENERO!H101+[15]FEBRERO!H101+[15]MARZO!H101+[15]ABRIL!H101+[15]MAYO!H101+[15]JUNIO!H101+[15]JULIO!H101+[15]AGOSTO!H101+[15]SEPTIEMBRE!H101+[15]OCTUBRE!H101+[15]NOVIEMBRE!H101+[15]DICIEMBRE!H101</f>
        <v>13910.591061624991</v>
      </c>
      <c r="I103" s="21">
        <f>+[15]ENERO!I101+[15]FEBRERO!I101+[15]MARZO!I101+[15]ABRIL!I101+[15]MAYO!I101+[15]JUNIO!I101+[15]JULIO!I101+[15]AGOSTO!I101+[15]SEPTIEMBRE!I101+[15]OCTUBRE!I101+[15]NOVIEMBRE!I101+[15]DICIEMBRE!I101</f>
        <v>403.72748071825799</v>
      </c>
      <c r="J103" s="22">
        <f t="shared" si="3"/>
        <v>55241</v>
      </c>
      <c r="K103" s="104"/>
      <c r="L103" s="92"/>
      <c r="M103" s="105"/>
      <c r="N103" s="95"/>
      <c r="O103" s="95"/>
    </row>
    <row r="104" spans="1:15" ht="20.100000000000001" customHeight="1" x14ac:dyDescent="0.25">
      <c r="A104" s="78" t="s">
        <v>29</v>
      </c>
      <c r="B104" s="21">
        <f>+[15]ENERO!B102+[15]FEBRERO!B102+[15]MARZO!B102+[15]ABRIL!B102+[15]MAYO!B102+[15]JUNIO!B102+[15]JULIO!B102+[15]AGOSTO!B102+[15]SEPTIEMBRE!B102+[15]OCTUBRE!B102+[15]NOVIEMBRE!B102+[15]DICIEMBRE!B102</f>
        <v>5152.6911944205904</v>
      </c>
      <c r="C104" s="21">
        <f>+[15]ENERO!C102+[15]FEBRERO!C102+[15]MARZO!C102+[15]ABRIL!C102+[15]MAYO!C102+[15]JUNIO!C102+[15]JULIO!C102+[15]AGOSTO!C102+[15]SEPTIEMBRE!C102+[15]OCTUBRE!C102+[15]NOVIEMBRE!C102+[15]DICIEMBRE!C102</f>
        <v>0</v>
      </c>
      <c r="D104" s="21">
        <f>+[15]ENERO!D102+[15]FEBRERO!D102+[15]MARZO!D102+[15]ABRIL!D102+[15]MAYO!D102+[15]JUNIO!D102+[15]JULIO!D102+[15]AGOSTO!D102+[15]SEPTIEMBRE!D102+[15]OCTUBRE!D102+[15]NOVIEMBRE!D102+[15]DICIEMBRE!D102</f>
        <v>2531.0801365382495</v>
      </c>
      <c r="E104" s="21">
        <f>+[15]ENERO!E102+[15]FEBRERO!E102+[15]MARZO!E102+[15]ABRIL!E102+[15]MAYO!E102+[15]JUNIO!E102+[15]JULIO!E102+[15]AGOSTO!E102+[15]SEPTIEMBRE!E102+[15]OCTUBRE!E102+[15]NOVIEMBRE!E102+[15]DICIEMBRE!E102</f>
        <v>8327.0004512398609</v>
      </c>
      <c r="F104" s="21">
        <f>+[15]ENERO!F102+[15]FEBRERO!F102+[15]MARZO!F102+[15]ABRIL!F102+[15]MAYO!F102+[15]JUNIO!F102+[15]JULIO!F102+[15]AGOSTO!F102+[15]SEPTIEMBRE!F102+[15]OCTUBRE!F102+[15]NOVIEMBRE!F102+[15]DICIEMBRE!F102</f>
        <v>20394.117444891868</v>
      </c>
      <c r="G104" s="21">
        <f>+[15]ENERO!G102+[15]FEBRERO!G102+[15]MARZO!G102+[15]ABRIL!G102+[15]MAYO!G102+[15]JUNIO!G102+[15]JULIO!G102+[15]AGOSTO!G102+[15]SEPTIEMBRE!G102+[15]OCTUBRE!G102+[15]NOVIEMBRE!G102+[15]DICIEMBRE!G102</f>
        <v>9686.4904567358517</v>
      </c>
      <c r="H104" s="21">
        <f>+[15]ENERO!H102+[15]FEBRERO!H102+[15]MARZO!H102+[15]ABRIL!H102+[15]MAYO!H102+[15]JUNIO!H102+[15]JULIO!H102+[15]AGOSTO!H102+[15]SEPTIEMBRE!H102+[15]OCTUBRE!H102+[15]NOVIEMBRE!H102+[15]DICIEMBRE!H102</f>
        <v>27228.224899672328</v>
      </c>
      <c r="I104" s="21">
        <f>+[15]ENERO!I102+[15]FEBRERO!I102+[15]MARZO!I102+[15]ABRIL!I102+[15]MAYO!I102+[15]JUNIO!I102+[15]JULIO!I102+[15]AGOSTO!I102+[15]SEPTIEMBRE!I102+[15]OCTUBRE!I102+[15]NOVIEMBRE!I102+[15]DICIEMBRE!I102</f>
        <v>1901.3954165012447</v>
      </c>
      <c r="J104" s="22">
        <f t="shared" si="3"/>
        <v>75221</v>
      </c>
      <c r="K104" s="104"/>
      <c r="L104" s="92"/>
      <c r="M104" s="105"/>
      <c r="N104" s="95"/>
      <c r="O104" s="95"/>
    </row>
    <row r="105" spans="1:15" ht="20.100000000000001" customHeight="1" x14ac:dyDescent="0.25">
      <c r="A105" s="78" t="s">
        <v>30</v>
      </c>
      <c r="B105" s="21">
        <f>+[15]ENERO!B103+[15]FEBRERO!B103+[15]MARZO!B103+[15]ABRIL!B103+[15]MAYO!B103+[15]JUNIO!B103+[15]JULIO!B103+[15]AGOSTO!B103+[15]SEPTIEMBRE!B103+[15]OCTUBRE!B103+[15]NOVIEMBRE!B103+[15]DICIEMBRE!B103</f>
        <v>1802.6927653043836</v>
      </c>
      <c r="C105" s="21">
        <f>+[15]ENERO!C103+[15]FEBRERO!C103+[15]MARZO!C103+[15]ABRIL!C103+[15]MAYO!C103+[15]JUNIO!C103+[15]JULIO!C103+[15]AGOSTO!C103+[15]SEPTIEMBRE!C103+[15]OCTUBRE!C103+[15]NOVIEMBRE!C103+[15]DICIEMBRE!C103</f>
        <v>120.34730973006391</v>
      </c>
      <c r="D105" s="21">
        <f>+[15]ENERO!D103+[15]FEBRERO!D103+[15]MARZO!D103+[15]ABRIL!D103+[15]MAYO!D103+[15]JUNIO!D103+[15]JULIO!D103+[15]AGOSTO!D103+[15]SEPTIEMBRE!D103+[15]OCTUBRE!D103+[15]NOVIEMBRE!D103+[15]DICIEMBRE!D103</f>
        <v>223.77080998105714</v>
      </c>
      <c r="E105" s="21">
        <f>+[15]ENERO!E103+[15]FEBRERO!E103+[15]MARZO!E103+[15]ABRIL!E103+[15]MAYO!E103+[15]JUNIO!E103+[15]JULIO!E103+[15]AGOSTO!E103+[15]SEPTIEMBRE!E103+[15]OCTUBRE!E103+[15]NOVIEMBRE!E103+[15]DICIEMBRE!E103</f>
        <v>4259.4281421749911</v>
      </c>
      <c r="F105" s="21">
        <f>+[15]ENERO!F103+[15]FEBRERO!F103+[15]MARZO!F103+[15]ABRIL!F103+[15]MAYO!F103+[15]JUNIO!F103+[15]JULIO!F103+[15]AGOSTO!F103+[15]SEPTIEMBRE!F103+[15]OCTUBRE!F103+[15]NOVIEMBRE!F103+[15]DICIEMBRE!F103</f>
        <v>4006.068538540173</v>
      </c>
      <c r="G105" s="21">
        <f>+[15]ENERO!G103+[15]FEBRERO!G103+[15]MARZO!G103+[15]ABRIL!G103+[15]MAYO!G103+[15]JUNIO!G103+[15]JULIO!G103+[15]AGOSTO!G103+[15]SEPTIEMBRE!G103+[15]OCTUBRE!G103+[15]NOVIEMBRE!G103+[15]DICIEMBRE!G103</f>
        <v>519.22804929679126</v>
      </c>
      <c r="H105" s="21">
        <f>+[15]ENERO!H103+[15]FEBRERO!H103+[15]MARZO!H103+[15]ABRIL!H103+[15]MAYO!H103+[15]JUNIO!H103+[15]JULIO!H103+[15]AGOSTO!H103+[15]SEPTIEMBRE!H103+[15]OCTUBRE!H103+[15]NOVIEMBRE!H103+[15]DICIEMBRE!H103</f>
        <v>1470.0947759551545</v>
      </c>
      <c r="I105" s="21">
        <f>+[15]ENERO!I103+[15]FEBRERO!I103+[15]MARZO!I103+[15]ABRIL!I103+[15]MAYO!I103+[15]JUNIO!I103+[15]JULIO!I103+[15]AGOSTO!I103+[15]SEPTIEMBRE!I103+[15]OCTUBRE!I103+[15]NOVIEMBRE!I103+[15]DICIEMBRE!I103</f>
        <v>87.369609017385002</v>
      </c>
      <c r="J105" s="22">
        <f t="shared" si="3"/>
        <v>12489</v>
      </c>
      <c r="K105" s="104"/>
      <c r="L105" s="92"/>
      <c r="M105" s="105"/>
      <c r="N105" s="95"/>
      <c r="O105" s="95"/>
    </row>
    <row r="106" spans="1:15" ht="20.100000000000001" customHeight="1" x14ac:dyDescent="0.25">
      <c r="A106" s="78" t="s">
        <v>31</v>
      </c>
      <c r="B106" s="21">
        <f>+[15]ENERO!B104+[15]FEBRERO!B104+[15]MARZO!B104+[15]ABRIL!B104+[15]MAYO!B104+[15]JUNIO!B104+[15]JULIO!B104+[15]AGOSTO!B104+[15]SEPTIEMBRE!B104+[15]OCTUBRE!B104+[15]NOVIEMBRE!B104+[15]DICIEMBRE!B104</f>
        <v>485.62964669062637</v>
      </c>
      <c r="C106" s="21">
        <f>+[15]ENERO!C104+[15]FEBRERO!C104+[15]MARZO!C104+[15]ABRIL!C104+[15]MAYO!C104+[15]JUNIO!C104+[15]JULIO!C104+[15]AGOSTO!C104+[15]SEPTIEMBRE!C104+[15]OCTUBRE!C104+[15]NOVIEMBRE!C104+[15]DICIEMBRE!C104</f>
        <v>51.404820174983847</v>
      </c>
      <c r="D106" s="21">
        <f>+[15]ENERO!D104+[15]FEBRERO!D104+[15]MARZO!D104+[15]ABRIL!D104+[15]MAYO!D104+[15]JUNIO!D104+[15]JULIO!D104+[15]AGOSTO!D104+[15]SEPTIEMBRE!D104+[15]OCTUBRE!D104+[15]NOVIEMBRE!D104+[15]DICIEMBRE!D104</f>
        <v>8.5717723289089278</v>
      </c>
      <c r="E106" s="21">
        <f>+[15]ENERO!E104+[15]FEBRERO!E104+[15]MARZO!E104+[15]ABRIL!E104+[15]MAYO!E104+[15]JUNIO!E104+[15]JULIO!E104+[15]AGOSTO!E104+[15]SEPTIEMBRE!E104+[15]OCTUBRE!E104+[15]NOVIEMBRE!E104+[15]DICIEMBRE!E104</f>
        <v>23429.831252474029</v>
      </c>
      <c r="F106" s="21">
        <f>+[15]ENERO!F104+[15]FEBRERO!F104+[15]MARZO!F104+[15]ABRIL!F104+[15]MAYO!F104+[15]JUNIO!F104+[15]JULIO!F104+[15]AGOSTO!F104+[15]SEPTIEMBRE!F104+[15]OCTUBRE!F104+[15]NOVIEMBRE!F104+[15]DICIEMBRE!F104</f>
        <v>128.93182494254995</v>
      </c>
      <c r="G106" s="21">
        <f>+[15]ENERO!G104+[15]FEBRERO!G104+[15]MARZO!G104+[15]ABRIL!G104+[15]MAYO!G104+[15]JUNIO!G104+[15]JULIO!G104+[15]AGOSTO!G104+[15]SEPTIEMBRE!G104+[15]OCTUBRE!G104+[15]NOVIEMBRE!G104+[15]DICIEMBRE!G104</f>
        <v>20.414439381495029</v>
      </c>
      <c r="H106" s="21">
        <f>+[15]ENERO!H104+[15]FEBRERO!H104+[15]MARZO!H104+[15]ABRIL!H104+[15]MAYO!H104+[15]JUNIO!H104+[15]JULIO!H104+[15]AGOSTO!H104+[15]SEPTIEMBRE!H104+[15]OCTUBRE!H104+[15]NOVIEMBRE!H104+[15]DICIEMBRE!H104</f>
        <v>496</v>
      </c>
      <c r="I106" s="21">
        <f>+[15]ENERO!I104+[15]FEBRERO!I104+[15]MARZO!I104+[15]ABRIL!I104+[15]MAYO!I104+[15]JUNIO!I104+[15]JULIO!I104+[15]AGOSTO!I104+[15]SEPTIEMBRE!I104+[15]OCTUBRE!I104+[15]NOVIEMBRE!I104+[15]DICIEMBRE!I104</f>
        <v>126.71624400741045</v>
      </c>
      <c r="J106" s="22">
        <f t="shared" si="3"/>
        <v>24747.500000000004</v>
      </c>
      <c r="K106" s="104"/>
      <c r="L106" s="92"/>
      <c r="M106" s="105"/>
      <c r="N106" s="95"/>
      <c r="O106" s="95"/>
    </row>
    <row r="107" spans="1:15" ht="20.100000000000001" customHeight="1" x14ac:dyDescent="0.25">
      <c r="A107" s="78" t="s">
        <v>32</v>
      </c>
      <c r="B107" s="21">
        <f>+[15]ENERO!B105+[15]FEBRERO!B105+[15]MARZO!B105+[15]ABRIL!B105+[15]MAYO!B105+[15]JUNIO!B105+[15]JULIO!B105+[15]AGOSTO!B105+[15]SEPTIEMBRE!B105+[15]OCTUBRE!B105+[15]NOVIEMBRE!B105+[15]DICIEMBRE!B105</f>
        <v>19.477887936901755</v>
      </c>
      <c r="C107" s="21">
        <f>+[15]ENERO!C105+[15]FEBRERO!C105+[15]MARZO!C105+[15]ABRIL!C105+[15]MAYO!C105+[15]JUNIO!C105+[15]JULIO!C105+[15]AGOSTO!C105+[15]SEPTIEMBRE!C105+[15]OCTUBRE!C105+[15]NOVIEMBRE!C105+[15]DICIEMBRE!C105</f>
        <v>20.624584414770542</v>
      </c>
      <c r="D107" s="21">
        <f>+[15]ENERO!D105+[15]FEBRERO!D105+[15]MARZO!D105+[15]ABRIL!D105+[15]MAYO!D105+[15]JUNIO!D105+[15]JULIO!D105+[15]AGOSTO!D105+[15]SEPTIEMBRE!D105+[15]OCTUBRE!D105+[15]NOVIEMBRE!D105+[15]DICIEMBRE!D105</f>
        <v>0</v>
      </c>
      <c r="E107" s="21">
        <f>+[15]ENERO!E105+[15]FEBRERO!E105+[15]MARZO!E105+[15]ABRIL!E105+[15]MAYO!E105+[15]JUNIO!E105+[15]JULIO!E105+[15]AGOSTO!E105+[15]SEPTIEMBRE!E105+[15]OCTUBRE!E105+[15]NOVIEMBRE!E105+[15]DICIEMBRE!E105</f>
        <v>10095.119080262242</v>
      </c>
      <c r="F107" s="21">
        <f>+[15]ENERO!F105+[15]FEBRERO!F105+[15]MARZO!F105+[15]ABRIL!F105+[15]MAYO!F105+[15]JUNIO!F105+[15]JULIO!F105+[15]AGOSTO!F105+[15]SEPTIEMBRE!F105+[15]OCTUBRE!F105+[15]NOVIEMBRE!F105+[15]DICIEMBRE!F105</f>
        <v>1894.6832346620074</v>
      </c>
      <c r="G107" s="21">
        <f>+[15]ENERO!G105+[15]FEBRERO!G105+[15]MARZO!G105+[15]ABRIL!G105+[15]MAYO!G105+[15]JUNIO!G105+[15]JULIO!G105+[15]AGOSTO!G105+[15]SEPTIEMBRE!G105+[15]OCTUBRE!G105+[15]NOVIEMBRE!G105+[15]DICIEMBRE!G105</f>
        <v>212.83037509971152</v>
      </c>
      <c r="H107" s="21">
        <f>+[15]ENERO!H105+[15]FEBRERO!H105+[15]MARZO!H105+[15]ABRIL!H105+[15]MAYO!H105+[15]JUNIO!H105+[15]JULIO!H105+[15]AGOSTO!H105+[15]SEPTIEMBRE!H105+[15]OCTUBRE!H105+[15]NOVIEMBRE!H105+[15]DICIEMBRE!H105</f>
        <v>65.608784255944528</v>
      </c>
      <c r="I107" s="21">
        <f>+[15]ENERO!I105+[15]FEBRERO!I105+[15]MARZO!I105+[15]ABRIL!I105+[15]MAYO!I105+[15]JUNIO!I105+[15]JULIO!I105+[15]AGOSTO!I105+[15]SEPTIEMBRE!I105+[15]OCTUBRE!I105+[15]NOVIEMBRE!I105+[15]DICIEMBRE!I105</f>
        <v>976.6560533684235</v>
      </c>
      <c r="J107" s="22">
        <f t="shared" si="3"/>
        <v>13285.000000000002</v>
      </c>
      <c r="K107" s="104"/>
      <c r="L107" s="92"/>
      <c r="M107" s="105"/>
      <c r="N107" s="95"/>
      <c r="O107" s="95"/>
    </row>
    <row r="108" spans="1:15" ht="20.100000000000001" customHeight="1" x14ac:dyDescent="0.25">
      <c r="A108" s="78" t="s">
        <v>33</v>
      </c>
      <c r="B108" s="21">
        <f>+[15]ENERO!B106+[15]FEBRERO!B106+[15]MARZO!B106+[15]ABRIL!B106+[15]MAYO!B106+[15]JUNIO!B106+[15]JULIO!B106+[15]AGOSTO!B106+[15]SEPTIEMBRE!B106+[15]OCTUBRE!B106+[15]NOVIEMBRE!B106+[15]DICIEMBRE!B106</f>
        <v>116.1622446772728</v>
      </c>
      <c r="C108" s="21">
        <f>+[15]ENERO!C106+[15]FEBRERO!C106+[15]MARZO!C106+[15]ABRIL!C106+[15]MAYO!C106+[15]JUNIO!C106+[15]JULIO!C106+[15]AGOSTO!C106+[15]SEPTIEMBRE!C106+[15]OCTUBRE!C106+[15]NOVIEMBRE!C106+[15]DICIEMBRE!C106</f>
        <v>20.493661538883067</v>
      </c>
      <c r="D108" s="21">
        <f>+[15]ENERO!D106+[15]FEBRERO!D106+[15]MARZO!D106+[15]ABRIL!D106+[15]MAYO!D106+[15]JUNIO!D106+[15]JULIO!D106+[15]AGOSTO!D106+[15]SEPTIEMBRE!D106+[15]OCTUBRE!D106+[15]NOVIEMBRE!D106+[15]DICIEMBRE!D106</f>
        <v>1733.6314273952728</v>
      </c>
      <c r="E108" s="21">
        <f>+[15]ENERO!E106+[15]FEBRERO!E106+[15]MARZO!E106+[15]ABRIL!E106+[15]MAYO!E106+[15]JUNIO!E106+[15]JULIO!E106+[15]AGOSTO!E106+[15]SEPTIEMBRE!E106+[15]OCTUBRE!E106+[15]NOVIEMBRE!E106+[15]DICIEMBRE!E106</f>
        <v>68939.290739095726</v>
      </c>
      <c r="F108" s="21">
        <f>+[15]ENERO!F106+[15]FEBRERO!F106+[15]MARZO!F106+[15]ABRIL!F106+[15]MAYO!F106+[15]JUNIO!F106+[15]JULIO!F106+[15]AGOSTO!F106+[15]SEPTIEMBRE!F106+[15]OCTUBRE!F106+[15]NOVIEMBRE!F106+[15]DICIEMBRE!F106</f>
        <v>57.08338896214358</v>
      </c>
      <c r="G108" s="21">
        <f>+[15]ENERO!G106+[15]FEBRERO!G106+[15]MARZO!G106+[15]ABRIL!G106+[15]MAYO!G106+[15]JUNIO!G106+[15]JULIO!G106+[15]AGOSTO!G106+[15]SEPTIEMBRE!G106+[15]OCTUBRE!G106+[15]NOVIEMBRE!G106+[15]DICIEMBRE!G106</f>
        <v>7697.818564305986</v>
      </c>
      <c r="H108" s="21">
        <f>+[15]ENERO!H106+[15]FEBRERO!H106+[15]MARZO!H106+[15]ABRIL!H106+[15]MAYO!H106+[15]JUNIO!H106+[15]JULIO!H106+[15]AGOSTO!H106+[15]SEPTIEMBRE!H106+[15]OCTUBRE!H106+[15]NOVIEMBRE!H106+[15]DICIEMBRE!H106</f>
        <v>6260.4594076902076</v>
      </c>
      <c r="I108" s="21">
        <f>+[15]ENERO!I106+[15]FEBRERO!I106+[15]MARZO!I106+[15]ABRIL!I106+[15]MAYO!I106+[15]JUNIO!I106+[15]JULIO!I106+[15]AGOSTO!I106+[15]SEPTIEMBRE!I106+[15]OCTUBRE!I106+[15]NOVIEMBRE!I106+[15]DICIEMBRE!I106</f>
        <v>7760.0605663345568</v>
      </c>
      <c r="J108" s="22">
        <f t="shared" si="3"/>
        <v>92585.000000000058</v>
      </c>
      <c r="K108" s="104"/>
      <c r="L108" s="92"/>
      <c r="M108" s="105"/>
      <c r="N108" s="95"/>
      <c r="O108" s="95"/>
    </row>
    <row r="109" spans="1:15" ht="20.100000000000001" customHeight="1" x14ac:dyDescent="0.25">
      <c r="A109" s="78" t="s">
        <v>34</v>
      </c>
      <c r="B109" s="21">
        <f>+[15]ENERO!B107+[15]FEBRERO!B107+[15]MARZO!B107+[15]ABRIL!B107+[15]MAYO!B107+[15]JUNIO!B107+[15]JULIO!B107+[15]AGOSTO!B107+[15]SEPTIEMBRE!B107+[15]OCTUBRE!B107+[15]NOVIEMBRE!B107+[15]DICIEMBRE!B107</f>
        <v>247.02702554910988</v>
      </c>
      <c r="C109" s="21">
        <f>+[15]ENERO!C107+[15]FEBRERO!C107+[15]MARZO!C107+[15]ABRIL!C107+[15]MAYO!C107+[15]JUNIO!C107+[15]JULIO!C107+[15]AGOSTO!C107+[15]SEPTIEMBRE!C107+[15]OCTUBRE!C107+[15]NOVIEMBRE!C107+[15]DICIEMBRE!C107</f>
        <v>97.521264826452324</v>
      </c>
      <c r="D109" s="21">
        <f>+[15]ENERO!D107+[15]FEBRERO!D107+[15]MARZO!D107+[15]ABRIL!D107+[15]MAYO!D107+[15]JUNIO!D107+[15]JULIO!D107+[15]AGOSTO!D107+[15]SEPTIEMBRE!D107+[15]OCTUBRE!D107+[15]NOVIEMBRE!D107+[15]DICIEMBRE!D107</f>
        <v>1030.9962755232687</v>
      </c>
      <c r="E109" s="21">
        <f>+[15]ENERO!E107+[15]FEBRERO!E107+[15]MARZO!E107+[15]ABRIL!E107+[15]MAYO!E107+[15]JUNIO!E107+[15]JULIO!E107+[15]AGOSTO!E107+[15]SEPTIEMBRE!E107+[15]OCTUBRE!E107+[15]NOVIEMBRE!E107+[15]DICIEMBRE!E107</f>
        <v>1629.0813357233217</v>
      </c>
      <c r="F109" s="21">
        <f>+[15]ENERO!F107+[15]FEBRERO!F107+[15]MARZO!F107+[15]ABRIL!F107+[15]MAYO!F107+[15]JUNIO!F107+[15]JULIO!F107+[15]AGOSTO!F107+[15]SEPTIEMBRE!F107+[15]OCTUBRE!F107+[15]NOVIEMBRE!F107+[15]DICIEMBRE!F107</f>
        <v>16508.326688687317</v>
      </c>
      <c r="G109" s="21">
        <f>+[15]ENERO!G107+[15]FEBRERO!G107+[15]MARZO!G107+[15]ABRIL!G107+[15]MAYO!G107+[15]JUNIO!G107+[15]JULIO!G107+[15]AGOSTO!G107+[15]SEPTIEMBRE!G107+[15]OCTUBRE!G107+[15]NOVIEMBRE!G107+[15]DICIEMBRE!G107</f>
        <v>778.52587055187178</v>
      </c>
      <c r="H109" s="21">
        <f>+[15]ENERO!H107+[15]FEBRERO!H107+[15]MARZO!H107+[15]ABRIL!H107+[15]MAYO!H107+[15]JUNIO!H107+[15]JULIO!H107+[15]AGOSTO!H107+[15]SEPTIEMBRE!H107+[15]OCTUBRE!H107+[15]NOVIEMBRE!H107+[15]DICIEMBRE!H107</f>
        <v>972.11016853976412</v>
      </c>
      <c r="I109" s="21">
        <f>+[15]ENERO!I107+[15]FEBRERO!I107+[15]MARZO!I107+[15]ABRIL!I107+[15]MAYO!I107+[15]JUNIO!I107+[15]JULIO!I107+[15]AGOSTO!I107+[15]SEPTIEMBRE!I107+[15]OCTUBRE!I107+[15]NOVIEMBRE!I107+[15]DICIEMBRE!I107</f>
        <v>1535.4113705989007</v>
      </c>
      <c r="J109" s="22">
        <f t="shared" si="3"/>
        <v>22799.000000000004</v>
      </c>
      <c r="K109" s="104"/>
      <c r="L109" s="92"/>
      <c r="M109" s="105"/>
      <c r="N109" s="95"/>
      <c r="O109" s="95"/>
    </row>
    <row r="110" spans="1:15" ht="20.100000000000001" customHeight="1" x14ac:dyDescent="0.25">
      <c r="A110" s="78" t="s">
        <v>84</v>
      </c>
      <c r="B110" s="79">
        <v>0</v>
      </c>
      <c r="C110" s="79">
        <f>+[15]ENERO!C108+[15]FEBRERO!C108+[15]MARZO!C108+[15]ABRIL!C108+[15]MAYO!C108+[15]JUNIO!C108+[15]JULIO!C108+[15]AGOSTO!C108+[15]SEPTIEMBRE!C108+[15]OCTUBRE!C108+[15]NOVIEMBRE!C108+[15]DICIEMBRE!C108</f>
        <v>0</v>
      </c>
      <c r="D110" s="79">
        <f>+[15]ENERO!D108+[15]FEBRERO!D108+[15]MARZO!D108+[15]ABRIL!D108+[15]MAYO!D108+[15]JUNIO!D108+[15]JULIO!D108+[15]AGOSTO!D108+[15]SEPTIEMBRE!D108+[15]OCTUBRE!D108+[15]NOVIEMBRE!D108+[15]DICIEMBRE!D108</f>
        <v>0</v>
      </c>
      <c r="E110" s="79"/>
      <c r="F110" s="79"/>
      <c r="G110" s="79"/>
      <c r="H110" s="79"/>
      <c r="I110" s="79"/>
      <c r="J110" s="22"/>
      <c r="K110" s="104"/>
      <c r="L110" s="92"/>
      <c r="M110" s="105"/>
      <c r="N110" s="95"/>
      <c r="O110" s="95"/>
    </row>
    <row r="111" spans="1:15" ht="20.100000000000001" customHeight="1" x14ac:dyDescent="0.25">
      <c r="A111" s="78" t="s">
        <v>36</v>
      </c>
      <c r="B111" s="21">
        <f>+[15]ENERO!B109+[15]FEBRERO!B109+[15]MARZO!B109+[15]ABRIL!B109+[15]MAYO!B109+[15]JUNIO!B109+[15]JULIO!B109+[15]AGOSTO!B109+[15]SEPTIEMBRE!B109+[15]OCTUBRE!B109+[15]NOVIEMBRE!B109+[15]DICIEMBRE!B109</f>
        <v>2.8194444444444446</v>
      </c>
      <c r="C111" s="21">
        <f>+[15]ENERO!C109+[15]FEBRERO!C109+[15]MARZO!C109+[15]ABRIL!C109+[15]MAYO!C109+[15]JUNIO!C109+[15]JULIO!C109+[15]AGOSTO!C109+[15]SEPTIEMBRE!C109+[15]OCTUBRE!C109+[15]NOVIEMBRE!C109+[15]DICIEMBRE!C109</f>
        <v>4.8948979591836732</v>
      </c>
      <c r="D111" s="21">
        <f>+[15]ENERO!D109+[15]FEBRERO!D109+[15]MARZO!D109+[15]ABRIL!D109+[15]MAYO!D109+[15]JUNIO!D109+[15]JULIO!D109+[15]AGOSTO!D109+[15]SEPTIEMBRE!D109+[15]OCTUBRE!D109+[15]NOVIEMBRE!D109+[15]DICIEMBRE!D109</f>
        <v>65.688237642089149</v>
      </c>
      <c r="E111" s="79">
        <f>+[15]ENERO!E109+[15]FEBRERO!E109+[15]MARZO!E109+[15]ABRIL!E109+[15]MAYO!E109+[15]JUNIO!E109+[15]JULIO!E109+[15]AGOSTO!E109+[15]SEPTIEMBRE!E109+[15]OCTUBRE!E109+[15]NOVIEMBRE!E109+[15]DICIEMBRE!E109</f>
        <v>20385.04996889595</v>
      </c>
      <c r="F111" s="21">
        <f>+[15]ENERO!F109+[15]FEBRERO!F109+[15]MARZO!F109+[15]ABRIL!F109+[15]MAYO!F109+[15]JUNIO!F109+[15]JULIO!F109+[15]AGOSTO!F109+[15]SEPTIEMBRE!F109+[15]OCTUBRE!F109+[15]NOVIEMBRE!F109+[15]DICIEMBRE!F109</f>
        <v>6179.1948947419105</v>
      </c>
      <c r="G111" s="21">
        <f>+[15]ENERO!G109+[15]FEBRERO!G109+[15]MARZO!G109+[15]ABRIL!G109+[15]MAYO!G109+[15]JUNIO!G109+[15]JULIO!G109+[15]AGOSTO!G109+[15]SEPTIEMBRE!G109+[15]OCTUBRE!G109+[15]NOVIEMBRE!G109+[15]DICIEMBRE!G109</f>
        <v>1113.8778987151022</v>
      </c>
      <c r="H111" s="21">
        <f>+[15]ENERO!H109+[15]FEBRERO!H109+[15]MARZO!H109+[15]ABRIL!H109+[15]MAYO!H109+[15]JUNIO!H109+[15]JULIO!H109+[15]AGOSTO!H109+[15]SEPTIEMBRE!H109+[15]OCTUBRE!H109+[15]NOVIEMBRE!H109+[15]DICIEMBRE!H109</f>
        <v>913.06820407365797</v>
      </c>
      <c r="I111" s="21">
        <f>+[15]ENERO!I109+[15]FEBRERO!I109+[15]MARZO!I109+[15]ABRIL!I109+[15]MAYO!I109+[15]JUNIO!I109+[15]JULIO!I109+[15]AGOSTO!I109+[15]SEPTIEMBRE!I109+[15]OCTUBRE!I109+[15]NOVIEMBRE!I109+[15]DICIEMBRE!I109</f>
        <v>2790.4064535276593</v>
      </c>
      <c r="J111" s="22">
        <f t="shared" si="3"/>
        <v>31454.999999999996</v>
      </c>
      <c r="K111" s="104"/>
      <c r="L111" s="92"/>
      <c r="M111" s="105"/>
      <c r="N111" s="95"/>
      <c r="O111" s="95"/>
    </row>
    <row r="112" spans="1:15" ht="20.100000000000001" customHeight="1" x14ac:dyDescent="0.25">
      <c r="A112" s="78" t="s">
        <v>37</v>
      </c>
      <c r="B112" s="79">
        <f>+[15]ENERO!B110+[15]FEBRERO!B110+[15]MARZO!B110+[15]ABRIL!B110+[15]MAYO!B110+[15]JUNIO!B110+[15]JULIO!B110+[15]AGOSTO!B110+[15]SEPTIEMBRE!B110+[15]OCTUBRE!B110+[15]NOVIEMBRE!B110+[15]DICIEMBRE!B110</f>
        <v>28.584134615384617</v>
      </c>
      <c r="C112" s="79">
        <f>+[15]ENERO!C110+[15]FEBRERO!C110+[15]MARZO!C110+[15]ABRIL!C110+[15]MAYO!C110+[15]JUNIO!C110+[15]JULIO!C110+[15]AGOSTO!C110+[15]SEPTIEMBRE!C110+[15]OCTUBRE!C110+[15]NOVIEMBRE!C110+[15]DICIEMBRE!C110</f>
        <v>0</v>
      </c>
      <c r="D112" s="79">
        <f>+[15]ENERO!D110+[15]FEBRERO!D110+[15]MARZO!D110+[15]ABRIL!D110+[15]MAYO!D110+[15]JUNIO!D110+[15]JULIO!D110+[15]AGOSTO!D110+[15]SEPTIEMBRE!D110+[15]OCTUBRE!D110+[15]NOVIEMBRE!D110+[15]DICIEMBRE!D110</f>
        <v>0</v>
      </c>
      <c r="E112" s="79">
        <f>+[15]ENERO!E110+[15]FEBRERO!E110+[15]MARZO!E110+[15]ABRIL!E110+[15]MAYO!E110+[15]JUNIO!E110+[15]JULIO!E110+[15]AGOSTO!E110+[15]SEPTIEMBRE!E110+[15]OCTUBRE!E110+[15]NOVIEMBRE!E110+[15]DICIEMBRE!E110</f>
        <v>3214.5307635107579</v>
      </c>
      <c r="F112" s="79">
        <f>+[15]ENERO!F110+[15]FEBRERO!F110+[15]MARZO!F110+[15]ABRIL!F110+[15]MAYO!F110+[15]JUNIO!F110+[15]JULIO!F110+[15]AGOSTO!F110+[15]SEPTIEMBRE!F110+[15]OCTUBRE!F110+[15]NOVIEMBRE!F110+[15]DICIEMBRE!F110</f>
        <v>303.88995200694649</v>
      </c>
      <c r="G112" s="79">
        <f>+[15]ENERO!G110+[15]FEBRERO!G110+[15]MARZO!G110+[15]ABRIL!G110+[15]MAYO!G110+[15]JUNIO!G110+[15]JULIO!G110+[15]AGOSTO!G110+[15]SEPTIEMBRE!G110+[15]OCTUBRE!G110+[15]NOVIEMBRE!G110+[15]DICIEMBRE!G110</f>
        <v>282.37137241551596</v>
      </c>
      <c r="H112" s="79">
        <f>+[15]ENERO!H110+[15]FEBRERO!H110+[15]MARZO!H110+[15]ABRIL!H110+[15]MAYO!H110+[15]JUNIO!H110+[15]JULIO!H110+[15]AGOSTO!H110+[15]SEPTIEMBRE!H110+[15]OCTUBRE!H110+[15]NOVIEMBRE!H110+[15]DICIEMBRE!H110</f>
        <v>961.6667732820398</v>
      </c>
      <c r="I112" s="79">
        <f>+[15]ENERO!I110+[15]FEBRERO!I110+[15]MARZO!I110+[15]ABRIL!I110+[15]MAYO!I110+[15]JUNIO!I110+[15]JULIO!I110+[15]AGOSTO!I110+[15]SEPTIEMBRE!I110+[15]OCTUBRE!I110+[15]NOVIEMBRE!I110+[15]DICIEMBRE!I110</f>
        <v>373.95700416935512</v>
      </c>
      <c r="J112" s="22">
        <f t="shared" si="3"/>
        <v>5165</v>
      </c>
      <c r="K112" s="104"/>
      <c r="L112" s="92"/>
      <c r="M112" s="105"/>
      <c r="N112" s="95"/>
      <c r="O112" s="95"/>
    </row>
    <row r="113" spans="1:15" ht="20.100000000000001" customHeight="1" x14ac:dyDescent="0.25">
      <c r="A113" s="78" t="s">
        <v>38</v>
      </c>
      <c r="B113" s="21">
        <f>+[15]ENERO!B111+[15]FEBRERO!B111+[15]MARZO!B111+[15]ABRIL!B111+[15]MAYO!B111+[15]JUNIO!B111+[15]JULIO!B111+[15]AGOSTO!B111+[15]SEPTIEMBRE!B111+[15]OCTUBRE!B111+[15]NOVIEMBRE!B111+[15]DICIEMBRE!B111</f>
        <v>638.66863517734282</v>
      </c>
      <c r="C113" s="21">
        <f>+[15]ENERO!C111+[15]FEBRERO!C111+[15]MARZO!C111+[15]ABRIL!C111+[15]MAYO!C111+[15]JUNIO!C111+[15]JULIO!C111+[15]AGOSTO!C111+[15]SEPTIEMBRE!C111+[15]OCTUBRE!C111+[15]NOVIEMBRE!C111+[15]DICIEMBRE!C111</f>
        <v>0</v>
      </c>
      <c r="D113" s="21">
        <f>+[15]ENERO!D111+[15]FEBRERO!D111+[15]MARZO!D111+[15]ABRIL!D111+[15]MAYO!D111+[15]JUNIO!D111+[15]JULIO!D111+[15]AGOSTO!D111+[15]SEPTIEMBRE!D111+[15]OCTUBRE!D111+[15]NOVIEMBRE!D111+[15]DICIEMBRE!D111</f>
        <v>7.1641196687423125</v>
      </c>
      <c r="E113" s="79">
        <f>+[15]ENERO!E111+[15]FEBRERO!E111+[15]MARZO!E111+[15]ABRIL!E111+[15]MAYO!E111+[15]JUNIO!E111+[15]JULIO!E111+[15]AGOSTO!E111+[15]SEPTIEMBRE!E111+[15]OCTUBRE!E111+[15]NOVIEMBRE!E111+[15]DICIEMBRE!E111</f>
        <v>1424.9515400449636</v>
      </c>
      <c r="F113" s="21">
        <f>+[15]ENERO!F111+[15]FEBRERO!F111+[15]MARZO!F111+[15]ABRIL!F111+[15]MAYO!F111+[15]JUNIO!F111+[15]JULIO!F111+[15]AGOSTO!F111+[15]SEPTIEMBRE!F111+[15]OCTUBRE!F111+[15]NOVIEMBRE!F111+[15]DICIEMBRE!F111</f>
        <v>23.860876843667171</v>
      </c>
      <c r="G113" s="21">
        <f>+[15]ENERO!G111+[15]FEBRERO!G111+[15]MARZO!G111+[15]ABRIL!G111+[15]MAYO!G111+[15]JUNIO!G111+[15]JULIO!G111+[15]AGOSTO!G111+[15]SEPTIEMBRE!G111+[15]OCTUBRE!G111+[15]NOVIEMBRE!G111+[15]DICIEMBRE!G111</f>
        <v>47.51812604573341</v>
      </c>
      <c r="H113" s="21">
        <f>+[15]ENERO!H111+[15]FEBRERO!H111+[15]MARZO!H111+[15]ABRIL!H111+[15]MAYO!H111+[15]JUNIO!H111+[15]JULIO!H111+[15]AGOSTO!H111+[15]SEPTIEMBRE!H111+[15]OCTUBRE!H111+[15]NOVIEMBRE!H111+[15]DICIEMBRE!H111</f>
        <v>99</v>
      </c>
      <c r="I113" s="21">
        <f>+[15]ENERO!I111+[15]FEBRERO!I111+[15]MARZO!I111+[15]ABRIL!I111+[15]MAYO!I111+[15]JUNIO!I111+[15]JULIO!I111+[15]AGOSTO!I111+[15]SEPTIEMBRE!I111+[15]OCTUBRE!I111+[15]NOVIEMBRE!I111+[15]DICIEMBRE!I111</f>
        <v>46.836702219550993</v>
      </c>
      <c r="J113" s="22">
        <f t="shared" si="3"/>
        <v>2288.0000000000005</v>
      </c>
      <c r="K113" s="104"/>
      <c r="L113" s="92"/>
      <c r="M113" s="105"/>
      <c r="N113" s="95"/>
      <c r="O113" s="95"/>
    </row>
    <row r="114" spans="1:15" ht="20.100000000000001" customHeight="1" x14ac:dyDescent="0.25">
      <c r="A114" s="78" t="s">
        <v>39</v>
      </c>
      <c r="B114" s="21">
        <f>+[15]ENERO!B112+[15]FEBRERO!B112+[15]MARZO!B112+[15]ABRIL!B112+[15]MAYO!B112+[15]JUNIO!B112+[15]JULIO!B112+[15]AGOSTO!B112+[15]SEPTIEMBRE!B112+[15]OCTUBRE!B112+[15]NOVIEMBRE!B112+[15]DICIEMBRE!B112</f>
        <v>0</v>
      </c>
      <c r="C114" s="21">
        <f>+[15]ENERO!C112+[15]FEBRERO!C112+[15]MARZO!C112+[15]ABRIL!C112+[15]MAYO!C112+[15]JUNIO!C112+[15]JULIO!C112+[15]AGOSTO!C112+[15]SEPTIEMBRE!C112+[15]OCTUBRE!C112+[15]NOVIEMBRE!C112+[15]DICIEMBRE!C112</f>
        <v>0</v>
      </c>
      <c r="D114" s="21">
        <f>+[15]ENERO!D112+[15]FEBRERO!D112+[15]MARZO!D112+[15]ABRIL!D112+[15]MAYO!D112+[15]JUNIO!D112+[15]JULIO!D112+[15]AGOSTO!D112+[15]SEPTIEMBRE!D112+[15]OCTUBRE!D112+[15]NOVIEMBRE!D112+[15]DICIEMBRE!D112</f>
        <v>0</v>
      </c>
      <c r="E114" s="79">
        <f>+[15]ENERO!E112+[15]FEBRERO!E112+[15]MARZO!E112+[15]ABRIL!E112+[15]MAYO!E112+[15]JUNIO!E112+[15]JULIO!E112+[15]AGOSTO!E112+[15]SEPTIEMBRE!E112+[15]OCTUBRE!E112+[15]NOVIEMBRE!E112+[15]DICIEMBRE!E112</f>
        <v>6002.2327163896898</v>
      </c>
      <c r="F114" s="21">
        <f>+[15]ENERO!F112+[15]FEBRERO!F112+[15]MARZO!F112+[15]ABRIL!F112+[15]MAYO!F112+[15]JUNIO!F112+[15]JULIO!F112+[15]AGOSTO!F112+[15]SEPTIEMBRE!F112+[15]OCTUBRE!F112+[15]NOVIEMBRE!F112+[15]DICIEMBRE!F112</f>
        <v>0</v>
      </c>
      <c r="G114" s="21">
        <f>+[15]ENERO!G112+[15]FEBRERO!G112+[15]MARZO!G112+[15]ABRIL!G112+[15]MAYO!G112+[15]JUNIO!G112+[15]JULIO!G112+[15]AGOSTO!G112+[15]SEPTIEMBRE!G112+[15]OCTUBRE!G112+[15]NOVIEMBRE!G112+[15]DICIEMBRE!G112</f>
        <v>0</v>
      </c>
      <c r="H114" s="21">
        <f>+[15]ENERO!H112+[15]FEBRERO!H112+[15]MARZO!H112+[15]ABRIL!H112+[15]MAYO!H112+[15]JUNIO!H112+[15]JULIO!H112+[15]AGOSTO!H112+[15]SEPTIEMBRE!H112+[15]OCTUBRE!H112+[15]NOVIEMBRE!H112+[15]DICIEMBRE!H112</f>
        <v>69.767283610310173</v>
      </c>
      <c r="I114" s="21">
        <f>+[15]ENERO!I112+[15]FEBRERO!I112+[15]MARZO!I112+[15]ABRIL!I112+[15]MAYO!I112+[15]JUNIO!I112+[15]JULIO!I112+[15]AGOSTO!I112+[15]SEPTIEMBRE!I112+[15]OCTUBRE!I112+[15]NOVIEMBRE!I112+[15]DICIEMBRE!I112</f>
        <v>548</v>
      </c>
      <c r="J114" s="22">
        <f t="shared" si="3"/>
        <v>6620</v>
      </c>
      <c r="K114" s="104"/>
      <c r="L114" s="92"/>
      <c r="M114" s="105"/>
      <c r="N114" s="95"/>
      <c r="O114" s="95"/>
    </row>
    <row r="115" spans="1:15" ht="20.100000000000001" customHeight="1" x14ac:dyDescent="0.25">
      <c r="A115" s="78" t="s">
        <v>40</v>
      </c>
      <c r="B115" s="21">
        <f>+[15]ENERO!B113+[15]FEBRERO!B113+[15]MARZO!B113+[15]ABRIL!B113+[15]MAYO!B113+[15]JUNIO!B113+[15]JULIO!B113+[15]AGOSTO!B113+[15]SEPTIEMBRE!B113+[15]OCTUBRE!B113+[15]NOVIEMBRE!B113+[15]DICIEMBRE!B113</f>
        <v>0</v>
      </c>
      <c r="C115" s="21">
        <f>+[15]ENERO!C113+[15]FEBRERO!C113+[15]MARZO!C113+[15]ABRIL!C113+[15]MAYO!C113+[15]JUNIO!C113+[15]JULIO!C113+[15]AGOSTO!C113+[15]SEPTIEMBRE!C113+[15]OCTUBRE!C113+[15]NOVIEMBRE!C113+[15]DICIEMBRE!C113</f>
        <v>0</v>
      </c>
      <c r="D115" s="21">
        <f>+[15]ENERO!D113+[15]FEBRERO!D113+[15]MARZO!D113+[15]ABRIL!D113+[15]MAYO!D113+[15]JUNIO!D113+[15]JULIO!D113+[15]AGOSTO!D113+[15]SEPTIEMBRE!D113+[15]OCTUBRE!D113+[15]NOVIEMBRE!D113+[15]DICIEMBRE!D113</f>
        <v>0</v>
      </c>
      <c r="E115" s="79">
        <f>+[15]ENERO!E113+[15]FEBRERO!E113+[15]MARZO!E113+[15]ABRIL!E113+[15]MAYO!E113+[15]JUNIO!E113+[15]JULIO!E113+[15]AGOSTO!E113+[15]SEPTIEMBRE!E113+[15]OCTUBRE!E113+[15]NOVIEMBRE!E113+[15]DICIEMBRE!E113</f>
        <v>2317</v>
      </c>
      <c r="F115" s="21">
        <f>+[15]ENERO!F113+[15]FEBRERO!F113+[15]MARZO!F113+[15]ABRIL!F113+[15]MAYO!F113+[15]JUNIO!F113+[15]JULIO!F113+[15]AGOSTO!F113+[15]SEPTIEMBRE!F113+[15]OCTUBRE!F113+[15]NOVIEMBRE!F113+[15]DICIEMBRE!F113</f>
        <v>0</v>
      </c>
      <c r="G115" s="21">
        <f>+[15]ENERO!G113+[15]FEBRERO!G113+[15]MARZO!G113+[15]ABRIL!G113+[15]MAYO!G113+[15]JUNIO!G113+[15]JULIO!G113+[15]AGOSTO!G113+[15]SEPTIEMBRE!G113+[15]OCTUBRE!G113+[15]NOVIEMBRE!G113+[15]DICIEMBRE!G113</f>
        <v>0</v>
      </c>
      <c r="H115" s="21">
        <f>+[15]ENERO!H113+[15]FEBRERO!H113+[15]MARZO!H113+[15]ABRIL!H113+[15]MAYO!H113+[15]JUNIO!H113+[15]JULIO!H113+[15]AGOSTO!H113+[15]SEPTIEMBRE!H113+[15]OCTUBRE!H113+[15]NOVIEMBRE!H113+[15]DICIEMBRE!H113</f>
        <v>0</v>
      </c>
      <c r="I115" s="21">
        <f>+[15]ENERO!I113+[15]FEBRERO!I113+[15]MARZO!I113+[15]ABRIL!I113+[15]MAYO!I113+[15]JUNIO!I113+[15]JULIO!I113+[15]AGOSTO!I113+[15]SEPTIEMBRE!I113+[15]OCTUBRE!I113+[15]NOVIEMBRE!I113+[15]DICIEMBRE!I113</f>
        <v>107</v>
      </c>
      <c r="J115" s="22">
        <f t="shared" si="3"/>
        <v>2424</v>
      </c>
      <c r="K115" s="104"/>
      <c r="L115" s="92"/>
      <c r="M115" s="105"/>
      <c r="N115" s="95"/>
      <c r="O115" s="95"/>
    </row>
    <row r="116" spans="1:15" ht="20.100000000000001" customHeight="1" x14ac:dyDescent="0.25">
      <c r="A116" s="78" t="s">
        <v>41</v>
      </c>
      <c r="B116" s="21">
        <f>+[15]ENERO!B114+[15]FEBRERO!B114+[15]MARZO!B114+[15]ABRIL!B114+[15]MAYO!B114+[15]JUNIO!B114+[15]JULIO!B114+[15]AGOSTO!B114+[15]SEPTIEMBRE!B114+[15]OCTUBRE!B114+[15]NOVIEMBRE!B114+[15]DICIEMBRE!B114</f>
        <v>1063.8535992450543</v>
      </c>
      <c r="C116" s="21">
        <f>+[15]ENERO!C114+[15]FEBRERO!C114+[15]MARZO!C114+[15]ABRIL!C114+[15]MAYO!C114+[15]JUNIO!C114+[15]JULIO!C114+[15]AGOSTO!C114+[15]SEPTIEMBRE!C114+[15]OCTUBRE!C114+[15]NOVIEMBRE!C114+[15]DICIEMBRE!C114</f>
        <v>1413.7267611382767</v>
      </c>
      <c r="D116" s="21">
        <f>+[15]ENERO!D114+[15]FEBRERO!D114+[15]MARZO!D114+[15]ABRIL!D114+[15]MAYO!D114+[15]JUNIO!D114+[15]JULIO!D114+[15]AGOSTO!D114+[15]SEPTIEMBRE!D114+[15]OCTUBRE!D114+[15]NOVIEMBRE!D114+[15]DICIEMBRE!D114</f>
        <v>572.62281564511522</v>
      </c>
      <c r="E116" s="79">
        <f>+[15]ENERO!E114+[15]FEBRERO!E114+[15]MARZO!E114+[15]ABRIL!E114+[15]MAYO!E114+[15]JUNIO!E114+[15]JULIO!E114+[15]AGOSTO!E114+[15]SEPTIEMBRE!E114+[15]OCTUBRE!E114+[15]NOVIEMBRE!E114+[15]DICIEMBRE!E114</f>
        <v>2227.0666074310921</v>
      </c>
      <c r="F116" s="21">
        <f>+[15]ENERO!F114+[15]FEBRERO!F114+[15]MARZO!F114+[15]ABRIL!F114+[15]MAYO!F114+[15]JUNIO!F114+[15]JULIO!F114+[15]AGOSTO!F114+[15]SEPTIEMBRE!F114+[15]OCTUBRE!F114+[15]NOVIEMBRE!F114+[15]DICIEMBRE!F114</f>
        <v>3271.0552473970374</v>
      </c>
      <c r="G116" s="21">
        <f>+[15]ENERO!G114+[15]FEBRERO!G114+[15]MARZO!G114+[15]ABRIL!G114+[15]MAYO!G114+[15]JUNIO!G114+[15]JULIO!G114+[15]AGOSTO!G114+[15]SEPTIEMBRE!G114+[15]OCTUBRE!G114+[15]NOVIEMBRE!G114+[15]DICIEMBRE!G114</f>
        <v>2171.1909137536609</v>
      </c>
      <c r="H116" s="21">
        <f>+[15]ENERO!H114+[15]FEBRERO!H114+[15]MARZO!H114+[15]ABRIL!H114+[15]MAYO!H114+[15]JUNIO!H114+[15]JULIO!H114+[15]AGOSTO!H114+[15]SEPTIEMBRE!H114+[15]OCTUBRE!H114+[15]NOVIEMBRE!H114+[15]DICIEMBRE!H114</f>
        <v>6480.500538831956</v>
      </c>
      <c r="I116" s="21">
        <f>+[15]ENERO!I114+[15]FEBRERO!I114+[15]MARZO!I114+[15]ABRIL!I114+[15]MAYO!I114+[15]JUNIO!I114+[15]JULIO!I114+[15]AGOSTO!I114+[15]SEPTIEMBRE!I114+[15]OCTUBRE!I114+[15]NOVIEMBRE!I114+[15]DICIEMBRE!I114</f>
        <v>1545.9835165578074</v>
      </c>
      <c r="J116" s="22">
        <f t="shared" si="3"/>
        <v>18746</v>
      </c>
      <c r="K116" s="104"/>
      <c r="L116" s="92"/>
      <c r="M116" s="105"/>
      <c r="N116" s="95"/>
      <c r="O116" s="95"/>
    </row>
    <row r="117" spans="1:15" ht="20.100000000000001" customHeight="1" x14ac:dyDescent="0.25">
      <c r="A117" s="78" t="s">
        <v>43</v>
      </c>
      <c r="B117" s="21">
        <f>+[15]ENERO!B115+[15]FEBRERO!B115+[15]MARZO!B115+[15]ABRIL!B115+[15]MAYO!B115+[15]JUNIO!B115+[15]JULIO!B115+[15]AGOSTO!B115+[15]SEPTIEMBRE!B115+[15]OCTUBRE!B115+[15]NOVIEMBRE!B115+[15]DICIEMBRE!B115</f>
        <v>1298.6032119791669</v>
      </c>
      <c r="C117" s="21">
        <f>+[15]ENERO!C115+[15]FEBRERO!C115+[15]MARZO!C115+[15]ABRIL!C115+[15]MAYO!C115+[15]JUNIO!C115+[15]JULIO!C115+[15]AGOSTO!C115+[15]SEPTIEMBRE!C115+[15]OCTUBRE!C115+[15]NOVIEMBRE!C115+[15]DICIEMBRE!C115</f>
        <v>51.854754787764939</v>
      </c>
      <c r="D117" s="21">
        <f>+[15]ENERO!D115+[15]FEBRERO!D115+[15]MARZO!D115+[15]ABRIL!D115+[15]MAYO!D115+[15]JUNIO!D115+[15]JULIO!D115+[15]AGOSTO!D115+[15]SEPTIEMBRE!D115+[15]OCTUBRE!D115+[15]NOVIEMBRE!D115+[15]DICIEMBRE!D115</f>
        <v>97.314049586776861</v>
      </c>
      <c r="E117" s="79">
        <f>+[15]ENERO!E115+[15]FEBRERO!E115+[15]MARZO!E115+[15]ABRIL!E115+[15]MAYO!E115+[15]JUNIO!E115+[15]JULIO!E115+[15]AGOSTO!E115+[15]SEPTIEMBRE!E115+[15]OCTUBRE!E115+[15]NOVIEMBRE!E115+[15]DICIEMBRE!E115</f>
        <v>7651.3583174733185</v>
      </c>
      <c r="F117" s="21">
        <f>+[15]ENERO!F115+[15]FEBRERO!F115+[15]MARZO!F115+[15]ABRIL!F115+[15]MAYO!F115+[15]JUNIO!F115+[15]JULIO!F115+[15]AGOSTO!F115+[15]SEPTIEMBRE!F115+[15]OCTUBRE!F115+[15]NOVIEMBRE!F115+[15]DICIEMBRE!F115</f>
        <v>0</v>
      </c>
      <c r="G117" s="21">
        <f>+[15]ENERO!G115+[15]FEBRERO!G115+[15]MARZO!G115+[15]ABRIL!G115+[15]MAYO!G115+[15]JUNIO!G115+[15]JULIO!G115+[15]AGOSTO!G115+[15]SEPTIEMBRE!G115+[15]OCTUBRE!G115+[15]NOVIEMBRE!G115+[15]DICIEMBRE!G115</f>
        <v>176.51509281177988</v>
      </c>
      <c r="H117" s="21">
        <f>+[15]ENERO!H115+[15]FEBRERO!H115+[15]MARZO!H115+[15]ABRIL!H115+[15]MAYO!H115+[15]JUNIO!H115+[15]JULIO!H115+[15]AGOSTO!H115+[15]SEPTIEMBRE!H115+[15]OCTUBRE!H115+[15]NOVIEMBRE!H115+[15]DICIEMBRE!H115</f>
        <v>0</v>
      </c>
      <c r="I117" s="21">
        <f>+[15]ENERO!I115+[15]FEBRERO!I115+[15]MARZO!I115+[15]ABRIL!I115+[15]MAYO!I115+[15]JUNIO!I115+[15]JULIO!I115+[15]AGOSTO!I115+[15]SEPTIEMBRE!I115+[15]OCTUBRE!I115+[15]NOVIEMBRE!I115+[15]DICIEMBRE!I115</f>
        <v>1685.0791366906474</v>
      </c>
      <c r="J117" s="22">
        <f t="shared" si="3"/>
        <v>10960.724563329453</v>
      </c>
      <c r="K117" s="104"/>
      <c r="L117" s="92"/>
      <c r="M117" s="105"/>
      <c r="N117" s="95"/>
      <c r="O117" s="95"/>
    </row>
    <row r="118" spans="1:15" ht="20.100000000000001" customHeight="1" x14ac:dyDescent="0.25">
      <c r="A118" s="78" t="s">
        <v>44</v>
      </c>
      <c r="B118" s="21">
        <f>+[15]ENERO!B116+[15]FEBRERO!B116+[15]MARZO!B116+[15]ABRIL!B116+[15]MAYO!B116+[15]JUNIO!B116+[15]JULIO!B116+[15]AGOSTO!B116+[15]SEPTIEMBRE!B116+[15]OCTUBRE!B116+[15]NOVIEMBRE!B116+[15]DICIEMBRE!B116</f>
        <v>1234.1771644643891</v>
      </c>
      <c r="C118" s="21">
        <f>+[15]ENERO!C116+[15]FEBRERO!C116+[15]MARZO!C116+[15]ABRIL!C116+[15]MAYO!C116+[15]JUNIO!C116+[15]JULIO!C116+[15]AGOSTO!C116+[15]SEPTIEMBRE!C116+[15]OCTUBRE!C116+[15]NOVIEMBRE!C116+[15]DICIEMBRE!C116</f>
        <v>0</v>
      </c>
      <c r="D118" s="21">
        <f>+[15]ENERO!D116+[15]FEBRERO!D116+[15]MARZO!D116+[15]ABRIL!D116+[15]MAYO!D116+[15]JUNIO!D116+[15]JULIO!D116+[15]AGOSTO!D116+[15]SEPTIEMBRE!D116+[15]OCTUBRE!D116+[15]NOVIEMBRE!D116+[15]DICIEMBRE!D116</f>
        <v>16817.051029892384</v>
      </c>
      <c r="E118" s="79">
        <f>+[15]ENERO!E116+[15]FEBRERO!E116+[15]MARZO!E116+[15]ABRIL!E116+[15]MAYO!E116+[15]JUNIO!E116+[15]JULIO!E116+[15]AGOSTO!E116+[15]SEPTIEMBRE!E116+[15]OCTUBRE!E116+[15]NOVIEMBRE!E116+[15]DICIEMBRE!E116</f>
        <v>20063.221486726659</v>
      </c>
      <c r="F118" s="21">
        <f>+[15]ENERO!F116+[15]FEBRERO!F116+[15]MARZO!F116+[15]ABRIL!F116+[15]MAYO!F116+[15]JUNIO!F116+[15]JULIO!F116+[15]AGOSTO!F116+[15]SEPTIEMBRE!F116+[15]OCTUBRE!F116+[15]NOVIEMBRE!F116+[15]DICIEMBRE!F116</f>
        <v>0</v>
      </c>
      <c r="G118" s="21">
        <f>+[15]ENERO!G116+[15]FEBRERO!G116+[15]MARZO!G116+[15]ABRIL!G116+[15]MAYO!G116+[15]JUNIO!G116+[15]JULIO!G116+[15]AGOSTO!G116+[15]SEPTIEMBRE!G116+[15]OCTUBRE!G116+[15]NOVIEMBRE!G116+[15]DICIEMBRE!G116</f>
        <v>0</v>
      </c>
      <c r="H118" s="21">
        <f>+[15]ENERO!H116+[15]FEBRERO!H116+[15]MARZO!H116+[15]ABRIL!H116+[15]MAYO!H116+[15]JUNIO!H116+[15]JULIO!H116+[15]AGOSTO!H116+[15]SEPTIEMBRE!H116+[15]OCTUBRE!H116+[15]NOVIEMBRE!H116+[15]DICIEMBRE!H116</f>
        <v>1668.3649444666873</v>
      </c>
      <c r="I118" s="21">
        <f>+[15]ENERO!I116+[15]FEBRERO!I116+[15]MARZO!I116+[15]ABRIL!I116+[15]MAYO!I116+[15]JUNIO!I116+[15]JULIO!I116+[15]AGOSTO!I116+[15]SEPTIEMBRE!I116+[15]OCTUBRE!I116+[15]NOVIEMBRE!I116+[15]DICIEMBRE!I116</f>
        <v>5522</v>
      </c>
      <c r="J118" s="22">
        <f t="shared" si="3"/>
        <v>45304.81462555012</v>
      </c>
      <c r="K118" s="104"/>
      <c r="L118" s="92"/>
      <c r="M118" s="105"/>
      <c r="N118" s="95"/>
      <c r="O118" s="95"/>
    </row>
    <row r="119" spans="1:15" ht="20.100000000000001" customHeight="1" x14ac:dyDescent="0.25">
      <c r="A119" s="78" t="s">
        <v>93</v>
      </c>
      <c r="B119" s="21">
        <f>+[15]ENERO!B117+[15]FEBRERO!B117+[15]MARZO!B117+[15]ABRIL!B117+[15]MAYO!B117+[15]JUNIO!B117+[15]JULIO!B117+[15]AGOSTO!B117+[15]SEPTIEMBRE!B117+[15]OCTUBRE!B117+[15]NOVIEMBRE!B117+[15]DICIEMBRE!B117</f>
        <v>574.61267965511081</v>
      </c>
      <c r="C119" s="21">
        <f>+[15]ENERO!C117+[15]FEBRERO!C117+[15]MARZO!C117+[15]ABRIL!C117+[15]MAYO!C117+[15]JUNIO!C117+[15]JULIO!C117+[15]AGOSTO!C117+[15]SEPTIEMBRE!C117+[15]OCTUBRE!C117+[15]NOVIEMBRE!C117+[15]DICIEMBRE!C117</f>
        <v>317.51051490956155</v>
      </c>
      <c r="D119" s="21">
        <f>+[15]ENERO!D117+[15]FEBRERO!D117+[15]MARZO!D117+[15]ABRIL!D117+[15]MAYO!D117+[15]JUNIO!D117+[15]JULIO!D117+[15]AGOSTO!D117+[15]SEPTIEMBRE!D117+[15]OCTUBRE!D117+[15]NOVIEMBRE!D117+[15]DICIEMBRE!D117</f>
        <v>30.835668921529685</v>
      </c>
      <c r="E119" s="79">
        <f>+[15]ENERO!E117+[15]FEBRERO!E117+[15]MARZO!E117+[15]ABRIL!E117+[15]MAYO!E117+[15]JUNIO!E117+[15]JULIO!E117+[15]AGOSTO!E117+[15]SEPTIEMBRE!E117+[15]OCTUBRE!E117+[15]NOVIEMBRE!E117+[15]DICIEMBRE!E117</f>
        <v>6641.8716828665465</v>
      </c>
      <c r="F119" s="21">
        <f>+[15]ENERO!F117+[15]FEBRERO!F117+[15]MARZO!F117+[15]ABRIL!F117+[15]MAYO!F117+[15]JUNIO!F117+[15]JULIO!F117+[15]AGOSTO!F117+[15]SEPTIEMBRE!F117+[15]OCTUBRE!F117+[15]NOVIEMBRE!F117+[15]DICIEMBRE!F117</f>
        <v>0</v>
      </c>
      <c r="G119" s="21">
        <f>+[15]ENERO!G117+[15]FEBRERO!G117+[15]MARZO!G117+[15]ABRIL!G117+[15]MAYO!G117+[15]JUNIO!G117+[15]JULIO!G117+[15]AGOSTO!G117+[15]SEPTIEMBRE!G117+[15]OCTUBRE!G117+[15]NOVIEMBRE!G117+[15]DICIEMBRE!G117</f>
        <v>21.169453647252553</v>
      </c>
      <c r="H119" s="21">
        <f>+[15]ENERO!H117+[15]FEBRERO!H117+[15]MARZO!H117+[15]ABRIL!H117+[15]MAYO!H117+[15]JUNIO!H117+[15]JULIO!H117+[15]AGOSTO!H117+[15]SEPTIEMBRE!H117+[15]OCTUBRE!H117+[15]NOVIEMBRE!H117+[15]DICIEMBRE!H117</f>
        <v>0</v>
      </c>
      <c r="I119" s="21">
        <f>+[15]ENERO!I117+[15]FEBRERO!I117+[15]MARZO!I117+[15]ABRIL!I117+[15]MAYO!I117+[15]JUNIO!I117+[15]JULIO!I117+[15]AGOSTO!I117+[15]SEPTIEMBRE!I117+[15]OCTUBRE!I117+[15]NOVIEMBRE!I117+[15]DICIEMBRE!I117</f>
        <v>3291</v>
      </c>
      <c r="J119" s="22">
        <f t="shared" si="3"/>
        <v>10877</v>
      </c>
      <c r="K119" s="104"/>
      <c r="L119" s="92"/>
      <c r="M119" s="105"/>
      <c r="N119" s="95"/>
      <c r="O119" s="95"/>
    </row>
    <row r="120" spans="1:15" ht="20.100000000000001" customHeight="1" x14ac:dyDescent="0.25">
      <c r="A120" s="78" t="s">
        <v>94</v>
      </c>
      <c r="B120" s="79">
        <f>+[15]ENERO!B118+[15]FEBRERO!B118+[15]MARZO!B118+[15]ABRIL!B118+[15]MAYO!B118+[15]JUNIO!B118+[15]JULIO!B118+[15]AGOSTO!B118+[15]SEPTIEMBRE!B118+[15]OCTUBRE!B118+[15]NOVIEMBRE!B118+[15]DICIEMBRE!B118</f>
        <v>0</v>
      </c>
      <c r="C120" s="79">
        <f>+[15]ENERO!C118+[15]FEBRERO!C118+[15]MARZO!C118+[15]ABRIL!C118+[15]MAYO!C118+[15]JUNIO!C118+[15]JULIO!C118+[15]AGOSTO!C118+[15]SEPTIEMBRE!C118+[15]OCTUBRE!C118+[15]NOVIEMBRE!C118+[15]DICIEMBRE!C118</f>
        <v>0</v>
      </c>
      <c r="D120" s="79">
        <f>+[15]ENERO!D118+[15]FEBRERO!D118+[15]MARZO!D118+[15]ABRIL!D118+[15]MAYO!D118+[15]JUNIO!D118+[15]JULIO!D118+[15]AGOSTO!D118+[15]SEPTIEMBRE!D118+[15]OCTUBRE!D118+[15]NOVIEMBRE!D118+[15]DICIEMBRE!D118</f>
        <v>0</v>
      </c>
      <c r="E120" s="79">
        <f>+[15]ENERO!E118+[15]FEBRERO!E118+[15]MARZO!E118+[15]ABRIL!E118+[15]MAYO!E118+[15]JUNIO!E118+[15]JULIO!E118+[15]AGOSTO!E118+[15]SEPTIEMBRE!E118+[15]OCTUBRE!E118+[15]NOVIEMBRE!E118+[15]DICIEMBRE!E118</f>
        <v>88</v>
      </c>
      <c r="F120" s="79">
        <f>+[15]ENERO!F118+[15]FEBRERO!F118+[15]MARZO!F118+[15]ABRIL!F118+[15]MAYO!F118+[15]JUNIO!F118+[15]JULIO!F118+[15]AGOSTO!F118+[15]SEPTIEMBRE!F118+[15]OCTUBRE!F118+[15]NOVIEMBRE!F118+[15]DICIEMBRE!F118</f>
        <v>0</v>
      </c>
      <c r="G120" s="79">
        <f>+[15]ENERO!G118+[15]FEBRERO!G118+[15]MARZO!G118+[15]ABRIL!G118+[15]MAYO!G118+[15]JUNIO!G118+[15]JULIO!G118+[15]AGOSTO!G118+[15]SEPTIEMBRE!G118+[15]OCTUBRE!G118+[15]NOVIEMBRE!G118+[15]DICIEMBRE!G118</f>
        <v>36</v>
      </c>
      <c r="H120" s="79">
        <f>+[15]ENERO!H118+[15]FEBRERO!H118+[15]MARZO!H118+[15]ABRIL!H118+[15]MAYO!H118+[15]JUNIO!H118+[15]JULIO!H118+[15]AGOSTO!H118+[15]SEPTIEMBRE!H118+[15]OCTUBRE!H118+[15]NOVIEMBRE!H118+[15]DICIEMBRE!H118</f>
        <v>0</v>
      </c>
      <c r="I120" s="79">
        <f>+[15]ENERO!I118+[15]FEBRERO!I118+[15]MARZO!I118+[15]ABRIL!I118+[15]MAYO!I118+[15]JUNIO!I118+[15]JULIO!I118+[15]AGOSTO!I118+[15]SEPTIEMBRE!I118+[15]OCTUBRE!I118+[15]NOVIEMBRE!I118+[15]DICIEMBRE!I118</f>
        <v>30</v>
      </c>
      <c r="J120" s="22">
        <f t="shared" si="3"/>
        <v>154</v>
      </c>
      <c r="K120" s="104"/>
      <c r="L120" s="92"/>
      <c r="M120" s="105"/>
      <c r="N120" s="95"/>
      <c r="O120" s="95"/>
    </row>
    <row r="121" spans="1:15" ht="20.100000000000001" customHeight="1" x14ac:dyDescent="0.25">
      <c r="A121" s="78" t="s">
        <v>95</v>
      </c>
      <c r="B121" s="21">
        <f>+[15]ENERO!B119+[15]FEBRERO!B119+[15]MARZO!B119+[15]ABRIL!B119+[15]MAYO!B119+[15]JUNIO!B119+[15]JULIO!B119+[15]AGOSTO!B119+[15]SEPTIEMBRE!B119+[15]OCTUBRE!B119+[15]NOVIEMBRE!B119+[15]DICIEMBRE!B119</f>
        <v>242.6434545665378</v>
      </c>
      <c r="C121" s="21">
        <f>+[15]ENERO!C119+[15]FEBRERO!C119+[15]MARZO!C119+[15]ABRIL!C119+[15]MAYO!C119+[15]JUNIO!C119+[15]JULIO!C119+[15]AGOSTO!C119+[15]SEPTIEMBRE!C119+[15]OCTUBRE!C119+[15]NOVIEMBRE!C119+[15]DICIEMBRE!C119</f>
        <v>271.54318750646837</v>
      </c>
      <c r="D121" s="21">
        <f>+[15]ENERO!D119+[15]FEBRERO!D119+[15]MARZO!D119+[15]ABRIL!D119+[15]MAYO!D119+[15]JUNIO!D119+[15]JULIO!D119+[15]AGOSTO!D119+[15]SEPTIEMBRE!D119+[15]OCTUBRE!D119+[15]NOVIEMBRE!D119+[15]DICIEMBRE!D119</f>
        <v>300.50210661293278</v>
      </c>
      <c r="E121" s="79">
        <f>+[15]ENERO!E119+[15]FEBRERO!E119+[15]MARZO!E119+[15]ABRIL!E119+[15]MAYO!E119+[15]JUNIO!E119+[15]JULIO!E119+[15]AGOSTO!E119+[15]SEPTIEMBRE!E119+[15]OCTUBRE!E119+[15]NOVIEMBRE!E119+[15]DICIEMBRE!E119</f>
        <v>4580.7475952652621</v>
      </c>
      <c r="F121" s="21">
        <f>+[15]ENERO!F119+[15]FEBRERO!F119+[15]MARZO!F119+[15]ABRIL!F119+[15]MAYO!F119+[15]JUNIO!F119+[15]JULIO!F119+[15]AGOSTO!F119+[15]SEPTIEMBRE!F119+[15]OCTUBRE!F119+[15]NOVIEMBRE!F119+[15]DICIEMBRE!F119</f>
        <v>0</v>
      </c>
      <c r="G121" s="21">
        <f>+[15]ENERO!G119+[15]FEBRERO!G119+[15]MARZO!G119+[15]ABRIL!G119+[15]MAYO!G119+[15]JUNIO!G119+[15]JULIO!G119+[15]AGOSTO!G119+[15]SEPTIEMBRE!G119+[15]OCTUBRE!G119+[15]NOVIEMBRE!G119+[15]DICIEMBRE!G119</f>
        <v>40.259308222711894</v>
      </c>
      <c r="H121" s="21">
        <f>+[15]ENERO!H119+[15]FEBRERO!H119+[15]MARZO!H119+[15]ABRIL!H119+[15]MAYO!H119+[15]JUNIO!H119+[15]JULIO!H119+[15]AGOSTO!H119+[15]SEPTIEMBRE!H119+[15]OCTUBRE!H119+[15]NOVIEMBRE!H119+[15]DICIEMBRE!H119</f>
        <v>0</v>
      </c>
      <c r="I121" s="21">
        <f>+[15]ENERO!I119+[15]FEBRERO!I119+[15]MARZO!I119+[15]ABRIL!I119+[15]MAYO!I119+[15]JUNIO!I119+[15]JULIO!I119+[15]AGOSTO!I119+[15]SEPTIEMBRE!I119+[15]OCTUBRE!I119+[15]NOVIEMBRE!I119+[15]DICIEMBRE!I119</f>
        <v>589</v>
      </c>
      <c r="J121" s="22">
        <f t="shared" si="3"/>
        <v>6024.695652173913</v>
      </c>
      <c r="K121" s="104"/>
      <c r="L121" s="92"/>
      <c r="M121" s="105"/>
      <c r="N121" s="95"/>
      <c r="O121" s="95"/>
    </row>
    <row r="122" spans="1:15" ht="20.100000000000001" customHeight="1" x14ac:dyDescent="0.25">
      <c r="A122" s="78" t="s">
        <v>96</v>
      </c>
      <c r="B122" s="21">
        <f>+[15]ENERO!B120+[15]FEBRERO!B120+[15]MARZO!B120+[15]ABRIL!B120+[15]MAYO!B120+[15]JUNIO!B120+[15]JULIO!B120+[15]AGOSTO!B120+[15]SEPTIEMBRE!B120+[15]OCTUBRE!B120+[15]NOVIEMBRE!B120+[15]DICIEMBRE!B120</f>
        <v>0</v>
      </c>
      <c r="C122" s="21">
        <f>+[15]ENERO!C120+[15]FEBRERO!C120+[15]MARZO!C120+[15]ABRIL!C120+[15]MAYO!C120+[15]JUNIO!C120+[15]JULIO!C120+[15]AGOSTO!C120+[15]SEPTIEMBRE!C120+[15]OCTUBRE!C120+[15]NOVIEMBRE!C120+[15]DICIEMBRE!C120</f>
        <v>0</v>
      </c>
      <c r="D122" s="21">
        <f>+[15]ENERO!D120+[15]FEBRERO!D120+[15]MARZO!D120+[15]ABRIL!D120+[15]MAYO!D120+[15]JUNIO!D120+[15]JULIO!D120+[15]AGOSTO!D120+[15]SEPTIEMBRE!D120+[15]OCTUBRE!D120+[15]NOVIEMBRE!D120+[15]DICIEMBRE!D120</f>
        <v>4.1414503133393019</v>
      </c>
      <c r="E122" s="79">
        <f>+[15]ENERO!E120+[15]FEBRERO!E120+[15]MARZO!E120+[15]ABRIL!E120+[15]MAYO!E120+[15]JUNIO!E120+[15]JULIO!E120+[15]AGOSTO!E120+[15]SEPTIEMBRE!E120+[15]OCTUBRE!E120+[15]NOVIEMBRE!E120+[15]DICIEMBRE!E120</f>
        <v>5524.8857288574354</v>
      </c>
      <c r="F122" s="21">
        <f>+[15]ENERO!F120+[15]FEBRERO!F120+[15]MARZO!F120+[15]ABRIL!F120+[15]MAYO!F120+[15]JUNIO!F120+[15]JULIO!F120+[15]AGOSTO!F120+[15]SEPTIEMBRE!F120+[15]OCTUBRE!F120+[15]NOVIEMBRE!F120+[15]DICIEMBRE!F120</f>
        <v>0</v>
      </c>
      <c r="G122" s="21">
        <f>+[15]ENERO!G120+[15]FEBRERO!G120+[15]MARZO!G120+[15]ABRIL!G120+[15]MAYO!G120+[15]JUNIO!G120+[15]JULIO!G120+[15]AGOSTO!G120+[15]SEPTIEMBRE!G120+[15]OCTUBRE!G120+[15]NOVIEMBRE!G120+[15]DICIEMBRE!G120</f>
        <v>0</v>
      </c>
      <c r="H122" s="21">
        <f>+[15]ENERO!H120+[15]FEBRERO!H120+[15]MARZO!H120+[15]ABRIL!H120+[15]MAYO!H120+[15]JUNIO!H120+[15]JULIO!H120+[15]AGOSTO!H120+[15]SEPTIEMBRE!H120+[15]OCTUBRE!H120+[15]NOVIEMBRE!H120+[15]DICIEMBRE!H120</f>
        <v>171.82152270925593</v>
      </c>
      <c r="I122" s="21">
        <f>+[15]ENERO!I120+[15]FEBRERO!I120+[15]MARZO!I120+[15]ABRIL!I120+[15]MAYO!I120+[15]JUNIO!I120+[15]JULIO!I120+[15]AGOSTO!I120+[15]SEPTIEMBRE!I120+[15]OCTUBRE!I120+[15]NOVIEMBRE!I120+[15]DICIEMBRE!I120</f>
        <v>995</v>
      </c>
      <c r="J122" s="22">
        <f t="shared" si="3"/>
        <v>6695.8487018800306</v>
      </c>
      <c r="K122" s="104"/>
      <c r="L122" s="92"/>
      <c r="M122" s="105"/>
      <c r="N122" s="95"/>
      <c r="O122" s="95"/>
    </row>
    <row r="123" spans="1:15" ht="20.100000000000001" customHeight="1" x14ac:dyDescent="0.25">
      <c r="A123" s="78" t="s">
        <v>97</v>
      </c>
      <c r="B123" s="21">
        <f>+[15]ENERO!B121+[15]FEBRERO!B121+[15]MARZO!B121+[15]ABRIL!B121+[15]MAYO!B121+[15]JUNIO!B121+[15]JULIO!B121+[15]AGOSTO!B121+[15]SEPTIEMBRE!B121+[15]OCTUBRE!B121+[15]NOVIEMBRE!B121+[15]DICIEMBRE!B121</f>
        <v>26.341463414634145</v>
      </c>
      <c r="C123" s="21">
        <f>+[15]ENERO!C121+[15]FEBRERO!C121+[15]MARZO!C121+[15]ABRIL!C121+[15]MAYO!C121+[15]JUNIO!C121+[15]JULIO!C121+[15]AGOSTO!C121+[15]SEPTIEMBRE!C121+[15]OCTUBRE!C121+[15]NOVIEMBRE!C121+[15]DICIEMBRE!C121</f>
        <v>0</v>
      </c>
      <c r="D123" s="21">
        <f>+[15]ENERO!D121+[15]FEBRERO!D121+[15]MARZO!D121+[15]ABRIL!D121+[15]MAYO!D121+[15]JUNIO!D121+[15]JULIO!D121+[15]AGOSTO!D121+[15]SEPTIEMBRE!D121+[15]OCTUBRE!D121+[15]NOVIEMBRE!D121+[15]DICIEMBRE!D121</f>
        <v>0</v>
      </c>
      <c r="E123" s="79">
        <f>+[15]ENERO!E121+[15]FEBRERO!E121+[15]MARZO!E121+[15]ABRIL!E121+[15]MAYO!E121+[15]JUNIO!E121+[15]JULIO!E121+[15]AGOSTO!E121+[15]SEPTIEMBRE!E121+[15]OCTUBRE!E121+[15]NOVIEMBRE!E121+[15]DICIEMBRE!E121</f>
        <v>2639.6845405464746</v>
      </c>
      <c r="F123" s="21">
        <f>+[15]ENERO!F121+[15]FEBRERO!F121+[15]MARZO!F121+[15]ABRIL!F121+[15]MAYO!F121+[15]JUNIO!F121+[15]JULIO!F121+[15]AGOSTO!F121+[15]SEPTIEMBRE!F121+[15]OCTUBRE!F121+[15]NOVIEMBRE!F121+[15]DICIEMBRE!F121</f>
        <v>84.673850018163876</v>
      </c>
      <c r="G123" s="21">
        <f>+[15]ENERO!G121+[15]FEBRERO!G121+[15]MARZO!G121+[15]ABRIL!G121+[15]MAYO!G121+[15]JUNIO!G121+[15]JULIO!G121+[15]AGOSTO!G121+[15]SEPTIEMBRE!G121+[15]OCTUBRE!G121+[15]NOVIEMBRE!G121+[15]DICIEMBRE!G121</f>
        <v>10.175732217573222</v>
      </c>
      <c r="H123" s="21">
        <f>+[15]ENERO!H121+[15]FEBRERO!H121+[15]MARZO!H121+[15]ABRIL!H121+[15]MAYO!H121+[15]JUNIO!H121+[15]JULIO!H121+[15]AGOSTO!H121+[15]SEPTIEMBRE!H121+[15]OCTUBRE!H121+[15]NOVIEMBRE!H121+[15]DICIEMBRE!H121</f>
        <v>126.589727235952</v>
      </c>
      <c r="I123" s="21">
        <f>+[15]ENERO!I121+[15]FEBRERO!I121+[15]MARZO!I121+[15]ABRIL!I121+[15]MAYO!I121+[15]JUNIO!I121+[15]JULIO!I121+[15]AGOSTO!I121+[15]SEPTIEMBRE!I121+[15]OCTUBRE!I121+[15]NOVIEMBRE!I121+[15]DICIEMBRE!I121</f>
        <v>328</v>
      </c>
      <c r="J123" s="22">
        <f t="shared" si="3"/>
        <v>3215.4653134327982</v>
      </c>
      <c r="K123" s="104"/>
      <c r="L123" s="92"/>
      <c r="M123" s="105"/>
      <c r="N123" s="95"/>
      <c r="O123" s="95"/>
    </row>
    <row r="124" spans="1:15" ht="20.100000000000001" customHeight="1" x14ac:dyDescent="0.25">
      <c r="A124" s="78" t="s">
        <v>98</v>
      </c>
      <c r="B124" s="21">
        <f>+[15]ENERO!B122+[15]FEBRERO!B122+[15]MARZO!B122+[15]ABRIL!B122+[15]MAYO!B122+[15]JUNIO!B122+[15]JULIO!B122+[15]AGOSTO!B122+[15]SEPTIEMBRE!B122+[15]OCTUBRE!B122+[15]NOVIEMBRE!B122+[15]DICIEMBRE!B122</f>
        <v>508.35882288803975</v>
      </c>
      <c r="C124" s="21">
        <f>+[15]ENERO!C122+[15]FEBRERO!C122+[15]MARZO!C122+[15]ABRIL!C122+[15]MAYO!C122+[15]JUNIO!C122+[15]JULIO!C122+[15]AGOSTO!C122+[15]SEPTIEMBRE!C122+[15]OCTUBRE!C122+[15]NOVIEMBRE!C122+[15]DICIEMBRE!C122</f>
        <v>0</v>
      </c>
      <c r="D124" s="21">
        <f>+[15]ENERO!D122+[15]FEBRERO!D122+[15]MARZO!D122+[15]ABRIL!D122+[15]MAYO!D122+[15]JUNIO!D122+[15]JULIO!D122+[15]AGOSTO!D122+[15]SEPTIEMBRE!D122+[15]OCTUBRE!D122+[15]NOVIEMBRE!D122+[15]DICIEMBRE!D122</f>
        <v>1032.6411771119601</v>
      </c>
      <c r="E124" s="21">
        <f>+[15]ENERO!E122+[15]FEBRERO!E122+[15]MARZO!E122+[15]ABRIL!E122+[15]MAYO!E122+[15]JUNIO!E122+[15]JULIO!E122+[15]AGOSTO!E122+[15]SEPTIEMBRE!E122+[15]OCTUBRE!E122+[15]NOVIEMBRE!E122+[15]DICIEMBRE!E122</f>
        <v>0</v>
      </c>
      <c r="F124" s="21">
        <f>+[15]ENERO!F122+[15]FEBRERO!F122+[15]MARZO!F122+[15]ABRIL!F122+[15]MAYO!F122+[15]JUNIO!F122+[15]JULIO!F122+[15]AGOSTO!F122+[15]SEPTIEMBRE!F122+[15]OCTUBRE!F122+[15]NOVIEMBRE!F122+[15]DICIEMBRE!F122</f>
        <v>0</v>
      </c>
      <c r="G124" s="21">
        <f>+[15]ENERO!G122+[15]FEBRERO!G122+[15]MARZO!G122+[15]ABRIL!G122+[15]MAYO!G122+[15]JUNIO!G122+[15]JULIO!G122+[15]AGOSTO!G122+[15]SEPTIEMBRE!G122+[15]OCTUBRE!G122+[15]NOVIEMBRE!G122+[15]DICIEMBRE!G122</f>
        <v>0</v>
      </c>
      <c r="H124" s="21">
        <f>+[15]ENERO!H122+[15]FEBRERO!H122+[15]MARZO!H122+[15]ABRIL!H122+[15]MAYO!H122+[15]JUNIO!H122+[15]JULIO!H122+[15]AGOSTO!H122+[15]SEPTIEMBRE!H122+[15]OCTUBRE!H122+[15]NOVIEMBRE!H122+[15]DICIEMBRE!H122</f>
        <v>0</v>
      </c>
      <c r="I124" s="21">
        <f>+[15]ENERO!I122+[15]FEBRERO!I122+[15]MARZO!I122+[15]ABRIL!I122+[15]MAYO!I122+[15]JUNIO!I122+[15]JULIO!I122+[15]AGOSTO!I122+[15]SEPTIEMBRE!I122+[15]OCTUBRE!I122+[15]NOVIEMBRE!I122+[15]DICIEMBRE!I122</f>
        <v>189</v>
      </c>
      <c r="J124" s="22">
        <f t="shared" si="3"/>
        <v>1730</v>
      </c>
      <c r="K124" s="104"/>
      <c r="L124" s="92"/>
      <c r="M124" s="105"/>
      <c r="N124" s="95"/>
      <c r="O124" s="95"/>
    </row>
    <row r="125" spans="1:15" ht="20.100000000000001" customHeight="1" x14ac:dyDescent="0.25">
      <c r="A125" s="78" t="s">
        <v>99</v>
      </c>
      <c r="B125" s="21">
        <f>+[15]ENERO!B123+[15]FEBRERO!B123+[15]MARZO!B123+[15]ABRIL!B123+[15]MAYO!B123+[15]JUNIO!B123+[15]JULIO!B123+[15]AGOSTO!B123+[15]SEPTIEMBRE!B123+[15]OCTUBRE!B123+[15]NOVIEMBRE!B123+[15]DICIEMBRE!B123</f>
        <v>0</v>
      </c>
      <c r="C125" s="21">
        <f>+[15]ENERO!C123+[15]FEBRERO!C123+[15]MARZO!C123+[15]ABRIL!C123+[15]MAYO!C123+[15]JUNIO!C123+[15]JULIO!C123+[15]AGOSTO!C123+[15]SEPTIEMBRE!C123+[15]OCTUBRE!C123+[15]NOVIEMBRE!C123+[15]DICIEMBRE!C123</f>
        <v>19459.864570107828</v>
      </c>
      <c r="D125" s="21">
        <f>+[15]ENERO!D123+[15]FEBRERO!D123+[15]MARZO!D123+[15]ABRIL!D123+[15]MAYO!D123+[15]JUNIO!D123+[15]JULIO!D123+[15]AGOSTO!D123+[15]SEPTIEMBRE!D123+[15]OCTUBRE!D123+[15]NOVIEMBRE!D123+[15]DICIEMBRE!D123</f>
        <v>11.586797841954935</v>
      </c>
      <c r="E125" s="21">
        <f>+[15]ENERO!E123+[15]FEBRERO!E123+[15]MARZO!E123+[15]ABRIL!E123+[15]MAYO!E123+[15]JUNIO!E123+[15]JULIO!E123+[15]AGOSTO!E123+[15]SEPTIEMBRE!E123+[15]OCTUBRE!E123+[15]NOVIEMBRE!E123+[15]DICIEMBRE!E123</f>
        <v>10717.022373235861</v>
      </c>
      <c r="F125" s="21">
        <f>+[15]ENERO!F123+[15]FEBRERO!F123+[15]MARZO!F123+[15]ABRIL!F123+[15]MAYO!F123+[15]JUNIO!F123+[15]JULIO!F123+[15]AGOSTO!F123+[15]SEPTIEMBRE!F123+[15]OCTUBRE!F123+[15]NOVIEMBRE!F123+[15]DICIEMBRE!F123</f>
        <v>1016.8528603858695</v>
      </c>
      <c r="G125" s="21">
        <f>+[15]ENERO!G123+[15]FEBRERO!G123+[15]MARZO!G123+[15]ABRIL!G123+[15]MAYO!G123+[15]JUNIO!G123+[15]JULIO!G123+[15]AGOSTO!G123+[15]SEPTIEMBRE!G123+[15]OCTUBRE!G123+[15]NOVIEMBRE!G123+[15]DICIEMBRE!G123</f>
        <v>537</v>
      </c>
      <c r="H125" s="21">
        <f>+[15]ENERO!H123+[15]FEBRERO!H123+[15]MARZO!H123+[15]ABRIL!H123+[15]MAYO!H123+[15]JUNIO!H123+[15]JULIO!H123+[15]AGOSTO!H123+[15]SEPTIEMBRE!H123+[15]OCTUBRE!H123+[15]NOVIEMBRE!H123+[15]DICIEMBRE!H123</f>
        <v>0</v>
      </c>
      <c r="I125" s="21">
        <f>+[15]ENERO!I123+[15]FEBRERO!I123+[15]MARZO!I123+[15]ABRIL!I123+[15]MAYO!I123+[15]JUNIO!I123+[15]JULIO!I123+[15]AGOSTO!I123+[15]SEPTIEMBRE!I123+[15]OCTUBRE!I123+[15]NOVIEMBRE!I123+[15]DICIEMBRE!I123</f>
        <v>1545.6733984284881</v>
      </c>
      <c r="J125" s="22">
        <f t="shared" si="3"/>
        <v>33288</v>
      </c>
      <c r="K125" s="104"/>
      <c r="L125" s="92"/>
      <c r="M125" s="105"/>
      <c r="N125" s="95"/>
      <c r="O125" s="95"/>
    </row>
    <row r="126" spans="1:15" ht="20.100000000000001" customHeight="1" x14ac:dyDescent="0.25">
      <c r="A126" s="78" t="s">
        <v>100</v>
      </c>
      <c r="B126" s="79">
        <f>+[15]ENERO!B124+[15]FEBRERO!B124+[15]MARZO!B124+[15]ABRIL!B124+[15]MAYO!B124+[15]JUNIO!B124+[15]JULIO!B124+[15]AGOSTO!B124+[15]SEPTIEMBRE!B124+[15]OCTUBRE!B124+[15]NOVIEMBRE!B124+[15]DICIEMBRE!B124</f>
        <v>0</v>
      </c>
      <c r="C126" s="79">
        <f>+[15]ENERO!C124+[15]FEBRERO!C124+[15]MARZO!C124+[15]ABRIL!C124+[15]MAYO!C124+[15]JUNIO!C124+[15]JULIO!C124+[15]AGOSTO!C124+[15]SEPTIEMBRE!C124+[15]OCTUBRE!C124+[15]NOVIEMBRE!C124+[15]DICIEMBRE!C124</f>
        <v>1579</v>
      </c>
      <c r="D126" s="79">
        <f>+[15]ENERO!D124+[15]FEBRERO!D124+[15]MARZO!D124+[15]ABRIL!D124+[15]MAYO!D124+[15]JUNIO!D124+[15]JULIO!D124+[15]AGOSTO!D124+[15]SEPTIEMBRE!D124+[15]OCTUBRE!D124+[15]NOVIEMBRE!D124+[15]DICIEMBRE!D124</f>
        <v>0</v>
      </c>
      <c r="E126" s="79">
        <f>+[15]ENERO!E124+[15]FEBRERO!E124+[15]MARZO!E124+[15]ABRIL!E124+[15]MAYO!E124+[15]JUNIO!E124+[15]JULIO!E124+[15]AGOSTO!E124+[15]SEPTIEMBRE!E124+[15]OCTUBRE!E124+[15]NOVIEMBRE!E124+[15]DICIEMBRE!E124</f>
        <v>0</v>
      </c>
      <c r="F126" s="79">
        <f>+[15]ENERO!F124+[15]FEBRERO!F124+[15]MARZO!F124+[15]ABRIL!F124+[15]MAYO!F124+[15]JUNIO!F124+[15]JULIO!F124+[15]AGOSTO!F124+[15]SEPTIEMBRE!F124+[15]OCTUBRE!F124+[15]NOVIEMBRE!F124+[15]DICIEMBRE!F124</f>
        <v>2335.6555023923447</v>
      </c>
      <c r="G126" s="79">
        <f>+[15]ENERO!G124+[15]FEBRERO!G124+[15]MARZO!G124+[15]ABRIL!G124+[15]MAYO!G124+[15]JUNIO!G124+[15]JULIO!G124+[15]AGOSTO!G124+[15]SEPTIEMBRE!G124+[15]OCTUBRE!G124+[15]NOVIEMBRE!G124+[15]DICIEMBRE!G124</f>
        <v>39.81818181818182</v>
      </c>
      <c r="H126" s="79">
        <f>+[15]ENERO!H124+[15]FEBRERO!H124+[15]MARZO!H124+[15]ABRIL!H124+[15]MAYO!H124+[15]JUNIO!H124+[15]JULIO!H124+[15]AGOSTO!H124+[15]SEPTIEMBRE!H124+[15]OCTUBRE!H124+[15]NOVIEMBRE!H124+[15]DICIEMBRE!H124</f>
        <v>0</v>
      </c>
      <c r="I126" s="79">
        <f>+[15]ENERO!I124+[15]FEBRERO!I124+[15]MARZO!I124+[15]ABRIL!I124+[15]MAYO!I124+[15]JUNIO!I124+[15]JULIO!I124+[15]AGOSTO!I124+[15]SEPTIEMBRE!I124+[15]OCTUBRE!I124+[15]NOVIEMBRE!I124+[15]DICIEMBRE!I124</f>
        <v>2503.5263157894738</v>
      </c>
      <c r="J126" s="80">
        <f t="shared" si="3"/>
        <v>6458</v>
      </c>
      <c r="K126" s="104"/>
      <c r="L126" s="92"/>
      <c r="M126" s="105"/>
      <c r="N126" s="95"/>
      <c r="O126" s="95"/>
    </row>
    <row r="127" spans="1:15" ht="20.100000000000001" customHeight="1" x14ac:dyDescent="0.25">
      <c r="A127" s="78" t="s">
        <v>45</v>
      </c>
      <c r="B127" s="21">
        <f>+[15]ENERO!B125+[15]FEBRERO!B125+[15]MARZO!B125+[15]ABRIL!B125+[15]MAYO!B125+[15]JUNIO!B125+[15]JULIO!B125+[15]AGOSTO!B125+[15]SEPTIEMBRE!B125+[15]OCTUBRE!B125+[15]NOVIEMBRE!B125+[15]DICIEMBRE!B125</f>
        <v>137522.84487883747</v>
      </c>
      <c r="C127" s="21">
        <f>+[15]ENERO!C125+[15]FEBRERO!C125+[15]MARZO!C125+[15]ABRIL!C125+[15]MAYO!C125+[15]JUNIO!C125+[15]JULIO!C125+[15]AGOSTO!C125+[15]SEPTIEMBRE!C125+[15]OCTUBRE!C125+[15]NOVIEMBRE!C125+[15]DICIEMBRE!C125</f>
        <v>9882.0509103372206</v>
      </c>
      <c r="D127" s="21">
        <f>+[15]ENERO!D125+[15]FEBRERO!D125+[15]MARZO!D125+[15]ABRIL!D125+[15]MAYO!D125+[15]JUNIO!D125+[15]JULIO!D125+[15]AGOSTO!D125+[15]SEPTIEMBRE!D125+[15]OCTUBRE!D125+[15]NOVIEMBRE!D125+[15]DICIEMBRE!D125</f>
        <v>2255.5702067455295</v>
      </c>
      <c r="E127" s="21">
        <f>+[15]ENERO!E125+[15]FEBRERO!E125+[15]MARZO!E125+[15]ABRIL!E125+[15]MAYO!E125+[15]JUNIO!E125+[15]JULIO!E125+[15]AGOSTO!E125+[15]SEPTIEMBRE!E125+[15]OCTUBRE!E125+[15]NOVIEMBRE!E125+[15]DICIEMBRE!E125</f>
        <v>61977.209421299522</v>
      </c>
      <c r="F127" s="21">
        <f>+[15]ENERO!F125+[15]FEBRERO!F125+[15]MARZO!F125+[15]ABRIL!F125+[15]MAYO!F125+[15]JUNIO!F125+[15]JULIO!F125+[15]AGOSTO!F125+[15]SEPTIEMBRE!F125+[15]OCTUBRE!F125+[15]NOVIEMBRE!F125+[15]DICIEMBRE!F125</f>
        <v>233746.86151459342</v>
      </c>
      <c r="G127" s="21">
        <f>+[15]ENERO!G125+[15]FEBRERO!G125+[15]MARZO!G125+[15]ABRIL!G125+[15]MAYO!G125+[15]JUNIO!G125+[15]JULIO!G125+[15]AGOSTO!G125+[15]SEPTIEMBRE!G125+[15]OCTUBRE!G125+[15]NOVIEMBRE!G125+[15]DICIEMBRE!G125</f>
        <v>49475.606512211249</v>
      </c>
      <c r="H127" s="21">
        <f>+[15]ENERO!H125+[15]FEBRERO!H125+[15]MARZO!H125+[15]ABRIL!H125+[15]MAYO!H125+[15]JUNIO!H125+[15]JULIO!H125+[15]AGOSTO!H125+[15]SEPTIEMBRE!H125+[15]OCTUBRE!H125+[15]NOVIEMBRE!H125+[15]DICIEMBRE!H125</f>
        <v>64371.371954260816</v>
      </c>
      <c r="I127" s="21">
        <f>+[15]ENERO!I125+[15]FEBRERO!I125+[15]MARZO!I125+[15]ABRIL!I125+[15]MAYO!I125+[15]JUNIO!I125+[15]JULIO!I125+[15]AGOSTO!I125+[15]SEPTIEMBRE!I125+[15]OCTUBRE!I125+[15]NOVIEMBRE!I125+[15]DICIEMBRE!I125</f>
        <v>22733.784601714749</v>
      </c>
      <c r="J127" s="22">
        <f t="shared" si="3"/>
        <v>581965.29999999993</v>
      </c>
      <c r="K127" s="104"/>
      <c r="L127" s="92"/>
      <c r="M127" s="105"/>
      <c r="N127" s="95"/>
      <c r="O127" s="95"/>
    </row>
    <row r="128" spans="1:15" ht="20.100000000000001" customHeight="1" x14ac:dyDescent="0.25">
      <c r="A128" s="78" t="s">
        <v>46</v>
      </c>
      <c r="B128" s="21">
        <f>+[15]ENERO!B126+[15]FEBRERO!B126+[15]MARZO!B126+[15]ABRIL!B126+[15]MAYO!B126+[15]JUNIO!B126+[15]JULIO!B126+[15]AGOSTO!B126+[15]SEPTIEMBRE!B126+[15]OCTUBRE!B126+[15]NOVIEMBRE!B126+[15]DICIEMBRE!B126</f>
        <v>2253.9514357419366</v>
      </c>
      <c r="C128" s="21">
        <f>+[15]ENERO!C126+[15]FEBRERO!C126+[15]MARZO!C126+[15]ABRIL!C126+[15]MAYO!C126+[15]JUNIO!C126+[15]JULIO!C126+[15]AGOSTO!C126+[15]SEPTIEMBRE!C126+[15]OCTUBRE!C126+[15]NOVIEMBRE!C126+[15]DICIEMBRE!C126</f>
        <v>119894.28195989947</v>
      </c>
      <c r="D128" s="21">
        <f>+[15]ENERO!D126+[15]FEBRERO!D126+[15]MARZO!D126+[15]ABRIL!D126+[15]MAYO!D126+[15]JUNIO!D126+[15]JULIO!D126+[15]AGOSTO!D126+[15]SEPTIEMBRE!D126+[15]OCTUBRE!D126+[15]NOVIEMBRE!D126+[15]DICIEMBRE!D126</f>
        <v>8235.0030980856955</v>
      </c>
      <c r="E128" s="21">
        <f>+[15]ENERO!E126+[15]FEBRERO!E126+[15]MARZO!E126+[15]ABRIL!E126+[15]MAYO!E126+[15]JUNIO!E126+[15]JULIO!E126+[15]AGOSTO!E126+[15]SEPTIEMBRE!E126+[15]OCTUBRE!E126+[15]NOVIEMBRE!E126+[15]DICIEMBRE!E126</f>
        <v>35246.742628545704</v>
      </c>
      <c r="F128" s="79">
        <f>+[15]ENERO!F126+[15]FEBRERO!F126+[15]MARZO!F126+[15]ABRIL!F126+[15]MAYO!F126+[15]JUNIO!F126+[15]JULIO!F126+[15]AGOSTO!F126+[15]SEPTIEMBRE!F126+[15]OCTUBRE!F126+[15]NOVIEMBRE!F126+[15]DICIEMBRE!F126</f>
        <v>37867.396991806811</v>
      </c>
      <c r="G128" s="21">
        <f>+[15]ENERO!G126+[15]FEBRERO!G126+[15]MARZO!G126+[15]ABRIL!G126+[15]MAYO!G126+[15]JUNIO!G126+[15]JULIO!G126+[15]AGOSTO!G126+[15]SEPTIEMBRE!G126+[15]OCTUBRE!G126+[15]NOVIEMBRE!G126+[15]DICIEMBRE!G126</f>
        <v>4421.9813829495615</v>
      </c>
      <c r="H128" s="21">
        <f>+[15]ENERO!H126+[15]FEBRERO!H126+[15]MARZO!H126+[15]ABRIL!H126+[15]MAYO!H126+[15]JUNIO!H126+[15]JULIO!H126+[15]AGOSTO!H126+[15]SEPTIEMBRE!H126+[15]OCTUBRE!H126+[15]NOVIEMBRE!H126+[15]DICIEMBRE!H126</f>
        <v>4749.5767521899488</v>
      </c>
      <c r="I128" s="21">
        <f>+[15]ENERO!I126+[15]FEBRERO!I126+[15]MARZO!I126+[15]ABRIL!I126+[15]MAYO!I126+[15]JUNIO!I126+[15]JULIO!I126+[15]AGOSTO!I126+[15]SEPTIEMBRE!I126+[15]OCTUBRE!I126+[15]NOVIEMBRE!I126+[15]DICIEMBRE!I126</f>
        <v>8890.0657507808646</v>
      </c>
      <c r="J128" s="22">
        <f t="shared" si="3"/>
        <v>221559</v>
      </c>
      <c r="K128" s="104"/>
      <c r="L128" s="92"/>
      <c r="M128" s="105"/>
      <c r="N128" s="95"/>
      <c r="O128" s="95"/>
    </row>
    <row r="129" spans="1:15" ht="20.100000000000001" customHeight="1" x14ac:dyDescent="0.25">
      <c r="A129" s="78" t="s">
        <v>47</v>
      </c>
      <c r="B129" s="21">
        <f>+[15]ENERO!B127+[15]FEBRERO!B127+[15]MARZO!B127+[15]ABRIL!B127+[15]MAYO!B127+[15]JUNIO!B127+[15]JULIO!B127+[15]AGOSTO!B127+[15]SEPTIEMBRE!B127+[15]OCTUBRE!B127+[15]NOVIEMBRE!B127+[15]DICIEMBRE!B127</f>
        <v>2786.7561594481244</v>
      </c>
      <c r="C129" s="21">
        <f>+[15]ENERO!C127+[15]FEBRERO!C127+[15]MARZO!C127+[15]ABRIL!C127+[15]MAYO!C127+[15]JUNIO!C127+[15]JULIO!C127+[15]AGOSTO!C127+[15]SEPTIEMBRE!C127+[15]OCTUBRE!C127+[15]NOVIEMBRE!C127+[15]DICIEMBRE!C127</f>
        <v>35061.787584102611</v>
      </c>
      <c r="D129" s="21">
        <f>+[15]ENERO!D127+[15]FEBRERO!D127+[15]MARZO!D127+[15]ABRIL!D127+[15]MAYO!D127+[15]JUNIO!D127+[15]JULIO!D127+[15]AGOSTO!D127+[15]SEPTIEMBRE!D127+[15]OCTUBRE!D127+[15]NOVIEMBRE!D127+[15]DICIEMBRE!D127</f>
        <v>17819.574439930937</v>
      </c>
      <c r="E129" s="21">
        <f>+[15]ENERO!E127+[15]FEBRERO!E127+[15]MARZO!E127+[15]ABRIL!E127+[15]MAYO!E127+[15]JUNIO!E127+[15]JULIO!E127+[15]AGOSTO!E127+[15]SEPTIEMBRE!E127+[15]OCTUBRE!E127+[15]NOVIEMBRE!E127+[15]DICIEMBRE!E127</f>
        <v>34913.113179378895</v>
      </c>
      <c r="F129" s="21">
        <f>+[15]ENERO!F127+[15]FEBRERO!F127+[15]MARZO!F127+[15]ABRIL!F127+[15]MAYO!F127+[15]JUNIO!F127+[15]JULIO!F127+[15]AGOSTO!F127+[15]SEPTIEMBRE!F127+[15]OCTUBRE!F127+[15]NOVIEMBRE!F127+[15]DICIEMBRE!F127</f>
        <v>11321.813571871367</v>
      </c>
      <c r="G129" s="21">
        <f>+[15]ENERO!G127+[15]FEBRERO!G127+[15]MARZO!G127+[15]ABRIL!G127+[15]MAYO!G127+[15]JUNIO!G127+[15]JULIO!G127+[15]AGOSTO!G127+[15]SEPTIEMBRE!G127+[15]OCTUBRE!G127+[15]NOVIEMBRE!G127+[15]DICIEMBRE!G127</f>
        <v>36081.725301852755</v>
      </c>
      <c r="H129" s="21">
        <f>+[15]ENERO!H127+[15]FEBRERO!H127+[15]MARZO!H127+[15]ABRIL!H127+[15]MAYO!H127+[15]JUNIO!H127+[15]JULIO!H127+[15]AGOSTO!H127+[15]SEPTIEMBRE!H127+[15]OCTUBRE!H127+[15]NOVIEMBRE!H127+[15]DICIEMBRE!H127</f>
        <v>5503.5598926958528</v>
      </c>
      <c r="I129" s="21">
        <f>+[15]ENERO!I127+[15]FEBRERO!I127+[15]MARZO!I127+[15]ABRIL!I127+[15]MAYO!I127+[15]JUNIO!I127+[15]JULIO!I127+[15]AGOSTO!I127+[15]SEPTIEMBRE!I127+[15]OCTUBRE!I127+[15]NOVIEMBRE!I127+[15]DICIEMBRE!I127</f>
        <v>2364.669870719461</v>
      </c>
      <c r="J129" s="22">
        <f t="shared" si="3"/>
        <v>145853.00000000003</v>
      </c>
      <c r="K129" s="104"/>
      <c r="L129" s="92"/>
      <c r="M129" s="105"/>
      <c r="N129" s="95"/>
      <c r="O129" s="95"/>
    </row>
    <row r="130" spans="1:15" ht="20.100000000000001" customHeight="1" x14ac:dyDescent="0.25">
      <c r="A130" s="78" t="s">
        <v>48</v>
      </c>
      <c r="B130" s="21">
        <f>+[15]ENERO!B128+[15]FEBRERO!B128+[15]MARZO!B128+[15]ABRIL!B128+[15]MAYO!B128+[15]JUNIO!B128+[15]JULIO!B128+[15]AGOSTO!B128+[15]SEPTIEMBRE!B128+[15]OCTUBRE!B128+[15]NOVIEMBRE!B128+[15]DICIEMBRE!B128</f>
        <v>1108.4227116397292</v>
      </c>
      <c r="C130" s="21">
        <f>+[15]ENERO!C128+[15]FEBRERO!C128+[15]MARZO!C128+[15]ABRIL!C128+[15]MAYO!C128+[15]JUNIO!C128+[15]JULIO!C128+[15]AGOSTO!C128+[15]SEPTIEMBRE!C128+[15]OCTUBRE!C128+[15]NOVIEMBRE!C128+[15]DICIEMBRE!C128</f>
        <v>48.814479638009047</v>
      </c>
      <c r="D130" s="21">
        <f>+[15]ENERO!D128+[15]FEBRERO!D128+[15]MARZO!D128+[15]ABRIL!D128+[15]MAYO!D128+[15]JUNIO!D128+[15]JULIO!D128+[15]AGOSTO!D128+[15]SEPTIEMBRE!D128+[15]OCTUBRE!D128+[15]NOVIEMBRE!D128+[15]DICIEMBRE!D128</f>
        <v>5573.7526108962438</v>
      </c>
      <c r="E130" s="21">
        <f>+[15]ENERO!E128+[15]FEBRERO!E128+[15]MARZO!E128+[15]ABRIL!E128+[15]MAYO!E128+[15]JUNIO!E128+[15]JULIO!E128+[15]AGOSTO!E128+[15]SEPTIEMBRE!E128+[15]OCTUBRE!E128+[15]NOVIEMBRE!E128+[15]DICIEMBRE!E128</f>
        <v>0</v>
      </c>
      <c r="F130" s="21">
        <f>+[15]ENERO!F128+[15]FEBRERO!F128+[15]MARZO!F128+[15]ABRIL!F128+[15]MAYO!F128+[15]JUNIO!F128+[15]JULIO!F128+[15]AGOSTO!F128+[15]SEPTIEMBRE!F128+[15]OCTUBRE!F128+[15]NOVIEMBRE!F128+[15]DICIEMBRE!F128</f>
        <v>0</v>
      </c>
      <c r="G130" s="21">
        <f>+[15]ENERO!G128+[15]FEBRERO!G128+[15]MARZO!G128+[15]ABRIL!G128+[15]MAYO!G128+[15]JUNIO!G128+[15]JULIO!G128+[15]AGOSTO!G128+[15]SEPTIEMBRE!G128+[15]OCTUBRE!G128+[15]NOVIEMBRE!G128+[15]DICIEMBRE!G128</f>
        <v>3534.1119515729774</v>
      </c>
      <c r="H130" s="21">
        <f>+[15]ENERO!H128+[15]FEBRERO!H128+[15]MARZO!H128+[15]ABRIL!H128+[15]MAYO!H128+[15]JUNIO!H128+[15]JULIO!H128+[15]AGOSTO!H128+[15]SEPTIEMBRE!H128+[15]OCTUBRE!H128+[15]NOVIEMBRE!H128+[15]DICIEMBRE!H128</f>
        <v>1631.6465409476596</v>
      </c>
      <c r="I130" s="21">
        <f>+[15]ENERO!I128+[15]FEBRERO!I128+[15]MARZO!I128+[15]ABRIL!I128+[15]MAYO!I128+[15]JUNIO!I128+[15]JULIO!I128+[15]AGOSTO!I128+[15]SEPTIEMBRE!I128+[15]OCTUBRE!I128+[15]NOVIEMBRE!I128+[15]DICIEMBRE!I128</f>
        <v>3064.2517053053821</v>
      </c>
      <c r="J130" s="22">
        <f t="shared" si="3"/>
        <v>14961</v>
      </c>
      <c r="K130" s="104"/>
      <c r="L130" s="92"/>
      <c r="M130" s="105"/>
      <c r="N130" s="95"/>
      <c r="O130" s="95"/>
    </row>
    <row r="131" spans="1:15" ht="20.100000000000001" customHeight="1" x14ac:dyDescent="0.25">
      <c r="A131" s="78" t="s">
        <v>49</v>
      </c>
      <c r="B131" s="21">
        <f>+[15]ENERO!B129+[15]FEBRERO!B129+[15]MARZO!B129+[15]ABRIL!B129+[15]MAYO!B129+[15]JUNIO!B129+[15]JULIO!B129+[15]AGOSTO!B129+[15]SEPTIEMBRE!B129+[15]OCTUBRE!B129+[15]NOVIEMBRE!B129+[15]DICIEMBRE!B129</f>
        <v>5944.6288363850772</v>
      </c>
      <c r="C131" s="21">
        <f>+[15]ENERO!C129+[15]FEBRERO!C129+[15]MARZO!C129+[15]ABRIL!C129+[15]MAYO!C129+[15]JUNIO!C129+[15]JULIO!C129+[15]AGOSTO!C129+[15]SEPTIEMBRE!C129+[15]OCTUBRE!C129+[15]NOVIEMBRE!C129+[15]DICIEMBRE!C129</f>
        <v>31461.120656433792</v>
      </c>
      <c r="D131" s="21">
        <f>+[15]ENERO!D129+[15]FEBRERO!D129+[15]MARZO!D129+[15]ABRIL!D129+[15]MAYO!D129+[15]JUNIO!D129+[15]JULIO!D129+[15]AGOSTO!D129+[15]SEPTIEMBRE!D129+[15]OCTUBRE!D129+[15]NOVIEMBRE!D129+[15]DICIEMBRE!D129</f>
        <v>341.96430901127576</v>
      </c>
      <c r="E131" s="21">
        <f>+[15]ENERO!E129+[15]FEBRERO!E129+[15]MARZO!E129+[15]ABRIL!E129+[15]MAYO!E129+[15]JUNIO!E129+[15]JULIO!E129+[15]AGOSTO!E129+[15]SEPTIEMBRE!E129+[15]OCTUBRE!E129+[15]NOVIEMBRE!E129+[15]DICIEMBRE!E129</f>
        <v>13964.984887876026</v>
      </c>
      <c r="F131" s="21">
        <f>+[15]ENERO!F129+[15]FEBRERO!F129+[15]MARZO!F129+[15]ABRIL!F129+[15]MAYO!F129+[15]JUNIO!F129+[15]JULIO!F129+[15]AGOSTO!F129+[15]SEPTIEMBRE!F129+[15]OCTUBRE!F129+[15]NOVIEMBRE!F129+[15]DICIEMBRE!F129</f>
        <v>26340.589482757063</v>
      </c>
      <c r="G131" s="21">
        <f>+[15]ENERO!G129+[15]FEBRERO!G129+[15]MARZO!G129+[15]ABRIL!G129+[15]MAYO!G129+[15]JUNIO!G129+[15]JULIO!G129+[15]AGOSTO!G129+[15]SEPTIEMBRE!G129+[15]OCTUBRE!G129+[15]NOVIEMBRE!G129+[15]DICIEMBRE!G129</f>
        <v>5684.9565828179511</v>
      </c>
      <c r="H131" s="21">
        <f>+[15]ENERO!H129+[15]FEBRERO!H129+[15]MARZO!H129+[15]ABRIL!H129+[15]MAYO!H129+[15]JUNIO!H129+[15]JULIO!H129+[15]AGOSTO!H129+[15]SEPTIEMBRE!H129+[15]OCTUBRE!H129+[15]NOVIEMBRE!H129+[15]DICIEMBRE!H129</f>
        <v>74.024227884537893</v>
      </c>
      <c r="I131" s="21">
        <f>+[15]ENERO!I129+[15]FEBRERO!I129+[15]MARZO!I129+[15]ABRIL!I129+[15]MAYO!I129+[15]JUNIO!I129+[15]JULIO!I129+[15]AGOSTO!I129+[15]SEPTIEMBRE!I129+[15]OCTUBRE!I129+[15]NOVIEMBRE!I129+[15]DICIEMBRE!I129</f>
        <v>195415.73101683424</v>
      </c>
      <c r="J131" s="22">
        <f t="shared" si="3"/>
        <v>279227.99999999994</v>
      </c>
      <c r="K131" s="104"/>
      <c r="L131" s="92"/>
      <c r="M131" s="105"/>
      <c r="N131" s="95"/>
      <c r="O131" s="95"/>
    </row>
    <row r="132" spans="1:15" ht="20.100000000000001" customHeight="1" x14ac:dyDescent="0.25">
      <c r="A132" s="78" t="s">
        <v>50</v>
      </c>
      <c r="B132" s="21">
        <f>+[15]ENERO!B130+[15]FEBRERO!B130+[15]MARZO!B130+[15]ABRIL!B130+[15]MAYO!B130+[15]JUNIO!B130+[15]JULIO!B130+[15]AGOSTO!B130+[15]SEPTIEMBRE!B130+[15]OCTUBRE!B130+[15]NOVIEMBRE!B130+[15]DICIEMBRE!B130</f>
        <v>3698.866325996938</v>
      </c>
      <c r="C132" s="21">
        <f>+[15]ENERO!C130+[15]FEBRERO!C130+[15]MARZO!C130+[15]ABRIL!C130+[15]MAYO!C130+[15]JUNIO!C130+[15]JULIO!C130+[15]AGOSTO!C130+[15]SEPTIEMBRE!C130+[15]OCTUBRE!C130+[15]NOVIEMBRE!C130+[15]DICIEMBRE!C130</f>
        <v>52109.445141867662</v>
      </c>
      <c r="D132" s="21">
        <f>+[15]ENERO!D130+[15]FEBRERO!D130+[15]MARZO!D130+[15]ABRIL!D130+[15]MAYO!D130+[15]JUNIO!D130+[15]JULIO!D130+[15]AGOSTO!D130+[15]SEPTIEMBRE!D130+[15]OCTUBRE!D130+[15]NOVIEMBRE!D130+[15]DICIEMBRE!D130</f>
        <v>16.713825626869106</v>
      </c>
      <c r="E132" s="21">
        <f>+[15]ENERO!E130+[15]FEBRERO!E130+[15]MARZO!E130+[15]ABRIL!E130+[15]MAYO!E130+[15]JUNIO!E130+[15]JULIO!E130+[15]AGOSTO!E130+[15]SEPTIEMBRE!E130+[15]OCTUBRE!E130+[15]NOVIEMBRE!E130+[15]DICIEMBRE!E130</f>
        <v>3851.7607726634938</v>
      </c>
      <c r="F132" s="21">
        <f>+[15]ENERO!F130+[15]FEBRERO!F130+[15]MARZO!F130+[15]ABRIL!F130+[15]MAYO!F130+[15]JUNIO!F130+[15]JULIO!F130+[15]AGOSTO!F130+[15]SEPTIEMBRE!F130+[15]OCTUBRE!F130+[15]NOVIEMBRE!F130+[15]DICIEMBRE!F130</f>
        <v>57337.983551759302</v>
      </c>
      <c r="G132" s="21">
        <f>+[15]ENERO!G130+[15]FEBRERO!G130+[15]MARZO!G130+[15]ABRIL!G130+[15]MAYO!G130+[15]JUNIO!G130+[15]JULIO!G130+[15]AGOSTO!G130+[15]SEPTIEMBRE!G130+[15]OCTUBRE!G130+[15]NOVIEMBRE!G130+[15]DICIEMBRE!G130</f>
        <v>0</v>
      </c>
      <c r="H132" s="21">
        <f>+[15]ENERO!H130+[15]FEBRERO!H130+[15]MARZO!H130+[15]ABRIL!H130+[15]MAYO!H130+[15]JUNIO!H130+[15]JULIO!H130+[15]AGOSTO!H130+[15]SEPTIEMBRE!H130+[15]OCTUBRE!H130+[15]NOVIEMBRE!H130+[15]DICIEMBRE!H130</f>
        <v>0</v>
      </c>
      <c r="I132" s="21">
        <f>+[15]ENERO!I130+[15]FEBRERO!I130+[15]MARZO!I130+[15]ABRIL!I130+[15]MAYO!I130+[15]JUNIO!I130+[15]JULIO!I130+[15]AGOSTO!I130+[15]SEPTIEMBRE!I130+[15]OCTUBRE!I130+[15]NOVIEMBRE!I130+[15]DICIEMBRE!I130</f>
        <v>883.23038208573507</v>
      </c>
      <c r="J132" s="22">
        <f t="shared" si="3"/>
        <v>117898</v>
      </c>
      <c r="K132" s="104"/>
      <c r="L132" s="92"/>
      <c r="M132" s="105"/>
      <c r="N132" s="95"/>
      <c r="O132" s="95"/>
    </row>
    <row r="133" spans="1:15" ht="20.100000000000001" customHeight="1" x14ac:dyDescent="0.25">
      <c r="A133" s="78" t="s">
        <v>51</v>
      </c>
      <c r="B133" s="21">
        <f>+[15]ENERO!B131+[15]FEBRERO!B131+[15]MARZO!B131+[15]ABRIL!B131+[15]MAYO!B131+[15]JUNIO!B131+[15]JULIO!B131+[15]AGOSTO!B131+[15]SEPTIEMBRE!B131+[15]OCTUBRE!B131+[15]NOVIEMBRE!B131+[15]DICIEMBRE!B131</f>
        <v>34424.255250017202</v>
      </c>
      <c r="C133" s="21">
        <f>+[15]ENERO!C131+[15]FEBRERO!C131+[15]MARZO!C131+[15]ABRIL!C131+[15]MAYO!C131+[15]JUNIO!C131+[15]JULIO!C131+[15]AGOSTO!C131+[15]SEPTIEMBRE!C131+[15]OCTUBRE!C131+[15]NOVIEMBRE!C131+[15]DICIEMBRE!C131</f>
        <v>28300.119215647192</v>
      </c>
      <c r="D133" s="21">
        <f>+[15]ENERO!D131+[15]FEBRERO!D131+[15]MARZO!D131+[15]ABRIL!D131+[15]MAYO!D131+[15]JUNIO!D131+[15]JULIO!D131+[15]AGOSTO!D131+[15]SEPTIEMBRE!D131+[15]OCTUBRE!D131+[15]NOVIEMBRE!D131+[15]DICIEMBRE!D131</f>
        <v>69062.049754039675</v>
      </c>
      <c r="E133" s="21">
        <f>+[15]ENERO!E131+[15]FEBRERO!E131+[15]MARZO!E131+[15]ABRIL!E131+[15]MAYO!E131+[15]JUNIO!E131+[15]JULIO!E131+[15]AGOSTO!E131+[15]SEPTIEMBRE!E131+[15]OCTUBRE!E131+[15]NOVIEMBRE!E131+[15]DICIEMBRE!E131</f>
        <v>160149.3485084491</v>
      </c>
      <c r="F133" s="21">
        <f>+[15]ENERO!F131+[15]FEBRERO!F131+[15]MARZO!F131+[15]ABRIL!F131+[15]MAYO!F131+[15]JUNIO!F131+[15]JULIO!F131+[15]AGOSTO!F131+[15]SEPTIEMBRE!F131+[15]OCTUBRE!F131+[15]NOVIEMBRE!F131+[15]DICIEMBRE!F131</f>
        <v>58832.328167492531</v>
      </c>
      <c r="G133" s="21">
        <f>+[15]ENERO!G131+[15]FEBRERO!G131+[15]MARZO!G131+[15]ABRIL!G131+[15]MAYO!G131+[15]JUNIO!G131+[15]JULIO!G131+[15]AGOSTO!G131+[15]SEPTIEMBRE!G131+[15]OCTUBRE!G131+[15]NOVIEMBRE!G131+[15]DICIEMBRE!G131</f>
        <v>31780.806510301041</v>
      </c>
      <c r="H133" s="21">
        <f>+[15]ENERO!H131+[15]FEBRERO!H131+[15]MARZO!H131+[15]ABRIL!H131+[15]MAYO!H131+[15]JUNIO!H131+[15]JULIO!H131+[15]AGOSTO!H131+[15]SEPTIEMBRE!H131+[15]OCTUBRE!H131+[15]NOVIEMBRE!H131+[15]DICIEMBRE!H131</f>
        <v>55793.733126789302</v>
      </c>
      <c r="I133" s="21">
        <f>+[15]ENERO!I131+[15]FEBRERO!I131+[15]MARZO!I131+[15]ABRIL!I131+[15]MAYO!I131+[15]JUNIO!I131+[15]JULIO!I131+[15]AGOSTO!I131+[15]SEPTIEMBRE!I131+[15]OCTUBRE!I131+[15]NOVIEMBRE!I131+[15]DICIEMBRE!I131</f>
        <v>14902.359467263948</v>
      </c>
      <c r="J133" s="22">
        <f t="shared" si="3"/>
        <v>453244.99999999994</v>
      </c>
      <c r="K133" s="104"/>
      <c r="L133" s="92"/>
      <c r="M133" s="105"/>
      <c r="N133" s="95"/>
      <c r="O133" s="95"/>
    </row>
    <row r="134" spans="1:15" ht="20.100000000000001" customHeight="1" x14ac:dyDescent="0.25">
      <c r="A134" s="78" t="s">
        <v>52</v>
      </c>
      <c r="B134" s="21">
        <f>+[15]ENERO!B132+[15]FEBRERO!B132+[15]MARZO!B132+[15]ABRIL!B132+[15]MAYO!B132+[15]JUNIO!B132+[15]JULIO!B132+[15]AGOSTO!B132+[15]SEPTIEMBRE!B132+[15]OCTUBRE!B132+[15]NOVIEMBRE!B132+[15]DICIEMBRE!B132</f>
        <v>303.76224240412756</v>
      </c>
      <c r="C134" s="21">
        <f>+[15]ENERO!C132+[15]FEBRERO!C132+[15]MARZO!C132+[15]ABRIL!C132+[15]MAYO!C132+[15]JUNIO!C132+[15]JULIO!C132+[15]AGOSTO!C132+[15]SEPTIEMBRE!C132+[15]OCTUBRE!C132+[15]NOVIEMBRE!C132+[15]DICIEMBRE!C132</f>
        <v>925.15154676057432</v>
      </c>
      <c r="D134" s="21">
        <f>+[15]ENERO!D132+[15]FEBRERO!D132+[15]MARZO!D132+[15]ABRIL!D132+[15]MAYO!D132+[15]JUNIO!D132+[15]JULIO!D132+[15]AGOSTO!D132+[15]SEPTIEMBRE!D132+[15]OCTUBRE!D132+[15]NOVIEMBRE!D132+[15]DICIEMBRE!D132</f>
        <v>291.42857142857139</v>
      </c>
      <c r="E134" s="21">
        <f>+[15]ENERO!E132+[15]FEBRERO!E132+[15]MARZO!E132+[15]ABRIL!E132+[15]MAYO!E132+[15]JUNIO!E132+[15]JULIO!E132+[15]AGOSTO!E132+[15]SEPTIEMBRE!E132+[15]OCTUBRE!E132+[15]NOVIEMBRE!E132+[15]DICIEMBRE!E132</f>
        <v>0</v>
      </c>
      <c r="F134" s="21">
        <f>+[15]ENERO!F132+[15]FEBRERO!F132+[15]MARZO!F132+[15]ABRIL!F132+[15]MAYO!F132+[15]JUNIO!F132+[15]JULIO!F132+[15]AGOSTO!F132+[15]SEPTIEMBRE!F132+[15]OCTUBRE!F132+[15]NOVIEMBRE!F132+[15]DICIEMBRE!F132</f>
        <v>95</v>
      </c>
      <c r="G134" s="21">
        <f>+[15]ENERO!G132+[15]FEBRERO!G132+[15]MARZO!G132+[15]ABRIL!G132+[15]MAYO!G132+[15]JUNIO!G132+[15]JULIO!G132+[15]AGOSTO!G132+[15]SEPTIEMBRE!G132+[15]OCTUBRE!G132+[15]NOVIEMBRE!G132+[15]DICIEMBRE!G132</f>
        <v>5230.584320757237</v>
      </c>
      <c r="H134" s="21">
        <f>+[15]ENERO!H132+[15]FEBRERO!H132+[15]MARZO!H132+[15]ABRIL!H132+[15]MAYO!H132+[15]JUNIO!H132+[15]JULIO!H132+[15]AGOSTO!H132+[15]SEPTIEMBRE!H132+[15]OCTUBRE!H132+[15]NOVIEMBRE!H132+[15]DICIEMBRE!H132</f>
        <v>0</v>
      </c>
      <c r="I134" s="21">
        <f>+[15]ENERO!I132+[15]FEBRERO!I132+[15]MARZO!I132+[15]ABRIL!I132+[15]MAYO!I132+[15]JUNIO!I132+[15]JULIO!I132+[15]AGOSTO!I132+[15]SEPTIEMBRE!I132+[15]OCTUBRE!I132+[15]NOVIEMBRE!I132+[15]DICIEMBRE!I132</f>
        <v>1166.0733186494886</v>
      </c>
      <c r="J134" s="22">
        <f t="shared" si="3"/>
        <v>8011.9999999999982</v>
      </c>
      <c r="K134" s="104"/>
      <c r="L134" s="92"/>
      <c r="M134" s="105"/>
      <c r="N134" s="95"/>
      <c r="O134" s="95"/>
    </row>
    <row r="135" spans="1:15" ht="20.100000000000001" customHeight="1" x14ac:dyDescent="0.25">
      <c r="A135" s="78" t="s">
        <v>53</v>
      </c>
      <c r="B135" s="21">
        <f>+[15]ENERO!B133+[15]FEBRERO!B133+[15]MARZO!B133+[15]ABRIL!B133+[15]MAYO!B133+[15]JUNIO!B133+[15]JULIO!B133+[15]AGOSTO!B133+[15]SEPTIEMBRE!B133+[15]OCTUBRE!B133+[15]NOVIEMBRE!B133+[15]DICIEMBRE!B133</f>
        <v>9228.3539411249312</v>
      </c>
      <c r="C135" s="21">
        <f>+[15]ENERO!C133+[15]FEBRERO!C133+[15]MARZO!C133+[15]ABRIL!C133+[15]MAYO!C133+[15]JUNIO!C133+[15]JULIO!C133+[15]AGOSTO!C133+[15]SEPTIEMBRE!C133+[15]OCTUBRE!C133+[15]NOVIEMBRE!C133+[15]DICIEMBRE!C133</f>
        <v>793.65743374797376</v>
      </c>
      <c r="D135" s="21">
        <f>+[15]ENERO!D133+[15]FEBRERO!D133+[15]MARZO!D133+[15]ABRIL!D133+[15]MAYO!D133+[15]JUNIO!D133+[15]JULIO!D133+[15]AGOSTO!D133+[15]SEPTIEMBRE!D133+[15]OCTUBRE!D133+[15]NOVIEMBRE!D133+[15]DICIEMBRE!D133</f>
        <v>23</v>
      </c>
      <c r="E135" s="21">
        <f>+[15]ENERO!E133+[15]FEBRERO!E133+[15]MARZO!E133+[15]ABRIL!E133+[15]MAYO!E133+[15]JUNIO!E133+[15]JULIO!E133+[15]AGOSTO!E133+[15]SEPTIEMBRE!E133+[15]OCTUBRE!E133+[15]NOVIEMBRE!E133+[15]DICIEMBRE!E133</f>
        <v>0</v>
      </c>
      <c r="F135" s="21">
        <f>+[15]ENERO!F133+[15]FEBRERO!F133+[15]MARZO!F133+[15]ABRIL!F133+[15]MAYO!F133+[15]JUNIO!F133+[15]JULIO!F133+[15]AGOSTO!F133+[15]SEPTIEMBRE!F133+[15]OCTUBRE!F133+[15]NOVIEMBRE!F133+[15]DICIEMBRE!F133</f>
        <v>7261.2700890342985</v>
      </c>
      <c r="G135" s="21">
        <f>+[15]ENERO!G133+[15]FEBRERO!G133+[15]MARZO!G133+[15]ABRIL!G133+[15]MAYO!G133+[15]JUNIO!G133+[15]JULIO!G133+[15]AGOSTO!G133+[15]SEPTIEMBRE!G133+[15]OCTUBRE!G133+[15]NOVIEMBRE!G133+[15]DICIEMBRE!G133</f>
        <v>0</v>
      </c>
      <c r="H135" s="21">
        <f>+[15]ENERO!H133+[15]FEBRERO!H133+[15]MARZO!H133+[15]ABRIL!H133+[15]MAYO!H133+[15]JUNIO!H133+[15]JULIO!H133+[15]AGOSTO!H133+[15]SEPTIEMBRE!H133+[15]OCTUBRE!H133+[15]NOVIEMBRE!H133+[15]DICIEMBRE!H133</f>
        <v>0</v>
      </c>
      <c r="I135" s="21">
        <f>+[15]ENERO!I133+[15]FEBRERO!I133+[15]MARZO!I133+[15]ABRIL!I133+[15]MAYO!I133+[15]JUNIO!I133+[15]JULIO!I133+[15]AGOSTO!I133+[15]SEPTIEMBRE!I133+[15]OCTUBRE!I133+[15]NOVIEMBRE!I133+[15]DICIEMBRE!I133</f>
        <v>12148.718536092802</v>
      </c>
      <c r="J135" s="22">
        <f t="shared" si="3"/>
        <v>29455.000000000004</v>
      </c>
      <c r="K135" s="104"/>
      <c r="L135" s="92"/>
      <c r="M135" s="105"/>
      <c r="N135" s="95"/>
      <c r="O135" s="95"/>
    </row>
    <row r="136" spans="1:15" ht="20.100000000000001" customHeight="1" x14ac:dyDescent="0.25">
      <c r="A136" s="78" t="s">
        <v>101</v>
      </c>
      <c r="B136" s="21">
        <f>+[15]ENERO!B134+[15]FEBRERO!B134+[15]MARZO!B134+[15]ABRIL!B134+[15]MAYO!B134+[15]JUNIO!B134+[15]JULIO!B134+[15]AGOSTO!B134+[15]SEPTIEMBRE!B134+[15]OCTUBRE!B134+[15]NOVIEMBRE!B134+[15]DICIEMBRE!B134</f>
        <v>1936.4561943326248</v>
      </c>
      <c r="C136" s="21">
        <f>+[15]ENERO!C134+[15]FEBRERO!C134+[15]MARZO!C134+[15]ABRIL!C134+[15]MAYO!C134+[15]JUNIO!C134+[15]JULIO!C134+[15]AGOSTO!C134+[15]SEPTIEMBRE!C134+[15]OCTUBRE!C134+[15]NOVIEMBRE!C134+[15]DICIEMBRE!C134</f>
        <v>4559.9589499973445</v>
      </c>
      <c r="D136" s="21">
        <f>+[15]ENERO!D134+[15]FEBRERO!D134+[15]MARZO!D134+[15]ABRIL!D134+[15]MAYO!D134+[15]JUNIO!D134+[15]JULIO!D134+[15]AGOSTO!D134+[15]SEPTIEMBRE!D134+[15]OCTUBRE!D134+[15]NOVIEMBRE!D134+[15]DICIEMBRE!D134</f>
        <v>596.62110437279898</v>
      </c>
      <c r="E136" s="21">
        <f>+[15]ENERO!E134+[15]FEBRERO!E134+[15]MARZO!E134+[15]ABRIL!E134+[15]MAYO!E134+[15]JUNIO!E134+[15]JULIO!E134+[15]AGOSTO!E134+[15]SEPTIEMBRE!E134+[15]OCTUBRE!E134+[15]NOVIEMBRE!E134+[15]DICIEMBRE!E134</f>
        <v>3733.0972542698401</v>
      </c>
      <c r="F136" s="21">
        <f>+[15]ENERO!F134+[15]FEBRERO!F134+[15]MARZO!F134+[15]ABRIL!F134+[15]MAYO!F134+[15]JUNIO!F134+[15]JULIO!F134+[15]AGOSTO!F134+[15]SEPTIEMBRE!F134+[15]OCTUBRE!F134+[15]NOVIEMBRE!F134+[15]DICIEMBRE!F134</f>
        <v>19003.628385912263</v>
      </c>
      <c r="G136" s="21">
        <f>+[15]ENERO!G134+[15]FEBRERO!G134+[15]MARZO!G134+[15]ABRIL!G134+[15]MAYO!G134+[15]JUNIO!G134+[15]JULIO!G134+[15]AGOSTO!G134+[15]SEPTIEMBRE!G134+[15]OCTUBRE!G134+[15]NOVIEMBRE!G134+[15]DICIEMBRE!G134</f>
        <v>0</v>
      </c>
      <c r="H136" s="21">
        <f>+[15]ENERO!H134+[15]FEBRERO!H134+[15]MARZO!H134+[15]ABRIL!H134+[15]MAYO!H134+[15]JUNIO!H134+[15]JULIO!H134+[15]AGOSTO!H134+[15]SEPTIEMBRE!H134+[15]OCTUBRE!H134+[15]NOVIEMBRE!H134+[15]DICIEMBRE!H134</f>
        <v>0</v>
      </c>
      <c r="I136" s="21">
        <f>+[15]ENERO!I134+[15]FEBRERO!I134+[15]MARZO!I134+[15]ABRIL!I134+[15]MAYO!I134+[15]JUNIO!I134+[15]JULIO!I134+[15]AGOSTO!I134+[15]SEPTIEMBRE!I134+[15]OCTUBRE!I134+[15]NOVIEMBRE!I134+[15]DICIEMBRE!I134</f>
        <v>5412.238111115128</v>
      </c>
      <c r="J136" s="22">
        <f t="shared" si="3"/>
        <v>35242</v>
      </c>
      <c r="K136" s="104"/>
      <c r="L136" s="92"/>
      <c r="M136" s="105"/>
      <c r="N136" s="95"/>
      <c r="O136" s="95"/>
    </row>
    <row r="137" spans="1:15" ht="20.100000000000001" customHeight="1" x14ac:dyDescent="0.25">
      <c r="A137" s="78" t="s">
        <v>102</v>
      </c>
      <c r="B137" s="21">
        <f>+[15]ENERO!B135+[15]FEBRERO!B135+[15]MARZO!B135+[15]ABRIL!B135+[15]MAYO!B135+[15]JUNIO!B135+[15]JULIO!B135+[15]AGOSTO!B135+[15]SEPTIEMBRE!B135+[15]OCTUBRE!B135+[15]NOVIEMBRE!B135+[15]DICIEMBRE!B135</f>
        <v>133.30095094769018</v>
      </c>
      <c r="C137" s="21">
        <f>+[15]ENERO!C135+[15]FEBRERO!C135+[15]MARZO!C135+[15]ABRIL!C135+[15]MAYO!C135+[15]JUNIO!C135+[15]JULIO!C135+[15]AGOSTO!C135+[15]SEPTIEMBRE!C135+[15]OCTUBRE!C135+[15]NOVIEMBRE!C135+[15]DICIEMBRE!C135</f>
        <v>503.58360363926676</v>
      </c>
      <c r="D137" s="21">
        <f>+[15]ENERO!D135+[15]FEBRERO!D135+[15]MARZO!D135+[15]ABRIL!D135+[15]MAYO!D135+[15]JUNIO!D135+[15]JULIO!D135+[15]AGOSTO!D135+[15]SEPTIEMBRE!D135+[15]OCTUBRE!D135+[15]NOVIEMBRE!D135+[15]DICIEMBRE!D135</f>
        <v>0</v>
      </c>
      <c r="E137" s="21">
        <f>+[15]ENERO!E135+[15]FEBRERO!E135+[15]MARZO!E135+[15]ABRIL!E135+[15]MAYO!E135+[15]JUNIO!E135+[15]JULIO!E135+[15]AGOSTO!E135+[15]SEPTIEMBRE!E135+[15]OCTUBRE!E135+[15]NOVIEMBRE!E135+[15]DICIEMBRE!E135</f>
        <v>983.08294098928172</v>
      </c>
      <c r="F137" s="21">
        <f>+[15]ENERO!F135+[15]FEBRERO!F135+[15]MARZO!F135+[15]ABRIL!F135+[15]MAYO!F135+[15]JUNIO!F135+[15]JULIO!F135+[15]AGOSTO!F135+[15]SEPTIEMBRE!F135+[15]OCTUBRE!F135+[15]NOVIEMBRE!F135+[15]DICIEMBRE!F135</f>
        <v>1502.3365584778153</v>
      </c>
      <c r="G137" s="21">
        <f>+[15]ENERO!G135+[15]FEBRERO!G135+[15]MARZO!G135+[15]ABRIL!G135+[15]MAYO!G135+[15]JUNIO!G135+[15]JULIO!G135+[15]AGOSTO!G135+[15]SEPTIEMBRE!G135+[15]OCTUBRE!G135+[15]NOVIEMBRE!G135+[15]DICIEMBRE!G135</f>
        <v>0</v>
      </c>
      <c r="H137" s="21">
        <f>+[15]ENERO!H135+[15]FEBRERO!H135+[15]MARZO!H135+[15]ABRIL!H135+[15]MAYO!H135+[15]JUNIO!H135+[15]JULIO!H135+[15]AGOSTO!H135+[15]SEPTIEMBRE!H135+[15]OCTUBRE!H135+[15]NOVIEMBRE!H135+[15]DICIEMBRE!H135</f>
        <v>0</v>
      </c>
      <c r="I137" s="21">
        <f>+[15]ENERO!I135+[15]FEBRERO!I135+[15]MARZO!I135+[15]ABRIL!I135+[15]MAYO!I135+[15]JUNIO!I135+[15]JULIO!I135+[15]AGOSTO!I135+[15]SEPTIEMBRE!I135+[15]OCTUBRE!I135+[15]NOVIEMBRE!I135+[15]DICIEMBRE!I135</f>
        <v>290</v>
      </c>
      <c r="J137" s="22">
        <f t="shared" si="3"/>
        <v>3412.3040540540542</v>
      </c>
      <c r="K137" s="104"/>
      <c r="L137" s="92"/>
      <c r="M137" s="105"/>
      <c r="N137" s="95"/>
      <c r="O137" s="95"/>
    </row>
    <row r="138" spans="1:15" ht="20.100000000000001" customHeight="1" x14ac:dyDescent="0.25">
      <c r="A138" s="78" t="s">
        <v>103</v>
      </c>
      <c r="B138" s="21">
        <f>+[15]ENERO!B136+[15]FEBRERO!B136+[15]MARZO!B136+[15]ABRIL!B136+[15]MAYO!B136+[15]JUNIO!B136+[15]JULIO!B136+[15]AGOSTO!B136+[15]SEPTIEMBRE!B136+[15]OCTUBRE!B136+[15]NOVIEMBRE!B136+[15]DICIEMBRE!B136</f>
        <v>1568.8197427498578</v>
      </c>
      <c r="C138" s="21">
        <f>+[15]ENERO!C136+[15]FEBRERO!C136+[15]MARZO!C136+[15]ABRIL!C136+[15]MAYO!C136+[15]JUNIO!C136+[15]JULIO!C136+[15]AGOSTO!C136+[15]SEPTIEMBRE!C136+[15]OCTUBRE!C136+[15]NOVIEMBRE!C136+[15]DICIEMBRE!C136</f>
        <v>89.678393436908422</v>
      </c>
      <c r="D138" s="21">
        <f>+[15]ENERO!D136+[15]FEBRERO!D136+[15]MARZO!D136+[15]ABRIL!D136+[15]MAYO!D136+[15]JUNIO!D136+[15]JULIO!D136+[15]AGOSTO!D136+[15]SEPTIEMBRE!D136+[15]OCTUBRE!D136+[15]NOVIEMBRE!D136+[15]DICIEMBRE!D136</f>
        <v>8</v>
      </c>
      <c r="E138" s="21">
        <f>+[15]ENERO!E136+[15]FEBRERO!E136+[15]MARZO!E136+[15]ABRIL!E136+[15]MAYO!E136+[15]JUNIO!E136+[15]JULIO!E136+[15]AGOSTO!E136+[15]SEPTIEMBRE!E136+[15]OCTUBRE!E136+[15]NOVIEMBRE!E136+[15]DICIEMBRE!E136</f>
        <v>323.27513227513225</v>
      </c>
      <c r="F138" s="21">
        <f>+[15]ENERO!F136+[15]FEBRERO!F136+[15]MARZO!F136+[15]ABRIL!F136+[15]MAYO!F136+[15]JUNIO!F136+[15]JULIO!F136+[15]AGOSTO!F136+[15]SEPTIEMBRE!F136+[15]OCTUBRE!F136+[15]NOVIEMBRE!F136+[15]DICIEMBRE!F136</f>
        <v>260</v>
      </c>
      <c r="G138" s="21">
        <f>+[15]ENERO!G136+[15]FEBRERO!G136+[15]MARZO!G136+[15]ABRIL!G136+[15]MAYO!G136+[15]JUNIO!G136+[15]JULIO!G136+[15]AGOSTO!G136+[15]SEPTIEMBRE!G136+[15]OCTUBRE!G136+[15]NOVIEMBRE!G136+[15]DICIEMBRE!G136</f>
        <v>1245.4307786829543</v>
      </c>
      <c r="H138" s="21">
        <f>+[15]ENERO!H136+[15]FEBRERO!H136+[15]MARZO!H136+[15]ABRIL!H136+[15]MAYO!H136+[15]JUNIO!H136+[15]JULIO!H136+[15]AGOSTO!H136+[15]SEPTIEMBRE!H136+[15]OCTUBRE!H136+[15]NOVIEMBRE!H136+[15]DICIEMBRE!H136</f>
        <v>0</v>
      </c>
      <c r="I138" s="21">
        <f>+[15]ENERO!I136+[15]FEBRERO!I136+[15]MARZO!I136+[15]ABRIL!I136+[15]MAYO!I136+[15]JUNIO!I136+[15]JULIO!I136+[15]AGOSTO!I136+[15]SEPTIEMBRE!I136+[15]OCTUBRE!I136+[15]NOVIEMBRE!I136+[15]DICIEMBRE!I136</f>
        <v>358.79595285514768</v>
      </c>
      <c r="J138" s="22">
        <f t="shared" si="3"/>
        <v>3854.0000000000005</v>
      </c>
      <c r="K138" s="104"/>
      <c r="L138" s="92"/>
      <c r="M138" s="105"/>
      <c r="N138" s="95"/>
      <c r="O138" s="95"/>
    </row>
    <row r="139" spans="1:15" ht="20.100000000000001" customHeight="1" x14ac:dyDescent="0.25">
      <c r="A139" s="78" t="s">
        <v>104</v>
      </c>
      <c r="B139" s="21">
        <f>+[15]ENERO!B137+[15]FEBRERO!B137+[15]MARZO!B137+[15]ABRIL!B137+[15]MAYO!B137+[15]JUNIO!B137+[15]JULIO!B137+[15]AGOSTO!B137+[15]SEPTIEMBRE!B137+[15]OCTUBRE!B137+[15]NOVIEMBRE!B137+[15]DICIEMBRE!B137</f>
        <v>81.716405590589744</v>
      </c>
      <c r="C139" s="21">
        <f>+[15]ENERO!C137+[15]FEBRERO!C137+[15]MARZO!C137+[15]ABRIL!C137+[15]MAYO!C137+[15]JUNIO!C137+[15]JULIO!C137+[15]AGOSTO!C137+[15]SEPTIEMBRE!C137+[15]OCTUBRE!C137+[15]NOVIEMBRE!C137+[15]DICIEMBRE!C137</f>
        <v>43.730344924453718</v>
      </c>
      <c r="D139" s="21">
        <f>+[15]ENERO!D137+[15]FEBRERO!D137+[15]MARZO!D137+[15]ABRIL!D137+[15]MAYO!D137+[15]JUNIO!D137+[15]JULIO!D137+[15]AGOSTO!D137+[15]SEPTIEMBRE!D137+[15]OCTUBRE!D137+[15]NOVIEMBRE!D137+[15]DICIEMBRE!D137</f>
        <v>3.9508196721311477</v>
      </c>
      <c r="E139" s="21">
        <f>+[15]ENERO!E137+[15]FEBRERO!E137+[15]MARZO!E137+[15]ABRIL!E137+[15]MAYO!E137+[15]JUNIO!E137+[15]JULIO!E137+[15]AGOSTO!E137+[15]SEPTIEMBRE!E137+[15]OCTUBRE!E137+[15]NOVIEMBRE!E137+[15]DICIEMBRE!E137</f>
        <v>1562.2913830209477</v>
      </c>
      <c r="F139" s="21">
        <f>+[15]ENERO!F137+[15]FEBRERO!F137+[15]MARZO!F137+[15]ABRIL!F137+[15]MAYO!F137+[15]JUNIO!F137+[15]JULIO!F137+[15]AGOSTO!F137+[15]SEPTIEMBRE!F137+[15]OCTUBRE!F137+[15]NOVIEMBRE!F137+[15]DICIEMBRE!F137</f>
        <v>87</v>
      </c>
      <c r="G139" s="21">
        <f>+[15]ENERO!G137+[15]FEBRERO!G137+[15]MARZO!G137+[15]ABRIL!G137+[15]MAYO!G137+[15]JUNIO!G137+[15]JULIO!G137+[15]AGOSTO!G137+[15]SEPTIEMBRE!G137+[15]OCTUBRE!G137+[15]NOVIEMBRE!G137+[15]DICIEMBRE!G137</f>
        <v>0</v>
      </c>
      <c r="H139" s="21">
        <f>+[15]ENERO!H137+[15]FEBRERO!H137+[15]MARZO!H137+[15]ABRIL!H137+[15]MAYO!H137+[15]JUNIO!H137+[15]JULIO!H137+[15]AGOSTO!H137+[15]SEPTIEMBRE!H137+[15]OCTUBRE!H137+[15]NOVIEMBRE!H137+[15]DICIEMBRE!H137</f>
        <v>389.56603511412766</v>
      </c>
      <c r="I139" s="21">
        <f>+[15]ENERO!I137+[15]FEBRERO!I137+[15]MARZO!I137+[15]ABRIL!I137+[15]MAYO!I137+[15]JUNIO!I137+[15]JULIO!I137+[15]AGOSTO!I137+[15]SEPTIEMBRE!I137+[15]OCTUBRE!I137+[15]NOVIEMBRE!I137+[15]DICIEMBRE!I137</f>
        <v>2153.74501167775</v>
      </c>
      <c r="J139" s="22">
        <f t="shared" si="3"/>
        <v>4322</v>
      </c>
      <c r="K139" s="104"/>
      <c r="L139" s="92"/>
      <c r="M139" s="105"/>
      <c r="N139" s="95"/>
      <c r="O139" s="95"/>
    </row>
    <row r="140" spans="1:15" ht="20.100000000000001" customHeight="1" x14ac:dyDescent="0.25">
      <c r="A140" s="78" t="s">
        <v>105</v>
      </c>
      <c r="B140" s="21">
        <f>+[15]ENERO!B138+[15]FEBRERO!B138+[15]MARZO!B138+[15]ABRIL!B138+[15]MAYO!B138+[15]JUNIO!B138+[15]JULIO!B138+[15]AGOSTO!B138+[15]SEPTIEMBRE!B138+[15]OCTUBRE!B138+[15]NOVIEMBRE!B138+[15]DICIEMBRE!B138</f>
        <v>873.07675289774579</v>
      </c>
      <c r="C140" s="21">
        <f>+[15]ENERO!C138+[15]FEBRERO!C138+[15]MARZO!C138+[15]ABRIL!C138+[15]MAYO!C138+[15]JUNIO!C138+[15]JULIO!C138+[15]AGOSTO!C138+[15]SEPTIEMBRE!C138+[15]OCTUBRE!C138+[15]NOVIEMBRE!C138+[15]DICIEMBRE!C138</f>
        <v>63.689425982434507</v>
      </c>
      <c r="D140" s="21">
        <f>+[15]ENERO!D138+[15]FEBRERO!D138+[15]MARZO!D138+[15]ABRIL!D138+[15]MAYO!D138+[15]JUNIO!D138+[15]JULIO!D138+[15]AGOSTO!D138+[15]SEPTIEMBRE!D138+[15]OCTUBRE!D138+[15]NOVIEMBRE!D138+[15]DICIEMBRE!D138</f>
        <v>2135.6098829963589</v>
      </c>
      <c r="E140" s="21">
        <f>+[15]ENERO!E138+[15]FEBRERO!E138+[15]MARZO!E138+[15]ABRIL!E138+[15]MAYO!E138+[15]JUNIO!E138+[15]JULIO!E138+[15]AGOSTO!E138+[15]SEPTIEMBRE!E138+[15]OCTUBRE!E138+[15]NOVIEMBRE!E138+[15]DICIEMBRE!E138</f>
        <v>204.15831367924528</v>
      </c>
      <c r="F140" s="21">
        <f>+[15]ENERO!F138+[15]FEBRERO!F138+[15]MARZO!F138+[15]ABRIL!F138+[15]MAYO!F138+[15]JUNIO!F138+[15]JULIO!F138+[15]AGOSTO!F138+[15]SEPTIEMBRE!F138+[15]OCTUBRE!F138+[15]NOVIEMBRE!F138+[15]DICIEMBRE!F138</f>
        <v>40620.212325529516</v>
      </c>
      <c r="G140" s="21">
        <f>+[15]ENERO!G138+[15]FEBRERO!G138+[15]MARZO!G138+[15]ABRIL!G138+[15]MAYO!G138+[15]JUNIO!G138+[15]JULIO!G138+[15]AGOSTO!G138+[15]SEPTIEMBRE!G138+[15]OCTUBRE!G138+[15]NOVIEMBRE!G138+[15]DICIEMBRE!G138</f>
        <v>2589.706532028531</v>
      </c>
      <c r="H140" s="21">
        <f>+[15]ENERO!H138+[15]FEBRERO!H138+[15]MARZO!H138+[15]ABRIL!H138+[15]MAYO!H138+[15]JUNIO!H138+[15]JULIO!H138+[15]AGOSTO!H138+[15]SEPTIEMBRE!H138+[15]OCTUBRE!H138+[15]NOVIEMBRE!H138+[15]DICIEMBRE!H138</f>
        <v>3819.2445671369424</v>
      </c>
      <c r="I140" s="21">
        <f>+[15]ENERO!I138+[15]FEBRERO!I138+[15]MARZO!I138+[15]ABRIL!I138+[15]MAYO!I138+[15]JUNIO!I138+[15]JULIO!I138+[15]AGOSTO!I138+[15]SEPTIEMBRE!I138+[15]OCTUBRE!I138+[15]NOVIEMBRE!I138+[15]DICIEMBRE!I138</f>
        <v>13471.302199749232</v>
      </c>
      <c r="J140" s="22">
        <f t="shared" si="3"/>
        <v>63777.000000000007</v>
      </c>
      <c r="K140" s="104"/>
      <c r="L140" s="92"/>
      <c r="M140" s="105"/>
      <c r="N140" s="95"/>
      <c r="O140" s="95"/>
    </row>
    <row r="141" spans="1:15" ht="20.100000000000001" customHeight="1" x14ac:dyDescent="0.25">
      <c r="A141" s="78" t="s">
        <v>106</v>
      </c>
      <c r="B141" s="21">
        <f>+[15]ENERO!B139+[15]FEBRERO!B139+[15]MARZO!B139+[15]ABRIL!B139+[15]MAYO!B139+[15]JUNIO!B139+[15]JULIO!B139+[15]AGOSTO!B139+[15]SEPTIEMBRE!B139+[15]OCTUBRE!B139+[15]NOVIEMBRE!B139+[15]DICIEMBRE!B139</f>
        <v>2164.9866313432567</v>
      </c>
      <c r="C141" s="21">
        <f>+[15]ENERO!C139+[15]FEBRERO!C139+[15]MARZO!C139+[15]ABRIL!C139+[15]MAYO!C139+[15]JUNIO!C139+[15]JULIO!C139+[15]AGOSTO!C139+[15]SEPTIEMBRE!C139+[15]OCTUBRE!C139+[15]NOVIEMBRE!C139+[15]DICIEMBRE!C139</f>
        <v>1803.8761571709479</v>
      </c>
      <c r="D141" s="21">
        <f>+[15]ENERO!D139+[15]FEBRERO!D139+[15]MARZO!D139+[15]ABRIL!D139+[15]MAYO!D139+[15]JUNIO!D139+[15]JULIO!D139+[15]AGOSTO!D139+[15]SEPTIEMBRE!D139+[15]OCTUBRE!D139+[15]NOVIEMBRE!D139+[15]DICIEMBRE!D139</f>
        <v>8080.0920789246711</v>
      </c>
      <c r="E141" s="21">
        <f>+[15]ENERO!E139+[15]FEBRERO!E139+[15]MARZO!E139+[15]ABRIL!E139+[15]MAYO!E139+[15]JUNIO!E139+[15]JULIO!E139+[15]AGOSTO!E139+[15]SEPTIEMBRE!E139+[15]OCTUBRE!E139+[15]NOVIEMBRE!E139+[15]DICIEMBRE!E139</f>
        <v>66.541236097290209</v>
      </c>
      <c r="F141" s="21">
        <f>+[15]ENERO!F139+[15]FEBRERO!F139+[15]MARZO!F139+[15]ABRIL!F139+[15]MAYO!F139+[15]JUNIO!F139+[15]JULIO!F139+[15]AGOSTO!F139+[15]SEPTIEMBRE!F139+[15]OCTUBRE!F139+[15]NOVIEMBRE!F139+[15]DICIEMBRE!F139</f>
        <v>2154.5592484957638</v>
      </c>
      <c r="G141" s="21">
        <f>+[15]ENERO!G139+[15]FEBRERO!G139+[15]MARZO!G139+[15]ABRIL!G139+[15]MAYO!G139+[15]JUNIO!G139+[15]JULIO!G139+[15]AGOSTO!G139+[15]SEPTIEMBRE!G139+[15]OCTUBRE!G139+[15]NOVIEMBRE!G139+[15]DICIEMBRE!G139</f>
        <v>2618.2796629809677</v>
      </c>
      <c r="H141" s="21">
        <f>+[15]ENERO!H139+[15]FEBRERO!H139+[15]MARZO!H139+[15]ABRIL!H139+[15]MAYO!H139+[15]JUNIO!H139+[15]JULIO!H139+[15]AGOSTO!H139+[15]SEPTIEMBRE!H139+[15]OCTUBRE!H139+[15]NOVIEMBRE!H139+[15]DICIEMBRE!H139</f>
        <v>220.3160313281679</v>
      </c>
      <c r="I141" s="21">
        <f>+[15]ENERO!I139+[15]FEBRERO!I139+[15]MARZO!I139+[15]ABRIL!I139+[15]MAYO!I139+[15]JUNIO!I139+[15]JULIO!I139+[15]AGOSTO!I139+[15]SEPTIEMBRE!I139+[15]OCTUBRE!I139+[15]NOVIEMBRE!I139+[15]DICIEMBRE!I139</f>
        <v>612.34895365893499</v>
      </c>
      <c r="J141" s="22">
        <f t="shared" si="3"/>
        <v>17721</v>
      </c>
      <c r="K141" s="104"/>
      <c r="L141" s="92"/>
      <c r="M141" s="105"/>
      <c r="N141" s="95"/>
      <c r="O141" s="95"/>
    </row>
    <row r="142" spans="1:15" ht="20.100000000000001" customHeight="1" x14ac:dyDescent="0.25">
      <c r="A142" s="78" t="s">
        <v>107</v>
      </c>
      <c r="B142" s="21">
        <f>+[15]ENERO!B140+[15]FEBRERO!B140+[15]MARZO!B140+[15]ABRIL!B140+[15]MAYO!B140+[15]JUNIO!B140+[15]JULIO!B140+[15]AGOSTO!B140+[15]SEPTIEMBRE!B140+[15]OCTUBRE!B140+[15]NOVIEMBRE!B140+[15]DICIEMBRE!B140</f>
        <v>122.00287772213515</v>
      </c>
      <c r="C142" s="21">
        <f>+[15]ENERO!C140+[15]FEBRERO!C140+[15]MARZO!C140+[15]ABRIL!C140+[15]MAYO!C140+[15]JUNIO!C140+[15]JULIO!C140+[15]AGOSTO!C140+[15]SEPTIEMBRE!C140+[15]OCTUBRE!C140+[15]NOVIEMBRE!C140+[15]DICIEMBRE!C140</f>
        <v>193.09698084106179</v>
      </c>
      <c r="D142" s="21">
        <f>+[15]ENERO!D140+[15]FEBRERO!D140+[15]MARZO!D140+[15]ABRIL!D140+[15]MAYO!D140+[15]JUNIO!D140+[15]JULIO!D140+[15]AGOSTO!D140+[15]SEPTIEMBRE!D140+[15]OCTUBRE!D140+[15]NOVIEMBRE!D140+[15]DICIEMBRE!D140</f>
        <v>49.364199014541519</v>
      </c>
      <c r="E142" s="21">
        <f>+[15]ENERO!E140+[15]FEBRERO!E140+[15]MARZO!E140+[15]ABRIL!E140+[15]MAYO!E140+[15]JUNIO!E140+[15]JULIO!E140+[15]AGOSTO!E140+[15]SEPTIEMBRE!E140+[15]OCTUBRE!E140+[15]NOVIEMBRE!E140+[15]DICIEMBRE!E140</f>
        <v>15</v>
      </c>
      <c r="F142" s="21">
        <f>+[15]ENERO!F140+[15]FEBRERO!F140+[15]MARZO!F140+[15]ABRIL!F140+[15]MAYO!F140+[15]JUNIO!F140+[15]JULIO!F140+[15]AGOSTO!F140+[15]SEPTIEMBRE!F140+[15]OCTUBRE!F140+[15]NOVIEMBRE!F140+[15]DICIEMBRE!F140</f>
        <v>0</v>
      </c>
      <c r="G142" s="21">
        <f>+[15]ENERO!G140+[15]FEBRERO!G140+[15]MARZO!G140+[15]ABRIL!G140+[15]MAYO!G140+[15]JUNIO!G140+[15]JULIO!G140+[15]AGOSTO!G140+[15]SEPTIEMBRE!G140+[15]OCTUBRE!G140+[15]NOVIEMBRE!G140+[15]DICIEMBRE!G140</f>
        <v>478.24766707723762</v>
      </c>
      <c r="H142" s="21">
        <f>+[15]ENERO!H140+[15]FEBRERO!H140+[15]MARZO!H140+[15]ABRIL!H140+[15]MAYO!H140+[15]JUNIO!H140+[15]JULIO!H140+[15]AGOSTO!H140+[15]SEPTIEMBRE!H140+[15]OCTUBRE!H140+[15]NOVIEMBRE!H140+[15]DICIEMBRE!H140</f>
        <v>5.2070063694267521</v>
      </c>
      <c r="I142" s="21">
        <f>+[15]ENERO!I140+[15]FEBRERO!I140+[15]MARZO!I140+[15]ABRIL!I140+[15]MAYO!I140+[15]JUNIO!I140+[15]JULIO!I140+[15]AGOSTO!I140+[15]SEPTIEMBRE!I140+[15]OCTUBRE!I140+[15]NOVIEMBRE!I140+[15]DICIEMBRE!I140</f>
        <v>549.08126897559714</v>
      </c>
      <c r="J142" s="22">
        <f t="shared" si="3"/>
        <v>1412</v>
      </c>
      <c r="K142" s="104"/>
      <c r="L142" s="92"/>
      <c r="M142" s="105"/>
      <c r="N142" s="95"/>
      <c r="O142" s="95"/>
    </row>
    <row r="143" spans="1:15" ht="20.100000000000001" customHeight="1" x14ac:dyDescent="0.25">
      <c r="A143" s="78" t="s">
        <v>108</v>
      </c>
      <c r="B143" s="21">
        <f>+[15]ENERO!B141+[15]FEBRERO!B141+[15]MARZO!B141+[15]ABRIL!B141+[15]MAYO!B141+[15]JUNIO!B141+[15]JULIO!B141+[15]AGOSTO!B141+[15]SEPTIEMBRE!B141+[15]OCTUBRE!B141+[15]NOVIEMBRE!B141+[15]DICIEMBRE!B141</f>
        <v>8394.0851958476687</v>
      </c>
      <c r="C143" s="21">
        <f>+[15]ENERO!C141+[15]FEBRERO!C141+[15]MARZO!C141+[15]ABRIL!C141+[15]MAYO!C141+[15]JUNIO!C141+[15]JULIO!C141+[15]AGOSTO!C141+[15]SEPTIEMBRE!C141+[15]OCTUBRE!C141+[15]NOVIEMBRE!C141+[15]DICIEMBRE!C141</f>
        <v>3385.8587367724322</v>
      </c>
      <c r="D143" s="21">
        <f>+[15]ENERO!D141+[15]FEBRERO!D141+[15]MARZO!D141+[15]ABRIL!D141+[15]MAYO!D141+[15]JUNIO!D141+[15]JULIO!D141+[15]AGOSTO!D141+[15]SEPTIEMBRE!D141+[15]OCTUBRE!D141+[15]NOVIEMBRE!D141+[15]DICIEMBRE!D141</f>
        <v>291.61763831449599</v>
      </c>
      <c r="E143" s="21">
        <f>+[15]ENERO!E141+[15]FEBRERO!E141+[15]MARZO!E141+[15]ABRIL!E141+[15]MAYO!E141+[15]JUNIO!E141+[15]JULIO!E141+[15]AGOSTO!E141+[15]SEPTIEMBRE!E141+[15]OCTUBRE!E141+[15]NOVIEMBRE!E141+[15]DICIEMBRE!E141</f>
        <v>27538.492742913102</v>
      </c>
      <c r="F143" s="21">
        <f>+[15]ENERO!F141+[15]FEBRERO!F141+[15]MARZO!F141+[15]ABRIL!F141+[15]MAYO!F141+[15]JUNIO!F141+[15]JULIO!F141+[15]AGOSTO!F141+[15]SEPTIEMBRE!F141+[15]OCTUBRE!F141+[15]NOVIEMBRE!F141+[15]DICIEMBRE!F141</f>
        <v>9379.3507495280646</v>
      </c>
      <c r="G143" s="21">
        <f>+[15]ENERO!G141+[15]FEBRERO!G141+[15]MARZO!G141+[15]ABRIL!G141+[15]MAYO!G141+[15]JUNIO!G141+[15]JULIO!G141+[15]AGOSTO!G141+[15]SEPTIEMBRE!G141+[15]OCTUBRE!G141+[15]NOVIEMBRE!G141+[15]DICIEMBRE!G141</f>
        <v>155.59413076579671</v>
      </c>
      <c r="H143" s="21">
        <f>+[15]ENERO!H141+[15]FEBRERO!H141+[15]MARZO!H141+[15]ABRIL!H141+[15]MAYO!H141+[15]JUNIO!H141+[15]JULIO!H141+[15]AGOSTO!H141+[15]SEPTIEMBRE!H141+[15]OCTUBRE!H141+[15]NOVIEMBRE!H141+[15]DICIEMBRE!H141</f>
        <v>0</v>
      </c>
      <c r="I143" s="21">
        <f>+[15]ENERO!I141+[15]FEBRERO!I141+[15]MARZO!I141+[15]ABRIL!I141+[15]MAYO!I141+[15]JUNIO!I141+[15]JULIO!I141+[15]AGOSTO!I141+[15]SEPTIEMBRE!I141+[15]OCTUBRE!I141+[15]NOVIEMBRE!I141+[15]DICIEMBRE!I141</f>
        <v>4602.000805858439</v>
      </c>
      <c r="J143" s="22">
        <f t="shared" si="3"/>
        <v>53747</v>
      </c>
      <c r="K143" s="104"/>
      <c r="L143" s="92"/>
      <c r="M143" s="105"/>
      <c r="N143" s="95"/>
      <c r="O143" s="95"/>
    </row>
    <row r="144" spans="1:15" ht="20.100000000000001" customHeight="1" x14ac:dyDescent="0.25">
      <c r="A144" s="78" t="s">
        <v>54</v>
      </c>
      <c r="B144" s="21">
        <v>25480</v>
      </c>
      <c r="C144" s="21">
        <v>21540</v>
      </c>
      <c r="D144" s="21">
        <v>5201212</v>
      </c>
      <c r="E144" s="21">
        <v>23101</v>
      </c>
      <c r="F144" s="21">
        <v>23215</v>
      </c>
      <c r="G144" s="21">
        <v>21214</v>
      </c>
      <c r="H144" s="21">
        <v>19584</v>
      </c>
      <c r="I144" s="21">
        <v>32154</v>
      </c>
      <c r="J144" s="22">
        <v>447291</v>
      </c>
      <c r="K144" s="104"/>
      <c r="L144" s="92"/>
      <c r="M144" s="105"/>
      <c r="N144" s="95"/>
      <c r="O144" s="95"/>
    </row>
    <row r="145" spans="1:20" ht="20.100000000000001" customHeight="1" x14ac:dyDescent="0.25">
      <c r="A145" s="78" t="s">
        <v>55</v>
      </c>
      <c r="B145" s="21">
        <v>36020</v>
      </c>
      <c r="C145" s="21">
        <v>79096</v>
      </c>
      <c r="D145" s="21">
        <f>(+[15]ENERO!D143+[15]FEBRERO!D143+[15]MARZO!D143+[15]ABRIL!D143+[15]MAYO!D143+[15]JUNIO!D143+[15]JULIO!D143+[15]AGOSTO!D143+[15]SEPTIEMBRE!D143+[15]OCTUBRE!D143+[15]NOVIEMBRE!D143+[15]DICIEMBRE!D143)/12</f>
        <v>55892.594734211772</v>
      </c>
      <c r="E145" s="21">
        <f>(+[15]ENERO!E143+[15]FEBRERO!E143+[15]MARZO!E143+[15]ABRIL!E143+[15]MAYO!E143+[15]JUNIO!E143+[15]JULIO!E143+[15]AGOSTO!E143+[15]SEPTIEMBRE!E143+[15]OCTUBRE!E143+[15]NOVIEMBRE!E143+[15]DICIEMBRE!E143)/12</f>
        <v>409978.58333333331</v>
      </c>
      <c r="F145" s="21">
        <f>(+[15]ENERO!F143+[15]FEBRERO!F143+[15]MARZO!F143+[15]ABRIL!F143+[15]MAYO!F143+[15]JUNIO!F143+[15]JULIO!F143+[15]AGOSTO!F143+[15]SEPTIEMBRE!F143+[15]OCTUBRE!F143+[15]NOVIEMBRE!F143+[15]DICIEMBRE!F143)/12</f>
        <v>30420.920968582719</v>
      </c>
      <c r="G145" s="21">
        <f>(+[15]ENERO!G143+[15]FEBRERO!G143+[15]MARZO!G143+[15]ABRIL!G143+[15]MAYO!G143+[15]JUNIO!G143+[15]JULIO!G143+[15]AGOSTO!G143+[15]SEPTIEMBRE!G143+[15]OCTUBRE!G143+[15]NOVIEMBRE!G143+[15]DICIEMBRE!G143)/12</f>
        <v>68220.29555912505</v>
      </c>
      <c r="H145" s="21">
        <f>(+[15]ENERO!H143+[15]FEBRERO!H143+[15]MARZO!H143+[15]ABRIL!H143+[15]MAYO!H143+[15]JUNIO!H143+[15]JULIO!H143+[15]AGOSTO!H143+[15]SEPTIEMBRE!H143+[15]OCTUBRE!H143+[15]NOVIEMBRE!H143+[15]DICIEMBRE!H143)/12</f>
        <v>25525.682184126603</v>
      </c>
      <c r="I145" s="21">
        <f>(+[15]ENERO!I143+[15]FEBRERO!I143+[15]MARZO!I143+[15]ABRIL!I143+[15]MAYO!I143+[15]JUNIO!I143+[15]JULIO!I143+[15]AGOSTO!I143+[15]SEPTIEMBRE!I143+[15]OCTUBRE!I143+[15]NOVIEMBRE!I143+[15]DICIEMBRE!I143)/12</f>
        <v>12103.920214583757</v>
      </c>
      <c r="J145" s="22">
        <v>716369</v>
      </c>
      <c r="K145" s="104"/>
      <c r="L145" s="92"/>
      <c r="M145" s="105"/>
      <c r="N145" s="95"/>
      <c r="O145" s="95"/>
    </row>
    <row r="146" spans="1:20" ht="15" customHeight="1" thickBot="1" x14ac:dyDescent="0.4">
      <c r="A146" s="103" t="s">
        <v>10</v>
      </c>
      <c r="B146" s="67">
        <f t="shared" ref="B146:J146" si="4">SUM(B84:B145)</f>
        <v>482988.28335852094</v>
      </c>
      <c r="C146" s="67">
        <f t="shared" si="4"/>
        <v>5347077.6922358787</v>
      </c>
      <c r="D146" s="67">
        <f t="shared" si="4"/>
        <v>6263752.5637593307</v>
      </c>
      <c r="E146" s="67">
        <f t="shared" si="4"/>
        <v>1795493.4570208073</v>
      </c>
      <c r="F146" s="67">
        <f t="shared" si="4"/>
        <v>877514.51288279763</v>
      </c>
      <c r="G146" s="67">
        <f t="shared" si="4"/>
        <v>618357.23641948227</v>
      </c>
      <c r="H146" s="67">
        <f t="shared" si="4"/>
        <v>1232294.7064111819</v>
      </c>
      <c r="I146" s="67">
        <f t="shared" si="4"/>
        <v>733848.90938622586</v>
      </c>
      <c r="J146" s="68">
        <f t="shared" si="4"/>
        <v>9643166.2382691838</v>
      </c>
      <c r="K146" s="88"/>
      <c r="L146" s="92"/>
      <c r="M146" s="94"/>
      <c r="N146" s="95"/>
      <c r="O146" s="95"/>
    </row>
    <row r="147" spans="1:20" s="83" customFormat="1" ht="21" x14ac:dyDescent="0.35">
      <c r="A147" s="185" t="s">
        <v>254</v>
      </c>
      <c r="B147" s="194"/>
      <c r="C147" s="194"/>
      <c r="D147" s="194"/>
      <c r="E147" s="194"/>
      <c r="F147" s="192" t="s">
        <v>253</v>
      </c>
      <c r="G147" s="187"/>
      <c r="H147" s="194"/>
      <c r="I147" s="194"/>
      <c r="J147" s="194"/>
      <c r="K147" s="88"/>
      <c r="L147" s="92"/>
      <c r="M147" s="37"/>
      <c r="N147" s="37"/>
      <c r="O147" s="73"/>
      <c r="P147" s="93"/>
      <c r="Q147" s="93"/>
      <c r="R147" s="197"/>
      <c r="S147" s="197"/>
      <c r="T147" s="197"/>
    </row>
    <row r="148" spans="1:20" s="83" customFormat="1" ht="12" customHeight="1" x14ac:dyDescent="0.35">
      <c r="A148" s="185" t="s">
        <v>255</v>
      </c>
      <c r="B148" s="187"/>
      <c r="C148" s="187"/>
      <c r="D148" s="187"/>
      <c r="E148" s="187"/>
      <c r="F148" s="251"/>
      <c r="G148" s="251"/>
      <c r="H148" s="251"/>
      <c r="I148" s="251"/>
      <c r="J148" s="251"/>
      <c r="K148" s="88"/>
      <c r="L148" s="92"/>
      <c r="M148" s="91"/>
      <c r="N148" s="91"/>
      <c r="O148" s="73"/>
      <c r="P148" s="93"/>
      <c r="Q148" s="93"/>
      <c r="R148" s="197"/>
      <c r="S148" s="197"/>
      <c r="T148" s="197"/>
    </row>
    <row r="149" spans="1:20" s="83" customFormat="1" ht="14.25" customHeight="1" x14ac:dyDescent="0.35">
      <c r="A149" s="252" t="s">
        <v>256</v>
      </c>
      <c r="B149" s="252"/>
      <c r="C149" s="252"/>
      <c r="D149" s="252"/>
      <c r="E149" s="252"/>
      <c r="F149" s="251"/>
      <c r="G149" s="251"/>
      <c r="H149" s="251"/>
      <c r="I149" s="251"/>
      <c r="J149" s="251"/>
      <c r="K149" s="88"/>
      <c r="L149" s="92"/>
      <c r="M149" s="91"/>
      <c r="N149" s="91"/>
      <c r="O149" s="73"/>
      <c r="P149" s="93"/>
      <c r="Q149" s="93"/>
      <c r="R149" s="197"/>
      <c r="S149" s="197"/>
      <c r="T149" s="197"/>
    </row>
    <row r="150" spans="1:20" ht="12" customHeight="1" x14ac:dyDescent="0.35">
      <c r="A150" s="187"/>
      <c r="B150" s="193"/>
      <c r="C150" s="193"/>
      <c r="D150" s="193"/>
      <c r="E150" s="193"/>
      <c r="F150" s="193"/>
      <c r="G150" s="193"/>
      <c r="H150" s="193"/>
      <c r="I150" s="193"/>
      <c r="J150" s="193"/>
      <c r="K150" s="88"/>
      <c r="L150" s="94"/>
      <c r="M150" s="94"/>
      <c r="N150" s="95"/>
      <c r="O150" s="95"/>
    </row>
    <row r="151" spans="1:20" ht="21" x14ac:dyDescent="0.35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8"/>
      <c r="L151" s="94"/>
      <c r="M151" s="94"/>
      <c r="N151" s="95"/>
      <c r="O151" s="95"/>
    </row>
    <row r="152" spans="1:20" ht="21" x14ac:dyDescent="0.35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8"/>
      <c r="L152" s="94"/>
      <c r="M152" s="94"/>
      <c r="N152" s="95"/>
      <c r="O152" s="95"/>
    </row>
    <row r="153" spans="1:20" ht="21" x14ac:dyDescent="0.35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8"/>
      <c r="L153" s="94"/>
      <c r="M153" s="94"/>
      <c r="N153" s="95"/>
      <c r="O153" s="95"/>
    </row>
    <row r="154" spans="1:20" ht="21" x14ac:dyDescent="0.35">
      <c r="A154" s="240" t="s">
        <v>125</v>
      </c>
      <c r="B154" s="240"/>
      <c r="C154" s="240"/>
      <c r="D154" s="240"/>
      <c r="E154" s="240"/>
      <c r="F154" s="240"/>
      <c r="G154" s="240"/>
      <c r="H154" s="240"/>
      <c r="I154" s="240"/>
      <c r="J154" s="240"/>
      <c r="K154" s="88"/>
      <c r="L154" s="94"/>
      <c r="M154" s="94"/>
      <c r="N154" s="95"/>
      <c r="O154" s="95"/>
    </row>
    <row r="155" spans="1:20" ht="21" x14ac:dyDescent="0.35">
      <c r="A155" s="240" t="s">
        <v>87</v>
      </c>
      <c r="B155" s="240"/>
      <c r="C155" s="240"/>
      <c r="D155" s="240"/>
      <c r="E155" s="240"/>
      <c r="F155" s="240"/>
      <c r="G155" s="240"/>
      <c r="H155" s="240"/>
      <c r="I155" s="240"/>
      <c r="J155" s="240"/>
      <c r="K155" s="88"/>
      <c r="L155" s="94"/>
      <c r="M155" s="94"/>
      <c r="N155" s="95"/>
      <c r="O155" s="95"/>
    </row>
    <row r="156" spans="1:20" ht="21.75" thickBot="1" x14ac:dyDescent="0.4">
      <c r="A156" s="99"/>
      <c r="B156" s="85"/>
      <c r="C156" s="85"/>
      <c r="D156" s="85"/>
      <c r="E156" s="85"/>
      <c r="F156" s="85"/>
      <c r="G156" s="85"/>
      <c r="H156" s="85"/>
      <c r="I156" s="85"/>
      <c r="J156" s="85"/>
      <c r="K156" s="88"/>
      <c r="L156" s="94"/>
      <c r="M156" s="94"/>
      <c r="N156" s="95"/>
      <c r="O156" s="95"/>
    </row>
    <row r="157" spans="1:20" ht="19.5" customHeight="1" x14ac:dyDescent="0.35">
      <c r="A157" s="100" t="s">
        <v>1</v>
      </c>
      <c r="B157" s="101" t="s">
        <v>2</v>
      </c>
      <c r="C157" s="101" t="s">
        <v>3</v>
      </c>
      <c r="D157" s="101" t="s">
        <v>4</v>
      </c>
      <c r="E157" s="101" t="s">
        <v>5</v>
      </c>
      <c r="F157" s="101" t="s">
        <v>6</v>
      </c>
      <c r="G157" s="101" t="s">
        <v>7</v>
      </c>
      <c r="H157" s="101" t="s">
        <v>8</v>
      </c>
      <c r="I157" s="101" t="s">
        <v>9</v>
      </c>
      <c r="J157" s="102" t="s">
        <v>10</v>
      </c>
      <c r="K157" s="88"/>
      <c r="L157" s="94"/>
      <c r="M157" s="94"/>
      <c r="N157" s="95"/>
      <c r="O157" s="95"/>
    </row>
    <row r="158" spans="1:20" ht="20.100000000000001" customHeight="1" x14ac:dyDescent="0.35">
      <c r="A158" s="78" t="s">
        <v>11</v>
      </c>
      <c r="B158" s="21">
        <f>+[15]ENERO!B156+[15]FEBRERO!B156+[15]MARZO!B156+[15]ABRIL!B156+[15]MAYO!B156+[15]JUNIO!B156+[15]JULIO!B156+[15]AGOSTO!B156+[15]SEPTIEMBRE!B156+[15]OCTUBRE!B156+[15]NOVIEMBRE!B156+[15]DICIEMBRE!B156</f>
        <v>158313.92280134442</v>
      </c>
      <c r="C158" s="21">
        <f>+[15]ENERO!C156+[15]FEBRERO!C156+[15]MARZO!C156+[15]ABRIL!C156+[15]MAYO!C156+[15]JUNIO!C156+[15]JULIO!C156+[15]AGOSTO!C156+[15]SEPTIEMBRE!C156+[15]OCTUBRE!C156+[15]NOVIEMBRE!C156+[15]DICIEMBRE!C156</f>
        <v>6956155.4375990089</v>
      </c>
      <c r="D158" s="21">
        <f>+[15]ENERO!D156+[15]FEBRERO!D156+[15]MARZO!D156+[15]ABRIL!D156+[15]MAYO!D156+[15]JUNIO!D156+[15]JULIO!D156+[15]AGOSTO!D156+[15]SEPTIEMBRE!D156+[15]OCTUBRE!D156+[15]NOVIEMBRE!D156+[15]DICIEMBRE!D156</f>
        <v>3462879.9445683388</v>
      </c>
      <c r="E158" s="21">
        <f>+[15]ENERO!E156+[15]FEBRERO!E156+[15]MARZO!E156+[15]ABRIL!E156+[15]MAYO!E156+[15]JUNIO!E156+[15]JULIO!E156+[15]AGOSTO!E156+[15]SEPTIEMBRE!E156+[15]OCTUBRE!E156+[15]NOVIEMBRE!E156+[15]DICIEMBRE!E156</f>
        <v>1985345.1113852507</v>
      </c>
      <c r="F158" s="21">
        <f>+[15]ENERO!F156+[15]FEBRERO!F156+[15]MARZO!F156+[15]ABRIL!F156+[15]MAYO!F156+[15]JUNIO!F156+[15]JULIO!F156+[15]AGOSTO!F156+[15]SEPTIEMBRE!F156+[15]OCTUBRE!F156+[15]NOVIEMBRE!F156+[15]DICIEMBRE!F156</f>
        <v>210571.3714815015</v>
      </c>
      <c r="G158" s="21">
        <f>+[15]ENERO!G156+[15]FEBRERO!G156+[15]MARZO!G156+[15]ABRIL!G156+[15]MAYO!G156+[15]JUNIO!G156+[15]JULIO!G156+[15]AGOSTO!G156+[15]SEPTIEMBRE!G156+[15]OCTUBRE!G156+[15]NOVIEMBRE!G156+[15]DICIEMBRE!G156</f>
        <v>0</v>
      </c>
      <c r="H158" s="21">
        <f>+[15]ENERO!H156+[15]FEBRERO!H156+[15]MARZO!H156+[15]ABRIL!H156+[15]MAYO!H156+[15]JUNIO!H156+[15]JULIO!H156+[15]AGOSTO!H156+[15]SEPTIEMBRE!H156+[15]OCTUBRE!H156+[15]NOVIEMBRE!H156+[15]DICIEMBRE!H156</f>
        <v>418055.04102993221</v>
      </c>
      <c r="I158" s="21">
        <f>+[15]ENERO!I156+[15]FEBRERO!I156+[15]MARZO!I156+[15]ABRIL!I156+[15]MAYO!I156+[15]JUNIO!I156+[15]JULIO!I156+[15]AGOSTO!I156+[15]SEPTIEMBRE!I156+[15]OCTUBRE!I156+[15]NOVIEMBRE!I156+[15]DICIEMBRE!I156</f>
        <v>203610.17113462355</v>
      </c>
      <c r="J158" s="22">
        <f>SUM(B158:I158)</f>
        <v>13394931</v>
      </c>
      <c r="K158" s="104"/>
      <c r="L158" s="92"/>
      <c r="M158" s="94"/>
      <c r="N158" s="95"/>
      <c r="O158" s="95"/>
    </row>
    <row r="159" spans="1:20" ht="20.100000000000001" customHeight="1" x14ac:dyDescent="0.35">
      <c r="A159" s="78" t="s">
        <v>12</v>
      </c>
      <c r="B159" s="21">
        <f>+[15]ENERO!B157+[15]FEBRERO!B157+[15]MARZO!B157+[15]ABRIL!B157+[15]MAYO!B157+[15]JUNIO!B157+[15]JULIO!B157+[15]AGOSTO!B157+[15]SEPTIEMBRE!B157+[15]OCTUBRE!B157+[15]NOVIEMBRE!B157+[15]DICIEMBRE!B157</f>
        <v>69159.598428544734</v>
      </c>
      <c r="C159" s="21">
        <f>+[15]ENERO!C157+[15]FEBRERO!C157+[15]MARZO!C157+[15]ABRIL!C157+[15]MAYO!C157+[15]JUNIO!C157+[15]JULIO!C157+[15]AGOSTO!C157+[15]SEPTIEMBRE!C157+[15]OCTUBRE!C157+[15]NOVIEMBRE!C157+[15]DICIEMBRE!C157</f>
        <v>34469.077858785509</v>
      </c>
      <c r="D159" s="21">
        <f>+[15]ENERO!D157+[15]FEBRERO!D157+[15]MARZO!D157+[15]ABRIL!D157+[15]MAYO!D157+[15]JUNIO!D157+[15]JULIO!D157+[15]AGOSTO!D157+[15]SEPTIEMBRE!D157+[15]OCTUBRE!D157+[15]NOVIEMBRE!D157+[15]DICIEMBRE!D157</f>
        <v>41886.370429481467</v>
      </c>
      <c r="E159" s="21">
        <f>+[15]ENERO!E157+[15]FEBRERO!E157+[15]MARZO!E157+[15]ABRIL!E157+[15]MAYO!E157+[15]JUNIO!E157+[15]JULIO!E157+[15]AGOSTO!E157+[15]SEPTIEMBRE!E157+[15]OCTUBRE!E157+[15]NOVIEMBRE!E157+[15]DICIEMBRE!E157</f>
        <v>39714.571668900768</v>
      </c>
      <c r="F159" s="21">
        <f>+[15]ENERO!F157+[15]FEBRERO!F157+[15]MARZO!F157+[15]ABRIL!F157+[15]MAYO!F157+[15]JUNIO!F157+[15]JULIO!F157+[15]AGOSTO!F157+[15]SEPTIEMBRE!F157+[15]OCTUBRE!F157+[15]NOVIEMBRE!F157+[15]DICIEMBRE!F157</f>
        <v>54474.750200687791</v>
      </c>
      <c r="G159" s="21">
        <f>+[15]ENERO!G157+[15]FEBRERO!G157+[15]MARZO!G157+[15]ABRIL!G157+[15]MAYO!G157+[15]JUNIO!G157+[15]JULIO!G157+[15]AGOSTO!G157+[15]SEPTIEMBRE!G157+[15]OCTUBRE!G157+[15]NOVIEMBRE!G157+[15]DICIEMBRE!G157</f>
        <v>130826.12515683802</v>
      </c>
      <c r="H159" s="21">
        <f>+[15]ENERO!H157+[15]FEBRERO!H157+[15]MARZO!H157+[15]ABRIL!H157+[15]MAYO!H157+[15]JUNIO!H157+[15]JULIO!H157+[15]AGOSTO!H157+[15]SEPTIEMBRE!H157+[15]OCTUBRE!H157+[15]NOVIEMBRE!H157+[15]DICIEMBRE!H157</f>
        <v>719164.53496511106</v>
      </c>
      <c r="I159" s="21">
        <f>+[15]ENERO!I157+[15]FEBRERO!I157+[15]MARZO!I157+[15]ABRIL!I157+[15]MAYO!I157+[15]JUNIO!I157+[15]JULIO!I157+[15]AGOSTO!I157+[15]SEPTIEMBRE!I157+[15]OCTUBRE!I157+[15]NOVIEMBRE!I157+[15]DICIEMBRE!I157</f>
        <v>37529.471291650676</v>
      </c>
      <c r="J159" s="22">
        <f t="shared" ref="J159" si="5">SUM(B159:I159)</f>
        <v>1127224.5000000002</v>
      </c>
      <c r="K159" s="104"/>
      <c r="L159" s="92"/>
      <c r="M159" s="94"/>
      <c r="N159" s="95"/>
      <c r="O159" s="95"/>
    </row>
    <row r="160" spans="1:20" ht="20.100000000000001" customHeight="1" x14ac:dyDescent="0.35">
      <c r="A160" s="78" t="s">
        <v>13</v>
      </c>
      <c r="B160" s="21">
        <f>+[15]ENERO!B158+[15]FEBRERO!B158+[15]MARZO!B158+[15]ABRIL!B158+[15]MAYO!B158+[15]JUNIO!B158+[15]JULIO!B158+[15]AGOSTO!B158+[15]SEPTIEMBRE!B158+[15]OCTUBRE!B158+[15]NOVIEMBRE!B158+[15]DICIEMBRE!B158</f>
        <v>0</v>
      </c>
      <c r="C160" s="21">
        <f>+[15]ENERO!C158+[15]FEBRERO!C158+[15]MARZO!C158+[15]ABRIL!C158+[15]MAYO!C158+[15]JUNIO!C158+[15]JULIO!C158+[15]AGOSTO!C158+[15]SEPTIEMBRE!C158+[15]OCTUBRE!C158+[15]NOVIEMBRE!C158+[15]DICIEMBRE!C158</f>
        <v>0</v>
      </c>
      <c r="D160" s="21">
        <f>+[15]ENERO!D158+[15]FEBRERO!D158+[15]MARZO!D158+[15]ABRIL!D158+[15]MAYO!D158+[15]JUNIO!D158+[15]JULIO!D158+[15]AGOSTO!D158+[15]SEPTIEMBRE!D158+[15]OCTUBRE!D158+[15]NOVIEMBRE!D158+[15]DICIEMBRE!D158</f>
        <v>0</v>
      </c>
      <c r="E160" s="21">
        <f>+[15]ENERO!E158+[15]FEBRERO!E158+[15]MARZO!E158+[15]ABRIL!E158+[15]MAYO!E158+[15]JUNIO!E158+[15]JULIO!E158+[15]AGOSTO!E158+[15]SEPTIEMBRE!E158+[15]OCTUBRE!E158+[15]NOVIEMBRE!E158+[15]DICIEMBRE!E158</f>
        <v>0</v>
      </c>
      <c r="F160" s="21">
        <f>+[15]ENERO!F158+[15]FEBRERO!F158+[15]MARZO!F158+[15]ABRIL!F158+[15]MAYO!F158+[15]JUNIO!F158+[15]JULIO!F158+[15]AGOSTO!F158+[15]SEPTIEMBRE!F158+[15]OCTUBRE!F158+[15]NOVIEMBRE!F158+[15]DICIEMBRE!F158</f>
        <v>246</v>
      </c>
      <c r="G160" s="21">
        <f>+[15]ENERO!G158+[15]FEBRERO!G158+[15]MARZO!G158+[15]ABRIL!G158+[15]MAYO!G158+[15]JUNIO!G158+[15]JULIO!G158+[15]AGOSTO!G158+[15]SEPTIEMBRE!G158+[15]OCTUBRE!G158+[15]NOVIEMBRE!G158+[15]DICIEMBRE!G158</f>
        <v>7331.2852094449945</v>
      </c>
      <c r="H160" s="21">
        <f>+[15]ENERO!H158+[15]FEBRERO!H158+[15]MARZO!H158+[15]ABRIL!H158+[15]MAYO!H158+[15]JUNIO!H158+[15]JULIO!H158+[15]AGOSTO!H158+[15]SEPTIEMBRE!H158+[15]OCTUBRE!H158+[15]NOVIEMBRE!H158+[15]DICIEMBRE!H158</f>
        <v>276.71479055500527</v>
      </c>
      <c r="I160" s="21">
        <f>+[15]ENERO!I158+[15]FEBRERO!I158+[15]MARZO!I158+[15]ABRIL!I158+[15]MAYO!I158+[15]JUNIO!I158+[15]JULIO!I158+[15]AGOSTO!I158+[15]SEPTIEMBRE!I158+[15]OCTUBRE!I158+[15]NOVIEMBRE!I158+[15]DICIEMBRE!I158</f>
        <v>0</v>
      </c>
      <c r="J160" s="22">
        <f>SUM(B160:I160)</f>
        <v>7854</v>
      </c>
      <c r="K160" s="104"/>
      <c r="L160" s="92"/>
      <c r="M160" s="94"/>
      <c r="N160" s="95"/>
      <c r="O160" s="95"/>
    </row>
    <row r="161" spans="1:15" ht="20.100000000000001" customHeight="1" x14ac:dyDescent="0.35">
      <c r="A161" s="78" t="s">
        <v>57</v>
      </c>
      <c r="B161" s="21">
        <f>+[15]ENERO!B159+[15]FEBRERO!B159+[15]MARZO!B159+[15]ABRIL!B159+[15]MAYO!B159+[15]JUNIO!B159+[15]JULIO!B159+[15]AGOSTO!B159+[15]SEPTIEMBRE!B159+[15]OCTUBRE!B159+[15]NOVIEMBRE!B159+[15]DICIEMBRE!B159</f>
        <v>4547.5122361916583</v>
      </c>
      <c r="C161" s="21">
        <f>+[15]ENERO!C159+[15]FEBRERO!C159+[15]MARZO!C159+[15]ABRIL!C159+[15]MAYO!C159+[15]JUNIO!C159+[15]JULIO!C159+[15]AGOSTO!C159+[15]SEPTIEMBRE!C159+[15]OCTUBRE!C159+[15]NOVIEMBRE!C159+[15]DICIEMBRE!C159</f>
        <v>405066.53874615749</v>
      </c>
      <c r="D161" s="21">
        <f>+[15]ENERO!D159+[15]FEBRERO!D159+[15]MARZO!D159+[15]ABRIL!D159+[15]MAYO!D159+[15]JUNIO!D159+[15]JULIO!D159+[15]AGOSTO!D159+[15]SEPTIEMBRE!D159+[15]OCTUBRE!D159+[15]NOVIEMBRE!D159+[15]DICIEMBRE!D159</f>
        <v>104.54477617683382</v>
      </c>
      <c r="E161" s="21">
        <f>+[15]ENERO!E159+[15]FEBRERO!E159+[15]MARZO!E159+[15]ABRIL!E159+[15]MAYO!E159+[15]JUNIO!E159+[15]JULIO!E159+[15]AGOSTO!E159+[15]SEPTIEMBRE!E159+[15]OCTUBRE!E159+[15]NOVIEMBRE!E159+[15]DICIEMBRE!E159</f>
        <v>2499.3990415484495</v>
      </c>
      <c r="F161" s="21">
        <f>+[15]ENERO!F159+[15]FEBRERO!F159+[15]MARZO!F159+[15]ABRIL!F159+[15]MAYO!F159+[15]JUNIO!F159+[15]JULIO!F159+[15]AGOSTO!F159+[15]SEPTIEMBRE!F159+[15]OCTUBRE!F159+[15]NOVIEMBRE!F159+[15]DICIEMBRE!F159</f>
        <v>37071.471159716704</v>
      </c>
      <c r="G161" s="21">
        <f>+[15]ENERO!G159+[15]FEBRERO!G159+[15]MARZO!G159+[15]ABRIL!G159+[15]MAYO!G159+[15]JUNIO!G159+[15]JULIO!G159+[15]AGOSTO!G159+[15]SEPTIEMBRE!G159+[15]OCTUBRE!G159+[15]NOVIEMBRE!G159+[15]DICIEMBRE!G159</f>
        <v>28975.248886600708</v>
      </c>
      <c r="H161" s="21">
        <f>+[15]ENERO!H159+[15]FEBRERO!H159+[15]MARZO!H159+[15]ABRIL!H159+[15]MAYO!H159+[15]JUNIO!H159+[15]JULIO!H159+[15]AGOSTO!H159+[15]SEPTIEMBRE!H159+[15]OCTUBRE!H159+[15]NOVIEMBRE!H159+[15]DICIEMBRE!H159</f>
        <v>5672.7088109221204</v>
      </c>
      <c r="I161" s="21">
        <f>+[15]ENERO!I159+[15]FEBRERO!I159+[15]MARZO!I159+[15]ABRIL!I159+[15]MAYO!I159+[15]JUNIO!I159+[15]JULIO!I159+[15]AGOSTO!I159+[15]SEPTIEMBRE!I159+[15]OCTUBRE!I159+[15]NOVIEMBRE!I159+[15]DICIEMBRE!I159</f>
        <v>139063.35634268605</v>
      </c>
      <c r="J161" s="22">
        <f>SUM(B161:I161)</f>
        <v>623000.78</v>
      </c>
      <c r="K161" s="104"/>
      <c r="L161" s="92"/>
      <c r="M161" s="94"/>
      <c r="N161" s="95"/>
      <c r="O161" s="95"/>
    </row>
    <row r="162" spans="1:15" ht="20.100000000000001" customHeight="1" x14ac:dyDescent="0.25">
      <c r="A162" s="78" t="s">
        <v>15</v>
      </c>
      <c r="B162" s="21">
        <f>+[15]ENERO!B160+[15]FEBRERO!B160+[15]MARZO!B160+[15]ABRIL!B160+[15]MAYO!B160+[15]JUNIO!B160+[15]JULIO!B160+[15]AGOSTO!B160+[15]SEPTIEMBRE!B160+[15]OCTUBRE!B160+[15]NOVIEMBRE!B160+[15]DICIEMBRE!B160</f>
        <v>100.58329493438346</v>
      </c>
      <c r="C162" s="21">
        <f>+[15]ENERO!C160+[15]FEBRERO!C160+[15]MARZO!C160+[15]ABRIL!C160+[15]MAYO!C160+[15]JUNIO!C160+[15]JULIO!C160+[15]AGOSTO!C160+[15]SEPTIEMBRE!C160+[15]OCTUBRE!C160+[15]NOVIEMBRE!C160+[15]DICIEMBRE!C160</f>
        <v>772.95168437901884</v>
      </c>
      <c r="D162" s="21">
        <f>+[15]ENERO!D160+[15]FEBRERO!D160+[15]MARZO!D160+[15]ABRIL!D160+[15]MAYO!D160+[15]JUNIO!D160+[15]JULIO!D160+[15]AGOSTO!D160+[15]SEPTIEMBRE!D160+[15]OCTUBRE!D160+[15]NOVIEMBRE!D160+[15]DICIEMBRE!D160</f>
        <v>29567.540682984829</v>
      </c>
      <c r="E162" s="21">
        <f>+[15]ENERO!E160+[15]FEBRERO!E160+[15]MARZO!E160+[15]ABRIL!E160+[15]MAYO!E160+[15]JUNIO!E160+[15]JULIO!E160+[15]AGOSTO!E160+[15]SEPTIEMBRE!E160+[15]OCTUBRE!E160+[15]NOVIEMBRE!E160+[15]DICIEMBRE!E160</f>
        <v>4</v>
      </c>
      <c r="F162" s="21">
        <f>+[15]ENERO!F160+[15]FEBRERO!F160+[15]MARZO!F160+[15]ABRIL!F160+[15]MAYO!F160+[15]JUNIO!F160+[15]JULIO!F160+[15]AGOSTO!F160+[15]SEPTIEMBRE!F160+[15]OCTUBRE!F160+[15]NOVIEMBRE!F160+[15]DICIEMBRE!F160</f>
        <v>186.21409990975209</v>
      </c>
      <c r="G162" s="21">
        <f>+[15]ENERO!G160+[15]FEBRERO!G160+[15]MARZO!G160+[15]ABRIL!G160+[15]MAYO!G160+[15]JUNIO!G160+[15]JULIO!G160+[15]AGOSTO!G160+[15]SEPTIEMBRE!G160+[15]OCTUBRE!G160+[15]NOVIEMBRE!G160+[15]DICIEMBRE!G160</f>
        <v>91.821536397182157</v>
      </c>
      <c r="H162" s="21">
        <f>+[15]ENERO!H160+[15]FEBRERO!H160+[15]MARZO!H160+[15]ABRIL!H160+[15]MAYO!H160+[15]JUNIO!H160+[15]JULIO!H160+[15]AGOSTO!H160+[15]SEPTIEMBRE!H160+[15]OCTUBRE!H160+[15]NOVIEMBRE!H160+[15]DICIEMBRE!H160</f>
        <v>87443.075632431137</v>
      </c>
      <c r="I162" s="21">
        <f>+[15]ENERO!I160+[15]FEBRERO!I160+[15]MARZO!I160+[15]ABRIL!I160+[15]MAYO!I160+[15]JUNIO!I160+[15]JULIO!I160+[15]AGOSTO!I160+[15]SEPTIEMBRE!I160+[15]OCTUBRE!I160+[15]NOVIEMBRE!I160+[15]DICIEMBRE!I160</f>
        <v>18292.813068963726</v>
      </c>
      <c r="J162" s="22">
        <f t="shared" ref="J162:J217" si="6">SUM(B162:I162)</f>
        <v>136459.00000000003</v>
      </c>
      <c r="K162" s="104"/>
      <c r="L162" s="92"/>
      <c r="N162" s="95"/>
      <c r="O162" s="95"/>
    </row>
    <row r="163" spans="1:15" ht="20.100000000000001" customHeight="1" x14ac:dyDescent="0.25">
      <c r="A163" s="78" t="s">
        <v>16</v>
      </c>
      <c r="B163" s="21">
        <f>+[15]ENERO!B161+[15]FEBRERO!B161+[15]MARZO!B161+[15]ABRIL!B161+[15]MAYO!B161+[15]JUNIO!B161+[15]JULIO!B161+[15]AGOSTO!B161+[15]SEPTIEMBRE!B161+[15]OCTUBRE!B161+[15]NOVIEMBRE!B161+[15]DICIEMBRE!B161</f>
        <v>11056.774260714496</v>
      </c>
      <c r="C163" s="21">
        <f>+[15]ENERO!C161+[15]FEBRERO!C161+[15]MARZO!C161+[15]ABRIL!C161+[15]MAYO!C161+[15]JUNIO!C161+[15]JULIO!C161+[15]AGOSTO!C161+[15]SEPTIEMBRE!C161+[15]OCTUBRE!C161+[15]NOVIEMBRE!C161+[15]DICIEMBRE!C161</f>
        <v>6174.8581192546981</v>
      </c>
      <c r="D163" s="21">
        <f>+[15]ENERO!D161+[15]FEBRERO!D161+[15]MARZO!D161+[15]ABRIL!D161+[15]MAYO!D161+[15]JUNIO!D161+[15]JULIO!D161+[15]AGOSTO!D161+[15]SEPTIEMBRE!D161+[15]OCTUBRE!D161+[15]NOVIEMBRE!D161+[15]DICIEMBRE!D161</f>
        <v>21425.534513454397</v>
      </c>
      <c r="E163" s="21">
        <f>+[15]ENERO!E161+[15]FEBRERO!E161+[15]MARZO!E161+[15]ABRIL!E161+[15]MAYO!E161+[15]JUNIO!E161+[15]JULIO!E161+[15]AGOSTO!E161+[15]SEPTIEMBRE!E161+[15]OCTUBRE!E161+[15]NOVIEMBRE!E161+[15]DICIEMBRE!E161</f>
        <v>24695.806708878281</v>
      </c>
      <c r="F163" s="21">
        <f>+[15]ENERO!F161+[15]FEBRERO!F161+[15]MARZO!F161+[15]ABRIL!F161+[15]MAYO!F161+[15]JUNIO!F161+[15]JULIO!F161+[15]AGOSTO!F161+[15]SEPTIEMBRE!F161+[15]OCTUBRE!F161+[15]NOVIEMBRE!F161+[15]DICIEMBRE!F161</f>
        <v>28881.924183214003</v>
      </c>
      <c r="G163" s="21">
        <f>+[15]ENERO!G161+[15]FEBRERO!G161+[15]MARZO!G161+[15]ABRIL!G161+[15]MAYO!G161+[15]JUNIO!G161+[15]JULIO!G161+[15]AGOSTO!G161+[15]SEPTIEMBRE!G161+[15]OCTUBRE!G161+[15]NOVIEMBRE!G161+[15]DICIEMBRE!G161</f>
        <v>20219.403257801252</v>
      </c>
      <c r="H163" s="21">
        <f>+[15]ENERO!H161+[15]FEBRERO!H161+[15]MARZO!H161+[15]ABRIL!H161+[15]MAYO!H161+[15]JUNIO!H161+[15]JULIO!H161+[15]AGOSTO!H161+[15]SEPTIEMBRE!H161+[15]OCTUBRE!H161+[15]NOVIEMBRE!H161+[15]DICIEMBRE!H161</f>
        <v>303250.36880155478</v>
      </c>
      <c r="I163" s="21">
        <f>+[15]ENERO!I161+[15]FEBRERO!I161+[15]MARZO!I161+[15]ABRIL!I161+[15]MAYO!I161+[15]JUNIO!I161+[15]JULIO!I161+[15]AGOSTO!I161+[15]SEPTIEMBRE!I161+[15]OCTUBRE!I161+[15]NOVIEMBRE!I161+[15]DICIEMBRE!I161</f>
        <v>16439.33015512806</v>
      </c>
      <c r="J163" s="22">
        <f t="shared" si="6"/>
        <v>432144</v>
      </c>
      <c r="K163" s="104"/>
      <c r="L163" s="92"/>
      <c r="N163" s="95"/>
      <c r="O163" s="95"/>
    </row>
    <row r="164" spans="1:15" ht="20.100000000000001" customHeight="1" x14ac:dyDescent="0.25">
      <c r="A164" s="78" t="s">
        <v>17</v>
      </c>
      <c r="B164" s="21">
        <f>+[15]ENERO!B162+[15]FEBRERO!B162+[15]MARZO!B162+[15]ABRIL!B162+[15]MAYO!B162+[15]JUNIO!B162+[15]JULIO!B162+[15]AGOSTO!B162+[15]SEPTIEMBRE!B162+[15]OCTUBRE!B162+[15]NOVIEMBRE!B162+[15]DICIEMBRE!B162</f>
        <v>550.08487799264844</v>
      </c>
      <c r="C164" s="21">
        <f>+[15]ENERO!C162+[15]FEBRERO!C162+[15]MARZO!C162+[15]ABRIL!C162+[15]MAYO!C162+[15]JUNIO!C162+[15]JULIO!C162+[15]AGOSTO!C162+[15]SEPTIEMBRE!C162+[15]OCTUBRE!C162+[15]NOVIEMBRE!C162+[15]DICIEMBRE!C162</f>
        <v>1391.9162948766746</v>
      </c>
      <c r="D164" s="21">
        <f>+[15]ENERO!D162+[15]FEBRERO!D162+[15]MARZO!D162+[15]ABRIL!D162+[15]MAYO!D162+[15]JUNIO!D162+[15]JULIO!D162+[15]AGOSTO!D162+[15]SEPTIEMBRE!D162+[15]OCTUBRE!D162+[15]NOVIEMBRE!D162+[15]DICIEMBRE!D162</f>
        <v>25939.363025336788</v>
      </c>
      <c r="E164" s="21">
        <f>+[15]ENERO!E162+[15]FEBRERO!E162+[15]MARZO!E162+[15]ABRIL!E162+[15]MAYO!E162+[15]JUNIO!E162+[15]JULIO!E162+[15]AGOSTO!E162+[15]SEPTIEMBRE!E162+[15]OCTUBRE!E162+[15]NOVIEMBRE!E162+[15]DICIEMBRE!E162</f>
        <v>1791.8129049238148</v>
      </c>
      <c r="F164" s="21">
        <f>+[15]ENERO!F162+[15]FEBRERO!F162+[15]MARZO!F162+[15]ABRIL!F162+[15]MAYO!F162+[15]JUNIO!F162+[15]JULIO!F162+[15]AGOSTO!F162+[15]SEPTIEMBRE!F162+[15]OCTUBRE!F162+[15]NOVIEMBRE!F162+[15]DICIEMBRE!F162</f>
        <v>8968.0534970480949</v>
      </c>
      <c r="G164" s="21">
        <f>+[15]ENERO!G162+[15]FEBRERO!G162+[15]MARZO!G162+[15]ABRIL!G162+[15]MAYO!G162+[15]JUNIO!G162+[15]JULIO!G162+[15]AGOSTO!G162+[15]SEPTIEMBRE!G162+[15]OCTUBRE!G162+[15]NOVIEMBRE!G162+[15]DICIEMBRE!G162</f>
        <v>77891.234104197007</v>
      </c>
      <c r="H164" s="21">
        <f>+[15]ENERO!H162+[15]FEBRERO!H162+[15]MARZO!H162+[15]ABRIL!H162+[15]MAYO!H162+[15]JUNIO!H162+[15]JULIO!H162+[15]AGOSTO!H162+[15]SEPTIEMBRE!H162+[15]OCTUBRE!H162+[15]NOVIEMBRE!H162+[15]DICIEMBRE!H162</f>
        <v>120600.31615979499</v>
      </c>
      <c r="I164" s="21">
        <f>+[15]ENERO!I162+[15]FEBRERO!I162+[15]MARZO!I162+[15]ABRIL!I162+[15]MAYO!I162+[15]JUNIO!I162+[15]JULIO!I162+[15]AGOSTO!I162+[15]SEPTIEMBRE!I162+[15]OCTUBRE!I162+[15]NOVIEMBRE!I162+[15]DICIEMBRE!I162</f>
        <v>125343.71913582998</v>
      </c>
      <c r="J164" s="22">
        <f t="shared" si="6"/>
        <v>362476.5</v>
      </c>
      <c r="K164" s="104"/>
      <c r="L164" s="92"/>
      <c r="N164" s="95"/>
      <c r="O164" s="95"/>
    </row>
    <row r="165" spans="1:15" ht="20.100000000000001" customHeight="1" x14ac:dyDescent="0.25">
      <c r="A165" s="78" t="s">
        <v>18</v>
      </c>
      <c r="B165" s="21">
        <f>+[15]ENERO!B163+[15]FEBRERO!B163+[15]MARZO!B163+[15]ABRIL!B163+[15]MAYO!B163+[15]JUNIO!B163+[15]JULIO!B163+[15]AGOSTO!B163+[15]SEPTIEMBRE!B163+[15]OCTUBRE!B163+[15]NOVIEMBRE!B163+[15]DICIEMBRE!B163</f>
        <v>70.90279920007589</v>
      </c>
      <c r="C165" s="21">
        <f>+[15]ENERO!C163+[15]FEBRERO!C163+[15]MARZO!C163+[15]ABRIL!C163+[15]MAYO!C163+[15]JUNIO!C163+[15]JULIO!C163+[15]AGOSTO!C163+[15]SEPTIEMBRE!C163+[15]OCTUBRE!C163+[15]NOVIEMBRE!C163+[15]DICIEMBRE!C163</f>
        <v>0</v>
      </c>
      <c r="D165" s="21">
        <f>+[15]ENERO!D163+[15]FEBRERO!D163+[15]MARZO!D163+[15]ABRIL!D163+[15]MAYO!D163+[15]JUNIO!D163+[15]JULIO!D163+[15]AGOSTO!D163+[15]SEPTIEMBRE!D163+[15]OCTUBRE!D163+[15]NOVIEMBRE!D163+[15]DICIEMBRE!D163</f>
        <v>74.717702973373804</v>
      </c>
      <c r="E165" s="21">
        <f>+[15]ENERO!E163+[15]FEBRERO!E163+[15]MARZO!E163+[15]ABRIL!E163+[15]MAYO!E163+[15]JUNIO!E163+[15]JULIO!E163+[15]AGOSTO!E163+[15]SEPTIEMBRE!E163+[15]OCTUBRE!E163+[15]NOVIEMBRE!E163+[15]DICIEMBRE!E163</f>
        <v>6.5467035865261618</v>
      </c>
      <c r="F165" s="21">
        <f>+[15]ENERO!F163+[15]FEBRERO!F163+[15]MARZO!F163+[15]ABRIL!F163+[15]MAYO!F163+[15]JUNIO!F163+[15]JULIO!F163+[15]AGOSTO!F163+[15]SEPTIEMBRE!F163+[15]OCTUBRE!F163+[15]NOVIEMBRE!F163+[15]DICIEMBRE!F163</f>
        <v>4143.0032623156385</v>
      </c>
      <c r="G165" s="21">
        <f>+[15]ENERO!G163+[15]FEBRERO!G163+[15]MARZO!G163+[15]ABRIL!G163+[15]MAYO!G163+[15]JUNIO!G163+[15]JULIO!G163+[15]AGOSTO!G163+[15]SEPTIEMBRE!G163+[15]OCTUBRE!G163+[15]NOVIEMBRE!G163+[15]DICIEMBRE!G163</f>
        <v>6691.5781792946755</v>
      </c>
      <c r="H165" s="21">
        <f>+[15]ENERO!H163+[15]FEBRERO!H163+[15]MARZO!H163+[15]ABRIL!H163+[15]MAYO!H163+[15]JUNIO!H163+[15]JULIO!H163+[15]AGOSTO!H163+[15]SEPTIEMBRE!H163+[15]OCTUBRE!H163+[15]NOVIEMBRE!H163+[15]DICIEMBRE!H163</f>
        <v>2596.2513526297103</v>
      </c>
      <c r="I165" s="21">
        <f>+[15]ENERO!I163+[15]FEBRERO!I163+[15]MARZO!I163+[15]ABRIL!I163+[15]MAYO!I163+[15]JUNIO!I163+[15]JULIO!I163+[15]AGOSTO!I163+[15]SEPTIEMBRE!I163+[15]OCTUBRE!I163+[15]NOVIEMBRE!I163+[15]DICIEMBRE!I163</f>
        <v>2104</v>
      </c>
      <c r="J165" s="22">
        <f t="shared" si="6"/>
        <v>15687</v>
      </c>
      <c r="K165" s="104"/>
      <c r="L165" s="92"/>
      <c r="N165" s="95"/>
      <c r="O165" s="95"/>
    </row>
    <row r="166" spans="1:15" ht="20.100000000000001" customHeight="1" x14ac:dyDescent="0.25">
      <c r="A166" s="78" t="s">
        <v>19</v>
      </c>
      <c r="B166" s="21">
        <f>+[15]ENERO!B164+[15]FEBRERO!B164+[15]MARZO!B164+[15]ABRIL!B164+[15]MAYO!B164+[15]JUNIO!B164+[15]JULIO!B164+[15]AGOSTO!B164+[15]SEPTIEMBRE!B164+[15]OCTUBRE!B164+[15]NOVIEMBRE!B164+[15]DICIEMBRE!B164</f>
        <v>3321.2023570290476</v>
      </c>
      <c r="C166" s="21">
        <f>+[15]ENERO!C164+[15]FEBRERO!C164+[15]MARZO!C164+[15]ABRIL!C164+[15]MAYO!C164+[15]JUNIO!C164+[15]JULIO!C164+[15]AGOSTO!C164+[15]SEPTIEMBRE!C164+[15]OCTUBRE!C164+[15]NOVIEMBRE!C164+[15]DICIEMBRE!C164</f>
        <v>9554.4342992322436</v>
      </c>
      <c r="D166" s="21">
        <f>+[15]ENERO!D164+[15]FEBRERO!D164+[15]MARZO!D164+[15]ABRIL!D164+[15]MAYO!D164+[15]JUNIO!D164+[15]JULIO!D164+[15]AGOSTO!D164+[15]SEPTIEMBRE!D164+[15]OCTUBRE!D164+[15]NOVIEMBRE!D164+[15]DICIEMBRE!D164</f>
        <v>34798.783587177641</v>
      </c>
      <c r="E166" s="21">
        <f>+[15]ENERO!E164+[15]FEBRERO!E164+[15]MARZO!E164+[15]ABRIL!E164+[15]MAYO!E164+[15]JUNIO!E164+[15]JULIO!E164+[15]AGOSTO!E164+[15]SEPTIEMBRE!E164+[15]OCTUBRE!E164+[15]NOVIEMBRE!E164+[15]DICIEMBRE!E164</f>
        <v>5842.2996564905325</v>
      </c>
      <c r="F166" s="21">
        <f>+[15]ENERO!F164+[15]FEBRERO!F164+[15]MARZO!F164+[15]ABRIL!F164+[15]MAYO!F164+[15]JUNIO!F164+[15]JULIO!F164+[15]AGOSTO!F164+[15]SEPTIEMBRE!F164+[15]OCTUBRE!F164+[15]NOVIEMBRE!F164+[15]DICIEMBRE!F164</f>
        <v>39946.868336390893</v>
      </c>
      <c r="G166" s="21">
        <f>+[15]ENERO!G164+[15]FEBRERO!G164+[15]MARZO!G164+[15]ABRIL!G164+[15]MAYO!G164+[15]JUNIO!G164+[15]JULIO!G164+[15]AGOSTO!G164+[15]SEPTIEMBRE!G164+[15]OCTUBRE!G164+[15]NOVIEMBRE!G164+[15]DICIEMBRE!G164</f>
        <v>106143.73049767164</v>
      </c>
      <c r="H166" s="21">
        <f>+[15]ENERO!H164+[15]FEBRERO!H164+[15]MARZO!H164+[15]ABRIL!H164+[15]MAYO!H164+[15]JUNIO!H164+[15]JULIO!H164+[15]AGOSTO!H164+[15]SEPTIEMBRE!H164+[15]OCTUBRE!H164+[15]NOVIEMBRE!H164+[15]DICIEMBRE!H164</f>
        <v>287675.28481743234</v>
      </c>
      <c r="I166" s="21">
        <f>+[15]ENERO!I164+[15]FEBRERO!I164+[15]MARZO!I164+[15]ABRIL!I164+[15]MAYO!I164+[15]JUNIO!I164+[15]JULIO!I164+[15]AGOSTO!I164+[15]SEPTIEMBRE!I164+[15]OCTUBRE!I164+[15]NOVIEMBRE!I164+[15]DICIEMBRE!I164</f>
        <v>6672.8964485756069</v>
      </c>
      <c r="J166" s="22">
        <f t="shared" si="6"/>
        <v>493955.49999999994</v>
      </c>
      <c r="K166" s="104"/>
      <c r="L166" s="92"/>
      <c r="N166" s="95"/>
      <c r="O166" s="95"/>
    </row>
    <row r="167" spans="1:15" ht="20.100000000000001" customHeight="1" x14ac:dyDescent="0.25">
      <c r="A167" s="78" t="s">
        <v>90</v>
      </c>
      <c r="B167" s="21">
        <f>+[15]ENERO!B165+[15]FEBRERO!B165+[15]MARZO!B165+[15]ABRIL!B165+[15]MAYO!B165+[15]JUNIO!B165+[15]JULIO!B165+[15]AGOSTO!B165+[15]SEPTIEMBRE!B165+[15]OCTUBRE!B165+[15]NOVIEMBRE!B165+[15]DICIEMBRE!B165</f>
        <v>81958.897197779821</v>
      </c>
      <c r="C167" s="21">
        <f>+[15]ENERO!C165+[15]FEBRERO!C165+[15]MARZO!C165+[15]ABRIL!C165+[15]MAYO!C165+[15]JUNIO!C165+[15]JULIO!C165+[15]AGOSTO!C165+[15]SEPTIEMBRE!C165+[15]OCTUBRE!C165+[15]NOVIEMBRE!C165+[15]DICIEMBRE!C165</f>
        <v>0</v>
      </c>
      <c r="D167" s="21">
        <f>+[15]ENERO!D165+[15]FEBRERO!D165+[15]MARZO!D165+[15]ABRIL!D165+[15]MAYO!D165+[15]JUNIO!D165+[15]JULIO!D165+[15]AGOSTO!D165+[15]SEPTIEMBRE!D165+[15]OCTUBRE!D165+[15]NOVIEMBRE!D165+[15]DICIEMBRE!D165</f>
        <v>3386.8580087849764</v>
      </c>
      <c r="E167" s="21">
        <f>+[15]ENERO!E165+[15]FEBRERO!E165+[15]MARZO!E165+[15]ABRIL!E165+[15]MAYO!E165+[15]JUNIO!E165+[15]JULIO!E165+[15]AGOSTO!E165+[15]SEPTIEMBRE!E165+[15]OCTUBRE!E165+[15]NOVIEMBRE!E165+[15]DICIEMBRE!E165</f>
        <v>31824.244793435224</v>
      </c>
      <c r="F167" s="21">
        <f>+[15]ENERO!F165+[15]FEBRERO!F165+[15]MARZO!F165+[15]ABRIL!F165+[15]MAYO!F165+[15]JUNIO!F165+[15]JULIO!F165+[15]AGOSTO!F165+[15]SEPTIEMBRE!F165+[15]OCTUBRE!F165+[15]NOVIEMBRE!F165+[15]DICIEMBRE!F165</f>
        <v>13241</v>
      </c>
      <c r="G167" s="21">
        <f>+[15]ENERO!G165+[15]FEBRERO!G165+[15]MARZO!G165+[15]ABRIL!G165+[15]MAYO!G165+[15]JUNIO!G165+[15]JULIO!G165+[15]AGOSTO!G165+[15]SEPTIEMBRE!G165+[15]OCTUBRE!G165+[15]NOVIEMBRE!G165+[15]DICIEMBRE!G165</f>
        <v>0</v>
      </c>
      <c r="H167" s="21">
        <f>+[15]ENERO!H165+[15]FEBRERO!H165+[15]MARZO!H165+[15]ABRIL!H165+[15]MAYO!H165+[15]JUNIO!H165+[15]JULIO!H165+[15]AGOSTO!H165+[15]SEPTIEMBRE!H165+[15]OCTUBRE!H165+[15]NOVIEMBRE!H165+[15]DICIEMBRE!H165</f>
        <v>0</v>
      </c>
      <c r="I167" s="21">
        <f>+[15]ENERO!I165+[15]FEBRERO!I165+[15]MARZO!I165+[15]ABRIL!I165+[15]MAYO!I165+[15]JUNIO!I165+[15]JULIO!I165+[15]AGOSTO!I165+[15]SEPTIEMBRE!I165+[15]OCTUBRE!I165+[15]NOVIEMBRE!I165+[15]DICIEMBRE!I165</f>
        <v>0</v>
      </c>
      <c r="J167" s="22">
        <f t="shared" si="6"/>
        <v>130411.00000000001</v>
      </c>
      <c r="K167" s="104"/>
      <c r="L167" s="92"/>
      <c r="N167" s="95"/>
      <c r="O167" s="95"/>
    </row>
    <row r="168" spans="1:15" ht="20.100000000000001" customHeight="1" x14ac:dyDescent="0.25">
      <c r="A168" s="78" t="s">
        <v>20</v>
      </c>
      <c r="B168" s="21">
        <f>+[15]ENERO!B166+[15]FEBRERO!B166+[15]MARZO!B166+[15]ABRIL!B166+[15]MAYO!B166+[15]JUNIO!B166+[15]JULIO!B166+[15]AGOSTO!B166+[15]SEPTIEMBRE!B166+[15]OCTUBRE!B166+[15]NOVIEMBRE!B166+[15]DICIEMBRE!B166</f>
        <v>245690.93000108816</v>
      </c>
      <c r="C168" s="21">
        <f>+[15]ENERO!C166+[15]FEBRERO!C166+[15]MARZO!C166+[15]ABRIL!C166+[15]MAYO!C166+[15]JUNIO!C166+[15]JULIO!C166+[15]AGOSTO!C166+[15]SEPTIEMBRE!C166+[15]OCTUBRE!C166+[15]NOVIEMBRE!C166+[15]DICIEMBRE!C166</f>
        <v>128800.45830596436</v>
      </c>
      <c r="D168" s="21">
        <f>+[15]ENERO!D166+[15]FEBRERO!D166+[15]MARZO!D166+[15]ABRIL!D166+[15]MAYO!D166+[15]JUNIO!D166+[15]JULIO!D166+[15]AGOSTO!D166+[15]SEPTIEMBRE!D166+[15]OCTUBRE!D166+[15]NOVIEMBRE!D166+[15]DICIEMBRE!D166</f>
        <v>17377.393021993637</v>
      </c>
      <c r="E168" s="21">
        <f>+[15]ENERO!E166+[15]FEBRERO!E166+[15]MARZO!E166+[15]ABRIL!E166+[15]MAYO!E166+[15]JUNIO!E166+[15]JULIO!E166+[15]AGOSTO!E166+[15]SEPTIEMBRE!E166+[15]OCTUBRE!E166+[15]NOVIEMBRE!E166+[15]DICIEMBRE!E166</f>
        <v>396472.83562683093</v>
      </c>
      <c r="F168" s="21">
        <f>+[15]ENERO!F166+[15]FEBRERO!F166+[15]MARZO!F166+[15]ABRIL!F166+[15]MAYO!F166+[15]JUNIO!F166+[15]JULIO!F166+[15]AGOSTO!F166+[15]SEPTIEMBRE!F166+[15]OCTUBRE!F166+[15]NOVIEMBRE!F166+[15]DICIEMBRE!F166</f>
        <v>43238.487572049642</v>
      </c>
      <c r="G168" s="21">
        <f>+[15]ENERO!G166+[15]FEBRERO!G166+[15]MARZO!G166+[15]ABRIL!G166+[15]MAYO!G166+[15]JUNIO!G166+[15]JULIO!G166+[15]AGOSTO!G166+[15]SEPTIEMBRE!G166+[15]OCTUBRE!G166+[15]NOVIEMBRE!G166+[15]DICIEMBRE!G166</f>
        <v>34405.593433402057</v>
      </c>
      <c r="H168" s="21">
        <f>+[15]ENERO!H166+[15]FEBRERO!H166+[15]MARZO!H166+[15]ABRIL!H166+[15]MAYO!H166+[15]JUNIO!H166+[15]JULIO!H166+[15]AGOSTO!H166+[15]SEPTIEMBRE!H166+[15]OCTUBRE!H166+[15]NOVIEMBRE!H166+[15]DICIEMBRE!H166</f>
        <v>365974.55676747719</v>
      </c>
      <c r="I168" s="21">
        <f>+[15]ENERO!I166+[15]FEBRERO!I166+[15]MARZO!I166+[15]ABRIL!I166+[15]MAYO!I166+[15]JUNIO!I166+[15]JULIO!I166+[15]AGOSTO!I166+[15]SEPTIEMBRE!I166+[15]OCTUBRE!I166+[15]NOVIEMBRE!I166+[15]DICIEMBRE!I166</f>
        <v>27787.345271194008</v>
      </c>
      <c r="J168" s="22">
        <f t="shared" si="6"/>
        <v>1259747.5999999999</v>
      </c>
      <c r="K168" s="104"/>
      <c r="L168" s="92"/>
      <c r="N168" s="95"/>
      <c r="O168" s="95"/>
    </row>
    <row r="169" spans="1:15" ht="20.100000000000001" customHeight="1" x14ac:dyDescent="0.25">
      <c r="A169" s="78" t="s">
        <v>21</v>
      </c>
      <c r="B169" s="21">
        <f>+[15]ENERO!B167+[15]FEBRERO!B167+[15]MARZO!B167+[15]ABRIL!B167+[15]MAYO!B167+[15]JUNIO!B167+[15]JULIO!B167+[15]AGOSTO!B167+[15]SEPTIEMBRE!B167+[15]OCTUBRE!B167+[15]NOVIEMBRE!B167+[15]DICIEMBRE!B167</f>
        <v>25825.47977267814</v>
      </c>
      <c r="C169" s="21">
        <f>+[15]ENERO!C167+[15]FEBRERO!C167+[15]MARZO!C167+[15]ABRIL!C167+[15]MAYO!C167+[15]JUNIO!C167+[15]JULIO!C167+[15]AGOSTO!C167+[15]SEPTIEMBRE!C167+[15]OCTUBRE!C167+[15]NOVIEMBRE!C167+[15]DICIEMBRE!C167</f>
        <v>179246.3845154967</v>
      </c>
      <c r="D169" s="21">
        <f>+[15]ENERO!D167+[15]FEBRERO!D167+[15]MARZO!D167+[15]ABRIL!D167+[15]MAYO!D167+[15]JUNIO!D167+[15]JULIO!D167+[15]AGOSTO!D167+[15]SEPTIEMBRE!D167+[15]OCTUBRE!D167+[15]NOVIEMBRE!D167+[15]DICIEMBRE!D167</f>
        <v>4290.8977415931076</v>
      </c>
      <c r="E169" s="21">
        <f>+[15]ENERO!E167+[15]FEBRERO!E167+[15]MARZO!E167+[15]ABRIL!E167+[15]MAYO!E167+[15]JUNIO!E167+[15]JULIO!E167+[15]AGOSTO!E167+[15]SEPTIEMBRE!E167+[15]OCTUBRE!E167+[15]NOVIEMBRE!E167+[15]DICIEMBRE!E167</f>
        <v>36924.718910245676</v>
      </c>
      <c r="F169" s="21">
        <f>+[15]ENERO!F167+[15]FEBRERO!F167+[15]MARZO!F167+[15]ABRIL!F167+[15]MAYO!F167+[15]JUNIO!F167+[15]JULIO!F167+[15]AGOSTO!F167+[15]SEPTIEMBRE!F167+[15]OCTUBRE!F167+[15]NOVIEMBRE!F167+[15]DICIEMBRE!F167</f>
        <v>141838.61155071427</v>
      </c>
      <c r="G169" s="21">
        <f>+[15]ENERO!G167+[15]FEBRERO!G167+[15]MARZO!G167+[15]ABRIL!G167+[15]MAYO!G167+[15]JUNIO!G167+[15]JULIO!G167+[15]AGOSTO!G167+[15]SEPTIEMBRE!G167+[15]OCTUBRE!G167+[15]NOVIEMBRE!G167+[15]DICIEMBRE!G167</f>
        <v>134192.56127243442</v>
      </c>
      <c r="H169" s="21">
        <f>+[15]ENERO!H167+[15]FEBRERO!H167+[15]MARZO!H167+[15]ABRIL!H167+[15]MAYO!H167+[15]JUNIO!H167+[15]JULIO!H167+[15]AGOSTO!H167+[15]SEPTIEMBRE!H167+[15]OCTUBRE!H167+[15]NOVIEMBRE!H167+[15]DICIEMBRE!H167</f>
        <v>1710.6747619858634</v>
      </c>
      <c r="I169" s="21">
        <f>+[15]ENERO!I167+[15]FEBRERO!I167+[15]MARZO!I167+[15]ABRIL!I167+[15]MAYO!I167+[15]JUNIO!I167+[15]JULIO!I167+[15]AGOSTO!I167+[15]SEPTIEMBRE!I167+[15]OCTUBRE!I167+[15]NOVIEMBRE!I167+[15]DICIEMBRE!I167</f>
        <v>143451.67147485184</v>
      </c>
      <c r="J169" s="22">
        <f t="shared" si="6"/>
        <v>667481</v>
      </c>
      <c r="K169" s="104"/>
      <c r="L169" s="92"/>
      <c r="N169" s="95"/>
      <c r="O169" s="95"/>
    </row>
    <row r="170" spans="1:15" ht="20.100000000000001" customHeight="1" x14ac:dyDescent="0.25">
      <c r="A170" s="78" t="s">
        <v>22</v>
      </c>
      <c r="B170" s="21">
        <f>+[15]ENERO!B168+[15]FEBRERO!B168+[15]MARZO!B168+[15]ABRIL!B168+[15]MAYO!B168+[15]JUNIO!B168+[15]JULIO!B168+[15]AGOSTO!B168+[15]SEPTIEMBRE!B168+[15]OCTUBRE!B168+[15]NOVIEMBRE!B168+[15]DICIEMBRE!B168</f>
        <v>0</v>
      </c>
      <c r="C170" s="21">
        <f>+[15]ENERO!C168+[15]FEBRERO!C168+[15]MARZO!C168+[15]ABRIL!C168+[15]MAYO!C168+[15]JUNIO!C168+[15]JULIO!C168+[15]AGOSTO!C168+[15]SEPTIEMBRE!C168+[15]OCTUBRE!C168+[15]NOVIEMBRE!C168+[15]DICIEMBRE!C168</f>
        <v>0</v>
      </c>
      <c r="D170" s="21">
        <f>+[15]ENERO!D168+[15]FEBRERO!D168+[15]MARZO!D168+[15]ABRIL!D168+[15]MAYO!D168+[15]JUNIO!D168+[15]JULIO!D168+[15]AGOSTO!D168+[15]SEPTIEMBRE!D168+[15]OCTUBRE!D168+[15]NOVIEMBRE!D168+[15]DICIEMBRE!D168</f>
        <v>0</v>
      </c>
      <c r="E170" s="21">
        <f>+[15]ENERO!E168+[15]FEBRERO!E168+[15]MARZO!E168+[15]ABRIL!E168+[15]MAYO!E168+[15]JUNIO!E168+[15]JULIO!E168+[15]AGOSTO!E168+[15]SEPTIEMBRE!E168+[15]OCTUBRE!E168+[15]NOVIEMBRE!E168+[15]DICIEMBRE!E168</f>
        <v>1861905.4721642176</v>
      </c>
      <c r="F170" s="21">
        <f>+[15]ENERO!F168+[15]FEBRERO!F168+[15]MARZO!F168+[15]ABRIL!F168+[15]MAYO!F168+[15]JUNIO!F168+[15]JULIO!F168+[15]AGOSTO!F168+[15]SEPTIEMBRE!F168+[15]OCTUBRE!F168+[15]NOVIEMBRE!F168+[15]DICIEMBRE!F168</f>
        <v>42441.66897622971</v>
      </c>
      <c r="G170" s="21">
        <f>+[15]ENERO!G168+[15]FEBRERO!G168+[15]MARZO!G168+[15]ABRIL!G168+[15]MAYO!G168+[15]JUNIO!G168+[15]JULIO!G168+[15]AGOSTO!G168+[15]SEPTIEMBRE!G168+[15]OCTUBRE!G168+[15]NOVIEMBRE!G168+[15]DICIEMBRE!G168</f>
        <v>25584.392923609117</v>
      </c>
      <c r="H170" s="21">
        <f>+[15]ENERO!H168+[15]FEBRERO!H168+[15]MARZO!H168+[15]ABRIL!H168+[15]MAYO!H168+[15]JUNIO!H168+[15]JULIO!H168+[15]AGOSTO!H168+[15]SEPTIEMBRE!H168+[15]OCTUBRE!H168+[15]NOVIEMBRE!H168+[15]DICIEMBRE!H168</f>
        <v>34914.465935943183</v>
      </c>
      <c r="I170" s="21">
        <f>+[15]ENERO!I168+[15]FEBRERO!I168+[15]MARZO!I168+[15]ABRIL!I168+[15]MAYO!I168+[15]JUNIO!I168+[15]JULIO!I168+[15]AGOSTO!I168+[15]SEPTIEMBRE!I168+[15]OCTUBRE!I168+[15]NOVIEMBRE!I168+[15]DICIEMBRE!I168</f>
        <v>0</v>
      </c>
      <c r="J170" s="22">
        <f t="shared" si="6"/>
        <v>1964845.9999999995</v>
      </c>
      <c r="K170" s="104"/>
      <c r="L170" s="92"/>
      <c r="N170" s="95"/>
      <c r="O170" s="95"/>
    </row>
    <row r="171" spans="1:15" ht="20.100000000000001" customHeight="1" x14ac:dyDescent="0.25">
      <c r="A171" s="78" t="s">
        <v>23</v>
      </c>
      <c r="B171" s="21">
        <f>+[15]ENERO!B169+[15]FEBRERO!B169+[15]MARZO!B169+[15]ABRIL!B169+[15]MAYO!B169+[15]JUNIO!B169+[15]JULIO!B169+[15]AGOSTO!B169+[15]SEPTIEMBRE!B169+[15]OCTUBRE!B169+[15]NOVIEMBRE!B169+[15]DICIEMBRE!B169</f>
        <v>77516.408261914185</v>
      </c>
      <c r="C171" s="21">
        <f>+[15]ENERO!C169+[15]FEBRERO!C169+[15]MARZO!C169+[15]ABRIL!C169+[15]MAYO!C169+[15]JUNIO!C169+[15]JULIO!C169+[15]AGOSTO!C169+[15]SEPTIEMBRE!C169+[15]OCTUBRE!C169+[15]NOVIEMBRE!C169+[15]DICIEMBRE!C169</f>
        <v>279213.09805419017</v>
      </c>
      <c r="D171" s="21">
        <f>+[15]ENERO!D169+[15]FEBRERO!D169+[15]MARZO!D169+[15]ABRIL!D169+[15]MAYO!D169+[15]JUNIO!D169+[15]JULIO!D169+[15]AGOSTO!D169+[15]SEPTIEMBRE!D169+[15]OCTUBRE!D169+[15]NOVIEMBRE!D169+[15]DICIEMBRE!D169</f>
        <v>5367.0579165264808</v>
      </c>
      <c r="E171" s="21">
        <f>+[15]ENERO!E169+[15]FEBRERO!E169+[15]MARZO!E169+[15]ABRIL!E169+[15]MAYO!E169+[15]JUNIO!E169+[15]JULIO!E169+[15]AGOSTO!E169+[15]SEPTIEMBRE!E169+[15]OCTUBRE!E169+[15]NOVIEMBRE!E169+[15]DICIEMBRE!E169</f>
        <v>97379.43144089634</v>
      </c>
      <c r="F171" s="21">
        <f>+[15]ENERO!F169+[15]FEBRERO!F169+[15]MARZO!F169+[15]ABRIL!F169+[15]MAYO!F169+[15]JUNIO!F169+[15]JULIO!F169+[15]AGOSTO!F169+[15]SEPTIEMBRE!F169+[15]OCTUBRE!F169+[15]NOVIEMBRE!F169+[15]DICIEMBRE!F169</f>
        <v>159303.967542484</v>
      </c>
      <c r="G171" s="21">
        <f>+[15]ENERO!G169+[15]FEBRERO!G169+[15]MARZO!G169+[15]ABRIL!G169+[15]MAYO!G169+[15]JUNIO!G169+[15]JULIO!G169+[15]AGOSTO!G169+[15]SEPTIEMBRE!G169+[15]OCTUBRE!G169+[15]NOVIEMBRE!G169+[15]DICIEMBRE!G169</f>
        <v>147088.35663249868</v>
      </c>
      <c r="H171" s="21">
        <f>+[15]ENERO!H169+[15]FEBRERO!H169+[15]MARZO!H169+[15]ABRIL!H169+[15]MAYO!H169+[15]JUNIO!H169+[15]JULIO!H169+[15]AGOSTO!H169+[15]SEPTIEMBRE!H169+[15]OCTUBRE!H169+[15]NOVIEMBRE!H169+[15]DICIEMBRE!H169</f>
        <v>1009.2772628079078</v>
      </c>
      <c r="I171" s="21">
        <f>+[15]ENERO!I169+[15]FEBRERO!I169+[15]MARZO!I169+[15]ABRIL!I169+[15]MAYO!I169+[15]JUNIO!I169+[15]JULIO!I169+[15]AGOSTO!I169+[15]SEPTIEMBRE!I169+[15]OCTUBRE!I169+[15]NOVIEMBRE!I169+[15]DICIEMBRE!I169</f>
        <v>32452.402888682242</v>
      </c>
      <c r="J171" s="22">
        <f t="shared" si="6"/>
        <v>799330</v>
      </c>
      <c r="K171" s="104"/>
      <c r="L171" s="92"/>
      <c r="N171" s="95"/>
      <c r="O171" s="95"/>
    </row>
    <row r="172" spans="1:15" ht="20.100000000000001" customHeight="1" x14ac:dyDescent="0.25">
      <c r="A172" s="78" t="s">
        <v>24</v>
      </c>
      <c r="B172" s="21">
        <f>+[15]ENERO!B170+[15]FEBRERO!B170+[15]MARZO!B170+[15]ABRIL!B170+[15]MAYO!B170+[15]JUNIO!B170+[15]JULIO!B170+[15]AGOSTO!B170+[15]SEPTIEMBRE!B170+[15]OCTUBRE!B170+[15]NOVIEMBRE!B170+[15]DICIEMBRE!B170</f>
        <v>1017061.3654681771</v>
      </c>
      <c r="C172" s="21">
        <f>+[15]ENERO!C170+[15]FEBRERO!C170+[15]MARZO!C170+[15]ABRIL!C170+[15]MAYO!C170+[15]JUNIO!C170+[15]JULIO!C170+[15]AGOSTO!C170+[15]SEPTIEMBRE!C170+[15]OCTUBRE!C170+[15]NOVIEMBRE!C170+[15]DICIEMBRE!C170</f>
        <v>412028.38960475172</v>
      </c>
      <c r="D172" s="21">
        <f>+[15]ENERO!D170+[15]FEBRERO!D170+[15]MARZO!D170+[15]ABRIL!D170+[15]MAYO!D170+[15]JUNIO!D170+[15]JULIO!D170+[15]AGOSTO!D170+[15]SEPTIEMBRE!D170+[15]OCTUBRE!D170+[15]NOVIEMBRE!D170+[15]DICIEMBRE!D170</f>
        <v>337863.64838688279</v>
      </c>
      <c r="E172" s="21">
        <f>+[15]ENERO!E170+[15]FEBRERO!E170+[15]MARZO!E170+[15]ABRIL!E170+[15]MAYO!E170+[15]JUNIO!E170+[15]JULIO!E170+[15]AGOSTO!E170+[15]SEPTIEMBRE!E170+[15]OCTUBRE!E170+[15]NOVIEMBRE!E170+[15]DICIEMBRE!E170</f>
        <v>1141272.9926718879</v>
      </c>
      <c r="F172" s="21">
        <f>+[15]ENERO!F170+[15]FEBRERO!F170+[15]MARZO!F170+[15]ABRIL!F170+[15]MAYO!F170+[15]JUNIO!F170+[15]JULIO!F170+[15]AGOSTO!F170+[15]SEPTIEMBRE!F170+[15]OCTUBRE!F170+[15]NOVIEMBRE!F170+[15]DICIEMBRE!F170</f>
        <v>184629.9866208575</v>
      </c>
      <c r="G172" s="21">
        <f>+[15]ENERO!G170+[15]FEBRERO!G170+[15]MARZO!G170+[15]ABRIL!G170+[15]MAYO!G170+[15]JUNIO!G170+[15]JULIO!G170+[15]AGOSTO!G170+[15]SEPTIEMBRE!G170+[15]OCTUBRE!G170+[15]NOVIEMBRE!G170+[15]DICIEMBRE!G170</f>
        <v>100913.7887742922</v>
      </c>
      <c r="H172" s="21">
        <f>+[15]ENERO!H170+[15]FEBRERO!H170+[15]MARZO!H170+[15]ABRIL!H170+[15]MAYO!H170+[15]JUNIO!H170+[15]JULIO!H170+[15]AGOSTO!H170+[15]SEPTIEMBRE!H170+[15]OCTUBRE!H170+[15]NOVIEMBRE!H170+[15]DICIEMBRE!H170</f>
        <v>272446.55418626725</v>
      </c>
      <c r="I172" s="21">
        <f>+[15]ENERO!I170+[15]FEBRERO!I170+[15]MARZO!I170+[15]ABRIL!I170+[15]MAYO!I170+[15]JUNIO!I170+[15]JULIO!I170+[15]AGOSTO!I170+[15]SEPTIEMBRE!I170+[15]OCTUBRE!I170+[15]NOVIEMBRE!I170+[15]DICIEMBRE!I170</f>
        <v>229240.27428688365</v>
      </c>
      <c r="J172" s="22">
        <f t="shared" si="6"/>
        <v>3695457</v>
      </c>
      <c r="K172" s="104"/>
      <c r="L172" s="92"/>
      <c r="N172" s="95"/>
      <c r="O172" s="95"/>
    </row>
    <row r="173" spans="1:15" ht="20.100000000000001" customHeight="1" x14ac:dyDescent="0.25">
      <c r="A173" s="78" t="s">
        <v>91</v>
      </c>
      <c r="B173" s="21">
        <f>+[15]ENERO!B171+[15]FEBRERO!B171+[15]MARZO!B171+[15]ABRIL!B171+[15]MAYO!B171+[15]JUNIO!B171+[15]JULIO!B171+[15]AGOSTO!B171+[15]SEPTIEMBRE!B171+[15]OCTUBRE!B171+[15]NOVIEMBRE!B171+[15]DICIEMBRE!B171</f>
        <v>0</v>
      </c>
      <c r="C173" s="21">
        <f>+[15]ENERO!C171+[15]FEBRERO!C171+[15]MARZO!C171+[15]ABRIL!C171+[15]MAYO!C171+[15]JUNIO!C171+[15]JULIO!C171+[15]AGOSTO!C171+[15]SEPTIEMBRE!C171+[15]OCTUBRE!C171+[15]NOVIEMBRE!C171+[15]DICIEMBRE!C171</f>
        <v>9734.7189762699891</v>
      </c>
      <c r="D173" s="21">
        <f>+[15]ENERO!D171+[15]FEBRERO!D171+[15]MARZO!D171+[15]ABRIL!D171+[15]MAYO!D171+[15]JUNIO!D171+[15]JULIO!D171+[15]AGOSTO!D171+[15]SEPTIEMBRE!D171+[15]OCTUBRE!D171+[15]NOVIEMBRE!D171+[15]DICIEMBRE!D171</f>
        <v>88.626506024096386</v>
      </c>
      <c r="E173" s="21">
        <f>+[15]ENERO!E171+[15]FEBRERO!E171+[15]MARZO!E171+[15]ABRIL!E171+[15]MAYO!E171+[15]JUNIO!E171+[15]JULIO!E171+[15]AGOSTO!E171+[15]SEPTIEMBRE!E171+[15]OCTUBRE!E171+[15]NOVIEMBRE!E171+[15]DICIEMBRE!E171</f>
        <v>12</v>
      </c>
      <c r="F173" s="21">
        <f>+[15]ENERO!F171+[15]FEBRERO!F171+[15]MARZO!F171+[15]ABRIL!F171+[15]MAYO!F171+[15]JUNIO!F171+[15]JULIO!F171+[15]AGOSTO!F171+[15]SEPTIEMBRE!F171+[15]OCTUBRE!F171+[15]NOVIEMBRE!F171+[15]DICIEMBRE!F171</f>
        <v>5292.8255591538418</v>
      </c>
      <c r="G173" s="21">
        <f>+[15]ENERO!G171+[15]FEBRERO!G171+[15]MARZO!G171+[15]ABRIL!G171+[15]MAYO!G171+[15]JUNIO!G171+[15]JULIO!G171+[15]AGOSTO!G171+[15]SEPTIEMBRE!G171+[15]OCTUBRE!G171+[15]NOVIEMBRE!G171+[15]DICIEMBRE!G171</f>
        <v>0</v>
      </c>
      <c r="H173" s="21">
        <f>+[15]ENERO!H171+[15]FEBRERO!H171+[15]MARZO!H171+[15]ABRIL!H171+[15]MAYO!H171+[15]JUNIO!H171+[15]JULIO!H171+[15]AGOSTO!H171+[15]SEPTIEMBRE!H171+[15]OCTUBRE!H171+[15]NOVIEMBRE!H171+[15]DICIEMBRE!H171</f>
        <v>0</v>
      </c>
      <c r="I173" s="21">
        <f>+[15]ENERO!I171+[15]FEBRERO!I171+[15]MARZO!I171+[15]ABRIL!I171+[15]MAYO!I171+[15]JUNIO!I171+[15]JULIO!I171+[15]AGOSTO!I171+[15]SEPTIEMBRE!I171+[15]OCTUBRE!I171+[15]NOVIEMBRE!I171+[15]DICIEMBRE!I171</f>
        <v>1905.8289585520724</v>
      </c>
      <c r="J173" s="22">
        <f t="shared" si="6"/>
        <v>17034</v>
      </c>
      <c r="K173" s="104"/>
      <c r="L173" s="92"/>
      <c r="N173" s="95"/>
      <c r="O173" s="95"/>
    </row>
    <row r="174" spans="1:15" ht="20.100000000000001" customHeight="1" x14ac:dyDescent="0.25">
      <c r="A174" s="78" t="s">
        <v>25</v>
      </c>
      <c r="B174" s="21">
        <f>+[15]ENERO!B172+[15]FEBRERO!B172+[15]MARZO!B172+[15]ABRIL!B172+[15]MAYO!B172+[15]JUNIO!B172+[15]JULIO!B172+[15]AGOSTO!B172+[15]SEPTIEMBRE!B172+[15]OCTUBRE!B172+[15]NOVIEMBRE!B172+[15]DICIEMBRE!B172</f>
        <v>145505.28237677005</v>
      </c>
      <c r="C174" s="21">
        <f>+[15]ENERO!C172+[15]FEBRERO!C172+[15]MARZO!C172+[15]ABRIL!C172+[15]MAYO!C172+[15]JUNIO!C172+[15]JULIO!C172+[15]AGOSTO!C172+[15]SEPTIEMBRE!C172+[15]OCTUBRE!C172+[15]NOVIEMBRE!C172+[15]DICIEMBRE!C172</f>
        <v>57218.8534119334</v>
      </c>
      <c r="D174" s="21">
        <f>+[15]ENERO!D172+[15]FEBRERO!D172+[15]MARZO!D172+[15]ABRIL!D172+[15]MAYO!D172+[15]JUNIO!D172+[15]JULIO!D172+[15]AGOSTO!D172+[15]SEPTIEMBRE!D172+[15]OCTUBRE!D172+[15]NOVIEMBRE!D172+[15]DICIEMBRE!D172</f>
        <v>114159.7966107047</v>
      </c>
      <c r="E174" s="21">
        <f>+[15]ENERO!E172+[15]FEBRERO!E172+[15]MARZO!E172+[15]ABRIL!E172+[15]MAYO!E172+[15]JUNIO!E172+[15]JULIO!E172+[15]AGOSTO!E172+[15]SEPTIEMBRE!E172+[15]OCTUBRE!E172+[15]NOVIEMBRE!E172+[15]DICIEMBRE!E172</f>
        <v>288776.40574898419</v>
      </c>
      <c r="F174" s="21">
        <f>+[15]ENERO!F172+[15]FEBRERO!F172+[15]MARZO!F172+[15]ABRIL!F172+[15]MAYO!F172+[15]JUNIO!F172+[15]JULIO!F172+[15]AGOSTO!F172+[15]SEPTIEMBRE!F172+[15]OCTUBRE!F172+[15]NOVIEMBRE!F172+[15]DICIEMBRE!F172</f>
        <v>98188.575616488015</v>
      </c>
      <c r="G174" s="21">
        <f>+[15]ENERO!G172+[15]FEBRERO!G172+[15]MARZO!G172+[15]ABRIL!G172+[15]MAYO!G172+[15]JUNIO!G172+[15]JULIO!G172+[15]AGOSTO!G172+[15]SEPTIEMBRE!G172+[15]OCTUBRE!G172+[15]NOVIEMBRE!G172+[15]DICIEMBRE!G172</f>
        <v>88427.559847832468</v>
      </c>
      <c r="H174" s="21">
        <f>+[15]ENERO!H172+[15]FEBRERO!H172+[15]MARZO!H172+[15]ABRIL!H172+[15]MAYO!H172+[15]JUNIO!H172+[15]JULIO!H172+[15]AGOSTO!H172+[15]SEPTIEMBRE!H172+[15]OCTUBRE!H172+[15]NOVIEMBRE!H172+[15]DICIEMBRE!H172</f>
        <v>223560.40557819145</v>
      </c>
      <c r="I174" s="21">
        <f>+[15]ENERO!I172+[15]FEBRERO!I172+[15]MARZO!I172+[15]ABRIL!I172+[15]MAYO!I172+[15]JUNIO!I172+[15]JULIO!I172+[15]AGOSTO!I172+[15]SEPTIEMBRE!I172+[15]OCTUBRE!I172+[15]NOVIEMBRE!I172+[15]DICIEMBRE!I172</f>
        <v>15392.620809095673</v>
      </c>
      <c r="J174" s="22">
        <f t="shared" si="6"/>
        <v>1031229.4999999998</v>
      </c>
      <c r="K174" s="104"/>
      <c r="L174" s="92"/>
      <c r="N174" s="95"/>
      <c r="O174" s="95"/>
    </row>
    <row r="175" spans="1:15" ht="20.100000000000001" customHeight="1" x14ac:dyDescent="0.25">
      <c r="A175" s="78" t="s">
        <v>26</v>
      </c>
      <c r="B175" s="21">
        <f>+[15]ENERO!B173+[15]FEBRERO!B173+[15]MARZO!B173+[15]ABRIL!B173+[15]MAYO!B173+[15]JUNIO!B173+[15]JULIO!B173+[15]AGOSTO!B173+[15]SEPTIEMBRE!B173+[15]OCTUBRE!B173+[15]NOVIEMBRE!B173+[15]DICIEMBRE!B173</f>
        <v>0</v>
      </c>
      <c r="C175" s="21">
        <f>+[15]ENERO!C173+[15]FEBRERO!C173+[15]MARZO!C173+[15]ABRIL!C173+[15]MAYO!C173+[15]JUNIO!C173+[15]JULIO!C173+[15]AGOSTO!C173+[15]SEPTIEMBRE!C173+[15]OCTUBRE!C173+[15]NOVIEMBRE!C173+[15]DICIEMBRE!C173</f>
        <v>0</v>
      </c>
      <c r="D175" s="21">
        <f>+[15]ENERO!D173+[15]FEBRERO!D173+[15]MARZO!D173+[15]ABRIL!D173+[15]MAYO!D173+[15]JUNIO!D173+[15]JULIO!D173+[15]AGOSTO!D173+[15]SEPTIEMBRE!D173+[15]OCTUBRE!D173+[15]NOVIEMBRE!D173+[15]DICIEMBRE!D173</f>
        <v>0</v>
      </c>
      <c r="E175" s="21">
        <f>+[15]ENERO!E173+[15]FEBRERO!E173+[15]MARZO!E173+[15]ABRIL!E173+[15]MAYO!E173+[15]JUNIO!E173+[15]JULIO!E173+[15]AGOSTO!E173+[15]SEPTIEMBRE!E173+[15]OCTUBRE!E173+[15]NOVIEMBRE!E173+[15]DICIEMBRE!E173</f>
        <v>44582.667285172356</v>
      </c>
      <c r="F175" s="21">
        <f>+[15]ENERO!F173+[15]FEBRERO!F173+[15]MARZO!F173+[15]ABRIL!F173+[15]MAYO!F173+[15]JUNIO!F173+[15]JULIO!F173+[15]AGOSTO!F173+[15]SEPTIEMBRE!F173+[15]OCTUBRE!F173+[15]NOVIEMBRE!F173+[15]DICIEMBRE!F173</f>
        <v>0</v>
      </c>
      <c r="G175" s="21">
        <f>+[15]ENERO!G173+[15]FEBRERO!G173+[15]MARZO!G173+[15]ABRIL!G173+[15]MAYO!G173+[15]JUNIO!G173+[15]JULIO!G173+[15]AGOSTO!G173+[15]SEPTIEMBRE!G173+[15]OCTUBRE!G173+[15]NOVIEMBRE!G173+[15]DICIEMBRE!G173</f>
        <v>2243.332714827643</v>
      </c>
      <c r="H175" s="21">
        <f>+[15]ENERO!H173+[15]FEBRERO!H173+[15]MARZO!H173+[15]ABRIL!H173+[15]MAYO!H173+[15]JUNIO!H173+[15]JULIO!H173+[15]AGOSTO!H173+[15]SEPTIEMBRE!H173+[15]OCTUBRE!H173+[15]NOVIEMBRE!H173+[15]DICIEMBRE!H173</f>
        <v>0</v>
      </c>
      <c r="I175" s="21">
        <f>+[15]ENERO!I173+[15]FEBRERO!I173+[15]MARZO!I173+[15]ABRIL!I173+[15]MAYO!I173+[15]JUNIO!I173+[15]JULIO!I173+[15]AGOSTO!I173+[15]SEPTIEMBRE!I173+[15]OCTUBRE!I173+[15]NOVIEMBRE!I173+[15]DICIEMBRE!I173</f>
        <v>0</v>
      </c>
      <c r="J175" s="22">
        <f t="shared" si="6"/>
        <v>46826</v>
      </c>
      <c r="K175" s="104"/>
      <c r="L175" s="92"/>
      <c r="N175" s="95"/>
      <c r="O175" s="95"/>
    </row>
    <row r="176" spans="1:15" ht="20.100000000000001" customHeight="1" x14ac:dyDescent="0.25">
      <c r="A176" s="78" t="s">
        <v>27</v>
      </c>
      <c r="B176" s="21">
        <f>+[15]ENERO!B174+[15]FEBRERO!B174+[15]MARZO!B174+[15]ABRIL!B174+[15]MAYO!B174+[15]JUNIO!B174+[15]JULIO!B174+[15]AGOSTO!B174+[15]SEPTIEMBRE!B174+[15]OCTUBRE!B174+[15]NOVIEMBRE!B174+[15]DICIEMBRE!B174</f>
        <v>69590.282168876351</v>
      </c>
      <c r="C176" s="21">
        <f>+[15]ENERO!C174+[15]FEBRERO!C174+[15]MARZO!C174+[15]ABRIL!C174+[15]MAYO!C174+[15]JUNIO!C174+[15]JULIO!C174+[15]AGOSTO!C174+[15]SEPTIEMBRE!C174+[15]OCTUBRE!C174+[15]NOVIEMBRE!C174+[15]DICIEMBRE!C174</f>
        <v>159293.32915823089</v>
      </c>
      <c r="D176" s="21">
        <f>+[15]ENERO!D174+[15]FEBRERO!D174+[15]MARZO!D174+[15]ABRIL!D174+[15]MAYO!D174+[15]JUNIO!D174+[15]JULIO!D174+[15]AGOSTO!D174+[15]SEPTIEMBRE!D174+[15]OCTUBRE!D174+[15]NOVIEMBRE!D174+[15]DICIEMBRE!D174</f>
        <v>50700.599839092836</v>
      </c>
      <c r="E176" s="21">
        <f>+[15]ENERO!E174+[15]FEBRERO!E174+[15]MARZO!E174+[15]ABRIL!E174+[15]MAYO!E174+[15]JUNIO!E174+[15]JULIO!E174+[15]AGOSTO!E174+[15]SEPTIEMBRE!E174+[15]OCTUBRE!E174+[15]NOVIEMBRE!E174+[15]DICIEMBRE!E174</f>
        <v>89132.092091291546</v>
      </c>
      <c r="F176" s="21">
        <f>+[15]ENERO!F174+[15]FEBRERO!F174+[15]MARZO!F174+[15]ABRIL!F174+[15]MAYO!F174+[15]JUNIO!F174+[15]JULIO!F174+[15]AGOSTO!F174+[15]SEPTIEMBRE!F174+[15]OCTUBRE!F174+[15]NOVIEMBRE!F174+[15]DICIEMBRE!F174</f>
        <v>163758.29640039572</v>
      </c>
      <c r="G176" s="21">
        <f>+[15]ENERO!G174+[15]FEBRERO!G174+[15]MARZO!G174+[15]ABRIL!G174+[15]MAYO!G174+[15]JUNIO!G174+[15]JULIO!G174+[15]AGOSTO!G174+[15]SEPTIEMBRE!G174+[15]OCTUBRE!G174+[15]NOVIEMBRE!G174+[15]DICIEMBRE!G174</f>
        <v>123451.05669581433</v>
      </c>
      <c r="H176" s="21">
        <f>+[15]ENERO!H174+[15]FEBRERO!H174+[15]MARZO!H174+[15]ABRIL!H174+[15]MAYO!H174+[15]JUNIO!H174+[15]JULIO!H174+[15]AGOSTO!H174+[15]SEPTIEMBRE!H174+[15]OCTUBRE!H174+[15]NOVIEMBRE!H174+[15]DICIEMBRE!H174</f>
        <v>109803.62205505898</v>
      </c>
      <c r="I176" s="21">
        <f>+[15]ENERO!I174+[15]FEBRERO!I174+[15]MARZO!I174+[15]ABRIL!I174+[15]MAYO!I174+[15]JUNIO!I174+[15]JULIO!I174+[15]AGOSTO!I174+[15]SEPTIEMBRE!I174+[15]OCTUBRE!I174+[15]NOVIEMBRE!I174+[15]DICIEMBRE!I174</f>
        <v>130165.72159123933</v>
      </c>
      <c r="J176" s="22">
        <f t="shared" si="6"/>
        <v>895895</v>
      </c>
      <c r="K176" s="104"/>
      <c r="L176" s="92"/>
      <c r="N176" s="95"/>
      <c r="O176" s="95"/>
    </row>
    <row r="177" spans="1:15" ht="20.100000000000001" customHeight="1" x14ac:dyDescent="0.25">
      <c r="A177" s="78" t="s">
        <v>28</v>
      </c>
      <c r="B177" s="21">
        <f>+[15]ENERO!B175+[15]FEBRERO!B175+[15]MARZO!B175+[15]ABRIL!B175+[15]MAYO!B175+[15]JUNIO!B175+[15]JULIO!B175+[15]AGOSTO!B175+[15]SEPTIEMBRE!B175+[15]OCTUBRE!B175+[15]NOVIEMBRE!B175+[15]DICIEMBRE!B175</f>
        <v>87421.444313206477</v>
      </c>
      <c r="C177" s="21">
        <f>+[15]ENERO!C175+[15]FEBRERO!C175+[15]MARZO!C175+[15]ABRIL!C175+[15]MAYO!C175+[15]JUNIO!C175+[15]JULIO!C175+[15]AGOSTO!C175+[15]SEPTIEMBRE!C175+[15]OCTUBRE!C175+[15]NOVIEMBRE!C175+[15]DICIEMBRE!C175</f>
        <v>7867.5176411644243</v>
      </c>
      <c r="D177" s="21">
        <f>+[15]ENERO!D175+[15]FEBRERO!D175+[15]MARZO!D175+[15]ABRIL!D175+[15]MAYO!D175+[15]JUNIO!D175+[15]JULIO!D175+[15]AGOSTO!D175+[15]SEPTIEMBRE!D175+[15]OCTUBRE!D175+[15]NOVIEMBRE!D175+[15]DICIEMBRE!D175</f>
        <v>18275.993186859901</v>
      </c>
      <c r="E177" s="21">
        <f>+[15]ENERO!E175+[15]FEBRERO!E175+[15]MARZO!E175+[15]ABRIL!E175+[15]MAYO!E175+[15]JUNIO!E175+[15]JULIO!E175+[15]AGOSTO!E175+[15]SEPTIEMBRE!E175+[15]OCTUBRE!E175+[15]NOVIEMBRE!E175+[15]DICIEMBRE!E175</f>
        <v>171476.26845717221</v>
      </c>
      <c r="F177" s="21">
        <f>+[15]ENERO!F175+[15]FEBRERO!F175+[15]MARZO!F175+[15]ABRIL!F175+[15]MAYO!F175+[15]JUNIO!F175+[15]JULIO!F175+[15]AGOSTO!F175+[15]SEPTIEMBRE!F175+[15]OCTUBRE!F175+[15]NOVIEMBRE!F175+[15]DICIEMBRE!F175</f>
        <v>46165.930770307132</v>
      </c>
      <c r="G177" s="21">
        <f>+[15]ENERO!G175+[15]FEBRERO!G175+[15]MARZO!G175+[15]ABRIL!G175+[15]MAYO!G175+[15]JUNIO!G175+[15]JULIO!G175+[15]AGOSTO!G175+[15]SEPTIEMBRE!G175+[15]OCTUBRE!G175+[15]NOVIEMBRE!G175+[15]DICIEMBRE!G175</f>
        <v>41858.325731359262</v>
      </c>
      <c r="H177" s="21">
        <f>+[15]ENERO!H175+[15]FEBRERO!H175+[15]MARZO!H175+[15]ABRIL!H175+[15]MAYO!H175+[15]JUNIO!H175+[15]JULIO!H175+[15]AGOSTO!H175+[15]SEPTIEMBRE!H175+[15]OCTUBRE!H175+[15]NOVIEMBRE!H175+[15]DICIEMBRE!H175</f>
        <v>165016.03445116238</v>
      </c>
      <c r="I177" s="21">
        <f>+[15]ENERO!I175+[15]FEBRERO!I175+[15]MARZO!I175+[15]ABRIL!I175+[15]MAYO!I175+[15]JUNIO!I175+[15]JULIO!I175+[15]AGOSTO!I175+[15]SEPTIEMBRE!I175+[15]OCTUBRE!I175+[15]NOVIEMBRE!I175+[15]DICIEMBRE!I175</f>
        <v>7367.9854487682269</v>
      </c>
      <c r="J177" s="22">
        <f t="shared" si="6"/>
        <v>545449.50000000012</v>
      </c>
      <c r="K177" s="104"/>
      <c r="L177" s="92"/>
      <c r="N177" s="95"/>
      <c r="O177" s="95"/>
    </row>
    <row r="178" spans="1:15" ht="20.100000000000001" customHeight="1" x14ac:dyDescent="0.35">
      <c r="A178" s="78" t="s">
        <v>29</v>
      </c>
      <c r="B178" s="21">
        <f>+[15]ENERO!B176+[15]FEBRERO!B176+[15]MARZO!B176+[15]ABRIL!B176+[15]MAYO!B176+[15]JUNIO!B176+[15]JULIO!B176+[15]AGOSTO!B176+[15]SEPTIEMBRE!B176+[15]OCTUBRE!B176+[15]NOVIEMBRE!B176+[15]DICIEMBRE!B176</f>
        <v>106993.03663938555</v>
      </c>
      <c r="C178" s="21">
        <f>+[15]ENERO!C176+[15]FEBRERO!C176+[15]MARZO!C176+[15]ABRIL!C176+[15]MAYO!C176+[15]JUNIO!C176+[15]JULIO!C176+[15]AGOSTO!C176+[15]SEPTIEMBRE!C176+[15]OCTUBRE!C176+[15]NOVIEMBRE!C176+[15]DICIEMBRE!C176</f>
        <v>0</v>
      </c>
      <c r="D178" s="21">
        <f>+[15]ENERO!D176+[15]FEBRERO!D176+[15]MARZO!D176+[15]ABRIL!D176+[15]MAYO!D176+[15]JUNIO!D176+[15]JULIO!D176+[15]AGOSTO!D176+[15]SEPTIEMBRE!D176+[15]OCTUBRE!D176+[15]NOVIEMBRE!D176+[15]DICIEMBRE!D176</f>
        <v>43391.720199092619</v>
      </c>
      <c r="E178" s="21">
        <f>+[15]ENERO!E176+[15]FEBRERO!E176+[15]MARZO!E176+[15]ABRIL!E176+[15]MAYO!E176+[15]JUNIO!E176+[15]JULIO!E176+[15]AGOSTO!E176+[15]SEPTIEMBRE!E176+[15]OCTUBRE!E176+[15]NOVIEMBRE!E176+[15]DICIEMBRE!E176</f>
        <v>224685.19809630251</v>
      </c>
      <c r="F178" s="21">
        <f>+[15]ENERO!F176+[15]FEBRERO!F176+[15]MARZO!F176+[15]ABRIL!F176+[15]MAYO!F176+[15]JUNIO!F176+[15]JULIO!F176+[15]AGOSTO!F176+[15]SEPTIEMBRE!F176+[15]OCTUBRE!F176+[15]NOVIEMBRE!F176+[15]DICIEMBRE!F176</f>
        <v>503638.14654891205</v>
      </c>
      <c r="G178" s="21">
        <f>+[15]ENERO!G176+[15]FEBRERO!G176+[15]MARZO!G176+[15]ABRIL!G176+[15]MAYO!G176+[15]JUNIO!G176+[15]JULIO!G176+[15]AGOSTO!G176+[15]SEPTIEMBRE!G176+[15]OCTUBRE!G176+[15]NOVIEMBRE!G176+[15]DICIEMBRE!G176</f>
        <v>206214.04884622595</v>
      </c>
      <c r="H178" s="21">
        <f>+[15]ENERO!H176+[15]FEBRERO!H176+[15]MARZO!H176+[15]ABRIL!H176+[15]MAYO!H176+[15]JUNIO!H176+[15]JULIO!H176+[15]AGOSTO!H176+[15]SEPTIEMBRE!H176+[15]OCTUBRE!H176+[15]NOVIEMBRE!H176+[15]DICIEMBRE!H176</f>
        <v>413645.13710711332</v>
      </c>
      <c r="I178" s="21">
        <f>+[15]ENERO!I176+[15]FEBRERO!I176+[15]MARZO!I176+[15]ABRIL!I176+[15]MAYO!I176+[15]JUNIO!I176+[15]JULIO!I176+[15]AGOSTO!I176+[15]SEPTIEMBRE!I176+[15]OCTUBRE!I176+[15]NOVIEMBRE!I176+[15]DICIEMBRE!I176</f>
        <v>1310.7125629679438</v>
      </c>
      <c r="J178" s="22">
        <f t="shared" si="6"/>
        <v>1499878</v>
      </c>
      <c r="K178" s="104"/>
      <c r="L178" s="92"/>
      <c r="M178" s="94"/>
      <c r="N178" s="95"/>
      <c r="O178" s="95"/>
    </row>
    <row r="179" spans="1:15" ht="20.100000000000001" customHeight="1" x14ac:dyDescent="0.35">
      <c r="A179" s="78" t="s">
        <v>30</v>
      </c>
      <c r="B179" s="21">
        <f>+[15]ENERO!B177+[15]FEBRERO!B177+[15]MARZO!B177+[15]ABRIL!B177+[15]MAYO!B177+[15]JUNIO!B177+[15]JULIO!B177+[15]AGOSTO!B177+[15]SEPTIEMBRE!B177+[15]OCTUBRE!B177+[15]NOVIEMBRE!B177+[15]DICIEMBRE!B177</f>
        <v>57039.945880976076</v>
      </c>
      <c r="C179" s="21">
        <f>+[15]ENERO!C177+[15]FEBRERO!C177+[15]MARZO!C177+[15]ABRIL!C177+[15]MAYO!C177+[15]JUNIO!C177+[15]JULIO!C177+[15]AGOSTO!C177+[15]SEPTIEMBRE!C177+[15]OCTUBRE!C177+[15]NOVIEMBRE!C177+[15]DICIEMBRE!C177</f>
        <v>803.4452898940508</v>
      </c>
      <c r="D179" s="21">
        <f>+[15]ENERO!D177+[15]FEBRERO!D177+[15]MARZO!D177+[15]ABRIL!D177+[15]MAYO!D177+[15]JUNIO!D177+[15]JULIO!D177+[15]AGOSTO!D177+[15]SEPTIEMBRE!D177+[15]OCTUBRE!D177+[15]NOVIEMBRE!D177+[15]DICIEMBRE!D177</f>
        <v>1762.6411729465012</v>
      </c>
      <c r="E179" s="21">
        <f>+[15]ENERO!E177+[15]FEBRERO!E177+[15]MARZO!E177+[15]ABRIL!E177+[15]MAYO!E177+[15]JUNIO!E177+[15]JULIO!E177+[15]AGOSTO!E177+[15]SEPTIEMBRE!E177+[15]OCTUBRE!E177+[15]NOVIEMBRE!E177+[15]DICIEMBRE!E177</f>
        <v>99903.904178718672</v>
      </c>
      <c r="F179" s="21">
        <f>+[15]ENERO!F177+[15]FEBRERO!F177+[15]MARZO!F177+[15]ABRIL!F177+[15]MAYO!F177+[15]JUNIO!F177+[15]JULIO!F177+[15]AGOSTO!F177+[15]SEPTIEMBRE!F177+[15]OCTUBRE!F177+[15]NOVIEMBRE!F177+[15]DICIEMBRE!F177</f>
        <v>121303.90963121272</v>
      </c>
      <c r="G179" s="21">
        <f>+[15]ENERO!G177+[15]FEBRERO!G177+[15]MARZO!G177+[15]ABRIL!G177+[15]MAYO!G177+[15]JUNIO!G177+[15]JULIO!G177+[15]AGOSTO!G177+[15]SEPTIEMBRE!G177+[15]OCTUBRE!G177+[15]NOVIEMBRE!G177+[15]DICIEMBRE!G177</f>
        <v>10694.824475229647</v>
      </c>
      <c r="H179" s="21">
        <f>+[15]ENERO!H177+[15]FEBRERO!H177+[15]MARZO!H177+[15]ABRIL!H177+[15]MAYO!H177+[15]JUNIO!H177+[15]JULIO!H177+[15]AGOSTO!H177+[15]SEPTIEMBRE!H177+[15]OCTUBRE!H177+[15]NOVIEMBRE!H177+[15]DICIEMBRE!H177</f>
        <v>9237.1249644221716</v>
      </c>
      <c r="I179" s="21">
        <f>+[15]ENERO!I177+[15]FEBRERO!I177+[15]MARZO!I177+[15]ABRIL!I177+[15]MAYO!I177+[15]JUNIO!I177+[15]JULIO!I177+[15]AGOSTO!I177+[15]SEPTIEMBRE!I177+[15]OCTUBRE!I177+[15]NOVIEMBRE!I177+[15]DICIEMBRE!I177</f>
        <v>766.20440660022768</v>
      </c>
      <c r="J179" s="22">
        <f t="shared" si="6"/>
        <v>301512.00000000012</v>
      </c>
      <c r="K179" s="104"/>
      <c r="L179" s="92"/>
      <c r="M179" s="94"/>
      <c r="N179" s="95"/>
      <c r="O179" s="95"/>
    </row>
    <row r="180" spans="1:15" ht="20.100000000000001" customHeight="1" x14ac:dyDescent="0.35">
      <c r="A180" s="78" t="s">
        <v>58</v>
      </c>
      <c r="B180" s="21">
        <f>+[15]ENERO!B178+[15]FEBRERO!B178+[15]MARZO!B178+[15]ABRIL!B178+[15]MAYO!B178+[15]JUNIO!B178+[15]JULIO!B178+[15]AGOSTO!B178+[15]SEPTIEMBRE!B178+[15]OCTUBRE!B178+[15]NOVIEMBRE!B178+[15]DICIEMBRE!B178</f>
        <v>2180.8509403796011</v>
      </c>
      <c r="C180" s="21">
        <f>+[15]ENERO!C178+[15]FEBRERO!C178+[15]MARZO!C178+[15]ABRIL!C178+[15]MAYO!C178+[15]JUNIO!C178+[15]JULIO!C178+[15]AGOSTO!C178+[15]SEPTIEMBRE!C178+[15]OCTUBRE!C178+[15]NOVIEMBRE!C178+[15]DICIEMBRE!C178</f>
        <v>129.80392040334283</v>
      </c>
      <c r="D180" s="21">
        <f>+[15]ENERO!D178+[15]FEBRERO!D178+[15]MARZO!D178+[15]ABRIL!D178+[15]MAYO!D178+[15]JUNIO!D178+[15]JULIO!D178+[15]AGOSTO!D178+[15]SEPTIEMBRE!D178+[15]OCTUBRE!D178+[15]NOVIEMBRE!D178+[15]DICIEMBRE!D178</f>
        <v>32.398597865385476</v>
      </c>
      <c r="E180" s="21">
        <f>+[15]ENERO!E178+[15]FEBRERO!E178+[15]MARZO!E178+[15]ABRIL!E178+[15]MAYO!E178+[15]JUNIO!E178+[15]JULIO!E178+[15]AGOSTO!E178+[15]SEPTIEMBRE!E178+[15]OCTUBRE!E178+[15]NOVIEMBRE!E178+[15]DICIEMBRE!E178</f>
        <v>82734.841967156448</v>
      </c>
      <c r="F180" s="21">
        <f>+[15]ENERO!F178+[15]FEBRERO!F178+[15]MARZO!F178+[15]ABRIL!F178+[15]MAYO!F178+[15]JUNIO!F178+[15]JULIO!F178+[15]AGOSTO!F178+[15]SEPTIEMBRE!F178+[15]OCTUBRE!F178+[15]NOVIEMBRE!F178+[15]DICIEMBRE!F178</f>
        <v>247.13300549825851</v>
      </c>
      <c r="G180" s="21">
        <f>+[15]ENERO!G178+[15]FEBRERO!G178+[15]MARZO!G178+[15]ABRIL!G178+[15]MAYO!G178+[15]JUNIO!G178+[15]JULIO!G178+[15]AGOSTO!G178+[15]SEPTIEMBRE!G178+[15]OCTUBRE!G178+[15]NOVIEMBRE!G178+[15]DICIEMBRE!G178</f>
        <v>73.491003836607021</v>
      </c>
      <c r="H180" s="21">
        <f>+[15]ENERO!H178+[15]FEBRERO!H178+[15]MARZO!H178+[15]ABRIL!H178+[15]MAYO!H178+[15]JUNIO!H178+[15]JULIO!H178+[15]AGOSTO!H178+[15]SEPTIEMBRE!H178+[15]OCTUBRE!H178+[15]NOVIEMBRE!H178+[15]DICIEMBRE!H178</f>
        <v>1</v>
      </c>
      <c r="I180" s="21">
        <f>+[15]ENERO!I178+[15]FEBRERO!I178+[15]MARZO!I178+[15]ABRIL!I178+[15]MAYO!I178+[15]JUNIO!I178+[15]JULIO!I178+[15]AGOSTO!I178+[15]SEPTIEMBRE!I178+[15]OCTUBRE!I178+[15]NOVIEMBRE!I178+[15]DICIEMBRE!I178</f>
        <v>290.98056486031726</v>
      </c>
      <c r="J180" s="22">
        <f t="shared" si="6"/>
        <v>85690.499999999956</v>
      </c>
      <c r="K180" s="104"/>
      <c r="L180" s="92"/>
      <c r="M180" s="94"/>
      <c r="N180" s="95"/>
      <c r="O180" s="95"/>
    </row>
    <row r="181" spans="1:15" ht="20.100000000000001" customHeight="1" x14ac:dyDescent="0.35">
      <c r="A181" s="78" t="s">
        <v>59</v>
      </c>
      <c r="B181" s="21">
        <f>+[15]ENERO!B179+[15]FEBRERO!B179+[15]MARZO!B179+[15]ABRIL!B179+[15]MAYO!B179+[15]JUNIO!B179+[15]JULIO!B179+[15]AGOSTO!B179+[15]SEPTIEMBRE!B179+[15]OCTUBRE!B179+[15]NOVIEMBRE!B179+[15]DICIEMBRE!B179</f>
        <v>27.19788405546635</v>
      </c>
      <c r="C181" s="21">
        <f>+[15]ENERO!C179+[15]FEBRERO!C179+[15]MARZO!C179+[15]ABRIL!C179+[15]MAYO!C179+[15]JUNIO!C179+[15]JULIO!C179+[15]AGOSTO!C179+[15]SEPTIEMBRE!C179+[15]OCTUBRE!C179+[15]NOVIEMBRE!C179+[15]DICIEMBRE!C179</f>
        <v>33.70410555285487</v>
      </c>
      <c r="D181" s="21">
        <f>+[15]ENERO!D179+[15]FEBRERO!D179+[15]MARZO!D179+[15]ABRIL!D179+[15]MAYO!D179+[15]JUNIO!D179+[15]JULIO!D179+[15]AGOSTO!D179+[15]SEPTIEMBRE!D179+[15]OCTUBRE!D179+[15]NOVIEMBRE!D179+[15]DICIEMBRE!D179</f>
        <v>0</v>
      </c>
      <c r="E181" s="21">
        <f>+[15]ENERO!E179+[15]FEBRERO!E179+[15]MARZO!E179+[15]ABRIL!E179+[15]MAYO!E179+[15]JUNIO!E179+[15]JULIO!E179+[15]AGOSTO!E179+[15]SEPTIEMBRE!E179+[15]OCTUBRE!E179+[15]NOVIEMBRE!E179+[15]DICIEMBRE!E179</f>
        <v>22972.283180334001</v>
      </c>
      <c r="F181" s="21">
        <f>+[15]ENERO!F179+[15]FEBRERO!F179+[15]MARZO!F179+[15]ABRIL!F179+[15]MAYO!F179+[15]JUNIO!F179+[15]JULIO!F179+[15]AGOSTO!F179+[15]SEPTIEMBRE!F179+[15]OCTUBRE!F179+[15]NOVIEMBRE!F179+[15]DICIEMBRE!F179</f>
        <v>3651.916127670695</v>
      </c>
      <c r="G181" s="21">
        <f>+[15]ENERO!G179+[15]FEBRERO!G179+[15]MARZO!G179+[15]ABRIL!G179+[15]MAYO!G179+[15]JUNIO!G179+[15]JULIO!G179+[15]AGOSTO!G179+[15]SEPTIEMBRE!G179+[15]OCTUBRE!G179+[15]NOVIEMBRE!G179+[15]DICIEMBRE!G179</f>
        <v>324.24448877887198</v>
      </c>
      <c r="H181" s="21">
        <f>+[15]ENERO!H179+[15]FEBRERO!H179+[15]MARZO!H179+[15]ABRIL!H179+[15]MAYO!H179+[15]JUNIO!H179+[15]JULIO!H179+[15]AGOSTO!H179+[15]SEPTIEMBRE!H179+[15]OCTUBRE!H179+[15]NOVIEMBRE!H179+[15]DICIEMBRE!H179</f>
        <v>107.22492255132707</v>
      </c>
      <c r="I181" s="21">
        <f>+[15]ENERO!I179+[15]FEBRERO!I179+[15]MARZO!I179+[15]ABRIL!I179+[15]MAYO!I179+[15]JUNIO!I179+[15]JULIO!I179+[15]AGOSTO!I179+[15]SEPTIEMBRE!I179+[15]OCTUBRE!I179+[15]NOVIEMBRE!I179+[15]DICIEMBRE!I179</f>
        <v>102.42929105678373</v>
      </c>
      <c r="J181" s="22">
        <f t="shared" si="6"/>
        <v>27219</v>
      </c>
      <c r="K181" s="104"/>
      <c r="L181" s="92"/>
      <c r="M181" s="94"/>
      <c r="N181" s="95"/>
      <c r="O181" s="95"/>
    </row>
    <row r="182" spans="1:15" ht="20.100000000000001" customHeight="1" x14ac:dyDescent="0.35">
      <c r="A182" s="78" t="s">
        <v>60</v>
      </c>
      <c r="B182" s="21">
        <f>+[15]ENERO!B180+[15]FEBRERO!B180+[15]MARZO!B180+[15]ABRIL!B180+[15]MAYO!B180+[15]JUNIO!B180+[15]JULIO!B180+[15]AGOSTO!B180+[15]SEPTIEMBRE!B180+[15]OCTUBRE!B180+[15]NOVIEMBRE!B180+[15]DICIEMBRE!B180</f>
        <v>779.72789429285228</v>
      </c>
      <c r="C182" s="21">
        <f>+[15]ENERO!C180+[15]FEBRERO!C180+[15]MARZO!C180+[15]ABRIL!C180+[15]MAYO!C180+[15]JUNIO!C180+[15]JULIO!C180+[15]AGOSTO!C180+[15]SEPTIEMBRE!C180+[15]OCTUBRE!C180+[15]NOVIEMBRE!C180+[15]DICIEMBRE!C180</f>
        <v>88.332942613054399</v>
      </c>
      <c r="D182" s="21">
        <f>+[15]ENERO!D180+[15]FEBRERO!D180+[15]MARZO!D180+[15]ABRIL!D180+[15]MAYO!D180+[15]JUNIO!D180+[15]JULIO!D180+[15]AGOSTO!D180+[15]SEPTIEMBRE!D180+[15]OCTUBRE!D180+[15]NOVIEMBRE!D180+[15]DICIEMBRE!D180</f>
        <v>637.30815478583236</v>
      </c>
      <c r="E182" s="21">
        <f>+[15]ENERO!E180+[15]FEBRERO!E180+[15]MARZO!E180+[15]ABRIL!E180+[15]MAYO!E180+[15]JUNIO!E180+[15]JULIO!E180+[15]AGOSTO!E180+[15]SEPTIEMBRE!E180+[15]OCTUBRE!E180+[15]NOVIEMBRE!E180+[15]DICIEMBRE!E180</f>
        <v>271772.62730325689</v>
      </c>
      <c r="F182" s="21">
        <f>+[15]ENERO!F180+[15]FEBRERO!F180+[15]MARZO!F180+[15]ABRIL!F180+[15]MAYO!F180+[15]JUNIO!F180+[15]JULIO!F180+[15]AGOSTO!F180+[15]SEPTIEMBRE!F180+[15]OCTUBRE!F180+[15]NOVIEMBRE!F180+[15]DICIEMBRE!F180</f>
        <v>1627.5762787144804</v>
      </c>
      <c r="G182" s="21">
        <f>+[15]ENERO!G180+[15]FEBRERO!G180+[15]MARZO!G180+[15]ABRIL!G180+[15]MAYO!G180+[15]JUNIO!G180+[15]JULIO!G180+[15]AGOSTO!G180+[15]SEPTIEMBRE!G180+[15]OCTUBRE!G180+[15]NOVIEMBRE!G180+[15]DICIEMBRE!G180</f>
        <v>14276.01875552497</v>
      </c>
      <c r="H182" s="21">
        <f>+[15]ENERO!H180+[15]FEBRERO!H180+[15]MARZO!H180+[15]ABRIL!H180+[15]MAYO!H180+[15]JUNIO!H180+[15]JULIO!H180+[15]AGOSTO!H180+[15]SEPTIEMBRE!H180+[15]OCTUBRE!H180+[15]NOVIEMBRE!H180+[15]DICIEMBRE!H180</f>
        <v>15187.693060764035</v>
      </c>
      <c r="I182" s="21">
        <f>+[15]ENERO!I180+[15]FEBRERO!I180+[15]MARZO!I180+[15]ABRIL!I180+[15]MAYO!I180+[15]JUNIO!I180+[15]JULIO!I180+[15]AGOSTO!I180+[15]SEPTIEMBRE!I180+[15]OCTUBRE!I180+[15]NOVIEMBRE!I180+[15]DICIEMBRE!I180</f>
        <v>24.715610047846891</v>
      </c>
      <c r="J182" s="22">
        <f t="shared" si="6"/>
        <v>304393.99999999994</v>
      </c>
      <c r="K182" s="104"/>
      <c r="L182" s="92"/>
      <c r="M182" s="94"/>
      <c r="N182" s="95"/>
      <c r="O182" s="95"/>
    </row>
    <row r="183" spans="1:15" ht="20.100000000000001" customHeight="1" x14ac:dyDescent="0.35">
      <c r="A183" s="78" t="s">
        <v>34</v>
      </c>
      <c r="B183" s="21">
        <f>+[15]ENERO!B181+[15]FEBRERO!B181+[15]MARZO!B181+[15]ABRIL!B181+[15]MAYO!B181+[15]JUNIO!B181+[15]JULIO!B181+[15]AGOSTO!B181+[15]SEPTIEMBRE!B181+[15]OCTUBRE!B181+[15]NOVIEMBRE!B181+[15]DICIEMBRE!B181</f>
        <v>6185.1495753242452</v>
      </c>
      <c r="C183" s="21">
        <f>+[15]ENERO!C181+[15]FEBRERO!C181+[15]MARZO!C181+[15]ABRIL!C181+[15]MAYO!C181+[15]JUNIO!C181+[15]JULIO!C181+[15]AGOSTO!C181+[15]SEPTIEMBRE!C181+[15]OCTUBRE!C181+[15]NOVIEMBRE!C181+[15]DICIEMBRE!C181</f>
        <v>443.99093976386212</v>
      </c>
      <c r="D183" s="21">
        <f>+[15]ENERO!D181+[15]FEBRERO!D181+[15]MARZO!D181+[15]ABRIL!D181+[15]MAYO!D181+[15]JUNIO!D181+[15]JULIO!D181+[15]AGOSTO!D181+[15]SEPTIEMBRE!D181+[15]OCTUBRE!D181+[15]NOVIEMBRE!D181+[15]DICIEMBRE!D181</f>
        <v>6081.3065979382172</v>
      </c>
      <c r="E183" s="21">
        <f>+[15]ENERO!E181+[15]FEBRERO!E181+[15]MARZO!E181+[15]ABRIL!E181+[15]MAYO!E181+[15]JUNIO!E181+[15]JULIO!E181+[15]AGOSTO!E181+[15]SEPTIEMBRE!E181+[15]OCTUBRE!E181+[15]NOVIEMBRE!E181+[15]DICIEMBRE!E181</f>
        <v>15379.164454630911</v>
      </c>
      <c r="F183" s="21">
        <f>+[15]ENERO!F181+[15]FEBRERO!F181+[15]MARZO!F181+[15]ABRIL!F181+[15]MAYO!F181+[15]JUNIO!F181+[15]JULIO!F181+[15]AGOSTO!F181+[15]SEPTIEMBRE!F181+[15]OCTUBRE!F181+[15]NOVIEMBRE!F181+[15]DICIEMBRE!F181</f>
        <v>559407.12643408577</v>
      </c>
      <c r="G183" s="21">
        <f>+[15]ENERO!G181+[15]FEBRERO!G181+[15]MARZO!G181+[15]ABRIL!G181+[15]MAYO!G181+[15]JUNIO!G181+[15]JULIO!G181+[15]AGOSTO!G181+[15]SEPTIEMBRE!G181+[15]OCTUBRE!G181+[15]NOVIEMBRE!G181+[15]DICIEMBRE!G181</f>
        <v>4920.6428447708049</v>
      </c>
      <c r="H183" s="21">
        <f>+[15]ENERO!H181+[15]FEBRERO!H181+[15]MARZO!H181+[15]ABRIL!H181+[15]MAYO!H181+[15]JUNIO!H181+[15]JULIO!H181+[15]AGOSTO!H181+[15]SEPTIEMBRE!H181+[15]OCTUBRE!H181+[15]NOVIEMBRE!H181+[15]DICIEMBRE!H181</f>
        <v>22040.019691392314</v>
      </c>
      <c r="I183" s="21">
        <f>+[15]ENERO!I181+[15]FEBRERO!I181+[15]MARZO!I181+[15]ABRIL!I181+[15]MAYO!I181+[15]JUNIO!I181+[15]JULIO!I181+[15]AGOSTO!I181+[15]SEPTIEMBRE!I181+[15]OCTUBRE!I181+[15]NOVIEMBRE!I181+[15]DICIEMBRE!I181</f>
        <v>2383.5994620939969</v>
      </c>
      <c r="J183" s="22">
        <f t="shared" si="6"/>
        <v>616841.00000000012</v>
      </c>
      <c r="K183" s="104"/>
      <c r="L183" s="92"/>
      <c r="M183" s="94"/>
      <c r="N183" s="95"/>
      <c r="O183" s="95"/>
    </row>
    <row r="184" spans="1:15" ht="20.100000000000001" customHeight="1" x14ac:dyDescent="0.35">
      <c r="A184" s="78" t="s">
        <v>84</v>
      </c>
      <c r="B184" s="21">
        <f>+[15]ENERO!B182+[15]FEBRERO!B182+[15]MARZO!B182+[15]ABRIL!B182+[15]MAYO!B182+[15]JUNIO!B182+[15]JULIO!B182+[15]AGOSTO!B182+[15]SEPTIEMBRE!B182+[15]OCTUBRE!B182+[15]NOVIEMBRE!B182+[15]DICIEMBRE!B182</f>
        <v>728</v>
      </c>
      <c r="C184" s="21">
        <f>+[15]ENERO!C182+[15]FEBRERO!C182+[15]MARZO!C182+[15]ABRIL!C182+[15]MAYO!C182+[15]JUNIO!C182+[15]JULIO!C182+[15]AGOSTO!C182+[15]SEPTIEMBRE!C182+[15]OCTUBRE!C182+[15]NOVIEMBRE!C182+[15]DICIEMBRE!C182</f>
        <v>0</v>
      </c>
      <c r="D184" s="21">
        <f>+[15]ENERO!D182+[15]FEBRERO!D182+[15]MARZO!D182+[15]ABRIL!D182+[15]MAYO!D182+[15]JUNIO!D182+[15]JULIO!D182+[15]AGOSTO!D182+[15]SEPTIEMBRE!D182+[15]OCTUBRE!D182+[15]NOVIEMBRE!D182+[15]DICIEMBRE!D182</f>
        <v>0</v>
      </c>
      <c r="E184" s="21">
        <f>+[15]ENERO!E182+[15]FEBRERO!E182+[15]MARZO!E182+[15]ABRIL!E182+[15]MAYO!E182+[15]JUNIO!E182+[15]JULIO!E182+[15]AGOSTO!E182+[15]SEPTIEMBRE!E182+[15]OCTUBRE!E182+[15]NOVIEMBRE!E182+[15]DICIEMBRE!E182</f>
        <v>0</v>
      </c>
      <c r="F184" s="21">
        <f>+[15]ENERO!F182+[15]FEBRERO!F182+[15]MARZO!F182+[15]ABRIL!F182+[15]MAYO!F182+[15]JUNIO!F182+[15]JULIO!F182+[15]AGOSTO!F182+[15]SEPTIEMBRE!F182+[15]OCTUBRE!F182+[15]NOVIEMBRE!F182+[15]DICIEMBRE!F182</f>
        <v>0</v>
      </c>
      <c r="G184" s="21">
        <f>+[15]ENERO!G182+[15]FEBRERO!G182+[15]MARZO!G182+[15]ABRIL!G182+[15]MAYO!G182+[15]JUNIO!G182+[15]JULIO!G182+[15]AGOSTO!G182+[15]SEPTIEMBRE!G182+[15]OCTUBRE!G182+[15]NOVIEMBRE!G182+[15]DICIEMBRE!G182</f>
        <v>0</v>
      </c>
      <c r="H184" s="21">
        <f>+[15]ENERO!H182+[15]FEBRERO!H182+[15]MARZO!H182+[15]ABRIL!H182+[15]MAYO!H182+[15]JUNIO!H182+[15]JULIO!H182+[15]AGOSTO!H182+[15]SEPTIEMBRE!H182+[15]OCTUBRE!H182+[15]NOVIEMBRE!H182+[15]DICIEMBRE!H182</f>
        <v>0</v>
      </c>
      <c r="I184" s="21">
        <f>+[15]ENERO!I182+[15]FEBRERO!I182+[15]MARZO!I182+[15]ABRIL!I182+[15]MAYO!I182+[15]JUNIO!I182+[15]JULIO!I182+[15]AGOSTO!I182+[15]SEPTIEMBRE!I182+[15]OCTUBRE!I182+[15]NOVIEMBRE!I182+[15]DICIEMBRE!I182</f>
        <v>0</v>
      </c>
      <c r="J184" s="22">
        <v>0</v>
      </c>
      <c r="K184" s="104"/>
      <c r="L184" s="92"/>
      <c r="M184" s="94"/>
      <c r="N184" s="95"/>
      <c r="O184" s="95"/>
    </row>
    <row r="185" spans="1:15" ht="20.100000000000001" customHeight="1" x14ac:dyDescent="0.35">
      <c r="A185" s="78" t="s">
        <v>36</v>
      </c>
      <c r="B185" s="21">
        <f>+[15]ENERO!B183+[15]FEBRERO!B183+[15]MARZO!B183+[15]ABRIL!B183+[15]MAYO!B183+[15]JUNIO!B183+[15]JULIO!B183+[15]AGOSTO!B183+[15]SEPTIEMBRE!B183+[15]OCTUBRE!B183+[15]NOVIEMBRE!B183+[15]DICIEMBRE!B183</f>
        <v>20.117856846645104</v>
      </c>
      <c r="C185" s="21">
        <f>+[15]ENERO!C183+[15]FEBRERO!C183+[15]MARZO!C183+[15]ABRIL!C183+[15]MAYO!C183+[15]JUNIO!C183+[15]JULIO!C183+[15]AGOSTO!C183+[15]SEPTIEMBRE!C183+[15]OCTUBRE!C183+[15]NOVIEMBRE!C183+[15]DICIEMBRE!C183</f>
        <v>266.42655759836998</v>
      </c>
      <c r="D185" s="21">
        <f>+[15]ENERO!D183+[15]FEBRERO!D183+[15]MARZO!D183+[15]ABRIL!D183+[15]MAYO!D183+[15]JUNIO!D183+[15]JULIO!D183+[15]AGOSTO!D183+[15]SEPTIEMBRE!D183+[15]OCTUBRE!D183+[15]NOVIEMBRE!D183+[15]DICIEMBRE!D183</f>
        <v>86.225839815383836</v>
      </c>
      <c r="E185" s="21">
        <f>+[15]ENERO!E183+[15]FEBRERO!E183+[15]MARZO!E183+[15]ABRIL!E183+[15]MAYO!E183+[15]JUNIO!E183+[15]JULIO!E183+[15]AGOSTO!E183+[15]SEPTIEMBRE!E183+[15]OCTUBRE!E183+[15]NOVIEMBRE!E183+[15]DICIEMBRE!E183</f>
        <v>947027.99438616843</v>
      </c>
      <c r="F185" s="21">
        <f>+[15]ENERO!F183+[15]FEBRERO!F183+[15]MARZO!F183+[15]ABRIL!F183+[15]MAYO!F183+[15]JUNIO!F183+[15]JULIO!F183+[15]AGOSTO!F183+[15]SEPTIEMBRE!F183+[15]OCTUBRE!F183+[15]NOVIEMBRE!F183+[15]DICIEMBRE!F183</f>
        <v>77023.120523451449</v>
      </c>
      <c r="G185" s="21">
        <f>+[15]ENERO!G183+[15]FEBRERO!G183+[15]MARZO!G183+[15]ABRIL!G183+[15]MAYO!G183+[15]JUNIO!G183+[15]JULIO!G183+[15]AGOSTO!G183+[15]SEPTIEMBRE!G183+[15]OCTUBRE!G183+[15]NOVIEMBRE!G183+[15]DICIEMBRE!G183</f>
        <v>18309.98896963181</v>
      </c>
      <c r="H185" s="21">
        <f>+[15]ENERO!H183+[15]FEBRERO!H183+[15]MARZO!H183+[15]ABRIL!H183+[15]MAYO!H183+[15]JUNIO!H183+[15]JULIO!H183+[15]AGOSTO!H183+[15]SEPTIEMBRE!H183+[15]OCTUBRE!H183+[15]NOVIEMBRE!H183+[15]DICIEMBRE!H183</f>
        <v>15906.860370976887</v>
      </c>
      <c r="I185" s="21">
        <f>+[15]ENERO!I183+[15]FEBRERO!I183+[15]MARZO!I183+[15]ABRIL!I183+[15]MAYO!I183+[15]JUNIO!I183+[15]JULIO!I183+[15]AGOSTO!I183+[15]SEPTIEMBRE!I183+[15]OCTUBRE!I183+[15]NOVIEMBRE!I183+[15]DICIEMBRE!I183</f>
        <v>357.26549551124856</v>
      </c>
      <c r="J185" s="22">
        <f t="shared" si="6"/>
        <v>1058998.0000000002</v>
      </c>
      <c r="K185" s="104"/>
      <c r="L185" s="92"/>
      <c r="M185" s="94"/>
      <c r="N185" s="95"/>
      <c r="O185" s="95"/>
    </row>
    <row r="186" spans="1:15" ht="20.100000000000001" customHeight="1" x14ac:dyDescent="0.35">
      <c r="A186" s="78" t="s">
        <v>37</v>
      </c>
      <c r="B186" s="21">
        <f>+[15]ENERO!B184+[15]FEBRERO!B184+[15]MARZO!B184+[15]ABRIL!B184+[15]MAYO!B184+[15]JUNIO!B184+[15]JULIO!B184+[15]AGOSTO!B184+[15]SEPTIEMBRE!B184+[15]OCTUBRE!B184+[15]NOVIEMBRE!B184+[15]DICIEMBRE!B184</f>
        <v>800.9332677488112</v>
      </c>
      <c r="C186" s="21">
        <f>+[15]ENERO!C184+[15]FEBRERO!C184+[15]MARZO!C184+[15]ABRIL!C184+[15]MAYO!C184+[15]JUNIO!C184+[15]JULIO!C184+[15]AGOSTO!C184+[15]SEPTIEMBRE!C184+[15]OCTUBRE!C184+[15]NOVIEMBRE!C184+[15]DICIEMBRE!C184</f>
        <v>0</v>
      </c>
      <c r="D186" s="21">
        <f>+[15]ENERO!D184+[15]FEBRERO!D184+[15]MARZO!D184+[15]ABRIL!D184+[15]MAYO!D184+[15]JUNIO!D184+[15]JULIO!D184+[15]AGOSTO!D184+[15]SEPTIEMBRE!D184+[15]OCTUBRE!D184+[15]NOVIEMBRE!D184+[15]DICIEMBRE!D184</f>
        <v>20</v>
      </c>
      <c r="E186" s="21">
        <f>+[15]ENERO!E184+[15]FEBRERO!E184+[15]MARZO!E184+[15]ABRIL!E184+[15]MAYO!E184+[15]JUNIO!E184+[15]JULIO!E184+[15]AGOSTO!E184+[15]SEPTIEMBRE!E184+[15]OCTUBRE!E184+[15]NOVIEMBRE!E184+[15]DICIEMBRE!E184</f>
        <v>192708.76749639807</v>
      </c>
      <c r="F186" s="21">
        <f>+[15]ENERO!F184+[15]FEBRERO!F184+[15]MARZO!F184+[15]ABRIL!F184+[15]MAYO!F184+[15]JUNIO!F184+[15]JULIO!F184+[15]AGOSTO!F184+[15]SEPTIEMBRE!F184+[15]OCTUBRE!F184+[15]NOVIEMBRE!F184+[15]DICIEMBRE!F184</f>
        <v>4438.2179455831083</v>
      </c>
      <c r="G186" s="21">
        <f>+[15]ENERO!G184+[15]FEBRERO!G184+[15]MARZO!G184+[15]ABRIL!G184+[15]MAYO!G184+[15]JUNIO!G184+[15]JULIO!G184+[15]AGOSTO!G184+[15]SEPTIEMBRE!G184+[15]OCTUBRE!G184+[15]NOVIEMBRE!G184+[15]DICIEMBRE!G184</f>
        <v>11799.314475524239</v>
      </c>
      <c r="H186" s="21">
        <f>+[15]ENERO!H184+[15]FEBRERO!H184+[15]MARZO!H184+[15]ABRIL!H184+[15]MAYO!H184+[15]JUNIO!H184+[15]JULIO!H184+[15]AGOSTO!H184+[15]SEPTIEMBRE!H184+[15]OCTUBRE!H184+[15]NOVIEMBRE!H184+[15]DICIEMBRE!H184</f>
        <v>12867.964373401896</v>
      </c>
      <c r="I186" s="21">
        <f>+[15]ENERO!I184+[15]FEBRERO!I184+[15]MARZO!I184+[15]ABRIL!I184+[15]MAYO!I184+[15]JUNIO!I184+[15]JULIO!I184+[15]AGOSTO!I184+[15]SEPTIEMBRE!I184+[15]OCTUBRE!I184+[15]NOVIEMBRE!I184+[15]DICIEMBRE!I184</f>
        <v>1485.8024413439114</v>
      </c>
      <c r="J186" s="22">
        <f t="shared" si="6"/>
        <v>224121</v>
      </c>
      <c r="K186" s="104"/>
      <c r="L186" s="92"/>
      <c r="M186" s="94"/>
      <c r="N186" s="95"/>
      <c r="O186" s="95"/>
    </row>
    <row r="187" spans="1:15" ht="20.100000000000001" customHeight="1" x14ac:dyDescent="0.35">
      <c r="A187" s="78" t="s">
        <v>38</v>
      </c>
      <c r="B187" s="21">
        <f>+[15]ENERO!B185+[15]FEBRERO!B185+[15]MARZO!B185+[15]ABRIL!B185+[15]MAYO!B185+[15]JUNIO!B185+[15]JULIO!B185+[15]AGOSTO!B185+[15]SEPTIEMBRE!B185+[15]OCTUBRE!B185+[15]NOVIEMBRE!B185+[15]DICIEMBRE!B185</f>
        <v>6038.7820914991707</v>
      </c>
      <c r="C187" s="21">
        <f>+[15]ENERO!C185+[15]FEBRERO!C185+[15]MARZO!C185+[15]ABRIL!C185+[15]MAYO!C185+[15]JUNIO!C185+[15]JULIO!C185+[15]AGOSTO!C185+[15]SEPTIEMBRE!C185+[15]OCTUBRE!C185+[15]NOVIEMBRE!C185+[15]DICIEMBRE!C185</f>
        <v>0</v>
      </c>
      <c r="D187" s="21">
        <f>+[15]ENERO!D185+[15]FEBRERO!D185+[15]MARZO!D185+[15]ABRIL!D185+[15]MAYO!D185+[15]JUNIO!D185+[15]JULIO!D185+[15]AGOSTO!D185+[15]SEPTIEMBRE!D185+[15]OCTUBRE!D185+[15]NOVIEMBRE!D185+[15]DICIEMBRE!D185</f>
        <v>45.907187249631612</v>
      </c>
      <c r="E187" s="21">
        <f>+[15]ENERO!E185+[15]FEBRERO!E185+[15]MARZO!E185+[15]ABRIL!E185+[15]MAYO!E185+[15]JUNIO!E185+[15]JULIO!E185+[15]AGOSTO!E185+[15]SEPTIEMBRE!E185+[15]OCTUBRE!E185+[15]NOVIEMBRE!E185+[15]DICIEMBRE!E185</f>
        <v>36148.948452941819</v>
      </c>
      <c r="F187" s="21">
        <f>+[15]ENERO!F185+[15]FEBRERO!F185+[15]MARZO!F185+[15]ABRIL!F185+[15]MAYO!F185+[15]JUNIO!F185+[15]JULIO!F185+[15]AGOSTO!F185+[15]SEPTIEMBRE!F185+[15]OCTUBRE!F185+[15]NOVIEMBRE!F185+[15]DICIEMBRE!F185</f>
        <v>50.798543416555752</v>
      </c>
      <c r="G187" s="21">
        <f>+[15]ENERO!G185+[15]FEBRERO!G185+[15]MARZO!G185+[15]ABRIL!G185+[15]MAYO!G185+[15]JUNIO!G185+[15]JULIO!G185+[15]AGOSTO!G185+[15]SEPTIEMBRE!G185+[15]OCTUBRE!G185+[15]NOVIEMBRE!G185+[15]DICIEMBRE!G185</f>
        <v>1050.4851402577694</v>
      </c>
      <c r="H187" s="21">
        <f>+[15]ENERO!H185+[15]FEBRERO!H185+[15]MARZO!H185+[15]ABRIL!H185+[15]MAYO!H185+[15]JUNIO!H185+[15]JULIO!H185+[15]AGOSTO!H185+[15]SEPTIEMBRE!H185+[15]OCTUBRE!H185+[15]NOVIEMBRE!H185+[15]DICIEMBRE!H185</f>
        <v>2866.7300902948136</v>
      </c>
      <c r="I187" s="21">
        <f>+[15]ENERO!I185+[15]FEBRERO!I185+[15]MARZO!I185+[15]ABRIL!I185+[15]MAYO!I185+[15]JUNIO!I185+[15]JULIO!I185+[15]AGOSTO!I185+[15]SEPTIEMBRE!I185+[15]OCTUBRE!I185+[15]NOVIEMBRE!I185+[15]DICIEMBRE!I185</f>
        <v>342.34849434024409</v>
      </c>
      <c r="J187" s="22">
        <f t="shared" si="6"/>
        <v>46544</v>
      </c>
      <c r="K187" s="104"/>
      <c r="L187" s="92"/>
      <c r="M187" s="94"/>
      <c r="N187" s="95"/>
      <c r="O187" s="95"/>
    </row>
    <row r="188" spans="1:15" ht="20.100000000000001" customHeight="1" x14ac:dyDescent="0.35">
      <c r="A188" s="78" t="s">
        <v>39</v>
      </c>
      <c r="B188" s="21">
        <f>+[15]ENERO!B186+[15]FEBRERO!B186+[15]MARZO!B186+[15]ABRIL!B186+[15]MAYO!B186+[15]JUNIO!B186+[15]JULIO!B186+[15]AGOSTO!B186+[15]SEPTIEMBRE!B186+[15]OCTUBRE!B186+[15]NOVIEMBRE!B186+[15]DICIEMBRE!B186</f>
        <v>0</v>
      </c>
      <c r="C188" s="21">
        <f>+[15]ENERO!C186+[15]FEBRERO!C186+[15]MARZO!C186+[15]ABRIL!C186+[15]MAYO!C186+[15]JUNIO!C186+[15]JULIO!C186+[15]AGOSTO!C186+[15]SEPTIEMBRE!C186+[15]OCTUBRE!C186+[15]NOVIEMBRE!C186+[15]DICIEMBRE!C186</f>
        <v>0</v>
      </c>
      <c r="D188" s="21">
        <f>+[15]ENERO!D186+[15]FEBRERO!D186+[15]MARZO!D186+[15]ABRIL!D186+[15]MAYO!D186+[15]JUNIO!D186+[15]JULIO!D186+[15]AGOSTO!D186+[15]SEPTIEMBRE!D186+[15]OCTUBRE!D186+[15]NOVIEMBRE!D186+[15]DICIEMBRE!D186</f>
        <v>0</v>
      </c>
      <c r="E188" s="21">
        <f>+[15]ENERO!E186+[15]FEBRERO!E186+[15]MARZO!E186+[15]ABRIL!E186+[15]MAYO!E186+[15]JUNIO!E186+[15]JULIO!E186+[15]AGOSTO!E186+[15]SEPTIEMBRE!E186+[15]OCTUBRE!E186+[15]NOVIEMBRE!E186+[15]DICIEMBRE!E186</f>
        <v>73859.35813269527</v>
      </c>
      <c r="F188" s="21">
        <f>+[15]ENERO!F186+[15]FEBRERO!F186+[15]MARZO!F186+[15]ABRIL!F186+[15]MAYO!F186+[15]JUNIO!F186+[15]JULIO!F186+[15]AGOSTO!F186+[15]SEPTIEMBRE!F186+[15]OCTUBRE!F186+[15]NOVIEMBRE!F186+[15]DICIEMBRE!F186</f>
        <v>0</v>
      </c>
      <c r="G188" s="21">
        <f>+[15]ENERO!G186+[15]FEBRERO!G186+[15]MARZO!G186+[15]ABRIL!G186+[15]MAYO!G186+[15]JUNIO!G186+[15]JULIO!G186+[15]AGOSTO!G186+[15]SEPTIEMBRE!G186+[15]OCTUBRE!G186+[15]NOVIEMBRE!G186+[15]DICIEMBRE!G186</f>
        <v>0</v>
      </c>
      <c r="H188" s="21">
        <f>+[15]ENERO!H186+[15]FEBRERO!H186+[15]MARZO!H186+[15]ABRIL!H186+[15]MAYO!H186+[15]JUNIO!H186+[15]JULIO!H186+[15]AGOSTO!H186+[15]SEPTIEMBRE!H186+[15]OCTUBRE!H186+[15]NOVIEMBRE!H186+[15]DICIEMBRE!H186</f>
        <v>1367.641867304729</v>
      </c>
      <c r="I188" s="21">
        <f>+[15]ENERO!I186+[15]FEBRERO!I186+[15]MARZO!I186+[15]ABRIL!I186+[15]MAYO!I186+[15]JUNIO!I186+[15]JULIO!I186+[15]AGOSTO!I186+[15]SEPTIEMBRE!I186+[15]OCTUBRE!I186+[15]NOVIEMBRE!I186+[15]DICIEMBRE!I186</f>
        <v>0</v>
      </c>
      <c r="J188" s="22">
        <f t="shared" si="6"/>
        <v>75227</v>
      </c>
      <c r="K188" s="104"/>
      <c r="L188" s="92"/>
      <c r="M188" s="94"/>
      <c r="N188" s="95"/>
      <c r="O188" s="95"/>
    </row>
    <row r="189" spans="1:15" ht="20.100000000000001" customHeight="1" x14ac:dyDescent="0.35">
      <c r="A189" s="78" t="s">
        <v>40</v>
      </c>
      <c r="B189" s="21">
        <f>+[15]ENERO!B187+[15]FEBRERO!B187+[15]MARZO!B187+[15]ABRIL!B187+[15]MAYO!B187+[15]JUNIO!B187+[15]JULIO!B187+[15]AGOSTO!B187+[15]SEPTIEMBRE!B187+[15]OCTUBRE!B187+[15]NOVIEMBRE!B187+[15]DICIEMBRE!B187</f>
        <v>0</v>
      </c>
      <c r="C189" s="21">
        <f>+[15]ENERO!C187+[15]FEBRERO!C187+[15]MARZO!C187+[15]ABRIL!C187+[15]MAYO!C187+[15]JUNIO!C187+[15]JULIO!C187+[15]AGOSTO!C187+[15]SEPTIEMBRE!C187+[15]OCTUBRE!C187+[15]NOVIEMBRE!C187+[15]DICIEMBRE!C187</f>
        <v>0</v>
      </c>
      <c r="D189" s="21">
        <f>+[15]ENERO!D187+[15]FEBRERO!D187+[15]MARZO!D187+[15]ABRIL!D187+[15]MAYO!D187+[15]JUNIO!D187+[15]JULIO!D187+[15]AGOSTO!D187+[15]SEPTIEMBRE!D187+[15]OCTUBRE!D187+[15]NOVIEMBRE!D187+[15]DICIEMBRE!D187</f>
        <v>0</v>
      </c>
      <c r="E189" s="21">
        <f>+[15]ENERO!E187+[15]FEBRERO!E187+[15]MARZO!E187+[15]ABRIL!E187+[15]MAYO!E187+[15]JUNIO!E187+[15]JULIO!E187+[15]AGOSTO!E187+[15]SEPTIEMBRE!E187+[15]OCTUBRE!E187+[15]NOVIEMBRE!E187+[15]DICIEMBRE!E187</f>
        <v>32896</v>
      </c>
      <c r="F189" s="21">
        <f>+[15]ENERO!F187+[15]FEBRERO!F187+[15]MARZO!F187+[15]ABRIL!F187+[15]MAYO!F187+[15]JUNIO!F187+[15]JULIO!F187+[15]AGOSTO!F187+[15]SEPTIEMBRE!F187+[15]OCTUBRE!F187+[15]NOVIEMBRE!F187+[15]DICIEMBRE!F187</f>
        <v>0</v>
      </c>
      <c r="G189" s="21">
        <f>+[15]ENERO!G187+[15]FEBRERO!G187+[15]MARZO!G187+[15]ABRIL!G187+[15]MAYO!G187+[15]JUNIO!G187+[15]JULIO!G187+[15]AGOSTO!G187+[15]SEPTIEMBRE!G187+[15]OCTUBRE!G187+[15]NOVIEMBRE!G187+[15]DICIEMBRE!G187</f>
        <v>0</v>
      </c>
      <c r="H189" s="21">
        <f>+[15]ENERO!H187+[15]FEBRERO!H187+[15]MARZO!H187+[15]ABRIL!H187+[15]MAYO!H187+[15]JUNIO!H187+[15]JULIO!H187+[15]AGOSTO!H187+[15]SEPTIEMBRE!H187+[15]OCTUBRE!H187+[15]NOVIEMBRE!H187+[15]DICIEMBRE!H187</f>
        <v>0</v>
      </c>
      <c r="I189" s="21">
        <f>+[15]ENERO!I187+[15]FEBRERO!I187+[15]MARZO!I187+[15]ABRIL!I187+[15]MAYO!I187+[15]JUNIO!I187+[15]JULIO!I187+[15]AGOSTO!I187+[15]SEPTIEMBRE!I187+[15]OCTUBRE!I187+[15]NOVIEMBRE!I187+[15]DICIEMBRE!I187</f>
        <v>0</v>
      </c>
      <c r="J189" s="22">
        <f t="shared" si="6"/>
        <v>32896</v>
      </c>
      <c r="K189" s="104"/>
      <c r="L189" s="92"/>
      <c r="M189" s="94"/>
      <c r="N189" s="95"/>
      <c r="O189" s="95"/>
    </row>
    <row r="190" spans="1:15" ht="20.100000000000001" customHeight="1" x14ac:dyDescent="0.35">
      <c r="A190" s="78" t="s">
        <v>41</v>
      </c>
      <c r="B190" s="21">
        <f>+[15]ENERO!B188+[15]FEBRERO!B188+[15]MARZO!B188+[15]ABRIL!B188+[15]MAYO!B188+[15]JUNIO!B188+[15]JULIO!B188+[15]AGOSTO!B188+[15]SEPTIEMBRE!B188+[15]OCTUBRE!B188+[15]NOVIEMBRE!B188+[15]DICIEMBRE!B188</f>
        <v>17830.978443419048</v>
      </c>
      <c r="C190" s="21">
        <f>+[15]ENERO!C188+[15]FEBRERO!C188+[15]MARZO!C188+[15]ABRIL!C188+[15]MAYO!C188+[15]JUNIO!C188+[15]JULIO!C188+[15]AGOSTO!C188+[15]SEPTIEMBRE!C188+[15]OCTUBRE!C188+[15]NOVIEMBRE!C188+[15]DICIEMBRE!C188</f>
        <v>5268.069771493434</v>
      </c>
      <c r="D190" s="21">
        <f>+[15]ENERO!D188+[15]FEBRERO!D188+[15]MARZO!D188+[15]ABRIL!D188+[15]MAYO!D188+[15]JUNIO!D188+[15]JULIO!D188+[15]AGOSTO!D188+[15]SEPTIEMBRE!D188+[15]OCTUBRE!D188+[15]NOVIEMBRE!D188+[15]DICIEMBRE!D188</f>
        <v>5193.7106029174447</v>
      </c>
      <c r="E190" s="21">
        <f>+[15]ENERO!E188+[15]FEBRERO!E188+[15]MARZO!E188+[15]ABRIL!E188+[15]MAYO!E188+[15]JUNIO!E188+[15]JULIO!E188+[15]AGOSTO!E188+[15]SEPTIEMBRE!E188+[15]OCTUBRE!E188+[15]NOVIEMBRE!E188+[15]DICIEMBRE!E188</f>
        <v>12035.692603018533</v>
      </c>
      <c r="F190" s="21">
        <f>+[15]ENERO!F188+[15]FEBRERO!F188+[15]MARZO!F188+[15]ABRIL!F188+[15]MAYO!F188+[15]JUNIO!F188+[15]JULIO!F188+[15]AGOSTO!F188+[15]SEPTIEMBRE!F188+[15]OCTUBRE!F188+[15]NOVIEMBRE!F188+[15]DICIEMBRE!F188</f>
        <v>34349.830453184302</v>
      </c>
      <c r="G190" s="21">
        <f>+[15]ENERO!G188+[15]FEBRERO!G188+[15]MARZO!G188+[15]ABRIL!G188+[15]MAYO!G188+[15]JUNIO!G188+[15]JULIO!G188+[15]AGOSTO!G188+[15]SEPTIEMBRE!G188+[15]OCTUBRE!G188+[15]NOVIEMBRE!G188+[15]DICIEMBRE!G188</f>
        <v>26135.164381184717</v>
      </c>
      <c r="H190" s="21">
        <f>+[15]ENERO!H188+[15]FEBRERO!H188+[15]MARZO!H188+[15]ABRIL!H188+[15]MAYO!H188+[15]JUNIO!H188+[15]JULIO!H188+[15]AGOSTO!H188+[15]SEPTIEMBRE!H188+[15]OCTUBRE!H188+[15]NOVIEMBRE!H188+[15]DICIEMBRE!H188</f>
        <v>48695.481505926618</v>
      </c>
      <c r="I190" s="21">
        <f>+[15]ENERO!I188+[15]FEBRERO!I188+[15]MARZO!I188+[15]ABRIL!I188+[15]MAYO!I188+[15]JUNIO!I188+[15]JULIO!I188+[15]AGOSTO!I188+[15]SEPTIEMBRE!I188+[15]OCTUBRE!I188+[15]NOVIEMBRE!I188+[15]DICIEMBRE!I188</f>
        <v>18286.072238855915</v>
      </c>
      <c r="J190" s="22">
        <f t="shared" si="6"/>
        <v>167795</v>
      </c>
      <c r="K190" s="104"/>
      <c r="L190" s="92"/>
      <c r="M190" s="94"/>
      <c r="N190" s="95"/>
      <c r="O190" s="95"/>
    </row>
    <row r="191" spans="1:15" ht="20.100000000000001" customHeight="1" x14ac:dyDescent="0.35">
      <c r="A191" s="78" t="s">
        <v>43</v>
      </c>
      <c r="B191" s="21">
        <f>+[15]ENERO!B189+[15]FEBRERO!B189+[15]MARZO!B189+[15]ABRIL!B189+[15]MAYO!B189+[15]JUNIO!B189+[15]JULIO!B189+[15]AGOSTO!B189+[15]SEPTIEMBRE!B189+[15]OCTUBRE!B189+[15]NOVIEMBRE!B189+[15]DICIEMBRE!B189</f>
        <v>54801.399446308205</v>
      </c>
      <c r="C191" s="21">
        <f>+[15]ENERO!C189+[15]FEBRERO!C189+[15]MARZO!C189+[15]ABRIL!C189+[15]MAYO!C189+[15]JUNIO!C189+[15]JULIO!C189+[15]AGOSTO!C189+[15]SEPTIEMBRE!C189+[15]OCTUBRE!C189+[15]NOVIEMBRE!C189+[15]DICIEMBRE!C189</f>
        <v>103.34741685768097</v>
      </c>
      <c r="D191" s="21">
        <f>+[15]ENERO!D189+[15]FEBRERO!D189+[15]MARZO!D189+[15]ABRIL!D189+[15]MAYO!D189+[15]JUNIO!D189+[15]JULIO!D189+[15]AGOSTO!D189+[15]SEPTIEMBRE!D189+[15]OCTUBRE!D189+[15]NOVIEMBRE!D189+[15]DICIEMBRE!D189</f>
        <v>58.000000000000007</v>
      </c>
      <c r="E191" s="21">
        <f>+[15]ENERO!E189+[15]FEBRERO!E189+[15]MARZO!E189+[15]ABRIL!E189+[15]MAYO!E189+[15]JUNIO!E189+[15]JULIO!E189+[15]AGOSTO!E189+[15]SEPTIEMBRE!E189+[15]OCTUBRE!E189+[15]NOVIEMBRE!E189+[15]DICIEMBRE!E189</f>
        <v>47925.781858516071</v>
      </c>
      <c r="F191" s="21">
        <f>+[15]ENERO!F189+[15]FEBRERO!F189+[15]MARZO!F189+[15]ABRIL!F189+[15]MAYO!F189+[15]JUNIO!F189+[15]JULIO!F189+[15]AGOSTO!F189+[15]SEPTIEMBRE!F189+[15]OCTUBRE!F189+[15]NOVIEMBRE!F189+[15]DICIEMBRE!F189</f>
        <v>0</v>
      </c>
      <c r="G191" s="21">
        <f>+[15]ENERO!G189+[15]FEBRERO!G189+[15]MARZO!G189+[15]ABRIL!G189+[15]MAYO!G189+[15]JUNIO!G189+[15]JULIO!G189+[15]AGOSTO!G189+[15]SEPTIEMBRE!G189+[15]OCTUBRE!G189+[15]NOVIEMBRE!G189+[15]DICIEMBRE!G189</f>
        <v>826.47127831806984</v>
      </c>
      <c r="H191" s="21">
        <f>+[15]ENERO!H189+[15]FEBRERO!H189+[15]MARZO!H189+[15]ABRIL!H189+[15]MAYO!H189+[15]JUNIO!H189+[15]JULIO!H189+[15]AGOSTO!H189+[15]SEPTIEMBRE!H189+[15]OCTUBRE!H189+[15]NOVIEMBRE!H189+[15]DICIEMBRE!H189</f>
        <v>0</v>
      </c>
      <c r="I191" s="21">
        <f>+[15]ENERO!I189+[15]FEBRERO!I189+[15]MARZO!I189+[15]ABRIL!I189+[15]MAYO!I189+[15]JUNIO!I189+[15]JULIO!I189+[15]AGOSTO!I189+[15]SEPTIEMBRE!I189+[15]OCTUBRE!I189+[15]NOVIEMBRE!I189+[15]DICIEMBRE!I189</f>
        <v>500</v>
      </c>
      <c r="J191" s="22">
        <f t="shared" si="6"/>
        <v>104215.00000000003</v>
      </c>
      <c r="K191" s="104"/>
      <c r="L191" s="92"/>
      <c r="M191" s="94"/>
      <c r="N191" s="95"/>
      <c r="O191" s="95"/>
    </row>
    <row r="192" spans="1:15" ht="20.100000000000001" customHeight="1" x14ac:dyDescent="0.35">
      <c r="A192" s="78" t="s">
        <v>44</v>
      </c>
      <c r="B192" s="21">
        <f>+[15]ENERO!B190+[15]FEBRERO!B190+[15]MARZO!B190+[15]ABRIL!B190+[15]MAYO!B190+[15]JUNIO!B190+[15]JULIO!B190+[15]AGOSTO!B190+[15]SEPTIEMBRE!B190+[15]OCTUBRE!B190+[15]NOVIEMBRE!B190+[15]DICIEMBRE!B190</f>
        <v>156528.14242888219</v>
      </c>
      <c r="C192" s="21">
        <f>+[15]ENERO!C190+[15]FEBRERO!C190+[15]MARZO!C190+[15]ABRIL!C190+[15]MAYO!C190+[15]JUNIO!C190+[15]JULIO!C190+[15]AGOSTO!C190+[15]SEPTIEMBRE!C190+[15]OCTUBRE!C190+[15]NOVIEMBRE!C190+[15]DICIEMBRE!C190</f>
        <v>0</v>
      </c>
      <c r="D192" s="21">
        <f>+[15]ENERO!D190+[15]FEBRERO!D190+[15]MARZO!D190+[15]ABRIL!D190+[15]MAYO!D190+[15]JUNIO!D190+[15]JULIO!D190+[15]AGOSTO!D190+[15]SEPTIEMBRE!D190+[15]OCTUBRE!D190+[15]NOVIEMBRE!D190+[15]DICIEMBRE!D190</f>
        <v>99304.482891518739</v>
      </c>
      <c r="E192" s="21">
        <f>+[15]ENERO!E190+[15]FEBRERO!E190+[15]MARZO!E190+[15]ABRIL!E190+[15]MAYO!E190+[15]JUNIO!E190+[15]JULIO!E190+[15]AGOSTO!E190+[15]SEPTIEMBRE!E190+[15]OCTUBRE!E190+[15]NOVIEMBRE!E190+[15]DICIEMBRE!E190</f>
        <v>93458.588637480731</v>
      </c>
      <c r="F192" s="21">
        <f>+[15]ENERO!F190+[15]FEBRERO!F190+[15]MARZO!F190+[15]ABRIL!F190+[15]MAYO!F190+[15]JUNIO!F190+[15]JULIO!F190+[15]AGOSTO!F190+[15]SEPTIEMBRE!F190+[15]OCTUBRE!F190+[15]NOVIEMBRE!F190+[15]DICIEMBRE!F190</f>
        <v>0</v>
      </c>
      <c r="G192" s="21">
        <f>+[15]ENERO!G190+[15]FEBRERO!G190+[15]MARZO!G190+[15]ABRIL!G190+[15]MAYO!G190+[15]JUNIO!G190+[15]JULIO!G190+[15]AGOSTO!G190+[15]SEPTIEMBRE!G190+[15]OCTUBRE!G190+[15]NOVIEMBRE!G190+[15]DICIEMBRE!G190</f>
        <v>0</v>
      </c>
      <c r="H192" s="21">
        <f>+[15]ENERO!H190+[15]FEBRERO!H190+[15]MARZO!H190+[15]ABRIL!H190+[15]MAYO!H190+[15]JUNIO!H190+[15]JULIO!H190+[15]AGOSTO!H190+[15]SEPTIEMBRE!H190+[15]OCTUBRE!H190+[15]NOVIEMBRE!H190+[15]DICIEMBRE!H190</f>
        <v>2419.7860421183964</v>
      </c>
      <c r="I192" s="21">
        <f>+[15]ENERO!I190+[15]FEBRERO!I190+[15]MARZO!I190+[15]ABRIL!I190+[15]MAYO!I190+[15]JUNIO!I190+[15]JULIO!I190+[15]AGOSTO!I190+[15]SEPTIEMBRE!I190+[15]OCTUBRE!I190+[15]NOVIEMBRE!I190+[15]DICIEMBRE!I190</f>
        <v>0</v>
      </c>
      <c r="J192" s="22">
        <f t="shared" si="6"/>
        <v>351711.00000000006</v>
      </c>
      <c r="K192" s="104"/>
      <c r="L192" s="92"/>
      <c r="M192" s="94"/>
      <c r="N192" s="95"/>
      <c r="O192" s="95"/>
    </row>
    <row r="193" spans="1:15" ht="20.100000000000001" customHeight="1" x14ac:dyDescent="0.35">
      <c r="A193" s="78" t="s">
        <v>93</v>
      </c>
      <c r="B193" s="21">
        <f>+[15]ENERO!B191+[15]FEBRERO!B191+[15]MARZO!B191+[15]ABRIL!B191+[15]MAYO!B191+[15]JUNIO!B191+[15]JULIO!B191+[15]AGOSTO!B191+[15]SEPTIEMBRE!B191+[15]OCTUBRE!B191+[15]NOVIEMBRE!B191+[15]DICIEMBRE!B191</f>
        <v>68933.028814948077</v>
      </c>
      <c r="C193" s="21">
        <f>+[15]ENERO!C191+[15]FEBRERO!C191+[15]MARZO!C191+[15]ABRIL!C191+[15]MAYO!C191+[15]JUNIO!C191+[15]JULIO!C191+[15]AGOSTO!C191+[15]SEPTIEMBRE!C191+[15]OCTUBRE!C191+[15]NOVIEMBRE!C191+[15]DICIEMBRE!C191</f>
        <v>540.23124754515493</v>
      </c>
      <c r="D193" s="21">
        <f>+[15]ENERO!D191+[15]FEBRERO!D191+[15]MARZO!D191+[15]ABRIL!D191+[15]MAYO!D191+[15]JUNIO!D191+[15]JULIO!D191+[15]AGOSTO!D191+[15]SEPTIEMBRE!D191+[15]OCTUBRE!D191+[15]NOVIEMBRE!D191+[15]DICIEMBRE!D191</f>
        <v>300.4115483394832</v>
      </c>
      <c r="E193" s="21">
        <f>+[15]ENERO!E191+[15]FEBRERO!E191+[15]MARZO!E191+[15]ABRIL!E191+[15]MAYO!E191+[15]JUNIO!E191+[15]JULIO!E191+[15]AGOSTO!E191+[15]SEPTIEMBRE!E191+[15]OCTUBRE!E191+[15]NOVIEMBRE!E191+[15]DICIEMBRE!E191</f>
        <v>114238.25580930215</v>
      </c>
      <c r="F193" s="21">
        <f>+[15]ENERO!F191+[15]FEBRERO!F191+[15]MARZO!F191+[15]ABRIL!F191+[15]MAYO!F191+[15]JUNIO!F191+[15]JULIO!F191+[15]AGOSTO!F191+[15]SEPTIEMBRE!F191+[15]OCTUBRE!F191+[15]NOVIEMBRE!F191+[15]DICIEMBRE!F191</f>
        <v>0</v>
      </c>
      <c r="G193" s="21">
        <f>+[15]ENERO!G191+[15]FEBRERO!G191+[15]MARZO!G191+[15]ABRIL!G191+[15]MAYO!G191+[15]JUNIO!G191+[15]JULIO!G191+[15]AGOSTO!G191+[15]SEPTIEMBRE!G191+[15]OCTUBRE!G191+[15]NOVIEMBRE!G191+[15]DICIEMBRE!G191</f>
        <v>542.07257986514628</v>
      </c>
      <c r="H193" s="21">
        <f>+[15]ENERO!H191+[15]FEBRERO!H191+[15]MARZO!H191+[15]ABRIL!H191+[15]MAYO!H191+[15]JUNIO!H191+[15]JULIO!H191+[15]AGOSTO!H191+[15]SEPTIEMBRE!H191+[15]OCTUBRE!H191+[15]NOVIEMBRE!H191+[15]DICIEMBRE!H191</f>
        <v>0</v>
      </c>
      <c r="I193" s="21">
        <f>+[15]ENERO!I191+[15]FEBRERO!I191+[15]MARZO!I191+[15]ABRIL!I191+[15]MAYO!I191+[15]JUNIO!I191+[15]JULIO!I191+[15]AGOSTO!I191+[15]SEPTIEMBRE!I191+[15]OCTUBRE!I191+[15]NOVIEMBRE!I191+[15]DICIEMBRE!I191</f>
        <v>0</v>
      </c>
      <c r="J193" s="22">
        <f t="shared" si="6"/>
        <v>184554.00000000003</v>
      </c>
      <c r="K193" s="104"/>
      <c r="L193" s="92"/>
      <c r="M193" s="94"/>
      <c r="N193" s="95"/>
      <c r="O193" s="95"/>
    </row>
    <row r="194" spans="1:15" ht="20.100000000000001" customHeight="1" x14ac:dyDescent="0.35">
      <c r="A194" s="78" t="s">
        <v>94</v>
      </c>
      <c r="B194" s="21">
        <f>+[15]ENERO!B192+[15]FEBRERO!B192+[15]MARZO!B192+[15]ABRIL!B192+[15]MAYO!B192+[15]JUNIO!B192+[15]JULIO!B192+[15]AGOSTO!B192+[15]SEPTIEMBRE!B192+[15]OCTUBRE!B192+[15]NOVIEMBRE!B192+[15]DICIEMBRE!B192</f>
        <v>0</v>
      </c>
      <c r="C194" s="21">
        <f>+[15]ENERO!C192+[15]FEBRERO!C192+[15]MARZO!C192+[15]ABRIL!C192+[15]MAYO!C192+[15]JUNIO!C192+[15]JULIO!C192+[15]AGOSTO!C192+[15]SEPTIEMBRE!C192+[15]OCTUBRE!C192+[15]NOVIEMBRE!C192+[15]DICIEMBRE!C192</f>
        <v>0</v>
      </c>
      <c r="D194" s="21">
        <f>+[15]ENERO!D192+[15]FEBRERO!D192+[15]MARZO!D192+[15]ABRIL!D192+[15]MAYO!D192+[15]JUNIO!D192+[15]JULIO!D192+[15]AGOSTO!D192+[15]SEPTIEMBRE!D192+[15]OCTUBRE!D192+[15]NOVIEMBRE!D192+[15]DICIEMBRE!D192</f>
        <v>0</v>
      </c>
      <c r="E194" s="21">
        <f>+[15]ENERO!E192+[15]FEBRERO!E192+[15]MARZO!E192+[15]ABRIL!E192+[15]MAYO!E192+[15]JUNIO!E192+[15]JULIO!E192+[15]AGOSTO!E192+[15]SEPTIEMBRE!E192+[15]OCTUBRE!E192+[15]NOVIEMBRE!E192+[15]DICIEMBRE!E192</f>
        <v>1863</v>
      </c>
      <c r="F194" s="21">
        <f>+[15]ENERO!F192+[15]FEBRERO!F192+[15]MARZO!F192+[15]ABRIL!F192+[15]MAYO!F192+[15]JUNIO!F192+[15]JULIO!F192+[15]AGOSTO!F192+[15]SEPTIEMBRE!F192+[15]OCTUBRE!F192+[15]NOVIEMBRE!F192+[15]DICIEMBRE!F192</f>
        <v>0</v>
      </c>
      <c r="G194" s="21">
        <f>+[15]ENERO!G192+[15]FEBRERO!G192+[15]MARZO!G192+[15]ABRIL!G192+[15]MAYO!G192+[15]JUNIO!G192+[15]JULIO!G192+[15]AGOSTO!G192+[15]SEPTIEMBRE!G192+[15]OCTUBRE!G192+[15]NOVIEMBRE!G192+[15]DICIEMBRE!G192</f>
        <v>610</v>
      </c>
      <c r="H194" s="21">
        <f>+[15]ENERO!H192+[15]FEBRERO!H192+[15]MARZO!H192+[15]ABRIL!H192+[15]MAYO!H192+[15]JUNIO!H192+[15]JULIO!H192+[15]AGOSTO!H192+[15]SEPTIEMBRE!H192+[15]OCTUBRE!H192+[15]NOVIEMBRE!H192+[15]DICIEMBRE!H192</f>
        <v>0</v>
      </c>
      <c r="I194" s="21">
        <f>+[15]ENERO!I192+[15]FEBRERO!I192+[15]MARZO!I192+[15]ABRIL!I192+[15]MAYO!I192+[15]JUNIO!I192+[15]JULIO!I192+[15]AGOSTO!I192+[15]SEPTIEMBRE!I192+[15]OCTUBRE!I192+[15]NOVIEMBRE!I192+[15]DICIEMBRE!I192</f>
        <v>0</v>
      </c>
      <c r="J194" s="22">
        <f t="shared" si="6"/>
        <v>2473</v>
      </c>
      <c r="K194" s="104"/>
      <c r="L194" s="92"/>
      <c r="M194" s="94"/>
      <c r="N194" s="95"/>
      <c r="O194" s="95"/>
    </row>
    <row r="195" spans="1:15" ht="20.100000000000001" customHeight="1" x14ac:dyDescent="0.35">
      <c r="A195" s="78" t="s">
        <v>95</v>
      </c>
      <c r="B195" s="21">
        <f>+[15]ENERO!B193+[15]FEBRERO!B193+[15]MARZO!B193+[15]ABRIL!B193+[15]MAYO!B193+[15]JUNIO!B193+[15]JULIO!B193+[15]AGOSTO!B193+[15]SEPTIEMBRE!B193+[15]OCTUBRE!B193+[15]NOVIEMBRE!B193+[15]DICIEMBRE!B193</f>
        <v>12918.806921775224</v>
      </c>
      <c r="C195" s="21">
        <f>+[15]ENERO!C193+[15]FEBRERO!C193+[15]MARZO!C193+[15]ABRIL!C193+[15]MAYO!C193+[15]JUNIO!C193+[15]JULIO!C193+[15]AGOSTO!C193+[15]SEPTIEMBRE!C193+[15]OCTUBRE!C193+[15]NOVIEMBRE!C193+[15]DICIEMBRE!C193</f>
        <v>287.86119678211736</v>
      </c>
      <c r="D195" s="21">
        <f>+[15]ENERO!D193+[15]FEBRERO!D193+[15]MARZO!D193+[15]ABRIL!D193+[15]MAYO!D193+[15]JUNIO!D193+[15]JULIO!D193+[15]AGOSTO!D193+[15]SEPTIEMBRE!D193+[15]OCTUBRE!D193+[15]NOVIEMBRE!D193+[15]DICIEMBRE!D193</f>
        <v>2187.9259337278249</v>
      </c>
      <c r="E195" s="21">
        <f>+[15]ENERO!E193+[15]FEBRERO!E193+[15]MARZO!E193+[15]ABRIL!E193+[15]MAYO!E193+[15]JUNIO!E193+[15]JULIO!E193+[15]AGOSTO!E193+[15]SEPTIEMBRE!E193+[15]OCTUBRE!E193+[15]NOVIEMBRE!E193+[15]DICIEMBRE!E193</f>
        <v>21257.359287297222</v>
      </c>
      <c r="F195" s="21">
        <f>+[15]ENERO!F193+[15]FEBRERO!F193+[15]MARZO!F193+[15]ABRIL!F193+[15]MAYO!F193+[15]JUNIO!F193+[15]JULIO!F193+[15]AGOSTO!F193+[15]SEPTIEMBRE!F193+[15]OCTUBRE!F193+[15]NOVIEMBRE!F193+[15]DICIEMBRE!F193</f>
        <v>0</v>
      </c>
      <c r="G195" s="21">
        <f>+[15]ENERO!G193+[15]FEBRERO!G193+[15]MARZO!G193+[15]ABRIL!G193+[15]MAYO!G193+[15]JUNIO!G193+[15]JULIO!G193+[15]AGOSTO!G193+[15]SEPTIEMBRE!G193+[15]OCTUBRE!G193+[15]NOVIEMBRE!G193+[15]DICIEMBRE!G193</f>
        <v>59.046660417611719</v>
      </c>
      <c r="H195" s="21">
        <f>+[15]ENERO!H193+[15]FEBRERO!H193+[15]MARZO!H193+[15]ABRIL!H193+[15]MAYO!H193+[15]JUNIO!H193+[15]JULIO!H193+[15]AGOSTO!H193+[15]SEPTIEMBRE!H193+[15]OCTUBRE!H193+[15]NOVIEMBRE!H193+[15]DICIEMBRE!H193</f>
        <v>0</v>
      </c>
      <c r="I195" s="21">
        <f>+[15]ENERO!I193+[15]FEBRERO!I193+[15]MARZO!I193+[15]ABRIL!I193+[15]MAYO!I193+[15]JUNIO!I193+[15]JULIO!I193+[15]AGOSTO!I193+[15]SEPTIEMBRE!I193+[15]OCTUBRE!I193+[15]NOVIEMBRE!I193+[15]DICIEMBRE!I193</f>
        <v>0</v>
      </c>
      <c r="J195" s="22">
        <f t="shared" si="6"/>
        <v>36711</v>
      </c>
      <c r="K195" s="104"/>
      <c r="L195" s="92"/>
      <c r="M195" s="94"/>
      <c r="N195" s="95"/>
      <c r="O195" s="95"/>
    </row>
    <row r="196" spans="1:15" ht="20.100000000000001" customHeight="1" x14ac:dyDescent="0.35">
      <c r="A196" s="78" t="s">
        <v>96</v>
      </c>
      <c r="B196" s="21">
        <f>+[15]ENERO!B194+[15]FEBRERO!B194+[15]MARZO!B194+[15]ABRIL!B194+[15]MAYO!B194+[15]JUNIO!B194+[15]JULIO!B194+[15]AGOSTO!B194+[15]SEPTIEMBRE!B194+[15]OCTUBRE!B194+[15]NOVIEMBRE!B194+[15]DICIEMBRE!B194</f>
        <v>0</v>
      </c>
      <c r="C196" s="21">
        <f>+[15]ENERO!C194+[15]FEBRERO!C194+[15]MARZO!C194+[15]ABRIL!C194+[15]MAYO!C194+[15]JUNIO!C194+[15]JULIO!C194+[15]AGOSTO!C194+[15]SEPTIEMBRE!C194+[15]OCTUBRE!C194+[15]NOVIEMBRE!C194+[15]DICIEMBRE!C194</f>
        <v>0</v>
      </c>
      <c r="D196" s="21">
        <f>+[15]ENERO!D194+[15]FEBRERO!D194+[15]MARZO!D194+[15]ABRIL!D194+[15]MAYO!D194+[15]JUNIO!D194+[15]JULIO!D194+[15]AGOSTO!D194+[15]SEPTIEMBRE!D194+[15]OCTUBRE!D194+[15]NOVIEMBRE!D194+[15]DICIEMBRE!D194</f>
        <v>49.492487479131889</v>
      </c>
      <c r="E196" s="21">
        <f>+[15]ENERO!E194+[15]FEBRERO!E194+[15]MARZO!E194+[15]ABRIL!E194+[15]MAYO!E194+[15]JUNIO!E194+[15]JULIO!E194+[15]AGOSTO!E194+[15]SEPTIEMBRE!E194+[15]OCTUBRE!E194+[15]NOVIEMBRE!E194+[15]DICIEMBRE!E194</f>
        <v>56124.505971328595</v>
      </c>
      <c r="F196" s="21">
        <f>+[15]ENERO!F194+[15]FEBRERO!F194+[15]MARZO!F194+[15]ABRIL!F194+[15]MAYO!F194+[15]JUNIO!F194+[15]JULIO!F194+[15]AGOSTO!F194+[15]SEPTIEMBRE!F194+[15]OCTUBRE!F194+[15]NOVIEMBRE!F194+[15]DICIEMBRE!F194</f>
        <v>0</v>
      </c>
      <c r="G196" s="21">
        <f>+[15]ENERO!G194+[15]FEBRERO!G194+[15]MARZO!G194+[15]ABRIL!G194+[15]MAYO!G194+[15]JUNIO!G194+[15]JULIO!G194+[15]AGOSTO!G194+[15]SEPTIEMBRE!G194+[15]OCTUBRE!G194+[15]NOVIEMBRE!G194+[15]DICIEMBRE!G194</f>
        <v>0</v>
      </c>
      <c r="H196" s="21">
        <f>+[15]ENERO!H194+[15]FEBRERO!H194+[15]MARZO!H194+[15]ABRIL!H194+[15]MAYO!H194+[15]JUNIO!H194+[15]JULIO!H194+[15]AGOSTO!H194+[15]SEPTIEMBRE!H194+[15]OCTUBRE!H194+[15]NOVIEMBRE!H194+[15]DICIEMBRE!H194</f>
        <v>1186.0015411922736</v>
      </c>
      <c r="I196" s="21">
        <f>+[15]ENERO!I194+[15]FEBRERO!I194+[15]MARZO!I194+[15]ABRIL!I194+[15]MAYO!I194+[15]JUNIO!I194+[15]JULIO!I194+[15]AGOSTO!I194+[15]SEPTIEMBRE!I194+[15]OCTUBRE!I194+[15]NOVIEMBRE!I194+[15]DICIEMBRE!I194</f>
        <v>0</v>
      </c>
      <c r="J196" s="22">
        <f t="shared" si="6"/>
        <v>57360</v>
      </c>
      <c r="K196" s="104"/>
      <c r="L196" s="92"/>
      <c r="M196" s="94"/>
      <c r="N196" s="95"/>
      <c r="O196" s="95"/>
    </row>
    <row r="197" spans="1:15" ht="20.100000000000001" customHeight="1" x14ac:dyDescent="0.35">
      <c r="A197" s="78" t="s">
        <v>97</v>
      </c>
      <c r="B197" s="21">
        <f>+[15]ENERO!B195+[15]FEBRERO!B195+[15]MARZO!B195+[15]ABRIL!B195+[15]MAYO!B195+[15]JUNIO!B195+[15]JULIO!B195+[15]AGOSTO!B195+[15]SEPTIEMBRE!B195+[15]OCTUBRE!B195+[15]NOVIEMBRE!B195+[15]DICIEMBRE!B195</f>
        <v>688.8921722728702</v>
      </c>
      <c r="C197" s="21">
        <f>+[15]ENERO!C195+[15]FEBRERO!C195+[15]MARZO!C195+[15]ABRIL!C195+[15]MAYO!C195+[15]JUNIO!C195+[15]JULIO!C195+[15]AGOSTO!C195+[15]SEPTIEMBRE!C195+[15]OCTUBRE!C195+[15]NOVIEMBRE!C195+[15]DICIEMBRE!C195</f>
        <v>0</v>
      </c>
      <c r="D197" s="21">
        <f>+[15]ENERO!D195+[15]FEBRERO!D195+[15]MARZO!D195+[15]ABRIL!D195+[15]MAYO!D195+[15]JUNIO!D195+[15]JULIO!D195+[15]AGOSTO!D195+[15]SEPTIEMBRE!D195+[15]OCTUBRE!D195+[15]NOVIEMBRE!D195+[15]DICIEMBRE!D195</f>
        <v>0</v>
      </c>
      <c r="E197" s="21">
        <f>+[15]ENERO!E195+[15]FEBRERO!E195+[15]MARZO!E195+[15]ABRIL!E195+[15]MAYO!E195+[15]JUNIO!E195+[15]JULIO!E195+[15]AGOSTO!E195+[15]SEPTIEMBRE!E195+[15]OCTUBRE!E195+[15]NOVIEMBRE!E195+[15]DICIEMBRE!E195</f>
        <v>185224.18122236186</v>
      </c>
      <c r="F197" s="21">
        <f>+[15]ENERO!F195+[15]FEBRERO!F195+[15]MARZO!F195+[15]ABRIL!F195+[15]MAYO!F195+[15]JUNIO!F195+[15]JULIO!F195+[15]AGOSTO!F195+[15]SEPTIEMBRE!F195+[15]OCTUBRE!F195+[15]NOVIEMBRE!F195+[15]DICIEMBRE!F195</f>
        <v>725.45998108799836</v>
      </c>
      <c r="G197" s="21">
        <f>+[15]ENERO!G195+[15]FEBRERO!G195+[15]MARZO!G195+[15]ABRIL!G195+[15]MAYO!G195+[15]JUNIO!G195+[15]JULIO!G195+[15]AGOSTO!G195+[15]SEPTIEMBRE!G195+[15]OCTUBRE!G195+[15]NOVIEMBRE!G195+[15]DICIEMBRE!G195</f>
        <v>64.350742692860564</v>
      </c>
      <c r="H197" s="21">
        <f>+[15]ENERO!H195+[15]FEBRERO!H195+[15]MARZO!H195+[15]ABRIL!H195+[15]MAYO!H195+[15]JUNIO!H195+[15]JULIO!H195+[15]AGOSTO!H195+[15]SEPTIEMBRE!H195+[15]OCTUBRE!H195+[15]NOVIEMBRE!H195+[15]DICIEMBRE!H195</f>
        <v>4211.1158815844183</v>
      </c>
      <c r="I197" s="21">
        <f>+[15]ENERO!I195+[15]FEBRERO!I195+[15]MARZO!I195+[15]ABRIL!I195+[15]MAYO!I195+[15]JUNIO!I195+[15]JULIO!I195+[15]AGOSTO!I195+[15]SEPTIEMBRE!I195+[15]OCTUBRE!I195+[15]NOVIEMBRE!I195+[15]DICIEMBRE!I195</f>
        <v>0</v>
      </c>
      <c r="J197" s="22">
        <f t="shared" si="6"/>
        <v>190914</v>
      </c>
      <c r="K197" s="104"/>
      <c r="L197" s="92"/>
      <c r="M197" s="94"/>
      <c r="N197" s="95"/>
      <c r="O197" s="95"/>
    </row>
    <row r="198" spans="1:15" ht="20.100000000000001" customHeight="1" x14ac:dyDescent="0.35">
      <c r="A198" s="78" t="s">
        <v>98</v>
      </c>
      <c r="B198" s="21">
        <f>+[15]ENERO!B196+[15]FEBRERO!B196+[15]MARZO!B196+[15]ABRIL!B196+[15]MAYO!B196+[15]JUNIO!B196+[15]JULIO!B196+[15]AGOSTO!B196+[15]SEPTIEMBRE!B196+[15]OCTUBRE!B196+[15]NOVIEMBRE!B196+[15]DICIEMBRE!B196</f>
        <v>28774.832406519836</v>
      </c>
      <c r="C198" s="21">
        <f>+[15]ENERO!C196+[15]FEBRERO!C196+[15]MARZO!C196+[15]ABRIL!C196+[15]MAYO!C196+[15]JUNIO!C196+[15]JULIO!C196+[15]AGOSTO!C196+[15]SEPTIEMBRE!C196+[15]OCTUBRE!C196+[15]NOVIEMBRE!C196+[15]DICIEMBRE!C196</f>
        <v>0</v>
      </c>
      <c r="D198" s="21">
        <f>+[15]ENERO!D196+[15]FEBRERO!D196+[15]MARZO!D196+[15]ABRIL!D196+[15]MAYO!D196+[15]JUNIO!D196+[15]JULIO!D196+[15]AGOSTO!D196+[15]SEPTIEMBRE!D196+[15]OCTUBRE!D196+[15]NOVIEMBRE!D196+[15]DICIEMBRE!D196</f>
        <v>6879.1675934801606</v>
      </c>
      <c r="E198" s="21">
        <f>+[15]ENERO!E196+[15]FEBRERO!E196+[15]MARZO!E196+[15]ABRIL!E196+[15]MAYO!E196+[15]JUNIO!E196+[15]JULIO!E196+[15]AGOSTO!E196+[15]SEPTIEMBRE!E196+[15]OCTUBRE!E196+[15]NOVIEMBRE!E196+[15]DICIEMBRE!E196</f>
        <v>0</v>
      </c>
      <c r="F198" s="21">
        <f>+[15]ENERO!F196+[15]FEBRERO!F196+[15]MARZO!F196+[15]ABRIL!F196+[15]MAYO!F196+[15]JUNIO!F196+[15]JULIO!F196+[15]AGOSTO!F196+[15]SEPTIEMBRE!F196+[15]OCTUBRE!F196+[15]NOVIEMBRE!F196+[15]DICIEMBRE!F196</f>
        <v>0</v>
      </c>
      <c r="G198" s="21">
        <f>+[15]ENERO!G196+[15]FEBRERO!G196+[15]MARZO!G196+[15]ABRIL!G196+[15]MAYO!G196+[15]JUNIO!G196+[15]JULIO!G196+[15]AGOSTO!G196+[15]SEPTIEMBRE!G196+[15]OCTUBRE!G196+[15]NOVIEMBRE!G196+[15]DICIEMBRE!G196</f>
        <v>0</v>
      </c>
      <c r="H198" s="21">
        <f>+[15]ENERO!H196+[15]FEBRERO!H196+[15]MARZO!H196+[15]ABRIL!H196+[15]MAYO!H196+[15]JUNIO!H196+[15]JULIO!H196+[15]AGOSTO!H196+[15]SEPTIEMBRE!H196+[15]OCTUBRE!H196+[15]NOVIEMBRE!H196+[15]DICIEMBRE!H196</f>
        <v>0</v>
      </c>
      <c r="I198" s="21">
        <f>+[15]ENERO!I196+[15]FEBRERO!I196+[15]MARZO!I196+[15]ABRIL!I196+[15]MAYO!I196+[15]JUNIO!I196+[15]JULIO!I196+[15]AGOSTO!I196+[15]SEPTIEMBRE!I196+[15]OCTUBRE!I196+[15]NOVIEMBRE!I196+[15]DICIEMBRE!I196</f>
        <v>0</v>
      </c>
      <c r="J198" s="22">
        <f t="shared" si="6"/>
        <v>35654</v>
      </c>
      <c r="K198" s="104"/>
      <c r="L198" s="92"/>
      <c r="M198" s="94"/>
      <c r="N198" s="95"/>
      <c r="O198" s="95"/>
    </row>
    <row r="199" spans="1:15" ht="20.100000000000001" customHeight="1" x14ac:dyDescent="0.35">
      <c r="A199" s="78" t="s">
        <v>99</v>
      </c>
      <c r="B199" s="21">
        <f>+[15]ENERO!B197+[15]FEBRERO!B197+[15]MARZO!B197+[15]ABRIL!B197+[15]MAYO!B197+[15]JUNIO!B197+[15]JULIO!B197+[15]AGOSTO!B197+[15]SEPTIEMBRE!B197+[15]OCTUBRE!B197+[15]NOVIEMBRE!B197+[15]DICIEMBRE!B197</f>
        <v>0</v>
      </c>
      <c r="C199" s="21">
        <f>+[15]ENERO!C197+[15]FEBRERO!C197+[15]MARZO!C197+[15]ABRIL!C197+[15]MAYO!C197+[15]JUNIO!C197+[15]JULIO!C197+[15]AGOSTO!C197+[15]SEPTIEMBRE!C197+[15]OCTUBRE!C197+[15]NOVIEMBRE!C197+[15]DICIEMBRE!C197</f>
        <v>41130.34159975878</v>
      </c>
      <c r="D199" s="21">
        <f>+[15]ENERO!D197+[15]FEBRERO!D197+[15]MARZO!D197+[15]ABRIL!D197+[15]MAYO!D197+[15]JUNIO!D197+[15]JULIO!D197+[15]AGOSTO!D197+[15]SEPTIEMBRE!D197+[15]OCTUBRE!D197+[15]NOVIEMBRE!D197+[15]DICIEMBRE!D197</f>
        <v>28</v>
      </c>
      <c r="E199" s="21">
        <f>+[15]ENERO!E197+[15]FEBRERO!E197+[15]MARZO!E197+[15]ABRIL!E197+[15]MAYO!E197+[15]JUNIO!E197+[15]JULIO!E197+[15]AGOSTO!E197+[15]SEPTIEMBRE!E197+[15]OCTUBRE!E197+[15]NOVIEMBRE!E197+[15]DICIEMBRE!E197</f>
        <v>24240.197878510629</v>
      </c>
      <c r="F199" s="21">
        <f>+[15]ENERO!F197+[15]FEBRERO!F197+[15]MARZO!F197+[15]ABRIL!F197+[15]MAYO!F197+[15]JUNIO!F197+[15]JULIO!F197+[15]AGOSTO!F197+[15]SEPTIEMBRE!F197+[15]OCTUBRE!F197+[15]NOVIEMBRE!F197+[15]DICIEMBRE!F197</f>
        <v>2289.6855246739033</v>
      </c>
      <c r="G199" s="21">
        <f>+[15]ENERO!G197+[15]FEBRERO!G197+[15]MARZO!G197+[15]ABRIL!G197+[15]MAYO!G197+[15]JUNIO!G197+[15]JULIO!G197+[15]AGOSTO!G197+[15]SEPTIEMBRE!G197+[15]OCTUBRE!G197+[15]NOVIEMBRE!G197+[15]DICIEMBRE!G197</f>
        <v>0</v>
      </c>
      <c r="H199" s="21">
        <f>+[15]ENERO!H197+[15]FEBRERO!H197+[15]MARZO!H197+[15]ABRIL!H197+[15]MAYO!H197+[15]JUNIO!H197+[15]JULIO!H197+[15]AGOSTO!H197+[15]SEPTIEMBRE!H197+[15]OCTUBRE!H197+[15]NOVIEMBRE!H197+[15]DICIEMBRE!H197</f>
        <v>0</v>
      </c>
      <c r="I199" s="21">
        <f>+[15]ENERO!I197+[15]FEBRERO!I197+[15]MARZO!I197+[15]ABRIL!I197+[15]MAYO!I197+[15]JUNIO!I197+[15]JULIO!I197+[15]AGOSTO!I197+[15]SEPTIEMBRE!I197+[15]OCTUBRE!I197+[15]NOVIEMBRE!I197+[15]DICIEMBRE!I197</f>
        <v>194.77499705669845</v>
      </c>
      <c r="J199" s="22">
        <f t="shared" si="6"/>
        <v>67883</v>
      </c>
      <c r="K199" s="104"/>
      <c r="L199" s="92"/>
      <c r="M199" s="94"/>
      <c r="N199" s="95"/>
      <c r="O199" s="95"/>
    </row>
    <row r="200" spans="1:15" ht="20.100000000000001" customHeight="1" x14ac:dyDescent="0.35">
      <c r="A200" s="78" t="s">
        <v>100</v>
      </c>
      <c r="B200" s="79">
        <f>+[15]ENERO!B198+[15]FEBRERO!B198+[15]MARZO!B198+[15]ABRIL!B198+[15]MAYO!B198+[15]JUNIO!B198+[15]JULIO!B198+[15]AGOSTO!B198+[15]SEPTIEMBRE!B198+[15]OCTUBRE!B198+[15]NOVIEMBRE!B198+[15]DICIEMBRE!B198</f>
        <v>0</v>
      </c>
      <c r="C200" s="79">
        <f>+[15]ENERO!C198+[15]FEBRERO!C198+[15]MARZO!C198+[15]ABRIL!C198+[15]MAYO!C198+[15]JUNIO!C198+[15]JULIO!C198+[15]AGOSTO!C198+[15]SEPTIEMBRE!C198+[15]OCTUBRE!C198+[15]NOVIEMBRE!C198+[15]DICIEMBRE!C198</f>
        <v>2201</v>
      </c>
      <c r="D200" s="79">
        <f>+[15]ENERO!D198+[15]FEBRERO!D198+[15]MARZO!D198+[15]ABRIL!D198+[15]MAYO!D198+[15]JUNIO!D198+[15]JULIO!D198+[15]AGOSTO!D198+[15]SEPTIEMBRE!D198+[15]OCTUBRE!D198+[15]NOVIEMBRE!D198+[15]DICIEMBRE!D198</f>
        <v>0</v>
      </c>
      <c r="E200" s="79">
        <f>+[15]ENERO!E198+[15]FEBRERO!E198+[15]MARZO!E198+[15]ABRIL!E198+[15]MAYO!E198+[15]JUNIO!E198+[15]JULIO!E198+[15]AGOSTO!E198+[15]SEPTIEMBRE!E198+[15]OCTUBRE!E198+[15]NOVIEMBRE!E198+[15]DICIEMBRE!E198</f>
        <v>0</v>
      </c>
      <c r="F200" s="79">
        <f>+[15]ENERO!F198+[15]FEBRERO!F198+[15]MARZO!F198+[15]ABRIL!F198+[15]MAYO!F198+[15]JUNIO!F198+[15]JULIO!F198+[15]AGOSTO!F198+[15]SEPTIEMBRE!F198+[15]OCTUBRE!F198+[15]NOVIEMBRE!F198+[15]DICIEMBRE!F198</f>
        <v>2399.4624608286899</v>
      </c>
      <c r="G200" s="79">
        <f>+[15]ENERO!G198+[15]FEBRERO!G198+[15]MARZO!G198+[15]ABRIL!G198+[15]MAYO!G198+[15]JUNIO!G198+[15]JULIO!G198+[15]AGOSTO!G198+[15]SEPTIEMBRE!G198+[15]OCTUBRE!G198+[15]NOVIEMBRE!G198+[15]DICIEMBRE!G198</f>
        <v>9.9609375</v>
      </c>
      <c r="H200" s="79">
        <f>+[15]ENERO!H198+[15]FEBRERO!H198+[15]MARZO!H198+[15]ABRIL!H198+[15]MAYO!H198+[15]JUNIO!H198+[15]JULIO!H198+[15]AGOSTO!H198+[15]SEPTIEMBRE!H198+[15]OCTUBRE!H198+[15]NOVIEMBRE!H198+[15]DICIEMBRE!H198</f>
        <v>0</v>
      </c>
      <c r="I200" s="79">
        <f>+[15]ENERO!I198+[15]FEBRERO!I198+[15]MARZO!I198+[15]ABRIL!I198+[15]MAYO!I198+[15]JUNIO!I198+[15]JULIO!I198+[15]AGOSTO!I198+[15]SEPTIEMBRE!I198+[15]OCTUBRE!I198+[15]NOVIEMBRE!I198+[15]DICIEMBRE!I198</f>
        <v>2399.5766016713092</v>
      </c>
      <c r="J200" s="80">
        <f t="shared" si="6"/>
        <v>7010</v>
      </c>
      <c r="K200" s="104"/>
      <c r="L200" s="92"/>
      <c r="M200" s="94"/>
      <c r="N200" s="95"/>
      <c r="O200" s="95"/>
    </row>
    <row r="201" spans="1:15" ht="20.100000000000001" customHeight="1" x14ac:dyDescent="0.35">
      <c r="A201" s="78" t="s">
        <v>61</v>
      </c>
      <c r="B201" s="79">
        <f>+[15]ENERO!B199+[15]FEBRERO!B199+[15]MARZO!B199+[15]ABRIL!B199+[15]MAYO!B199+[15]JUNIO!B199+[15]JULIO!B199+[15]AGOSTO!B199+[15]SEPTIEMBRE!B199+[15]OCTUBRE!B199+[15]NOVIEMBRE!B199+[15]DICIEMBRE!B199</f>
        <v>467550.59960680926</v>
      </c>
      <c r="C201" s="79">
        <f>+[15]ENERO!C199+[15]FEBRERO!C199+[15]MARZO!C199+[15]ABRIL!C199+[15]MAYO!C199+[15]JUNIO!C199+[15]JULIO!C199+[15]AGOSTO!C199+[15]SEPTIEMBRE!C199+[15]OCTUBRE!C199+[15]NOVIEMBRE!C199+[15]DICIEMBRE!C199</f>
        <v>15526.556732257743</v>
      </c>
      <c r="D201" s="79">
        <f>+[15]ENERO!D199+[15]FEBRERO!D199+[15]MARZO!D199+[15]ABRIL!D199+[15]MAYO!D199+[15]JUNIO!D199+[15]JULIO!D199+[15]AGOSTO!D199+[15]SEPTIEMBRE!D199+[15]OCTUBRE!D199+[15]NOVIEMBRE!D199+[15]DICIEMBRE!D199</f>
        <v>1831.752007611025</v>
      </c>
      <c r="E201" s="79">
        <f>+[15]ENERO!E199+[15]FEBRERO!E199+[15]MARZO!E199+[15]ABRIL!E199+[15]MAYO!E199+[15]JUNIO!E199+[15]JULIO!E199+[15]AGOSTO!E199+[15]SEPTIEMBRE!E199+[15]OCTUBRE!E199+[15]NOVIEMBRE!E199+[15]DICIEMBRE!E199</f>
        <v>63646.87807014701</v>
      </c>
      <c r="F201" s="79">
        <f>+[15]ENERO!F199+[15]FEBRERO!F199+[15]MARZO!F199+[15]ABRIL!F199+[15]MAYO!F199+[15]JUNIO!F199+[15]JULIO!F199+[15]AGOSTO!F199+[15]SEPTIEMBRE!F199+[15]OCTUBRE!F199+[15]NOVIEMBRE!F199+[15]DICIEMBRE!F199</f>
        <v>330079.43460371351</v>
      </c>
      <c r="G201" s="79">
        <f>+[15]ENERO!G199+[15]FEBRERO!G199+[15]MARZO!G199+[15]ABRIL!G199+[15]MAYO!G199+[15]JUNIO!G199+[15]JULIO!G199+[15]AGOSTO!G199+[15]SEPTIEMBRE!G199+[15]OCTUBRE!G199+[15]NOVIEMBRE!G199+[15]DICIEMBRE!G199</f>
        <v>73041.396024381451</v>
      </c>
      <c r="H201" s="79">
        <f>+[15]ENERO!H199+[15]FEBRERO!H199+[15]MARZO!H199+[15]ABRIL!H199+[15]MAYO!H199+[15]JUNIO!H199+[15]JULIO!H199+[15]AGOSTO!H199+[15]SEPTIEMBRE!H199+[15]OCTUBRE!H199+[15]NOVIEMBRE!H199+[15]DICIEMBRE!H199</f>
        <v>104634.60450249939</v>
      </c>
      <c r="I201" s="79">
        <f>+[15]ENERO!I199+[15]FEBRERO!I199+[15]MARZO!I199+[15]ABRIL!I199+[15]MAYO!I199+[15]JUNIO!I199+[15]JULIO!I199+[15]AGOSTO!I199+[15]SEPTIEMBRE!I199+[15]OCTUBRE!I199+[15]NOVIEMBRE!I199+[15]DICIEMBRE!I199</f>
        <v>46143.378452580488</v>
      </c>
      <c r="J201" s="80">
        <f t="shared" si="6"/>
        <v>1102454.5999999999</v>
      </c>
      <c r="K201" s="104"/>
      <c r="L201" s="92"/>
      <c r="M201" s="94"/>
      <c r="N201" s="95"/>
      <c r="O201" s="95"/>
    </row>
    <row r="202" spans="1:15" ht="20.100000000000001" customHeight="1" x14ac:dyDescent="0.35">
      <c r="A202" s="78" t="s">
        <v>62</v>
      </c>
      <c r="B202" s="21">
        <f>+[15]ENERO!B200+[15]FEBRERO!B200+[15]MARZO!B200+[15]ABRIL!B200+[15]MAYO!B200+[15]JUNIO!B200+[15]JULIO!B200+[15]AGOSTO!B200+[15]SEPTIEMBRE!B200+[15]OCTUBRE!B200+[15]NOVIEMBRE!B200+[15]DICIEMBRE!B200</f>
        <v>13511.58308339117</v>
      </c>
      <c r="C202" s="21">
        <f>+[15]ENERO!C200+[15]FEBRERO!C200+[15]MARZO!C200+[15]ABRIL!C200+[15]MAYO!C200+[15]JUNIO!C200+[15]JULIO!C200+[15]AGOSTO!C200+[15]SEPTIEMBRE!C200+[15]OCTUBRE!C200+[15]NOVIEMBRE!C200+[15]DICIEMBRE!C200</f>
        <v>82234.901231215859</v>
      </c>
      <c r="D202" s="21">
        <f>+[15]ENERO!D200+[15]FEBRERO!D200+[15]MARZO!D200+[15]ABRIL!D200+[15]MAYO!D200+[15]JUNIO!D200+[15]JULIO!D200+[15]AGOSTO!D200+[15]SEPTIEMBRE!D200+[15]OCTUBRE!D200+[15]NOVIEMBRE!D200+[15]DICIEMBRE!D200</f>
        <v>4398.8275059567695</v>
      </c>
      <c r="E202" s="21">
        <f>+[15]ENERO!E200+[15]FEBRERO!E200+[15]MARZO!E200+[15]ABRIL!E200+[15]MAYO!E200+[15]JUNIO!E200+[15]JULIO!E200+[15]AGOSTO!E200+[15]SEPTIEMBRE!E200+[15]OCTUBRE!E200+[15]NOVIEMBRE!E200+[15]DICIEMBRE!E200</f>
        <v>24534.356300868967</v>
      </c>
      <c r="F202" s="21">
        <f>+[15]ENERO!F200+[15]FEBRERO!F200+[15]MARZO!F200+[15]ABRIL!F200+[15]MAYO!F200+[15]JUNIO!F200+[15]JULIO!F200+[15]AGOSTO!F200+[15]SEPTIEMBRE!F200+[15]OCTUBRE!F200+[15]NOVIEMBRE!F200+[15]DICIEMBRE!F200</f>
        <v>129634.50239002089</v>
      </c>
      <c r="G202" s="21">
        <f>+[15]ENERO!G200+[15]FEBRERO!G200+[15]MARZO!G200+[15]ABRIL!G200+[15]MAYO!G200+[15]JUNIO!G200+[15]JULIO!G200+[15]AGOSTO!G200+[15]SEPTIEMBRE!G200+[15]OCTUBRE!G200+[15]NOVIEMBRE!G200+[15]DICIEMBRE!G200</f>
        <v>41507.270448690077</v>
      </c>
      <c r="H202" s="21">
        <f>+[15]ENERO!H200+[15]FEBRERO!H200+[15]MARZO!H200+[15]ABRIL!H200+[15]MAYO!H200+[15]JUNIO!H200+[15]JULIO!H200+[15]AGOSTO!H200+[15]SEPTIEMBRE!H200+[15]OCTUBRE!H200+[15]NOVIEMBRE!H200+[15]DICIEMBRE!H200</f>
        <v>10985.099777444115</v>
      </c>
      <c r="I202" s="21">
        <f>+[15]ENERO!I200+[15]FEBRERO!I200+[15]MARZO!I200+[15]ABRIL!I200+[15]MAYO!I200+[15]JUNIO!I200+[15]JULIO!I200+[15]AGOSTO!I200+[15]SEPTIEMBRE!I200+[15]OCTUBRE!I200+[15]NOVIEMBRE!I200+[15]DICIEMBRE!I200</f>
        <v>39238.73926241212</v>
      </c>
      <c r="J202" s="22">
        <f t="shared" si="6"/>
        <v>346045.27999999991</v>
      </c>
      <c r="K202" s="104"/>
      <c r="L202" s="92"/>
      <c r="M202" s="94"/>
      <c r="N202" s="95"/>
      <c r="O202" s="95"/>
    </row>
    <row r="203" spans="1:15" ht="20.100000000000001" customHeight="1" x14ac:dyDescent="0.35">
      <c r="A203" s="78" t="s">
        <v>63</v>
      </c>
      <c r="B203" s="21">
        <f>+[15]ENERO!B201+[15]FEBRERO!B201+[15]MARZO!B201+[15]ABRIL!B201+[15]MAYO!B201+[15]JUNIO!B201+[15]JULIO!B201+[15]AGOSTO!B201+[15]SEPTIEMBRE!B201+[15]OCTUBRE!B201+[15]NOVIEMBRE!B201+[15]DICIEMBRE!B201</f>
        <v>5905.0823081010803</v>
      </c>
      <c r="C203" s="21">
        <f>+[15]ENERO!C201+[15]FEBRERO!C201+[15]MARZO!C201+[15]ABRIL!C201+[15]MAYO!C201+[15]JUNIO!C201+[15]JULIO!C201+[15]AGOSTO!C201+[15]SEPTIEMBRE!C201+[15]OCTUBRE!C201+[15]NOVIEMBRE!C201+[15]DICIEMBRE!C201</f>
        <v>84618.186038519678</v>
      </c>
      <c r="D203" s="21">
        <f>+[15]ENERO!D201+[15]FEBRERO!D201+[15]MARZO!D201+[15]ABRIL!D201+[15]MAYO!D201+[15]JUNIO!D201+[15]JULIO!D201+[15]AGOSTO!D201+[15]SEPTIEMBRE!D201+[15]OCTUBRE!D201+[15]NOVIEMBRE!D201+[15]DICIEMBRE!D201</f>
        <v>37174.851047275108</v>
      </c>
      <c r="E203" s="21">
        <f>+[15]ENERO!E201+[15]FEBRERO!E201+[15]MARZO!E201+[15]ABRIL!E201+[15]MAYO!E201+[15]JUNIO!E201+[15]JULIO!E201+[15]AGOSTO!E201+[15]SEPTIEMBRE!E201+[15]OCTUBRE!E201+[15]NOVIEMBRE!E201+[15]DICIEMBRE!E201</f>
        <v>99933.423308585974</v>
      </c>
      <c r="F203" s="21">
        <f>+[15]ENERO!F201+[15]FEBRERO!F201+[15]MARZO!F201+[15]ABRIL!F201+[15]MAYO!F201+[15]JUNIO!F201+[15]JULIO!F201+[15]AGOSTO!F201+[15]SEPTIEMBRE!F201+[15]OCTUBRE!F201+[15]NOVIEMBRE!F201+[15]DICIEMBRE!F201</f>
        <v>100622.23007394593</v>
      </c>
      <c r="G203" s="21">
        <f>+[15]ENERO!G201+[15]FEBRERO!G201+[15]MARZO!G201+[15]ABRIL!G201+[15]MAYO!G201+[15]JUNIO!G201+[15]JULIO!G201+[15]AGOSTO!G201+[15]SEPTIEMBRE!G201+[15]OCTUBRE!G201+[15]NOVIEMBRE!G201+[15]DICIEMBRE!G201</f>
        <v>57257.753708133416</v>
      </c>
      <c r="H203" s="21">
        <f>+[15]ENERO!H201+[15]FEBRERO!H201+[15]MARZO!H201+[15]ABRIL!H201+[15]MAYO!H201+[15]JUNIO!H201+[15]JULIO!H201+[15]AGOSTO!H201+[15]SEPTIEMBRE!H201+[15]OCTUBRE!H201+[15]NOVIEMBRE!H201+[15]DICIEMBRE!H201</f>
        <v>9410.4483521177153</v>
      </c>
      <c r="I203" s="21">
        <f>+[15]ENERO!I201+[15]FEBRERO!I201+[15]MARZO!I201+[15]ABRIL!I201+[15]MAYO!I201+[15]JUNIO!I201+[15]JULIO!I201+[15]AGOSTO!I201+[15]SEPTIEMBRE!I201+[15]OCTUBRE!I201+[15]NOVIEMBRE!I201+[15]DICIEMBRE!I201</f>
        <v>7231.8851633211143</v>
      </c>
      <c r="J203" s="22">
        <f t="shared" si="6"/>
        <v>402153.86000000004</v>
      </c>
      <c r="K203" s="104"/>
      <c r="L203" s="92"/>
      <c r="M203" s="94"/>
      <c r="N203" s="95"/>
      <c r="O203" s="95"/>
    </row>
    <row r="204" spans="1:15" ht="20.100000000000001" customHeight="1" x14ac:dyDescent="0.35">
      <c r="A204" s="78" t="s">
        <v>64</v>
      </c>
      <c r="B204" s="21">
        <f>+[15]ENERO!B202+[15]FEBRERO!B202+[15]MARZO!B202+[15]ABRIL!B202+[15]MAYO!B202+[15]JUNIO!B202+[15]JULIO!B202+[15]AGOSTO!B202+[15]SEPTIEMBRE!B202+[15]OCTUBRE!B202+[15]NOVIEMBRE!B202+[15]DICIEMBRE!B202</f>
        <v>1556.5162395645355</v>
      </c>
      <c r="C204" s="21">
        <f>+[15]ENERO!C202+[15]FEBRERO!C202+[15]MARZO!C202+[15]ABRIL!C202+[15]MAYO!C202+[15]JUNIO!C202+[15]JULIO!C202+[15]AGOSTO!C202+[15]SEPTIEMBRE!C202+[15]OCTUBRE!C202+[15]NOVIEMBRE!C202+[15]DICIEMBRE!C202</f>
        <v>199.34914407988589</v>
      </c>
      <c r="D204" s="21">
        <f>+[15]ENERO!D202+[15]FEBRERO!D202+[15]MARZO!D202+[15]ABRIL!D202+[15]MAYO!D202+[15]JUNIO!D202+[15]JULIO!D202+[15]AGOSTO!D202+[15]SEPTIEMBRE!D202+[15]OCTUBRE!D202+[15]NOVIEMBRE!D202+[15]DICIEMBRE!D202</f>
        <v>3913.3033074611694</v>
      </c>
      <c r="E204" s="21">
        <f>+[15]ENERO!E202+[15]FEBRERO!E202+[15]MARZO!E202+[15]ABRIL!E202+[15]MAYO!E202+[15]JUNIO!E202+[15]JULIO!E202+[15]AGOSTO!E202+[15]SEPTIEMBRE!E202+[15]OCTUBRE!E202+[15]NOVIEMBRE!E202+[15]DICIEMBRE!E202</f>
        <v>0</v>
      </c>
      <c r="F204" s="21">
        <f>+[15]ENERO!F202+[15]FEBRERO!F202+[15]MARZO!F202+[15]ABRIL!F202+[15]MAYO!F202+[15]JUNIO!F202+[15]JULIO!F202+[15]AGOSTO!F202+[15]SEPTIEMBRE!F202+[15]OCTUBRE!F202+[15]NOVIEMBRE!F202+[15]DICIEMBRE!F202</f>
        <v>0</v>
      </c>
      <c r="G204" s="21">
        <f>+[15]ENERO!G202+[15]FEBRERO!G202+[15]MARZO!G202+[15]ABRIL!G202+[15]MAYO!G202+[15]JUNIO!G202+[15]JULIO!G202+[15]AGOSTO!G202+[15]SEPTIEMBRE!G202+[15]OCTUBRE!G202+[15]NOVIEMBRE!G202+[15]DICIEMBRE!G202</f>
        <v>4194.6743037523875</v>
      </c>
      <c r="H204" s="21">
        <f>+[15]ENERO!H202+[15]FEBRERO!H202+[15]MARZO!H202+[15]ABRIL!H202+[15]MAYO!H202+[15]JUNIO!H202+[15]JULIO!H202+[15]AGOSTO!H202+[15]SEPTIEMBRE!H202+[15]OCTUBRE!H202+[15]NOVIEMBRE!H202+[15]DICIEMBRE!H202</f>
        <v>2309.8020890857606</v>
      </c>
      <c r="I204" s="21">
        <f>+[15]ENERO!I202+[15]FEBRERO!I202+[15]MARZO!I202+[15]ABRIL!I202+[15]MAYO!I202+[15]JUNIO!I202+[15]JULIO!I202+[15]AGOSTO!I202+[15]SEPTIEMBRE!I202+[15]OCTUBRE!I202+[15]NOVIEMBRE!I202+[15]DICIEMBRE!I202</f>
        <v>5022.3549160562616</v>
      </c>
      <c r="J204" s="22">
        <f t="shared" si="6"/>
        <v>17196</v>
      </c>
      <c r="K204" s="104"/>
      <c r="L204" s="92"/>
      <c r="M204" s="94"/>
      <c r="N204" s="95"/>
      <c r="O204" s="95"/>
    </row>
    <row r="205" spans="1:15" ht="20.100000000000001" customHeight="1" x14ac:dyDescent="0.35">
      <c r="A205" s="78" t="s">
        <v>65</v>
      </c>
      <c r="B205" s="21">
        <f>+[15]ENERO!B203+[15]FEBRERO!B203+[15]MARZO!B203+[15]ABRIL!B203+[15]MAYO!B203+[15]JUNIO!B203+[15]JULIO!B203+[15]AGOSTO!B203+[15]SEPTIEMBRE!B203+[15]OCTUBRE!B203+[15]NOVIEMBRE!B203+[15]DICIEMBRE!B203</f>
        <v>18277.029297984249</v>
      </c>
      <c r="C205" s="21">
        <f>+[15]ENERO!C203+[15]FEBRERO!C203+[15]MARZO!C203+[15]ABRIL!C203+[15]MAYO!C203+[15]JUNIO!C203+[15]JULIO!C203+[15]AGOSTO!C203+[15]SEPTIEMBRE!C203+[15]OCTUBRE!C203+[15]NOVIEMBRE!C203+[15]DICIEMBRE!C203</f>
        <v>46601.852010200673</v>
      </c>
      <c r="D205" s="21">
        <f>+[15]ENERO!D203+[15]FEBRERO!D203+[15]MARZO!D203+[15]ABRIL!D203+[15]MAYO!D203+[15]JUNIO!D203+[15]JULIO!D203+[15]AGOSTO!D203+[15]SEPTIEMBRE!D203+[15]OCTUBRE!D203+[15]NOVIEMBRE!D203+[15]DICIEMBRE!D203</f>
        <v>41.382016225700539</v>
      </c>
      <c r="E205" s="21">
        <f>+[15]ENERO!E203+[15]FEBRERO!E203+[15]MARZO!E203+[15]ABRIL!E203+[15]MAYO!E203+[15]JUNIO!E203+[15]JULIO!E203+[15]AGOSTO!E203+[15]SEPTIEMBRE!E203+[15]OCTUBRE!E203+[15]NOVIEMBRE!E203+[15]DICIEMBRE!E203</f>
        <v>4312.0480979516624</v>
      </c>
      <c r="F205" s="21">
        <f>+[15]ENERO!F203+[15]FEBRERO!F203+[15]MARZO!F203+[15]ABRIL!F203+[15]MAYO!F203+[15]JUNIO!F203+[15]JULIO!F203+[15]AGOSTO!F203+[15]SEPTIEMBRE!F203+[15]OCTUBRE!F203+[15]NOVIEMBRE!F203+[15]DICIEMBRE!F203</f>
        <v>36176.901246047826</v>
      </c>
      <c r="G205" s="21">
        <f>+[15]ENERO!G203+[15]FEBRERO!G203+[15]MARZO!G203+[15]ABRIL!G203+[15]MAYO!G203+[15]JUNIO!G203+[15]JULIO!G203+[15]AGOSTO!G203+[15]SEPTIEMBRE!G203+[15]OCTUBRE!G203+[15]NOVIEMBRE!G203+[15]DICIEMBRE!G203</f>
        <v>1748.3155847129547</v>
      </c>
      <c r="H205" s="21">
        <f>+[15]ENERO!H203+[15]FEBRERO!H203+[15]MARZO!H203+[15]ABRIL!H203+[15]MAYO!H203+[15]JUNIO!H203+[15]JULIO!H203+[15]AGOSTO!H203+[15]SEPTIEMBRE!H203+[15]OCTUBRE!H203+[15]NOVIEMBRE!H203+[15]DICIEMBRE!H203</f>
        <v>84.535217159142789</v>
      </c>
      <c r="I205" s="21">
        <f>+[15]ENERO!I203+[15]FEBRERO!I203+[15]MARZO!I203+[15]ABRIL!I203+[15]MAYO!I203+[15]JUNIO!I203+[15]JULIO!I203+[15]AGOSTO!I203+[15]SEPTIEMBRE!I203+[15]OCTUBRE!I203+[15]NOVIEMBRE!I203+[15]DICIEMBRE!I203</f>
        <v>321231.43652971776</v>
      </c>
      <c r="J205" s="22">
        <f t="shared" si="6"/>
        <v>428473.49999999994</v>
      </c>
      <c r="K205" s="104"/>
      <c r="L205" s="92"/>
      <c r="M205" s="94"/>
      <c r="N205" s="95"/>
      <c r="O205" s="95"/>
    </row>
    <row r="206" spans="1:15" ht="20.100000000000001" customHeight="1" x14ac:dyDescent="0.35">
      <c r="A206" s="78" t="s">
        <v>66</v>
      </c>
      <c r="B206" s="21">
        <f>+[15]ENERO!B204+[15]FEBRERO!B204+[15]MARZO!B204+[15]ABRIL!B204+[15]MAYO!B204+[15]JUNIO!B204+[15]JULIO!B204+[15]AGOSTO!B204+[15]SEPTIEMBRE!B204+[15]OCTUBRE!B204+[15]NOVIEMBRE!B204+[15]DICIEMBRE!B204</f>
        <v>4270.6824233005082</v>
      </c>
      <c r="C206" s="21">
        <f>+[15]ENERO!C204+[15]FEBRERO!C204+[15]MARZO!C204+[15]ABRIL!C204+[15]MAYO!C204+[15]JUNIO!C204+[15]JULIO!C204+[15]AGOSTO!C204+[15]SEPTIEMBRE!C204+[15]OCTUBRE!C204+[15]NOVIEMBRE!C204+[15]DICIEMBRE!C204</f>
        <v>83092.58166677579</v>
      </c>
      <c r="D206" s="21">
        <f>+[15]ENERO!D204+[15]FEBRERO!D204+[15]MARZO!D204+[15]ABRIL!D204+[15]MAYO!D204+[15]JUNIO!D204+[15]JULIO!D204+[15]AGOSTO!D204+[15]SEPTIEMBRE!D204+[15]OCTUBRE!D204+[15]NOVIEMBRE!D204+[15]DICIEMBRE!D204</f>
        <v>50.289281528892097</v>
      </c>
      <c r="E206" s="21">
        <f>+[15]ENERO!E204+[15]FEBRERO!E204+[15]MARZO!E204+[15]ABRIL!E204+[15]MAYO!E204+[15]JUNIO!E204+[15]JULIO!E204+[15]AGOSTO!E204+[15]SEPTIEMBRE!E204+[15]OCTUBRE!E204+[15]NOVIEMBRE!E204+[15]DICIEMBRE!E204</f>
        <v>2303.1604624569009</v>
      </c>
      <c r="F206" s="21">
        <f>+[15]ENERO!F204+[15]FEBRERO!F204+[15]MARZO!F204+[15]ABRIL!F204+[15]MAYO!F204+[15]JUNIO!F204+[15]JULIO!F204+[15]AGOSTO!F204+[15]SEPTIEMBRE!F204+[15]OCTUBRE!F204+[15]NOVIEMBRE!F204+[15]DICIEMBRE!F204</f>
        <v>98499.983025609166</v>
      </c>
      <c r="G206" s="21">
        <f>+[15]ENERO!G204+[15]FEBRERO!G204+[15]MARZO!G204+[15]ABRIL!G204+[15]MAYO!G204+[15]JUNIO!G204+[15]JULIO!G204+[15]AGOSTO!G204+[15]SEPTIEMBRE!G204+[15]OCTUBRE!G204+[15]NOVIEMBRE!G204+[15]DICIEMBRE!G204</f>
        <v>0</v>
      </c>
      <c r="H206" s="21">
        <f>+[15]ENERO!H204+[15]FEBRERO!H204+[15]MARZO!H204+[15]ABRIL!H204+[15]MAYO!H204+[15]JUNIO!H204+[15]JULIO!H204+[15]AGOSTO!H204+[15]SEPTIEMBRE!H204+[15]OCTUBRE!H204+[15]NOVIEMBRE!H204+[15]DICIEMBRE!H204</f>
        <v>0</v>
      </c>
      <c r="I206" s="21">
        <f>+[15]ENERO!I204+[15]FEBRERO!I204+[15]MARZO!I204+[15]ABRIL!I204+[15]MAYO!I204+[15]JUNIO!I204+[15]JULIO!I204+[15]AGOSTO!I204+[15]SEPTIEMBRE!I204+[15]OCTUBRE!I204+[15]NOVIEMBRE!I204+[15]DICIEMBRE!I204</f>
        <v>761.30314032868534</v>
      </c>
      <c r="J206" s="22">
        <f t="shared" si="6"/>
        <v>188977.99999999994</v>
      </c>
      <c r="K206" s="104"/>
      <c r="L206" s="92"/>
      <c r="M206" s="94"/>
      <c r="N206" s="95"/>
      <c r="O206" s="95"/>
    </row>
    <row r="207" spans="1:15" ht="20.100000000000001" customHeight="1" x14ac:dyDescent="0.35">
      <c r="A207" s="78" t="s">
        <v>67</v>
      </c>
      <c r="B207" s="21">
        <f>+[15]ENERO!B205+[15]FEBRERO!B205+[15]MARZO!B205+[15]ABRIL!B205+[15]MAYO!B205+[15]JUNIO!B205+[15]JULIO!B205+[15]AGOSTO!B205+[15]SEPTIEMBRE!B205+[15]OCTUBRE!B205+[15]NOVIEMBRE!B205+[15]DICIEMBRE!B205</f>
        <v>121184.39755357057</v>
      </c>
      <c r="C207" s="21">
        <f>+[15]ENERO!C205+[15]FEBRERO!C205+[15]MARZO!C205+[15]ABRIL!C205+[15]MAYO!C205+[15]JUNIO!C205+[15]JULIO!C205+[15]AGOSTO!C205+[15]SEPTIEMBRE!C205+[15]OCTUBRE!C205+[15]NOVIEMBRE!C205+[15]DICIEMBRE!C205</f>
        <v>34865.339970406174</v>
      </c>
      <c r="D207" s="21">
        <f>+[15]ENERO!D205+[15]FEBRERO!D205+[15]MARZO!D205+[15]ABRIL!D205+[15]MAYO!D205+[15]JUNIO!D205+[15]JULIO!D205+[15]AGOSTO!D205+[15]SEPTIEMBRE!D205+[15]OCTUBRE!D205+[15]NOVIEMBRE!D205+[15]DICIEMBRE!D205</f>
        <v>83231.265441988129</v>
      </c>
      <c r="E207" s="21">
        <f>+[15]ENERO!E205+[15]FEBRERO!E205+[15]MARZO!E205+[15]ABRIL!E205+[15]MAYO!E205+[15]JUNIO!E205+[15]JULIO!E205+[15]AGOSTO!E205+[15]SEPTIEMBRE!E205+[15]OCTUBRE!E205+[15]NOVIEMBRE!E205+[15]DICIEMBRE!E205</f>
        <v>257731.96891957539</v>
      </c>
      <c r="F207" s="21">
        <f>+[15]ENERO!F205+[15]FEBRERO!F205+[15]MARZO!F205+[15]ABRIL!F205+[15]MAYO!F205+[15]JUNIO!F205+[15]JULIO!F205+[15]AGOSTO!F205+[15]SEPTIEMBRE!F205+[15]OCTUBRE!F205+[15]NOVIEMBRE!F205+[15]DICIEMBRE!F205</f>
        <v>80977.056923139244</v>
      </c>
      <c r="G207" s="21">
        <f>+[15]ENERO!G205+[15]FEBRERO!G205+[15]MARZO!G205+[15]ABRIL!G205+[15]MAYO!G205+[15]JUNIO!G205+[15]JULIO!G205+[15]AGOSTO!G205+[15]SEPTIEMBRE!G205+[15]OCTUBRE!G205+[15]NOVIEMBRE!G205+[15]DICIEMBRE!G205</f>
        <v>48197.445735012145</v>
      </c>
      <c r="H207" s="21">
        <f>+[15]ENERO!H205+[15]FEBRERO!H205+[15]MARZO!H205+[15]ABRIL!H205+[15]MAYO!H205+[15]JUNIO!H205+[15]JULIO!H205+[15]AGOSTO!H205+[15]SEPTIEMBRE!H205+[15]OCTUBRE!H205+[15]NOVIEMBRE!H205+[15]DICIEMBRE!H205</f>
        <v>77905.948094565538</v>
      </c>
      <c r="I207" s="21">
        <f>+[15]ENERO!I205+[15]FEBRERO!I205+[15]MARZO!I205+[15]ABRIL!I205+[15]MAYO!I205+[15]JUNIO!I205+[15]JULIO!I205+[15]AGOSTO!I205+[15]SEPTIEMBRE!I205+[15]OCTUBRE!I205+[15]NOVIEMBRE!I205+[15]DICIEMBRE!I205</f>
        <v>47157.877361742721</v>
      </c>
      <c r="J207" s="22">
        <f t="shared" si="6"/>
        <v>751251.3</v>
      </c>
      <c r="K207" s="104"/>
      <c r="L207" s="92"/>
      <c r="M207" s="94"/>
      <c r="N207" s="95"/>
      <c r="O207" s="95"/>
    </row>
    <row r="208" spans="1:15" ht="20.100000000000001" customHeight="1" x14ac:dyDescent="0.35">
      <c r="A208" s="78" t="s">
        <v>68</v>
      </c>
      <c r="B208" s="21">
        <f>+[15]ENERO!B206+[15]FEBRERO!B206+[15]MARZO!B206+[15]ABRIL!B206+[15]MAYO!B206+[15]JUNIO!B206+[15]JULIO!B206+[15]AGOSTO!B206+[15]SEPTIEMBRE!B206+[15]OCTUBRE!B206+[15]NOVIEMBRE!B206+[15]DICIEMBRE!B206</f>
        <v>782.05042399073079</v>
      </c>
      <c r="C208" s="21">
        <f>+[15]ENERO!C206+[15]FEBRERO!C206+[15]MARZO!C206+[15]ABRIL!C206+[15]MAYO!C206+[15]JUNIO!C206+[15]JULIO!C206+[15]AGOSTO!C206+[15]SEPTIEMBRE!C206+[15]OCTUBRE!C206+[15]NOVIEMBRE!C206+[15]DICIEMBRE!C206</f>
        <v>391.10227222096285</v>
      </c>
      <c r="D208" s="21">
        <f>+[15]ENERO!D206+[15]FEBRERO!D206+[15]MARZO!D206+[15]ABRIL!D206+[15]MAYO!D206+[15]JUNIO!D206+[15]JULIO!D206+[15]AGOSTO!D206+[15]SEPTIEMBRE!D206+[15]OCTUBRE!D206+[15]NOVIEMBRE!D206+[15]DICIEMBRE!D206</f>
        <v>440.81481481481478</v>
      </c>
      <c r="E208" s="21">
        <f>+[15]ENERO!E206+[15]FEBRERO!E206+[15]MARZO!E206+[15]ABRIL!E206+[15]MAYO!E206+[15]JUNIO!E206+[15]JULIO!E206+[15]AGOSTO!E206+[15]SEPTIEMBRE!E206+[15]OCTUBRE!E206+[15]NOVIEMBRE!E206+[15]DICIEMBRE!E206</f>
        <v>0</v>
      </c>
      <c r="F208" s="21">
        <f>+[15]ENERO!F206+[15]FEBRERO!F206+[15]MARZO!F206+[15]ABRIL!F206+[15]MAYO!F206+[15]JUNIO!F206+[15]JULIO!F206+[15]AGOSTO!F206+[15]SEPTIEMBRE!F206+[15]OCTUBRE!F206+[15]NOVIEMBRE!F206+[15]DICIEMBRE!F206</f>
        <v>295</v>
      </c>
      <c r="G208" s="21">
        <f>+[15]ENERO!G206+[15]FEBRERO!G206+[15]MARZO!G206+[15]ABRIL!G206+[15]MAYO!G206+[15]JUNIO!G206+[15]JULIO!G206+[15]AGOSTO!G206+[15]SEPTIEMBRE!G206+[15]OCTUBRE!G206+[15]NOVIEMBRE!G206+[15]DICIEMBRE!G206</f>
        <v>4178.9982673423392</v>
      </c>
      <c r="H208" s="21">
        <f>+[15]ENERO!H206+[15]FEBRERO!H206+[15]MARZO!H206+[15]ABRIL!H206+[15]MAYO!H206+[15]JUNIO!H206+[15]JULIO!H206+[15]AGOSTO!H206+[15]SEPTIEMBRE!H206+[15]OCTUBRE!H206+[15]NOVIEMBRE!H206+[15]DICIEMBRE!H206</f>
        <v>0</v>
      </c>
      <c r="I208" s="21">
        <f>+[15]ENERO!I206+[15]FEBRERO!I206+[15]MARZO!I206+[15]ABRIL!I206+[15]MAYO!I206+[15]JUNIO!I206+[15]JULIO!I206+[15]AGOSTO!I206+[15]SEPTIEMBRE!I206+[15]OCTUBRE!I206+[15]NOVIEMBRE!I206+[15]DICIEMBRE!I206</f>
        <v>1806.0342216311533</v>
      </c>
      <c r="J208" s="22">
        <f t="shared" si="6"/>
        <v>7894</v>
      </c>
      <c r="K208" s="104"/>
      <c r="L208" s="92"/>
      <c r="M208" s="94"/>
      <c r="N208" s="95"/>
      <c r="O208" s="95"/>
    </row>
    <row r="209" spans="1:30" ht="20.100000000000001" customHeight="1" x14ac:dyDescent="0.35">
      <c r="A209" s="78" t="s">
        <v>69</v>
      </c>
      <c r="B209" s="21">
        <f>+[15]ENERO!B207+[15]FEBRERO!B207+[15]MARZO!B207+[15]ABRIL!B207+[15]MAYO!B207+[15]JUNIO!B207+[15]JULIO!B207+[15]AGOSTO!B207+[15]SEPTIEMBRE!B207+[15]OCTUBRE!B207+[15]NOVIEMBRE!B207+[15]DICIEMBRE!B207</f>
        <v>33840.324755502836</v>
      </c>
      <c r="C209" s="21">
        <f>+[15]ENERO!C207+[15]FEBRERO!C207+[15]MARZO!C207+[15]ABRIL!C207+[15]MAYO!C207+[15]JUNIO!C207+[15]JULIO!C207+[15]AGOSTO!C207+[15]SEPTIEMBRE!C207+[15]OCTUBRE!C207+[15]NOVIEMBRE!C207+[15]DICIEMBRE!C207</f>
        <v>842.12282623356805</v>
      </c>
      <c r="D209" s="21">
        <f>+[15]ENERO!D207+[15]FEBRERO!D207+[15]MARZO!D207+[15]ABRIL!D207+[15]MAYO!D207+[15]JUNIO!D207+[15]JULIO!D207+[15]AGOSTO!D207+[15]SEPTIEMBRE!D207+[15]OCTUBRE!D207+[15]NOVIEMBRE!D207+[15]DICIEMBRE!D207</f>
        <v>0</v>
      </c>
      <c r="E209" s="21">
        <f>+[15]ENERO!E207+[15]FEBRERO!E207+[15]MARZO!E207+[15]ABRIL!E207+[15]MAYO!E207+[15]JUNIO!E207+[15]JULIO!E207+[15]AGOSTO!E207+[15]SEPTIEMBRE!E207+[15]OCTUBRE!E207+[15]NOVIEMBRE!E207+[15]DICIEMBRE!E207</f>
        <v>0</v>
      </c>
      <c r="F209" s="21">
        <f>+[15]ENERO!F207+[15]FEBRERO!F207+[15]MARZO!F207+[15]ABRIL!F207+[15]MAYO!F207+[15]JUNIO!F207+[15]JULIO!F207+[15]AGOSTO!F207+[15]SEPTIEMBRE!F207+[15]OCTUBRE!F207+[15]NOVIEMBRE!F207+[15]DICIEMBRE!F207</f>
        <v>7366.5495034497408</v>
      </c>
      <c r="G209" s="21">
        <f>+[15]ENERO!G207+[15]FEBRERO!G207+[15]MARZO!G207+[15]ABRIL!G207+[15]MAYO!G207+[15]JUNIO!G207+[15]JULIO!G207+[15]AGOSTO!G207+[15]SEPTIEMBRE!G207+[15]OCTUBRE!G207+[15]NOVIEMBRE!G207+[15]DICIEMBRE!G207</f>
        <v>0</v>
      </c>
      <c r="H209" s="21">
        <f>+[15]ENERO!H207+[15]FEBRERO!H207+[15]MARZO!H207+[15]ABRIL!H207+[15]MAYO!H207+[15]JUNIO!H207+[15]JULIO!H207+[15]AGOSTO!H207+[15]SEPTIEMBRE!H207+[15]OCTUBRE!H207+[15]NOVIEMBRE!H207+[15]DICIEMBRE!H207</f>
        <v>0</v>
      </c>
      <c r="I209" s="21">
        <f>+[15]ENERO!I207+[15]FEBRERO!I207+[15]MARZO!I207+[15]ABRIL!I207+[15]MAYO!I207+[15]JUNIO!I207+[15]JULIO!I207+[15]AGOSTO!I207+[15]SEPTIEMBRE!I207+[15]OCTUBRE!I207+[15]NOVIEMBRE!I207+[15]DICIEMBRE!I207</f>
        <v>18418.002914813831</v>
      </c>
      <c r="J209" s="22">
        <f t="shared" si="6"/>
        <v>60466.999999999971</v>
      </c>
      <c r="K209" s="104"/>
      <c r="L209" s="92"/>
      <c r="M209" s="94"/>
      <c r="N209" s="95"/>
      <c r="O209" s="95"/>
    </row>
    <row r="210" spans="1:30" ht="20.100000000000001" customHeight="1" x14ac:dyDescent="0.35">
      <c r="A210" s="78" t="s">
        <v>101</v>
      </c>
      <c r="B210" s="21">
        <f>+[15]ENERO!B208+[15]FEBRERO!B208+[15]MARZO!B208+[15]ABRIL!B208+[15]MAYO!B208+[15]JUNIO!B208+[15]JULIO!B208+[15]AGOSTO!B208+[15]SEPTIEMBRE!B208+[15]OCTUBRE!B208+[15]NOVIEMBRE!B208+[15]DICIEMBRE!B208</f>
        <v>7647.171247811465</v>
      </c>
      <c r="C210" s="21">
        <f>+[15]ENERO!C208+[15]FEBRERO!C208+[15]MARZO!C208+[15]ABRIL!C208+[15]MAYO!C208+[15]JUNIO!C208+[15]JULIO!C208+[15]AGOSTO!C208+[15]SEPTIEMBRE!C208+[15]OCTUBRE!C208+[15]NOVIEMBRE!C208+[15]DICIEMBRE!C208</f>
        <v>7734.6789929967508</v>
      </c>
      <c r="D210" s="21">
        <f>+[15]ENERO!D208+[15]FEBRERO!D208+[15]MARZO!D208+[15]ABRIL!D208+[15]MAYO!D208+[15]JUNIO!D208+[15]JULIO!D208+[15]AGOSTO!D208+[15]SEPTIEMBRE!D208+[15]OCTUBRE!D208+[15]NOVIEMBRE!D208+[15]DICIEMBRE!D208</f>
        <v>1458.7008475721732</v>
      </c>
      <c r="E210" s="21">
        <f>+[15]ENERO!E208+[15]FEBRERO!E208+[15]MARZO!E208+[15]ABRIL!E208+[15]MAYO!E208+[15]JUNIO!E208+[15]JULIO!E208+[15]AGOSTO!E208+[15]SEPTIEMBRE!E208+[15]OCTUBRE!E208+[15]NOVIEMBRE!E208+[15]DICIEMBRE!E208</f>
        <v>5039.6468475788024</v>
      </c>
      <c r="F210" s="21">
        <f>+[15]ENERO!F208+[15]FEBRERO!F208+[15]MARZO!F208+[15]ABRIL!F208+[15]MAYO!F208+[15]JUNIO!F208+[15]JULIO!F208+[15]AGOSTO!F208+[15]SEPTIEMBRE!F208+[15]OCTUBRE!F208+[15]NOVIEMBRE!F208+[15]DICIEMBRE!F208</f>
        <v>90532.793522874141</v>
      </c>
      <c r="G210" s="21">
        <f>+[15]ENERO!G208+[15]FEBRERO!G208+[15]MARZO!G208+[15]ABRIL!G208+[15]MAYO!G208+[15]JUNIO!G208+[15]JULIO!G208+[15]AGOSTO!G208+[15]SEPTIEMBRE!G208+[15]OCTUBRE!G208+[15]NOVIEMBRE!G208+[15]DICIEMBRE!G208</f>
        <v>0</v>
      </c>
      <c r="H210" s="21">
        <f>+[15]ENERO!H208+[15]FEBRERO!H208+[15]MARZO!H208+[15]ABRIL!H208+[15]MAYO!H208+[15]JUNIO!H208+[15]JULIO!H208+[15]AGOSTO!H208+[15]SEPTIEMBRE!H208+[15]OCTUBRE!H208+[15]NOVIEMBRE!H208+[15]DICIEMBRE!H208</f>
        <v>0</v>
      </c>
      <c r="I210" s="21">
        <f>+[15]ENERO!I208+[15]FEBRERO!I208+[15]MARZO!I208+[15]ABRIL!I208+[15]MAYO!I208+[15]JUNIO!I208+[15]JULIO!I208+[15]AGOSTO!I208+[15]SEPTIEMBRE!I208+[15]OCTUBRE!I208+[15]NOVIEMBRE!I208+[15]DICIEMBRE!I208</f>
        <v>7801.2222063137779</v>
      </c>
      <c r="J210" s="22">
        <f t="shared" si="6"/>
        <v>120214.21366514711</v>
      </c>
      <c r="K210" s="104"/>
      <c r="L210" s="92"/>
      <c r="M210" s="94"/>
      <c r="N210" s="95"/>
      <c r="O210" s="95"/>
    </row>
    <row r="211" spans="1:30" ht="20.100000000000001" customHeight="1" x14ac:dyDescent="0.35">
      <c r="A211" s="78" t="s">
        <v>111</v>
      </c>
      <c r="B211" s="21">
        <f>+[15]ENERO!B209+[15]FEBRERO!B209+[15]MARZO!B209+[15]ABRIL!B209+[15]MAYO!B209+[15]JUNIO!B209+[15]JULIO!B209+[15]AGOSTO!B209+[15]SEPTIEMBRE!B209+[15]OCTUBRE!B209+[15]NOVIEMBRE!B209+[15]DICIEMBRE!B209</f>
        <v>104.15481823705167</v>
      </c>
      <c r="C211" s="21">
        <f>+[15]ENERO!C209+[15]FEBRERO!C209+[15]MARZO!C209+[15]ABRIL!C209+[15]MAYO!C209+[15]JUNIO!C209+[15]JULIO!C209+[15]AGOSTO!C209+[15]SEPTIEMBRE!C209+[15]OCTUBRE!C209+[15]NOVIEMBRE!C209+[15]DICIEMBRE!C209</f>
        <v>1706.1322559405257</v>
      </c>
      <c r="D211" s="21">
        <f>+[15]ENERO!D209+[15]FEBRERO!D209+[15]MARZO!D209+[15]ABRIL!D209+[15]MAYO!D209+[15]JUNIO!D209+[15]JULIO!D209+[15]AGOSTO!D209+[15]SEPTIEMBRE!D209+[15]OCTUBRE!D209+[15]NOVIEMBRE!D209+[15]DICIEMBRE!D209</f>
        <v>0</v>
      </c>
      <c r="E211" s="21">
        <f>+[15]ENERO!E209+[15]FEBRERO!E209+[15]MARZO!E209+[15]ABRIL!E209+[15]MAYO!E209+[15]JUNIO!E209+[15]JULIO!E209+[15]AGOSTO!E209+[15]SEPTIEMBRE!E209+[15]OCTUBRE!E209+[15]NOVIEMBRE!E209+[15]DICIEMBRE!E209</f>
        <v>1672.1070133711273</v>
      </c>
      <c r="F211" s="21">
        <f>+[15]ENERO!F209+[15]FEBRERO!F209+[15]MARZO!F209+[15]ABRIL!F209+[15]MAYO!F209+[15]JUNIO!F209+[15]JULIO!F209+[15]AGOSTO!F209+[15]SEPTIEMBRE!F209+[15]OCTUBRE!F209+[15]NOVIEMBRE!F209+[15]DICIEMBRE!F209</f>
        <v>8987.605912451294</v>
      </c>
      <c r="G211" s="21">
        <f>+[15]ENERO!G209+[15]FEBRERO!G209+[15]MARZO!G209+[15]ABRIL!G209+[15]MAYO!G209+[15]JUNIO!G209+[15]JULIO!G209+[15]AGOSTO!G209+[15]SEPTIEMBRE!G209+[15]OCTUBRE!G209+[15]NOVIEMBRE!G209+[15]DICIEMBRE!G209</f>
        <v>0</v>
      </c>
      <c r="H211" s="21">
        <f>+[15]ENERO!H209+[15]FEBRERO!H209+[15]MARZO!H209+[15]ABRIL!H209+[15]MAYO!H209+[15]JUNIO!H209+[15]JULIO!H209+[15]AGOSTO!H209+[15]SEPTIEMBRE!H209+[15]OCTUBRE!H209+[15]NOVIEMBRE!H209+[15]DICIEMBRE!H209</f>
        <v>0</v>
      </c>
      <c r="I211" s="21">
        <f>+[15]ENERO!I209+[15]FEBRERO!I209+[15]MARZO!I209+[15]ABRIL!I209+[15]MAYO!I209+[15]JUNIO!I209+[15]JULIO!I209+[15]AGOSTO!I209+[15]SEPTIEMBRE!I209+[15]OCTUBRE!I209+[15]NOVIEMBRE!I209+[15]DICIEMBRE!I209</f>
        <v>0</v>
      </c>
      <c r="J211" s="22">
        <f t="shared" si="6"/>
        <v>12469.999999999998</v>
      </c>
      <c r="K211" s="104"/>
      <c r="L211" s="92"/>
      <c r="M211" s="94"/>
      <c r="N211" s="95"/>
      <c r="O211" s="95"/>
    </row>
    <row r="212" spans="1:30" ht="20.100000000000001" customHeight="1" x14ac:dyDescent="0.35">
      <c r="A212" s="78" t="s">
        <v>112</v>
      </c>
      <c r="B212" s="21">
        <f>+[15]ENERO!B210+[15]FEBRERO!B210+[15]MARZO!B210+[15]ABRIL!B210+[15]MAYO!B210+[15]JUNIO!B210+[15]JULIO!B210+[15]AGOSTO!B210+[15]SEPTIEMBRE!B210+[15]OCTUBRE!B210+[15]NOVIEMBRE!B210+[15]DICIEMBRE!B210</f>
        <v>1185.9714681881464</v>
      </c>
      <c r="C212" s="21">
        <f>+[15]ENERO!C210+[15]FEBRERO!C210+[15]MARZO!C210+[15]ABRIL!C210+[15]MAYO!C210+[15]JUNIO!C210+[15]JULIO!C210+[15]AGOSTO!C210+[15]SEPTIEMBRE!C210+[15]OCTUBRE!C210+[15]NOVIEMBRE!C210+[15]DICIEMBRE!C210</f>
        <v>776.14265123122038</v>
      </c>
      <c r="D212" s="21">
        <f>+[15]ENERO!D210+[15]FEBRERO!D210+[15]MARZO!D210+[15]ABRIL!D210+[15]MAYO!D210+[15]JUNIO!D210+[15]JULIO!D210+[15]AGOSTO!D210+[15]SEPTIEMBRE!D210+[15]OCTUBRE!D210+[15]NOVIEMBRE!D210+[15]DICIEMBRE!D210</f>
        <v>0</v>
      </c>
      <c r="E212" s="21">
        <f>+[15]ENERO!E210+[15]FEBRERO!E210+[15]MARZO!E210+[15]ABRIL!E210+[15]MAYO!E210+[15]JUNIO!E210+[15]JULIO!E210+[15]AGOSTO!E210+[15]SEPTIEMBRE!E210+[15]OCTUBRE!E210+[15]NOVIEMBRE!E210+[15]DICIEMBRE!E210</f>
        <v>1463.6971905264168</v>
      </c>
      <c r="F212" s="21">
        <f>+[15]ENERO!F210+[15]FEBRERO!F210+[15]MARZO!F210+[15]ABRIL!F210+[15]MAYO!F210+[15]JUNIO!F210+[15]JULIO!F210+[15]AGOSTO!F210+[15]SEPTIEMBRE!F210+[15]OCTUBRE!F210+[15]NOVIEMBRE!F210+[15]DICIEMBRE!F210</f>
        <v>1260</v>
      </c>
      <c r="G212" s="21">
        <f>+[15]ENERO!G210+[15]FEBRERO!G210+[15]MARZO!G210+[15]ABRIL!G210+[15]MAYO!G210+[15]JUNIO!G210+[15]JULIO!G210+[15]AGOSTO!G210+[15]SEPTIEMBRE!G210+[15]OCTUBRE!G210+[15]NOVIEMBRE!G210+[15]DICIEMBRE!G210</f>
        <v>9518.2892428254381</v>
      </c>
      <c r="H212" s="21">
        <f>+[15]ENERO!H210+[15]FEBRERO!H210+[15]MARZO!H210+[15]ABRIL!H210+[15]MAYO!H210+[15]JUNIO!H210+[15]JULIO!H210+[15]AGOSTO!H210+[15]SEPTIEMBRE!H210+[15]OCTUBRE!H210+[15]NOVIEMBRE!H210+[15]DICIEMBRE!H210</f>
        <v>0</v>
      </c>
      <c r="I212" s="21">
        <f>+[15]ENERO!I210+[15]FEBRERO!I210+[15]MARZO!I210+[15]ABRIL!I210+[15]MAYO!I210+[15]JUNIO!I210+[15]JULIO!I210+[15]AGOSTO!I210+[15]SEPTIEMBRE!I210+[15]OCTUBRE!I210+[15]NOVIEMBRE!I210+[15]DICIEMBRE!I210</f>
        <v>140.49944722877973</v>
      </c>
      <c r="J212" s="22">
        <f t="shared" si="6"/>
        <v>14344.600000000002</v>
      </c>
      <c r="K212" s="104"/>
      <c r="L212" s="92"/>
      <c r="M212" s="94"/>
      <c r="N212" s="95"/>
      <c r="O212" s="95"/>
    </row>
    <row r="213" spans="1:30" ht="20.100000000000001" customHeight="1" x14ac:dyDescent="0.35">
      <c r="A213" s="78" t="s">
        <v>113</v>
      </c>
      <c r="B213" s="21">
        <f>+[15]ENERO!B211+[15]FEBRERO!B211+[15]MARZO!B211+[15]ABRIL!B211+[15]MAYO!B211+[15]JUNIO!B211+[15]JULIO!B211+[15]AGOSTO!B211+[15]SEPTIEMBRE!B211+[15]OCTUBRE!B211+[15]NOVIEMBRE!B211+[15]DICIEMBRE!B211</f>
        <v>1275.4009380153145</v>
      </c>
      <c r="C213" s="21">
        <f>+[15]ENERO!C211+[15]FEBRERO!C211+[15]MARZO!C211+[15]ABRIL!C211+[15]MAYO!C211+[15]JUNIO!C211+[15]JULIO!C211+[15]AGOSTO!C211+[15]SEPTIEMBRE!C211+[15]OCTUBRE!C211+[15]NOVIEMBRE!C211+[15]DICIEMBRE!C211</f>
        <v>248.10406104107838</v>
      </c>
      <c r="D213" s="21">
        <f>+[15]ENERO!D211+[15]FEBRERO!D211+[15]MARZO!D211+[15]ABRIL!D211+[15]MAYO!D211+[15]JUNIO!D211+[15]JULIO!D211+[15]AGOSTO!D211+[15]SEPTIEMBRE!D211+[15]OCTUBRE!D211+[15]NOVIEMBRE!D211+[15]DICIEMBRE!D211</f>
        <v>5.5171835708298405</v>
      </c>
      <c r="E213" s="21">
        <f>+[15]ENERO!E211+[15]FEBRERO!E211+[15]MARZO!E211+[15]ABRIL!E211+[15]MAYO!E211+[15]JUNIO!E211+[15]JULIO!E211+[15]AGOSTO!E211+[15]SEPTIEMBRE!E211+[15]OCTUBRE!E211+[15]NOVIEMBRE!E211+[15]DICIEMBRE!E211</f>
        <v>3730.2998733936856</v>
      </c>
      <c r="F213" s="21">
        <f>+[15]ENERO!F211+[15]FEBRERO!F211+[15]MARZO!F211+[15]ABRIL!F211+[15]MAYO!F211+[15]JUNIO!F211+[15]JULIO!F211+[15]AGOSTO!F211+[15]SEPTIEMBRE!F211+[15]OCTUBRE!F211+[15]NOVIEMBRE!F211+[15]DICIEMBRE!F211</f>
        <v>348</v>
      </c>
      <c r="G213" s="21">
        <f>+[15]ENERO!G211+[15]FEBRERO!G211+[15]MARZO!G211+[15]ABRIL!G211+[15]MAYO!G211+[15]JUNIO!G211+[15]JULIO!G211+[15]AGOSTO!G211+[15]SEPTIEMBRE!G211+[15]OCTUBRE!G211+[15]NOVIEMBRE!G211+[15]DICIEMBRE!G211</f>
        <v>0</v>
      </c>
      <c r="H213" s="21">
        <f>+[15]ENERO!H211+[15]FEBRERO!H211+[15]MARZO!H211+[15]ABRIL!H211+[15]MAYO!H211+[15]JUNIO!H211+[15]JULIO!H211+[15]AGOSTO!H211+[15]SEPTIEMBRE!H211+[15]OCTUBRE!H211+[15]NOVIEMBRE!H211+[15]DICIEMBRE!H211</f>
        <v>3220.9698968595703</v>
      </c>
      <c r="I213" s="21">
        <f>+[15]ENERO!I211+[15]FEBRERO!I211+[15]MARZO!I211+[15]ABRIL!I211+[15]MAYO!I211+[15]JUNIO!I211+[15]JULIO!I211+[15]AGOSTO!I211+[15]SEPTIEMBRE!I211+[15]OCTUBRE!I211+[15]NOVIEMBRE!I211+[15]DICIEMBRE!I211</f>
        <v>5046.8747137861847</v>
      </c>
      <c r="J213" s="22">
        <f t="shared" si="6"/>
        <v>13875.166666666662</v>
      </c>
      <c r="K213" s="104"/>
      <c r="L213" s="92"/>
      <c r="M213" s="94"/>
      <c r="N213" s="95"/>
      <c r="O213" s="95"/>
    </row>
    <row r="214" spans="1:30" ht="20.100000000000001" customHeight="1" x14ac:dyDescent="0.35">
      <c r="A214" s="78" t="s">
        <v>114</v>
      </c>
      <c r="B214" s="21">
        <f>+[15]ENERO!B212+[15]FEBRERO!B212+[15]MARZO!B212+[15]ABRIL!B212+[15]MAYO!B212+[15]JUNIO!B212+[15]JULIO!B212+[15]AGOSTO!B212+[15]SEPTIEMBRE!B212+[15]OCTUBRE!B212+[15]NOVIEMBRE!B212+[15]DICIEMBRE!B212</f>
        <v>1314.0203823821203</v>
      </c>
      <c r="C214" s="21">
        <f>+[15]ENERO!C212+[15]FEBRERO!C212+[15]MARZO!C212+[15]ABRIL!C212+[15]MAYO!C212+[15]JUNIO!C212+[15]JULIO!C212+[15]AGOSTO!C212+[15]SEPTIEMBRE!C212+[15]OCTUBRE!C212+[15]NOVIEMBRE!C212+[15]DICIEMBRE!C212</f>
        <v>127.00348094151637</v>
      </c>
      <c r="D214" s="21">
        <f>+[15]ENERO!D212+[15]FEBRERO!D212+[15]MARZO!D212+[15]ABRIL!D212+[15]MAYO!D212+[15]JUNIO!D212+[15]JULIO!D212+[15]AGOSTO!D212+[15]SEPTIEMBRE!D212+[15]OCTUBRE!D212+[15]NOVIEMBRE!D212+[15]DICIEMBRE!D212</f>
        <v>3375.2095936367814</v>
      </c>
      <c r="E214" s="21">
        <f>+[15]ENERO!E212+[15]FEBRERO!E212+[15]MARZO!E212+[15]ABRIL!E212+[15]MAYO!E212+[15]JUNIO!E212+[15]JULIO!E212+[15]AGOSTO!E212+[15]SEPTIEMBRE!E212+[15]OCTUBRE!E212+[15]NOVIEMBRE!E212+[15]DICIEMBRE!E212</f>
        <v>520.64732455303169</v>
      </c>
      <c r="F214" s="21">
        <f>+[15]ENERO!F212+[15]FEBRERO!F212+[15]MARZO!F212+[15]ABRIL!F212+[15]MAYO!F212+[15]JUNIO!F212+[15]JULIO!F212+[15]AGOSTO!F212+[15]SEPTIEMBRE!F212+[15]OCTUBRE!F212+[15]NOVIEMBRE!F212+[15]DICIEMBRE!F212</f>
        <v>100650.02764919314</v>
      </c>
      <c r="G214" s="21">
        <f>+[15]ENERO!G212+[15]FEBRERO!G212+[15]MARZO!G212+[15]ABRIL!G212+[15]MAYO!G212+[15]JUNIO!G212+[15]JULIO!G212+[15]AGOSTO!G212+[15]SEPTIEMBRE!G212+[15]OCTUBRE!G212+[15]NOVIEMBRE!G212+[15]DICIEMBRE!G212</f>
        <v>4105.0262197319025</v>
      </c>
      <c r="H214" s="21">
        <f>+[15]ENERO!H212+[15]FEBRERO!H212+[15]MARZO!H212+[15]ABRIL!H212+[15]MAYO!H212+[15]JUNIO!H212+[15]JULIO!H212+[15]AGOSTO!H212+[15]SEPTIEMBRE!H212+[15]OCTUBRE!H212+[15]NOVIEMBRE!H212+[15]DICIEMBRE!H212</f>
        <v>6096.6964419981723</v>
      </c>
      <c r="I214" s="21">
        <f>+[15]ENERO!I212+[15]FEBRERO!I212+[15]MARZO!I212+[15]ABRIL!I212+[15]MAYO!I212+[15]JUNIO!I212+[15]JULIO!I212+[15]AGOSTO!I212+[15]SEPTIEMBRE!I212+[15]OCTUBRE!I212+[15]NOVIEMBRE!I212+[15]DICIEMBRE!I212</f>
        <v>25825.368907563297</v>
      </c>
      <c r="J214" s="22">
        <f t="shared" si="6"/>
        <v>142013.99999999994</v>
      </c>
      <c r="K214" s="104"/>
      <c r="L214" s="92"/>
      <c r="M214" s="94"/>
      <c r="N214" s="95"/>
      <c r="O214" s="95"/>
    </row>
    <row r="215" spans="1:30" ht="20.100000000000001" customHeight="1" x14ac:dyDescent="0.35">
      <c r="A215" s="78" t="s">
        <v>115</v>
      </c>
      <c r="B215" s="21">
        <f>+[15]ENERO!B213+[15]FEBRERO!B213+[15]MARZO!B213+[15]ABRIL!B213+[15]MAYO!B213+[15]JUNIO!B213+[15]JULIO!B213+[15]AGOSTO!B213+[15]SEPTIEMBRE!B213+[15]OCTUBRE!B213+[15]NOVIEMBRE!B213+[15]DICIEMBRE!B213</f>
        <v>3311.062592151744</v>
      </c>
      <c r="C215" s="21">
        <f>+[15]ENERO!C213+[15]FEBRERO!C213+[15]MARZO!C213+[15]ABRIL!C213+[15]MAYO!C213+[15]JUNIO!C213+[15]JULIO!C213+[15]AGOSTO!C213+[15]SEPTIEMBRE!C213+[15]OCTUBRE!C213+[15]NOVIEMBRE!C213+[15]DICIEMBRE!C213</f>
        <v>10248.976700192256</v>
      </c>
      <c r="D215" s="21">
        <f>+[15]ENERO!D213+[15]FEBRERO!D213+[15]MARZO!D213+[15]ABRIL!D213+[15]MAYO!D213+[15]JUNIO!D213+[15]JULIO!D213+[15]AGOSTO!D213+[15]SEPTIEMBRE!D213+[15]OCTUBRE!D213+[15]NOVIEMBRE!D213+[15]DICIEMBRE!D213</f>
        <v>9068.9689859563405</v>
      </c>
      <c r="E215" s="21">
        <f>+[15]ENERO!E213+[15]FEBRERO!E213+[15]MARZO!E213+[15]ABRIL!E213+[15]MAYO!E213+[15]JUNIO!E213+[15]JULIO!E213+[15]AGOSTO!E213+[15]SEPTIEMBRE!E213+[15]OCTUBRE!E213+[15]NOVIEMBRE!E213+[15]DICIEMBRE!E213</f>
        <v>910.57762857745968</v>
      </c>
      <c r="F215" s="21">
        <f>+[15]ENERO!F213+[15]FEBRERO!F213+[15]MARZO!F213+[15]ABRIL!F213+[15]MAYO!F213+[15]JUNIO!F213+[15]JULIO!F213+[15]AGOSTO!F213+[15]SEPTIEMBRE!F213+[15]OCTUBRE!F213+[15]NOVIEMBRE!F213+[15]DICIEMBRE!F213</f>
        <v>26910.110792152609</v>
      </c>
      <c r="G215" s="21">
        <f>+[15]ENERO!G213+[15]FEBRERO!G213+[15]MARZO!G213+[15]ABRIL!G213+[15]MAYO!G213+[15]JUNIO!G213+[15]JULIO!G213+[15]AGOSTO!G213+[15]SEPTIEMBRE!G213+[15]OCTUBRE!G213+[15]NOVIEMBRE!G213+[15]DICIEMBRE!G213</f>
        <v>4005.5464813297776</v>
      </c>
      <c r="H215" s="21">
        <f>+[15]ENERO!H213+[15]FEBRERO!H213+[15]MARZO!H213+[15]ABRIL!H213+[15]MAYO!H213+[15]JUNIO!H213+[15]JULIO!H213+[15]AGOSTO!H213+[15]SEPTIEMBRE!H213+[15]OCTUBRE!H213+[15]NOVIEMBRE!H213+[15]DICIEMBRE!H213</f>
        <v>6907.2657952092422</v>
      </c>
      <c r="I215" s="21">
        <f>+[15]ENERO!I213+[15]FEBRERO!I213+[15]MARZO!I213+[15]ABRIL!I213+[15]MAYO!I213+[15]JUNIO!I213+[15]JULIO!I213+[15]AGOSTO!I213+[15]SEPTIEMBRE!I213+[15]OCTUBRE!I213+[15]NOVIEMBRE!I213+[15]DICIEMBRE!I213</f>
        <v>1916.7810244305697</v>
      </c>
      <c r="J215" s="22">
        <f t="shared" si="6"/>
        <v>63279.29</v>
      </c>
      <c r="K215" s="104"/>
      <c r="L215" s="92"/>
      <c r="M215" s="94"/>
      <c r="N215" s="95"/>
      <c r="O215" s="95"/>
    </row>
    <row r="216" spans="1:30" ht="20.100000000000001" customHeight="1" x14ac:dyDescent="0.35">
      <c r="A216" s="78" t="s">
        <v>107</v>
      </c>
      <c r="B216" s="21">
        <f>+[15]ENERO!B214+[15]FEBRERO!B214+[15]MARZO!B214+[15]ABRIL!B214+[15]MAYO!B214+[15]JUNIO!B214+[15]JULIO!B214+[15]AGOSTO!B214+[15]SEPTIEMBRE!B214+[15]OCTUBRE!B214+[15]NOVIEMBRE!B214+[15]DICIEMBRE!B214</f>
        <v>1958.435481359307</v>
      </c>
      <c r="C216" s="21">
        <f>+[15]ENERO!C214+[15]FEBRERO!C214+[15]MARZO!C214+[15]ABRIL!C214+[15]MAYO!C214+[15]JUNIO!C214+[15]JULIO!C214+[15]AGOSTO!C214+[15]SEPTIEMBRE!C214+[15]OCTUBRE!C214+[15]NOVIEMBRE!C214+[15]DICIEMBRE!C214</f>
        <v>2640.0546026988659</v>
      </c>
      <c r="D216" s="21">
        <f>+[15]ENERO!D214+[15]FEBRERO!D214+[15]MARZO!D214+[15]ABRIL!D214+[15]MAYO!D214+[15]JUNIO!D214+[15]JULIO!D214+[15]AGOSTO!D214+[15]SEPTIEMBRE!D214+[15]OCTUBRE!D214+[15]NOVIEMBRE!D214+[15]DICIEMBRE!D214</f>
        <v>186.67567845151905</v>
      </c>
      <c r="E216" s="21">
        <f>+[15]ENERO!E214+[15]FEBRERO!E214+[15]MARZO!E214+[15]ABRIL!E214+[15]MAYO!E214+[15]JUNIO!E214+[15]JULIO!E214+[15]AGOSTO!E214+[15]SEPTIEMBRE!E214+[15]OCTUBRE!E214+[15]NOVIEMBRE!E214+[15]DICIEMBRE!E214</f>
        <v>39</v>
      </c>
      <c r="F216" s="21">
        <f>+[15]ENERO!F214+[15]FEBRERO!F214+[15]MARZO!F214+[15]ABRIL!F214+[15]MAYO!F214+[15]JUNIO!F214+[15]JULIO!F214+[15]AGOSTO!F214+[15]SEPTIEMBRE!F214+[15]OCTUBRE!F214+[15]NOVIEMBRE!F214+[15]DICIEMBRE!F214</f>
        <v>505</v>
      </c>
      <c r="G216" s="21">
        <f>+[15]ENERO!G214+[15]FEBRERO!G214+[15]MARZO!G214+[15]ABRIL!G214+[15]MAYO!G214+[15]JUNIO!G214+[15]JULIO!G214+[15]AGOSTO!G214+[15]SEPTIEMBRE!G214+[15]OCTUBRE!G214+[15]NOVIEMBRE!G214+[15]DICIEMBRE!G214</f>
        <v>926.35894684887353</v>
      </c>
      <c r="H216" s="21">
        <f>+[15]ENERO!H214+[15]FEBRERO!H214+[15]MARZO!H214+[15]ABRIL!H214+[15]MAYO!H214+[15]JUNIO!H214+[15]JULIO!H214+[15]AGOSTO!H214+[15]SEPTIEMBRE!H214+[15]OCTUBRE!H214+[15]NOVIEMBRE!H214+[15]DICIEMBRE!H214</f>
        <v>33.674652448581867</v>
      </c>
      <c r="I216" s="21">
        <f>+[15]ENERO!I214+[15]FEBRERO!I214+[15]MARZO!I214+[15]ABRIL!I214+[15]MAYO!I214+[15]JUNIO!I214+[15]JULIO!I214+[15]AGOSTO!I214+[15]SEPTIEMBRE!I214+[15]OCTUBRE!I214+[15]NOVIEMBRE!I214+[15]DICIEMBRE!I214</f>
        <v>431.90063819285228</v>
      </c>
      <c r="J216" s="22">
        <f t="shared" si="6"/>
        <v>6721.0999999999995</v>
      </c>
      <c r="K216" s="104"/>
      <c r="L216" s="92"/>
      <c r="M216" s="94"/>
      <c r="N216" s="95"/>
      <c r="O216" s="95"/>
    </row>
    <row r="217" spans="1:30" ht="20.100000000000001" customHeight="1" x14ac:dyDescent="0.35">
      <c r="A217" s="78" t="s">
        <v>116</v>
      </c>
      <c r="B217" s="21">
        <f>+[15]ENERO!B215+[15]FEBRERO!B215+[15]MARZO!B215+[15]ABRIL!B215+[15]MAYO!B215+[15]JUNIO!B215+[15]JULIO!B215+[15]AGOSTO!B215+[15]SEPTIEMBRE!B215+[15]OCTUBRE!B215+[15]NOVIEMBRE!B215+[15]DICIEMBRE!B215</f>
        <v>46321.641682816728</v>
      </c>
      <c r="C217" s="21">
        <f>+[15]ENERO!C215+[15]FEBRERO!C215+[15]MARZO!C215+[15]ABRIL!C215+[15]MAYO!C215+[15]JUNIO!C215+[15]JULIO!C215+[15]AGOSTO!C215+[15]SEPTIEMBRE!C215+[15]OCTUBRE!C215+[15]NOVIEMBRE!C215+[15]DICIEMBRE!C215</f>
        <v>5038.614956834801</v>
      </c>
      <c r="D217" s="21">
        <f>+[15]ENERO!D215+[15]FEBRERO!D215+[15]MARZO!D215+[15]ABRIL!D215+[15]MAYO!D215+[15]JUNIO!D215+[15]JULIO!D215+[15]AGOSTO!D215+[15]SEPTIEMBRE!D215+[15]OCTUBRE!D215+[15]NOVIEMBRE!D215+[15]DICIEMBRE!D215</f>
        <v>306.12854989081904</v>
      </c>
      <c r="E217" s="21">
        <f>+[15]ENERO!E215+[15]FEBRERO!E215+[15]MARZO!E215+[15]ABRIL!E215+[15]MAYO!E215+[15]JUNIO!E215+[15]JULIO!E215+[15]AGOSTO!E215+[15]SEPTIEMBRE!E215+[15]OCTUBRE!E215+[15]NOVIEMBRE!E215+[15]DICIEMBRE!E215</f>
        <v>35384.369684423116</v>
      </c>
      <c r="F217" s="21">
        <f>+[15]ENERO!F215+[15]FEBRERO!F215+[15]MARZO!F215+[15]ABRIL!F215+[15]MAYO!F215+[15]JUNIO!F215+[15]JULIO!F215+[15]AGOSTO!F215+[15]SEPTIEMBRE!F215+[15]OCTUBRE!F215+[15]NOVIEMBRE!F215+[15]DICIEMBRE!F215</f>
        <v>30957.564795113223</v>
      </c>
      <c r="G217" s="21">
        <f>+[15]ENERO!G215+[15]FEBRERO!G215+[15]MARZO!G215+[15]ABRIL!G215+[15]MAYO!G215+[15]JUNIO!G215+[15]JULIO!G215+[15]AGOSTO!G215+[15]SEPTIEMBRE!G215+[15]OCTUBRE!G215+[15]NOVIEMBRE!G215+[15]DICIEMBRE!G215</f>
        <v>350.79811988502149</v>
      </c>
      <c r="H217" s="21">
        <f>+[15]ENERO!H215+[15]FEBRERO!H215+[15]MARZO!H215+[15]ABRIL!H215+[15]MAYO!H215+[15]JUNIO!H215+[15]JULIO!H215+[15]AGOSTO!H215+[15]SEPTIEMBRE!H215+[15]OCTUBRE!H215+[15]NOVIEMBRE!H215+[15]DICIEMBRE!H215</f>
        <v>0</v>
      </c>
      <c r="I217" s="21">
        <f>+[15]ENERO!I215+[15]FEBRERO!I215+[15]MARZO!I215+[15]ABRIL!I215+[15]MAYO!I215+[15]JUNIO!I215+[15]JULIO!I215+[15]AGOSTO!I215+[15]SEPTIEMBRE!I215+[15]OCTUBRE!I215+[15]NOVIEMBRE!I215+[15]DICIEMBRE!I215</f>
        <v>15048.482211036287</v>
      </c>
      <c r="J217" s="22">
        <f t="shared" si="6"/>
        <v>133407.59999999998</v>
      </c>
      <c r="K217" s="104"/>
      <c r="L217" s="92"/>
      <c r="M217" s="94"/>
      <c r="N217" s="95"/>
      <c r="O217" s="95"/>
    </row>
    <row r="218" spans="1:30" ht="20.100000000000001" customHeight="1" x14ac:dyDescent="0.35">
      <c r="A218" s="78" t="s">
        <v>70</v>
      </c>
      <c r="B218" s="21">
        <f>+[15]ENERO!B216+[15]FEBRERO!B216+[15]MARZO!B216+[15]ABRIL!B216+[15]MAYO!B216+[15]JUNIO!B216+[15]JULIO!B216+[15]AGOSTO!B216+[15]SEPTIEMBRE!B216+[15]OCTUBRE!B216+[15]NOVIEMBRE!B216+[15]DICIEMBRE!B216</f>
        <v>4679989.802610198</v>
      </c>
      <c r="C218" s="21">
        <f>+[15]ENERO!C216+[15]FEBRERO!C216+[15]MARZO!C216+[15]ABRIL!C216+[15]MAYO!C216+[15]JUNIO!C216+[15]JULIO!C216+[15]AGOSTO!C216+[15]SEPTIEMBRE!C216+[15]OCTUBRE!C216+[15]NOVIEMBRE!C216+[15]DICIEMBRE!C216</f>
        <v>306372.49107163807</v>
      </c>
      <c r="D218" s="21">
        <f>+[15]ENERO!D216+[15]FEBRERO!D216+[15]MARZO!D216+[15]ABRIL!D216+[15]MAYO!D216+[15]JUNIO!D216+[15]JULIO!D216+[15]AGOSTO!D216+[15]SEPTIEMBRE!D216+[15]OCTUBRE!D216+[15]NOVIEMBRE!D216+[15]DICIEMBRE!D216</f>
        <v>35849438.522774771</v>
      </c>
      <c r="E218" s="21">
        <f>+[15]ENERO!E216+[15]FEBRERO!E216+[15]MARZO!E216+[15]ABRIL!E216+[15]MAYO!E216+[15]JUNIO!E216+[15]JULIO!E216+[15]AGOSTO!E216+[15]SEPTIEMBRE!E216+[15]OCTUBRE!E216+[15]NOVIEMBRE!E216+[15]DICIEMBRE!E216</f>
        <v>716820.60112686816</v>
      </c>
      <c r="F218" s="21">
        <f>+[15]ENERO!F216+[15]FEBRERO!F216+[15]MARZO!F216+[15]ABRIL!F216+[15]MAYO!F216+[15]JUNIO!F216+[15]JULIO!F216+[15]AGOSTO!F216+[15]SEPTIEMBRE!F216+[15]OCTUBRE!F216+[15]NOVIEMBRE!F216+[15]DICIEMBRE!F216</f>
        <v>737522.35881712567</v>
      </c>
      <c r="G218" s="21">
        <f>+[15]ENERO!G216+[15]FEBRERO!G216+[15]MARZO!G216+[15]ABRIL!G216+[15]MAYO!G216+[15]JUNIO!G216+[15]JULIO!G216+[15]AGOSTO!G216+[15]SEPTIEMBRE!G216+[15]OCTUBRE!G216+[15]NOVIEMBRE!G216+[15]DICIEMBRE!G216</f>
        <v>1410997.4004275417</v>
      </c>
      <c r="H218" s="21">
        <f>+[15]ENERO!H216+[15]FEBRERO!H216+[15]MARZO!H216+[15]ABRIL!H216+[15]MAYO!H216+[15]JUNIO!H216+[15]JULIO!H216+[15]AGOSTO!H216+[15]SEPTIEMBRE!H216+[15]OCTUBRE!H216+[15]NOVIEMBRE!H216+[15]DICIEMBRE!H216</f>
        <v>1013840.0214345804</v>
      </c>
      <c r="I218" s="21">
        <f>+[15]ENERO!I216+[15]FEBRERO!I216+[15]MARZO!I216+[15]ABRIL!I216+[15]MAYO!I216+[15]JUNIO!I216+[15]JULIO!I216+[15]AGOSTO!I216+[15]SEPTIEMBRE!I216+[15]OCTUBRE!I216+[15]NOVIEMBRE!I216+[15]DICIEMBRE!I216</f>
        <v>606517.80173728289</v>
      </c>
      <c r="J218" s="22">
        <f>SUM(B218:I218)</f>
        <v>45321499.000000007</v>
      </c>
      <c r="K218" s="104"/>
      <c r="L218" s="92"/>
      <c r="M218" s="94"/>
      <c r="N218" s="95"/>
      <c r="O218" s="95"/>
    </row>
    <row r="219" spans="1:30" ht="20.100000000000001" customHeight="1" x14ac:dyDescent="0.35">
      <c r="A219" s="78" t="s">
        <v>71</v>
      </c>
      <c r="B219" s="21">
        <f>+[15]ENERO!B217+[15]FEBRERO!B217+[15]MARZO!B217+[15]ABRIL!B217+[15]MAYO!B217+[15]JUNIO!B217+[15]JULIO!B217+[15]AGOSTO!B217+[15]SEPTIEMBRE!B217+[15]OCTUBRE!B217+[15]NOVIEMBRE!B217+[15]DICIEMBRE!B217</f>
        <v>497601.04341072968</v>
      </c>
      <c r="C219" s="21">
        <f>+[15]ENERO!C217+[15]FEBRERO!C217+[15]MARZO!C217+[15]ABRIL!C217+[15]MAYO!C217+[15]JUNIO!C217+[15]JULIO!C217+[15]AGOSTO!C217+[15]SEPTIEMBRE!C217+[15]OCTUBRE!C217+[15]NOVIEMBRE!C217+[15]DICIEMBRE!C217</f>
        <v>487218.95049301785</v>
      </c>
      <c r="D219" s="21">
        <f>+[15]ENERO!D217+[15]FEBRERO!D217+[15]MARZO!D217+[15]ABRIL!D217+[15]MAYO!D217+[15]JUNIO!D217+[15]JULIO!D217+[15]AGOSTO!D217+[15]SEPTIEMBRE!D217+[15]OCTUBRE!D217+[15]NOVIEMBRE!D217+[15]DICIEMBRE!D217</f>
        <v>208679.67622840614</v>
      </c>
      <c r="E219" s="21">
        <f>+[15]ENERO!E217+[15]FEBRERO!E217+[15]MARZO!E217+[15]ABRIL!E217+[15]MAYO!E217+[15]JUNIO!E217+[15]JULIO!E217+[15]AGOSTO!E217+[15]SEPTIEMBRE!E217+[15]OCTUBRE!E217+[15]NOVIEMBRE!E217+[15]DICIEMBRE!E217</f>
        <v>955259.66038502078</v>
      </c>
      <c r="F219" s="21">
        <f>+[15]ENERO!F217+[15]FEBRERO!F217+[15]MARZO!F217+[15]ABRIL!F217+[15]MAYO!F217+[15]JUNIO!F217+[15]JULIO!F217+[15]AGOSTO!F217+[15]SEPTIEMBRE!F217+[15]OCTUBRE!F217+[15]NOVIEMBRE!F217+[15]DICIEMBRE!F217</f>
        <v>239967.6535804334</v>
      </c>
      <c r="G219" s="21">
        <f>+[15]ENERO!G217+[15]FEBRERO!G217+[15]MARZO!G217+[15]ABRIL!G217+[15]MAYO!G217+[15]JUNIO!G217+[15]JULIO!G217+[15]AGOSTO!G217+[15]SEPTIEMBRE!G217+[15]OCTUBRE!G217+[15]NOVIEMBRE!G217+[15]DICIEMBRE!G217</f>
        <v>198669.17693865564</v>
      </c>
      <c r="H219" s="21">
        <f>+[15]ENERO!H217+[15]FEBRERO!H217+[15]MARZO!H217+[15]ABRIL!H217+[15]MAYO!H217+[15]JUNIO!H217+[15]JULIO!H217+[15]AGOSTO!H217+[15]SEPTIEMBRE!H217+[15]OCTUBRE!H217+[15]NOVIEMBRE!H217+[15]DICIEMBRE!H217</f>
        <v>103104.64384425456</v>
      </c>
      <c r="I219" s="21">
        <f>+[15]ENERO!I217+[15]FEBRERO!I217+[15]MARZO!I217+[15]ABRIL!I217+[15]MAYO!I217+[15]JUNIO!I217+[15]JULIO!I217+[15]AGOSTO!I217+[15]SEPTIEMBRE!I217+[15]OCTUBRE!I217+[15]NOVIEMBRE!I217+[15]DICIEMBRE!I217</f>
        <v>139107.06124159705</v>
      </c>
      <c r="J219" s="22">
        <f>SUM(B219:I219)</f>
        <v>2829607.8661221154</v>
      </c>
      <c r="K219" s="104"/>
      <c r="L219" s="92"/>
      <c r="M219" s="94"/>
      <c r="N219" s="95"/>
      <c r="O219" s="95"/>
    </row>
    <row r="220" spans="1:30" ht="19.5" hidden="1" customHeight="1" x14ac:dyDescent="0.35">
      <c r="A220" s="82" t="s">
        <v>10</v>
      </c>
      <c r="B220" s="23">
        <f t="shared" ref="B220:J220" si="7">SUM(B158:B219)</f>
        <v>8426547.4636051804</v>
      </c>
      <c r="C220" s="23">
        <f t="shared" si="7"/>
        <v>9868767.6604164019</v>
      </c>
      <c r="D220" s="23">
        <f t="shared" si="7"/>
        <v>40537848.254576653</v>
      </c>
      <c r="E220" s="23">
        <f t="shared" si="7"/>
        <v>10949417.770410027</v>
      </c>
      <c r="F220" s="23">
        <f t="shared" si="7"/>
        <v>4615034.1631230554</v>
      </c>
      <c r="G220" s="23">
        <f t="shared" si="7"/>
        <v>3230943.9708829173</v>
      </c>
      <c r="H220" s="23">
        <f t="shared" si="7"/>
        <v>5007443.3788765231</v>
      </c>
      <c r="I220" s="23">
        <f t="shared" si="7"/>
        <v>2454111.0945631675</v>
      </c>
      <c r="J220" s="24">
        <f t="shared" si="7"/>
        <v>85089385.756453931</v>
      </c>
      <c r="K220" s="88"/>
      <c r="L220" s="108"/>
      <c r="M220" s="94"/>
      <c r="N220" s="95"/>
      <c r="O220" s="95"/>
    </row>
    <row r="221" spans="1:30" s="84" customFormat="1" ht="19.5" customHeight="1" x14ac:dyDescent="0.35">
      <c r="A221" s="192" t="s">
        <v>72</v>
      </c>
      <c r="B221" s="195"/>
      <c r="C221" s="195"/>
      <c r="D221" s="188"/>
      <c r="E221" s="195"/>
      <c r="F221" s="188"/>
      <c r="G221" s="188"/>
      <c r="H221" s="97"/>
      <c r="I221" s="97"/>
      <c r="J221" s="96"/>
      <c r="K221" s="88"/>
      <c r="L221" s="94"/>
      <c r="M221" s="97"/>
      <c r="N221" s="96"/>
      <c r="O221" s="41"/>
      <c r="P221" s="97"/>
      <c r="Q221" s="97"/>
      <c r="AB221" s="72"/>
      <c r="AC221" s="72"/>
      <c r="AD221" s="72"/>
    </row>
    <row r="222" spans="1:30" s="84" customFormat="1" ht="12" customHeight="1" x14ac:dyDescent="0.35">
      <c r="A222" s="192" t="s">
        <v>73</v>
      </c>
      <c r="B222" s="188"/>
      <c r="C222" s="188"/>
      <c r="D222" s="188"/>
      <c r="E222" s="188"/>
      <c r="F222" s="188"/>
      <c r="G222" s="188"/>
      <c r="H222" s="97"/>
      <c r="I222" s="97"/>
      <c r="J222" s="97"/>
      <c r="K222" s="88"/>
      <c r="L222" s="94"/>
      <c r="M222" s="97"/>
      <c r="N222" s="97"/>
      <c r="O222" s="41"/>
      <c r="P222" s="97"/>
      <c r="Q222" s="97"/>
      <c r="AB222" s="72"/>
      <c r="AC222" s="72"/>
      <c r="AD222" s="72"/>
    </row>
    <row r="223" spans="1:30" s="84" customFormat="1" ht="15" customHeight="1" x14ac:dyDescent="0.35">
      <c r="A223" s="192" t="s">
        <v>257</v>
      </c>
      <c r="B223" s="188"/>
      <c r="C223" s="188"/>
      <c r="D223" s="188"/>
      <c r="E223" s="188"/>
      <c r="F223" s="188"/>
      <c r="G223" s="188"/>
      <c r="H223" s="97"/>
      <c r="I223" s="97"/>
      <c r="J223" s="97"/>
      <c r="K223" s="88"/>
      <c r="L223" s="94"/>
      <c r="M223" s="97"/>
      <c r="N223" s="97"/>
      <c r="O223" s="41"/>
      <c r="P223" s="97"/>
      <c r="Q223" s="97"/>
      <c r="AB223" s="72"/>
      <c r="AC223" s="72"/>
      <c r="AD223" s="72"/>
    </row>
    <row r="224" spans="1:30" s="84" customFormat="1" ht="12.75" customHeight="1" x14ac:dyDescent="0.35">
      <c r="A224" s="192" t="s">
        <v>253</v>
      </c>
      <c r="B224" s="188"/>
      <c r="C224" s="188"/>
      <c r="D224" s="188"/>
      <c r="E224" s="188"/>
      <c r="F224" s="188"/>
      <c r="G224" s="188"/>
      <c r="H224" s="97"/>
      <c r="I224" s="97"/>
      <c r="J224" s="97"/>
      <c r="K224" s="88"/>
      <c r="L224" s="94"/>
      <c r="M224" s="97"/>
      <c r="N224" s="97"/>
      <c r="O224" s="41"/>
      <c r="P224" s="97"/>
      <c r="Q224" s="97"/>
      <c r="AB224" s="72"/>
      <c r="AC224" s="72"/>
      <c r="AD224" s="72"/>
    </row>
    <row r="225" spans="1:30" s="84" customFormat="1" ht="12" customHeight="1" x14ac:dyDescent="0.35">
      <c r="A225" s="192" t="s">
        <v>258</v>
      </c>
      <c r="B225" s="188"/>
      <c r="C225" s="188"/>
      <c r="D225" s="188"/>
      <c r="E225" s="188"/>
      <c r="F225" s="188"/>
      <c r="G225" s="188"/>
      <c r="H225" s="97"/>
      <c r="I225" s="97"/>
      <c r="J225" s="97"/>
      <c r="K225" s="88"/>
      <c r="L225" s="94"/>
      <c r="M225" s="97"/>
      <c r="N225" s="97"/>
      <c r="O225" s="41"/>
      <c r="P225" s="97"/>
      <c r="Q225" s="97"/>
      <c r="AB225" s="72"/>
      <c r="AC225" s="72"/>
      <c r="AD225" s="72"/>
    </row>
    <row r="226" spans="1:30" s="84" customFormat="1" ht="14.25" x14ac:dyDescent="0.2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8"/>
      <c r="L226" s="97"/>
      <c r="M226" s="97"/>
      <c r="N226" s="97"/>
      <c r="O226" s="41"/>
      <c r="P226" s="97"/>
      <c r="Q226" s="97"/>
      <c r="AB226" s="72"/>
      <c r="AC226" s="72"/>
      <c r="AD226" s="72"/>
    </row>
    <row r="227" spans="1:30" ht="21" x14ac:dyDescent="0.35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8"/>
      <c r="L227" s="94"/>
      <c r="M227" s="94"/>
    </row>
    <row r="228" spans="1:30" ht="21" x14ac:dyDescent="0.35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8"/>
      <c r="L228" s="94"/>
      <c r="M228" s="94"/>
      <c r="N228" s="95"/>
      <c r="O228" s="95"/>
    </row>
    <row r="229" spans="1:30" ht="21" x14ac:dyDescent="0.35">
      <c r="A229" s="240" t="s">
        <v>125</v>
      </c>
      <c r="B229" s="240"/>
      <c r="C229" s="240"/>
      <c r="D229" s="240"/>
      <c r="E229" s="240"/>
      <c r="F229" s="240"/>
      <c r="G229" s="240"/>
      <c r="H229" s="240"/>
      <c r="I229" s="240"/>
      <c r="J229" s="240"/>
      <c r="K229" s="88"/>
      <c r="L229" s="94"/>
      <c r="M229" s="94"/>
      <c r="N229" s="95"/>
      <c r="O229" s="95"/>
    </row>
    <row r="230" spans="1:30" ht="21" x14ac:dyDescent="0.35">
      <c r="A230" s="240" t="s">
        <v>88</v>
      </c>
      <c r="B230" s="240"/>
      <c r="C230" s="240"/>
      <c r="D230" s="240"/>
      <c r="E230" s="240"/>
      <c r="F230" s="240"/>
      <c r="G230" s="240"/>
      <c r="H230" s="240"/>
      <c r="I230" s="240"/>
      <c r="J230" s="240"/>
      <c r="K230" s="88"/>
      <c r="L230" s="94"/>
      <c r="M230" s="94"/>
      <c r="N230" s="95"/>
      <c r="O230" s="95"/>
    </row>
    <row r="231" spans="1:30" ht="21.75" thickBot="1" x14ac:dyDescent="0.4">
      <c r="A231" s="99"/>
      <c r="B231" s="85"/>
      <c r="C231" s="85"/>
      <c r="D231" s="85"/>
      <c r="E231" s="85"/>
      <c r="F231" s="85"/>
      <c r="G231" s="85"/>
      <c r="H231" s="85"/>
      <c r="I231" s="85"/>
      <c r="J231" s="85"/>
      <c r="K231" s="88"/>
      <c r="L231" s="94"/>
      <c r="M231" s="94"/>
      <c r="N231" s="95"/>
      <c r="O231" s="95"/>
    </row>
    <row r="232" spans="1:30" ht="19.5" customHeight="1" x14ac:dyDescent="0.35">
      <c r="A232" s="100" t="s">
        <v>1</v>
      </c>
      <c r="B232" s="101" t="s">
        <v>2</v>
      </c>
      <c r="C232" s="101" t="s">
        <v>3</v>
      </c>
      <c r="D232" s="101" t="s">
        <v>4</v>
      </c>
      <c r="E232" s="101" t="s">
        <v>5</v>
      </c>
      <c r="F232" s="101" t="s">
        <v>6</v>
      </c>
      <c r="G232" s="101" t="s">
        <v>7</v>
      </c>
      <c r="H232" s="101" t="s">
        <v>8</v>
      </c>
      <c r="I232" s="101" t="s">
        <v>9</v>
      </c>
      <c r="J232" s="102" t="s">
        <v>10</v>
      </c>
      <c r="K232" s="88"/>
      <c r="L232" s="94"/>
      <c r="M232" s="94"/>
      <c r="N232" s="95"/>
      <c r="O232" s="95"/>
    </row>
    <row r="233" spans="1:30" ht="20.100000000000001" customHeight="1" x14ac:dyDescent="0.35">
      <c r="A233" s="78" t="s">
        <v>11</v>
      </c>
      <c r="B233" s="21">
        <f t="shared" ref="B233:I235" si="8">+B158</f>
        <v>158313.92280134442</v>
      </c>
      <c r="C233" s="21">
        <f t="shared" si="8"/>
        <v>6956155.4375990089</v>
      </c>
      <c r="D233" s="21">
        <f t="shared" si="8"/>
        <v>3462879.9445683388</v>
      </c>
      <c r="E233" s="21">
        <f t="shared" si="8"/>
        <v>1985345.1113852507</v>
      </c>
      <c r="F233" s="21">
        <f t="shared" si="8"/>
        <v>210571.3714815015</v>
      </c>
      <c r="G233" s="21">
        <f t="shared" si="8"/>
        <v>0</v>
      </c>
      <c r="H233" s="21">
        <f t="shared" si="8"/>
        <v>418055.04102993221</v>
      </c>
      <c r="I233" s="21">
        <f t="shared" si="8"/>
        <v>203610.17113462355</v>
      </c>
      <c r="J233" s="22">
        <f>SUM(B233:I233)</f>
        <v>13394931</v>
      </c>
      <c r="K233" s="88"/>
      <c r="L233" s="94"/>
      <c r="M233" s="94"/>
      <c r="N233" s="95"/>
      <c r="O233" s="95"/>
    </row>
    <row r="234" spans="1:30" ht="20.100000000000001" customHeight="1" x14ac:dyDescent="0.35">
      <c r="A234" s="78" t="s">
        <v>12</v>
      </c>
      <c r="B234" s="21">
        <f t="shared" si="8"/>
        <v>69159.598428544734</v>
      </c>
      <c r="C234" s="21">
        <f t="shared" si="8"/>
        <v>34469.077858785509</v>
      </c>
      <c r="D234" s="21">
        <f t="shared" si="8"/>
        <v>41886.370429481467</v>
      </c>
      <c r="E234" s="21">
        <f t="shared" si="8"/>
        <v>39714.571668900768</v>
      </c>
      <c r="F234" s="21">
        <f t="shared" si="8"/>
        <v>54474.750200687791</v>
      </c>
      <c r="G234" s="21">
        <f t="shared" si="8"/>
        <v>130826.12515683802</v>
      </c>
      <c r="H234" s="21">
        <f t="shared" si="8"/>
        <v>719164.53496511106</v>
      </c>
      <c r="I234" s="21">
        <f t="shared" si="8"/>
        <v>37529.471291650676</v>
      </c>
      <c r="J234" s="22">
        <f t="shared" ref="J234" si="9">SUM(B234:I234)</f>
        <v>1127224.5000000002</v>
      </c>
      <c r="K234" s="88"/>
      <c r="L234" s="94"/>
      <c r="M234" s="94"/>
      <c r="N234" s="95"/>
      <c r="O234" s="95"/>
    </row>
    <row r="235" spans="1:30" ht="20.100000000000001" customHeight="1" x14ac:dyDescent="0.35">
      <c r="A235" s="78" t="s">
        <v>13</v>
      </c>
      <c r="B235" s="21">
        <f t="shared" si="8"/>
        <v>0</v>
      </c>
      <c r="C235" s="21">
        <f t="shared" si="8"/>
        <v>0</v>
      </c>
      <c r="D235" s="21">
        <f t="shared" si="8"/>
        <v>0</v>
      </c>
      <c r="E235" s="21">
        <f t="shared" si="8"/>
        <v>0</v>
      </c>
      <c r="F235" s="21">
        <f t="shared" si="8"/>
        <v>246</v>
      </c>
      <c r="G235" s="21">
        <f t="shared" si="8"/>
        <v>7331.2852094449945</v>
      </c>
      <c r="H235" s="21">
        <f t="shared" si="8"/>
        <v>276.71479055500527</v>
      </c>
      <c r="I235" s="21">
        <f t="shared" si="8"/>
        <v>0</v>
      </c>
      <c r="J235" s="22">
        <f>SUM(B235:I235)</f>
        <v>7854</v>
      </c>
      <c r="K235" s="88"/>
      <c r="L235" s="94"/>
      <c r="M235" s="94"/>
      <c r="N235" s="95"/>
      <c r="O235" s="95"/>
    </row>
    <row r="236" spans="1:30" ht="20.100000000000001" customHeight="1" x14ac:dyDescent="0.35">
      <c r="A236" s="78" t="s">
        <v>14</v>
      </c>
      <c r="B236" s="21">
        <f t="shared" ref="B236:I236" si="10">+B161*15</f>
        <v>68212.683542874875</v>
      </c>
      <c r="C236" s="21">
        <f t="shared" si="10"/>
        <v>6075998.0811923621</v>
      </c>
      <c r="D236" s="21">
        <f t="shared" si="10"/>
        <v>1568.1716426525072</v>
      </c>
      <c r="E236" s="21">
        <f t="shared" si="10"/>
        <v>37490.985623226741</v>
      </c>
      <c r="F236" s="21">
        <f t="shared" si="10"/>
        <v>556072.06739575055</v>
      </c>
      <c r="G236" s="21">
        <f t="shared" si="10"/>
        <v>434628.73329901061</v>
      </c>
      <c r="H236" s="21">
        <f t="shared" si="10"/>
        <v>85090.632163831804</v>
      </c>
      <c r="I236" s="21">
        <f t="shared" si="10"/>
        <v>2085950.3451402907</v>
      </c>
      <c r="J236" s="22">
        <f>SUM(B236:I236)</f>
        <v>9345011.6999999993</v>
      </c>
      <c r="K236" s="88"/>
      <c r="L236" s="94"/>
      <c r="M236" s="94"/>
      <c r="N236" s="95"/>
      <c r="O236" s="95"/>
    </row>
    <row r="237" spans="1:30" ht="20.100000000000001" customHeight="1" x14ac:dyDescent="0.35">
      <c r="A237" s="78" t="s">
        <v>15</v>
      </c>
      <c r="B237" s="21">
        <f t="shared" ref="B237:I252" si="11">+B162</f>
        <v>100.58329493438346</v>
      </c>
      <c r="C237" s="21">
        <f t="shared" si="11"/>
        <v>772.95168437901884</v>
      </c>
      <c r="D237" s="21">
        <f t="shared" si="11"/>
        <v>29567.540682984829</v>
      </c>
      <c r="E237" s="21">
        <f t="shared" si="11"/>
        <v>4</v>
      </c>
      <c r="F237" s="21">
        <f t="shared" si="11"/>
        <v>186.21409990975209</v>
      </c>
      <c r="G237" s="21">
        <f t="shared" si="11"/>
        <v>91.821536397182157</v>
      </c>
      <c r="H237" s="21">
        <f t="shared" si="11"/>
        <v>87443.075632431137</v>
      </c>
      <c r="I237" s="21">
        <f t="shared" si="11"/>
        <v>18292.813068963726</v>
      </c>
      <c r="J237" s="22">
        <f t="shared" ref="J237:J284" si="12">SUM(B237:I237)</f>
        <v>136459.00000000003</v>
      </c>
      <c r="K237" s="88"/>
      <c r="L237" s="94"/>
      <c r="N237" s="95"/>
      <c r="O237" s="95"/>
    </row>
    <row r="238" spans="1:30" ht="20.100000000000001" customHeight="1" x14ac:dyDescent="0.35">
      <c r="A238" s="78" t="s">
        <v>16</v>
      </c>
      <c r="B238" s="21">
        <f t="shared" si="11"/>
        <v>11056.774260714496</v>
      </c>
      <c r="C238" s="21">
        <f t="shared" si="11"/>
        <v>6174.8581192546981</v>
      </c>
      <c r="D238" s="21">
        <f t="shared" si="11"/>
        <v>21425.534513454397</v>
      </c>
      <c r="E238" s="21">
        <f t="shared" si="11"/>
        <v>24695.806708878281</v>
      </c>
      <c r="F238" s="21">
        <f t="shared" si="11"/>
        <v>28881.924183214003</v>
      </c>
      <c r="G238" s="21">
        <f t="shared" si="11"/>
        <v>20219.403257801252</v>
      </c>
      <c r="H238" s="21">
        <f t="shared" si="11"/>
        <v>303250.36880155478</v>
      </c>
      <c r="I238" s="21">
        <f t="shared" si="11"/>
        <v>16439.33015512806</v>
      </c>
      <c r="J238" s="22">
        <f t="shared" si="12"/>
        <v>432144</v>
      </c>
      <c r="K238" s="88"/>
      <c r="L238" s="94"/>
      <c r="N238" s="95"/>
      <c r="O238" s="95"/>
    </row>
    <row r="239" spans="1:30" ht="20.100000000000001" customHeight="1" x14ac:dyDescent="0.35">
      <c r="A239" s="78" t="s">
        <v>17</v>
      </c>
      <c r="B239" s="21">
        <f t="shared" si="11"/>
        <v>550.08487799264844</v>
      </c>
      <c r="C239" s="21">
        <f t="shared" si="11"/>
        <v>1391.9162948766746</v>
      </c>
      <c r="D239" s="21">
        <f t="shared" si="11"/>
        <v>25939.363025336788</v>
      </c>
      <c r="E239" s="21">
        <f t="shared" si="11"/>
        <v>1791.8129049238148</v>
      </c>
      <c r="F239" s="21">
        <f t="shared" si="11"/>
        <v>8968.0534970480949</v>
      </c>
      <c r="G239" s="21">
        <f t="shared" si="11"/>
        <v>77891.234104197007</v>
      </c>
      <c r="H239" s="21">
        <f t="shared" si="11"/>
        <v>120600.31615979499</v>
      </c>
      <c r="I239" s="21">
        <f t="shared" si="11"/>
        <v>125343.71913582998</v>
      </c>
      <c r="J239" s="22">
        <f t="shared" si="12"/>
        <v>362476.5</v>
      </c>
      <c r="K239" s="88"/>
      <c r="L239" s="94"/>
      <c r="N239" s="95"/>
      <c r="O239" s="95"/>
    </row>
    <row r="240" spans="1:30" ht="20.100000000000001" customHeight="1" x14ac:dyDescent="0.35">
      <c r="A240" s="78" t="s">
        <v>18</v>
      </c>
      <c r="B240" s="21">
        <f t="shared" si="11"/>
        <v>70.90279920007589</v>
      </c>
      <c r="C240" s="21">
        <f t="shared" si="11"/>
        <v>0</v>
      </c>
      <c r="D240" s="21">
        <f t="shared" si="11"/>
        <v>74.717702973373804</v>
      </c>
      <c r="E240" s="21">
        <f t="shared" si="11"/>
        <v>6.5467035865261618</v>
      </c>
      <c r="F240" s="21">
        <f t="shared" si="11"/>
        <v>4143.0032623156385</v>
      </c>
      <c r="G240" s="21">
        <f t="shared" si="11"/>
        <v>6691.5781792946755</v>
      </c>
      <c r="H240" s="21">
        <f t="shared" si="11"/>
        <v>2596.2513526297103</v>
      </c>
      <c r="I240" s="21">
        <f t="shared" si="11"/>
        <v>2104</v>
      </c>
      <c r="J240" s="22">
        <f t="shared" si="12"/>
        <v>15687</v>
      </c>
      <c r="K240" s="88"/>
      <c r="L240" s="94"/>
      <c r="N240" s="95"/>
      <c r="O240" s="95"/>
    </row>
    <row r="241" spans="1:15" ht="20.100000000000001" customHeight="1" x14ac:dyDescent="0.35">
      <c r="A241" s="78" t="s">
        <v>19</v>
      </c>
      <c r="B241" s="21">
        <f t="shared" si="11"/>
        <v>3321.2023570290476</v>
      </c>
      <c r="C241" s="21">
        <f t="shared" si="11"/>
        <v>9554.4342992322436</v>
      </c>
      <c r="D241" s="21">
        <f t="shared" si="11"/>
        <v>34798.783587177641</v>
      </c>
      <c r="E241" s="21">
        <f t="shared" si="11"/>
        <v>5842.2996564905325</v>
      </c>
      <c r="F241" s="21">
        <f t="shared" si="11"/>
        <v>39946.868336390893</v>
      </c>
      <c r="G241" s="21">
        <f t="shared" si="11"/>
        <v>106143.73049767164</v>
      </c>
      <c r="H241" s="21">
        <f t="shared" si="11"/>
        <v>287675.28481743234</v>
      </c>
      <c r="I241" s="21">
        <f t="shared" si="11"/>
        <v>6672.8964485756069</v>
      </c>
      <c r="J241" s="22">
        <f t="shared" si="12"/>
        <v>493955.49999999994</v>
      </c>
      <c r="K241" s="88"/>
      <c r="L241" s="94"/>
      <c r="N241" s="95"/>
      <c r="O241" s="95"/>
    </row>
    <row r="242" spans="1:15" ht="20.100000000000001" customHeight="1" x14ac:dyDescent="0.35">
      <c r="A242" s="78" t="s">
        <v>90</v>
      </c>
      <c r="B242" s="21">
        <f t="shared" si="11"/>
        <v>81958.897197779821</v>
      </c>
      <c r="C242" s="21">
        <f t="shared" si="11"/>
        <v>0</v>
      </c>
      <c r="D242" s="21">
        <f t="shared" si="11"/>
        <v>3386.8580087849764</v>
      </c>
      <c r="E242" s="21">
        <f t="shared" si="11"/>
        <v>31824.244793435224</v>
      </c>
      <c r="F242" s="21">
        <f t="shared" si="11"/>
        <v>13241</v>
      </c>
      <c r="G242" s="21">
        <f t="shared" si="11"/>
        <v>0</v>
      </c>
      <c r="H242" s="21">
        <f t="shared" si="11"/>
        <v>0</v>
      </c>
      <c r="I242" s="21">
        <f t="shared" si="11"/>
        <v>0</v>
      </c>
      <c r="J242" s="22">
        <f t="shared" si="12"/>
        <v>130411.00000000001</v>
      </c>
      <c r="K242" s="88"/>
      <c r="L242" s="94"/>
      <c r="N242" s="95"/>
      <c r="O242" s="95"/>
    </row>
    <row r="243" spans="1:15" ht="20.100000000000001" customHeight="1" x14ac:dyDescent="0.35">
      <c r="A243" s="78" t="s">
        <v>20</v>
      </c>
      <c r="B243" s="21">
        <f t="shared" si="11"/>
        <v>245690.93000108816</v>
      </c>
      <c r="C243" s="21">
        <f t="shared" si="11"/>
        <v>128800.45830596436</v>
      </c>
      <c r="D243" s="21">
        <f t="shared" si="11"/>
        <v>17377.393021993637</v>
      </c>
      <c r="E243" s="21">
        <f t="shared" si="11"/>
        <v>396472.83562683093</v>
      </c>
      <c r="F243" s="21">
        <f t="shared" si="11"/>
        <v>43238.487572049642</v>
      </c>
      <c r="G243" s="21">
        <f t="shared" si="11"/>
        <v>34405.593433402057</v>
      </c>
      <c r="H243" s="21">
        <f t="shared" si="11"/>
        <v>365974.55676747719</v>
      </c>
      <c r="I243" s="21">
        <f t="shared" si="11"/>
        <v>27787.345271194008</v>
      </c>
      <c r="J243" s="22">
        <f t="shared" si="12"/>
        <v>1259747.5999999999</v>
      </c>
      <c r="K243" s="88"/>
      <c r="L243" s="94"/>
      <c r="N243" s="95"/>
      <c r="O243" s="95"/>
    </row>
    <row r="244" spans="1:15" ht="20.100000000000001" customHeight="1" x14ac:dyDescent="0.35">
      <c r="A244" s="78" t="s">
        <v>21</v>
      </c>
      <c r="B244" s="21">
        <f t="shared" si="11"/>
        <v>25825.47977267814</v>
      </c>
      <c r="C244" s="21">
        <f t="shared" si="11"/>
        <v>179246.3845154967</v>
      </c>
      <c r="D244" s="21">
        <f t="shared" si="11"/>
        <v>4290.8977415931076</v>
      </c>
      <c r="E244" s="21">
        <f t="shared" si="11"/>
        <v>36924.718910245676</v>
      </c>
      <c r="F244" s="21">
        <f t="shared" si="11"/>
        <v>141838.61155071427</v>
      </c>
      <c r="G244" s="21">
        <f t="shared" si="11"/>
        <v>134192.56127243442</v>
      </c>
      <c r="H244" s="21">
        <f t="shared" si="11"/>
        <v>1710.6747619858634</v>
      </c>
      <c r="I244" s="21">
        <f t="shared" si="11"/>
        <v>143451.67147485184</v>
      </c>
      <c r="J244" s="22">
        <f t="shared" si="12"/>
        <v>667481</v>
      </c>
      <c r="K244" s="88"/>
      <c r="L244" s="94"/>
      <c r="N244" s="95"/>
      <c r="O244" s="95"/>
    </row>
    <row r="245" spans="1:15" ht="20.100000000000001" customHeight="1" x14ac:dyDescent="0.35">
      <c r="A245" s="78" t="s">
        <v>22</v>
      </c>
      <c r="B245" s="21">
        <f t="shared" si="11"/>
        <v>0</v>
      </c>
      <c r="C245" s="21">
        <f t="shared" si="11"/>
        <v>0</v>
      </c>
      <c r="D245" s="21">
        <f t="shared" si="11"/>
        <v>0</v>
      </c>
      <c r="E245" s="21">
        <f t="shared" si="11"/>
        <v>1861905.4721642176</v>
      </c>
      <c r="F245" s="21">
        <f t="shared" si="11"/>
        <v>42441.66897622971</v>
      </c>
      <c r="G245" s="21">
        <f t="shared" si="11"/>
        <v>25584.392923609117</v>
      </c>
      <c r="H245" s="21">
        <f t="shared" si="11"/>
        <v>34914.465935943183</v>
      </c>
      <c r="I245" s="21">
        <f t="shared" si="11"/>
        <v>0</v>
      </c>
      <c r="J245" s="22">
        <f t="shared" si="12"/>
        <v>1964845.9999999995</v>
      </c>
      <c r="K245" s="88"/>
      <c r="L245" s="94"/>
      <c r="N245" s="95"/>
      <c r="O245" s="95"/>
    </row>
    <row r="246" spans="1:15" ht="20.100000000000001" customHeight="1" x14ac:dyDescent="0.35">
      <c r="A246" s="78" t="s">
        <v>23</v>
      </c>
      <c r="B246" s="21">
        <f t="shared" si="11"/>
        <v>77516.408261914185</v>
      </c>
      <c r="C246" s="21">
        <f t="shared" si="11"/>
        <v>279213.09805419017</v>
      </c>
      <c r="D246" s="21">
        <f t="shared" si="11"/>
        <v>5367.0579165264808</v>
      </c>
      <c r="E246" s="21">
        <f t="shared" si="11"/>
        <v>97379.43144089634</v>
      </c>
      <c r="F246" s="21">
        <f t="shared" si="11"/>
        <v>159303.967542484</v>
      </c>
      <c r="G246" s="21">
        <f t="shared" si="11"/>
        <v>147088.35663249868</v>
      </c>
      <c r="H246" s="21">
        <f t="shared" si="11"/>
        <v>1009.2772628079078</v>
      </c>
      <c r="I246" s="21">
        <f t="shared" si="11"/>
        <v>32452.402888682242</v>
      </c>
      <c r="J246" s="22">
        <f t="shared" si="12"/>
        <v>799330</v>
      </c>
      <c r="K246" s="88"/>
      <c r="L246" s="94"/>
      <c r="N246" s="95"/>
      <c r="O246" s="95"/>
    </row>
    <row r="247" spans="1:15" ht="20.100000000000001" customHeight="1" x14ac:dyDescent="0.35">
      <c r="A247" s="78" t="s">
        <v>24</v>
      </c>
      <c r="B247" s="21">
        <f t="shared" si="11"/>
        <v>1017061.3654681771</v>
      </c>
      <c r="C247" s="21">
        <f t="shared" si="11"/>
        <v>412028.38960475172</v>
      </c>
      <c r="D247" s="21">
        <f t="shared" si="11"/>
        <v>337863.64838688279</v>
      </c>
      <c r="E247" s="21">
        <f t="shared" si="11"/>
        <v>1141272.9926718879</v>
      </c>
      <c r="F247" s="21">
        <f t="shared" si="11"/>
        <v>184629.9866208575</v>
      </c>
      <c r="G247" s="21">
        <f t="shared" si="11"/>
        <v>100913.7887742922</v>
      </c>
      <c r="H247" s="21">
        <f t="shared" si="11"/>
        <v>272446.55418626725</v>
      </c>
      <c r="I247" s="21">
        <f t="shared" si="11"/>
        <v>229240.27428688365</v>
      </c>
      <c r="J247" s="22">
        <f t="shared" si="12"/>
        <v>3695457</v>
      </c>
      <c r="K247" s="88"/>
      <c r="L247" s="94"/>
      <c r="N247" s="95"/>
      <c r="O247" s="95"/>
    </row>
    <row r="248" spans="1:15" ht="20.100000000000001" customHeight="1" x14ac:dyDescent="0.35">
      <c r="A248" s="78" t="s">
        <v>91</v>
      </c>
      <c r="B248" s="21">
        <f t="shared" si="11"/>
        <v>0</v>
      </c>
      <c r="C248" s="21">
        <f t="shared" si="11"/>
        <v>9734.7189762699891</v>
      </c>
      <c r="D248" s="21">
        <f t="shared" si="11"/>
        <v>88.626506024096386</v>
      </c>
      <c r="E248" s="21">
        <f t="shared" si="11"/>
        <v>12</v>
      </c>
      <c r="F248" s="21">
        <f t="shared" si="11"/>
        <v>5292.8255591538418</v>
      </c>
      <c r="G248" s="21">
        <f t="shared" si="11"/>
        <v>0</v>
      </c>
      <c r="H248" s="21">
        <f t="shared" si="11"/>
        <v>0</v>
      </c>
      <c r="I248" s="21">
        <f t="shared" si="11"/>
        <v>1905.8289585520724</v>
      </c>
      <c r="J248" s="22">
        <f t="shared" si="12"/>
        <v>17034</v>
      </c>
      <c r="K248" s="88"/>
      <c r="L248" s="94"/>
      <c r="N248" s="95"/>
      <c r="O248" s="95"/>
    </row>
    <row r="249" spans="1:15" ht="20.100000000000001" customHeight="1" x14ac:dyDescent="0.35">
      <c r="A249" s="78" t="s">
        <v>25</v>
      </c>
      <c r="B249" s="21">
        <f t="shared" si="11"/>
        <v>145505.28237677005</v>
      </c>
      <c r="C249" s="21">
        <f t="shared" si="11"/>
        <v>57218.8534119334</v>
      </c>
      <c r="D249" s="21">
        <f t="shared" si="11"/>
        <v>114159.7966107047</v>
      </c>
      <c r="E249" s="21">
        <f t="shared" si="11"/>
        <v>288776.40574898419</v>
      </c>
      <c r="F249" s="21">
        <f t="shared" si="11"/>
        <v>98188.575616488015</v>
      </c>
      <c r="G249" s="21">
        <f t="shared" si="11"/>
        <v>88427.559847832468</v>
      </c>
      <c r="H249" s="21">
        <f t="shared" si="11"/>
        <v>223560.40557819145</v>
      </c>
      <c r="I249" s="21">
        <f t="shared" si="11"/>
        <v>15392.620809095673</v>
      </c>
      <c r="J249" s="22">
        <f t="shared" si="12"/>
        <v>1031229.4999999998</v>
      </c>
      <c r="K249" s="88"/>
      <c r="L249" s="94"/>
      <c r="N249" s="95"/>
      <c r="O249" s="95"/>
    </row>
    <row r="250" spans="1:15" ht="20.100000000000001" customHeight="1" x14ac:dyDescent="0.35">
      <c r="A250" s="78" t="s">
        <v>26</v>
      </c>
      <c r="B250" s="21">
        <f t="shared" si="11"/>
        <v>0</v>
      </c>
      <c r="C250" s="21">
        <f t="shared" si="11"/>
        <v>0</v>
      </c>
      <c r="D250" s="21">
        <f t="shared" si="11"/>
        <v>0</v>
      </c>
      <c r="E250" s="21">
        <f t="shared" si="11"/>
        <v>44582.667285172356</v>
      </c>
      <c r="F250" s="21">
        <f t="shared" si="11"/>
        <v>0</v>
      </c>
      <c r="G250" s="21">
        <f t="shared" si="11"/>
        <v>2243.332714827643</v>
      </c>
      <c r="H250" s="21">
        <f t="shared" si="11"/>
        <v>0</v>
      </c>
      <c r="I250" s="21">
        <f t="shared" si="11"/>
        <v>0</v>
      </c>
      <c r="J250" s="22">
        <f t="shared" si="12"/>
        <v>46826</v>
      </c>
      <c r="K250" s="88"/>
      <c r="L250" s="94"/>
      <c r="N250" s="95"/>
      <c r="O250" s="95"/>
    </row>
    <row r="251" spans="1:15" ht="20.100000000000001" customHeight="1" x14ac:dyDescent="0.35">
      <c r="A251" s="78" t="s">
        <v>27</v>
      </c>
      <c r="B251" s="21">
        <f t="shared" si="11"/>
        <v>69590.282168876351</v>
      </c>
      <c r="C251" s="21">
        <f t="shared" si="11"/>
        <v>159293.32915823089</v>
      </c>
      <c r="D251" s="21">
        <f t="shared" si="11"/>
        <v>50700.599839092836</v>
      </c>
      <c r="E251" s="21">
        <f t="shared" si="11"/>
        <v>89132.092091291546</v>
      </c>
      <c r="F251" s="21">
        <f t="shared" si="11"/>
        <v>163758.29640039572</v>
      </c>
      <c r="G251" s="21">
        <f t="shared" si="11"/>
        <v>123451.05669581433</v>
      </c>
      <c r="H251" s="21">
        <f t="shared" si="11"/>
        <v>109803.62205505898</v>
      </c>
      <c r="I251" s="21">
        <f t="shared" si="11"/>
        <v>130165.72159123933</v>
      </c>
      <c r="J251" s="22">
        <f t="shared" si="12"/>
        <v>895895</v>
      </c>
      <c r="K251" s="88"/>
      <c r="L251" s="94"/>
      <c r="N251" s="95"/>
      <c r="O251" s="95"/>
    </row>
    <row r="252" spans="1:15" ht="20.100000000000001" customHeight="1" x14ac:dyDescent="0.35">
      <c r="A252" s="78" t="s">
        <v>28</v>
      </c>
      <c r="B252" s="21">
        <f t="shared" si="11"/>
        <v>87421.444313206477</v>
      </c>
      <c r="C252" s="21">
        <f t="shared" si="11"/>
        <v>7867.5176411644243</v>
      </c>
      <c r="D252" s="21">
        <f t="shared" si="11"/>
        <v>18275.993186859901</v>
      </c>
      <c r="E252" s="21">
        <f t="shared" si="11"/>
        <v>171476.26845717221</v>
      </c>
      <c r="F252" s="21">
        <f t="shared" si="11"/>
        <v>46165.930770307132</v>
      </c>
      <c r="G252" s="21">
        <f t="shared" si="11"/>
        <v>41858.325731359262</v>
      </c>
      <c r="H252" s="21">
        <f t="shared" si="11"/>
        <v>165016.03445116238</v>
      </c>
      <c r="I252" s="21">
        <f t="shared" si="11"/>
        <v>7367.9854487682269</v>
      </c>
      <c r="J252" s="22">
        <f t="shared" si="12"/>
        <v>545449.50000000012</v>
      </c>
      <c r="K252" s="88"/>
      <c r="L252" s="94"/>
      <c r="N252" s="95"/>
      <c r="O252" s="95"/>
    </row>
    <row r="253" spans="1:15" ht="20.100000000000001" customHeight="1" x14ac:dyDescent="0.35">
      <c r="A253" s="78" t="s">
        <v>29</v>
      </c>
      <c r="B253" s="21">
        <f t="shared" ref="B253:I254" si="13">+B178</f>
        <v>106993.03663938555</v>
      </c>
      <c r="C253" s="21">
        <f t="shared" si="13"/>
        <v>0</v>
      </c>
      <c r="D253" s="21">
        <f t="shared" si="13"/>
        <v>43391.720199092619</v>
      </c>
      <c r="E253" s="21">
        <f t="shared" si="13"/>
        <v>224685.19809630251</v>
      </c>
      <c r="F253" s="21">
        <f t="shared" si="13"/>
        <v>503638.14654891205</v>
      </c>
      <c r="G253" s="21">
        <f t="shared" si="13"/>
        <v>206214.04884622595</v>
      </c>
      <c r="H253" s="21">
        <f t="shared" si="13"/>
        <v>413645.13710711332</v>
      </c>
      <c r="I253" s="21">
        <f t="shared" si="13"/>
        <v>1310.7125629679438</v>
      </c>
      <c r="J253" s="22">
        <f t="shared" si="12"/>
        <v>1499878</v>
      </c>
      <c r="K253" s="88"/>
      <c r="L253" s="94"/>
      <c r="M253" s="94"/>
      <c r="N253" s="95"/>
      <c r="O253" s="95"/>
    </row>
    <row r="254" spans="1:15" ht="20.100000000000001" customHeight="1" x14ac:dyDescent="0.35">
      <c r="A254" s="78" t="s">
        <v>30</v>
      </c>
      <c r="B254" s="21">
        <f t="shared" si="13"/>
        <v>57039.945880976076</v>
      </c>
      <c r="C254" s="21">
        <f t="shared" si="13"/>
        <v>803.4452898940508</v>
      </c>
      <c r="D254" s="21">
        <f t="shared" si="13"/>
        <v>1762.6411729465012</v>
      </c>
      <c r="E254" s="21">
        <f t="shared" si="13"/>
        <v>99903.904178718672</v>
      </c>
      <c r="F254" s="21">
        <f t="shared" si="13"/>
        <v>121303.90963121272</v>
      </c>
      <c r="G254" s="21">
        <f t="shared" si="13"/>
        <v>10694.824475229647</v>
      </c>
      <c r="H254" s="21">
        <f t="shared" si="13"/>
        <v>9237.1249644221716</v>
      </c>
      <c r="I254" s="21">
        <f t="shared" si="13"/>
        <v>766.20440660022768</v>
      </c>
      <c r="J254" s="22">
        <f t="shared" si="12"/>
        <v>301512.00000000012</v>
      </c>
      <c r="K254" s="88"/>
      <c r="L254" s="94"/>
      <c r="M254" s="94"/>
      <c r="N254" s="95"/>
      <c r="O254" s="95"/>
    </row>
    <row r="255" spans="1:15" ht="20.100000000000001" customHeight="1" x14ac:dyDescent="0.35">
      <c r="A255" s="78" t="s">
        <v>31</v>
      </c>
      <c r="B255" s="21">
        <f t="shared" ref="B255:I255" si="14">+B180*1.6</f>
        <v>3489.3615046073619</v>
      </c>
      <c r="C255" s="21">
        <f t="shared" si="14"/>
        <v>207.68627264534854</v>
      </c>
      <c r="D255" s="21">
        <f t="shared" si="14"/>
        <v>51.837756584616763</v>
      </c>
      <c r="E255" s="21">
        <f t="shared" si="14"/>
        <v>132375.74714745031</v>
      </c>
      <c r="F255" s="21">
        <f t="shared" si="14"/>
        <v>395.41280879721364</v>
      </c>
      <c r="G255" s="21">
        <f t="shared" si="14"/>
        <v>117.58560613857124</v>
      </c>
      <c r="H255" s="21">
        <f t="shared" si="14"/>
        <v>1.6</v>
      </c>
      <c r="I255" s="21">
        <f t="shared" si="14"/>
        <v>465.56890377650763</v>
      </c>
      <c r="J255" s="22">
        <f t="shared" si="12"/>
        <v>137104.79999999993</v>
      </c>
      <c r="K255" s="88"/>
      <c r="L255" s="94"/>
      <c r="M255" s="94"/>
      <c r="N255" s="95"/>
      <c r="O255" s="95"/>
    </row>
    <row r="256" spans="1:15" ht="20.100000000000001" customHeight="1" x14ac:dyDescent="0.35">
      <c r="A256" s="78" t="s">
        <v>32</v>
      </c>
      <c r="B256" s="21">
        <f t="shared" ref="B256:I256" si="15">+B181*35</f>
        <v>951.92594194132221</v>
      </c>
      <c r="C256" s="21">
        <f t="shared" si="15"/>
        <v>1179.6436943499205</v>
      </c>
      <c r="D256" s="21">
        <f t="shared" si="15"/>
        <v>0</v>
      </c>
      <c r="E256" s="21">
        <f t="shared" si="15"/>
        <v>804029.91131169</v>
      </c>
      <c r="F256" s="21">
        <f t="shared" si="15"/>
        <v>127817.06446847433</v>
      </c>
      <c r="G256" s="21">
        <f t="shared" si="15"/>
        <v>11348.55710726052</v>
      </c>
      <c r="H256" s="21">
        <f t="shared" si="15"/>
        <v>3752.8722892964474</v>
      </c>
      <c r="I256" s="21">
        <f t="shared" si="15"/>
        <v>3585.0251869874305</v>
      </c>
      <c r="J256" s="22">
        <f t="shared" si="12"/>
        <v>952665.00000000012</v>
      </c>
      <c r="K256" s="88"/>
      <c r="L256" s="94"/>
      <c r="M256" s="94"/>
      <c r="N256" s="95"/>
      <c r="O256" s="95"/>
    </row>
    <row r="257" spans="1:15" ht="20.100000000000001" customHeight="1" x14ac:dyDescent="0.35">
      <c r="A257" s="78" t="s">
        <v>33</v>
      </c>
      <c r="B257" s="21">
        <f t="shared" ref="B257:I257" si="16">+B182*15</f>
        <v>11695.918414392785</v>
      </c>
      <c r="C257" s="21">
        <f t="shared" si="16"/>
        <v>1324.9941391958159</v>
      </c>
      <c r="D257" s="21">
        <f t="shared" si="16"/>
        <v>9559.6223217874849</v>
      </c>
      <c r="E257" s="21">
        <f t="shared" si="16"/>
        <v>4076589.4095488535</v>
      </c>
      <c r="F257" s="21">
        <f t="shared" si="16"/>
        <v>24413.644180717205</v>
      </c>
      <c r="G257" s="21">
        <f t="shared" si="16"/>
        <v>214140.28133287455</v>
      </c>
      <c r="H257" s="21">
        <f t="shared" si="16"/>
        <v>227815.39591146054</v>
      </c>
      <c r="I257" s="21">
        <f t="shared" si="16"/>
        <v>370.73415071770336</v>
      </c>
      <c r="J257" s="22">
        <f t="shared" si="12"/>
        <v>4565910</v>
      </c>
      <c r="K257" s="88"/>
      <c r="L257" s="94"/>
      <c r="M257" s="94"/>
      <c r="N257" s="95"/>
      <c r="O257" s="95"/>
    </row>
    <row r="258" spans="1:15" ht="20.100000000000001" customHeight="1" x14ac:dyDescent="0.35">
      <c r="A258" s="78" t="s">
        <v>34</v>
      </c>
      <c r="B258" s="21">
        <f t="shared" ref="B258:I272" si="17">+B183</f>
        <v>6185.1495753242452</v>
      </c>
      <c r="C258" s="21">
        <f t="shared" si="17"/>
        <v>443.99093976386212</v>
      </c>
      <c r="D258" s="21">
        <f t="shared" si="17"/>
        <v>6081.3065979382172</v>
      </c>
      <c r="E258" s="21">
        <f t="shared" si="17"/>
        <v>15379.164454630911</v>
      </c>
      <c r="F258" s="21">
        <f t="shared" si="17"/>
        <v>559407.12643408577</v>
      </c>
      <c r="G258" s="21">
        <f t="shared" si="17"/>
        <v>4920.6428447708049</v>
      </c>
      <c r="H258" s="21">
        <f t="shared" si="17"/>
        <v>22040.019691392314</v>
      </c>
      <c r="I258" s="21">
        <f t="shared" si="17"/>
        <v>2383.5994620939969</v>
      </c>
      <c r="J258" s="22">
        <f t="shared" si="12"/>
        <v>616841.00000000012</v>
      </c>
      <c r="K258" s="88"/>
      <c r="L258" s="94"/>
      <c r="M258" s="94"/>
      <c r="N258" s="95"/>
      <c r="O258" s="95"/>
    </row>
    <row r="259" spans="1:15" ht="20.100000000000001" customHeight="1" x14ac:dyDescent="0.35">
      <c r="A259" s="78" t="s">
        <v>35</v>
      </c>
      <c r="B259" s="21">
        <f t="shared" si="17"/>
        <v>728</v>
      </c>
      <c r="C259" s="21">
        <f t="shared" si="17"/>
        <v>0</v>
      </c>
      <c r="D259" s="21">
        <f t="shared" si="17"/>
        <v>0</v>
      </c>
      <c r="E259" s="21">
        <f t="shared" si="17"/>
        <v>0</v>
      </c>
      <c r="F259" s="21">
        <f t="shared" si="17"/>
        <v>0</v>
      </c>
      <c r="G259" s="21">
        <f t="shared" si="17"/>
        <v>0</v>
      </c>
      <c r="H259" s="21">
        <f t="shared" si="17"/>
        <v>0</v>
      </c>
      <c r="I259" s="21">
        <f t="shared" si="17"/>
        <v>0</v>
      </c>
      <c r="J259" s="22">
        <v>0</v>
      </c>
      <c r="K259" s="88"/>
      <c r="L259" s="94"/>
      <c r="M259" s="94"/>
      <c r="N259" s="95"/>
      <c r="O259" s="95"/>
    </row>
    <row r="260" spans="1:15" ht="20.100000000000001" customHeight="1" x14ac:dyDescent="0.35">
      <c r="A260" s="78" t="s">
        <v>36</v>
      </c>
      <c r="B260" s="21">
        <f t="shared" si="17"/>
        <v>20.117856846645104</v>
      </c>
      <c r="C260" s="21">
        <f t="shared" si="17"/>
        <v>266.42655759836998</v>
      </c>
      <c r="D260" s="21">
        <f t="shared" si="17"/>
        <v>86.225839815383836</v>
      </c>
      <c r="E260" s="21">
        <f t="shared" si="17"/>
        <v>947027.99438616843</v>
      </c>
      <c r="F260" s="21">
        <f t="shared" si="17"/>
        <v>77023.120523451449</v>
      </c>
      <c r="G260" s="21">
        <f t="shared" si="17"/>
        <v>18309.98896963181</v>
      </c>
      <c r="H260" s="21">
        <f t="shared" si="17"/>
        <v>15906.860370976887</v>
      </c>
      <c r="I260" s="21">
        <f t="shared" si="17"/>
        <v>357.26549551124856</v>
      </c>
      <c r="J260" s="22">
        <f t="shared" si="12"/>
        <v>1058998.0000000002</v>
      </c>
      <c r="K260" s="88"/>
      <c r="L260" s="94"/>
      <c r="M260" s="94"/>
      <c r="N260" s="95"/>
      <c r="O260" s="95"/>
    </row>
    <row r="261" spans="1:15" ht="20.100000000000001" customHeight="1" x14ac:dyDescent="0.35">
      <c r="A261" s="78" t="s">
        <v>37</v>
      </c>
      <c r="B261" s="21">
        <f t="shared" si="17"/>
        <v>800.9332677488112</v>
      </c>
      <c r="C261" s="21">
        <f t="shared" si="17"/>
        <v>0</v>
      </c>
      <c r="D261" s="21">
        <f t="shared" si="17"/>
        <v>20</v>
      </c>
      <c r="E261" s="21">
        <f t="shared" si="17"/>
        <v>192708.76749639807</v>
      </c>
      <c r="F261" s="21">
        <f t="shared" si="17"/>
        <v>4438.2179455831083</v>
      </c>
      <c r="G261" s="21">
        <f t="shared" si="17"/>
        <v>11799.314475524239</v>
      </c>
      <c r="H261" s="21">
        <f t="shared" si="17"/>
        <v>12867.964373401896</v>
      </c>
      <c r="I261" s="21">
        <f t="shared" si="17"/>
        <v>1485.8024413439114</v>
      </c>
      <c r="J261" s="22">
        <f t="shared" si="12"/>
        <v>224121</v>
      </c>
      <c r="K261" s="88"/>
      <c r="L261" s="94"/>
      <c r="M261" s="94"/>
      <c r="N261" s="95"/>
      <c r="O261" s="95"/>
    </row>
    <row r="262" spans="1:15" ht="20.100000000000001" customHeight="1" x14ac:dyDescent="0.35">
      <c r="A262" s="78" t="s">
        <v>38</v>
      </c>
      <c r="B262" s="21">
        <f t="shared" si="17"/>
        <v>6038.7820914991707</v>
      </c>
      <c r="C262" s="21">
        <f t="shared" si="17"/>
        <v>0</v>
      </c>
      <c r="D262" s="21">
        <f t="shared" si="17"/>
        <v>45.907187249631612</v>
      </c>
      <c r="E262" s="21">
        <f t="shared" si="17"/>
        <v>36148.948452941819</v>
      </c>
      <c r="F262" s="21">
        <f t="shared" si="17"/>
        <v>50.798543416555752</v>
      </c>
      <c r="G262" s="21">
        <f t="shared" si="17"/>
        <v>1050.4851402577694</v>
      </c>
      <c r="H262" s="21">
        <f t="shared" si="17"/>
        <v>2866.7300902948136</v>
      </c>
      <c r="I262" s="21">
        <f t="shared" si="17"/>
        <v>342.34849434024409</v>
      </c>
      <c r="J262" s="22">
        <f t="shared" si="12"/>
        <v>46544</v>
      </c>
      <c r="K262" s="88"/>
      <c r="L262" s="94"/>
      <c r="M262" s="94"/>
      <c r="N262" s="95"/>
      <c r="O262" s="95"/>
    </row>
    <row r="263" spans="1:15" ht="20.100000000000001" customHeight="1" x14ac:dyDescent="0.35">
      <c r="A263" s="78" t="s">
        <v>39</v>
      </c>
      <c r="B263" s="21">
        <f t="shared" si="17"/>
        <v>0</v>
      </c>
      <c r="C263" s="21">
        <f t="shared" si="17"/>
        <v>0</v>
      </c>
      <c r="D263" s="21">
        <f t="shared" si="17"/>
        <v>0</v>
      </c>
      <c r="E263" s="21">
        <f t="shared" si="17"/>
        <v>73859.35813269527</v>
      </c>
      <c r="F263" s="21">
        <f t="shared" si="17"/>
        <v>0</v>
      </c>
      <c r="G263" s="21">
        <f t="shared" si="17"/>
        <v>0</v>
      </c>
      <c r="H263" s="21">
        <f t="shared" si="17"/>
        <v>1367.641867304729</v>
      </c>
      <c r="I263" s="21">
        <f t="shared" si="17"/>
        <v>0</v>
      </c>
      <c r="J263" s="22">
        <f t="shared" si="12"/>
        <v>75227</v>
      </c>
      <c r="K263" s="88"/>
      <c r="L263" s="94"/>
      <c r="M263" s="94"/>
      <c r="N263" s="95"/>
      <c r="O263" s="95"/>
    </row>
    <row r="264" spans="1:15" ht="20.100000000000001" customHeight="1" x14ac:dyDescent="0.35">
      <c r="A264" s="78" t="s">
        <v>40</v>
      </c>
      <c r="B264" s="21">
        <f t="shared" si="17"/>
        <v>0</v>
      </c>
      <c r="C264" s="21">
        <f t="shared" si="17"/>
        <v>0</v>
      </c>
      <c r="D264" s="21">
        <f t="shared" si="17"/>
        <v>0</v>
      </c>
      <c r="E264" s="21">
        <f t="shared" si="17"/>
        <v>32896</v>
      </c>
      <c r="F264" s="21">
        <f t="shared" si="17"/>
        <v>0</v>
      </c>
      <c r="G264" s="21">
        <f t="shared" si="17"/>
        <v>0</v>
      </c>
      <c r="H264" s="21">
        <f t="shared" si="17"/>
        <v>0</v>
      </c>
      <c r="I264" s="21">
        <f t="shared" si="17"/>
        <v>0</v>
      </c>
      <c r="J264" s="22">
        <f t="shared" si="12"/>
        <v>32896</v>
      </c>
      <c r="K264" s="88"/>
      <c r="L264" s="94"/>
      <c r="M264" s="94"/>
      <c r="N264" s="95"/>
      <c r="O264" s="95"/>
    </row>
    <row r="265" spans="1:15" ht="20.100000000000001" customHeight="1" x14ac:dyDescent="0.35">
      <c r="A265" s="78" t="s">
        <v>41</v>
      </c>
      <c r="B265" s="21">
        <f t="shared" si="17"/>
        <v>17830.978443419048</v>
      </c>
      <c r="C265" s="21">
        <f t="shared" si="17"/>
        <v>5268.069771493434</v>
      </c>
      <c r="D265" s="21">
        <f t="shared" si="17"/>
        <v>5193.7106029174447</v>
      </c>
      <c r="E265" s="21">
        <f t="shared" si="17"/>
        <v>12035.692603018533</v>
      </c>
      <c r="F265" s="21">
        <f t="shared" si="17"/>
        <v>34349.830453184302</v>
      </c>
      <c r="G265" s="21">
        <f t="shared" si="17"/>
        <v>26135.164381184717</v>
      </c>
      <c r="H265" s="21">
        <f t="shared" si="17"/>
        <v>48695.481505926618</v>
      </c>
      <c r="I265" s="21">
        <f t="shared" si="17"/>
        <v>18286.072238855915</v>
      </c>
      <c r="J265" s="22">
        <f t="shared" si="12"/>
        <v>167795</v>
      </c>
      <c r="K265" s="88"/>
      <c r="L265" s="94"/>
      <c r="M265" s="94"/>
      <c r="N265" s="95"/>
      <c r="O265" s="95"/>
    </row>
    <row r="266" spans="1:15" ht="20.100000000000001" customHeight="1" x14ac:dyDescent="0.35">
      <c r="A266" s="78" t="s">
        <v>43</v>
      </c>
      <c r="B266" s="21">
        <f t="shared" si="17"/>
        <v>54801.399446308205</v>
      </c>
      <c r="C266" s="21">
        <f t="shared" si="17"/>
        <v>103.34741685768097</v>
      </c>
      <c r="D266" s="21">
        <f t="shared" si="17"/>
        <v>58.000000000000007</v>
      </c>
      <c r="E266" s="21">
        <f t="shared" si="17"/>
        <v>47925.781858516071</v>
      </c>
      <c r="F266" s="21">
        <f t="shared" si="17"/>
        <v>0</v>
      </c>
      <c r="G266" s="21">
        <f t="shared" si="17"/>
        <v>826.47127831806984</v>
      </c>
      <c r="H266" s="21">
        <f t="shared" si="17"/>
        <v>0</v>
      </c>
      <c r="I266" s="21">
        <f t="shared" si="17"/>
        <v>500</v>
      </c>
      <c r="J266" s="22">
        <f t="shared" si="12"/>
        <v>104215.00000000003</v>
      </c>
      <c r="K266" s="88"/>
      <c r="L266" s="94"/>
      <c r="M266" s="94"/>
      <c r="N266" s="95"/>
      <c r="O266" s="95"/>
    </row>
    <row r="267" spans="1:15" ht="20.100000000000001" customHeight="1" x14ac:dyDescent="0.35">
      <c r="A267" s="78" t="s">
        <v>44</v>
      </c>
      <c r="B267" s="21">
        <f t="shared" si="17"/>
        <v>156528.14242888219</v>
      </c>
      <c r="C267" s="21">
        <f t="shared" si="17"/>
        <v>0</v>
      </c>
      <c r="D267" s="21">
        <f t="shared" si="17"/>
        <v>99304.482891518739</v>
      </c>
      <c r="E267" s="21">
        <f t="shared" si="17"/>
        <v>93458.588637480731</v>
      </c>
      <c r="F267" s="21">
        <f t="shared" si="17"/>
        <v>0</v>
      </c>
      <c r="G267" s="21">
        <f t="shared" si="17"/>
        <v>0</v>
      </c>
      <c r="H267" s="21">
        <f t="shared" si="17"/>
        <v>2419.7860421183964</v>
      </c>
      <c r="I267" s="21">
        <f t="shared" si="17"/>
        <v>0</v>
      </c>
      <c r="J267" s="22">
        <f t="shared" si="12"/>
        <v>351711.00000000006</v>
      </c>
      <c r="K267" s="88"/>
      <c r="L267" s="94"/>
      <c r="M267" s="94"/>
      <c r="N267" s="95"/>
      <c r="O267" s="95"/>
    </row>
    <row r="268" spans="1:15" ht="20.100000000000001" customHeight="1" x14ac:dyDescent="0.35">
      <c r="A268" s="78" t="s">
        <v>93</v>
      </c>
      <c r="B268" s="21">
        <f t="shared" si="17"/>
        <v>68933.028814948077</v>
      </c>
      <c r="C268" s="21">
        <f t="shared" si="17"/>
        <v>540.23124754515493</v>
      </c>
      <c r="D268" s="21">
        <f t="shared" si="17"/>
        <v>300.4115483394832</v>
      </c>
      <c r="E268" s="21">
        <f t="shared" si="17"/>
        <v>114238.25580930215</v>
      </c>
      <c r="F268" s="21">
        <f t="shared" si="17"/>
        <v>0</v>
      </c>
      <c r="G268" s="21">
        <f t="shared" si="17"/>
        <v>542.07257986514628</v>
      </c>
      <c r="H268" s="21">
        <f t="shared" si="17"/>
        <v>0</v>
      </c>
      <c r="I268" s="21">
        <f t="shared" si="17"/>
        <v>0</v>
      </c>
      <c r="J268" s="22">
        <f t="shared" ref="J268:J275" si="18">SUM(B268:I268)</f>
        <v>184554.00000000003</v>
      </c>
      <c r="K268" s="88"/>
      <c r="L268" s="94"/>
      <c r="M268" s="94"/>
      <c r="N268" s="95"/>
      <c r="O268" s="95"/>
    </row>
    <row r="269" spans="1:15" ht="20.100000000000001" customHeight="1" x14ac:dyDescent="0.35">
      <c r="A269" s="78" t="s">
        <v>94</v>
      </c>
      <c r="B269" s="21">
        <f t="shared" si="17"/>
        <v>0</v>
      </c>
      <c r="C269" s="21">
        <f t="shared" si="17"/>
        <v>0</v>
      </c>
      <c r="D269" s="21">
        <f t="shared" si="17"/>
        <v>0</v>
      </c>
      <c r="E269" s="21">
        <f t="shared" si="17"/>
        <v>1863</v>
      </c>
      <c r="F269" s="21">
        <f t="shared" si="17"/>
        <v>0</v>
      </c>
      <c r="G269" s="21">
        <f t="shared" si="17"/>
        <v>610</v>
      </c>
      <c r="H269" s="21">
        <f t="shared" si="17"/>
        <v>0</v>
      </c>
      <c r="I269" s="21">
        <f t="shared" si="17"/>
        <v>0</v>
      </c>
      <c r="J269" s="22">
        <f t="shared" si="18"/>
        <v>2473</v>
      </c>
      <c r="K269" s="88"/>
      <c r="L269" s="94"/>
      <c r="M269" s="94"/>
      <c r="N269" s="95"/>
      <c r="O269" s="95"/>
    </row>
    <row r="270" spans="1:15" ht="20.100000000000001" customHeight="1" x14ac:dyDescent="0.35">
      <c r="A270" s="78" t="s">
        <v>95</v>
      </c>
      <c r="B270" s="21">
        <f t="shared" si="17"/>
        <v>12918.806921775224</v>
      </c>
      <c r="C270" s="21">
        <f t="shared" si="17"/>
        <v>287.86119678211736</v>
      </c>
      <c r="D270" s="21">
        <f t="shared" si="17"/>
        <v>2187.9259337278249</v>
      </c>
      <c r="E270" s="21">
        <f t="shared" si="17"/>
        <v>21257.359287297222</v>
      </c>
      <c r="F270" s="21">
        <f t="shared" si="17"/>
        <v>0</v>
      </c>
      <c r="G270" s="21">
        <f t="shared" si="17"/>
        <v>59.046660417611719</v>
      </c>
      <c r="H270" s="21">
        <f t="shared" si="17"/>
        <v>0</v>
      </c>
      <c r="I270" s="21">
        <f t="shared" si="17"/>
        <v>0</v>
      </c>
      <c r="J270" s="22">
        <f t="shared" si="18"/>
        <v>36711</v>
      </c>
      <c r="K270" s="88"/>
      <c r="L270" s="94"/>
      <c r="M270" s="94"/>
      <c r="N270" s="95"/>
      <c r="O270" s="95"/>
    </row>
    <row r="271" spans="1:15" ht="20.100000000000001" customHeight="1" x14ac:dyDescent="0.35">
      <c r="A271" s="78" t="s">
        <v>96</v>
      </c>
      <c r="B271" s="21">
        <f t="shared" si="17"/>
        <v>0</v>
      </c>
      <c r="C271" s="21">
        <f t="shared" si="17"/>
        <v>0</v>
      </c>
      <c r="D271" s="21">
        <f t="shared" si="17"/>
        <v>49.492487479131889</v>
      </c>
      <c r="E271" s="21">
        <f t="shared" si="17"/>
        <v>56124.505971328595</v>
      </c>
      <c r="F271" s="21">
        <f t="shared" si="17"/>
        <v>0</v>
      </c>
      <c r="G271" s="21">
        <f t="shared" si="17"/>
        <v>0</v>
      </c>
      <c r="H271" s="21">
        <f t="shared" si="17"/>
        <v>1186.0015411922736</v>
      </c>
      <c r="I271" s="21">
        <f t="shared" si="17"/>
        <v>0</v>
      </c>
      <c r="J271" s="22">
        <f t="shared" si="18"/>
        <v>57360</v>
      </c>
      <c r="K271" s="88"/>
      <c r="L271" s="94"/>
      <c r="M271" s="94"/>
      <c r="N271" s="95"/>
      <c r="O271" s="95"/>
    </row>
    <row r="272" spans="1:15" ht="20.100000000000001" customHeight="1" x14ac:dyDescent="0.35">
      <c r="A272" s="78" t="s">
        <v>97</v>
      </c>
      <c r="B272" s="21">
        <f>+B197</f>
        <v>688.8921722728702</v>
      </c>
      <c r="C272" s="21">
        <f t="shared" si="17"/>
        <v>0</v>
      </c>
      <c r="D272" s="21">
        <f t="shared" si="17"/>
        <v>0</v>
      </c>
      <c r="E272" s="21">
        <f t="shared" si="17"/>
        <v>185224.18122236186</v>
      </c>
      <c r="F272" s="21">
        <f t="shared" si="17"/>
        <v>725.45998108799836</v>
      </c>
      <c r="G272" s="21">
        <f t="shared" si="17"/>
        <v>64.350742692860564</v>
      </c>
      <c r="H272" s="21">
        <f t="shared" si="17"/>
        <v>4211.1158815844183</v>
      </c>
      <c r="I272" s="21">
        <f t="shared" si="17"/>
        <v>0</v>
      </c>
      <c r="J272" s="22">
        <f t="shared" si="18"/>
        <v>190914</v>
      </c>
      <c r="K272" s="88"/>
      <c r="L272" s="94"/>
      <c r="M272" s="94"/>
      <c r="N272" s="95"/>
      <c r="O272" s="95"/>
    </row>
    <row r="273" spans="1:15" ht="20.100000000000001" customHeight="1" x14ac:dyDescent="0.35">
      <c r="A273" s="78" t="s">
        <v>98</v>
      </c>
      <c r="B273" s="21">
        <f t="shared" ref="B273:I275" si="19">+B198</f>
        <v>28774.832406519836</v>
      </c>
      <c r="C273" s="21">
        <f t="shared" si="19"/>
        <v>0</v>
      </c>
      <c r="D273" s="21">
        <f t="shared" si="19"/>
        <v>6879.1675934801606</v>
      </c>
      <c r="E273" s="21">
        <f t="shared" si="19"/>
        <v>0</v>
      </c>
      <c r="F273" s="21">
        <f t="shared" si="19"/>
        <v>0</v>
      </c>
      <c r="G273" s="21">
        <f t="shared" si="19"/>
        <v>0</v>
      </c>
      <c r="H273" s="21">
        <f t="shared" si="19"/>
        <v>0</v>
      </c>
      <c r="I273" s="21">
        <f t="shared" si="19"/>
        <v>0</v>
      </c>
      <c r="J273" s="22">
        <f t="shared" si="18"/>
        <v>35654</v>
      </c>
      <c r="K273" s="88"/>
      <c r="L273" s="94"/>
      <c r="M273" s="94"/>
      <c r="N273" s="95"/>
      <c r="O273" s="95"/>
    </row>
    <row r="274" spans="1:15" ht="20.100000000000001" customHeight="1" x14ac:dyDescent="0.35">
      <c r="A274" s="78" t="s">
        <v>99</v>
      </c>
      <c r="B274" s="21">
        <f t="shared" si="19"/>
        <v>0</v>
      </c>
      <c r="C274" s="21">
        <f t="shared" si="19"/>
        <v>41130.34159975878</v>
      </c>
      <c r="D274" s="21">
        <f t="shared" si="19"/>
        <v>28</v>
      </c>
      <c r="E274" s="21">
        <f t="shared" si="19"/>
        <v>24240.197878510629</v>
      </c>
      <c r="F274" s="21">
        <f t="shared" si="19"/>
        <v>2289.6855246739033</v>
      </c>
      <c r="G274" s="21">
        <f t="shared" si="19"/>
        <v>0</v>
      </c>
      <c r="H274" s="21">
        <f t="shared" si="19"/>
        <v>0</v>
      </c>
      <c r="I274" s="21">
        <f t="shared" si="19"/>
        <v>194.77499705669845</v>
      </c>
      <c r="J274" s="22">
        <f t="shared" si="18"/>
        <v>67883</v>
      </c>
      <c r="K274" s="88"/>
      <c r="L274" s="94"/>
      <c r="M274" s="94"/>
      <c r="N274" s="95"/>
      <c r="O274" s="95"/>
    </row>
    <row r="275" spans="1:15" ht="20.100000000000001" customHeight="1" x14ac:dyDescent="0.35">
      <c r="A275" s="78" t="s">
        <v>100</v>
      </c>
      <c r="B275" s="21">
        <f t="shared" si="19"/>
        <v>0</v>
      </c>
      <c r="C275" s="21">
        <f t="shared" si="19"/>
        <v>2201</v>
      </c>
      <c r="D275" s="21">
        <f t="shared" si="19"/>
        <v>0</v>
      </c>
      <c r="E275" s="21">
        <f t="shared" si="19"/>
        <v>0</v>
      </c>
      <c r="F275" s="21">
        <f t="shared" si="19"/>
        <v>2399.4624608286899</v>
      </c>
      <c r="G275" s="21">
        <f t="shared" si="19"/>
        <v>9.9609375</v>
      </c>
      <c r="H275" s="21">
        <f t="shared" si="19"/>
        <v>0</v>
      </c>
      <c r="I275" s="21">
        <f t="shared" si="19"/>
        <v>2399.5766016713092</v>
      </c>
      <c r="J275" s="22">
        <f t="shared" si="18"/>
        <v>7010</v>
      </c>
      <c r="K275" s="88"/>
      <c r="L275" s="94"/>
      <c r="M275" s="94"/>
      <c r="N275" s="95"/>
      <c r="O275" s="95"/>
    </row>
    <row r="276" spans="1:15" ht="20.100000000000001" customHeight="1" x14ac:dyDescent="0.35">
      <c r="A276" s="78" t="s">
        <v>45</v>
      </c>
      <c r="B276" s="79">
        <f>+B201*12.4</f>
        <v>5797627.4351244355</v>
      </c>
      <c r="C276" s="79">
        <f t="shared" ref="C276:I276" si="20">+C201*12.4</f>
        <v>192529.30347999602</v>
      </c>
      <c r="D276" s="79">
        <f t="shared" si="20"/>
        <v>22713.724894376712</v>
      </c>
      <c r="E276" s="79">
        <f t="shared" si="20"/>
        <v>789221.28806982294</v>
      </c>
      <c r="F276" s="79">
        <f t="shared" si="20"/>
        <v>4092984.9890860477</v>
      </c>
      <c r="G276" s="79">
        <f t="shared" si="20"/>
        <v>905713.31070232997</v>
      </c>
      <c r="H276" s="79">
        <f t="shared" si="20"/>
        <v>1297469.0958309926</v>
      </c>
      <c r="I276" s="79">
        <f t="shared" si="20"/>
        <v>572177.89281199803</v>
      </c>
      <c r="J276" s="80">
        <f t="shared" si="12"/>
        <v>13670437.039999997</v>
      </c>
      <c r="K276" s="88"/>
      <c r="L276" s="94"/>
      <c r="M276" s="94"/>
      <c r="N276" s="95"/>
      <c r="O276" s="95"/>
    </row>
    <row r="277" spans="1:15" ht="20.100000000000001" customHeight="1" x14ac:dyDescent="0.35">
      <c r="A277" s="78" t="s">
        <v>46</v>
      </c>
      <c r="B277" s="21">
        <f t="shared" ref="B277:I277" si="21">+B202*3</f>
        <v>40534.749250173511</v>
      </c>
      <c r="C277" s="21">
        <f t="shared" si="21"/>
        <v>246704.70369364758</v>
      </c>
      <c r="D277" s="21">
        <f t="shared" si="21"/>
        <v>13196.482517870309</v>
      </c>
      <c r="E277" s="21">
        <f t="shared" si="21"/>
        <v>73603.068902606901</v>
      </c>
      <c r="F277" s="21">
        <f t="shared" si="21"/>
        <v>388903.50717006269</v>
      </c>
      <c r="G277" s="21">
        <f t="shared" si="21"/>
        <v>124521.81134607023</v>
      </c>
      <c r="H277" s="21">
        <f t="shared" si="21"/>
        <v>32955.299332332346</v>
      </c>
      <c r="I277" s="21">
        <f t="shared" si="21"/>
        <v>117716.21778723635</v>
      </c>
      <c r="J277" s="22">
        <f t="shared" si="12"/>
        <v>1038135.8399999999</v>
      </c>
      <c r="K277" s="88"/>
      <c r="L277" s="94"/>
      <c r="M277" s="94"/>
      <c r="N277" s="95"/>
      <c r="O277" s="95"/>
    </row>
    <row r="278" spans="1:15" ht="20.100000000000001" customHeight="1" x14ac:dyDescent="0.35">
      <c r="A278" s="78" t="s">
        <v>47</v>
      </c>
      <c r="B278" s="21">
        <f t="shared" ref="B278:I278" si="22">+B203*60</f>
        <v>354304.93848606484</v>
      </c>
      <c r="C278" s="21">
        <f t="shared" si="22"/>
        <v>5077091.1623111805</v>
      </c>
      <c r="D278" s="21">
        <f t="shared" si="22"/>
        <v>2230491.0628365064</v>
      </c>
      <c r="E278" s="21">
        <f t="shared" si="22"/>
        <v>5996005.3985151583</v>
      </c>
      <c r="F278" s="21">
        <f t="shared" si="22"/>
        <v>6037333.8044367563</v>
      </c>
      <c r="G278" s="21">
        <f t="shared" si="22"/>
        <v>3435465.2224880047</v>
      </c>
      <c r="H278" s="21">
        <f t="shared" si="22"/>
        <v>564626.90112706297</v>
      </c>
      <c r="I278" s="21">
        <f t="shared" si="22"/>
        <v>433913.10979926685</v>
      </c>
      <c r="J278" s="22">
        <f t="shared" si="12"/>
        <v>24129231.599999998</v>
      </c>
      <c r="K278" s="88"/>
      <c r="L278" s="94"/>
      <c r="M278" s="94"/>
      <c r="N278" s="95"/>
      <c r="O278" s="95"/>
    </row>
    <row r="279" spans="1:15" ht="20.100000000000001" customHeight="1" x14ac:dyDescent="0.35">
      <c r="A279" s="78" t="s">
        <v>48</v>
      </c>
      <c r="B279" s="21">
        <f t="shared" ref="B279:I279" si="23">+B204*35</f>
        <v>54478.068384758742</v>
      </c>
      <c r="C279" s="21">
        <f t="shared" si="23"/>
        <v>6977.2200427960061</v>
      </c>
      <c r="D279" s="21">
        <f t="shared" si="23"/>
        <v>136965.61576114094</v>
      </c>
      <c r="E279" s="21">
        <f t="shared" si="23"/>
        <v>0</v>
      </c>
      <c r="F279" s="21">
        <f t="shared" si="23"/>
        <v>0</v>
      </c>
      <c r="G279" s="21">
        <f t="shared" si="23"/>
        <v>146813.60063133357</v>
      </c>
      <c r="H279" s="21">
        <f t="shared" si="23"/>
        <v>80843.073118001616</v>
      </c>
      <c r="I279" s="21">
        <f t="shared" si="23"/>
        <v>175782.42206196915</v>
      </c>
      <c r="J279" s="22">
        <f t="shared" si="12"/>
        <v>601860</v>
      </c>
      <c r="K279" s="88"/>
      <c r="L279" s="94"/>
      <c r="M279" s="94"/>
      <c r="N279" s="95"/>
      <c r="O279" s="95"/>
    </row>
    <row r="280" spans="1:15" ht="20.100000000000001" customHeight="1" x14ac:dyDescent="0.35">
      <c r="A280" s="78" t="s">
        <v>49</v>
      </c>
      <c r="B280" s="21">
        <f t="shared" ref="B280:I280" si="24">+B205*5</f>
        <v>91385.146489921244</v>
      </c>
      <c r="C280" s="21">
        <f t="shared" si="24"/>
        <v>233009.26005100337</v>
      </c>
      <c r="D280" s="21">
        <f t="shared" si="24"/>
        <v>206.9100811285027</v>
      </c>
      <c r="E280" s="21">
        <f t="shared" si="24"/>
        <v>21560.240489758311</v>
      </c>
      <c r="F280" s="21">
        <f t="shared" si="24"/>
        <v>180884.50623023912</v>
      </c>
      <c r="G280" s="21">
        <f t="shared" si="24"/>
        <v>8741.5779235647733</v>
      </c>
      <c r="H280" s="21">
        <f t="shared" si="24"/>
        <v>422.67608579571396</v>
      </c>
      <c r="I280" s="21">
        <f t="shared" si="24"/>
        <v>1606157.1826485889</v>
      </c>
      <c r="J280" s="22">
        <f t="shared" si="12"/>
        <v>2142367.5</v>
      </c>
      <c r="K280" s="88"/>
      <c r="L280" s="94"/>
      <c r="M280" s="94"/>
      <c r="N280" s="95"/>
      <c r="O280" s="95"/>
    </row>
    <row r="281" spans="1:15" ht="20.100000000000001" customHeight="1" x14ac:dyDescent="0.35">
      <c r="A281" s="78" t="s">
        <v>50</v>
      </c>
      <c r="B281" s="21">
        <f t="shared" ref="B281:I281" si="25">+B206*50</f>
        <v>213534.1211650254</v>
      </c>
      <c r="C281" s="21">
        <f t="shared" si="25"/>
        <v>4154629.0833387896</v>
      </c>
      <c r="D281" s="21">
        <f t="shared" si="25"/>
        <v>2514.4640764446049</v>
      </c>
      <c r="E281" s="21">
        <f t="shared" si="25"/>
        <v>115158.02312284504</v>
      </c>
      <c r="F281" s="21">
        <f t="shared" si="25"/>
        <v>4924999.1512804581</v>
      </c>
      <c r="G281" s="21">
        <f t="shared" si="25"/>
        <v>0</v>
      </c>
      <c r="H281" s="21">
        <f t="shared" si="25"/>
        <v>0</v>
      </c>
      <c r="I281" s="21">
        <f t="shared" si="25"/>
        <v>38065.15701643427</v>
      </c>
      <c r="J281" s="22">
        <f t="shared" si="12"/>
        <v>9448899.9999999963</v>
      </c>
      <c r="K281" s="88"/>
      <c r="L281" s="94"/>
      <c r="M281" s="94"/>
      <c r="N281" s="95"/>
      <c r="O281" s="95"/>
    </row>
    <row r="282" spans="1:15" ht="20.100000000000001" customHeight="1" x14ac:dyDescent="0.35">
      <c r="A282" s="78" t="s">
        <v>51</v>
      </c>
      <c r="B282" s="21">
        <f t="shared" ref="B282:I282" si="26">+B207*1.3</f>
        <v>157539.71681964173</v>
      </c>
      <c r="C282" s="21">
        <f t="shared" si="26"/>
        <v>45324.941961528028</v>
      </c>
      <c r="D282" s="21">
        <f t="shared" si="26"/>
        <v>108200.64507458457</v>
      </c>
      <c r="E282" s="21">
        <f t="shared" si="26"/>
        <v>335051.55959544802</v>
      </c>
      <c r="F282" s="21">
        <f t="shared" si="26"/>
        <v>105270.17400008102</v>
      </c>
      <c r="G282" s="21">
        <f t="shared" si="26"/>
        <v>62656.67945551579</v>
      </c>
      <c r="H282" s="21">
        <f t="shared" si="26"/>
        <v>101277.7325229352</v>
      </c>
      <c r="I282" s="21">
        <f t="shared" si="26"/>
        <v>61305.240570265538</v>
      </c>
      <c r="J282" s="22">
        <f t="shared" si="12"/>
        <v>976626.69</v>
      </c>
      <c r="K282" s="88"/>
      <c r="L282" s="94"/>
      <c r="M282" s="94"/>
      <c r="N282" s="95"/>
      <c r="O282" s="95"/>
    </row>
    <row r="283" spans="1:15" ht="20.100000000000001" customHeight="1" x14ac:dyDescent="0.35">
      <c r="A283" s="78" t="s">
        <v>52</v>
      </c>
      <c r="B283" s="21">
        <f t="shared" ref="B283:I283" si="27">+B208*8</f>
        <v>6256.4033919258463</v>
      </c>
      <c r="C283" s="21">
        <f t="shared" si="27"/>
        <v>3128.8181777677028</v>
      </c>
      <c r="D283" s="21">
        <f t="shared" si="27"/>
        <v>3526.5185185185182</v>
      </c>
      <c r="E283" s="21">
        <f t="shared" si="27"/>
        <v>0</v>
      </c>
      <c r="F283" s="21">
        <f t="shared" si="27"/>
        <v>2360</v>
      </c>
      <c r="G283" s="21">
        <f t="shared" si="27"/>
        <v>33431.986138738714</v>
      </c>
      <c r="H283" s="21">
        <f t="shared" si="27"/>
        <v>0</v>
      </c>
      <c r="I283" s="21">
        <f t="shared" si="27"/>
        <v>14448.273773049226</v>
      </c>
      <c r="J283" s="22">
        <f t="shared" si="12"/>
        <v>63152</v>
      </c>
      <c r="K283" s="88"/>
      <c r="L283" s="94"/>
      <c r="M283" s="94"/>
      <c r="N283" s="95"/>
      <c r="O283" s="95"/>
    </row>
    <row r="284" spans="1:15" ht="20.100000000000001" customHeight="1" x14ac:dyDescent="0.35">
      <c r="A284" s="78" t="s">
        <v>53</v>
      </c>
      <c r="B284" s="21">
        <f t="shared" ref="B284:I284" si="28">+B209*4.7</f>
        <v>159049.52635086334</v>
      </c>
      <c r="C284" s="21">
        <f t="shared" si="28"/>
        <v>3957.9772832977701</v>
      </c>
      <c r="D284" s="21">
        <f t="shared" si="28"/>
        <v>0</v>
      </c>
      <c r="E284" s="21">
        <f t="shared" si="28"/>
        <v>0</v>
      </c>
      <c r="F284" s="21">
        <f t="shared" si="28"/>
        <v>34622.782666213781</v>
      </c>
      <c r="G284" s="21">
        <f t="shared" si="28"/>
        <v>0</v>
      </c>
      <c r="H284" s="21">
        <f t="shared" si="28"/>
        <v>0</v>
      </c>
      <c r="I284" s="21">
        <f t="shared" si="28"/>
        <v>86564.613699625013</v>
      </c>
      <c r="J284" s="22">
        <f t="shared" si="12"/>
        <v>284194.89999999991</v>
      </c>
      <c r="K284" s="88"/>
      <c r="L284" s="94"/>
      <c r="M284" s="94"/>
      <c r="N284" s="95"/>
      <c r="O284" s="95"/>
    </row>
    <row r="285" spans="1:15" ht="20.100000000000001" customHeight="1" x14ac:dyDescent="0.35">
      <c r="A285" s="78" t="s">
        <v>101</v>
      </c>
      <c r="B285" s="21">
        <f>+B210</f>
        <v>7647.171247811465</v>
      </c>
      <c r="C285" s="21">
        <f t="shared" ref="C285:I285" si="29">+C210</f>
        <v>7734.6789929967508</v>
      </c>
      <c r="D285" s="21">
        <f t="shared" si="29"/>
        <v>1458.7008475721732</v>
      </c>
      <c r="E285" s="21">
        <f t="shared" si="29"/>
        <v>5039.6468475788024</v>
      </c>
      <c r="F285" s="21">
        <f t="shared" si="29"/>
        <v>90532.793522874141</v>
      </c>
      <c r="G285" s="21">
        <f t="shared" si="29"/>
        <v>0</v>
      </c>
      <c r="H285" s="21">
        <f t="shared" si="29"/>
        <v>0</v>
      </c>
      <c r="I285" s="21">
        <f t="shared" si="29"/>
        <v>7801.2222063137779</v>
      </c>
      <c r="J285" s="22">
        <f t="shared" ref="J285:J292" si="30">SUM(B285:I285)</f>
        <v>120214.21366514711</v>
      </c>
      <c r="K285" s="88"/>
      <c r="L285" s="94"/>
      <c r="M285" s="94"/>
      <c r="N285" s="95"/>
      <c r="O285" s="95"/>
    </row>
    <row r="286" spans="1:15" ht="20.100000000000001" customHeight="1" x14ac:dyDescent="0.35">
      <c r="A286" s="78" t="s">
        <v>102</v>
      </c>
      <c r="B286" s="21">
        <f>+B211*35</f>
        <v>3645.4186382968087</v>
      </c>
      <c r="C286" s="21">
        <f t="shared" ref="C286:I286" si="31">+C211*35</f>
        <v>59714.628957918401</v>
      </c>
      <c r="D286" s="21">
        <f t="shared" si="31"/>
        <v>0</v>
      </c>
      <c r="E286" s="21">
        <f t="shared" si="31"/>
        <v>58523.745467989458</v>
      </c>
      <c r="F286" s="21">
        <f t="shared" si="31"/>
        <v>314566.20693579532</v>
      </c>
      <c r="G286" s="21">
        <f t="shared" si="31"/>
        <v>0</v>
      </c>
      <c r="H286" s="21">
        <f t="shared" si="31"/>
        <v>0</v>
      </c>
      <c r="I286" s="21">
        <f t="shared" si="31"/>
        <v>0</v>
      </c>
      <c r="J286" s="22">
        <f t="shared" si="30"/>
        <v>436450</v>
      </c>
      <c r="K286" s="88"/>
      <c r="L286" s="94"/>
      <c r="M286" s="94"/>
      <c r="N286" s="95"/>
      <c r="O286" s="95"/>
    </row>
    <row r="287" spans="1:15" ht="20.100000000000001" customHeight="1" x14ac:dyDescent="0.35">
      <c r="A287" s="78" t="s">
        <v>103</v>
      </c>
      <c r="B287" s="21">
        <f>+B212*20</f>
        <v>23719.429363762931</v>
      </c>
      <c r="C287" s="21">
        <f t="shared" ref="C287:I287" si="32">+C212*20</f>
        <v>15522.853024624408</v>
      </c>
      <c r="D287" s="21">
        <f t="shared" si="32"/>
        <v>0</v>
      </c>
      <c r="E287" s="21">
        <f t="shared" si="32"/>
        <v>29273.943810528333</v>
      </c>
      <c r="F287" s="21">
        <f t="shared" si="32"/>
        <v>25200</v>
      </c>
      <c r="G287" s="21">
        <f t="shared" si="32"/>
        <v>190365.78485650878</v>
      </c>
      <c r="H287" s="21">
        <f t="shared" si="32"/>
        <v>0</v>
      </c>
      <c r="I287" s="21">
        <f t="shared" si="32"/>
        <v>2809.9889445755944</v>
      </c>
      <c r="J287" s="22">
        <f t="shared" si="30"/>
        <v>286892.00000000006</v>
      </c>
      <c r="K287" s="88"/>
      <c r="L287" s="94"/>
      <c r="M287" s="94"/>
      <c r="N287" s="95"/>
      <c r="O287" s="95"/>
    </row>
    <row r="288" spans="1:15" ht="20.100000000000001" customHeight="1" x14ac:dyDescent="0.35">
      <c r="A288" s="78" t="s">
        <v>104</v>
      </c>
      <c r="B288" s="21">
        <f>+B213*3</f>
        <v>3826.2028140459433</v>
      </c>
      <c r="C288" s="21">
        <f t="shared" ref="C288:I288" si="33">+C213*3</f>
        <v>744.31218312323517</v>
      </c>
      <c r="D288" s="21">
        <f t="shared" si="33"/>
        <v>16.551550712489522</v>
      </c>
      <c r="E288" s="21">
        <f t="shared" si="33"/>
        <v>11190.899620181057</v>
      </c>
      <c r="F288" s="21">
        <f t="shared" si="33"/>
        <v>1044</v>
      </c>
      <c r="G288" s="21">
        <f t="shared" si="33"/>
        <v>0</v>
      </c>
      <c r="H288" s="21">
        <f t="shared" si="33"/>
        <v>9662.9096905787119</v>
      </c>
      <c r="I288" s="21">
        <f t="shared" si="33"/>
        <v>15140.624141358554</v>
      </c>
      <c r="J288" s="22">
        <f t="shared" si="30"/>
        <v>41625.499999999993</v>
      </c>
      <c r="K288" s="88"/>
      <c r="L288" s="94"/>
      <c r="M288" s="94"/>
      <c r="N288" s="95"/>
      <c r="O288" s="95"/>
    </row>
    <row r="289" spans="1:30" ht="20.100000000000001" customHeight="1" x14ac:dyDescent="0.35">
      <c r="A289" s="78" t="s">
        <v>105</v>
      </c>
      <c r="B289" s="21">
        <f>+B214*8</f>
        <v>10512.163059056962</v>
      </c>
      <c r="C289" s="21">
        <f t="shared" ref="C289:I289" si="34">+C214*8</f>
        <v>1016.027847532131</v>
      </c>
      <c r="D289" s="21">
        <f t="shared" si="34"/>
        <v>27001.676749094251</v>
      </c>
      <c r="E289" s="21">
        <f t="shared" si="34"/>
        <v>4165.1785964242536</v>
      </c>
      <c r="F289" s="21">
        <f t="shared" si="34"/>
        <v>805200.22119354515</v>
      </c>
      <c r="G289" s="21">
        <f t="shared" si="34"/>
        <v>32840.20975785522</v>
      </c>
      <c r="H289" s="21">
        <f t="shared" si="34"/>
        <v>48773.571535985378</v>
      </c>
      <c r="I289" s="21">
        <f t="shared" si="34"/>
        <v>206602.95126050638</v>
      </c>
      <c r="J289" s="22">
        <f t="shared" si="30"/>
        <v>1136111.9999999995</v>
      </c>
      <c r="K289" s="88"/>
      <c r="L289" s="94"/>
      <c r="M289" s="94"/>
      <c r="N289" s="95"/>
      <c r="O289" s="95"/>
    </row>
    <row r="290" spans="1:30" ht="20.100000000000001" customHeight="1" x14ac:dyDescent="0.35">
      <c r="A290" s="78" t="s">
        <v>106</v>
      </c>
      <c r="B290" s="21">
        <f>+B215*150</f>
        <v>496659.3888227616</v>
      </c>
      <c r="C290" s="21">
        <f t="shared" ref="C290:I290" si="35">+C215*150</f>
        <v>1537346.5050288383</v>
      </c>
      <c r="D290" s="21">
        <f t="shared" si="35"/>
        <v>1360345.3478934511</v>
      </c>
      <c r="E290" s="21">
        <f t="shared" si="35"/>
        <v>136586.64428661895</v>
      </c>
      <c r="F290" s="21">
        <f t="shared" si="35"/>
        <v>4036516.6188228913</v>
      </c>
      <c r="G290" s="21">
        <f t="shared" si="35"/>
        <v>600831.97219946666</v>
      </c>
      <c r="H290" s="21">
        <f t="shared" si="35"/>
        <v>1036089.8692813864</v>
      </c>
      <c r="I290" s="21">
        <f t="shared" si="35"/>
        <v>287517.15366458544</v>
      </c>
      <c r="J290" s="22">
        <f t="shared" si="30"/>
        <v>9491893.5</v>
      </c>
      <c r="K290" s="88"/>
      <c r="L290" s="94"/>
      <c r="M290" s="94"/>
      <c r="N290" s="95"/>
      <c r="O290" s="95"/>
    </row>
    <row r="291" spans="1:30" ht="20.100000000000001" customHeight="1" x14ac:dyDescent="0.35">
      <c r="A291" s="78" t="s">
        <v>107</v>
      </c>
      <c r="B291" s="21">
        <f>+B216</f>
        <v>1958.435481359307</v>
      </c>
      <c r="C291" s="21">
        <f t="shared" ref="C291:I291" si="36">+C216</f>
        <v>2640.0546026988659</v>
      </c>
      <c r="D291" s="21">
        <f t="shared" si="36"/>
        <v>186.67567845151905</v>
      </c>
      <c r="E291" s="21">
        <f t="shared" si="36"/>
        <v>39</v>
      </c>
      <c r="F291" s="21">
        <f t="shared" si="36"/>
        <v>505</v>
      </c>
      <c r="G291" s="21">
        <f t="shared" si="36"/>
        <v>926.35894684887353</v>
      </c>
      <c r="H291" s="21">
        <f t="shared" si="36"/>
        <v>33.674652448581867</v>
      </c>
      <c r="I291" s="21">
        <f t="shared" si="36"/>
        <v>431.90063819285228</v>
      </c>
      <c r="J291" s="22">
        <f t="shared" si="30"/>
        <v>6721.0999999999995</v>
      </c>
      <c r="K291" s="88"/>
      <c r="L291" s="94"/>
      <c r="M291" s="94"/>
      <c r="N291" s="95"/>
      <c r="O291" s="95"/>
    </row>
    <row r="292" spans="1:30" ht="20.100000000000001" customHeight="1" x14ac:dyDescent="0.35">
      <c r="A292" s="78" t="s">
        <v>108</v>
      </c>
      <c r="B292" s="21">
        <f>+B217*15</f>
        <v>694824.62524225097</v>
      </c>
      <c r="C292" s="21">
        <f t="shared" ref="C292:I292" si="37">+C217*15</f>
        <v>75579.224352522011</v>
      </c>
      <c r="D292" s="21">
        <f t="shared" si="37"/>
        <v>4591.9282483622856</v>
      </c>
      <c r="E292" s="21">
        <f t="shared" si="37"/>
        <v>530765.54526634677</v>
      </c>
      <c r="F292" s="21">
        <f t="shared" si="37"/>
        <v>464363.47192669834</v>
      </c>
      <c r="G292" s="21">
        <f t="shared" si="37"/>
        <v>5261.9717982753227</v>
      </c>
      <c r="H292" s="21">
        <f t="shared" si="37"/>
        <v>0</v>
      </c>
      <c r="I292" s="21">
        <f t="shared" si="37"/>
        <v>225727.23316554431</v>
      </c>
      <c r="J292" s="22">
        <f t="shared" si="30"/>
        <v>2001114</v>
      </c>
      <c r="K292" s="88"/>
      <c r="L292" s="94"/>
      <c r="M292" s="94"/>
      <c r="N292" s="95"/>
      <c r="O292" s="95"/>
    </row>
    <row r="293" spans="1:30" ht="20.100000000000001" customHeight="1" x14ac:dyDescent="0.35">
      <c r="A293" s="78" t="s">
        <v>54</v>
      </c>
      <c r="B293" s="21">
        <f t="shared" ref="B293:I293" si="38">+B218*0.6</f>
        <v>2807993.8815661189</v>
      </c>
      <c r="C293" s="21">
        <f t="shared" si="38"/>
        <v>183823.49464298284</v>
      </c>
      <c r="D293" s="21">
        <f t="shared" si="38"/>
        <v>21509663.113664862</v>
      </c>
      <c r="E293" s="21">
        <f t="shared" si="38"/>
        <v>430092.36067612091</v>
      </c>
      <c r="F293" s="21">
        <f t="shared" si="38"/>
        <v>442513.41529027541</v>
      </c>
      <c r="G293" s="21">
        <f t="shared" si="38"/>
        <v>846598.44025652495</v>
      </c>
      <c r="H293" s="21">
        <f t="shared" si="38"/>
        <v>608304.01286074822</v>
      </c>
      <c r="I293" s="21">
        <f t="shared" si="38"/>
        <v>363910.68104236975</v>
      </c>
      <c r="J293" s="22">
        <f>SUM(B293:I293)</f>
        <v>27192899.400000002</v>
      </c>
      <c r="K293" s="88"/>
      <c r="L293" s="94"/>
      <c r="M293" s="94"/>
      <c r="N293" s="95"/>
      <c r="O293" s="95"/>
    </row>
    <row r="294" spans="1:30" ht="20.100000000000001" customHeight="1" x14ac:dyDescent="0.35">
      <c r="A294" s="78" t="s">
        <v>55</v>
      </c>
      <c r="B294" s="21">
        <f t="shared" ref="B294:I294" si="39">+B219*9</f>
        <v>4478409.3906965675</v>
      </c>
      <c r="C294" s="21">
        <f t="shared" si="39"/>
        <v>4384970.5544371605</v>
      </c>
      <c r="D294" s="21">
        <f t="shared" si="39"/>
        <v>1878117.0860556553</v>
      </c>
      <c r="E294" s="21">
        <f t="shared" si="39"/>
        <v>8597336.9434651863</v>
      </c>
      <c r="F294" s="21">
        <f t="shared" si="39"/>
        <v>2159708.8822239004</v>
      </c>
      <c r="G294" s="21">
        <f t="shared" si="39"/>
        <v>1788022.5924479007</v>
      </c>
      <c r="H294" s="21">
        <f t="shared" si="39"/>
        <v>927941.79459829105</v>
      </c>
      <c r="I294" s="21">
        <f t="shared" si="39"/>
        <v>1251963.5511743734</v>
      </c>
      <c r="J294" s="22">
        <f>SUM(B294:I294)</f>
        <v>25466470.795099035</v>
      </c>
      <c r="K294" s="88"/>
      <c r="L294" s="94"/>
      <c r="M294" s="94"/>
      <c r="N294" s="95"/>
      <c r="O294" s="95"/>
    </row>
    <row r="295" spans="1:30" ht="16.5" customHeight="1" thickBot="1" x14ac:dyDescent="0.4">
      <c r="A295" s="103" t="s">
        <v>10</v>
      </c>
      <c r="B295" s="67">
        <f t="shared" ref="B295:J295" si="40">SUM(B233:B294)</f>
        <v>17999681.306124821</v>
      </c>
      <c r="C295" s="67">
        <f t="shared" si="40"/>
        <v>30604121.34925219</v>
      </c>
      <c r="D295" s="67">
        <f t="shared" si="40"/>
        <v>31643848.25395247</v>
      </c>
      <c r="E295" s="67">
        <f t="shared" si="40"/>
        <v>30580235.717047676</v>
      </c>
      <c r="F295" s="67">
        <f t="shared" si="40"/>
        <v>27367351.007355761</v>
      </c>
      <c r="G295" s="67">
        <f t="shared" si="40"/>
        <v>10171023.193593556</v>
      </c>
      <c r="H295" s="67">
        <f t="shared" si="40"/>
        <v>8673002.1529852096</v>
      </c>
      <c r="I295" s="67">
        <f t="shared" si="40"/>
        <v>8584189.6984525062</v>
      </c>
      <c r="J295" s="68">
        <f t="shared" si="40"/>
        <v>165622724.67876416</v>
      </c>
      <c r="K295" s="88"/>
      <c r="L295" s="94"/>
      <c r="M295" s="94"/>
      <c r="N295" s="95"/>
      <c r="O295" s="95"/>
    </row>
    <row r="296" spans="1:30" s="84" customFormat="1" ht="17.25" customHeight="1" x14ac:dyDescent="0.35">
      <c r="A296" s="198" t="s">
        <v>253</v>
      </c>
      <c r="B296" s="188"/>
      <c r="C296" s="188"/>
      <c r="D296" s="188"/>
      <c r="E296" s="188"/>
      <c r="F296" s="188"/>
      <c r="G296" s="188"/>
      <c r="H296" s="97"/>
      <c r="I296" s="97"/>
      <c r="J296" s="97"/>
      <c r="K296" s="88"/>
      <c r="L296" s="94"/>
      <c r="M296" s="97"/>
      <c r="N296" s="97"/>
      <c r="O296" s="41"/>
      <c r="P296" s="97"/>
      <c r="Q296" s="97"/>
      <c r="AB296" s="72"/>
      <c r="AC296" s="72"/>
      <c r="AD296" s="72"/>
    </row>
    <row r="297" spans="1:30" s="84" customFormat="1" ht="15" customHeight="1" x14ac:dyDescent="0.35">
      <c r="A297" s="198" t="s">
        <v>282</v>
      </c>
      <c r="B297" s="188"/>
      <c r="C297" s="188"/>
      <c r="D297" s="188"/>
      <c r="E297" s="188"/>
      <c r="F297" s="188"/>
      <c r="G297" s="188"/>
      <c r="H297" s="97"/>
      <c r="I297" s="97"/>
      <c r="J297" s="97"/>
      <c r="K297" s="88"/>
      <c r="L297" s="94"/>
      <c r="M297" s="97"/>
      <c r="N297" s="97"/>
      <c r="O297" s="41"/>
      <c r="P297" s="97"/>
      <c r="Q297" s="97"/>
      <c r="AB297" s="72"/>
      <c r="AC297" s="72"/>
      <c r="AD297" s="72"/>
    </row>
    <row r="298" spans="1:30" s="84" customFormat="1" ht="15.75" customHeight="1" x14ac:dyDescent="0.35">
      <c r="A298" s="198" t="s">
        <v>280</v>
      </c>
      <c r="B298" s="188"/>
      <c r="C298" s="188"/>
      <c r="D298" s="188"/>
      <c r="E298" s="188"/>
      <c r="F298" s="188"/>
      <c r="G298" s="188"/>
      <c r="H298" s="97"/>
      <c r="I298" s="97"/>
      <c r="J298" s="97"/>
      <c r="K298" s="88"/>
      <c r="L298" s="94"/>
      <c r="M298" s="97"/>
      <c r="N298" s="97"/>
      <c r="O298" s="41"/>
      <c r="P298" s="97"/>
      <c r="Q298" s="97"/>
      <c r="AB298" s="72"/>
      <c r="AC298" s="72"/>
      <c r="AD298" s="72"/>
    </row>
    <row r="299" spans="1:30" s="84" customFormat="1" ht="14.25" x14ac:dyDescent="0.2">
      <c r="A299" s="188"/>
      <c r="B299" s="188"/>
      <c r="C299" s="188"/>
      <c r="D299" s="188"/>
      <c r="E299" s="188"/>
      <c r="F299" s="188"/>
      <c r="G299" s="188"/>
      <c r="H299" s="97"/>
      <c r="I299" s="97"/>
      <c r="J299" s="97"/>
      <c r="K299" s="98"/>
      <c r="L299" s="97"/>
      <c r="M299" s="97"/>
      <c r="N299" s="97"/>
      <c r="O299" s="41"/>
      <c r="P299" s="97"/>
      <c r="Q299" s="97"/>
      <c r="AB299" s="72"/>
      <c r="AC299" s="72"/>
      <c r="AD299" s="72"/>
    </row>
    <row r="300" spans="1:30" x14ac:dyDescent="0.2">
      <c r="A300" s="187"/>
      <c r="B300" s="187"/>
      <c r="C300" s="187"/>
      <c r="D300" s="187"/>
      <c r="E300" s="187"/>
      <c r="F300" s="187"/>
      <c r="G300" s="187"/>
      <c r="H300" s="85"/>
      <c r="I300" s="85"/>
      <c r="J300" s="85"/>
    </row>
    <row r="301" spans="1:30" x14ac:dyDescent="0.2">
      <c r="A301" s="85"/>
      <c r="B301" s="85"/>
      <c r="C301" s="85"/>
      <c r="D301" s="85"/>
      <c r="E301" s="85"/>
      <c r="F301" s="85"/>
      <c r="G301" s="85"/>
      <c r="H301" s="85"/>
      <c r="I301" s="85"/>
      <c r="J301" s="85"/>
    </row>
    <row r="302" spans="1:30" x14ac:dyDescent="0.2">
      <c r="A302" s="85"/>
      <c r="B302" s="85"/>
      <c r="C302" s="85"/>
      <c r="D302" s="85"/>
      <c r="E302" s="85"/>
      <c r="F302" s="85"/>
      <c r="G302" s="85"/>
      <c r="H302" s="85"/>
      <c r="I302" s="85"/>
      <c r="J302" s="85"/>
    </row>
    <row r="303" spans="1:30" x14ac:dyDescent="0.2">
      <c r="A303" s="85"/>
      <c r="B303" s="85"/>
      <c r="C303" s="85"/>
      <c r="D303" s="85"/>
      <c r="E303" s="85"/>
      <c r="F303" s="85"/>
      <c r="G303" s="85"/>
      <c r="H303" s="85"/>
      <c r="I303" s="85"/>
      <c r="J303" s="85"/>
    </row>
    <row r="304" spans="1:30" x14ac:dyDescent="0.2">
      <c r="A304" s="85"/>
      <c r="B304" s="85"/>
      <c r="C304" s="85"/>
      <c r="D304" s="85"/>
      <c r="E304" s="85"/>
      <c r="F304" s="85"/>
      <c r="G304" s="85"/>
      <c r="H304" s="85"/>
      <c r="I304" s="85"/>
      <c r="J304" s="85"/>
    </row>
    <row r="305" spans="1:10" x14ac:dyDescent="0.2">
      <c r="A305" s="85"/>
      <c r="B305" s="85"/>
      <c r="C305" s="85"/>
      <c r="D305" s="85"/>
      <c r="E305" s="85"/>
      <c r="F305" s="85"/>
      <c r="G305" s="85"/>
      <c r="H305" s="85"/>
      <c r="I305" s="85"/>
      <c r="J305" s="85"/>
    </row>
    <row r="306" spans="1:10" x14ac:dyDescent="0.2">
      <c r="A306" s="85"/>
      <c r="B306" s="85"/>
      <c r="C306" s="85"/>
      <c r="D306" s="85"/>
      <c r="E306" s="85"/>
      <c r="F306" s="85"/>
      <c r="G306" s="85"/>
      <c r="H306" s="85"/>
      <c r="I306" s="85"/>
      <c r="J306" s="85"/>
    </row>
    <row r="307" spans="1:10" x14ac:dyDescent="0.2">
      <c r="A307" s="85"/>
      <c r="B307" s="85"/>
      <c r="C307" s="85"/>
      <c r="D307" s="85"/>
      <c r="E307" s="85"/>
      <c r="F307" s="85"/>
      <c r="G307" s="85"/>
      <c r="H307" s="85"/>
      <c r="I307" s="85"/>
      <c r="J307" s="85"/>
    </row>
    <row r="308" spans="1:10" x14ac:dyDescent="0.2">
      <c r="A308" s="85"/>
      <c r="B308" s="85"/>
      <c r="C308" s="85"/>
      <c r="D308" s="85"/>
      <c r="E308" s="85"/>
      <c r="F308" s="85"/>
      <c r="G308" s="85"/>
      <c r="H308" s="85"/>
      <c r="I308" s="85"/>
      <c r="J308" s="85"/>
    </row>
    <row r="309" spans="1:10" x14ac:dyDescent="0.2">
      <c r="A309" s="85"/>
      <c r="B309" s="85"/>
      <c r="C309" s="85"/>
      <c r="D309" s="85"/>
      <c r="E309" s="85"/>
      <c r="F309" s="85"/>
      <c r="G309" s="85"/>
      <c r="H309" s="85"/>
      <c r="I309" s="85"/>
      <c r="J309" s="85"/>
    </row>
    <row r="310" spans="1:10" x14ac:dyDescent="0.2">
      <c r="A310" s="85"/>
      <c r="B310" s="85"/>
      <c r="C310" s="85"/>
      <c r="D310" s="85"/>
      <c r="E310" s="85"/>
      <c r="F310" s="85"/>
      <c r="G310" s="85"/>
      <c r="H310" s="85"/>
      <c r="I310" s="85"/>
      <c r="J310" s="85"/>
    </row>
    <row r="311" spans="1:10" x14ac:dyDescent="0.2">
      <c r="A311" s="85"/>
      <c r="B311" s="85"/>
      <c r="C311" s="85"/>
      <c r="D311" s="85"/>
      <c r="E311" s="85"/>
      <c r="F311" s="85"/>
      <c r="G311" s="85"/>
      <c r="H311" s="85"/>
      <c r="I311" s="85"/>
      <c r="J311" s="85"/>
    </row>
    <row r="312" spans="1:10" x14ac:dyDescent="0.2">
      <c r="A312" s="85"/>
      <c r="B312" s="85"/>
      <c r="C312" s="85"/>
      <c r="D312" s="85"/>
      <c r="E312" s="85"/>
      <c r="F312" s="85"/>
      <c r="G312" s="85"/>
      <c r="H312" s="85"/>
      <c r="I312" s="85"/>
      <c r="J312" s="85"/>
    </row>
    <row r="313" spans="1:10" x14ac:dyDescent="0.2">
      <c r="A313" s="85"/>
      <c r="B313" s="85"/>
      <c r="C313" s="85"/>
      <c r="D313" s="85"/>
      <c r="E313" s="85"/>
      <c r="F313" s="85"/>
      <c r="G313" s="85"/>
      <c r="H313" s="85"/>
      <c r="I313" s="85"/>
      <c r="J313" s="85"/>
    </row>
    <row r="314" spans="1:10" x14ac:dyDescent="0.2">
      <c r="A314" s="85"/>
      <c r="B314" s="85"/>
      <c r="C314" s="85"/>
      <c r="D314" s="85"/>
      <c r="E314" s="85"/>
      <c r="F314" s="85"/>
      <c r="G314" s="85"/>
      <c r="H314" s="85"/>
      <c r="I314" s="85"/>
      <c r="J314" s="85"/>
    </row>
    <row r="315" spans="1:10" x14ac:dyDescent="0.2">
      <c r="A315" s="85"/>
      <c r="B315" s="85"/>
      <c r="C315" s="85"/>
      <c r="D315" s="85"/>
      <c r="E315" s="85"/>
      <c r="F315" s="85"/>
      <c r="G315" s="85"/>
      <c r="H315" s="85"/>
      <c r="I315" s="85"/>
      <c r="J315" s="85"/>
    </row>
    <row r="316" spans="1:10" x14ac:dyDescent="0.2">
      <c r="A316" s="85"/>
      <c r="B316" s="85"/>
      <c r="C316" s="85"/>
      <c r="D316" s="85"/>
      <c r="E316" s="85"/>
      <c r="F316" s="85"/>
      <c r="G316" s="85"/>
      <c r="H316" s="85"/>
      <c r="I316" s="85"/>
      <c r="J316" s="85"/>
    </row>
    <row r="317" spans="1:10" x14ac:dyDescent="0.2">
      <c r="A317" s="85"/>
      <c r="B317" s="85"/>
      <c r="C317" s="85"/>
      <c r="D317" s="85"/>
      <c r="E317" s="85"/>
      <c r="F317" s="85"/>
      <c r="G317" s="85"/>
      <c r="H317" s="85"/>
      <c r="I317" s="85"/>
      <c r="J317" s="85"/>
    </row>
    <row r="318" spans="1:10" x14ac:dyDescent="0.2">
      <c r="A318" s="85"/>
      <c r="B318" s="85"/>
      <c r="C318" s="85"/>
      <c r="D318" s="85"/>
      <c r="E318" s="85"/>
      <c r="F318" s="85"/>
      <c r="G318" s="85"/>
      <c r="H318" s="85"/>
      <c r="I318" s="85"/>
      <c r="J318" s="85"/>
    </row>
    <row r="319" spans="1:10" x14ac:dyDescent="0.2">
      <c r="A319" s="85"/>
      <c r="B319" s="85"/>
      <c r="C319" s="85"/>
      <c r="D319" s="85"/>
      <c r="E319" s="85"/>
      <c r="F319" s="85"/>
      <c r="G319" s="85"/>
      <c r="H319" s="85"/>
      <c r="I319" s="85"/>
      <c r="J319" s="85"/>
    </row>
    <row r="320" spans="1:10" x14ac:dyDescent="0.2">
      <c r="A320" s="85"/>
      <c r="B320" s="85"/>
      <c r="C320" s="85"/>
      <c r="D320" s="85"/>
      <c r="E320" s="85"/>
      <c r="F320" s="85"/>
      <c r="G320" s="85"/>
      <c r="H320" s="85"/>
      <c r="I320" s="85"/>
      <c r="J320" s="85"/>
    </row>
    <row r="321" spans="1:10" x14ac:dyDescent="0.2">
      <c r="A321" s="85"/>
      <c r="B321" s="85"/>
      <c r="C321" s="85"/>
      <c r="D321" s="85"/>
      <c r="E321" s="85"/>
      <c r="F321" s="85"/>
      <c r="G321" s="85"/>
      <c r="H321" s="85"/>
      <c r="I321" s="85"/>
      <c r="J321" s="85"/>
    </row>
    <row r="322" spans="1:10" x14ac:dyDescent="0.2">
      <c r="A322" s="85"/>
      <c r="B322" s="85"/>
      <c r="C322" s="85"/>
      <c r="D322" s="85"/>
      <c r="E322" s="85"/>
      <c r="F322" s="85"/>
      <c r="G322" s="85"/>
      <c r="H322" s="85"/>
      <c r="I322" s="85"/>
      <c r="J322" s="85"/>
    </row>
  </sheetData>
  <sheetProtection formatCells="0" formatColumns="0" formatRows="0" insertColumns="0" insertRows="0" insertHyperlinks="0" deleteColumns="0" deleteRows="0" sort="0" autoFilter="0" pivotTables="0"/>
  <mergeCells count="10">
    <mergeCell ref="A154:J154"/>
    <mergeCell ref="A155:J155"/>
    <mergeCell ref="A229:J229"/>
    <mergeCell ref="A230:J230"/>
    <mergeCell ref="A6:J6"/>
    <mergeCell ref="A7:J7"/>
    <mergeCell ref="A80:J80"/>
    <mergeCell ref="A81:J81"/>
    <mergeCell ref="F148:J149"/>
    <mergeCell ref="A149:E149"/>
  </mergeCells>
  <pageMargins left="0.59055118110236227" right="0.19685039370078741" top="0.19685039370078741" bottom="0.19685039370078741" header="0" footer="0"/>
  <pageSetup scale="60" firstPageNumber="12" orientation="portrait" useFirstPageNumber="1" r:id="rId1"/>
  <headerFooter alignWithMargins="0">
    <oddHeader>&amp;R&amp;"-,Normal"Anexo no. 6</oddHeader>
    <oddFooter xml:space="preserve">&amp;RPágina #&amp;P
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187C5-0BC1-45F3-9BCA-B206C9795A69}">
  <sheetPr>
    <tabColor theme="0"/>
  </sheetPr>
  <dimension ref="A1:AD321"/>
  <sheetViews>
    <sheetView zoomScaleNormal="100" workbookViewId="0">
      <selection activeCell="K7" sqref="K7"/>
    </sheetView>
  </sheetViews>
  <sheetFormatPr baseColWidth="10" defaultColWidth="14.85546875" defaultRowHeight="12.75" x14ac:dyDescent="0.2"/>
  <cols>
    <col min="1" max="1" width="12.85546875" style="76" customWidth="1"/>
    <col min="2" max="2" width="13" style="76" customWidth="1"/>
    <col min="3" max="3" width="14.140625" style="76" customWidth="1"/>
    <col min="4" max="4" width="14.5703125" style="76" customWidth="1"/>
    <col min="5" max="5" width="14.28515625" style="76" customWidth="1"/>
    <col min="6" max="6" width="15.7109375" style="76" customWidth="1"/>
    <col min="7" max="7" width="13.140625" style="76" customWidth="1"/>
    <col min="8" max="9" width="14.85546875" style="76" customWidth="1"/>
    <col min="10" max="10" width="15" style="76" customWidth="1"/>
    <col min="11" max="11" width="19.140625" style="74" customWidth="1"/>
    <col min="12" max="12" width="17.5703125" style="85" customWidth="1"/>
    <col min="13" max="13" width="21.5703125" style="85" customWidth="1"/>
    <col min="14" max="22" width="14.85546875" style="85"/>
    <col min="23" max="16384" width="14.85546875" style="76"/>
  </cols>
  <sheetData>
    <row r="1" spans="1:22" x14ac:dyDescent="0.2">
      <c r="A1" s="85"/>
      <c r="B1" s="85"/>
      <c r="C1" s="85"/>
      <c r="D1" s="85"/>
      <c r="E1" s="85"/>
      <c r="F1" s="85"/>
      <c r="G1" s="85"/>
      <c r="H1" s="85"/>
      <c r="I1" s="85"/>
      <c r="J1" s="85"/>
    </row>
    <row r="2" spans="1:22" x14ac:dyDescent="0.2">
      <c r="A2" s="85"/>
      <c r="B2" s="85"/>
      <c r="C2" s="85"/>
      <c r="D2" s="85"/>
      <c r="E2" s="85"/>
      <c r="F2" s="85"/>
      <c r="G2" s="85"/>
      <c r="H2" s="85"/>
      <c r="I2" s="85"/>
      <c r="J2" s="85"/>
    </row>
    <row r="3" spans="1:22" x14ac:dyDescent="0.2">
      <c r="A3" s="85"/>
      <c r="B3" s="85"/>
      <c r="C3" s="85"/>
      <c r="D3" s="85"/>
      <c r="E3" s="85"/>
      <c r="F3" s="85"/>
      <c r="G3" s="85"/>
      <c r="H3" s="85"/>
      <c r="I3" s="85"/>
      <c r="J3" s="85"/>
    </row>
    <row r="4" spans="1:22" x14ac:dyDescent="0.2">
      <c r="A4" s="85"/>
      <c r="B4" s="85"/>
      <c r="C4" s="85"/>
      <c r="D4" s="85"/>
      <c r="E4" s="85"/>
      <c r="F4" s="85"/>
      <c r="G4" s="85"/>
      <c r="H4" s="85"/>
      <c r="I4" s="85"/>
      <c r="J4" s="85"/>
    </row>
    <row r="5" spans="1:22" x14ac:dyDescent="0.2">
      <c r="A5" s="85" t="s">
        <v>78</v>
      </c>
      <c r="B5" s="85"/>
      <c r="C5" s="85"/>
      <c r="D5" s="85"/>
      <c r="E5" s="85"/>
      <c r="F5" s="85"/>
      <c r="G5" s="85"/>
      <c r="H5" s="85"/>
      <c r="I5" s="85"/>
      <c r="J5" s="85"/>
    </row>
    <row r="6" spans="1:22" x14ac:dyDescent="0.2">
      <c r="A6" s="85"/>
      <c r="B6" s="85"/>
      <c r="C6" s="85"/>
      <c r="D6" s="85"/>
      <c r="E6" s="85"/>
      <c r="F6" s="85"/>
      <c r="G6" s="85"/>
      <c r="H6" s="85"/>
      <c r="I6" s="85"/>
      <c r="J6" s="85"/>
    </row>
    <row r="7" spans="1:22" x14ac:dyDescent="0.2">
      <c r="A7" s="85"/>
      <c r="B7" s="85"/>
      <c r="C7" s="85"/>
      <c r="D7" s="85"/>
      <c r="E7" s="85"/>
      <c r="F7" s="85"/>
      <c r="G7" s="85"/>
      <c r="H7" s="85"/>
      <c r="I7" s="85"/>
      <c r="J7" s="85"/>
    </row>
    <row r="8" spans="1:22" s="77" customFormat="1" ht="15.75" x14ac:dyDescent="0.25">
      <c r="A8" s="240" t="s">
        <v>129</v>
      </c>
      <c r="B8" s="240"/>
      <c r="C8" s="240"/>
      <c r="D8" s="240"/>
      <c r="E8" s="240"/>
      <c r="F8" s="240"/>
      <c r="G8" s="240"/>
      <c r="H8" s="240"/>
      <c r="I8" s="240"/>
      <c r="J8" s="240"/>
      <c r="K8" s="74"/>
      <c r="L8" s="85"/>
      <c r="M8" s="85"/>
      <c r="N8" s="87"/>
      <c r="O8" s="87"/>
      <c r="P8" s="87"/>
      <c r="Q8" s="87"/>
      <c r="R8" s="87"/>
      <c r="S8" s="87"/>
      <c r="T8" s="87"/>
      <c r="U8" s="87"/>
      <c r="V8" s="87"/>
    </row>
    <row r="9" spans="1:22" s="77" customFormat="1" ht="15.75" x14ac:dyDescent="0.25">
      <c r="A9" s="240" t="s">
        <v>83</v>
      </c>
      <c r="B9" s="240"/>
      <c r="C9" s="240"/>
      <c r="D9" s="240"/>
      <c r="E9" s="240"/>
      <c r="F9" s="240"/>
      <c r="G9" s="240"/>
      <c r="H9" s="240"/>
      <c r="I9" s="240"/>
      <c r="J9" s="240"/>
      <c r="K9" s="74"/>
      <c r="L9" s="85"/>
      <c r="M9" s="85"/>
      <c r="N9" s="87"/>
      <c r="O9" s="87"/>
      <c r="P9" s="87"/>
      <c r="Q9" s="87"/>
      <c r="R9" s="87"/>
      <c r="S9" s="87"/>
      <c r="T9" s="87"/>
      <c r="U9" s="87"/>
      <c r="V9" s="87"/>
    </row>
    <row r="10" spans="1:22" ht="13.5" thickBot="1" x14ac:dyDescent="0.25">
      <c r="A10" s="99"/>
      <c r="B10" s="85"/>
      <c r="C10" s="85"/>
      <c r="D10" s="85"/>
      <c r="E10" s="85"/>
      <c r="F10" s="85"/>
      <c r="G10" s="85"/>
      <c r="H10" s="85"/>
      <c r="I10" s="85"/>
      <c r="J10" s="85"/>
    </row>
    <row r="11" spans="1:22" ht="19.5" customHeight="1" x14ac:dyDescent="0.2">
      <c r="A11" s="100" t="s">
        <v>1</v>
      </c>
      <c r="B11" s="101" t="s">
        <v>2</v>
      </c>
      <c r="C11" s="101" t="s">
        <v>3</v>
      </c>
      <c r="D11" s="101" t="s">
        <v>4</v>
      </c>
      <c r="E11" s="101" t="s">
        <v>5</v>
      </c>
      <c r="F11" s="101" t="s">
        <v>6</v>
      </c>
      <c r="G11" s="101" t="s">
        <v>7</v>
      </c>
      <c r="H11" s="101" t="s">
        <v>8</v>
      </c>
      <c r="I11" s="101" t="s">
        <v>9</v>
      </c>
      <c r="J11" s="102" t="s">
        <v>10</v>
      </c>
    </row>
    <row r="12" spans="1:22" ht="20.100000000000001" customHeight="1" x14ac:dyDescent="0.25">
      <c r="A12" s="78" t="s">
        <v>284</v>
      </c>
      <c r="B12" s="21">
        <v>28228.952194900819</v>
      </c>
      <c r="C12" s="21">
        <v>1606870.6310441587</v>
      </c>
      <c r="D12" s="21">
        <v>763770.14879967342</v>
      </c>
      <c r="E12" s="21">
        <v>505558.82361133711</v>
      </c>
      <c r="F12" s="21">
        <v>43911.989109989401</v>
      </c>
      <c r="G12" s="21">
        <v>0</v>
      </c>
      <c r="H12" s="21">
        <v>148062.66350930132</v>
      </c>
      <c r="I12" s="21">
        <v>82109.791730639234</v>
      </c>
      <c r="J12" s="21">
        <v>3178512.9999999995</v>
      </c>
      <c r="K12" s="112"/>
      <c r="L12" s="108"/>
      <c r="M12" s="105"/>
      <c r="N12" s="95"/>
      <c r="O12" s="95"/>
    </row>
    <row r="13" spans="1:22" ht="20.100000000000001" customHeight="1" x14ac:dyDescent="0.25">
      <c r="A13" s="78" t="s">
        <v>12</v>
      </c>
      <c r="B13" s="21">
        <v>27147.914698682907</v>
      </c>
      <c r="C13" s="21">
        <v>17834.26625365363</v>
      </c>
      <c r="D13" s="21">
        <v>25676.777096169804</v>
      </c>
      <c r="E13" s="21">
        <v>15770.72528303499</v>
      </c>
      <c r="F13" s="21">
        <v>23553.316335435145</v>
      </c>
      <c r="G13" s="21">
        <v>43418.525897394633</v>
      </c>
      <c r="H13" s="21">
        <v>199063.97379664576</v>
      </c>
      <c r="I13" s="21">
        <v>28649.50063898314</v>
      </c>
      <c r="J13" s="22">
        <v>381115.00000000006</v>
      </c>
      <c r="K13" s="112"/>
      <c r="L13" s="108"/>
      <c r="M13" s="105"/>
      <c r="N13" s="95"/>
      <c r="O13" s="95"/>
    </row>
    <row r="14" spans="1:22" ht="20.100000000000001" customHeight="1" x14ac:dyDescent="0.25">
      <c r="A14" s="78" t="s">
        <v>13</v>
      </c>
      <c r="B14" s="21">
        <v>0</v>
      </c>
      <c r="C14" s="21">
        <v>0</v>
      </c>
      <c r="D14" s="21">
        <v>381</v>
      </c>
      <c r="E14" s="21">
        <v>212.58823529411765</v>
      </c>
      <c r="F14" s="21">
        <v>0</v>
      </c>
      <c r="G14" s="21">
        <v>2589.4117647058824</v>
      </c>
      <c r="H14" s="21">
        <v>0</v>
      </c>
      <c r="I14" s="21">
        <v>0</v>
      </c>
      <c r="J14" s="22">
        <v>3183</v>
      </c>
      <c r="K14" s="112"/>
      <c r="L14" s="108"/>
      <c r="M14" s="105"/>
      <c r="N14" s="95"/>
      <c r="O14" s="95"/>
    </row>
    <row r="15" spans="1:22" ht="20.100000000000001" customHeight="1" x14ac:dyDescent="0.25">
      <c r="A15" s="78" t="s">
        <v>14</v>
      </c>
      <c r="B15" s="21">
        <v>294.73010948025956</v>
      </c>
      <c r="C15" s="21">
        <v>1937.7263729145695</v>
      </c>
      <c r="D15" s="21">
        <v>740.42553647012028</v>
      </c>
      <c r="E15" s="21">
        <v>551.54170622807135</v>
      </c>
      <c r="F15" s="21">
        <v>403.6767938379881</v>
      </c>
      <c r="G15" s="21">
        <v>351.29615502343182</v>
      </c>
      <c r="H15" s="21">
        <v>303.96283049689043</v>
      </c>
      <c r="I15" s="21">
        <v>1114.6404955486689</v>
      </c>
      <c r="J15" s="22">
        <v>5697.9999999999991</v>
      </c>
      <c r="K15" s="112"/>
      <c r="L15" s="108"/>
      <c r="M15" s="105"/>
      <c r="N15" s="95"/>
      <c r="O15" s="95"/>
    </row>
    <row r="16" spans="1:22" ht="20.100000000000001" customHeight="1" x14ac:dyDescent="0.25">
      <c r="A16" s="78" t="s">
        <v>15</v>
      </c>
      <c r="B16" s="21">
        <v>195.01994061206702</v>
      </c>
      <c r="C16" s="21">
        <v>381.90502857889487</v>
      </c>
      <c r="D16" s="21">
        <v>11867.617846185243</v>
      </c>
      <c r="E16" s="21">
        <v>83.331135066826235</v>
      </c>
      <c r="F16" s="21">
        <v>36.920198464115316</v>
      </c>
      <c r="G16" s="21">
        <v>136.57977362556045</v>
      </c>
      <c r="H16" s="21">
        <v>51845.456050072084</v>
      </c>
      <c r="I16" s="21">
        <v>4756.1700273952165</v>
      </c>
      <c r="J16" s="22">
        <v>69303.000000000015</v>
      </c>
      <c r="K16" s="112"/>
      <c r="L16" s="108"/>
      <c r="M16" s="105"/>
      <c r="N16" s="95"/>
      <c r="O16" s="95"/>
    </row>
    <row r="17" spans="1:22" ht="20.100000000000001" customHeight="1" x14ac:dyDescent="0.25">
      <c r="A17" s="78" t="s">
        <v>16</v>
      </c>
      <c r="B17" s="21">
        <v>10918.097341629378</v>
      </c>
      <c r="C17" s="21">
        <v>2638.0018740632026</v>
      </c>
      <c r="D17" s="21">
        <v>5358.8172493361353</v>
      </c>
      <c r="E17" s="21">
        <v>22894.185894498194</v>
      </c>
      <c r="F17" s="21">
        <v>21385.272230290004</v>
      </c>
      <c r="G17" s="21">
        <v>20591.589833836697</v>
      </c>
      <c r="H17" s="21">
        <v>189910.67608676557</v>
      </c>
      <c r="I17" s="21">
        <v>12595.359489580853</v>
      </c>
      <c r="J17" s="22">
        <v>286292</v>
      </c>
      <c r="K17" s="112"/>
      <c r="L17" s="108"/>
      <c r="M17" s="105"/>
      <c r="N17" s="95"/>
      <c r="O17" s="95"/>
    </row>
    <row r="18" spans="1:22" ht="20.100000000000001" customHeight="1" x14ac:dyDescent="0.25">
      <c r="A18" s="78" t="s">
        <v>17</v>
      </c>
      <c r="B18" s="21">
        <v>432.73090199117377</v>
      </c>
      <c r="C18" s="21">
        <v>947.96888871052602</v>
      </c>
      <c r="D18" s="21">
        <v>6271.5851899129157</v>
      </c>
      <c r="E18" s="21">
        <v>696.62716774863782</v>
      </c>
      <c r="F18" s="21">
        <v>2998.7057317379576</v>
      </c>
      <c r="G18" s="21">
        <v>85868.715521672333</v>
      </c>
      <c r="H18" s="21">
        <v>73813.956220722408</v>
      </c>
      <c r="I18" s="21">
        <v>112221.71037750405</v>
      </c>
      <c r="J18" s="22">
        <v>283252</v>
      </c>
      <c r="K18" s="112"/>
      <c r="L18" s="108"/>
      <c r="M18" s="105"/>
      <c r="N18" s="95"/>
      <c r="O18" s="95"/>
    </row>
    <row r="19" spans="1:22" ht="20.100000000000001" customHeight="1" x14ac:dyDescent="0.25">
      <c r="A19" s="78" t="s">
        <v>18</v>
      </c>
      <c r="B19" s="21">
        <v>18.98751649243885</v>
      </c>
      <c r="C19" s="21">
        <v>0</v>
      </c>
      <c r="D19" s="21">
        <v>522.61633248730232</v>
      </c>
      <c r="E19" s="21">
        <v>0.81355932203389825</v>
      </c>
      <c r="F19" s="21">
        <v>169.99426619541177</v>
      </c>
      <c r="G19" s="21">
        <v>1547.8485471366139</v>
      </c>
      <c r="H19" s="21">
        <v>2811.6450761852984</v>
      </c>
      <c r="I19" s="21">
        <v>662.09470218090064</v>
      </c>
      <c r="J19" s="22">
        <v>5734</v>
      </c>
      <c r="K19" s="112"/>
      <c r="L19" s="108"/>
      <c r="M19" s="105"/>
      <c r="N19" s="95"/>
      <c r="O19" s="95"/>
    </row>
    <row r="20" spans="1:22" ht="20.100000000000001" customHeight="1" x14ac:dyDescent="0.25">
      <c r="A20" s="78" t="s">
        <v>19</v>
      </c>
      <c r="B20" s="21">
        <v>3971.5429728912145</v>
      </c>
      <c r="C20" s="21">
        <v>771.66245392416977</v>
      </c>
      <c r="D20" s="21">
        <v>9995.2820278288036</v>
      </c>
      <c r="E20" s="21">
        <v>749.64444356460342</v>
      </c>
      <c r="F20" s="21">
        <v>9318.2355334650601</v>
      </c>
      <c r="G20" s="21">
        <v>25366.30713871562</v>
      </c>
      <c r="H20" s="21">
        <v>153671.02613786617</v>
      </c>
      <c r="I20" s="21">
        <v>2345.2992917443844</v>
      </c>
      <c r="J20" s="22">
        <v>206189.00000000003</v>
      </c>
      <c r="K20" s="112"/>
      <c r="L20" s="108"/>
      <c r="M20" s="105"/>
      <c r="N20" s="95"/>
      <c r="O20" s="95"/>
    </row>
    <row r="21" spans="1:22" ht="20.100000000000001" customHeight="1" x14ac:dyDescent="0.25">
      <c r="A21" s="78" t="s">
        <v>90</v>
      </c>
      <c r="B21" s="21">
        <v>856.78585666891581</v>
      </c>
      <c r="C21" s="21">
        <v>0</v>
      </c>
      <c r="D21" s="21">
        <v>17.666666666666668</v>
      </c>
      <c r="E21" s="21">
        <v>669.54747666441745</v>
      </c>
      <c r="F21" s="21">
        <v>0</v>
      </c>
      <c r="G21" s="21">
        <v>0</v>
      </c>
      <c r="H21" s="21">
        <v>0</v>
      </c>
      <c r="I21" s="21">
        <v>0</v>
      </c>
      <c r="J21" s="22">
        <v>1544</v>
      </c>
      <c r="K21" s="112"/>
      <c r="L21" s="108"/>
      <c r="M21" s="105"/>
      <c r="N21" s="95"/>
      <c r="O21" s="95"/>
    </row>
    <row r="22" spans="1:22" s="71" customFormat="1" ht="20.100000000000001" customHeight="1" x14ac:dyDescent="0.25">
      <c r="A22" s="78" t="s">
        <v>20</v>
      </c>
      <c r="B22" s="21">
        <v>14839.154831963297</v>
      </c>
      <c r="C22" s="21">
        <v>14984.054179334731</v>
      </c>
      <c r="D22" s="21">
        <v>2281.5248683316358</v>
      </c>
      <c r="E22" s="21">
        <v>27049.973590356763</v>
      </c>
      <c r="F22" s="21">
        <v>4477.2284499713169</v>
      </c>
      <c r="G22" s="21">
        <v>3684.7843703133935</v>
      </c>
      <c r="H22" s="21">
        <v>36273.315655483282</v>
      </c>
      <c r="I22" s="21">
        <v>3132.9640542455809</v>
      </c>
      <c r="J22" s="22">
        <v>106723</v>
      </c>
      <c r="K22" s="112"/>
      <c r="L22" s="108"/>
      <c r="M22" s="105"/>
      <c r="N22" s="95"/>
      <c r="O22" s="95"/>
      <c r="P22" s="106"/>
      <c r="Q22" s="106"/>
      <c r="R22" s="106"/>
      <c r="S22" s="106"/>
      <c r="T22" s="106"/>
      <c r="U22" s="106"/>
      <c r="V22" s="106"/>
    </row>
    <row r="23" spans="1:22" s="71" customFormat="1" ht="20.100000000000001" customHeight="1" x14ac:dyDescent="0.25">
      <c r="A23" s="78" t="s">
        <v>21</v>
      </c>
      <c r="B23" s="21">
        <v>991.85907182902827</v>
      </c>
      <c r="C23" s="21">
        <v>10378.949924391087</v>
      </c>
      <c r="D23" s="21">
        <v>575.657756319246</v>
      </c>
      <c r="E23" s="21">
        <v>1664.9453629772611</v>
      </c>
      <c r="F23" s="21">
        <v>14377.364749535573</v>
      </c>
      <c r="G23" s="21">
        <v>6666.7853832014935</v>
      </c>
      <c r="H23" s="21">
        <v>209.06858219317974</v>
      </c>
      <c r="I23" s="21">
        <v>18372.369169553134</v>
      </c>
      <c r="J23" s="22">
        <v>53237</v>
      </c>
      <c r="K23" s="112"/>
      <c r="L23" s="108"/>
      <c r="M23" s="105"/>
      <c r="N23" s="95"/>
      <c r="O23" s="95"/>
      <c r="P23" s="106"/>
      <c r="Q23" s="106"/>
      <c r="R23" s="106"/>
      <c r="S23" s="106"/>
      <c r="T23" s="106"/>
      <c r="U23" s="106"/>
      <c r="V23" s="106"/>
    </row>
    <row r="24" spans="1:22" s="71" customFormat="1" ht="20.100000000000001" customHeight="1" x14ac:dyDescent="0.25">
      <c r="A24" s="78" t="s">
        <v>22</v>
      </c>
      <c r="B24" s="21">
        <v>0</v>
      </c>
      <c r="C24" s="21">
        <v>0</v>
      </c>
      <c r="D24" s="21">
        <v>27.332615715823469</v>
      </c>
      <c r="E24" s="21">
        <v>38630.455879197732</v>
      </c>
      <c r="F24" s="21">
        <v>179.0785776788195</v>
      </c>
      <c r="G24" s="21">
        <v>1168.2035534108359</v>
      </c>
      <c r="H24" s="21">
        <v>449.92937399678971</v>
      </c>
      <c r="I24" s="21">
        <v>0</v>
      </c>
      <c r="J24" s="22">
        <v>40455</v>
      </c>
      <c r="K24" s="112"/>
      <c r="L24" s="108"/>
      <c r="M24" s="105"/>
      <c r="N24" s="95"/>
      <c r="O24" s="95"/>
      <c r="P24" s="106"/>
      <c r="Q24" s="106"/>
      <c r="R24" s="106"/>
      <c r="S24" s="106"/>
      <c r="T24" s="106"/>
      <c r="U24" s="106"/>
      <c r="V24" s="106"/>
    </row>
    <row r="25" spans="1:22" s="71" customFormat="1" ht="20.100000000000001" customHeight="1" x14ac:dyDescent="0.25">
      <c r="A25" s="78" t="s">
        <v>23</v>
      </c>
      <c r="B25" s="21">
        <v>6650.05851021735</v>
      </c>
      <c r="C25" s="21">
        <v>12948.651487770718</v>
      </c>
      <c r="D25" s="21">
        <v>1860.2670947513593</v>
      </c>
      <c r="E25" s="21">
        <v>10834.815732571653</v>
      </c>
      <c r="F25" s="21">
        <v>17371.806540352998</v>
      </c>
      <c r="G25" s="21">
        <v>10306.83553255673</v>
      </c>
      <c r="H25" s="21">
        <v>1179.119324487674</v>
      </c>
      <c r="I25" s="21">
        <v>6117.4457772915166</v>
      </c>
      <c r="J25" s="22">
        <v>67269</v>
      </c>
      <c r="K25" s="112"/>
      <c r="L25" s="108"/>
      <c r="M25" s="105"/>
      <c r="N25" s="95"/>
      <c r="O25" s="95"/>
      <c r="P25" s="106"/>
      <c r="Q25" s="106"/>
      <c r="R25" s="106"/>
      <c r="S25" s="106"/>
      <c r="T25" s="106"/>
      <c r="U25" s="106"/>
      <c r="V25" s="106"/>
    </row>
    <row r="26" spans="1:22" s="71" customFormat="1" ht="20.100000000000001" customHeight="1" x14ac:dyDescent="0.25">
      <c r="A26" s="78" t="s">
        <v>24</v>
      </c>
      <c r="B26" s="21">
        <v>52307.719706400487</v>
      </c>
      <c r="C26" s="21">
        <v>37833.870675581173</v>
      </c>
      <c r="D26" s="21">
        <v>41930.231391308713</v>
      </c>
      <c r="E26" s="21">
        <v>92723.337684040249</v>
      </c>
      <c r="F26" s="21">
        <v>28522.886153590327</v>
      </c>
      <c r="G26" s="21">
        <v>10326.6462815833</v>
      </c>
      <c r="H26" s="21">
        <v>26710.288022548237</v>
      </c>
      <c r="I26" s="21">
        <v>17203.020084947515</v>
      </c>
      <c r="J26" s="22">
        <v>307558</v>
      </c>
      <c r="K26" s="112"/>
      <c r="L26" s="108"/>
      <c r="M26" s="105"/>
      <c r="N26" s="95"/>
      <c r="O26" s="95"/>
      <c r="P26" s="106"/>
      <c r="Q26" s="106"/>
      <c r="R26" s="106"/>
      <c r="S26" s="106"/>
      <c r="T26" s="106"/>
      <c r="U26" s="106"/>
      <c r="V26" s="106"/>
    </row>
    <row r="27" spans="1:22" s="71" customFormat="1" ht="20.100000000000001" customHeight="1" x14ac:dyDescent="0.25">
      <c r="A27" s="78" t="s">
        <v>91</v>
      </c>
      <c r="B27" s="21">
        <v>0</v>
      </c>
      <c r="C27" s="21">
        <v>607.77214101491722</v>
      </c>
      <c r="D27" s="21">
        <v>2.8830689407096814</v>
      </c>
      <c r="E27" s="21">
        <v>4.2507328678855165</v>
      </c>
      <c r="F27" s="21">
        <v>1293.5020820489642</v>
      </c>
      <c r="G27" s="21">
        <v>23.380035026269702</v>
      </c>
      <c r="H27" s="21">
        <v>0</v>
      </c>
      <c r="I27" s="21">
        <v>1076.2119401012537</v>
      </c>
      <c r="J27" s="22">
        <v>3008</v>
      </c>
      <c r="K27" s="112"/>
      <c r="L27" s="108"/>
      <c r="M27" s="105"/>
      <c r="N27" s="95"/>
      <c r="O27" s="95"/>
      <c r="P27" s="106"/>
      <c r="Q27" s="106"/>
      <c r="R27" s="106"/>
      <c r="S27" s="106"/>
      <c r="T27" s="106"/>
      <c r="U27" s="106"/>
      <c r="V27" s="106"/>
    </row>
    <row r="28" spans="1:22" s="71" customFormat="1" ht="20.100000000000001" customHeight="1" x14ac:dyDescent="0.25">
      <c r="A28" s="78" t="s">
        <v>25</v>
      </c>
      <c r="B28" s="21">
        <v>9407.8150047416893</v>
      </c>
      <c r="C28" s="21">
        <v>1988.9265667863165</v>
      </c>
      <c r="D28" s="21">
        <v>10100.319114682748</v>
      </c>
      <c r="E28" s="21">
        <v>5773.0830339150289</v>
      </c>
      <c r="F28" s="21">
        <v>4445.3905757575058</v>
      </c>
      <c r="G28" s="21">
        <v>6115.7750183532826</v>
      </c>
      <c r="H28" s="21">
        <v>11802.592349904829</v>
      </c>
      <c r="I28" s="21">
        <v>626.09833585860224</v>
      </c>
      <c r="J28" s="22">
        <v>50260</v>
      </c>
      <c r="K28" s="112"/>
      <c r="L28" s="108"/>
      <c r="M28" s="105"/>
      <c r="N28" s="95"/>
      <c r="O28" s="95"/>
      <c r="P28" s="106"/>
      <c r="Q28" s="106"/>
      <c r="R28" s="106"/>
      <c r="S28" s="106"/>
      <c r="T28" s="106"/>
      <c r="U28" s="106"/>
      <c r="V28" s="106"/>
    </row>
    <row r="29" spans="1:22" s="71" customFormat="1" ht="20.100000000000001" customHeight="1" x14ac:dyDescent="0.25">
      <c r="A29" s="78" t="s">
        <v>26</v>
      </c>
      <c r="B29" s="21">
        <v>0</v>
      </c>
      <c r="C29" s="21">
        <v>0</v>
      </c>
      <c r="D29" s="21">
        <v>69.283018867924525</v>
      </c>
      <c r="E29" s="21">
        <v>2655.7169811320755</v>
      </c>
      <c r="F29" s="21">
        <v>0</v>
      </c>
      <c r="G29" s="21">
        <v>0</v>
      </c>
      <c r="H29" s="21">
        <v>0</v>
      </c>
      <c r="I29" s="21">
        <v>0</v>
      </c>
      <c r="J29" s="22">
        <v>2725</v>
      </c>
      <c r="K29" s="112"/>
      <c r="L29" s="108"/>
      <c r="M29" s="105"/>
      <c r="N29" s="95"/>
      <c r="O29" s="95"/>
      <c r="P29" s="106"/>
      <c r="Q29" s="106"/>
      <c r="R29" s="106"/>
      <c r="S29" s="106"/>
      <c r="T29" s="106"/>
      <c r="U29" s="106"/>
      <c r="V29" s="106"/>
    </row>
    <row r="30" spans="1:22" s="71" customFormat="1" ht="20.100000000000001" customHeight="1" x14ac:dyDescent="0.25">
      <c r="A30" s="78" t="s">
        <v>27</v>
      </c>
      <c r="B30" s="21">
        <v>5772.3635378557992</v>
      </c>
      <c r="C30" s="21">
        <v>10630.558669025628</v>
      </c>
      <c r="D30" s="21">
        <v>5556.9729514961173</v>
      </c>
      <c r="E30" s="21">
        <v>8688.30920476553</v>
      </c>
      <c r="F30" s="21">
        <v>17637.810224886856</v>
      </c>
      <c r="G30" s="21">
        <v>4858.2296189436111</v>
      </c>
      <c r="H30" s="21">
        <v>11394.317149831943</v>
      </c>
      <c r="I30" s="21">
        <v>7311.4386431945177</v>
      </c>
      <c r="J30" s="22">
        <v>71850</v>
      </c>
      <c r="K30" s="112"/>
      <c r="L30" s="108"/>
      <c r="M30" s="105"/>
      <c r="N30" s="95"/>
      <c r="O30" s="95"/>
      <c r="P30" s="106"/>
      <c r="Q30" s="106"/>
      <c r="R30" s="106"/>
      <c r="S30" s="106"/>
      <c r="T30" s="106"/>
      <c r="U30" s="106"/>
      <c r="V30" s="106"/>
    </row>
    <row r="31" spans="1:22" s="71" customFormat="1" ht="20.100000000000001" customHeight="1" x14ac:dyDescent="0.25">
      <c r="A31" s="78" t="s">
        <v>28</v>
      </c>
      <c r="B31" s="21">
        <v>1055.2880170051596</v>
      </c>
      <c r="C31" s="21">
        <v>428.94547684870457</v>
      </c>
      <c r="D31" s="21">
        <v>1164.5451943504336</v>
      </c>
      <c r="E31" s="21">
        <v>2391.2945542760208</v>
      </c>
      <c r="F31" s="21">
        <v>943.69710078841558</v>
      </c>
      <c r="G31" s="21">
        <v>2037.4258874377249</v>
      </c>
      <c r="H31" s="21">
        <v>9425.6184607696177</v>
      </c>
      <c r="I31" s="21">
        <v>187.18530852392223</v>
      </c>
      <c r="J31" s="22">
        <v>17634</v>
      </c>
      <c r="K31" s="112"/>
      <c r="L31" s="108"/>
      <c r="M31" s="105"/>
      <c r="N31" s="95"/>
      <c r="O31" s="95"/>
      <c r="P31" s="106"/>
      <c r="Q31" s="106"/>
      <c r="R31" s="106"/>
      <c r="S31" s="106"/>
      <c r="T31" s="106"/>
      <c r="U31" s="106"/>
      <c r="V31" s="106"/>
    </row>
    <row r="32" spans="1:22" s="71" customFormat="1" ht="20.100000000000001" customHeight="1" x14ac:dyDescent="0.25">
      <c r="A32" s="78" t="s">
        <v>29</v>
      </c>
      <c r="B32" s="21">
        <v>4777.8134895484254</v>
      </c>
      <c r="C32" s="21">
        <v>0</v>
      </c>
      <c r="D32" s="21">
        <v>2634.6562749556242</v>
      </c>
      <c r="E32" s="21">
        <v>8016.4390081908468</v>
      </c>
      <c r="F32" s="21">
        <v>12673.463153710742</v>
      </c>
      <c r="G32" s="21">
        <v>2863.7899368821709</v>
      </c>
      <c r="H32" s="21">
        <v>34100.329502228444</v>
      </c>
      <c r="I32" s="21">
        <v>13.508634483737556</v>
      </c>
      <c r="J32" s="22">
        <v>65079.999999999993</v>
      </c>
      <c r="K32" s="112"/>
      <c r="L32" s="108"/>
      <c r="M32" s="105"/>
      <c r="N32" s="95"/>
      <c r="O32" s="95"/>
      <c r="P32" s="106"/>
      <c r="Q32" s="106"/>
      <c r="R32" s="106"/>
      <c r="S32" s="106"/>
      <c r="T32" s="106"/>
      <c r="U32" s="106"/>
      <c r="V32" s="106"/>
    </row>
    <row r="33" spans="1:22" s="71" customFormat="1" ht="20.100000000000001" customHeight="1" x14ac:dyDescent="0.25">
      <c r="A33" s="78" t="s">
        <v>30</v>
      </c>
      <c r="B33" s="21">
        <v>599.50475438343449</v>
      </c>
      <c r="C33" s="21">
        <v>50.665951921129476</v>
      </c>
      <c r="D33" s="21">
        <v>162.01653190621596</v>
      </c>
      <c r="E33" s="21">
        <v>1177.4392670349371</v>
      </c>
      <c r="F33" s="21">
        <v>4602.2107423604375</v>
      </c>
      <c r="G33" s="21">
        <v>309.89681342379356</v>
      </c>
      <c r="H33" s="21">
        <v>70.491937943130196</v>
      </c>
      <c r="I33" s="21">
        <v>86.774001026921951</v>
      </c>
      <c r="J33" s="22">
        <v>7059</v>
      </c>
      <c r="K33" s="112"/>
      <c r="L33" s="108"/>
      <c r="M33" s="105"/>
      <c r="N33" s="95"/>
      <c r="O33" s="95"/>
      <c r="P33" s="106"/>
      <c r="Q33" s="106"/>
      <c r="R33" s="106"/>
      <c r="S33" s="106"/>
      <c r="T33" s="106"/>
      <c r="U33" s="106"/>
      <c r="V33" s="106"/>
    </row>
    <row r="34" spans="1:22" s="71" customFormat="1" ht="20.100000000000001" customHeight="1" x14ac:dyDescent="0.25">
      <c r="A34" s="78" t="s">
        <v>31</v>
      </c>
      <c r="B34" s="21">
        <v>606.72025141231381</v>
      </c>
      <c r="C34" s="21">
        <v>39.842506101905116</v>
      </c>
      <c r="D34" s="21">
        <v>1.7635696076958163</v>
      </c>
      <c r="E34" s="21">
        <v>14751.317227746596</v>
      </c>
      <c r="F34" s="21">
        <v>514.48951720077912</v>
      </c>
      <c r="G34" s="21">
        <v>1.9441283896242261</v>
      </c>
      <c r="H34" s="21">
        <v>22.886993898743597</v>
      </c>
      <c r="I34" s="21">
        <v>116.03580564234186</v>
      </c>
      <c r="J34" s="22">
        <v>16054.999999999998</v>
      </c>
      <c r="K34" s="112"/>
      <c r="L34" s="108"/>
      <c r="M34" s="105"/>
      <c r="N34" s="95"/>
      <c r="O34" s="95"/>
      <c r="P34" s="106"/>
      <c r="Q34" s="106"/>
      <c r="R34" s="106"/>
      <c r="S34" s="106"/>
      <c r="T34" s="106"/>
      <c r="U34" s="106"/>
      <c r="V34" s="106"/>
    </row>
    <row r="35" spans="1:22" s="71" customFormat="1" ht="20.100000000000001" customHeight="1" x14ac:dyDescent="0.25">
      <c r="A35" s="78" t="s">
        <v>32</v>
      </c>
      <c r="B35" s="21">
        <v>56.146295013440302</v>
      </c>
      <c r="C35" s="21">
        <v>1.9073170731707316</v>
      </c>
      <c r="D35" s="21">
        <v>0</v>
      </c>
      <c r="E35" s="21">
        <v>8842.8677316998528</v>
      </c>
      <c r="F35" s="21">
        <v>656.49131976812168</v>
      </c>
      <c r="G35" s="21">
        <v>65.193234404127267</v>
      </c>
      <c r="H35" s="21">
        <v>27.830687407140417</v>
      </c>
      <c r="I35" s="21">
        <v>29.563414634146341</v>
      </c>
      <c r="J35" s="22">
        <v>9680</v>
      </c>
      <c r="K35" s="112"/>
      <c r="L35" s="108"/>
      <c r="M35" s="105"/>
      <c r="N35" s="95"/>
      <c r="O35" s="95"/>
      <c r="P35" s="106"/>
      <c r="Q35" s="106"/>
      <c r="R35" s="106"/>
      <c r="S35" s="106"/>
      <c r="T35" s="106"/>
      <c r="U35" s="106"/>
      <c r="V35" s="106"/>
    </row>
    <row r="36" spans="1:22" s="71" customFormat="1" ht="20.100000000000001" customHeight="1" x14ac:dyDescent="0.25">
      <c r="A36" s="78" t="s">
        <v>33</v>
      </c>
      <c r="B36" s="21">
        <v>2.2363038421432582</v>
      </c>
      <c r="C36" s="21">
        <v>0</v>
      </c>
      <c r="D36" s="21">
        <v>32.31698724723455</v>
      </c>
      <c r="E36" s="21">
        <v>3328.6451180919721</v>
      </c>
      <c r="F36" s="21">
        <v>37.312101010899141</v>
      </c>
      <c r="G36" s="21">
        <v>61.3142834879662</v>
      </c>
      <c r="H36" s="21">
        <v>7.0989010989010994</v>
      </c>
      <c r="I36" s="21">
        <v>1.076305220883534</v>
      </c>
      <c r="J36" s="22">
        <v>3470</v>
      </c>
      <c r="K36" s="112"/>
      <c r="L36" s="108"/>
      <c r="M36" s="105"/>
      <c r="N36" s="95"/>
      <c r="O36" s="95"/>
      <c r="P36" s="106"/>
      <c r="Q36" s="106"/>
      <c r="R36" s="106"/>
      <c r="S36" s="106"/>
      <c r="T36" s="106"/>
      <c r="U36" s="106"/>
      <c r="V36" s="106"/>
    </row>
    <row r="37" spans="1:22" s="71" customFormat="1" ht="20.100000000000001" customHeight="1" x14ac:dyDescent="0.25">
      <c r="A37" s="78" t="s">
        <v>34</v>
      </c>
      <c r="B37" s="21">
        <v>293.56291355279978</v>
      </c>
      <c r="C37" s="21">
        <v>49.056394441208937</v>
      </c>
      <c r="D37" s="21">
        <v>178.5646693051151</v>
      </c>
      <c r="E37" s="21">
        <v>127.769770793443</v>
      </c>
      <c r="F37" s="21">
        <v>6968.4348152261209</v>
      </c>
      <c r="G37" s="21">
        <v>448.65687940904434</v>
      </c>
      <c r="H37" s="21">
        <v>2566.4876634058091</v>
      </c>
      <c r="I37" s="21">
        <v>218.46689386645778</v>
      </c>
      <c r="J37" s="22">
        <v>10851</v>
      </c>
      <c r="K37" s="112"/>
      <c r="L37" s="108"/>
      <c r="M37" s="105"/>
      <c r="N37" s="95"/>
      <c r="O37" s="95"/>
      <c r="P37" s="106"/>
      <c r="Q37" s="106"/>
      <c r="R37" s="106"/>
      <c r="S37" s="106"/>
      <c r="T37" s="106"/>
      <c r="U37" s="106"/>
      <c r="V37" s="106"/>
    </row>
    <row r="38" spans="1:22" s="71" customFormat="1" ht="20.100000000000001" customHeight="1" x14ac:dyDescent="0.25">
      <c r="A38" s="78" t="s">
        <v>84</v>
      </c>
      <c r="B38" s="21">
        <v>0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2">
        <v>0</v>
      </c>
      <c r="K38" s="112"/>
      <c r="L38" s="108"/>
      <c r="M38" s="105"/>
      <c r="N38" s="95"/>
      <c r="O38" s="95"/>
      <c r="P38" s="106"/>
      <c r="Q38" s="106"/>
      <c r="R38" s="106"/>
      <c r="S38" s="106"/>
      <c r="T38" s="106"/>
      <c r="U38" s="106"/>
      <c r="V38" s="106"/>
    </row>
    <row r="39" spans="1:22" s="71" customFormat="1" ht="20.100000000000001" customHeight="1" x14ac:dyDescent="0.25">
      <c r="A39" s="78" t="s">
        <v>36</v>
      </c>
      <c r="B39" s="21">
        <v>0</v>
      </c>
      <c r="C39" s="21">
        <v>346.40277777777777</v>
      </c>
      <c r="D39" s="21">
        <v>430.93528368794324</v>
      </c>
      <c r="E39" s="21">
        <v>13425.309307623118</v>
      </c>
      <c r="F39" s="21">
        <v>616.6130481242526</v>
      </c>
      <c r="G39" s="21">
        <v>1806.3611211566113</v>
      </c>
      <c r="H39" s="21">
        <v>930.06350250780611</v>
      </c>
      <c r="I39" s="21">
        <v>5.3149591224903707</v>
      </c>
      <c r="J39" s="22">
        <v>17561</v>
      </c>
      <c r="K39" s="112"/>
      <c r="L39" s="108"/>
      <c r="M39" s="105"/>
      <c r="N39" s="95"/>
      <c r="O39" s="95"/>
      <c r="P39" s="106"/>
      <c r="Q39" s="106"/>
      <c r="R39" s="106"/>
      <c r="S39" s="106"/>
      <c r="T39" s="106"/>
      <c r="U39" s="106"/>
      <c r="V39" s="106"/>
    </row>
    <row r="40" spans="1:22" s="71" customFormat="1" ht="20.100000000000001" customHeight="1" x14ac:dyDescent="0.25">
      <c r="A40" s="78" t="s">
        <v>37</v>
      </c>
      <c r="B40" s="21">
        <v>5.7554772337588105</v>
      </c>
      <c r="C40" s="21">
        <v>0</v>
      </c>
      <c r="D40" s="21">
        <v>0</v>
      </c>
      <c r="E40" s="21">
        <v>3546.1591399337208</v>
      </c>
      <c r="F40" s="21">
        <v>108.73726657837193</v>
      </c>
      <c r="G40" s="21">
        <v>18.142360402310757</v>
      </c>
      <c r="H40" s="21">
        <v>621.21575435937154</v>
      </c>
      <c r="I40" s="21">
        <v>80.990001492466433</v>
      </c>
      <c r="J40" s="22">
        <v>4381</v>
      </c>
      <c r="K40" s="112"/>
      <c r="L40" s="108"/>
      <c r="M40" s="105"/>
      <c r="N40" s="95"/>
      <c r="O40" s="95"/>
      <c r="P40" s="106"/>
      <c r="Q40" s="106"/>
      <c r="R40" s="106"/>
      <c r="S40" s="106"/>
      <c r="T40" s="106"/>
      <c r="U40" s="106"/>
      <c r="V40" s="106"/>
    </row>
    <row r="41" spans="1:22" s="71" customFormat="1" ht="20.100000000000001" customHeight="1" x14ac:dyDescent="0.25">
      <c r="A41" s="78" t="s">
        <v>38</v>
      </c>
      <c r="B41" s="21">
        <v>348.29277833298067</v>
      </c>
      <c r="C41" s="21">
        <v>0</v>
      </c>
      <c r="D41" s="21">
        <v>1.0336134453781511</v>
      </c>
      <c r="E41" s="21">
        <v>1360.47432400036</v>
      </c>
      <c r="F41" s="21">
        <v>51.864666666666665</v>
      </c>
      <c r="G41" s="21">
        <v>0</v>
      </c>
      <c r="H41" s="21">
        <v>0</v>
      </c>
      <c r="I41" s="21">
        <v>11.334617554614743</v>
      </c>
      <c r="J41" s="22">
        <v>1773.0000000000002</v>
      </c>
      <c r="K41" s="112"/>
      <c r="L41" s="108"/>
      <c r="M41" s="105"/>
      <c r="N41" s="95"/>
      <c r="O41" s="95"/>
      <c r="P41" s="106"/>
      <c r="Q41" s="106"/>
      <c r="R41" s="106"/>
      <c r="S41" s="106"/>
      <c r="T41" s="106"/>
      <c r="U41" s="106"/>
      <c r="V41" s="106"/>
    </row>
    <row r="42" spans="1:22" s="71" customFormat="1" ht="20.100000000000001" customHeight="1" x14ac:dyDescent="0.25">
      <c r="A42" s="78" t="s">
        <v>39</v>
      </c>
      <c r="B42" s="21">
        <v>0</v>
      </c>
      <c r="C42" s="21">
        <v>0</v>
      </c>
      <c r="D42" s="21">
        <v>0</v>
      </c>
      <c r="E42" s="21">
        <v>6365.7581066414914</v>
      </c>
      <c r="F42" s="21">
        <v>39.279244801632863</v>
      </c>
      <c r="G42" s="21">
        <v>0</v>
      </c>
      <c r="H42" s="21">
        <v>1.962648556876061</v>
      </c>
      <c r="I42" s="21">
        <v>0</v>
      </c>
      <c r="J42" s="22">
        <v>6407</v>
      </c>
      <c r="K42" s="112"/>
      <c r="L42" s="108"/>
      <c r="M42" s="105"/>
      <c r="N42" s="95"/>
      <c r="O42" s="95"/>
      <c r="P42" s="106"/>
      <c r="Q42" s="106"/>
      <c r="R42" s="106"/>
      <c r="S42" s="106"/>
      <c r="T42" s="106"/>
      <c r="U42" s="106"/>
      <c r="V42" s="106"/>
    </row>
    <row r="43" spans="1:22" s="71" customFormat="1" ht="20.100000000000001" customHeight="1" x14ac:dyDescent="0.25">
      <c r="A43" s="78" t="s">
        <v>40</v>
      </c>
      <c r="B43" s="21">
        <v>0</v>
      </c>
      <c r="C43" s="21">
        <v>0</v>
      </c>
      <c r="D43" s="21">
        <v>0</v>
      </c>
      <c r="E43" s="21">
        <v>1474</v>
      </c>
      <c r="F43" s="21">
        <v>0</v>
      </c>
      <c r="G43" s="21">
        <v>0</v>
      </c>
      <c r="H43" s="21">
        <v>0</v>
      </c>
      <c r="I43" s="21">
        <v>0</v>
      </c>
      <c r="J43" s="22">
        <v>1474</v>
      </c>
      <c r="K43" s="112"/>
      <c r="L43" s="108"/>
      <c r="M43" s="105"/>
      <c r="N43" s="95"/>
      <c r="O43" s="95"/>
      <c r="P43" s="106"/>
      <c r="Q43" s="106"/>
      <c r="R43" s="106"/>
      <c r="S43" s="106"/>
      <c r="T43" s="106"/>
      <c r="U43" s="106"/>
      <c r="V43" s="106"/>
    </row>
    <row r="44" spans="1:22" s="71" customFormat="1" ht="20.100000000000001" customHeight="1" x14ac:dyDescent="0.25">
      <c r="A44" s="78" t="s">
        <v>41</v>
      </c>
      <c r="B44" s="21">
        <v>1716.9181774452964</v>
      </c>
      <c r="C44" s="21">
        <v>331.11121712778362</v>
      </c>
      <c r="D44" s="21">
        <v>872.99941025540886</v>
      </c>
      <c r="E44" s="21">
        <v>258.23159570436519</v>
      </c>
      <c r="F44" s="21">
        <v>1007.1993305855642</v>
      </c>
      <c r="G44" s="21">
        <v>1297.1412506457496</v>
      </c>
      <c r="H44" s="21">
        <v>1921.8457608655833</v>
      </c>
      <c r="I44" s="21">
        <v>1636.553257370249</v>
      </c>
      <c r="J44" s="22">
        <v>9042</v>
      </c>
      <c r="K44" s="112"/>
      <c r="L44" s="108"/>
      <c r="M44" s="105"/>
      <c r="N44" s="95"/>
      <c r="O44" s="95"/>
      <c r="P44" s="106"/>
      <c r="Q44" s="106"/>
      <c r="R44" s="106"/>
      <c r="S44" s="106"/>
      <c r="T44" s="106"/>
      <c r="U44" s="106"/>
      <c r="V44" s="106"/>
    </row>
    <row r="45" spans="1:22" s="71" customFormat="1" ht="20.100000000000001" customHeight="1" x14ac:dyDescent="0.25">
      <c r="A45" s="78" t="s">
        <v>43</v>
      </c>
      <c r="B45" s="21">
        <v>0</v>
      </c>
      <c r="C45" s="21">
        <v>0</v>
      </c>
      <c r="D45" s="21">
        <v>0</v>
      </c>
      <c r="E45" s="21">
        <v>1920</v>
      </c>
      <c r="F45" s="21">
        <v>0</v>
      </c>
      <c r="G45" s="21">
        <v>0</v>
      </c>
      <c r="H45" s="21">
        <v>0</v>
      </c>
      <c r="I45" s="21">
        <v>0</v>
      </c>
      <c r="J45" s="22">
        <v>1920</v>
      </c>
      <c r="K45" s="112"/>
      <c r="L45" s="108"/>
      <c r="M45" s="105"/>
      <c r="N45" s="95"/>
      <c r="O45" s="95"/>
      <c r="P45" s="106"/>
      <c r="Q45" s="106"/>
      <c r="R45" s="106"/>
      <c r="S45" s="106"/>
      <c r="T45" s="106"/>
      <c r="U45" s="106"/>
      <c r="V45" s="106"/>
    </row>
    <row r="46" spans="1:22" s="71" customFormat="1" ht="20.100000000000001" customHeight="1" x14ac:dyDescent="0.25">
      <c r="A46" s="78" t="s">
        <v>44</v>
      </c>
      <c r="B46" s="21">
        <v>1087.4428593542832</v>
      </c>
      <c r="C46" s="21">
        <v>0</v>
      </c>
      <c r="D46" s="21">
        <v>795.80565177459198</v>
      </c>
      <c r="E46" s="21">
        <v>143.33598452505649</v>
      </c>
      <c r="F46" s="21">
        <v>0</v>
      </c>
      <c r="G46" s="21">
        <v>0</v>
      </c>
      <c r="H46" s="21">
        <v>79.415504346068332</v>
      </c>
      <c r="I46" s="21">
        <v>0</v>
      </c>
      <c r="J46" s="22">
        <v>2106</v>
      </c>
      <c r="K46" s="112"/>
      <c r="L46" s="108"/>
      <c r="M46" s="105"/>
      <c r="N46" s="95"/>
      <c r="O46" s="95"/>
      <c r="P46" s="106"/>
      <c r="Q46" s="106"/>
      <c r="R46" s="106"/>
      <c r="S46" s="106"/>
      <c r="T46" s="106"/>
      <c r="U46" s="106"/>
      <c r="V46" s="106"/>
    </row>
    <row r="47" spans="1:22" s="71" customFormat="1" ht="20.100000000000001" customHeight="1" x14ac:dyDescent="0.25">
      <c r="A47" s="78" t="s">
        <v>93</v>
      </c>
      <c r="B47" s="21">
        <v>462.01481025803247</v>
      </c>
      <c r="C47" s="21">
        <v>0</v>
      </c>
      <c r="D47" s="21">
        <v>142.60128036297999</v>
      </c>
      <c r="E47" s="21">
        <v>2429.3839093789875</v>
      </c>
      <c r="F47" s="21">
        <v>0</v>
      </c>
      <c r="G47" s="21">
        <v>0</v>
      </c>
      <c r="H47" s="21">
        <v>0</v>
      </c>
      <c r="I47" s="21">
        <v>0</v>
      </c>
      <c r="J47" s="22">
        <v>3034</v>
      </c>
      <c r="K47" s="112"/>
      <c r="L47" s="108"/>
      <c r="M47" s="105"/>
      <c r="N47" s="95"/>
      <c r="O47" s="95"/>
      <c r="P47" s="106"/>
      <c r="Q47" s="106"/>
      <c r="R47" s="106"/>
      <c r="S47" s="106"/>
      <c r="T47" s="106"/>
      <c r="U47" s="106"/>
      <c r="V47" s="106"/>
    </row>
    <row r="48" spans="1:22" s="71" customFormat="1" ht="20.100000000000001" customHeight="1" x14ac:dyDescent="0.25">
      <c r="A48" s="78" t="s">
        <v>94</v>
      </c>
      <c r="B48" s="21">
        <v>0</v>
      </c>
      <c r="C48" s="21">
        <v>0</v>
      </c>
      <c r="D48" s="21">
        <v>0</v>
      </c>
      <c r="E48" s="21">
        <v>64</v>
      </c>
      <c r="F48" s="21">
        <v>0</v>
      </c>
      <c r="G48" s="21">
        <v>202.65671641791045</v>
      </c>
      <c r="H48" s="21">
        <v>0</v>
      </c>
      <c r="I48" s="21">
        <v>0</v>
      </c>
      <c r="J48" s="22">
        <v>266.65671641791045</v>
      </c>
      <c r="K48" s="112"/>
      <c r="L48" s="108"/>
      <c r="M48" s="105"/>
      <c r="N48" s="95"/>
      <c r="O48" s="95"/>
      <c r="P48" s="106"/>
      <c r="Q48" s="106"/>
      <c r="R48" s="106"/>
      <c r="S48" s="106"/>
      <c r="T48" s="106"/>
      <c r="U48" s="106"/>
      <c r="V48" s="106"/>
    </row>
    <row r="49" spans="1:22" s="71" customFormat="1" ht="20.100000000000001" customHeight="1" x14ac:dyDescent="0.25">
      <c r="A49" s="78" t="s">
        <v>95</v>
      </c>
      <c r="B49" s="21">
        <v>46.566206482593039</v>
      </c>
      <c r="C49" s="21">
        <v>0</v>
      </c>
      <c r="D49" s="21">
        <v>51.063829787234042</v>
      </c>
      <c r="E49" s="21">
        <v>1211.3699637301729</v>
      </c>
      <c r="F49" s="21">
        <v>0</v>
      </c>
      <c r="G49" s="21">
        <v>0</v>
      </c>
      <c r="H49" s="21">
        <v>0</v>
      </c>
      <c r="I49" s="21">
        <v>0</v>
      </c>
      <c r="J49" s="22">
        <v>1309</v>
      </c>
      <c r="K49" s="112"/>
      <c r="L49" s="108"/>
      <c r="M49" s="105"/>
      <c r="N49" s="95"/>
      <c r="O49" s="95"/>
      <c r="P49" s="106"/>
      <c r="Q49" s="106"/>
      <c r="R49" s="106"/>
      <c r="S49" s="106"/>
      <c r="T49" s="106"/>
      <c r="U49" s="106"/>
      <c r="V49" s="106"/>
    </row>
    <row r="50" spans="1:22" s="71" customFormat="1" ht="20.100000000000001" customHeight="1" x14ac:dyDescent="0.25">
      <c r="A50" s="78" t="s">
        <v>96</v>
      </c>
      <c r="B50" s="21">
        <v>56.308696749704943</v>
      </c>
      <c r="C50" s="21">
        <v>0</v>
      </c>
      <c r="D50" s="21">
        <v>0</v>
      </c>
      <c r="E50" s="21">
        <v>2086.6913032502948</v>
      </c>
      <c r="F50" s="21">
        <v>0</v>
      </c>
      <c r="G50" s="21">
        <v>0</v>
      </c>
      <c r="H50" s="21">
        <v>0</v>
      </c>
      <c r="I50" s="21">
        <v>0</v>
      </c>
      <c r="J50" s="22">
        <v>2142.9999999999995</v>
      </c>
      <c r="K50" s="112"/>
      <c r="L50" s="108"/>
      <c r="M50" s="105"/>
      <c r="N50" s="95"/>
      <c r="O50" s="95"/>
      <c r="P50" s="106"/>
      <c r="Q50" s="106"/>
      <c r="R50" s="106"/>
      <c r="S50" s="106"/>
      <c r="T50" s="106"/>
      <c r="U50" s="106"/>
      <c r="V50" s="106"/>
    </row>
    <row r="51" spans="1:22" s="71" customFormat="1" ht="20.100000000000001" customHeight="1" x14ac:dyDescent="0.25">
      <c r="A51" s="78" t="s">
        <v>97</v>
      </c>
      <c r="B51" s="21">
        <v>3.4268622555139405</v>
      </c>
      <c r="C51" s="21">
        <v>0</v>
      </c>
      <c r="D51" s="21">
        <v>0</v>
      </c>
      <c r="E51" s="21">
        <v>3209.0432002992457</v>
      </c>
      <c r="F51" s="21">
        <v>135.1907373338625</v>
      </c>
      <c r="G51" s="21">
        <v>4</v>
      </c>
      <c r="H51" s="21">
        <v>102.26895770085491</v>
      </c>
      <c r="I51" s="21">
        <v>17.070242410523065</v>
      </c>
      <c r="J51" s="22">
        <v>3471.0000000000005</v>
      </c>
      <c r="K51" s="112"/>
      <c r="L51" s="108"/>
      <c r="M51" s="105"/>
      <c r="N51" s="95"/>
      <c r="O51" s="95"/>
      <c r="P51" s="106"/>
      <c r="Q51" s="106"/>
      <c r="R51" s="106"/>
      <c r="S51" s="106"/>
      <c r="T51" s="106"/>
      <c r="U51" s="106"/>
      <c r="V51" s="106"/>
    </row>
    <row r="52" spans="1:22" s="71" customFormat="1" ht="20.100000000000001" customHeight="1" x14ac:dyDescent="0.25">
      <c r="A52" s="78" t="s">
        <v>98</v>
      </c>
      <c r="B52" s="21">
        <v>161</v>
      </c>
      <c r="C52" s="21">
        <v>0</v>
      </c>
      <c r="D52" s="21">
        <v>454</v>
      </c>
      <c r="E52" s="21">
        <v>0</v>
      </c>
      <c r="F52" s="21">
        <v>0</v>
      </c>
      <c r="G52" s="21">
        <v>0</v>
      </c>
      <c r="H52" s="21">
        <v>0</v>
      </c>
      <c r="I52" s="21">
        <v>0</v>
      </c>
      <c r="J52" s="22">
        <v>615</v>
      </c>
      <c r="K52" s="112"/>
      <c r="L52" s="108"/>
      <c r="M52" s="105"/>
      <c r="N52" s="95"/>
      <c r="O52" s="95"/>
      <c r="P52" s="106"/>
      <c r="Q52" s="106"/>
      <c r="R52" s="106"/>
      <c r="S52" s="106"/>
      <c r="T52" s="106"/>
      <c r="U52" s="106"/>
      <c r="V52" s="106"/>
    </row>
    <row r="53" spans="1:22" s="71" customFormat="1" ht="20.100000000000001" customHeight="1" x14ac:dyDescent="0.25">
      <c r="A53" s="78" t="s">
        <v>99</v>
      </c>
      <c r="B53" s="21">
        <v>303.88519021739131</v>
      </c>
      <c r="C53" s="21">
        <v>864.54025016656283</v>
      </c>
      <c r="D53" s="21">
        <v>16.056990068754775</v>
      </c>
      <c r="E53" s="21">
        <v>197.98642929599484</v>
      </c>
      <c r="F53" s="21">
        <v>647.69050240417027</v>
      </c>
      <c r="G53" s="21">
        <v>0</v>
      </c>
      <c r="H53" s="21">
        <v>0</v>
      </c>
      <c r="I53" s="21">
        <v>276.84063784712612</v>
      </c>
      <c r="J53" s="22">
        <v>2307</v>
      </c>
      <c r="K53" s="112"/>
      <c r="L53" s="108"/>
      <c r="M53" s="105"/>
      <c r="N53" s="95"/>
      <c r="O53" s="95"/>
      <c r="P53" s="106"/>
      <c r="Q53" s="106"/>
      <c r="R53" s="106"/>
      <c r="S53" s="106"/>
      <c r="T53" s="106"/>
      <c r="U53" s="106"/>
      <c r="V53" s="106"/>
    </row>
    <row r="54" spans="1:22" s="71" customFormat="1" ht="20.100000000000001" customHeight="1" x14ac:dyDescent="0.25">
      <c r="A54" s="78" t="s">
        <v>100</v>
      </c>
      <c r="B54" s="21">
        <v>103</v>
      </c>
      <c r="C54" s="21"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2">
        <v>103</v>
      </c>
      <c r="K54" s="112"/>
      <c r="L54" s="108"/>
      <c r="M54" s="105"/>
      <c r="N54" s="95"/>
      <c r="O54" s="95"/>
      <c r="P54" s="106"/>
      <c r="Q54" s="106"/>
      <c r="R54" s="106"/>
      <c r="S54" s="106"/>
      <c r="T54" s="106"/>
      <c r="U54" s="106"/>
      <c r="V54" s="106"/>
    </row>
    <row r="55" spans="1:22" s="71" customFormat="1" ht="20.100000000000001" customHeight="1" x14ac:dyDescent="0.25">
      <c r="A55" s="78" t="s">
        <v>45</v>
      </c>
      <c r="B55" s="21">
        <v>12888.580578749421</v>
      </c>
      <c r="C55" s="21">
        <v>324.93822847375765</v>
      </c>
      <c r="D55" s="21">
        <v>1221.0999590987515</v>
      </c>
      <c r="E55" s="21">
        <v>3873.1611342110709</v>
      </c>
      <c r="F55" s="21">
        <v>5940.6069295492271</v>
      </c>
      <c r="G55" s="21">
        <v>6905.0371452164682</v>
      </c>
      <c r="H55" s="21">
        <v>18003.746196517142</v>
      </c>
      <c r="I55" s="21">
        <v>264.82982818416144</v>
      </c>
      <c r="J55" s="22">
        <v>49422.000000000007</v>
      </c>
      <c r="K55" s="112"/>
      <c r="L55" s="108"/>
      <c r="M55" s="105"/>
      <c r="N55" s="95"/>
      <c r="O55" s="95"/>
      <c r="P55" s="106"/>
      <c r="Q55" s="106"/>
      <c r="R55" s="106"/>
      <c r="S55" s="106"/>
      <c r="T55" s="106"/>
      <c r="U55" s="106"/>
      <c r="V55" s="106"/>
    </row>
    <row r="56" spans="1:22" s="71" customFormat="1" ht="20.100000000000001" customHeight="1" x14ac:dyDescent="0.25">
      <c r="A56" s="78" t="s">
        <v>46</v>
      </c>
      <c r="B56" s="21">
        <v>1204.1353357667654</v>
      </c>
      <c r="C56" s="21">
        <v>7604.36480550126</v>
      </c>
      <c r="D56" s="21">
        <v>798.44664069688758</v>
      </c>
      <c r="E56" s="21">
        <v>1596.8743741263149</v>
      </c>
      <c r="F56" s="21">
        <v>3546.9897252046485</v>
      </c>
      <c r="G56" s="21">
        <v>1053.1655213351437</v>
      </c>
      <c r="H56" s="21">
        <v>2961.5564565491732</v>
      </c>
      <c r="I56" s="21">
        <v>10734.467140819808</v>
      </c>
      <c r="J56" s="22">
        <v>29500.000000000004</v>
      </c>
      <c r="K56" s="112"/>
      <c r="L56" s="108"/>
      <c r="M56" s="105"/>
      <c r="N56" s="95"/>
      <c r="O56" s="95"/>
      <c r="P56" s="106"/>
      <c r="Q56" s="106"/>
      <c r="R56" s="106"/>
      <c r="S56" s="106"/>
      <c r="T56" s="106"/>
      <c r="U56" s="106"/>
      <c r="V56" s="106"/>
    </row>
    <row r="57" spans="1:22" s="71" customFormat="1" ht="20.100000000000001" customHeight="1" x14ac:dyDescent="0.25">
      <c r="A57" s="78" t="s">
        <v>47</v>
      </c>
      <c r="B57" s="21">
        <v>4262.0717304409964</v>
      </c>
      <c r="C57" s="21">
        <v>1641.9282896146942</v>
      </c>
      <c r="D57" s="21">
        <v>4130.4419824902334</v>
      </c>
      <c r="E57" s="21">
        <v>2820.8319039427752</v>
      </c>
      <c r="F57" s="21">
        <v>3195.9119874355047</v>
      </c>
      <c r="G57" s="21">
        <v>9155.6584557807291</v>
      </c>
      <c r="H57" s="21">
        <v>5514.3100055122277</v>
      </c>
      <c r="I57" s="21">
        <v>2236.8456447828398</v>
      </c>
      <c r="J57" s="22">
        <v>32958</v>
      </c>
      <c r="K57" s="112"/>
      <c r="L57" s="108"/>
      <c r="M57" s="105"/>
      <c r="N57" s="95"/>
      <c r="O57" s="95"/>
      <c r="P57" s="106"/>
      <c r="Q57" s="106"/>
      <c r="R57" s="106"/>
      <c r="S57" s="106"/>
      <c r="T57" s="106"/>
      <c r="U57" s="106"/>
      <c r="V57" s="106"/>
    </row>
    <row r="58" spans="1:22" s="71" customFormat="1" ht="20.100000000000001" customHeight="1" x14ac:dyDescent="0.25">
      <c r="A58" s="78" t="s">
        <v>48</v>
      </c>
      <c r="B58" s="21">
        <v>511.76726354023901</v>
      </c>
      <c r="C58" s="21">
        <v>0</v>
      </c>
      <c r="D58" s="21">
        <v>1484.718772750047</v>
      </c>
      <c r="E58" s="21">
        <v>3.4449760765550237</v>
      </c>
      <c r="F58" s="21">
        <v>153.84324177772717</v>
      </c>
      <c r="G58" s="21">
        <v>5194.4096849323232</v>
      </c>
      <c r="H58" s="21">
        <v>798.0159761525365</v>
      </c>
      <c r="I58" s="21">
        <v>766.80008477057186</v>
      </c>
      <c r="J58" s="22">
        <v>8913</v>
      </c>
      <c r="K58" s="112"/>
      <c r="L58" s="108"/>
      <c r="M58" s="105"/>
      <c r="N58" s="95"/>
      <c r="O58" s="95"/>
      <c r="P58" s="106"/>
      <c r="Q58" s="106"/>
      <c r="R58" s="106"/>
      <c r="S58" s="106"/>
      <c r="T58" s="106"/>
      <c r="U58" s="106"/>
      <c r="V58" s="106"/>
    </row>
    <row r="59" spans="1:22" s="71" customFormat="1" ht="20.100000000000001" customHeight="1" x14ac:dyDescent="0.25">
      <c r="A59" s="78" t="s">
        <v>49</v>
      </c>
      <c r="B59" s="21">
        <v>28.134036586507687</v>
      </c>
      <c r="C59" s="21">
        <v>203.90485708008572</v>
      </c>
      <c r="D59" s="21">
        <v>37.021490970238013</v>
      </c>
      <c r="E59" s="21">
        <v>157.14419209766947</v>
      </c>
      <c r="F59" s="21">
        <v>186.51061573772995</v>
      </c>
      <c r="G59" s="21">
        <v>2.5886889460154241</v>
      </c>
      <c r="H59" s="21">
        <v>16.83862035232945</v>
      </c>
      <c r="I59" s="21">
        <v>399.85749822942427</v>
      </c>
      <c r="J59" s="22">
        <v>1032</v>
      </c>
      <c r="K59" s="112"/>
      <c r="L59" s="108"/>
      <c r="M59" s="105"/>
      <c r="N59" s="95"/>
      <c r="O59" s="95"/>
      <c r="P59" s="106"/>
      <c r="Q59" s="106"/>
      <c r="R59" s="106"/>
      <c r="S59" s="106"/>
      <c r="T59" s="106"/>
      <c r="U59" s="106"/>
      <c r="V59" s="106"/>
    </row>
    <row r="60" spans="1:22" s="71" customFormat="1" ht="20.100000000000001" customHeight="1" x14ac:dyDescent="0.25">
      <c r="A60" s="78" t="s">
        <v>50</v>
      </c>
      <c r="B60" s="21">
        <v>2025.2369914592273</v>
      </c>
      <c r="C60" s="21">
        <v>23469.813363250731</v>
      </c>
      <c r="D60" s="21">
        <v>16.658725182863115</v>
      </c>
      <c r="E60" s="21">
        <v>243.81037871970079</v>
      </c>
      <c r="F60" s="21">
        <v>25300.264992909903</v>
      </c>
      <c r="G60" s="21">
        <v>0</v>
      </c>
      <c r="H60" s="21">
        <v>146.91337670439356</v>
      </c>
      <c r="I60" s="21">
        <v>497.30217177318048</v>
      </c>
      <c r="J60" s="22">
        <v>51700.000000000007</v>
      </c>
      <c r="K60" s="112"/>
      <c r="L60" s="108"/>
      <c r="M60" s="105"/>
      <c r="N60" s="95"/>
      <c r="O60" s="95"/>
      <c r="P60" s="106"/>
      <c r="Q60" s="106"/>
      <c r="R60" s="106"/>
      <c r="S60" s="106"/>
      <c r="T60" s="106"/>
      <c r="U60" s="106"/>
      <c r="V60" s="106"/>
    </row>
    <row r="61" spans="1:22" s="71" customFormat="1" ht="20.100000000000001" customHeight="1" x14ac:dyDescent="0.25">
      <c r="A61" s="78" t="s">
        <v>51</v>
      </c>
      <c r="B61" s="21">
        <v>2941.5324211995244</v>
      </c>
      <c r="C61" s="21">
        <v>907.00506985354059</v>
      </c>
      <c r="D61" s="21">
        <v>2137.1742026115107</v>
      </c>
      <c r="E61" s="21">
        <v>6304.7560683973043</v>
      </c>
      <c r="F61" s="21">
        <v>4108.3135951322438</v>
      </c>
      <c r="G61" s="21">
        <v>1312.7509771474854</v>
      </c>
      <c r="H61" s="21">
        <v>6893.1730976465897</v>
      </c>
      <c r="I61" s="21">
        <v>1353.2945680118021</v>
      </c>
      <c r="J61" s="22">
        <v>25958.000000000004</v>
      </c>
      <c r="K61" s="112"/>
      <c r="L61" s="108"/>
      <c r="M61" s="105"/>
      <c r="N61" s="95"/>
      <c r="O61" s="95"/>
      <c r="P61" s="106"/>
      <c r="Q61" s="106"/>
      <c r="R61" s="106"/>
      <c r="S61" s="106"/>
      <c r="T61" s="106"/>
      <c r="U61" s="106"/>
      <c r="V61" s="106"/>
    </row>
    <row r="62" spans="1:22" s="71" customFormat="1" ht="20.100000000000001" customHeight="1" x14ac:dyDescent="0.25">
      <c r="A62" s="78" t="s">
        <v>52</v>
      </c>
      <c r="B62" s="21">
        <v>31</v>
      </c>
      <c r="C62" s="21">
        <v>0</v>
      </c>
      <c r="D62" s="21">
        <v>0</v>
      </c>
      <c r="E62" s="21">
        <v>5</v>
      </c>
      <c r="F62" s="21">
        <v>0</v>
      </c>
      <c r="G62" s="21">
        <v>0</v>
      </c>
      <c r="H62" s="21">
        <v>0</v>
      </c>
      <c r="I62" s="21">
        <v>0</v>
      </c>
      <c r="J62" s="22">
        <v>36</v>
      </c>
      <c r="K62" s="112"/>
      <c r="L62" s="108"/>
      <c r="M62" s="105"/>
      <c r="N62" s="95"/>
      <c r="O62" s="95"/>
      <c r="P62" s="106"/>
      <c r="Q62" s="106"/>
      <c r="R62" s="106"/>
      <c r="S62" s="106"/>
      <c r="T62" s="106"/>
      <c r="U62" s="106"/>
      <c r="V62" s="106"/>
    </row>
    <row r="63" spans="1:22" s="71" customFormat="1" ht="20.100000000000001" customHeight="1" x14ac:dyDescent="0.25">
      <c r="A63" s="78" t="s">
        <v>53</v>
      </c>
      <c r="B63" s="21">
        <v>189</v>
      </c>
      <c r="C63" s="21">
        <v>69</v>
      </c>
      <c r="D63" s="21">
        <v>0</v>
      </c>
      <c r="E63" s="21">
        <v>0</v>
      </c>
      <c r="F63" s="21">
        <v>137</v>
      </c>
      <c r="G63" s="21">
        <v>0</v>
      </c>
      <c r="H63" s="21">
        <v>0</v>
      </c>
      <c r="I63" s="21">
        <v>14</v>
      </c>
      <c r="J63" s="22">
        <v>409</v>
      </c>
      <c r="K63" s="112"/>
      <c r="L63" s="108"/>
      <c r="M63" s="105"/>
      <c r="N63" s="95"/>
      <c r="O63" s="95"/>
      <c r="P63" s="106"/>
      <c r="Q63" s="106"/>
      <c r="R63" s="106"/>
      <c r="S63" s="106"/>
      <c r="T63" s="106"/>
      <c r="U63" s="106"/>
      <c r="V63" s="106"/>
    </row>
    <row r="64" spans="1:22" s="71" customFormat="1" ht="20.100000000000001" customHeight="1" x14ac:dyDescent="0.25">
      <c r="A64" s="78" t="s">
        <v>101</v>
      </c>
      <c r="B64" s="21">
        <v>1072.9298755657715</v>
      </c>
      <c r="C64" s="21">
        <v>391.69005959743271</v>
      </c>
      <c r="D64" s="21">
        <v>0.30405405405405406</v>
      </c>
      <c r="E64" s="21">
        <v>6.835252045265273</v>
      </c>
      <c r="F64" s="21">
        <v>528.24075873747654</v>
      </c>
      <c r="G64" s="21">
        <v>0</v>
      </c>
      <c r="H64" s="21">
        <v>0</v>
      </c>
      <c r="I64" s="21">
        <v>0</v>
      </c>
      <c r="J64" s="22">
        <v>2000</v>
      </c>
      <c r="K64" s="112"/>
      <c r="L64" s="108"/>
      <c r="M64" s="105"/>
      <c r="N64" s="95"/>
      <c r="O64" s="95"/>
      <c r="P64" s="106"/>
      <c r="Q64" s="106"/>
      <c r="R64" s="106"/>
      <c r="S64" s="106"/>
      <c r="T64" s="106"/>
      <c r="U64" s="106"/>
      <c r="V64" s="106"/>
    </row>
    <row r="65" spans="1:22" s="71" customFormat="1" ht="20.100000000000001" customHeight="1" x14ac:dyDescent="0.25">
      <c r="A65" s="78" t="s">
        <v>102</v>
      </c>
      <c r="B65" s="21">
        <v>36.495153968838181</v>
      </c>
      <c r="C65" s="21">
        <v>5.4380305602716463</v>
      </c>
      <c r="D65" s="21">
        <v>0</v>
      </c>
      <c r="E65" s="21">
        <v>319.82077974108643</v>
      </c>
      <c r="F65" s="21">
        <v>124.91121038670947</v>
      </c>
      <c r="G65" s="21">
        <v>0</v>
      </c>
      <c r="H65" s="21">
        <v>0</v>
      </c>
      <c r="I65" s="21">
        <v>10.334825343094273</v>
      </c>
      <c r="J65" s="22">
        <v>497</v>
      </c>
      <c r="K65" s="112"/>
      <c r="L65" s="108"/>
      <c r="M65" s="105"/>
      <c r="N65" s="95"/>
      <c r="O65" s="95"/>
      <c r="P65" s="106"/>
      <c r="Q65" s="106"/>
      <c r="R65" s="106"/>
      <c r="S65" s="106"/>
      <c r="T65" s="106"/>
      <c r="U65" s="106"/>
      <c r="V65" s="106"/>
    </row>
    <row r="66" spans="1:22" s="71" customFormat="1" ht="20.100000000000001" customHeight="1" x14ac:dyDescent="0.25">
      <c r="A66" s="78" t="s">
        <v>103</v>
      </c>
      <c r="B66" s="21">
        <v>212.23244846150476</v>
      </c>
      <c r="C66" s="21">
        <v>106.16438356164383</v>
      </c>
      <c r="D66" s="21">
        <v>7.1641791044776122</v>
      </c>
      <c r="E66" s="21">
        <v>0</v>
      </c>
      <c r="F66" s="21">
        <v>31.095890410958901</v>
      </c>
      <c r="G66" s="21">
        <v>44.603372434017594</v>
      </c>
      <c r="H66" s="21">
        <v>82</v>
      </c>
      <c r="I66" s="21">
        <v>0.73972602739726023</v>
      </c>
      <c r="J66" s="22">
        <v>483.99999999999994</v>
      </c>
      <c r="K66" s="112"/>
      <c r="L66" s="108"/>
      <c r="M66" s="105"/>
      <c r="N66" s="95"/>
      <c r="O66" s="95"/>
      <c r="P66" s="106"/>
      <c r="Q66" s="106"/>
      <c r="R66" s="106"/>
      <c r="S66" s="106"/>
      <c r="T66" s="106"/>
      <c r="U66" s="106"/>
      <c r="V66" s="106"/>
    </row>
    <row r="67" spans="1:22" s="71" customFormat="1" ht="20.100000000000001" customHeight="1" x14ac:dyDescent="0.25">
      <c r="A67" s="78" t="s">
        <v>104</v>
      </c>
      <c r="B67" s="21">
        <v>54.843735552473419</v>
      </c>
      <c r="C67" s="21">
        <v>0</v>
      </c>
      <c r="D67" s="21">
        <v>0</v>
      </c>
      <c r="E67" s="21">
        <v>35.475728155339809</v>
      </c>
      <c r="F67" s="21">
        <v>135</v>
      </c>
      <c r="G67" s="21">
        <v>0</v>
      </c>
      <c r="H67" s="21">
        <v>67.394822006472495</v>
      </c>
      <c r="I67" s="21">
        <v>10.285714285714285</v>
      </c>
      <c r="J67" s="22">
        <v>303</v>
      </c>
      <c r="K67" s="112"/>
      <c r="L67" s="108"/>
      <c r="M67" s="105"/>
      <c r="N67" s="95"/>
      <c r="O67" s="95"/>
      <c r="P67" s="106"/>
      <c r="Q67" s="106"/>
      <c r="R67" s="106"/>
      <c r="S67" s="106"/>
      <c r="T67" s="106"/>
      <c r="U67" s="106"/>
      <c r="V67" s="106"/>
    </row>
    <row r="68" spans="1:22" s="71" customFormat="1" ht="20.100000000000001" customHeight="1" x14ac:dyDescent="0.25">
      <c r="A68" s="78" t="s">
        <v>105</v>
      </c>
      <c r="B68" s="21">
        <v>1394.1607263933502</v>
      </c>
      <c r="C68" s="21">
        <v>1.5808383233532934</v>
      </c>
      <c r="D68" s="21">
        <v>298.17564032213141</v>
      </c>
      <c r="E68" s="21">
        <v>0</v>
      </c>
      <c r="F68" s="21">
        <v>3417.0515067703723</v>
      </c>
      <c r="G68" s="21">
        <v>1040.9666255894981</v>
      </c>
      <c r="H68" s="21">
        <v>2183.1365188887203</v>
      </c>
      <c r="I68" s="21">
        <v>5.9281437125748511</v>
      </c>
      <c r="J68" s="22">
        <v>8341</v>
      </c>
      <c r="K68" s="112"/>
      <c r="L68" s="108"/>
      <c r="M68" s="105"/>
      <c r="N68" s="95"/>
      <c r="O68" s="95"/>
      <c r="P68" s="106"/>
      <c r="Q68" s="106"/>
      <c r="R68" s="106"/>
      <c r="S68" s="106"/>
      <c r="T68" s="106"/>
      <c r="U68" s="106"/>
      <c r="V68" s="106"/>
    </row>
    <row r="69" spans="1:22" s="71" customFormat="1" ht="20.100000000000001" customHeight="1" x14ac:dyDescent="0.25">
      <c r="A69" s="78" t="s">
        <v>106</v>
      </c>
      <c r="B69" s="21">
        <v>954.22224888485403</v>
      </c>
      <c r="C69" s="21">
        <v>484.33885393604146</v>
      </c>
      <c r="D69" s="21">
        <v>9891.1947117393247</v>
      </c>
      <c r="E69" s="21">
        <v>86.591129135283907</v>
      </c>
      <c r="F69" s="21">
        <v>768.13310655048122</v>
      </c>
      <c r="G69" s="21">
        <v>1401.0841984478034</v>
      </c>
      <c r="H69" s="21">
        <v>253.84605188409199</v>
      </c>
      <c r="I69" s="21">
        <v>734.58969942211877</v>
      </c>
      <c r="J69" s="22">
        <v>14573.999999999998</v>
      </c>
      <c r="K69" s="112"/>
      <c r="L69" s="108"/>
      <c r="M69" s="105"/>
      <c r="N69" s="95"/>
      <c r="O69" s="95"/>
      <c r="P69" s="106"/>
      <c r="Q69" s="106"/>
      <c r="R69" s="106"/>
      <c r="S69" s="106"/>
      <c r="T69" s="106"/>
      <c r="U69" s="106"/>
      <c r="V69" s="106"/>
    </row>
    <row r="70" spans="1:22" s="71" customFormat="1" ht="20.100000000000001" customHeight="1" x14ac:dyDescent="0.25">
      <c r="A70" s="78" t="s">
        <v>107</v>
      </c>
      <c r="B70" s="21">
        <v>603.96257288338006</v>
      </c>
      <c r="C70" s="21">
        <v>385.89703004739749</v>
      </c>
      <c r="D70" s="21">
        <v>116.16292181064611</v>
      </c>
      <c r="E70" s="21">
        <v>110.36235308935321</v>
      </c>
      <c r="F70" s="21">
        <v>260.0184248998404</v>
      </c>
      <c r="G70" s="21">
        <v>1.55</v>
      </c>
      <c r="H70" s="21">
        <v>52.083260201842918</v>
      </c>
      <c r="I70" s="21">
        <v>53.963437067539751</v>
      </c>
      <c r="J70" s="22">
        <v>1583.9999999999998</v>
      </c>
      <c r="K70" s="112"/>
      <c r="L70" s="108"/>
      <c r="M70" s="105"/>
      <c r="N70" s="95"/>
      <c r="O70" s="95"/>
      <c r="P70" s="106"/>
      <c r="Q70" s="106"/>
      <c r="R70" s="106"/>
      <c r="S70" s="106"/>
      <c r="T70" s="106"/>
      <c r="U70" s="106"/>
      <c r="V70" s="106"/>
    </row>
    <row r="71" spans="1:22" s="71" customFormat="1" ht="20.100000000000001" customHeight="1" x14ac:dyDescent="0.25">
      <c r="A71" s="78" t="s">
        <v>108</v>
      </c>
      <c r="B71" s="21">
        <v>65.750584007187783</v>
      </c>
      <c r="C71" s="21">
        <v>92.249415992812217</v>
      </c>
      <c r="D71" s="21">
        <v>48</v>
      </c>
      <c r="E71" s="21">
        <v>0</v>
      </c>
      <c r="F71" s="21">
        <v>0</v>
      </c>
      <c r="G71" s="21">
        <v>0</v>
      </c>
      <c r="H71" s="21">
        <v>0</v>
      </c>
      <c r="I71" s="21">
        <v>59</v>
      </c>
      <c r="J71" s="22">
        <v>265</v>
      </c>
      <c r="K71" s="112"/>
      <c r="L71" s="108"/>
      <c r="M71" s="105"/>
      <c r="N71" s="95"/>
      <c r="O71" s="95"/>
      <c r="P71" s="106"/>
      <c r="Q71" s="106"/>
      <c r="R71" s="106"/>
      <c r="S71" s="106"/>
      <c r="T71" s="106"/>
      <c r="U71" s="106"/>
      <c r="V71" s="106"/>
    </row>
    <row r="72" spans="1:22" s="71" customFormat="1" ht="20.100000000000001" customHeight="1" x14ac:dyDescent="0.25">
      <c r="A72" s="78" t="s">
        <v>54</v>
      </c>
      <c r="B72" s="21">
        <v>26811.551817053783</v>
      </c>
      <c r="C72" s="21">
        <v>5487.1223494482492</v>
      </c>
      <c r="D72" s="21">
        <v>22576.232061051687</v>
      </c>
      <c r="E72" s="21">
        <v>2608.4816604185826</v>
      </c>
      <c r="F72" s="21">
        <v>11247.120492271784</v>
      </c>
      <c r="G72" s="21">
        <v>5227.9834705010217</v>
      </c>
      <c r="H72" s="21">
        <v>19588.204035216131</v>
      </c>
      <c r="I72" s="21">
        <v>3839.3041140387622</v>
      </c>
      <c r="J72" s="22">
        <v>97386</v>
      </c>
      <c r="K72" s="112"/>
      <c r="L72" s="108"/>
      <c r="M72" s="105"/>
      <c r="N72" s="95"/>
      <c r="O72" s="95"/>
      <c r="P72" s="106"/>
      <c r="Q72" s="106"/>
      <c r="R72" s="106"/>
      <c r="S72" s="106"/>
      <c r="T72" s="106"/>
      <c r="U72" s="106"/>
      <c r="V72" s="106"/>
    </row>
    <row r="73" spans="1:22" s="71" customFormat="1" ht="20.100000000000001" customHeight="1" x14ac:dyDescent="0.25">
      <c r="A73" s="78" t="s">
        <v>55</v>
      </c>
      <c r="B73" s="21">
        <v>62479.468961331426</v>
      </c>
      <c r="C73" s="21">
        <v>43255.093203903365</v>
      </c>
      <c r="D73" s="21">
        <v>32480.2578784496</v>
      </c>
      <c r="E73" s="21">
        <v>65963.320726617967</v>
      </c>
      <c r="F73" s="21">
        <v>17908.185317400985</v>
      </c>
      <c r="G73" s="21">
        <v>29880.474510304455</v>
      </c>
      <c r="H73" s="21">
        <v>58208.887919790606</v>
      </c>
      <c r="I73" s="21">
        <v>15543.311482201596</v>
      </c>
      <c r="J73" s="22">
        <v>325719.00000000006</v>
      </c>
      <c r="K73" s="112"/>
      <c r="L73" s="108"/>
      <c r="M73" s="105"/>
      <c r="N73" s="95"/>
      <c r="O73" s="95"/>
      <c r="P73" s="106"/>
      <c r="Q73" s="106"/>
      <c r="R73" s="106"/>
      <c r="S73" s="106"/>
      <c r="T73" s="106"/>
      <c r="U73" s="106"/>
      <c r="V73" s="106"/>
    </row>
    <row r="74" spans="1:22" s="71" customFormat="1" ht="20.100000000000001" customHeight="1" thickBot="1" x14ac:dyDescent="0.3">
      <c r="A74" s="109" t="s">
        <v>10</v>
      </c>
      <c r="B74" s="110">
        <f>SUM(B12:B73)</f>
        <v>291486.69176128932</v>
      </c>
      <c r="C74" s="110">
        <f t="shared" ref="C74:J74" si="0">SUM(C12:C73)</f>
        <v>1807297.9462305107</v>
      </c>
      <c r="D74" s="110">
        <f t="shared" si="0"/>
        <v>969187.82113223174</v>
      </c>
      <c r="E74" s="110">
        <f t="shared" si="0"/>
        <v>895676.14331357402</v>
      </c>
      <c r="F74" s="110">
        <f t="shared" si="0"/>
        <v>296075.04889497306</v>
      </c>
      <c r="G74" s="110">
        <f t="shared" si="0"/>
        <v>293357.70968819159</v>
      </c>
      <c r="H74" s="110">
        <f t="shared" si="0"/>
        <v>1072149.6127790122</v>
      </c>
      <c r="I74" s="110">
        <f t="shared" si="0"/>
        <v>337499.68291663518</v>
      </c>
      <c r="J74" s="111">
        <f t="shared" si="0"/>
        <v>5962730.6567164175</v>
      </c>
      <c r="K74" s="112"/>
      <c r="L74" s="108"/>
      <c r="M74" s="105"/>
      <c r="N74" s="95"/>
      <c r="O74" s="95"/>
      <c r="P74" s="106"/>
      <c r="Q74" s="106"/>
      <c r="R74" s="106"/>
      <c r="S74" s="106"/>
      <c r="T74" s="106"/>
      <c r="U74" s="106"/>
      <c r="V74" s="106"/>
    </row>
    <row r="75" spans="1:22" ht="21" x14ac:dyDescent="0.35">
      <c r="A75" s="187" t="s">
        <v>127</v>
      </c>
      <c r="B75" s="187"/>
      <c r="C75" s="187"/>
      <c r="D75" s="187"/>
      <c r="E75" s="187"/>
      <c r="F75" s="192" t="s">
        <v>253</v>
      </c>
      <c r="G75" s="187"/>
      <c r="H75" s="187"/>
      <c r="I75" s="85"/>
      <c r="J75" s="85"/>
      <c r="K75" s="32"/>
      <c r="L75" s="108"/>
      <c r="M75" s="94"/>
      <c r="N75" s="95"/>
      <c r="O75" s="95"/>
    </row>
    <row r="76" spans="1:22" s="71" customFormat="1" ht="17.25" customHeight="1" x14ac:dyDescent="0.35">
      <c r="A76" s="187" t="s">
        <v>128</v>
      </c>
      <c r="B76" s="187"/>
      <c r="C76" s="187"/>
      <c r="D76" s="187"/>
      <c r="E76" s="187"/>
      <c r="F76" s="187"/>
      <c r="G76" s="187"/>
      <c r="H76" s="187"/>
      <c r="I76" s="85"/>
      <c r="J76" s="85"/>
      <c r="K76" s="32"/>
      <c r="L76" s="108"/>
      <c r="M76" s="94"/>
      <c r="N76" s="95"/>
      <c r="O76" s="95"/>
      <c r="P76" s="106"/>
      <c r="Q76" s="106"/>
      <c r="R76" s="106"/>
      <c r="S76" s="106"/>
      <c r="T76" s="106"/>
      <c r="U76" s="106"/>
      <c r="V76" s="106"/>
    </row>
    <row r="77" spans="1:22" s="71" customFormat="1" ht="15" customHeight="1" x14ac:dyDescent="0.35">
      <c r="A77" s="187"/>
      <c r="B77" s="187"/>
      <c r="C77" s="193"/>
      <c r="D77" s="193"/>
      <c r="E77" s="193"/>
      <c r="F77" s="193"/>
      <c r="G77" s="193"/>
      <c r="H77" s="193"/>
      <c r="I77" s="89"/>
      <c r="J77" s="89"/>
      <c r="K77" s="32"/>
      <c r="L77" s="108"/>
      <c r="M77" s="94"/>
      <c r="N77" s="95"/>
      <c r="O77" s="95"/>
      <c r="P77" s="106"/>
      <c r="Q77" s="106"/>
      <c r="R77" s="106"/>
      <c r="S77" s="106"/>
      <c r="T77" s="106"/>
      <c r="U77" s="106"/>
      <c r="V77" s="106"/>
    </row>
    <row r="78" spans="1:22" ht="21" x14ac:dyDescent="0.35">
      <c r="A78" s="187"/>
      <c r="B78" s="187"/>
      <c r="C78" s="187"/>
      <c r="D78" s="187"/>
      <c r="E78" s="187"/>
      <c r="F78" s="187"/>
      <c r="G78" s="187"/>
      <c r="H78" s="187"/>
      <c r="I78" s="85"/>
      <c r="J78" s="85"/>
      <c r="K78" s="32"/>
      <c r="L78" s="108"/>
      <c r="M78" s="94"/>
      <c r="N78" s="95"/>
      <c r="O78" s="95"/>
    </row>
    <row r="79" spans="1:22" ht="21" x14ac:dyDescent="0.35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32"/>
      <c r="L79" s="108"/>
      <c r="M79" s="94"/>
      <c r="N79" s="95"/>
      <c r="O79" s="95"/>
    </row>
    <row r="80" spans="1:22" ht="21" x14ac:dyDescent="0.35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32"/>
      <c r="L80" s="108"/>
      <c r="M80" s="94"/>
      <c r="N80" s="95"/>
      <c r="O80" s="95"/>
    </row>
    <row r="81" spans="1:15" ht="21" x14ac:dyDescent="0.35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32"/>
      <c r="L81" s="108"/>
      <c r="M81" s="94"/>
      <c r="N81" s="95"/>
      <c r="O81" s="95"/>
    </row>
    <row r="82" spans="1:15" ht="21" x14ac:dyDescent="0.35">
      <c r="A82" s="240" t="s">
        <v>130</v>
      </c>
      <c r="B82" s="240"/>
      <c r="C82" s="240"/>
      <c r="D82" s="240"/>
      <c r="E82" s="240"/>
      <c r="F82" s="240"/>
      <c r="G82" s="240"/>
      <c r="H82" s="240"/>
      <c r="I82" s="240"/>
      <c r="J82" s="240"/>
      <c r="K82" s="32"/>
      <c r="L82" s="108"/>
      <c r="M82" s="94"/>
      <c r="N82" s="95"/>
      <c r="O82" s="95"/>
    </row>
    <row r="83" spans="1:15" ht="21" x14ac:dyDescent="0.35">
      <c r="A83" s="240" t="s">
        <v>83</v>
      </c>
      <c r="B83" s="240"/>
      <c r="C83" s="240"/>
      <c r="D83" s="240"/>
      <c r="E83" s="240"/>
      <c r="F83" s="240"/>
      <c r="G83" s="240"/>
      <c r="H83" s="240"/>
      <c r="I83" s="240"/>
      <c r="J83" s="240"/>
      <c r="K83" s="32"/>
      <c r="L83" s="108"/>
      <c r="M83" s="107"/>
      <c r="N83" s="95"/>
      <c r="O83" s="95"/>
    </row>
    <row r="84" spans="1:15" ht="21.75" thickBot="1" x14ac:dyDescent="0.4">
      <c r="A84" s="99"/>
      <c r="B84" s="85"/>
      <c r="C84" s="85"/>
      <c r="D84" s="85"/>
      <c r="E84" s="85"/>
      <c r="F84" s="85"/>
      <c r="G84" s="85"/>
      <c r="H84" s="85"/>
      <c r="I84" s="85"/>
      <c r="J84" s="85"/>
      <c r="K84" s="32"/>
      <c r="L84" s="108"/>
      <c r="N84" s="95"/>
      <c r="O84" s="95"/>
    </row>
    <row r="85" spans="1:15" ht="19.5" customHeight="1" x14ac:dyDescent="0.35">
      <c r="A85" s="100" t="s">
        <v>1</v>
      </c>
      <c r="B85" s="101" t="s">
        <v>2</v>
      </c>
      <c r="C85" s="101" t="s">
        <v>3</v>
      </c>
      <c r="D85" s="101" t="s">
        <v>4</v>
      </c>
      <c r="E85" s="101" t="s">
        <v>5</v>
      </c>
      <c r="F85" s="101" t="s">
        <v>6</v>
      </c>
      <c r="G85" s="101" t="s">
        <v>7</v>
      </c>
      <c r="H85" s="101" t="s">
        <v>8</v>
      </c>
      <c r="I85" s="101" t="s">
        <v>9</v>
      </c>
      <c r="J85" s="102" t="s">
        <v>10</v>
      </c>
      <c r="K85" s="32"/>
      <c r="L85" s="108"/>
      <c r="N85" s="95"/>
      <c r="O85" s="95"/>
    </row>
    <row r="86" spans="1:15" ht="20.100000000000001" customHeight="1" x14ac:dyDescent="0.25">
      <c r="A86" s="78" t="s">
        <v>284</v>
      </c>
      <c r="B86" s="21">
        <v>35004.45760274346</v>
      </c>
      <c r="C86" s="21">
        <v>1393836.9088447555</v>
      </c>
      <c r="D86" s="21">
        <v>719858.24562249146</v>
      </c>
      <c r="E86" s="21">
        <v>470598.07277000311</v>
      </c>
      <c r="F86" s="21">
        <v>33664.707583881893</v>
      </c>
      <c r="G86" s="21">
        <v>0</v>
      </c>
      <c r="H86" s="21">
        <v>313507.17266653554</v>
      </c>
      <c r="I86" s="21">
        <v>73507.434909588817</v>
      </c>
      <c r="J86" s="22">
        <v>3039977</v>
      </c>
      <c r="K86" s="112"/>
      <c r="L86" s="108"/>
      <c r="N86" s="95"/>
      <c r="O86" s="95"/>
    </row>
    <row r="87" spans="1:15" ht="20.100000000000001" customHeight="1" x14ac:dyDescent="0.25">
      <c r="A87" s="78" t="s">
        <v>12</v>
      </c>
      <c r="B87" s="21">
        <v>18336.261941292803</v>
      </c>
      <c r="C87" s="21">
        <v>23552.388367263469</v>
      </c>
      <c r="D87" s="21">
        <v>25666.999367587621</v>
      </c>
      <c r="E87" s="21">
        <v>18565.107435927574</v>
      </c>
      <c r="F87" s="21">
        <v>31878.695292398595</v>
      </c>
      <c r="G87" s="21">
        <v>49501.649906742066</v>
      </c>
      <c r="H87" s="21">
        <v>293104.97573092242</v>
      </c>
      <c r="I87" s="21">
        <v>23100.921957865467</v>
      </c>
      <c r="J87" s="22">
        <v>483707</v>
      </c>
      <c r="K87" s="112"/>
      <c r="L87" s="108"/>
      <c r="N87" s="95"/>
      <c r="O87" s="95"/>
    </row>
    <row r="88" spans="1:15" ht="20.100000000000001" customHeight="1" x14ac:dyDescent="0.25">
      <c r="A88" s="78" t="s">
        <v>13</v>
      </c>
      <c r="B88" s="21">
        <v>0</v>
      </c>
      <c r="C88" s="21">
        <v>0</v>
      </c>
      <c r="D88" s="21">
        <v>0</v>
      </c>
      <c r="E88" s="21">
        <v>779.98087715651627</v>
      </c>
      <c r="F88" s="21">
        <v>0</v>
      </c>
      <c r="G88" s="21">
        <v>989.10376613248002</v>
      </c>
      <c r="H88" s="21">
        <v>1774.9153567110036</v>
      </c>
      <c r="I88" s="21">
        <v>0</v>
      </c>
      <c r="J88" s="22">
        <v>3544</v>
      </c>
      <c r="K88" s="112"/>
      <c r="L88" s="108"/>
      <c r="N88" s="95"/>
      <c r="O88" s="95"/>
    </row>
    <row r="89" spans="1:15" ht="20.100000000000001" customHeight="1" x14ac:dyDescent="0.25">
      <c r="A89" s="78" t="s">
        <v>14</v>
      </c>
      <c r="B89" s="21">
        <v>8851.74312398234</v>
      </c>
      <c r="C89" s="21">
        <v>3746483.2568593081</v>
      </c>
      <c r="D89" s="21">
        <v>314.9072342440121</v>
      </c>
      <c r="E89" s="21">
        <v>21528.824368937388</v>
      </c>
      <c r="F89" s="21">
        <v>121307.24337259824</v>
      </c>
      <c r="G89" s="21">
        <v>137097.24143755838</v>
      </c>
      <c r="H89" s="21">
        <v>77719.557117744902</v>
      </c>
      <c r="I89" s="21">
        <v>1607561.2264856268</v>
      </c>
      <c r="J89" s="22">
        <v>5720864</v>
      </c>
      <c r="K89" s="112"/>
      <c r="L89" s="108"/>
      <c r="N89" s="95"/>
      <c r="O89" s="95"/>
    </row>
    <row r="90" spans="1:15" ht="20.100000000000001" customHeight="1" x14ac:dyDescent="0.25">
      <c r="A90" s="78" t="s">
        <v>15</v>
      </c>
      <c r="B90" s="21">
        <v>347.43277859916162</v>
      </c>
      <c r="C90" s="21">
        <v>1268.674865898809</v>
      </c>
      <c r="D90" s="21">
        <v>15491.667441579826</v>
      </c>
      <c r="E90" s="21">
        <v>37.554479713315708</v>
      </c>
      <c r="F90" s="21">
        <v>0</v>
      </c>
      <c r="G90" s="21">
        <v>21.367409155516761</v>
      </c>
      <c r="H90" s="21">
        <v>43149.40989580124</v>
      </c>
      <c r="I90" s="21">
        <v>4235.8931292521311</v>
      </c>
      <c r="J90" s="22">
        <v>64552</v>
      </c>
      <c r="K90" s="112"/>
      <c r="L90" s="108"/>
      <c r="N90" s="95"/>
      <c r="O90" s="95"/>
    </row>
    <row r="91" spans="1:15" ht="20.100000000000001" customHeight="1" x14ac:dyDescent="0.25">
      <c r="A91" s="78" t="s">
        <v>16</v>
      </c>
      <c r="B91" s="21">
        <v>9257.059042882147</v>
      </c>
      <c r="C91" s="21">
        <v>1973.9617472450864</v>
      </c>
      <c r="D91" s="21">
        <v>4780.3549702547207</v>
      </c>
      <c r="E91" s="21">
        <v>10872.173007638859</v>
      </c>
      <c r="F91" s="21">
        <v>17147.060471086963</v>
      </c>
      <c r="G91" s="21">
        <v>22904.806100452719</v>
      </c>
      <c r="H91" s="21">
        <v>201090.26003374875</v>
      </c>
      <c r="I91" s="21">
        <v>10878.324626690744</v>
      </c>
      <c r="J91" s="22">
        <v>278904</v>
      </c>
      <c r="K91" s="112"/>
      <c r="L91" s="108"/>
      <c r="N91" s="95"/>
      <c r="O91" s="95"/>
    </row>
    <row r="92" spans="1:15" ht="20.100000000000001" customHeight="1" x14ac:dyDescent="0.25">
      <c r="A92" s="78" t="s">
        <v>17</v>
      </c>
      <c r="B92" s="21">
        <v>369.50696741928914</v>
      </c>
      <c r="C92" s="21">
        <v>652.30561779676032</v>
      </c>
      <c r="D92" s="21">
        <v>6055.4025689040727</v>
      </c>
      <c r="E92" s="21">
        <v>669.54654099747302</v>
      </c>
      <c r="F92" s="21">
        <v>2695.0710313390123</v>
      </c>
      <c r="G92" s="21">
        <v>62117.520841030091</v>
      </c>
      <c r="H92" s="21">
        <v>122805.87346758367</v>
      </c>
      <c r="I92" s="21">
        <v>95857.772964929609</v>
      </c>
      <c r="J92" s="22">
        <v>291223</v>
      </c>
      <c r="K92" s="112"/>
      <c r="L92" s="108"/>
      <c r="N92" s="95"/>
      <c r="O92" s="95"/>
    </row>
    <row r="93" spans="1:15" ht="20.100000000000001" customHeight="1" x14ac:dyDescent="0.25">
      <c r="A93" s="78" t="s">
        <v>18</v>
      </c>
      <c r="B93" s="21">
        <v>1105.3876850461274</v>
      </c>
      <c r="C93" s="21">
        <v>0</v>
      </c>
      <c r="D93" s="21">
        <v>1947.8378141755461</v>
      </c>
      <c r="E93" s="21">
        <v>0</v>
      </c>
      <c r="F93" s="21">
        <v>39.070815450643778</v>
      </c>
      <c r="G93" s="21">
        <v>1836.3144225854662</v>
      </c>
      <c r="H93" s="21">
        <v>6710.5507076635331</v>
      </c>
      <c r="I93" s="21">
        <v>1299.8385550786838</v>
      </c>
      <c r="J93" s="22">
        <v>12939</v>
      </c>
      <c r="K93" s="112"/>
      <c r="L93" s="108"/>
      <c r="N93" s="95"/>
      <c r="O93" s="95"/>
    </row>
    <row r="94" spans="1:15" ht="20.100000000000001" customHeight="1" x14ac:dyDescent="0.25">
      <c r="A94" s="78" t="s">
        <v>19</v>
      </c>
      <c r="B94" s="21">
        <v>2395.3451940700043</v>
      </c>
      <c r="C94" s="21">
        <v>3960.3600886008026</v>
      </c>
      <c r="D94" s="21">
        <v>12621.216271098914</v>
      </c>
      <c r="E94" s="21">
        <v>2254.4387775457476</v>
      </c>
      <c r="F94" s="21">
        <v>26499.256487864041</v>
      </c>
      <c r="G94" s="21">
        <v>48561.441756284024</v>
      </c>
      <c r="H94" s="21">
        <v>226108.06663188143</v>
      </c>
      <c r="I94" s="21">
        <v>2471.8747926550377</v>
      </c>
      <c r="J94" s="22">
        <v>324872.00000000006</v>
      </c>
      <c r="K94" s="112"/>
      <c r="L94" s="108"/>
      <c r="N94" s="95"/>
      <c r="O94" s="95"/>
    </row>
    <row r="95" spans="1:15" ht="20.100000000000001" customHeight="1" x14ac:dyDescent="0.25">
      <c r="A95" s="78" t="s">
        <v>90</v>
      </c>
      <c r="B95" s="21">
        <v>947.95303931668059</v>
      </c>
      <c r="C95" s="21">
        <v>0.99612403100775193</v>
      </c>
      <c r="D95" s="21">
        <v>70.278580743316667</v>
      </c>
      <c r="E95" s="21">
        <v>2089.7722559089948</v>
      </c>
      <c r="F95" s="21">
        <v>0</v>
      </c>
      <c r="G95" s="21">
        <v>0</v>
      </c>
      <c r="H95" s="21">
        <v>0</v>
      </c>
      <c r="I95" s="21">
        <v>0</v>
      </c>
      <c r="J95" s="22">
        <v>3109</v>
      </c>
      <c r="K95" s="112"/>
      <c r="L95" s="108"/>
      <c r="N95" s="95"/>
      <c r="O95" s="95"/>
    </row>
    <row r="96" spans="1:15" ht="20.100000000000001" customHeight="1" x14ac:dyDescent="0.25">
      <c r="A96" s="78" t="s">
        <v>20</v>
      </c>
      <c r="B96" s="21">
        <v>14045.438289304509</v>
      </c>
      <c r="C96" s="21">
        <v>16477.578034049136</v>
      </c>
      <c r="D96" s="21">
        <v>1101.5013683173302</v>
      </c>
      <c r="E96" s="21">
        <v>35735.869990499006</v>
      </c>
      <c r="F96" s="21">
        <v>5637.6667056738252</v>
      </c>
      <c r="G96" s="21">
        <v>4239.4519275691182</v>
      </c>
      <c r="H96" s="21">
        <v>29549.145930186773</v>
      </c>
      <c r="I96" s="21">
        <v>3383.3477544003017</v>
      </c>
      <c r="J96" s="22">
        <v>110169.99999999999</v>
      </c>
      <c r="K96" s="112"/>
      <c r="L96" s="108"/>
      <c r="N96" s="95"/>
      <c r="O96" s="95"/>
    </row>
    <row r="97" spans="1:15" ht="20.100000000000001" customHeight="1" x14ac:dyDescent="0.25">
      <c r="A97" s="78" t="s">
        <v>21</v>
      </c>
      <c r="B97" s="21">
        <v>485.90030511469843</v>
      </c>
      <c r="C97" s="21">
        <v>10876.722909367538</v>
      </c>
      <c r="D97" s="21">
        <v>693.50844437636692</v>
      </c>
      <c r="E97" s="21">
        <v>2264.9697828286467</v>
      </c>
      <c r="F97" s="21">
        <v>22165.329900499652</v>
      </c>
      <c r="G97" s="21">
        <v>7179.715060864879</v>
      </c>
      <c r="H97" s="21">
        <v>19.68751009978519</v>
      </c>
      <c r="I97" s="21">
        <v>27364.166086848436</v>
      </c>
      <c r="J97" s="22">
        <v>71050</v>
      </c>
      <c r="K97" s="112"/>
      <c r="L97" s="108"/>
      <c r="N97" s="95"/>
      <c r="O97" s="95"/>
    </row>
    <row r="98" spans="1:15" ht="20.100000000000001" customHeight="1" x14ac:dyDescent="0.25">
      <c r="A98" s="78" t="s">
        <v>22</v>
      </c>
      <c r="B98" s="21">
        <v>0</v>
      </c>
      <c r="C98" s="21">
        <v>0</v>
      </c>
      <c r="D98" s="21">
        <v>0</v>
      </c>
      <c r="E98" s="21">
        <v>51000.69329761876</v>
      </c>
      <c r="F98" s="21">
        <v>1168.105477142012</v>
      </c>
      <c r="G98" s="21">
        <v>1089.3587855950123</v>
      </c>
      <c r="H98" s="21">
        <v>1001.8424396442186</v>
      </c>
      <c r="I98" s="21">
        <v>0</v>
      </c>
      <c r="J98" s="22">
        <v>54260</v>
      </c>
      <c r="K98" s="112"/>
      <c r="L98" s="108"/>
      <c r="N98" s="95"/>
      <c r="O98" s="95"/>
    </row>
    <row r="99" spans="1:15" ht="20.100000000000001" customHeight="1" x14ac:dyDescent="0.35">
      <c r="A99" s="78" t="s">
        <v>23</v>
      </c>
      <c r="B99" s="21">
        <v>4363.4320719044572</v>
      </c>
      <c r="C99" s="21">
        <v>18495.77439051677</v>
      </c>
      <c r="D99" s="21">
        <v>1444.2291478971167</v>
      </c>
      <c r="E99" s="21">
        <v>10161.206459766199</v>
      </c>
      <c r="F99" s="21">
        <v>16767.059556582917</v>
      </c>
      <c r="G99" s="21">
        <v>12142.671095761068</v>
      </c>
      <c r="H99" s="21">
        <v>1022.3301853870131</v>
      </c>
      <c r="I99" s="21">
        <v>11839.297092184454</v>
      </c>
      <c r="J99" s="22">
        <v>76236</v>
      </c>
      <c r="K99" s="112"/>
      <c r="L99" s="108"/>
      <c r="M99" s="94"/>
      <c r="N99" s="95"/>
      <c r="O99" s="95"/>
    </row>
    <row r="100" spans="1:15" ht="20.100000000000001" customHeight="1" x14ac:dyDescent="0.35">
      <c r="A100" s="78" t="s">
        <v>24</v>
      </c>
      <c r="B100" s="21">
        <v>61415.538799365575</v>
      </c>
      <c r="C100" s="21">
        <v>42990.486149207762</v>
      </c>
      <c r="D100" s="21">
        <v>45524.114299020839</v>
      </c>
      <c r="E100" s="21">
        <v>112498.04166873603</v>
      </c>
      <c r="F100" s="21">
        <v>33194.359921542382</v>
      </c>
      <c r="G100" s="21">
        <v>10490.681603968887</v>
      </c>
      <c r="H100" s="21">
        <v>23661.436010806858</v>
      </c>
      <c r="I100" s="21">
        <v>13324.34154735168</v>
      </c>
      <c r="J100" s="22">
        <v>343099.00000000006</v>
      </c>
      <c r="K100" s="112"/>
      <c r="L100" s="108"/>
      <c r="M100" s="94"/>
      <c r="N100" s="95"/>
      <c r="O100" s="95"/>
    </row>
    <row r="101" spans="1:15" ht="20.100000000000001" customHeight="1" x14ac:dyDescent="0.35">
      <c r="A101" s="78" t="s">
        <v>91</v>
      </c>
      <c r="B101" s="21">
        <v>53.974474474474476</v>
      </c>
      <c r="C101" s="21">
        <v>903.35149174661308</v>
      </c>
      <c r="D101" s="21">
        <v>4.3330138277812695</v>
      </c>
      <c r="E101" s="21">
        <v>0</v>
      </c>
      <c r="F101" s="21">
        <v>414.54557779056461</v>
      </c>
      <c r="G101" s="21">
        <v>118.63994223078063</v>
      </c>
      <c r="H101" s="21">
        <v>0</v>
      </c>
      <c r="I101" s="21">
        <v>549.15549992978595</v>
      </c>
      <c r="J101" s="22">
        <v>2044.0000000000002</v>
      </c>
      <c r="K101" s="112"/>
      <c r="L101" s="108"/>
      <c r="M101" s="94"/>
      <c r="N101" s="95"/>
      <c r="O101" s="95"/>
    </row>
    <row r="102" spans="1:15" ht="20.100000000000001" customHeight="1" x14ac:dyDescent="0.35">
      <c r="A102" s="78" t="s">
        <v>25</v>
      </c>
      <c r="B102" s="21">
        <v>9428.2944952086418</v>
      </c>
      <c r="C102" s="21">
        <v>11575.468170531236</v>
      </c>
      <c r="D102" s="21">
        <v>40880.384634152259</v>
      </c>
      <c r="E102" s="21">
        <v>24211.79599817804</v>
      </c>
      <c r="F102" s="21">
        <v>5942.4502803970154</v>
      </c>
      <c r="G102" s="21">
        <v>9906.4336411189761</v>
      </c>
      <c r="H102" s="21">
        <v>22867.260762417813</v>
      </c>
      <c r="I102" s="21">
        <v>1874.9120179960237</v>
      </c>
      <c r="J102" s="22">
        <v>126687.00000000001</v>
      </c>
      <c r="K102" s="112"/>
      <c r="L102" s="108"/>
      <c r="M102" s="94"/>
      <c r="N102" s="95"/>
      <c r="O102" s="95"/>
    </row>
    <row r="103" spans="1:15" ht="20.100000000000001" customHeight="1" x14ac:dyDescent="0.35">
      <c r="A103" s="78" t="s">
        <v>26</v>
      </c>
      <c r="B103" s="21">
        <v>0</v>
      </c>
      <c r="C103" s="21">
        <v>0</v>
      </c>
      <c r="D103" s="21">
        <v>0</v>
      </c>
      <c r="E103" s="21">
        <v>4224</v>
      </c>
      <c r="F103" s="21">
        <v>0</v>
      </c>
      <c r="G103" s="21">
        <v>0</v>
      </c>
      <c r="H103" s="21">
        <v>0</v>
      </c>
      <c r="I103" s="21">
        <v>0</v>
      </c>
      <c r="J103" s="191">
        <v>4224</v>
      </c>
      <c r="K103" s="112"/>
      <c r="L103" s="108"/>
      <c r="M103" s="94"/>
      <c r="N103" s="95"/>
      <c r="O103" s="95"/>
    </row>
    <row r="104" spans="1:15" ht="20.100000000000001" customHeight="1" x14ac:dyDescent="0.35">
      <c r="A104" s="78" t="s">
        <v>27</v>
      </c>
      <c r="B104" s="21">
        <v>4485.6906235870974</v>
      </c>
      <c r="C104" s="21">
        <v>38374.779541310549</v>
      </c>
      <c r="D104" s="21">
        <v>7296.6704043206082</v>
      </c>
      <c r="E104" s="21">
        <v>13260.529242958741</v>
      </c>
      <c r="F104" s="21">
        <v>23790.583508297801</v>
      </c>
      <c r="G104" s="21">
        <v>10623.225812078857</v>
      </c>
      <c r="H104" s="21">
        <v>17255.237190268741</v>
      </c>
      <c r="I104" s="21">
        <v>13942.283677177607</v>
      </c>
      <c r="J104" s="22">
        <v>129029.00000000001</v>
      </c>
      <c r="K104" s="112"/>
      <c r="L104" s="108"/>
      <c r="M104" s="94"/>
      <c r="N104" s="95"/>
      <c r="O104" s="95"/>
    </row>
    <row r="105" spans="1:15" ht="20.100000000000001" customHeight="1" x14ac:dyDescent="0.35">
      <c r="A105" s="78" t="s">
        <v>28</v>
      </c>
      <c r="B105" s="21">
        <v>1340.7251919623081</v>
      </c>
      <c r="C105" s="21">
        <v>2052.9029620021129</v>
      </c>
      <c r="D105" s="21">
        <v>2226.1046517481873</v>
      </c>
      <c r="E105" s="21">
        <v>10145.711328233845</v>
      </c>
      <c r="F105" s="21">
        <v>986.75870677262901</v>
      </c>
      <c r="G105" s="21">
        <v>13173.790849129358</v>
      </c>
      <c r="H105" s="21">
        <v>24754.308569356737</v>
      </c>
      <c r="I105" s="21">
        <v>392.69774079481823</v>
      </c>
      <c r="J105" s="22">
        <v>55072.999999999993</v>
      </c>
      <c r="K105" s="112"/>
      <c r="L105" s="108"/>
      <c r="M105" s="94"/>
      <c r="N105" s="95"/>
      <c r="O105" s="95"/>
    </row>
    <row r="106" spans="1:15" ht="20.100000000000001" customHeight="1" x14ac:dyDescent="0.35">
      <c r="A106" s="78" t="s">
        <v>29</v>
      </c>
      <c r="B106" s="21">
        <v>10120.259971785417</v>
      </c>
      <c r="C106" s="21">
        <v>3.7428792879447896</v>
      </c>
      <c r="D106" s="21">
        <v>3543.5546097486163</v>
      </c>
      <c r="E106" s="21">
        <v>11828.947528848792</v>
      </c>
      <c r="F106" s="21">
        <v>14821.81877203387</v>
      </c>
      <c r="G106" s="21">
        <v>4294.9724437144714</v>
      </c>
      <c r="H106" s="21">
        <v>34189.815813927133</v>
      </c>
      <c r="I106" s="21">
        <v>121.88798065374753</v>
      </c>
      <c r="J106" s="22">
        <v>78924.999999999985</v>
      </c>
      <c r="K106" s="112"/>
      <c r="L106" s="108"/>
      <c r="M106" s="94"/>
      <c r="N106" s="95"/>
      <c r="O106" s="95"/>
    </row>
    <row r="107" spans="1:15" ht="20.100000000000001" customHeight="1" x14ac:dyDescent="0.35">
      <c r="A107" s="78" t="s">
        <v>30</v>
      </c>
      <c r="B107" s="21">
        <v>499.94103134461022</v>
      </c>
      <c r="C107" s="21">
        <v>106.81660729137022</v>
      </c>
      <c r="D107" s="21">
        <v>124.33909762632354</v>
      </c>
      <c r="E107" s="21">
        <v>6864.8331595350464</v>
      </c>
      <c r="F107" s="21">
        <v>3693.0145147682215</v>
      </c>
      <c r="G107" s="21">
        <v>685.49225609103223</v>
      </c>
      <c r="H107" s="21">
        <v>135.16178545630117</v>
      </c>
      <c r="I107" s="21">
        <v>211.40154788709577</v>
      </c>
      <c r="J107" s="22">
        <v>12321</v>
      </c>
      <c r="K107" s="112"/>
      <c r="L107" s="108"/>
      <c r="M107" s="94"/>
      <c r="N107" s="95"/>
      <c r="O107" s="95"/>
    </row>
    <row r="108" spans="1:15" ht="20.100000000000001" customHeight="1" x14ac:dyDescent="0.35">
      <c r="A108" s="78" t="s">
        <v>31</v>
      </c>
      <c r="B108" s="21">
        <v>1028.2784855570821</v>
      </c>
      <c r="C108" s="21">
        <v>17.54131893599854</v>
      </c>
      <c r="D108" s="21">
        <v>0.98436873747494991</v>
      </c>
      <c r="E108" s="21">
        <v>22775.652885804753</v>
      </c>
      <c r="F108" s="21">
        <v>451.38500103436155</v>
      </c>
      <c r="G108" s="21">
        <v>21.3858750620644</v>
      </c>
      <c r="H108" s="21">
        <v>30.603496835027276</v>
      </c>
      <c r="I108" s="21">
        <v>50.168568033238358</v>
      </c>
      <c r="J108" s="22">
        <v>24376.000000000004</v>
      </c>
      <c r="K108" s="112"/>
      <c r="L108" s="108"/>
      <c r="M108" s="94"/>
      <c r="N108" s="95"/>
      <c r="O108" s="95"/>
    </row>
    <row r="109" spans="1:15" ht="20.100000000000001" customHeight="1" x14ac:dyDescent="0.35">
      <c r="A109" s="78" t="s">
        <v>32</v>
      </c>
      <c r="B109" s="21">
        <v>74.237116313902902</v>
      </c>
      <c r="C109" s="21">
        <v>1.9418282548476455</v>
      </c>
      <c r="D109" s="21">
        <v>0</v>
      </c>
      <c r="E109" s="21">
        <v>11338.211825538147</v>
      </c>
      <c r="F109" s="21">
        <v>1463.3368555040979</v>
      </c>
      <c r="G109" s="21">
        <v>11.690846762793328</v>
      </c>
      <c r="H109" s="21">
        <v>70.734797956277291</v>
      </c>
      <c r="I109" s="21">
        <v>33.846729669933929</v>
      </c>
      <c r="J109" s="22">
        <v>12993.999999999998</v>
      </c>
      <c r="K109" s="112"/>
      <c r="L109" s="108"/>
      <c r="M109" s="94"/>
      <c r="N109" s="95"/>
      <c r="O109" s="95"/>
    </row>
    <row r="110" spans="1:15" ht="20.100000000000001" customHeight="1" x14ac:dyDescent="0.35">
      <c r="A110" s="78" t="s">
        <v>33</v>
      </c>
      <c r="B110" s="21">
        <v>62.685201665816805</v>
      </c>
      <c r="C110" s="21">
        <v>0</v>
      </c>
      <c r="D110" s="21">
        <v>0</v>
      </c>
      <c r="E110" s="21">
        <v>84217.817613562525</v>
      </c>
      <c r="F110" s="21">
        <v>429.23377632941549</v>
      </c>
      <c r="G110" s="21">
        <v>2605.9034411648572</v>
      </c>
      <c r="H110" s="21">
        <v>169.23529411764704</v>
      </c>
      <c r="I110" s="21">
        <v>63.124673159733554</v>
      </c>
      <c r="J110" s="22">
        <v>87548.000000000015</v>
      </c>
      <c r="K110" s="112"/>
      <c r="L110" s="108"/>
      <c r="M110" s="94"/>
      <c r="N110" s="95"/>
      <c r="O110" s="95"/>
    </row>
    <row r="111" spans="1:15" ht="20.100000000000001" customHeight="1" x14ac:dyDescent="0.35">
      <c r="A111" s="78" t="s">
        <v>34</v>
      </c>
      <c r="B111" s="21">
        <v>176.64925118283492</v>
      </c>
      <c r="C111" s="21">
        <v>71.81329621571183</v>
      </c>
      <c r="D111" s="21">
        <v>443.73679038660038</v>
      </c>
      <c r="E111" s="21">
        <v>146.5077785277233</v>
      </c>
      <c r="F111" s="21">
        <v>18917.930327713471</v>
      </c>
      <c r="G111" s="21">
        <v>549.86843696983635</v>
      </c>
      <c r="H111" s="21">
        <v>1482.4589045733137</v>
      </c>
      <c r="I111" s="21">
        <v>145.03521443050889</v>
      </c>
      <c r="J111" s="22">
        <v>21934.000000000004</v>
      </c>
      <c r="K111" s="112"/>
      <c r="L111" s="108"/>
      <c r="M111" s="94"/>
      <c r="N111" s="95"/>
      <c r="O111" s="95"/>
    </row>
    <row r="112" spans="1:15" ht="20.100000000000001" customHeight="1" x14ac:dyDescent="0.35">
      <c r="A112" s="78" t="s">
        <v>84</v>
      </c>
      <c r="B112" s="21">
        <v>0</v>
      </c>
      <c r="C112" s="21">
        <v>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2">
        <v>0</v>
      </c>
      <c r="K112" s="112"/>
      <c r="L112" s="108"/>
      <c r="M112" s="94"/>
      <c r="N112" s="95"/>
      <c r="O112" s="95"/>
    </row>
    <row r="113" spans="1:15" ht="20.100000000000001" customHeight="1" x14ac:dyDescent="0.35">
      <c r="A113" s="78" t="s">
        <v>36</v>
      </c>
      <c r="B113" s="21">
        <v>0</v>
      </c>
      <c r="C113" s="21">
        <v>2092.9323648430072</v>
      </c>
      <c r="D113" s="21">
        <v>1559.69642048029</v>
      </c>
      <c r="E113" s="21">
        <v>25189.587881978448</v>
      </c>
      <c r="F113" s="21">
        <v>916.94135670841149</v>
      </c>
      <c r="G113" s="21">
        <v>1471.3179781513118</v>
      </c>
      <c r="H113" s="21">
        <v>1329.1296100483191</v>
      </c>
      <c r="I113" s="21">
        <v>9.3943877902161308</v>
      </c>
      <c r="J113" s="22">
        <v>32569.000000000007</v>
      </c>
      <c r="K113" s="112"/>
      <c r="L113" s="108"/>
      <c r="M113" s="94"/>
      <c r="N113" s="95"/>
      <c r="O113" s="95"/>
    </row>
    <row r="114" spans="1:15" ht="20.100000000000001" customHeight="1" x14ac:dyDescent="0.35">
      <c r="A114" s="78" t="s">
        <v>37</v>
      </c>
      <c r="B114" s="21">
        <v>0</v>
      </c>
      <c r="C114" s="21">
        <v>2.8746584908874127</v>
      </c>
      <c r="D114" s="21">
        <v>0</v>
      </c>
      <c r="E114" s="21">
        <v>4246.3049278552844</v>
      </c>
      <c r="F114" s="21">
        <v>359.0387964569411</v>
      </c>
      <c r="G114" s="21">
        <v>14.710277632268204</v>
      </c>
      <c r="H114" s="21">
        <v>247.97405302716518</v>
      </c>
      <c r="I114" s="21">
        <v>33.097286537454167</v>
      </c>
      <c r="J114" s="22">
        <v>4904.0000000000009</v>
      </c>
      <c r="K114" s="112"/>
      <c r="L114" s="108"/>
      <c r="M114" s="94"/>
      <c r="N114" s="95"/>
      <c r="O114" s="95"/>
    </row>
    <row r="115" spans="1:15" ht="20.100000000000001" customHeight="1" x14ac:dyDescent="0.35">
      <c r="A115" s="78" t="s">
        <v>38</v>
      </c>
      <c r="B115" s="21">
        <v>565.19371271185685</v>
      </c>
      <c r="C115" s="21">
        <v>0</v>
      </c>
      <c r="D115" s="21">
        <v>0.90551181102362199</v>
      </c>
      <c r="E115" s="21">
        <v>1554.9242907688711</v>
      </c>
      <c r="F115" s="21">
        <v>15.183435582822087</v>
      </c>
      <c r="G115" s="21">
        <v>0</v>
      </c>
      <c r="H115" s="21">
        <v>0</v>
      </c>
      <c r="I115" s="21">
        <v>32.793049125426336</v>
      </c>
      <c r="J115" s="22">
        <v>2169.0000000000005</v>
      </c>
      <c r="K115" s="112"/>
      <c r="L115" s="108"/>
      <c r="M115" s="94"/>
      <c r="N115" s="95"/>
      <c r="O115" s="95"/>
    </row>
    <row r="116" spans="1:15" ht="20.100000000000001" customHeight="1" x14ac:dyDescent="0.35">
      <c r="A116" s="78" t="s">
        <v>39</v>
      </c>
      <c r="B116" s="21">
        <v>0</v>
      </c>
      <c r="C116" s="21">
        <v>0</v>
      </c>
      <c r="D116" s="21">
        <v>0</v>
      </c>
      <c r="E116" s="21">
        <v>6606.9070349812828</v>
      </c>
      <c r="F116" s="21">
        <v>4.0929650187169226</v>
      </c>
      <c r="G116" s="21">
        <v>0</v>
      </c>
      <c r="H116" s="21">
        <v>0</v>
      </c>
      <c r="I116" s="21">
        <v>0</v>
      </c>
      <c r="J116" s="22">
        <v>6611</v>
      </c>
      <c r="K116" s="112"/>
      <c r="L116" s="108"/>
      <c r="M116" s="94"/>
      <c r="N116" s="95"/>
      <c r="O116" s="95"/>
    </row>
    <row r="117" spans="1:15" ht="20.100000000000001" customHeight="1" x14ac:dyDescent="0.35">
      <c r="A117" s="78" t="s">
        <v>40</v>
      </c>
      <c r="B117" s="21">
        <v>0</v>
      </c>
      <c r="C117" s="21">
        <v>0</v>
      </c>
      <c r="D117" s="21">
        <v>0</v>
      </c>
      <c r="E117" s="21">
        <v>2316</v>
      </c>
      <c r="F117" s="21">
        <v>0</v>
      </c>
      <c r="G117" s="21">
        <v>0</v>
      </c>
      <c r="H117" s="21">
        <v>0</v>
      </c>
      <c r="I117" s="21">
        <v>0</v>
      </c>
      <c r="J117" s="22">
        <v>2316</v>
      </c>
      <c r="K117" s="112"/>
      <c r="L117" s="108"/>
      <c r="M117" s="94"/>
      <c r="N117" s="95"/>
      <c r="O117" s="95"/>
    </row>
    <row r="118" spans="1:15" ht="20.100000000000001" customHeight="1" x14ac:dyDescent="0.35">
      <c r="A118" s="78" t="s">
        <v>41</v>
      </c>
      <c r="B118" s="21">
        <v>1068.0743265706819</v>
      </c>
      <c r="C118" s="21">
        <v>387.93631494647514</v>
      </c>
      <c r="D118" s="21">
        <v>523.37091499086807</v>
      </c>
      <c r="E118" s="21">
        <v>788.50690621102592</v>
      </c>
      <c r="F118" s="21">
        <v>1026.0551315688501</v>
      </c>
      <c r="G118" s="21">
        <v>1202.4414838528708</v>
      </c>
      <c r="H118" s="21">
        <v>10147.874370259842</v>
      </c>
      <c r="I118" s="21">
        <v>2830.7405515993851</v>
      </c>
      <c r="J118" s="22">
        <v>17975</v>
      </c>
      <c r="K118" s="112"/>
      <c r="L118" s="108"/>
      <c r="M118" s="94"/>
      <c r="N118" s="95"/>
      <c r="O118" s="95"/>
    </row>
    <row r="119" spans="1:15" ht="20.100000000000001" customHeight="1" x14ac:dyDescent="0.35">
      <c r="A119" s="78" t="s">
        <v>43</v>
      </c>
      <c r="B119" s="21">
        <v>377.92154420921543</v>
      </c>
      <c r="C119" s="21">
        <v>267.12118237057871</v>
      </c>
      <c r="D119" s="21">
        <v>0</v>
      </c>
      <c r="E119" s="21">
        <v>10342.957273420205</v>
      </c>
      <c r="F119" s="21">
        <v>0</v>
      </c>
      <c r="G119" s="21">
        <v>0</v>
      </c>
      <c r="H119" s="21">
        <v>0</v>
      </c>
      <c r="I119" s="21">
        <v>0</v>
      </c>
      <c r="J119" s="22">
        <v>10987.999999999998</v>
      </c>
      <c r="K119" s="112"/>
      <c r="L119" s="108"/>
      <c r="M119" s="94"/>
      <c r="N119" s="95"/>
      <c r="O119" s="95"/>
    </row>
    <row r="120" spans="1:15" ht="20.100000000000001" customHeight="1" x14ac:dyDescent="0.35">
      <c r="A120" s="78" t="s">
        <v>44</v>
      </c>
      <c r="B120" s="21">
        <v>401.50152979896365</v>
      </c>
      <c r="C120" s="21">
        <v>0</v>
      </c>
      <c r="D120" s="21">
        <v>31785.077470929737</v>
      </c>
      <c r="E120" s="21">
        <v>12642.637541605945</v>
      </c>
      <c r="F120" s="21">
        <v>0</v>
      </c>
      <c r="G120" s="21">
        <v>0</v>
      </c>
      <c r="H120" s="21">
        <v>1278.7532351479185</v>
      </c>
      <c r="I120" s="21">
        <v>1.0302225174360677</v>
      </c>
      <c r="J120" s="22">
        <v>46109</v>
      </c>
      <c r="K120" s="112"/>
      <c r="L120" s="108"/>
      <c r="M120" s="94"/>
      <c r="N120" s="95"/>
      <c r="O120" s="95"/>
    </row>
    <row r="121" spans="1:15" ht="20.100000000000001" customHeight="1" x14ac:dyDescent="0.35">
      <c r="A121" s="78" t="s">
        <v>93</v>
      </c>
      <c r="B121" s="21">
        <v>115.97380533609969</v>
      </c>
      <c r="C121" s="21">
        <v>214.94342648003229</v>
      </c>
      <c r="D121" s="21">
        <v>505.41713363958081</v>
      </c>
      <c r="E121" s="21">
        <v>9929.6656345442861</v>
      </c>
      <c r="F121" s="21">
        <v>0</v>
      </c>
      <c r="G121" s="21">
        <v>0</v>
      </c>
      <c r="H121" s="21">
        <v>0</v>
      </c>
      <c r="I121" s="21">
        <v>0</v>
      </c>
      <c r="J121" s="22">
        <v>10765.999999999998</v>
      </c>
      <c r="K121" s="112"/>
      <c r="L121" s="108"/>
      <c r="M121" s="94"/>
      <c r="N121" s="95"/>
      <c r="O121" s="95"/>
    </row>
    <row r="122" spans="1:15" ht="20.100000000000001" customHeight="1" x14ac:dyDescent="0.35">
      <c r="A122" s="78" t="s">
        <v>94</v>
      </c>
      <c r="B122" s="21">
        <v>0</v>
      </c>
      <c r="C122" s="21">
        <v>0</v>
      </c>
      <c r="D122" s="21">
        <v>0</v>
      </c>
      <c r="E122" s="21">
        <v>162</v>
      </c>
      <c r="F122" s="21">
        <v>0</v>
      </c>
      <c r="G122" s="21">
        <v>0</v>
      </c>
      <c r="H122" s="21">
        <v>0</v>
      </c>
      <c r="I122" s="21">
        <v>0</v>
      </c>
      <c r="J122" s="22">
        <v>162</v>
      </c>
      <c r="K122" s="112"/>
      <c r="L122" s="108"/>
      <c r="M122" s="94"/>
      <c r="N122" s="95"/>
      <c r="O122" s="95"/>
    </row>
    <row r="123" spans="1:15" ht="20.100000000000001" customHeight="1" x14ac:dyDescent="0.35">
      <c r="A123" s="78" t="s">
        <v>95</v>
      </c>
      <c r="B123" s="21">
        <v>21.825851421299152</v>
      </c>
      <c r="C123" s="21">
        <v>14.781906300484653</v>
      </c>
      <c r="D123" s="21">
        <v>227.15258623141011</v>
      </c>
      <c r="E123" s="21">
        <v>5917.239656046806</v>
      </c>
      <c r="F123" s="21">
        <v>0</v>
      </c>
      <c r="G123" s="21">
        <v>0</v>
      </c>
      <c r="H123" s="21">
        <v>0</v>
      </c>
      <c r="I123" s="21">
        <v>0</v>
      </c>
      <c r="J123" s="22">
        <v>6181</v>
      </c>
      <c r="K123" s="112"/>
      <c r="L123" s="108"/>
      <c r="M123" s="94"/>
      <c r="N123" s="95"/>
      <c r="O123" s="95"/>
    </row>
    <row r="124" spans="1:15" ht="20.100000000000001" customHeight="1" x14ac:dyDescent="0.35">
      <c r="A124" s="78" t="s">
        <v>96</v>
      </c>
      <c r="B124" s="21">
        <v>70.424242424242422</v>
      </c>
      <c r="C124" s="21">
        <v>0</v>
      </c>
      <c r="D124" s="21">
        <v>0</v>
      </c>
      <c r="E124" s="21">
        <v>6314.445322793149</v>
      </c>
      <c r="F124" s="21">
        <v>0</v>
      </c>
      <c r="G124" s="21">
        <v>0</v>
      </c>
      <c r="H124" s="21">
        <v>239.13043478260869</v>
      </c>
      <c r="I124" s="21">
        <v>0</v>
      </c>
      <c r="J124" s="22">
        <v>6624</v>
      </c>
      <c r="K124" s="112"/>
      <c r="L124" s="108"/>
      <c r="M124" s="94"/>
      <c r="N124" s="95"/>
      <c r="O124" s="95"/>
    </row>
    <row r="125" spans="1:15" ht="20.100000000000001" customHeight="1" x14ac:dyDescent="0.35">
      <c r="A125" s="78" t="s">
        <v>97</v>
      </c>
      <c r="B125" s="21">
        <v>5.0771945275451591</v>
      </c>
      <c r="C125" s="21">
        <v>0</v>
      </c>
      <c r="D125" s="21">
        <v>0</v>
      </c>
      <c r="E125" s="21">
        <v>2824.9105865261772</v>
      </c>
      <c r="F125" s="21">
        <v>271.90925137241476</v>
      </c>
      <c r="G125" s="21">
        <v>2.9299989138698814</v>
      </c>
      <c r="H125" s="21">
        <v>162.38045675498438</v>
      </c>
      <c r="I125" s="21">
        <v>9.7925119050083893</v>
      </c>
      <c r="J125" s="22">
        <v>3276.9999999999995</v>
      </c>
      <c r="K125" s="112"/>
      <c r="L125" s="108"/>
      <c r="M125" s="94"/>
      <c r="N125" s="95"/>
      <c r="O125" s="95"/>
    </row>
    <row r="126" spans="1:15" ht="20.100000000000001" customHeight="1" x14ac:dyDescent="0.35">
      <c r="A126" s="78" t="s">
        <v>98</v>
      </c>
      <c r="B126" s="21">
        <v>735.83991842498165</v>
      </c>
      <c r="C126" s="21">
        <v>0</v>
      </c>
      <c r="D126" s="21">
        <v>1053.1600815750185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2">
        <v>1789</v>
      </c>
      <c r="K126" s="112"/>
      <c r="L126" s="108"/>
      <c r="M126" s="94"/>
      <c r="N126" s="95"/>
      <c r="O126" s="95"/>
    </row>
    <row r="127" spans="1:15" ht="20.100000000000001" customHeight="1" x14ac:dyDescent="0.35">
      <c r="A127" s="78" t="s">
        <v>99</v>
      </c>
      <c r="B127" s="21">
        <v>6.7497093176007077</v>
      </c>
      <c r="C127" s="21">
        <v>12554.514430373731</v>
      </c>
      <c r="D127" s="21">
        <v>327.49820926962343</v>
      </c>
      <c r="E127" s="21">
        <v>14729.409827854262</v>
      </c>
      <c r="F127" s="21">
        <v>5460.2107954653775</v>
      </c>
      <c r="G127" s="21">
        <v>0</v>
      </c>
      <c r="H127" s="21">
        <v>0</v>
      </c>
      <c r="I127" s="21">
        <v>583.617027719406</v>
      </c>
      <c r="J127" s="22">
        <v>33662</v>
      </c>
      <c r="K127" s="112"/>
      <c r="L127" s="108"/>
      <c r="M127" s="94"/>
      <c r="N127" s="95"/>
      <c r="O127" s="95"/>
    </row>
    <row r="128" spans="1:15" ht="20.100000000000001" customHeight="1" x14ac:dyDescent="0.35">
      <c r="A128" s="78" t="s">
        <v>100</v>
      </c>
      <c r="B128" s="21">
        <v>5479</v>
      </c>
      <c r="C128" s="21">
        <v>0</v>
      </c>
      <c r="D128" s="21">
        <v>0</v>
      </c>
      <c r="E128" s="21">
        <v>903</v>
      </c>
      <c r="F128" s="21">
        <v>0</v>
      </c>
      <c r="G128" s="21">
        <v>0</v>
      </c>
      <c r="H128" s="21">
        <v>0</v>
      </c>
      <c r="I128" s="21">
        <v>0</v>
      </c>
      <c r="J128" s="22">
        <v>6382</v>
      </c>
      <c r="K128" s="112"/>
      <c r="L128" s="108"/>
      <c r="M128" s="94"/>
      <c r="N128" s="95"/>
      <c r="O128" s="95"/>
    </row>
    <row r="129" spans="1:15" ht="20.100000000000001" customHeight="1" x14ac:dyDescent="0.35">
      <c r="A129" s="78" t="s">
        <v>45</v>
      </c>
      <c r="B129" s="21">
        <v>80414.913821673719</v>
      </c>
      <c r="C129" s="21">
        <v>14204.00177086053</v>
      </c>
      <c r="D129" s="21">
        <v>3748.6095102130139</v>
      </c>
      <c r="E129" s="21">
        <v>54728.76642673742</v>
      </c>
      <c r="F129" s="21">
        <v>306456.80579732312</v>
      </c>
      <c r="G129" s="21">
        <v>61967.367370108608</v>
      </c>
      <c r="H129" s="21">
        <v>59335.945907614951</v>
      </c>
      <c r="I129" s="21">
        <v>14887.589395468685</v>
      </c>
      <c r="J129" s="22">
        <v>595744.00000000012</v>
      </c>
      <c r="K129" s="112"/>
      <c r="L129" s="108"/>
      <c r="M129" s="94"/>
      <c r="N129" s="95"/>
      <c r="O129" s="95"/>
    </row>
    <row r="130" spans="1:15" ht="20.100000000000001" customHeight="1" x14ac:dyDescent="0.35">
      <c r="A130" s="78" t="s">
        <v>46</v>
      </c>
      <c r="B130" s="21">
        <v>1268.1608394911439</v>
      </c>
      <c r="C130" s="21">
        <v>89898.454693761189</v>
      </c>
      <c r="D130" s="21">
        <v>1081.4011088312625</v>
      </c>
      <c r="E130" s="21">
        <v>9170.1398989687532</v>
      </c>
      <c r="F130" s="21">
        <v>64782.589300152424</v>
      </c>
      <c r="G130" s="21">
        <v>5313.774076554535</v>
      </c>
      <c r="H130" s="21">
        <v>9320.9946483619551</v>
      </c>
      <c r="I130" s="21">
        <v>39679.485433878741</v>
      </c>
      <c r="J130" s="22">
        <v>220515</v>
      </c>
      <c r="K130" s="112"/>
      <c r="L130" s="108"/>
      <c r="M130" s="94"/>
      <c r="N130" s="95"/>
      <c r="O130" s="95"/>
    </row>
    <row r="131" spans="1:15" ht="20.100000000000001" customHeight="1" x14ac:dyDescent="0.35">
      <c r="A131" s="78" t="s">
        <v>47</v>
      </c>
      <c r="B131" s="21">
        <v>3288.9847876523863</v>
      </c>
      <c r="C131" s="21">
        <v>54590.675984045069</v>
      </c>
      <c r="D131" s="21">
        <v>28371.572099946861</v>
      </c>
      <c r="E131" s="21">
        <v>13649.670600533173</v>
      </c>
      <c r="F131" s="21">
        <v>13961.966899878556</v>
      </c>
      <c r="G131" s="21">
        <v>15893.259298136241</v>
      </c>
      <c r="H131" s="21">
        <v>18304.04662006837</v>
      </c>
      <c r="I131" s="21">
        <v>4777.8237097393367</v>
      </c>
      <c r="J131" s="22">
        <v>152837.99999999997</v>
      </c>
      <c r="K131" s="112"/>
      <c r="L131" s="108"/>
      <c r="M131" s="94"/>
      <c r="N131" s="95"/>
      <c r="O131" s="95"/>
    </row>
    <row r="132" spans="1:15" ht="20.100000000000001" customHeight="1" x14ac:dyDescent="0.35">
      <c r="A132" s="78" t="s">
        <v>48</v>
      </c>
      <c r="B132" s="21">
        <v>635.08508242327105</v>
      </c>
      <c r="C132" s="21">
        <v>0</v>
      </c>
      <c r="D132" s="21">
        <v>5065.2410492674262</v>
      </c>
      <c r="E132" s="21">
        <v>0</v>
      </c>
      <c r="F132" s="21">
        <v>96.25116123516321</v>
      </c>
      <c r="G132" s="21">
        <v>6857.9854294879306</v>
      </c>
      <c r="H132" s="21">
        <v>1067.1529665395894</v>
      </c>
      <c r="I132" s="21">
        <v>1475.2843110466201</v>
      </c>
      <c r="J132" s="22">
        <v>15197.000000000002</v>
      </c>
      <c r="K132" s="112"/>
      <c r="L132" s="108"/>
      <c r="M132" s="94"/>
      <c r="N132" s="95"/>
      <c r="O132" s="95"/>
    </row>
    <row r="133" spans="1:15" ht="20.100000000000001" customHeight="1" x14ac:dyDescent="0.35">
      <c r="A133" s="78" t="s">
        <v>49</v>
      </c>
      <c r="B133" s="21">
        <v>737.87608904943909</v>
      </c>
      <c r="C133" s="21">
        <v>42734.718329537369</v>
      </c>
      <c r="D133" s="21">
        <v>95.699352556401024</v>
      </c>
      <c r="E133" s="21">
        <v>4232.3754224779768</v>
      </c>
      <c r="F133" s="21">
        <v>58194.104832287907</v>
      </c>
      <c r="G133" s="21">
        <v>2003.8946636851806</v>
      </c>
      <c r="H133" s="21">
        <v>645.01919366304458</v>
      </c>
      <c r="I133" s="21">
        <v>171310.31211674266</v>
      </c>
      <c r="J133" s="22">
        <v>279954</v>
      </c>
      <c r="K133" s="112"/>
      <c r="L133" s="108"/>
      <c r="M133" s="94"/>
      <c r="N133" s="95"/>
      <c r="O133" s="95"/>
    </row>
    <row r="134" spans="1:15" ht="20.100000000000001" customHeight="1" x14ac:dyDescent="0.35">
      <c r="A134" s="78" t="s">
        <v>50</v>
      </c>
      <c r="B134" s="21">
        <v>4640.3016963152031</v>
      </c>
      <c r="C134" s="21">
        <v>32936.758471838075</v>
      </c>
      <c r="D134" s="21">
        <v>43.090091299246424</v>
      </c>
      <c r="E134" s="21">
        <v>675.98448067205891</v>
      </c>
      <c r="F134" s="21">
        <v>82321.167058521751</v>
      </c>
      <c r="G134" s="21">
        <v>0</v>
      </c>
      <c r="H134" s="21">
        <v>0</v>
      </c>
      <c r="I134" s="21">
        <v>877.69820135365421</v>
      </c>
      <c r="J134" s="22">
        <v>121494.99999999999</v>
      </c>
      <c r="K134" s="112"/>
      <c r="L134" s="108"/>
      <c r="M134" s="94"/>
      <c r="N134" s="95"/>
      <c r="O134" s="95"/>
    </row>
    <row r="135" spans="1:15" ht="20.100000000000001" customHeight="1" x14ac:dyDescent="0.35">
      <c r="A135" s="78" t="s">
        <v>51</v>
      </c>
      <c r="B135" s="21">
        <v>20619.121050349953</v>
      </c>
      <c r="C135" s="21">
        <v>51968.040173186906</v>
      </c>
      <c r="D135" s="21">
        <v>62278.451710645793</v>
      </c>
      <c r="E135" s="21">
        <v>136638.69544959412</v>
      </c>
      <c r="F135" s="21">
        <v>75066.605588841659</v>
      </c>
      <c r="G135" s="21">
        <v>38176.11504234148</v>
      </c>
      <c r="H135" s="21">
        <v>82965.271249263009</v>
      </c>
      <c r="I135" s="21">
        <v>9492.6997357770815</v>
      </c>
      <c r="J135" s="22">
        <v>477205</v>
      </c>
      <c r="K135" s="112"/>
      <c r="L135" s="108"/>
      <c r="M135" s="94"/>
      <c r="N135" s="95"/>
      <c r="O135" s="95"/>
    </row>
    <row r="136" spans="1:15" ht="20.100000000000001" customHeight="1" x14ac:dyDescent="0.35">
      <c r="A136" s="78" t="s">
        <v>52</v>
      </c>
      <c r="B136" s="21">
        <v>47.993859833415783</v>
      </c>
      <c r="C136" s="21">
        <v>44.991554054054056</v>
      </c>
      <c r="D136" s="21">
        <v>10.097087378640776</v>
      </c>
      <c r="E136" s="21">
        <v>22</v>
      </c>
      <c r="F136" s="21">
        <v>1571.9644285006661</v>
      </c>
      <c r="G136" s="21">
        <v>5045.8333385074166</v>
      </c>
      <c r="H136" s="21">
        <v>0</v>
      </c>
      <c r="I136" s="21">
        <v>311.11973172580588</v>
      </c>
      <c r="J136" s="22">
        <v>7053.9999999999991</v>
      </c>
      <c r="K136" s="112"/>
      <c r="L136" s="108"/>
      <c r="M136" s="94"/>
      <c r="N136" s="95"/>
      <c r="O136" s="95"/>
    </row>
    <row r="137" spans="1:15" ht="20.100000000000001" customHeight="1" x14ac:dyDescent="0.35">
      <c r="A137" s="78" t="s">
        <v>53</v>
      </c>
      <c r="B137" s="21">
        <v>9340.4031519388191</v>
      </c>
      <c r="C137" s="21">
        <v>16.146779442930669</v>
      </c>
      <c r="D137" s="21">
        <v>0</v>
      </c>
      <c r="E137" s="21">
        <v>52.73491766097257</v>
      </c>
      <c r="F137" s="21">
        <v>1858.1949650955612</v>
      </c>
      <c r="G137" s="21">
        <v>0.95370503081553681</v>
      </c>
      <c r="H137" s="21">
        <v>0</v>
      </c>
      <c r="I137" s="21">
        <v>16289.566480830901</v>
      </c>
      <c r="J137" s="22">
        <v>27558</v>
      </c>
      <c r="K137" s="112"/>
      <c r="L137" s="108"/>
      <c r="M137" s="94"/>
      <c r="N137" s="95"/>
      <c r="O137" s="95"/>
    </row>
    <row r="138" spans="1:15" ht="20.100000000000001" customHeight="1" x14ac:dyDescent="0.35">
      <c r="A138" s="78" t="s">
        <v>101</v>
      </c>
      <c r="B138" s="21">
        <v>2105.0264101335283</v>
      </c>
      <c r="C138" s="21">
        <v>1554.3253769082742</v>
      </c>
      <c r="D138" s="21">
        <v>410.80156741579685</v>
      </c>
      <c r="E138" s="21">
        <v>1464.9157445199792</v>
      </c>
      <c r="F138" s="21">
        <v>28023.748548991214</v>
      </c>
      <c r="G138" s="21">
        <v>0</v>
      </c>
      <c r="H138" s="21">
        <v>0</v>
      </c>
      <c r="I138" s="21">
        <v>1397.1823520312073</v>
      </c>
      <c r="J138" s="22">
        <v>34956</v>
      </c>
      <c r="K138" s="112"/>
      <c r="L138" s="108"/>
      <c r="M138" s="94"/>
      <c r="N138" s="95"/>
      <c r="O138" s="95"/>
    </row>
    <row r="139" spans="1:15" ht="20.100000000000001" customHeight="1" x14ac:dyDescent="0.35">
      <c r="A139" s="78" t="s">
        <v>102</v>
      </c>
      <c r="B139" s="21">
        <v>56.95075876796318</v>
      </c>
      <c r="C139" s="21">
        <v>173.12121530624546</v>
      </c>
      <c r="D139" s="21">
        <v>0</v>
      </c>
      <c r="E139" s="21">
        <v>1251.8175814331005</v>
      </c>
      <c r="F139" s="21">
        <v>1905.4526720575032</v>
      </c>
      <c r="G139" s="21">
        <v>0</v>
      </c>
      <c r="H139" s="21">
        <v>0</v>
      </c>
      <c r="I139" s="21">
        <v>38.657772435187674</v>
      </c>
      <c r="J139" s="22">
        <v>3426</v>
      </c>
      <c r="K139" s="112"/>
      <c r="L139" s="108"/>
      <c r="M139" s="94"/>
      <c r="N139" s="95"/>
      <c r="O139" s="95"/>
    </row>
    <row r="140" spans="1:15" ht="20.100000000000001" customHeight="1" x14ac:dyDescent="0.35">
      <c r="A140" s="78" t="s">
        <v>103</v>
      </c>
      <c r="B140" s="21">
        <v>1326.322052479346</v>
      </c>
      <c r="C140" s="21">
        <v>68.978983008232035</v>
      </c>
      <c r="D140" s="21">
        <v>136.50196892294593</v>
      </c>
      <c r="E140" s="21">
        <v>76.696108572477016</v>
      </c>
      <c r="F140" s="21">
        <v>338.90625893553363</v>
      </c>
      <c r="G140" s="21">
        <v>1670.3319542350152</v>
      </c>
      <c r="H140" s="21">
        <v>0</v>
      </c>
      <c r="I140" s="21">
        <v>131.2626738464501</v>
      </c>
      <c r="J140" s="22">
        <v>3748.9999999999995</v>
      </c>
      <c r="K140" s="112"/>
      <c r="L140" s="108"/>
      <c r="M140" s="94"/>
      <c r="N140" s="95"/>
      <c r="O140" s="95"/>
    </row>
    <row r="141" spans="1:15" ht="20.100000000000001" customHeight="1" x14ac:dyDescent="0.35">
      <c r="A141" s="78" t="s">
        <v>104</v>
      </c>
      <c r="B141" s="21">
        <v>256.83711049511737</v>
      </c>
      <c r="C141" s="21">
        <v>27.906367522673179</v>
      </c>
      <c r="D141" s="21">
        <v>6.8686327077747986</v>
      </c>
      <c r="E141" s="21">
        <v>1084.4671284767321</v>
      </c>
      <c r="F141" s="21">
        <v>842.1006948999493</v>
      </c>
      <c r="G141" s="21">
        <v>89.083200687340948</v>
      </c>
      <c r="H141" s="21">
        <v>500.13637183389392</v>
      </c>
      <c r="I141" s="21">
        <v>1425.600493376518</v>
      </c>
      <c r="J141" s="22">
        <v>4233</v>
      </c>
      <c r="K141" s="112"/>
      <c r="L141" s="108"/>
      <c r="M141" s="94"/>
      <c r="N141" s="95"/>
      <c r="O141" s="95"/>
    </row>
    <row r="142" spans="1:15" ht="20.100000000000001" customHeight="1" x14ac:dyDescent="0.35">
      <c r="A142" s="78" t="s">
        <v>105</v>
      </c>
      <c r="B142" s="21">
        <v>1870.0334815272136</v>
      </c>
      <c r="C142" s="21">
        <v>252.91063702323106</v>
      </c>
      <c r="D142" s="21">
        <v>2330.9199529021812</v>
      </c>
      <c r="E142" s="21">
        <v>0</v>
      </c>
      <c r="F142" s="21">
        <v>30454.672620069137</v>
      </c>
      <c r="G142" s="21">
        <v>7492.8880428204347</v>
      </c>
      <c r="H142" s="21">
        <v>12045.426424108386</v>
      </c>
      <c r="I142" s="21">
        <v>10596.148841549417</v>
      </c>
      <c r="J142" s="22">
        <v>65043</v>
      </c>
      <c r="K142" s="112"/>
      <c r="L142" s="108"/>
      <c r="M142" s="94"/>
      <c r="N142" s="95"/>
      <c r="O142" s="95"/>
    </row>
    <row r="143" spans="1:15" ht="20.100000000000001" customHeight="1" x14ac:dyDescent="0.35">
      <c r="A143" s="78" t="s">
        <v>106</v>
      </c>
      <c r="B143" s="21">
        <v>1245.4586957986623</v>
      </c>
      <c r="C143" s="21">
        <v>1955.2461990047575</v>
      </c>
      <c r="D143" s="21">
        <v>10669.385493718921</v>
      </c>
      <c r="E143" s="21">
        <v>11.09991093177177</v>
      </c>
      <c r="F143" s="21">
        <v>1330.0624001442052</v>
      </c>
      <c r="G143" s="21">
        <v>1894.1033391170276</v>
      </c>
      <c r="H143" s="21">
        <v>34.588572888246226</v>
      </c>
      <c r="I143" s="21">
        <v>968.05538839640758</v>
      </c>
      <c r="J143" s="22">
        <v>18108</v>
      </c>
      <c r="K143" s="112"/>
      <c r="L143" s="108"/>
      <c r="M143" s="94"/>
      <c r="N143" s="95"/>
      <c r="O143" s="95"/>
    </row>
    <row r="144" spans="1:15" ht="20.100000000000001" customHeight="1" x14ac:dyDescent="0.35">
      <c r="A144" s="78" t="s">
        <v>107</v>
      </c>
      <c r="B144" s="21">
        <v>315.02785677102599</v>
      </c>
      <c r="C144" s="21">
        <v>87.058154498699821</v>
      </c>
      <c r="D144" s="21">
        <v>575.67391180138065</v>
      </c>
      <c r="E144" s="21">
        <v>53.231526609173216</v>
      </c>
      <c r="F144" s="21">
        <v>4.4150398920181058</v>
      </c>
      <c r="G144" s="21">
        <v>165.9654349556661</v>
      </c>
      <c r="H144" s="21">
        <v>32.815962142260588</v>
      </c>
      <c r="I144" s="21">
        <v>322.8121133297754</v>
      </c>
      <c r="J144" s="22">
        <v>1556.9999999999998</v>
      </c>
      <c r="K144" s="112"/>
      <c r="L144" s="108"/>
      <c r="M144" s="94"/>
      <c r="N144" s="95"/>
      <c r="O144" s="95"/>
    </row>
    <row r="145" spans="1:22" ht="20.100000000000001" customHeight="1" x14ac:dyDescent="0.35">
      <c r="A145" s="78" t="s">
        <v>108</v>
      </c>
      <c r="B145" s="21">
        <v>5852.8454999625801</v>
      </c>
      <c r="C145" s="21">
        <v>13839.653656302338</v>
      </c>
      <c r="D145" s="21">
        <v>126.54321032128031</v>
      </c>
      <c r="E145" s="21">
        <v>22314.575641121999</v>
      </c>
      <c r="F145" s="21">
        <v>7538.6575474272977</v>
      </c>
      <c r="G145" s="21">
        <v>192.72642573106128</v>
      </c>
      <c r="H145" s="21">
        <v>0</v>
      </c>
      <c r="I145" s="21">
        <v>4085.9980191334407</v>
      </c>
      <c r="J145" s="22">
        <v>53950.999999999993</v>
      </c>
      <c r="K145" s="112"/>
      <c r="L145" s="108"/>
      <c r="M145" s="94"/>
      <c r="N145" s="95"/>
      <c r="O145" s="95"/>
    </row>
    <row r="146" spans="1:22" ht="20.100000000000001" customHeight="1" x14ac:dyDescent="0.35">
      <c r="A146" s="78" t="s">
        <v>54</v>
      </c>
      <c r="B146" s="21">
        <v>77656.743241330434</v>
      </c>
      <c r="C146" s="21">
        <v>116459.16566428587</v>
      </c>
      <c r="D146" s="21">
        <v>4312781.2971545393</v>
      </c>
      <c r="E146" s="21">
        <v>299780.91901807528</v>
      </c>
      <c r="F146" s="21">
        <v>165826.10910724808</v>
      </c>
      <c r="G146" s="21">
        <v>236324.98352278344</v>
      </c>
      <c r="H146" s="21">
        <v>357167.66324510513</v>
      </c>
      <c r="I146" s="21">
        <v>23707.119046632266</v>
      </c>
      <c r="J146" s="22">
        <v>5589703.9999999991</v>
      </c>
      <c r="K146" s="112"/>
      <c r="L146" s="108"/>
      <c r="M146" s="94"/>
      <c r="N146" s="95"/>
      <c r="O146" s="95"/>
    </row>
    <row r="147" spans="1:22" ht="20.100000000000001" customHeight="1" x14ac:dyDescent="0.35">
      <c r="A147" s="78" t="s">
        <v>55</v>
      </c>
      <c r="B147" s="21">
        <v>335224.01171970356</v>
      </c>
      <c r="C147" s="21">
        <v>2274765.5024941573</v>
      </c>
      <c r="D147" s="21">
        <v>675554.62819300627</v>
      </c>
      <c r="E147" s="21">
        <v>4386529.0891751992</v>
      </c>
      <c r="F147" s="21">
        <v>290898.55839568673</v>
      </c>
      <c r="G147" s="21">
        <v>490500.0216351276</v>
      </c>
      <c r="H147" s="21">
        <v>623138.929275017</v>
      </c>
      <c r="I147" s="21">
        <v>161253.25911210186</v>
      </c>
      <c r="J147" s="22">
        <v>9237863.9999999981</v>
      </c>
      <c r="K147" s="112"/>
      <c r="L147" s="108"/>
      <c r="M147" s="94"/>
      <c r="N147" s="95"/>
      <c r="O147" s="95"/>
    </row>
    <row r="148" spans="1:22" ht="20.100000000000001" customHeight="1" thickBot="1" x14ac:dyDescent="0.4">
      <c r="A148" s="109" t="s">
        <v>10</v>
      </c>
      <c r="B148" s="110">
        <f t="shared" ref="B148:J148" si="1">SUM(B86:B147)</f>
        <v>739945.87172456272</v>
      </c>
      <c r="C148" s="110">
        <f t="shared" si="1"/>
        <v>8024790.5328821652</v>
      </c>
      <c r="D148" s="110">
        <f t="shared" si="1"/>
        <v>6029359.4311256409</v>
      </c>
      <c r="E148" s="110">
        <f t="shared" si="1"/>
        <v>5964275.9349906351</v>
      </c>
      <c r="F148" s="110">
        <f t="shared" si="1"/>
        <v>1522600.4489860639</v>
      </c>
      <c r="G148" s="110">
        <f t="shared" si="1"/>
        <v>1276443.413875883</v>
      </c>
      <c r="H148" s="110">
        <f t="shared" si="1"/>
        <v>2620143.2728962535</v>
      </c>
      <c r="I148" s="110">
        <f t="shared" si="1"/>
        <v>2358737.093518795</v>
      </c>
      <c r="J148" s="111">
        <f t="shared" si="1"/>
        <v>28536296</v>
      </c>
      <c r="K148" s="112"/>
      <c r="L148" s="108"/>
      <c r="M148" s="94"/>
      <c r="N148" s="95"/>
      <c r="O148" s="95"/>
    </row>
    <row r="149" spans="1:22" s="83" customFormat="1" ht="14.25" customHeight="1" x14ac:dyDescent="0.35">
      <c r="A149" s="185" t="s">
        <v>254</v>
      </c>
      <c r="B149" s="194"/>
      <c r="C149" s="194"/>
      <c r="D149" s="194"/>
      <c r="E149" s="194"/>
      <c r="F149" s="192" t="s">
        <v>253</v>
      </c>
      <c r="G149" s="187"/>
      <c r="H149" s="194"/>
      <c r="I149" s="194"/>
      <c r="J149" s="194"/>
      <c r="K149" s="32"/>
      <c r="L149" s="108"/>
      <c r="M149" s="37"/>
      <c r="N149" s="37"/>
      <c r="O149" s="73"/>
      <c r="P149" s="93"/>
      <c r="Q149" s="93"/>
      <c r="R149" s="93"/>
      <c r="S149" s="93"/>
      <c r="T149" s="93"/>
      <c r="U149" s="91"/>
      <c r="V149" s="91"/>
    </row>
    <row r="150" spans="1:22" s="83" customFormat="1" ht="16.5" customHeight="1" x14ac:dyDescent="0.35">
      <c r="A150" s="185" t="s">
        <v>255</v>
      </c>
      <c r="B150" s="187"/>
      <c r="C150" s="187"/>
      <c r="D150" s="187"/>
      <c r="E150" s="187"/>
      <c r="F150" s="251"/>
      <c r="G150" s="251"/>
      <c r="H150" s="251"/>
      <c r="I150" s="251"/>
      <c r="J150" s="251"/>
      <c r="K150" s="32"/>
      <c r="L150" s="108"/>
      <c r="M150" s="91"/>
      <c r="N150" s="91"/>
      <c r="O150" s="73"/>
      <c r="P150" s="93"/>
      <c r="Q150" s="93"/>
      <c r="R150" s="93"/>
      <c r="S150" s="93"/>
      <c r="T150" s="93"/>
      <c r="U150" s="91"/>
      <c r="V150" s="91"/>
    </row>
    <row r="151" spans="1:22" s="83" customFormat="1" ht="26.25" customHeight="1" x14ac:dyDescent="0.35">
      <c r="A151" s="252" t="s">
        <v>256</v>
      </c>
      <c r="B151" s="252"/>
      <c r="C151" s="252"/>
      <c r="D151" s="252"/>
      <c r="E151" s="252"/>
      <c r="F151" s="251"/>
      <c r="G151" s="251"/>
      <c r="H151" s="251"/>
      <c r="I151" s="251"/>
      <c r="J151" s="251"/>
      <c r="K151" s="32"/>
      <c r="L151" s="108"/>
      <c r="M151" s="91"/>
      <c r="N151" s="91"/>
      <c r="O151" s="73"/>
      <c r="P151" s="93"/>
      <c r="Q151" s="93"/>
      <c r="R151" s="93"/>
      <c r="S151" s="93"/>
      <c r="T151" s="93"/>
      <c r="U151" s="91"/>
      <c r="V151" s="91"/>
    </row>
    <row r="152" spans="1:22" ht="12" customHeight="1" x14ac:dyDescent="0.35">
      <c r="A152" s="187"/>
      <c r="B152" s="193"/>
      <c r="C152" s="193"/>
      <c r="D152" s="193"/>
      <c r="E152" s="193"/>
      <c r="F152" s="193"/>
      <c r="G152" s="193"/>
      <c r="H152" s="193"/>
      <c r="I152" s="193"/>
      <c r="J152" s="193"/>
      <c r="K152" s="32"/>
      <c r="L152" s="108"/>
      <c r="M152" s="94"/>
      <c r="N152" s="95"/>
      <c r="O152" s="95"/>
    </row>
    <row r="153" spans="1:22" ht="21" x14ac:dyDescent="0.35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32"/>
      <c r="L153" s="108"/>
      <c r="M153" s="94"/>
      <c r="N153" s="95"/>
      <c r="O153" s="95"/>
    </row>
    <row r="154" spans="1:22" ht="21" x14ac:dyDescent="0.35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32"/>
      <c r="L154" s="108"/>
      <c r="M154" s="94"/>
      <c r="N154" s="95"/>
      <c r="O154" s="95"/>
    </row>
    <row r="155" spans="1:22" ht="21" x14ac:dyDescent="0.35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32"/>
      <c r="L155" s="108"/>
      <c r="M155" s="94"/>
      <c r="N155" s="95"/>
      <c r="O155" s="95"/>
    </row>
    <row r="156" spans="1:22" ht="21" x14ac:dyDescent="0.35">
      <c r="A156" s="240" t="s">
        <v>131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32"/>
      <c r="L156" s="108"/>
      <c r="M156" s="94"/>
      <c r="N156" s="95"/>
      <c r="O156" s="95"/>
    </row>
    <row r="157" spans="1:22" ht="21" x14ac:dyDescent="0.35">
      <c r="A157" s="240" t="s">
        <v>87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32"/>
      <c r="L157" s="108"/>
      <c r="M157" s="94"/>
      <c r="N157" s="95"/>
      <c r="O157" s="95"/>
    </row>
    <row r="158" spans="1:22" ht="21.75" thickBot="1" x14ac:dyDescent="0.4">
      <c r="A158" s="99"/>
      <c r="B158" s="85"/>
      <c r="C158" s="85"/>
      <c r="D158" s="85"/>
      <c r="E158" s="85"/>
      <c r="F158" s="85"/>
      <c r="G158" s="85"/>
      <c r="H158" s="85"/>
      <c r="I158" s="85"/>
      <c r="J158" s="85"/>
      <c r="K158" s="32"/>
      <c r="L158" s="108"/>
      <c r="M158" s="94"/>
      <c r="N158" s="95"/>
      <c r="O158" s="95"/>
    </row>
    <row r="159" spans="1:22" ht="19.5" customHeight="1" x14ac:dyDescent="0.35">
      <c r="A159" s="100" t="s">
        <v>1</v>
      </c>
      <c r="B159" s="101" t="s">
        <v>2</v>
      </c>
      <c r="C159" s="101" t="s">
        <v>3</v>
      </c>
      <c r="D159" s="101" t="s">
        <v>4</v>
      </c>
      <c r="E159" s="101" t="s">
        <v>5</v>
      </c>
      <c r="F159" s="101" t="s">
        <v>6</v>
      </c>
      <c r="G159" s="101" t="s">
        <v>7</v>
      </c>
      <c r="H159" s="101" t="s">
        <v>8</v>
      </c>
      <c r="I159" s="101" t="s">
        <v>9</v>
      </c>
      <c r="J159" s="102" t="s">
        <v>10</v>
      </c>
      <c r="K159" s="32"/>
      <c r="L159" s="108"/>
      <c r="M159" s="94"/>
      <c r="N159" s="95"/>
      <c r="O159" s="95"/>
    </row>
    <row r="160" spans="1:22" ht="20.100000000000001" customHeight="1" x14ac:dyDescent="0.35">
      <c r="A160" s="78" t="s">
        <v>284</v>
      </c>
      <c r="B160" s="21">
        <v>166869.60483881136</v>
      </c>
      <c r="C160" s="21">
        <v>7108620.4371814281</v>
      </c>
      <c r="D160" s="21">
        <v>3494048.754258458</v>
      </c>
      <c r="E160" s="21">
        <v>2529499.780583757</v>
      </c>
      <c r="F160" s="21">
        <v>193713.59852200898</v>
      </c>
      <c r="G160" s="21">
        <v>0</v>
      </c>
      <c r="H160" s="21">
        <v>647491.83976544603</v>
      </c>
      <c r="I160" s="21">
        <v>281274.98485009064</v>
      </c>
      <c r="J160" s="22">
        <v>14421519</v>
      </c>
      <c r="K160" s="112"/>
      <c r="L160" s="108"/>
      <c r="M160" s="94"/>
      <c r="N160" s="95"/>
      <c r="O160" s="95"/>
    </row>
    <row r="161" spans="1:15" ht="20.100000000000001" customHeight="1" x14ac:dyDescent="0.35">
      <c r="A161" s="78" t="s">
        <v>12</v>
      </c>
      <c r="B161" s="21">
        <v>106319.44364258063</v>
      </c>
      <c r="C161" s="21">
        <v>57672.337650928966</v>
      </c>
      <c r="D161" s="21">
        <v>132468.4502664856</v>
      </c>
      <c r="E161" s="21">
        <v>42805.644000103086</v>
      </c>
      <c r="F161" s="21">
        <v>83516.108360053535</v>
      </c>
      <c r="G161" s="21">
        <v>91285.475429443846</v>
      </c>
      <c r="H161" s="21">
        <v>653000.97925928514</v>
      </c>
      <c r="I161" s="21">
        <v>39401.56139111911</v>
      </c>
      <c r="J161" s="22">
        <v>1206470</v>
      </c>
      <c r="K161" s="112"/>
      <c r="L161" s="108"/>
      <c r="M161" s="94"/>
      <c r="N161" s="95"/>
      <c r="O161" s="95"/>
    </row>
    <row r="162" spans="1:15" ht="20.100000000000001" customHeight="1" x14ac:dyDescent="0.35">
      <c r="A162" s="78" t="s">
        <v>13</v>
      </c>
      <c r="B162" s="21">
        <v>0</v>
      </c>
      <c r="C162" s="21">
        <v>0</v>
      </c>
      <c r="D162" s="21">
        <v>1407</v>
      </c>
      <c r="E162" s="21">
        <v>457.84790874524714</v>
      </c>
      <c r="F162" s="21">
        <v>0</v>
      </c>
      <c r="G162" s="21">
        <v>1452.8153713708632</v>
      </c>
      <c r="H162" s="21">
        <v>3778.3367198838901</v>
      </c>
      <c r="I162" s="21">
        <v>0</v>
      </c>
      <c r="J162" s="22">
        <v>7096</v>
      </c>
      <c r="K162" s="112"/>
      <c r="L162" s="108"/>
      <c r="M162" s="94"/>
      <c r="N162" s="95"/>
      <c r="O162" s="95"/>
    </row>
    <row r="163" spans="1:15" ht="20.100000000000001" customHeight="1" x14ac:dyDescent="0.35">
      <c r="A163" s="78" t="s">
        <v>57</v>
      </c>
      <c r="B163" s="79">
        <v>4660.5285051055653</v>
      </c>
      <c r="C163" s="79">
        <v>443648.97542451799</v>
      </c>
      <c r="D163" s="79">
        <v>14420.599350850518</v>
      </c>
      <c r="E163" s="79">
        <v>418.98475843051358</v>
      </c>
      <c r="F163" s="79">
        <v>50716.199918812948</v>
      </c>
      <c r="G163" s="79">
        <v>13203.430653330408</v>
      </c>
      <c r="H163" s="79">
        <v>24222.887945216691</v>
      </c>
      <c r="I163" s="79">
        <v>86289.393443735375</v>
      </c>
      <c r="J163" s="80">
        <v>637581</v>
      </c>
      <c r="K163" s="112"/>
      <c r="L163" s="108"/>
      <c r="M163" s="94"/>
      <c r="N163" s="95"/>
      <c r="O163" s="95"/>
    </row>
    <row r="164" spans="1:15" ht="20.100000000000001" customHeight="1" x14ac:dyDescent="0.25">
      <c r="A164" s="78" t="s">
        <v>15</v>
      </c>
      <c r="B164" s="21">
        <v>590.24622720476009</v>
      </c>
      <c r="C164" s="21">
        <v>2469.4269354957632</v>
      </c>
      <c r="D164" s="21">
        <v>22026.461083784037</v>
      </c>
      <c r="E164" s="21">
        <v>61.836921003324946</v>
      </c>
      <c r="F164" s="21">
        <v>0</v>
      </c>
      <c r="G164" s="21">
        <v>37.202770514369341</v>
      </c>
      <c r="H164" s="21">
        <v>105028.51704992627</v>
      </c>
      <c r="I164" s="21">
        <v>8664.3090120714733</v>
      </c>
      <c r="J164" s="22">
        <v>138878</v>
      </c>
      <c r="K164" s="112"/>
      <c r="L164" s="108"/>
      <c r="N164" s="95"/>
      <c r="O164" s="95"/>
    </row>
    <row r="165" spans="1:15" ht="20.100000000000001" customHeight="1" x14ac:dyDescent="0.25">
      <c r="A165" s="78" t="s">
        <v>16</v>
      </c>
      <c r="B165" s="21">
        <v>12463.813454535495</v>
      </c>
      <c r="C165" s="21">
        <v>2683.3461000056614</v>
      </c>
      <c r="D165" s="21">
        <v>4528.3715633253587</v>
      </c>
      <c r="E165" s="21">
        <v>19268.302686137518</v>
      </c>
      <c r="F165" s="21">
        <v>30996.728065007315</v>
      </c>
      <c r="G165" s="21">
        <v>27415.096834071868</v>
      </c>
      <c r="H165" s="21">
        <v>337319.78672949551</v>
      </c>
      <c r="I165" s="21">
        <v>17043.554567421266</v>
      </c>
      <c r="J165" s="22">
        <v>451719</v>
      </c>
      <c r="K165" s="112"/>
      <c r="L165" s="108"/>
      <c r="N165" s="95"/>
      <c r="O165" s="95"/>
    </row>
    <row r="166" spans="1:15" ht="20.100000000000001" customHeight="1" x14ac:dyDescent="0.25">
      <c r="A166" s="78" t="s">
        <v>17</v>
      </c>
      <c r="B166" s="21">
        <v>1973.7792351280827</v>
      </c>
      <c r="C166" s="21">
        <v>1172.3691464776189</v>
      </c>
      <c r="D166" s="21">
        <v>6820.8298011070292</v>
      </c>
      <c r="E166" s="21">
        <v>1023.4875111021755</v>
      </c>
      <c r="F166" s="21">
        <v>4390.9812792045586</v>
      </c>
      <c r="G166" s="21">
        <v>76056.100905134357</v>
      </c>
      <c r="H166" s="21">
        <v>200579.70313042603</v>
      </c>
      <c r="I166" s="21">
        <v>85523.748991420143</v>
      </c>
      <c r="J166" s="22">
        <v>377541</v>
      </c>
      <c r="K166" s="112"/>
      <c r="L166" s="108"/>
      <c r="N166" s="95"/>
      <c r="O166" s="95"/>
    </row>
    <row r="167" spans="1:15" ht="20.100000000000001" customHeight="1" x14ac:dyDescent="0.25">
      <c r="A167" s="78" t="s">
        <v>18</v>
      </c>
      <c r="B167" s="21">
        <v>3489.8682132639792</v>
      </c>
      <c r="C167" s="21">
        <v>0</v>
      </c>
      <c r="D167" s="21">
        <v>2754.8894587229997</v>
      </c>
      <c r="E167" s="21">
        <v>0</v>
      </c>
      <c r="F167" s="21">
        <v>148.82975861896949</v>
      </c>
      <c r="G167" s="21">
        <v>2357.2141547283986</v>
      </c>
      <c r="H167" s="21">
        <v>4412.5383825198978</v>
      </c>
      <c r="I167" s="21">
        <v>2718.6600321457558</v>
      </c>
      <c r="J167" s="22">
        <v>15882</v>
      </c>
      <c r="K167" s="112"/>
      <c r="L167" s="108"/>
      <c r="N167" s="95"/>
      <c r="O167" s="95"/>
    </row>
    <row r="168" spans="1:15" ht="20.100000000000001" customHeight="1" x14ac:dyDescent="0.25">
      <c r="A168" s="78" t="s">
        <v>19</v>
      </c>
      <c r="B168" s="21">
        <v>6620.7800664448951</v>
      </c>
      <c r="C168" s="21">
        <v>6765.7125371679149</v>
      </c>
      <c r="D168" s="21">
        <v>18710.61576531014</v>
      </c>
      <c r="E168" s="21">
        <v>1240.7787873465629</v>
      </c>
      <c r="F168" s="21">
        <v>41027.141149023737</v>
      </c>
      <c r="G168" s="21">
        <v>123785.56422164383</v>
      </c>
      <c r="H168" s="21">
        <v>288046.57867655158</v>
      </c>
      <c r="I168" s="21">
        <v>4298.828796511345</v>
      </c>
      <c r="J168" s="22">
        <v>490496</v>
      </c>
      <c r="K168" s="112"/>
      <c r="L168" s="108"/>
      <c r="N168" s="95"/>
      <c r="O168" s="95"/>
    </row>
    <row r="169" spans="1:15" ht="20.100000000000001" customHeight="1" x14ac:dyDescent="0.25">
      <c r="A169" s="78" t="s">
        <v>90</v>
      </c>
      <c r="B169" s="21">
        <v>110323.2521264289</v>
      </c>
      <c r="C169" s="21">
        <v>0</v>
      </c>
      <c r="D169" s="21">
        <v>158.41218016633556</v>
      </c>
      <c r="E169" s="21">
        <v>19315.228352782862</v>
      </c>
      <c r="F169" s="21">
        <v>0</v>
      </c>
      <c r="G169" s="21">
        <v>0</v>
      </c>
      <c r="H169" s="21">
        <v>1473.1073406218941</v>
      </c>
      <c r="I169" s="21">
        <v>0</v>
      </c>
      <c r="J169" s="22">
        <v>131270</v>
      </c>
      <c r="K169" s="112"/>
      <c r="L169" s="108"/>
      <c r="N169" s="95"/>
      <c r="O169" s="95"/>
    </row>
    <row r="170" spans="1:15" ht="20.100000000000001" customHeight="1" x14ac:dyDescent="0.25">
      <c r="A170" s="78" t="s">
        <v>20</v>
      </c>
      <c r="B170" s="21">
        <v>237466.93383069741</v>
      </c>
      <c r="C170" s="21">
        <v>203414.40736762015</v>
      </c>
      <c r="D170" s="21">
        <v>11344.141785023479</v>
      </c>
      <c r="E170" s="21">
        <v>276625.83695894864</v>
      </c>
      <c r="F170" s="21">
        <v>51198.872664682436</v>
      </c>
      <c r="G170" s="21">
        <v>60503.065015801418</v>
      </c>
      <c r="H170" s="21">
        <v>387885.50976413809</v>
      </c>
      <c r="I170" s="21">
        <v>54786.232613088425</v>
      </c>
      <c r="J170" s="22">
        <v>1283225</v>
      </c>
      <c r="K170" s="112"/>
      <c r="L170" s="108"/>
      <c r="N170" s="95"/>
      <c r="O170" s="95"/>
    </row>
    <row r="171" spans="1:15" ht="20.100000000000001" customHeight="1" x14ac:dyDescent="0.25">
      <c r="A171" s="78" t="s">
        <v>21</v>
      </c>
      <c r="B171" s="21">
        <v>6696.0398900541832</v>
      </c>
      <c r="C171" s="21">
        <v>116674.04362225976</v>
      </c>
      <c r="D171" s="21">
        <v>2772.2455219054546</v>
      </c>
      <c r="E171" s="21">
        <v>17044.283715066056</v>
      </c>
      <c r="F171" s="21">
        <v>141736.4222700666</v>
      </c>
      <c r="G171" s="21">
        <v>90057.073684168485</v>
      </c>
      <c r="H171" s="21">
        <v>86.936823171206854</v>
      </c>
      <c r="I171" s="21">
        <v>320243.95447330829</v>
      </c>
      <c r="J171" s="22">
        <v>695311</v>
      </c>
      <c r="K171" s="112"/>
      <c r="L171" s="108"/>
      <c r="N171" s="95"/>
      <c r="O171" s="95"/>
    </row>
    <row r="172" spans="1:15" ht="20.100000000000001" customHeight="1" x14ac:dyDescent="0.25">
      <c r="A172" s="78" t="s">
        <v>22</v>
      </c>
      <c r="B172" s="21">
        <v>0</v>
      </c>
      <c r="C172" s="21">
        <v>0</v>
      </c>
      <c r="D172" s="21">
        <v>0</v>
      </c>
      <c r="E172" s="21">
        <v>1940263.7575174607</v>
      </c>
      <c r="F172" s="21">
        <v>17079.812554516222</v>
      </c>
      <c r="G172" s="21">
        <v>16840.403900548154</v>
      </c>
      <c r="H172" s="21">
        <v>27632.026027474752</v>
      </c>
      <c r="I172" s="21">
        <v>0</v>
      </c>
      <c r="J172" s="22">
        <v>2001815.9999999998</v>
      </c>
      <c r="K172" s="112"/>
      <c r="L172" s="108"/>
      <c r="N172" s="95"/>
      <c r="O172" s="95"/>
    </row>
    <row r="173" spans="1:15" ht="20.100000000000001" customHeight="1" x14ac:dyDescent="0.25">
      <c r="A173" s="78" t="s">
        <v>23</v>
      </c>
      <c r="B173" s="21">
        <v>41867.993687647555</v>
      </c>
      <c r="C173" s="21">
        <v>296272.43239527545</v>
      </c>
      <c r="D173" s="21">
        <v>7243.2210845379723</v>
      </c>
      <c r="E173" s="21">
        <v>59953.613229001989</v>
      </c>
      <c r="F173" s="21">
        <v>117700.00071150441</v>
      </c>
      <c r="G173" s="21">
        <v>132936.43766692549</v>
      </c>
      <c r="H173" s="21">
        <v>2257.6420359522185</v>
      </c>
      <c r="I173" s="21">
        <v>139138.65918915486</v>
      </c>
      <c r="J173" s="22">
        <v>797369.99999999988</v>
      </c>
      <c r="K173" s="112"/>
      <c r="L173" s="108"/>
      <c r="N173" s="95"/>
      <c r="O173" s="95"/>
    </row>
    <row r="174" spans="1:15" ht="20.100000000000001" customHeight="1" x14ac:dyDescent="0.25">
      <c r="A174" s="78" t="s">
        <v>24</v>
      </c>
      <c r="B174" s="21">
        <v>946030.0515865999</v>
      </c>
      <c r="C174" s="21">
        <v>482814.85634624312</v>
      </c>
      <c r="D174" s="21">
        <v>454773.16804419179</v>
      </c>
      <c r="E174" s="21">
        <v>961528.79937108408</v>
      </c>
      <c r="F174" s="21">
        <v>242557.55243557942</v>
      </c>
      <c r="G174" s="21">
        <v>126718.95014181818</v>
      </c>
      <c r="H174" s="21">
        <v>265331.0360186281</v>
      </c>
      <c r="I174" s="21">
        <v>222634.58605585532</v>
      </c>
      <c r="J174" s="22">
        <v>3702389</v>
      </c>
      <c r="K174" s="112"/>
      <c r="L174" s="108"/>
      <c r="N174" s="95"/>
      <c r="O174" s="95"/>
    </row>
    <row r="175" spans="1:15" ht="20.100000000000001" customHeight="1" x14ac:dyDescent="0.25">
      <c r="A175" s="78" t="s">
        <v>91</v>
      </c>
      <c r="B175" s="21">
        <v>0</v>
      </c>
      <c r="C175" s="21">
        <v>5514.2268418079784</v>
      </c>
      <c r="D175" s="21">
        <v>21.951429455730636</v>
      </c>
      <c r="E175" s="21">
        <v>42.780536246276071</v>
      </c>
      <c r="F175" s="21">
        <v>2994.5136798209733</v>
      </c>
      <c r="G175" s="21">
        <v>1673.0431034139597</v>
      </c>
      <c r="H175" s="21">
        <v>0</v>
      </c>
      <c r="I175" s="21">
        <v>7255.4844092550811</v>
      </c>
      <c r="J175" s="22">
        <v>17502</v>
      </c>
      <c r="K175" s="112"/>
      <c r="L175" s="108"/>
      <c r="N175" s="95"/>
      <c r="O175" s="95"/>
    </row>
    <row r="176" spans="1:15" ht="20.100000000000001" customHeight="1" x14ac:dyDescent="0.25">
      <c r="A176" s="78" t="s">
        <v>25</v>
      </c>
      <c r="B176" s="21">
        <v>225340.52785174071</v>
      </c>
      <c r="C176" s="21">
        <v>73469.540581273264</v>
      </c>
      <c r="D176" s="21">
        <v>157138.27858170174</v>
      </c>
      <c r="E176" s="21">
        <v>117249.85888836026</v>
      </c>
      <c r="F176" s="21">
        <v>93282.18973761407</v>
      </c>
      <c r="G176" s="21">
        <v>72543.490466091709</v>
      </c>
      <c r="H176" s="21">
        <v>232048.91204164436</v>
      </c>
      <c r="I176" s="21">
        <v>53687.201851573918</v>
      </c>
      <c r="J176" s="22">
        <v>1024760</v>
      </c>
      <c r="K176" s="112"/>
      <c r="L176" s="108"/>
      <c r="N176" s="95"/>
      <c r="O176" s="95"/>
    </row>
    <row r="177" spans="1:15" ht="20.100000000000001" customHeight="1" x14ac:dyDescent="0.25">
      <c r="A177" s="78" t="s">
        <v>26</v>
      </c>
      <c r="B177" s="21">
        <v>0</v>
      </c>
      <c r="C177" s="21">
        <v>0</v>
      </c>
      <c r="D177" s="21">
        <v>0</v>
      </c>
      <c r="E177" s="21">
        <v>33143</v>
      </c>
      <c r="F177" s="21">
        <v>0</v>
      </c>
      <c r="G177" s="21">
        <v>0</v>
      </c>
      <c r="H177" s="21">
        <v>0.31637700384468376</v>
      </c>
      <c r="I177" s="21">
        <v>0</v>
      </c>
      <c r="J177" s="22">
        <v>33143.316377003845</v>
      </c>
      <c r="K177" s="112"/>
      <c r="L177" s="108"/>
      <c r="N177" s="95"/>
      <c r="O177" s="95"/>
    </row>
    <row r="178" spans="1:15" ht="20.100000000000001" customHeight="1" x14ac:dyDescent="0.25">
      <c r="A178" s="78" t="s">
        <v>27</v>
      </c>
      <c r="B178" s="21">
        <v>47259.837172510845</v>
      </c>
      <c r="C178" s="21">
        <v>99665.385190410016</v>
      </c>
      <c r="D178" s="21">
        <v>23566.042717859702</v>
      </c>
      <c r="E178" s="21">
        <v>56800.794027354626</v>
      </c>
      <c r="F178" s="21">
        <v>181225.35394572438</v>
      </c>
      <c r="G178" s="21">
        <v>183855.799604172</v>
      </c>
      <c r="H178" s="21">
        <v>141615.96543809364</v>
      </c>
      <c r="I178" s="21">
        <v>203702.82190387486</v>
      </c>
      <c r="J178" s="22">
        <v>937692.00000000012</v>
      </c>
      <c r="K178" s="112"/>
      <c r="L178" s="108"/>
      <c r="N178" s="95"/>
      <c r="O178" s="95"/>
    </row>
    <row r="179" spans="1:15" ht="20.100000000000001" customHeight="1" x14ac:dyDescent="0.25">
      <c r="A179" s="78" t="s">
        <v>28</v>
      </c>
      <c r="B179" s="21">
        <v>53366.532262883688</v>
      </c>
      <c r="C179" s="21">
        <v>7048.8431325810907</v>
      </c>
      <c r="D179" s="21">
        <v>11157.309229284614</v>
      </c>
      <c r="E179" s="21">
        <v>73751.754903315858</v>
      </c>
      <c r="F179" s="21">
        <v>17650.538071564857</v>
      </c>
      <c r="G179" s="21">
        <v>196196.68340279433</v>
      </c>
      <c r="H179" s="21">
        <v>177051.94904260203</v>
      </c>
      <c r="I179" s="21">
        <v>6044.3899549735561</v>
      </c>
      <c r="J179" s="22">
        <v>542268.00000000012</v>
      </c>
      <c r="K179" s="112"/>
      <c r="L179" s="108"/>
      <c r="N179" s="95"/>
      <c r="O179" s="95"/>
    </row>
    <row r="180" spans="1:15" ht="20.100000000000001" customHeight="1" x14ac:dyDescent="0.35">
      <c r="A180" s="78" t="s">
        <v>29</v>
      </c>
      <c r="B180" s="21">
        <v>201649.66781833899</v>
      </c>
      <c r="C180" s="21">
        <v>31.051046673379432</v>
      </c>
      <c r="D180" s="21">
        <v>63741.782104942671</v>
      </c>
      <c r="E180" s="21">
        <v>289185.91534683126</v>
      </c>
      <c r="F180" s="21">
        <v>175328.31017967084</v>
      </c>
      <c r="G180" s="21">
        <v>42573.666551500188</v>
      </c>
      <c r="H180" s="21">
        <v>805130.80166391598</v>
      </c>
      <c r="I180" s="21">
        <v>1208.8052881267831</v>
      </c>
      <c r="J180" s="22">
        <v>1578850</v>
      </c>
      <c r="K180" s="112"/>
      <c r="L180" s="108"/>
      <c r="M180" s="94"/>
      <c r="N180" s="95"/>
      <c r="O180" s="95"/>
    </row>
    <row r="181" spans="1:15" ht="20.100000000000001" customHeight="1" x14ac:dyDescent="0.35">
      <c r="A181" s="78" t="s">
        <v>30</v>
      </c>
      <c r="B181" s="21">
        <v>16395.345168069558</v>
      </c>
      <c r="C181" s="21">
        <v>757.55387461923885</v>
      </c>
      <c r="D181" s="21">
        <v>1360.7359002475962</v>
      </c>
      <c r="E181" s="21">
        <v>94524.406259101001</v>
      </c>
      <c r="F181" s="21">
        <v>163469.50143144518</v>
      </c>
      <c r="G181" s="21">
        <v>15075.400171484285</v>
      </c>
      <c r="H181" s="21">
        <v>3852.0573720531384</v>
      </c>
      <c r="I181" s="21">
        <v>2281.9998229800053</v>
      </c>
      <c r="J181" s="22">
        <v>297717.00000000006</v>
      </c>
      <c r="K181" s="112"/>
      <c r="L181" s="108"/>
      <c r="M181" s="94"/>
      <c r="N181" s="95"/>
      <c r="O181" s="95"/>
    </row>
    <row r="182" spans="1:15" ht="20.100000000000001" customHeight="1" x14ac:dyDescent="0.35">
      <c r="A182" s="78" t="s">
        <v>58</v>
      </c>
      <c r="B182" s="21">
        <v>3010.0164436999439</v>
      </c>
      <c r="C182" s="21">
        <v>120.14602276657224</v>
      </c>
      <c r="D182" s="21">
        <v>1.9686432784849426</v>
      </c>
      <c r="E182" s="21">
        <v>79126.000890949668</v>
      </c>
      <c r="F182" s="21">
        <v>1680.6123019731742</v>
      </c>
      <c r="G182" s="21">
        <v>47.026379473966387</v>
      </c>
      <c r="H182" s="21">
        <v>291.15977687463902</v>
      </c>
      <c r="I182" s="21">
        <v>132.06954098354745</v>
      </c>
      <c r="J182" s="22">
        <v>84409</v>
      </c>
      <c r="K182" s="112"/>
      <c r="L182" s="108"/>
      <c r="M182" s="94"/>
      <c r="N182" s="95"/>
      <c r="O182" s="95"/>
    </row>
    <row r="183" spans="1:15" ht="20.100000000000001" customHeight="1" x14ac:dyDescent="0.35">
      <c r="A183" s="78" t="s">
        <v>59</v>
      </c>
      <c r="B183" s="21">
        <v>62.182593425896727</v>
      </c>
      <c r="C183" s="21">
        <v>2.8905279503105592</v>
      </c>
      <c r="D183" s="21">
        <v>0</v>
      </c>
      <c r="E183" s="21">
        <v>22662.937514816567</v>
      </c>
      <c r="F183" s="21">
        <v>3765.842955235014</v>
      </c>
      <c r="G183" s="21">
        <v>57.810835214446954</v>
      </c>
      <c r="H183" s="21">
        <v>70.888758449135295</v>
      </c>
      <c r="I183" s="21">
        <v>27.448129929083024</v>
      </c>
      <c r="J183" s="22">
        <v>26650.001315020454</v>
      </c>
      <c r="K183" s="112"/>
      <c r="L183" s="108"/>
      <c r="M183" s="94"/>
      <c r="N183" s="95"/>
      <c r="O183" s="95"/>
    </row>
    <row r="184" spans="1:15" ht="20.100000000000001" customHeight="1" x14ac:dyDescent="0.35">
      <c r="A184" s="78" t="s">
        <v>60</v>
      </c>
      <c r="B184" s="21">
        <v>246.04824515600026</v>
      </c>
      <c r="C184" s="21">
        <v>0</v>
      </c>
      <c r="D184" s="21">
        <v>0</v>
      </c>
      <c r="E184" s="21">
        <v>286642.06849886605</v>
      </c>
      <c r="F184" s="21">
        <v>1206.740251639879</v>
      </c>
      <c r="G184" s="21">
        <v>925.5709807414305</v>
      </c>
      <c r="H184" s="21">
        <v>31.332632809918056</v>
      </c>
      <c r="I184" s="21">
        <v>773.23939078671901</v>
      </c>
      <c r="J184" s="22">
        <v>289825</v>
      </c>
      <c r="K184" s="112"/>
      <c r="L184" s="108"/>
      <c r="M184" s="94"/>
      <c r="N184" s="95"/>
      <c r="O184" s="95"/>
    </row>
    <row r="185" spans="1:15" ht="20.100000000000001" customHeight="1" x14ac:dyDescent="0.35">
      <c r="A185" s="78" t="s">
        <v>34</v>
      </c>
      <c r="B185" s="21">
        <v>3396.6054308380071</v>
      </c>
      <c r="C185" s="21">
        <v>444.76763839739328</v>
      </c>
      <c r="D185" s="21">
        <v>63516.578082804677</v>
      </c>
      <c r="E185" s="21">
        <v>618.18938764508243</v>
      </c>
      <c r="F185" s="21">
        <v>488017.02083929046</v>
      </c>
      <c r="G185" s="21">
        <v>4991.3425835297085</v>
      </c>
      <c r="H185" s="21">
        <v>21994.910960546869</v>
      </c>
      <c r="I185" s="21">
        <v>1411.5850769477743</v>
      </c>
      <c r="J185" s="22">
        <v>584390.99999999988</v>
      </c>
      <c r="K185" s="112"/>
      <c r="L185" s="108"/>
      <c r="M185" s="94"/>
      <c r="N185" s="95"/>
      <c r="O185" s="95"/>
    </row>
    <row r="186" spans="1:15" ht="20.100000000000001" customHeight="1" x14ac:dyDescent="0.35">
      <c r="A186" s="78" t="s">
        <v>84</v>
      </c>
      <c r="B186" s="21">
        <v>1491</v>
      </c>
      <c r="C186" s="21">
        <v>43.48</v>
      </c>
      <c r="D186" s="21">
        <v>4069</v>
      </c>
      <c r="E186" s="21">
        <v>55040.1</v>
      </c>
      <c r="F186" s="21">
        <v>150148.24</v>
      </c>
      <c r="G186" s="21">
        <v>0</v>
      </c>
      <c r="H186" s="21">
        <v>1182.9470314834673</v>
      </c>
      <c r="I186" s="21">
        <v>6336.34</v>
      </c>
      <c r="J186" s="22">
        <v>218311.10703148347</v>
      </c>
      <c r="K186" s="112"/>
      <c r="L186" s="108"/>
      <c r="M186" s="94"/>
      <c r="N186" s="95"/>
      <c r="O186" s="95"/>
    </row>
    <row r="187" spans="1:15" ht="20.100000000000001" customHeight="1" x14ac:dyDescent="0.35">
      <c r="A187" s="78" t="s">
        <v>36</v>
      </c>
      <c r="B187" s="21">
        <v>0</v>
      </c>
      <c r="C187" s="21">
        <v>3.0824629480845824</v>
      </c>
      <c r="D187" s="21">
        <v>0</v>
      </c>
      <c r="E187" s="21">
        <v>1065653.5000146751</v>
      </c>
      <c r="F187" s="21">
        <v>13232.57471361404</v>
      </c>
      <c r="G187" s="21">
        <v>16146.461104636686</v>
      </c>
      <c r="H187" s="21">
        <v>6712.7124001703032</v>
      </c>
      <c r="I187" s="21">
        <v>17.669303955933902</v>
      </c>
      <c r="J187" s="22">
        <v>1101766.0000000002</v>
      </c>
      <c r="K187" s="112"/>
      <c r="L187" s="108"/>
      <c r="M187" s="94"/>
      <c r="N187" s="95"/>
      <c r="O187" s="95"/>
    </row>
    <row r="188" spans="1:15" ht="20.100000000000001" customHeight="1" x14ac:dyDescent="0.35">
      <c r="A188" s="78" t="s">
        <v>37</v>
      </c>
      <c r="B188" s="21">
        <v>12.741013168821926</v>
      </c>
      <c r="C188" s="21">
        <v>6.9604287497246897</v>
      </c>
      <c r="D188" s="21">
        <v>0</v>
      </c>
      <c r="E188" s="21">
        <v>203856.79175981198</v>
      </c>
      <c r="F188" s="21">
        <v>3080.1050743295305</v>
      </c>
      <c r="G188" s="21">
        <v>27.174575243479786</v>
      </c>
      <c r="H188" s="21">
        <v>3854.3456973183793</v>
      </c>
      <c r="I188" s="21">
        <v>170.88145137808334</v>
      </c>
      <c r="J188" s="22">
        <v>211009</v>
      </c>
      <c r="K188" s="112"/>
      <c r="L188" s="108"/>
      <c r="M188" s="94"/>
      <c r="N188" s="95"/>
      <c r="O188" s="95"/>
    </row>
    <row r="189" spans="1:15" ht="20.100000000000001" customHeight="1" x14ac:dyDescent="0.35">
      <c r="A189" s="78" t="s">
        <v>38</v>
      </c>
      <c r="B189" s="21">
        <v>9998.3133166412699</v>
      </c>
      <c r="C189" s="21">
        <v>0</v>
      </c>
      <c r="D189" s="21">
        <v>0</v>
      </c>
      <c r="E189" s="21">
        <v>33344.130745147675</v>
      </c>
      <c r="F189" s="21">
        <v>158.86639676113361</v>
      </c>
      <c r="G189" s="21">
        <v>0.75875976808671541</v>
      </c>
      <c r="H189" s="21">
        <v>0</v>
      </c>
      <c r="I189" s="21">
        <v>360.93078168183376</v>
      </c>
      <c r="J189" s="22">
        <v>43863</v>
      </c>
      <c r="K189" s="112"/>
      <c r="L189" s="108"/>
      <c r="M189" s="94"/>
      <c r="N189" s="95"/>
      <c r="O189" s="95"/>
    </row>
    <row r="190" spans="1:15" ht="20.100000000000001" customHeight="1" x14ac:dyDescent="0.35">
      <c r="A190" s="78" t="s">
        <v>39</v>
      </c>
      <c r="B190" s="21">
        <v>0</v>
      </c>
      <c r="C190" s="21">
        <v>0</v>
      </c>
      <c r="D190" s="21">
        <v>0</v>
      </c>
      <c r="E190" s="21">
        <v>74934.341631558782</v>
      </c>
      <c r="F190" s="21">
        <v>3.6583684412102646</v>
      </c>
      <c r="G190" s="21">
        <v>0</v>
      </c>
      <c r="H190" s="21">
        <v>0</v>
      </c>
      <c r="I190" s="21">
        <v>0</v>
      </c>
      <c r="J190" s="22">
        <v>74937.999999999985</v>
      </c>
      <c r="K190" s="112"/>
      <c r="L190" s="108"/>
      <c r="M190" s="94"/>
      <c r="N190" s="95"/>
      <c r="O190" s="95"/>
    </row>
    <row r="191" spans="1:15" ht="20.100000000000001" customHeight="1" x14ac:dyDescent="0.35">
      <c r="A191" s="78" t="s">
        <v>40</v>
      </c>
      <c r="B191" s="21">
        <v>0</v>
      </c>
      <c r="C191" s="21">
        <v>0</v>
      </c>
      <c r="D191" s="21">
        <v>0</v>
      </c>
      <c r="E191" s="21">
        <v>31449</v>
      </c>
      <c r="F191" s="21">
        <v>0</v>
      </c>
      <c r="G191" s="21">
        <v>0</v>
      </c>
      <c r="H191" s="21">
        <v>0</v>
      </c>
      <c r="I191" s="21">
        <v>0</v>
      </c>
      <c r="J191" s="22">
        <v>31449</v>
      </c>
      <c r="K191" s="112"/>
      <c r="L191" s="108"/>
      <c r="M191" s="94"/>
      <c r="N191" s="95"/>
      <c r="O191" s="95"/>
    </row>
    <row r="192" spans="1:15" ht="20.100000000000001" customHeight="1" x14ac:dyDescent="0.35">
      <c r="A192" s="78" t="s">
        <v>41</v>
      </c>
      <c r="B192" s="21">
        <v>31319.529683144159</v>
      </c>
      <c r="C192" s="21">
        <v>829.17341887316866</v>
      </c>
      <c r="D192" s="21">
        <v>4023.3434457785443</v>
      </c>
      <c r="E192" s="21">
        <v>4656.7172399619139</v>
      </c>
      <c r="F192" s="21">
        <v>11524.71104363005</v>
      </c>
      <c r="G192" s="21">
        <v>25646.765001674979</v>
      </c>
      <c r="H192" s="21">
        <v>47549.712924765387</v>
      </c>
      <c r="I192" s="21">
        <v>38124.047242171808</v>
      </c>
      <c r="J192" s="22">
        <v>163674</v>
      </c>
      <c r="K192" s="112"/>
      <c r="L192" s="108"/>
      <c r="M192" s="94"/>
      <c r="N192" s="95"/>
      <c r="O192" s="95"/>
    </row>
    <row r="193" spans="1:15" ht="20.100000000000001" customHeight="1" x14ac:dyDescent="0.35">
      <c r="A193" s="78" t="s">
        <v>43</v>
      </c>
      <c r="B193" s="21">
        <v>17445.87888912778</v>
      </c>
      <c r="C193" s="21">
        <v>126.64243170061457</v>
      </c>
      <c r="D193" s="21">
        <v>0</v>
      </c>
      <c r="E193" s="21">
        <v>87516.478679171603</v>
      </c>
      <c r="F193" s="21">
        <v>0</v>
      </c>
      <c r="G193" s="21">
        <v>0</v>
      </c>
      <c r="H193" s="21">
        <v>0.49554035974431399</v>
      </c>
      <c r="I193" s="21">
        <v>0</v>
      </c>
      <c r="J193" s="22">
        <v>105089.49554035974</v>
      </c>
      <c r="K193" s="112"/>
      <c r="L193" s="108"/>
      <c r="M193" s="94"/>
      <c r="N193" s="95"/>
      <c r="O193" s="95"/>
    </row>
    <row r="194" spans="1:15" ht="20.100000000000001" customHeight="1" x14ac:dyDescent="0.35">
      <c r="A194" s="78" t="s">
        <v>44</v>
      </c>
      <c r="B194" s="21">
        <v>149970.35440538271</v>
      </c>
      <c r="C194" s="21">
        <v>0</v>
      </c>
      <c r="D194" s="21">
        <v>170155.54353825131</v>
      </c>
      <c r="E194" s="21">
        <v>38808.373478446905</v>
      </c>
      <c r="F194" s="21">
        <v>0</v>
      </c>
      <c r="G194" s="21">
        <v>0</v>
      </c>
      <c r="H194" s="21">
        <v>830.88230699062933</v>
      </c>
      <c r="I194" s="21">
        <v>30.846270928462708</v>
      </c>
      <c r="J194" s="22">
        <v>359796</v>
      </c>
      <c r="K194" s="112"/>
      <c r="L194" s="108"/>
      <c r="M194" s="94"/>
      <c r="N194" s="95"/>
      <c r="O194" s="95"/>
    </row>
    <row r="195" spans="1:15" ht="20.100000000000001" customHeight="1" x14ac:dyDescent="0.35">
      <c r="A195" s="78" t="s">
        <v>93</v>
      </c>
      <c r="B195" s="21">
        <v>40042.202019277793</v>
      </c>
      <c r="C195" s="21">
        <v>740.03471786481805</v>
      </c>
      <c r="D195" s="21">
        <v>5763.3424849702369</v>
      </c>
      <c r="E195" s="21">
        <v>125212.73153485927</v>
      </c>
      <c r="F195" s="21">
        <v>0</v>
      </c>
      <c r="G195" s="21">
        <v>0</v>
      </c>
      <c r="H195" s="21">
        <v>0</v>
      </c>
      <c r="I195" s="21">
        <v>33.689243027888445</v>
      </c>
      <c r="J195" s="22">
        <v>171792</v>
      </c>
      <c r="K195" s="112"/>
      <c r="L195" s="108"/>
      <c r="M195" s="94"/>
      <c r="N195" s="95"/>
      <c r="O195" s="95"/>
    </row>
    <row r="196" spans="1:15" ht="20.100000000000001" customHeight="1" x14ac:dyDescent="0.35">
      <c r="A196" s="78" t="s">
        <v>94</v>
      </c>
      <c r="B196" s="21">
        <v>0</v>
      </c>
      <c r="C196" s="21">
        <v>0</v>
      </c>
      <c r="D196" s="21">
        <v>0</v>
      </c>
      <c r="E196" s="21">
        <v>2605</v>
      </c>
      <c r="F196" s="21">
        <v>0</v>
      </c>
      <c r="G196" s="21">
        <v>0</v>
      </c>
      <c r="H196" s="21">
        <v>0</v>
      </c>
      <c r="I196" s="21">
        <v>0</v>
      </c>
      <c r="J196" s="22">
        <v>2605</v>
      </c>
      <c r="K196" s="112"/>
      <c r="L196" s="108"/>
      <c r="M196" s="94"/>
      <c r="N196" s="95"/>
      <c r="O196" s="95"/>
    </row>
    <row r="197" spans="1:15" ht="20.100000000000001" customHeight="1" x14ac:dyDescent="0.35">
      <c r="A197" s="78" t="s">
        <v>95</v>
      </c>
      <c r="B197" s="21">
        <v>2973.1964447943046</v>
      </c>
      <c r="C197" s="21">
        <v>101.34830019243104</v>
      </c>
      <c r="D197" s="21">
        <v>454.68141614987235</v>
      </c>
      <c r="E197" s="21">
        <v>34253.773838863395</v>
      </c>
      <c r="F197" s="21">
        <v>0</v>
      </c>
      <c r="G197" s="21">
        <v>0</v>
      </c>
      <c r="H197" s="21">
        <v>0</v>
      </c>
      <c r="I197" s="21">
        <v>0</v>
      </c>
      <c r="J197" s="22">
        <v>37783</v>
      </c>
      <c r="K197" s="112"/>
      <c r="L197" s="108"/>
      <c r="M197" s="94"/>
      <c r="N197" s="95"/>
      <c r="O197" s="95"/>
    </row>
    <row r="198" spans="1:15" ht="20.100000000000001" customHeight="1" x14ac:dyDescent="0.35">
      <c r="A198" s="78" t="s">
        <v>96</v>
      </c>
      <c r="B198" s="21">
        <v>10287.073809353526</v>
      </c>
      <c r="C198" s="21">
        <v>0</v>
      </c>
      <c r="D198" s="21">
        <v>0</v>
      </c>
      <c r="E198" s="21">
        <v>45045.770635090921</v>
      </c>
      <c r="F198" s="21">
        <v>0</v>
      </c>
      <c r="G198" s="21">
        <v>0</v>
      </c>
      <c r="H198" s="21">
        <v>1015.1555555555556</v>
      </c>
      <c r="I198" s="21">
        <v>0</v>
      </c>
      <c r="J198" s="22">
        <v>56348</v>
      </c>
      <c r="K198" s="112"/>
      <c r="L198" s="108"/>
      <c r="M198" s="94"/>
      <c r="N198" s="95"/>
      <c r="O198" s="95"/>
    </row>
    <row r="199" spans="1:15" ht="20.100000000000001" customHeight="1" x14ac:dyDescent="0.35">
      <c r="A199" s="78" t="s">
        <v>97</v>
      </c>
      <c r="B199" s="21">
        <v>108.91051028693337</v>
      </c>
      <c r="C199" s="21">
        <v>0</v>
      </c>
      <c r="D199" s="21">
        <v>0</v>
      </c>
      <c r="E199" s="21">
        <v>186922.57444264283</v>
      </c>
      <c r="F199" s="21">
        <v>4758.4979976230888</v>
      </c>
      <c r="G199" s="21">
        <v>1475.306467211916</v>
      </c>
      <c r="H199" s="21">
        <v>1441.740886023525</v>
      </c>
      <c r="I199" s="21">
        <v>85.969696211695535</v>
      </c>
      <c r="J199" s="22">
        <v>194792.99999999997</v>
      </c>
      <c r="K199" s="112"/>
      <c r="L199" s="108"/>
      <c r="M199" s="94"/>
      <c r="N199" s="95"/>
      <c r="O199" s="95"/>
    </row>
    <row r="200" spans="1:15" ht="20.100000000000001" customHeight="1" x14ac:dyDescent="0.35">
      <c r="A200" s="78" t="s">
        <v>98</v>
      </c>
      <c r="B200" s="21">
        <v>34163.926484504751</v>
      </c>
      <c r="C200" s="21">
        <v>0</v>
      </c>
      <c r="D200" s="21">
        <v>2890.0735154952531</v>
      </c>
      <c r="E200" s="21">
        <v>0</v>
      </c>
      <c r="F200" s="21">
        <v>0</v>
      </c>
      <c r="G200" s="21">
        <v>0</v>
      </c>
      <c r="H200" s="21">
        <v>0</v>
      </c>
      <c r="I200" s="21">
        <v>0</v>
      </c>
      <c r="J200" s="22">
        <v>37054.000000000007</v>
      </c>
      <c r="K200" s="112"/>
      <c r="L200" s="108"/>
      <c r="M200" s="94"/>
      <c r="N200" s="95"/>
      <c r="O200" s="95"/>
    </row>
    <row r="201" spans="1:15" ht="20.100000000000001" customHeight="1" x14ac:dyDescent="0.35">
      <c r="A201" s="78" t="s">
        <v>99</v>
      </c>
      <c r="B201" s="21">
        <v>11.867009228738443</v>
      </c>
      <c r="C201" s="21">
        <v>40396.130537210855</v>
      </c>
      <c r="D201" s="21">
        <v>868.80230307317026</v>
      </c>
      <c r="E201" s="21">
        <v>19733.866894571471</v>
      </c>
      <c r="F201" s="21">
        <v>6631.9611297108258</v>
      </c>
      <c r="G201" s="21">
        <v>0</v>
      </c>
      <c r="H201" s="21">
        <v>0</v>
      </c>
      <c r="I201" s="21">
        <v>645.37212620493369</v>
      </c>
      <c r="J201" s="22">
        <v>68287.999999999985</v>
      </c>
      <c r="K201" s="112"/>
      <c r="L201" s="108"/>
      <c r="M201" s="94"/>
      <c r="N201" s="95"/>
      <c r="O201" s="95"/>
    </row>
    <row r="202" spans="1:15" ht="20.100000000000001" customHeight="1" x14ac:dyDescent="0.35">
      <c r="A202" s="78" t="s">
        <v>100</v>
      </c>
      <c r="B202" s="21">
        <v>5245</v>
      </c>
      <c r="C202" s="21">
        <v>0</v>
      </c>
      <c r="D202" s="21">
        <v>0</v>
      </c>
      <c r="E202" s="21">
        <v>970</v>
      </c>
      <c r="F202" s="21">
        <v>695</v>
      </c>
      <c r="G202" s="21">
        <v>0</v>
      </c>
      <c r="H202" s="21">
        <v>0</v>
      </c>
      <c r="I202" s="21">
        <v>0</v>
      </c>
      <c r="J202" s="22">
        <v>6910</v>
      </c>
      <c r="K202" s="112"/>
      <c r="L202" s="108"/>
      <c r="M202" s="94"/>
      <c r="N202" s="95"/>
      <c r="O202" s="95"/>
    </row>
    <row r="203" spans="1:15" ht="20.100000000000001" customHeight="1" x14ac:dyDescent="0.35">
      <c r="A203" s="78" t="s">
        <v>61</v>
      </c>
      <c r="B203" s="21">
        <v>561119.80840537767</v>
      </c>
      <c r="C203" s="21">
        <v>19527.688329860499</v>
      </c>
      <c r="D203" s="21">
        <v>11192.803889590834</v>
      </c>
      <c r="E203" s="21">
        <v>33100.082314041822</v>
      </c>
      <c r="F203" s="21">
        <v>190896.55760308908</v>
      </c>
      <c r="G203" s="21">
        <v>192631.04452433609</v>
      </c>
      <c r="H203" s="21">
        <v>91673.008279841364</v>
      </c>
      <c r="I203" s="21">
        <v>27704.006653862645</v>
      </c>
      <c r="J203" s="22">
        <v>1127844.9999999998</v>
      </c>
      <c r="K203" s="112"/>
      <c r="L203" s="108"/>
      <c r="M203" s="94"/>
      <c r="N203" s="95"/>
      <c r="O203" s="95"/>
    </row>
    <row r="204" spans="1:15" ht="20.100000000000001" customHeight="1" x14ac:dyDescent="0.35">
      <c r="A204" s="78" t="s">
        <v>62</v>
      </c>
      <c r="B204" s="21">
        <v>11312.12182565434</v>
      </c>
      <c r="C204" s="21">
        <v>69426.274928381448</v>
      </c>
      <c r="D204" s="21">
        <v>11352.568063413675</v>
      </c>
      <c r="E204" s="21">
        <v>7963.0913155014623</v>
      </c>
      <c r="F204" s="21">
        <v>111508.02654522059</v>
      </c>
      <c r="G204" s="21">
        <v>6698.2636519405842</v>
      </c>
      <c r="H204" s="21">
        <v>16959.475020290771</v>
      </c>
      <c r="I204" s="21">
        <v>111958.17864959715</v>
      </c>
      <c r="J204" s="22">
        <v>347178</v>
      </c>
      <c r="K204" s="112"/>
      <c r="L204" s="108"/>
      <c r="M204" s="94"/>
      <c r="N204" s="95"/>
      <c r="O204" s="95"/>
    </row>
    <row r="205" spans="1:15" ht="20.100000000000001" customHeight="1" x14ac:dyDescent="0.35">
      <c r="A205" s="78" t="s">
        <v>63</v>
      </c>
      <c r="B205" s="21">
        <v>5792.9864008989998</v>
      </c>
      <c r="C205" s="21">
        <v>114402.01540014516</v>
      </c>
      <c r="D205" s="21">
        <v>89103.342612280263</v>
      </c>
      <c r="E205" s="21">
        <v>71606.124505022861</v>
      </c>
      <c r="F205" s="21">
        <v>26366.969638271319</v>
      </c>
      <c r="G205" s="21">
        <v>14655.506371658896</v>
      </c>
      <c r="H205" s="21">
        <v>96990.123453556647</v>
      </c>
      <c r="I205" s="21">
        <v>6080.9316181658614</v>
      </c>
      <c r="J205" s="22">
        <v>424997.99999999994</v>
      </c>
      <c r="K205" s="112"/>
      <c r="L205" s="108"/>
      <c r="M205" s="94"/>
      <c r="N205" s="95"/>
      <c r="O205" s="95"/>
    </row>
    <row r="206" spans="1:15" ht="20.100000000000001" customHeight="1" x14ac:dyDescent="0.35">
      <c r="A206" s="78" t="s">
        <v>64</v>
      </c>
      <c r="B206" s="21">
        <v>929.58949622407738</v>
      </c>
      <c r="C206" s="21">
        <v>0</v>
      </c>
      <c r="D206" s="21">
        <v>1360.5816515316806</v>
      </c>
      <c r="E206" s="21">
        <v>0.85714285714285721</v>
      </c>
      <c r="F206" s="21">
        <v>599.78510241673894</v>
      </c>
      <c r="G206" s="21">
        <v>5506.2778309432933</v>
      </c>
      <c r="H206" s="21">
        <v>5245.9867969062498</v>
      </c>
      <c r="I206" s="21">
        <v>3945.4148751826151</v>
      </c>
      <c r="J206" s="22">
        <v>17588.492896061798</v>
      </c>
      <c r="K206" s="112"/>
      <c r="L206" s="108"/>
      <c r="M206" s="94"/>
      <c r="N206" s="95"/>
      <c r="O206" s="95"/>
    </row>
    <row r="207" spans="1:15" ht="20.100000000000001" customHeight="1" x14ac:dyDescent="0.35">
      <c r="A207" s="78" t="s">
        <v>65</v>
      </c>
      <c r="B207" s="21">
        <v>4675.9086895206556</v>
      </c>
      <c r="C207" s="21">
        <v>35994.139535592913</v>
      </c>
      <c r="D207" s="21">
        <v>265.96536799297661</v>
      </c>
      <c r="E207" s="21">
        <v>558.53101977576443</v>
      </c>
      <c r="F207" s="21">
        <v>74730.502207242913</v>
      </c>
      <c r="G207" s="21">
        <v>874.14023131119995</v>
      </c>
      <c r="H207" s="21">
        <v>1245.0551892561964</v>
      </c>
      <c r="I207" s="21">
        <v>315087.78353803989</v>
      </c>
      <c r="J207" s="22">
        <v>433432.0257787325</v>
      </c>
      <c r="K207" s="112"/>
      <c r="L207" s="108"/>
      <c r="M207" s="94"/>
      <c r="N207" s="95"/>
      <c r="O207" s="95"/>
    </row>
    <row r="208" spans="1:15" ht="20.100000000000001" customHeight="1" x14ac:dyDescent="0.35">
      <c r="A208" s="78" t="s">
        <v>66</v>
      </c>
      <c r="B208" s="21">
        <v>8326.2208570638195</v>
      </c>
      <c r="C208" s="21">
        <v>55182.512593252744</v>
      </c>
      <c r="D208" s="21">
        <v>9.9441734875403665</v>
      </c>
      <c r="E208" s="21">
        <v>271.31745912415107</v>
      </c>
      <c r="F208" s="21">
        <v>130346.51169068975</v>
      </c>
      <c r="G208" s="21">
        <v>0</v>
      </c>
      <c r="H208" s="21">
        <v>0</v>
      </c>
      <c r="I208" s="21">
        <v>1290.4932263820108</v>
      </c>
      <c r="J208" s="22">
        <v>195427</v>
      </c>
      <c r="K208" s="112"/>
      <c r="L208" s="108"/>
      <c r="M208" s="94"/>
      <c r="N208" s="95"/>
      <c r="O208" s="95"/>
    </row>
    <row r="209" spans="1:30" ht="20.100000000000001" customHeight="1" x14ac:dyDescent="0.35">
      <c r="A209" s="78" t="s">
        <v>67</v>
      </c>
      <c r="B209" s="21">
        <v>113626.76641200655</v>
      </c>
      <c r="C209" s="21">
        <v>30355.657482944745</v>
      </c>
      <c r="D209" s="21">
        <v>118974.22723469636</v>
      </c>
      <c r="E209" s="21">
        <v>205839.16768291345</v>
      </c>
      <c r="F209" s="21">
        <v>85680.052752937423</v>
      </c>
      <c r="G209" s="21">
        <v>80298.829301280406</v>
      </c>
      <c r="H209" s="21">
        <v>126951.21871256693</v>
      </c>
      <c r="I209" s="21">
        <v>34449.080420654151</v>
      </c>
      <c r="J209" s="22">
        <v>796175</v>
      </c>
      <c r="K209" s="112"/>
      <c r="L209" s="108"/>
      <c r="M209" s="94"/>
      <c r="N209" s="95"/>
      <c r="O209" s="95"/>
    </row>
    <row r="210" spans="1:30" ht="20.100000000000001" customHeight="1" x14ac:dyDescent="0.35">
      <c r="A210" s="78" t="s">
        <v>68</v>
      </c>
      <c r="B210" s="21">
        <v>116.39138253488707</v>
      </c>
      <c r="C210" s="21">
        <v>717.11620795107035</v>
      </c>
      <c r="D210" s="21">
        <v>2.1372549019607843</v>
      </c>
      <c r="E210" s="21">
        <v>0</v>
      </c>
      <c r="F210" s="21">
        <v>1789.2029926718778</v>
      </c>
      <c r="G210" s="21">
        <v>3641.36859235883</v>
      </c>
      <c r="H210" s="21">
        <v>0.24003210364892366</v>
      </c>
      <c r="I210" s="21">
        <v>602.78356958137442</v>
      </c>
      <c r="J210" s="22">
        <v>6869.2400321036503</v>
      </c>
      <c r="K210" s="112"/>
      <c r="L210" s="108"/>
      <c r="M210" s="94"/>
      <c r="N210" s="95"/>
      <c r="O210" s="95"/>
    </row>
    <row r="211" spans="1:30" ht="20.100000000000001" customHeight="1" x14ac:dyDescent="0.35">
      <c r="A211" s="78" t="s">
        <v>69</v>
      </c>
      <c r="B211" s="21">
        <v>24667.328068151604</v>
      </c>
      <c r="C211" s="21">
        <v>30.285631002359914</v>
      </c>
      <c r="D211" s="21">
        <v>0</v>
      </c>
      <c r="E211" s="21">
        <v>20.151704280105307</v>
      </c>
      <c r="F211" s="21">
        <v>1513.9808471046999</v>
      </c>
      <c r="G211" s="21">
        <v>5.7385634444214446</v>
      </c>
      <c r="H211" s="21">
        <v>0</v>
      </c>
      <c r="I211" s="21">
        <v>31284.515186016808</v>
      </c>
      <c r="J211" s="22">
        <v>57522</v>
      </c>
      <c r="K211" s="112"/>
      <c r="L211" s="108"/>
      <c r="M211" s="94"/>
      <c r="N211" s="95"/>
      <c r="O211" s="95"/>
    </row>
    <row r="212" spans="1:30" ht="20.100000000000001" customHeight="1" x14ac:dyDescent="0.35">
      <c r="A212" s="78" t="s">
        <v>101</v>
      </c>
      <c r="B212" s="21">
        <v>17333.621686092371</v>
      </c>
      <c r="C212" s="21">
        <v>832.06901944028198</v>
      </c>
      <c r="D212" s="21">
        <v>438.38943599354047</v>
      </c>
      <c r="E212" s="21">
        <v>2843.8193305195377</v>
      </c>
      <c r="F212" s="21">
        <v>92249.682483920216</v>
      </c>
      <c r="G212" s="21">
        <v>0</v>
      </c>
      <c r="H212" s="21">
        <v>0</v>
      </c>
      <c r="I212" s="21">
        <v>5565.4180440340424</v>
      </c>
      <c r="J212" s="22">
        <v>119262.99999999999</v>
      </c>
      <c r="K212" s="112"/>
      <c r="L212" s="108"/>
      <c r="M212" s="94"/>
      <c r="N212" s="95"/>
      <c r="O212" s="95"/>
    </row>
    <row r="213" spans="1:30" ht="20.100000000000001" customHeight="1" x14ac:dyDescent="0.35">
      <c r="A213" s="78" t="s">
        <v>111</v>
      </c>
      <c r="B213" s="21">
        <v>34.998468802111134</v>
      </c>
      <c r="C213" s="21">
        <v>25.777672151175825</v>
      </c>
      <c r="D213" s="21">
        <v>0</v>
      </c>
      <c r="E213" s="21">
        <v>1074.9491721211605</v>
      </c>
      <c r="F213" s="21">
        <v>11360.073491471476</v>
      </c>
      <c r="G213" s="21">
        <v>0.76996805111821087</v>
      </c>
      <c r="H213" s="21">
        <v>0</v>
      </c>
      <c r="I213" s="21">
        <v>20.431227402957337</v>
      </c>
      <c r="J213" s="22">
        <v>12517</v>
      </c>
      <c r="K213" s="112"/>
      <c r="L213" s="108"/>
      <c r="M213" s="94"/>
      <c r="N213" s="95"/>
      <c r="O213" s="95"/>
    </row>
    <row r="214" spans="1:30" ht="20.100000000000001" customHeight="1" x14ac:dyDescent="0.35">
      <c r="A214" s="78" t="s">
        <v>112</v>
      </c>
      <c r="B214" s="21">
        <v>4377.1312273461526</v>
      </c>
      <c r="C214" s="21">
        <v>234.29755788386899</v>
      </c>
      <c r="D214" s="21">
        <v>276.96526508226691</v>
      </c>
      <c r="E214" s="21">
        <v>5.9464666769317738</v>
      </c>
      <c r="F214" s="21">
        <v>3298.0904918738033</v>
      </c>
      <c r="G214" s="21">
        <v>5017.5974077729234</v>
      </c>
      <c r="H214" s="21">
        <v>0</v>
      </c>
      <c r="I214" s="21">
        <v>732.97158336405323</v>
      </c>
      <c r="J214" s="22">
        <v>13942.999999999998</v>
      </c>
      <c r="K214" s="112"/>
      <c r="L214" s="108"/>
      <c r="M214" s="94"/>
      <c r="N214" s="95"/>
      <c r="O214" s="95"/>
    </row>
    <row r="215" spans="1:30" ht="20.100000000000001" customHeight="1" x14ac:dyDescent="0.35">
      <c r="A215" s="78" t="s">
        <v>113</v>
      </c>
      <c r="B215" s="21">
        <v>3008.8718840862339</v>
      </c>
      <c r="C215" s="21">
        <v>69.990315297622573</v>
      </c>
      <c r="D215" s="21">
        <v>537.24608501118564</v>
      </c>
      <c r="E215" s="21">
        <v>1455.0075782970591</v>
      </c>
      <c r="F215" s="21">
        <v>4380.4325440199336</v>
      </c>
      <c r="G215" s="21">
        <v>785.24941185740249</v>
      </c>
      <c r="H215" s="21">
        <v>747.90046076240492</v>
      </c>
      <c r="I215" s="21">
        <v>2617.301720668157</v>
      </c>
      <c r="J215" s="22">
        <v>13602</v>
      </c>
      <c r="K215" s="112"/>
      <c r="L215" s="108"/>
      <c r="M215" s="94"/>
      <c r="N215" s="95"/>
      <c r="O215" s="95"/>
    </row>
    <row r="216" spans="1:30" ht="20.100000000000001" customHeight="1" x14ac:dyDescent="0.35">
      <c r="A216" s="78" t="s">
        <v>114</v>
      </c>
      <c r="B216" s="21">
        <v>3464.5062813383338</v>
      </c>
      <c r="C216" s="21">
        <v>161.53485740153914</v>
      </c>
      <c r="D216" s="21">
        <v>6685.3500060126171</v>
      </c>
      <c r="E216" s="21">
        <v>0</v>
      </c>
      <c r="F216" s="21">
        <v>67578.932980038837</v>
      </c>
      <c r="G216" s="21">
        <v>6883.1142095877804</v>
      </c>
      <c r="H216" s="21">
        <v>39255.379516040972</v>
      </c>
      <c r="I216" s="21">
        <v>20856.182149579916</v>
      </c>
      <c r="J216" s="22">
        <v>144885</v>
      </c>
      <c r="K216" s="112"/>
      <c r="L216" s="108"/>
      <c r="M216" s="94"/>
      <c r="N216" s="95"/>
      <c r="O216" s="95"/>
    </row>
    <row r="217" spans="1:30" ht="20.100000000000001" customHeight="1" x14ac:dyDescent="0.35">
      <c r="A217" s="78" t="s">
        <v>115</v>
      </c>
      <c r="B217" s="21">
        <v>1119.5343880900809</v>
      </c>
      <c r="C217" s="21">
        <v>25424.574855185154</v>
      </c>
      <c r="D217" s="21">
        <v>19339.169041914225</v>
      </c>
      <c r="E217" s="21">
        <v>227.30224008100154</v>
      </c>
      <c r="F217" s="21">
        <v>12779.27483182015</v>
      </c>
      <c r="G217" s="21">
        <v>1366.6638436150306</v>
      </c>
      <c r="H217" s="21">
        <v>23.262679351465117</v>
      </c>
      <c r="I217" s="21">
        <v>4634.218119942896</v>
      </c>
      <c r="J217" s="22">
        <v>64914</v>
      </c>
      <c r="K217" s="112"/>
      <c r="L217" s="108"/>
      <c r="M217" s="94"/>
      <c r="N217" s="95"/>
      <c r="O217" s="95"/>
    </row>
    <row r="218" spans="1:30" ht="20.100000000000001" customHeight="1" x14ac:dyDescent="0.35">
      <c r="A218" s="78" t="s">
        <v>107</v>
      </c>
      <c r="B218" s="21">
        <v>4446.085738442328</v>
      </c>
      <c r="C218" s="21">
        <v>89.017892547217343</v>
      </c>
      <c r="D218" s="21">
        <v>159.81520358752277</v>
      </c>
      <c r="E218" s="21">
        <v>75.417822528491044</v>
      </c>
      <c r="F218" s="21">
        <v>7.1577468911094044</v>
      </c>
      <c r="G218" s="21">
        <v>140.68734192190229</v>
      </c>
      <c r="H218" s="21">
        <v>61.041118080448641</v>
      </c>
      <c r="I218" s="21">
        <v>2445.7771360009806</v>
      </c>
      <c r="J218" s="22">
        <v>7425</v>
      </c>
      <c r="K218" s="112"/>
      <c r="L218" s="108"/>
      <c r="M218" s="94"/>
      <c r="N218" s="95"/>
      <c r="O218" s="95"/>
    </row>
    <row r="219" spans="1:30" ht="20.100000000000001" customHeight="1" x14ac:dyDescent="0.35">
      <c r="A219" s="78" t="s">
        <v>116</v>
      </c>
      <c r="B219" s="21">
        <v>68718.134795170219</v>
      </c>
      <c r="C219" s="21">
        <v>17018.547772737678</v>
      </c>
      <c r="D219" s="21">
        <v>4023.2491610579264</v>
      </c>
      <c r="E219" s="21">
        <v>10489.151587706318</v>
      </c>
      <c r="F219" s="21">
        <v>20521.80803198936</v>
      </c>
      <c r="G219" s="21">
        <v>12.001929560326804</v>
      </c>
      <c r="H219" s="21">
        <v>0</v>
      </c>
      <c r="I219" s="21">
        <v>13244.106721778171</v>
      </c>
      <c r="J219" s="22">
        <v>134027.00000000003</v>
      </c>
      <c r="K219" s="112"/>
      <c r="L219" s="108"/>
      <c r="M219" s="94"/>
      <c r="N219" s="95"/>
      <c r="O219" s="95"/>
    </row>
    <row r="220" spans="1:30" ht="20.100000000000001" customHeight="1" x14ac:dyDescent="0.35">
      <c r="A220" s="78" t="s">
        <v>70</v>
      </c>
      <c r="B220" s="21">
        <v>5680376.4518582262</v>
      </c>
      <c r="C220" s="21">
        <v>343095.75081238209</v>
      </c>
      <c r="D220" s="21">
        <v>35461667.187338471</v>
      </c>
      <c r="E220" s="21">
        <v>653558.8211067291</v>
      </c>
      <c r="F220" s="21">
        <v>1046010.6749967552</v>
      </c>
      <c r="G220" s="21">
        <v>1189199.0298413262</v>
      </c>
      <c r="H220" s="21">
        <v>1286042.6687238924</v>
      </c>
      <c r="I220" s="21">
        <v>740787.41532221832</v>
      </c>
      <c r="J220" s="22">
        <v>46400738.000000007</v>
      </c>
      <c r="K220" s="112"/>
      <c r="L220" s="108"/>
      <c r="M220" s="94"/>
      <c r="N220" s="95"/>
      <c r="O220" s="95"/>
    </row>
    <row r="221" spans="1:30" ht="20.100000000000001" customHeight="1" x14ac:dyDescent="0.35">
      <c r="A221" s="78" t="s">
        <v>71</v>
      </c>
      <c r="B221" s="21">
        <v>477992.5165901148</v>
      </c>
      <c r="C221" s="21">
        <v>737421.03946790937</v>
      </c>
      <c r="D221" s="21">
        <v>213526.05982952518</v>
      </c>
      <c r="E221" s="21">
        <v>567027.08947042376</v>
      </c>
      <c r="F221" s="21">
        <v>266367.25900520093</v>
      </c>
      <c r="G221" s="21">
        <v>111500.60199342514</v>
      </c>
      <c r="H221" s="21">
        <v>149570.3133806999</v>
      </c>
      <c r="I221" s="21">
        <v>111157.12026270074</v>
      </c>
      <c r="J221" s="22">
        <v>2634562</v>
      </c>
      <c r="K221" s="112"/>
      <c r="L221" s="108"/>
      <c r="M221" s="94"/>
      <c r="N221" s="95"/>
      <c r="O221" s="95"/>
    </row>
    <row r="222" spans="1:30" ht="19.5" hidden="1" customHeight="1" x14ac:dyDescent="0.35">
      <c r="A222" s="82" t="s">
        <v>10</v>
      </c>
      <c r="B222" s="23">
        <f t="shared" ref="B222:J222" si="2">SUM(B160:B221)</f>
        <v>9490608.0663312189</v>
      </c>
      <c r="C222" s="23">
        <f t="shared" si="2"/>
        <v>10401517.892193507</v>
      </c>
      <c r="D222" s="23">
        <f t="shared" si="2"/>
        <v>40621121.595171712</v>
      </c>
      <c r="E222" s="23">
        <f t="shared" si="2"/>
        <v>10489375.867367852</v>
      </c>
      <c r="F222" s="21">
        <f>+[16]ENERO!F218+[16]FEBRERO!F218+[16]MARZO!F218+[16]ABRIL!F218+[16]MAYO!F218+[16]JUNIO!F218+[16]JULIO!F218+[16]AGOSTO!F218+[16]SEPTIEMBRE!F218+[16]OCTUBRE!F218+[16]NOVIEMBRE!F217+[16]DICIEMBRE!F218</f>
        <v>997101</v>
      </c>
      <c r="G222" s="21">
        <f>+[16]ENERO!G218+[16]FEBRERO!G218+[16]MARZO!G218+[16]ABRIL!G218+[16]MAYO!G218+[16]JUNIO!G218+[16]JULIO!G218+[16]AGOSTO!G218+[16]SEPTIEMBRE!G218+[16]OCTUBRE!G218+[16]NOVIEMBRE!G217+[16]DICIEMBRE!G218</f>
        <v>881133</v>
      </c>
      <c r="H222" s="23">
        <f t="shared" si="2"/>
        <v>6207989.3854387449</v>
      </c>
      <c r="I222" s="23">
        <f t="shared" si="2"/>
        <v>3018813.3949260856</v>
      </c>
      <c r="J222" s="24">
        <f t="shared" si="2"/>
        <v>87614149.678970784</v>
      </c>
      <c r="K222" s="112"/>
      <c r="L222" s="108"/>
      <c r="M222" s="94"/>
      <c r="N222" s="95"/>
      <c r="O222" s="95"/>
    </row>
    <row r="223" spans="1:30" s="84" customFormat="1" ht="12.75" customHeight="1" x14ac:dyDescent="0.25">
      <c r="A223" s="192" t="s">
        <v>72</v>
      </c>
      <c r="B223" s="195"/>
      <c r="C223" s="195"/>
      <c r="D223" s="188"/>
      <c r="E223" s="195"/>
      <c r="F223" s="188"/>
      <c r="G223" s="188"/>
      <c r="H223" s="97"/>
      <c r="I223" s="97"/>
      <c r="J223" s="96"/>
      <c r="K223" s="112"/>
      <c r="L223" s="108"/>
      <c r="M223" s="97"/>
      <c r="N223" s="96"/>
      <c r="O223" s="41"/>
      <c r="P223" s="97"/>
      <c r="Q223" s="97"/>
      <c r="R223" s="97"/>
      <c r="S223" s="97"/>
      <c r="T223" s="97"/>
      <c r="U223" s="97"/>
      <c r="V223" s="97"/>
      <c r="AB223" s="72"/>
      <c r="AC223" s="72"/>
      <c r="AD223" s="72"/>
    </row>
    <row r="224" spans="1:30" s="84" customFormat="1" ht="16.5" customHeight="1" x14ac:dyDescent="0.35">
      <c r="A224" s="192" t="s">
        <v>73</v>
      </c>
      <c r="B224" s="188"/>
      <c r="C224" s="188"/>
      <c r="D224" s="188"/>
      <c r="E224" s="188"/>
      <c r="F224" s="188"/>
      <c r="G224" s="188"/>
      <c r="H224" s="97"/>
      <c r="I224" s="97"/>
      <c r="J224" s="97"/>
      <c r="K224" s="32"/>
      <c r="L224" s="108"/>
      <c r="M224" s="97"/>
      <c r="N224" s="97"/>
      <c r="O224" s="41"/>
      <c r="P224" s="97"/>
      <c r="Q224" s="97"/>
      <c r="R224" s="97"/>
      <c r="S224" s="97"/>
      <c r="T224" s="97"/>
      <c r="U224" s="97"/>
      <c r="V224" s="97"/>
      <c r="AB224" s="72"/>
      <c r="AC224" s="72"/>
      <c r="AD224" s="72"/>
    </row>
    <row r="225" spans="1:30" s="84" customFormat="1" ht="15" customHeight="1" x14ac:dyDescent="0.35">
      <c r="A225" s="192" t="s">
        <v>281</v>
      </c>
      <c r="B225" s="188"/>
      <c r="C225" s="188"/>
      <c r="D225" s="188"/>
      <c r="E225" s="188"/>
      <c r="F225" s="188"/>
      <c r="G225" s="188"/>
      <c r="H225" s="97"/>
      <c r="I225" s="97"/>
      <c r="J225" s="97"/>
      <c r="K225" s="32"/>
      <c r="L225" s="108"/>
      <c r="M225" s="97"/>
      <c r="N225" s="97"/>
      <c r="O225" s="41"/>
      <c r="P225" s="97"/>
      <c r="Q225" s="97"/>
      <c r="R225" s="97"/>
      <c r="S225" s="97"/>
      <c r="T225" s="97"/>
      <c r="U225" s="97"/>
      <c r="V225" s="97"/>
      <c r="AB225" s="72"/>
      <c r="AC225" s="72"/>
      <c r="AD225" s="72"/>
    </row>
    <row r="226" spans="1:30" s="84" customFormat="1" ht="15" customHeight="1" x14ac:dyDescent="0.35">
      <c r="A226" s="192" t="s">
        <v>253</v>
      </c>
      <c r="B226" s="188"/>
      <c r="C226" s="188"/>
      <c r="D226" s="188"/>
      <c r="E226" s="188"/>
      <c r="F226" s="188"/>
      <c r="G226" s="188"/>
      <c r="H226" s="97"/>
      <c r="I226" s="97"/>
      <c r="J226" s="97"/>
      <c r="K226" s="32"/>
      <c r="L226" s="108"/>
      <c r="M226" s="97"/>
      <c r="N226" s="97"/>
      <c r="O226" s="41"/>
      <c r="P226" s="97"/>
      <c r="Q226" s="97"/>
      <c r="R226" s="97"/>
      <c r="S226" s="97"/>
      <c r="T226" s="97"/>
      <c r="U226" s="97"/>
      <c r="V226" s="97"/>
      <c r="AB226" s="72"/>
      <c r="AC226" s="72"/>
      <c r="AD226" s="72"/>
    </row>
    <row r="227" spans="1:30" s="84" customFormat="1" ht="15" customHeight="1" x14ac:dyDescent="0.35">
      <c r="A227" s="192" t="s">
        <v>280</v>
      </c>
      <c r="B227" s="188"/>
      <c r="C227" s="188"/>
      <c r="D227" s="188"/>
      <c r="E227" s="188"/>
      <c r="F227" s="188"/>
      <c r="G227" s="188"/>
      <c r="H227" s="97"/>
      <c r="I227" s="97"/>
      <c r="J227" s="97"/>
      <c r="K227" s="32"/>
      <c r="L227" s="108"/>
      <c r="M227" s="97"/>
      <c r="N227" s="97"/>
      <c r="O227" s="41"/>
      <c r="P227" s="97"/>
      <c r="Q227" s="97"/>
      <c r="R227" s="97"/>
      <c r="S227" s="97"/>
      <c r="T227" s="97"/>
      <c r="U227" s="97"/>
      <c r="V227" s="97"/>
      <c r="AB227" s="72"/>
      <c r="AC227" s="72"/>
      <c r="AD227" s="72"/>
    </row>
    <row r="228" spans="1:30" s="84" customFormat="1" ht="15" customHeight="1" x14ac:dyDescent="0.35">
      <c r="A228" s="192"/>
      <c r="B228" s="188"/>
      <c r="C228" s="188"/>
      <c r="D228" s="188"/>
      <c r="E228" s="188"/>
      <c r="F228" s="188"/>
      <c r="G228" s="188"/>
      <c r="H228" s="97"/>
      <c r="I228" s="97"/>
      <c r="J228" s="97"/>
      <c r="K228" s="32"/>
      <c r="L228" s="108"/>
      <c r="M228" s="97"/>
      <c r="N228" s="97"/>
      <c r="O228" s="41"/>
      <c r="P228" s="97"/>
      <c r="Q228" s="97"/>
      <c r="R228" s="97"/>
      <c r="S228" s="97"/>
      <c r="T228" s="97"/>
      <c r="U228" s="97"/>
      <c r="V228" s="97"/>
      <c r="AB228" s="72"/>
      <c r="AC228" s="72"/>
      <c r="AD228" s="72"/>
    </row>
    <row r="229" spans="1:30" s="84" customFormat="1" ht="15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41"/>
      <c r="L229" s="108"/>
      <c r="M229" s="97"/>
      <c r="N229" s="97"/>
      <c r="O229" s="41"/>
      <c r="P229" s="97"/>
      <c r="Q229" s="97"/>
      <c r="R229" s="97"/>
      <c r="S229" s="97"/>
      <c r="T229" s="97"/>
      <c r="U229" s="97"/>
      <c r="V229" s="97"/>
      <c r="AB229" s="72"/>
      <c r="AC229" s="72"/>
      <c r="AD229" s="72"/>
    </row>
    <row r="230" spans="1:30" ht="21" x14ac:dyDescent="0.35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32"/>
      <c r="L230" s="108"/>
      <c r="M230" s="94"/>
    </row>
    <row r="231" spans="1:30" ht="21" x14ac:dyDescent="0.35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32"/>
      <c r="L231" s="108"/>
      <c r="M231" s="94"/>
      <c r="N231" s="95"/>
      <c r="O231" s="95"/>
    </row>
    <row r="232" spans="1:30" ht="21" x14ac:dyDescent="0.35">
      <c r="A232" s="240" t="s">
        <v>131</v>
      </c>
      <c r="B232" s="240"/>
      <c r="C232" s="240"/>
      <c r="D232" s="240"/>
      <c r="E232" s="240"/>
      <c r="F232" s="240"/>
      <c r="G232" s="240"/>
      <c r="H232" s="240"/>
      <c r="I232" s="240"/>
      <c r="J232" s="240"/>
      <c r="K232" s="32"/>
      <c r="L232" s="108"/>
      <c r="M232" s="94"/>
      <c r="N232" s="95"/>
      <c r="O232" s="95"/>
    </row>
    <row r="233" spans="1:30" ht="21" x14ac:dyDescent="0.35">
      <c r="A233" s="240" t="s">
        <v>88</v>
      </c>
      <c r="B233" s="240"/>
      <c r="C233" s="240"/>
      <c r="D233" s="240"/>
      <c r="E233" s="240"/>
      <c r="F233" s="240"/>
      <c r="G233" s="240"/>
      <c r="H233" s="240"/>
      <c r="I233" s="240"/>
      <c r="J233" s="240"/>
      <c r="K233" s="32"/>
      <c r="L233" s="108"/>
      <c r="M233" s="94"/>
      <c r="N233" s="95"/>
      <c r="O233" s="95"/>
    </row>
    <row r="234" spans="1:30" ht="11.25" customHeight="1" thickBot="1" x14ac:dyDescent="0.4">
      <c r="A234" s="99"/>
      <c r="B234" s="85"/>
      <c r="C234" s="85"/>
      <c r="D234" s="85"/>
      <c r="E234" s="85"/>
      <c r="F234" s="85"/>
      <c r="G234" s="85"/>
      <c r="H234" s="85"/>
      <c r="I234" s="85"/>
      <c r="J234" s="85"/>
      <c r="K234" s="32"/>
      <c r="L234" s="108"/>
      <c r="M234" s="94"/>
      <c r="N234" s="95"/>
      <c r="O234" s="95"/>
    </row>
    <row r="235" spans="1:30" ht="19.5" customHeight="1" x14ac:dyDescent="0.35">
      <c r="A235" s="100" t="s">
        <v>1</v>
      </c>
      <c r="B235" s="101" t="s">
        <v>2</v>
      </c>
      <c r="C235" s="101" t="s">
        <v>3</v>
      </c>
      <c r="D235" s="101" t="s">
        <v>4</v>
      </c>
      <c r="E235" s="101" t="s">
        <v>5</v>
      </c>
      <c r="F235" s="101" t="s">
        <v>6</v>
      </c>
      <c r="G235" s="101" t="s">
        <v>7</v>
      </c>
      <c r="H235" s="101" t="s">
        <v>8</v>
      </c>
      <c r="I235" s="101" t="s">
        <v>9</v>
      </c>
      <c r="J235" s="102" t="s">
        <v>10</v>
      </c>
      <c r="K235" s="32"/>
      <c r="L235" s="108"/>
      <c r="M235" s="94"/>
      <c r="N235" s="95"/>
      <c r="O235" s="95"/>
    </row>
    <row r="236" spans="1:30" ht="20.100000000000001" customHeight="1" x14ac:dyDescent="0.35">
      <c r="A236" s="78" t="s">
        <v>284</v>
      </c>
      <c r="B236" s="21">
        <v>166869.60483881136</v>
      </c>
      <c r="C236" s="21">
        <v>7108620.4371814281</v>
      </c>
      <c r="D236" s="21">
        <v>3494048.754258458</v>
      </c>
      <c r="E236" s="21">
        <v>2529499.780583757</v>
      </c>
      <c r="F236" s="21">
        <v>193713.59852200898</v>
      </c>
      <c r="G236" s="21">
        <v>0</v>
      </c>
      <c r="H236" s="21">
        <v>647491.83976544603</v>
      </c>
      <c r="I236" s="21">
        <v>281274.98485009064</v>
      </c>
      <c r="J236" s="22">
        <v>14421519</v>
      </c>
      <c r="K236" s="112"/>
      <c r="L236" s="108"/>
      <c r="M236" s="94"/>
      <c r="N236" s="95"/>
      <c r="O236" s="95"/>
    </row>
    <row r="237" spans="1:30" ht="20.100000000000001" customHeight="1" x14ac:dyDescent="0.35">
      <c r="A237" s="78" t="s">
        <v>12</v>
      </c>
      <c r="B237" s="21">
        <v>106319.44364258063</v>
      </c>
      <c r="C237" s="21">
        <v>57672.337650928966</v>
      </c>
      <c r="D237" s="21">
        <v>132468.4502664856</v>
      </c>
      <c r="E237" s="21">
        <v>42805.644000103086</v>
      </c>
      <c r="F237" s="21">
        <v>83516.108360053535</v>
      </c>
      <c r="G237" s="21">
        <v>91285.475429443846</v>
      </c>
      <c r="H237" s="21">
        <v>653000.97925928514</v>
      </c>
      <c r="I237" s="21">
        <v>39401.56139111911</v>
      </c>
      <c r="J237" s="22">
        <v>1206470</v>
      </c>
      <c r="K237" s="112"/>
      <c r="L237" s="108"/>
      <c r="M237" s="94"/>
      <c r="N237" s="95"/>
      <c r="O237" s="95"/>
    </row>
    <row r="238" spans="1:30" ht="20.100000000000001" customHeight="1" x14ac:dyDescent="0.35">
      <c r="A238" s="78" t="s">
        <v>13</v>
      </c>
      <c r="B238" s="21">
        <v>0</v>
      </c>
      <c r="C238" s="21">
        <v>0</v>
      </c>
      <c r="D238" s="21">
        <v>1407</v>
      </c>
      <c r="E238" s="21">
        <v>457.84790874524714</v>
      </c>
      <c r="F238" s="21">
        <v>0</v>
      </c>
      <c r="G238" s="21">
        <v>1452.8153713708632</v>
      </c>
      <c r="H238" s="21">
        <v>3778.3367198838901</v>
      </c>
      <c r="I238" s="21">
        <v>0</v>
      </c>
      <c r="J238" s="22">
        <v>7096</v>
      </c>
      <c r="K238" s="112"/>
      <c r="L238" s="108"/>
      <c r="M238" s="94"/>
      <c r="N238" s="95"/>
      <c r="O238" s="95"/>
    </row>
    <row r="239" spans="1:30" ht="20.100000000000001" customHeight="1" x14ac:dyDescent="0.35">
      <c r="A239" s="78" t="s">
        <v>14</v>
      </c>
      <c r="B239" s="21">
        <v>69907.927576583475</v>
      </c>
      <c r="C239" s="21">
        <v>6654734.63136777</v>
      </c>
      <c r="D239" s="21">
        <v>216308.99026275778</v>
      </c>
      <c r="E239" s="21">
        <v>6284.7713764577029</v>
      </c>
      <c r="F239" s="21">
        <v>760742.99878219422</v>
      </c>
      <c r="G239" s="21">
        <v>198051.45979995612</v>
      </c>
      <c r="H239" s="21">
        <v>363343.31917825044</v>
      </c>
      <c r="I239" s="21">
        <v>1294340.9016560307</v>
      </c>
      <c r="J239" s="22">
        <v>9563715.0000000019</v>
      </c>
      <c r="K239" s="112"/>
      <c r="L239" s="108"/>
      <c r="M239" s="94"/>
      <c r="N239" s="95"/>
      <c r="O239" s="95"/>
    </row>
    <row r="240" spans="1:30" ht="20.100000000000001" customHeight="1" x14ac:dyDescent="0.25">
      <c r="A240" s="78" t="s">
        <v>15</v>
      </c>
      <c r="B240" s="21">
        <v>590.24622720476009</v>
      </c>
      <c r="C240" s="21">
        <v>2469.4269354957632</v>
      </c>
      <c r="D240" s="21">
        <v>22026.461083784037</v>
      </c>
      <c r="E240" s="21">
        <v>61.836921003324946</v>
      </c>
      <c r="F240" s="21">
        <v>0</v>
      </c>
      <c r="G240" s="21">
        <v>37.202770514369341</v>
      </c>
      <c r="H240" s="21">
        <v>105028.51704992627</v>
      </c>
      <c r="I240" s="21">
        <v>8664.3090120714733</v>
      </c>
      <c r="J240" s="22">
        <v>138878</v>
      </c>
      <c r="K240" s="112"/>
      <c r="L240" s="108"/>
      <c r="N240" s="95"/>
      <c r="O240" s="95"/>
    </row>
    <row r="241" spans="1:15" ht="20.100000000000001" customHeight="1" x14ac:dyDescent="0.25">
      <c r="A241" s="78" t="s">
        <v>16</v>
      </c>
      <c r="B241" s="21">
        <v>12463.813454535495</v>
      </c>
      <c r="C241" s="21">
        <v>2683.3461000056614</v>
      </c>
      <c r="D241" s="21">
        <v>4528.3715633253587</v>
      </c>
      <c r="E241" s="21">
        <v>19268.302686137518</v>
      </c>
      <c r="F241" s="21">
        <v>30996.728065007315</v>
      </c>
      <c r="G241" s="21">
        <v>27415.096834071868</v>
      </c>
      <c r="H241" s="21">
        <v>337319.78672949551</v>
      </c>
      <c r="I241" s="21">
        <v>17043.554567421266</v>
      </c>
      <c r="J241" s="22">
        <v>451719</v>
      </c>
      <c r="K241" s="112"/>
      <c r="L241" s="108"/>
      <c r="N241" s="95"/>
      <c r="O241" s="95"/>
    </row>
    <row r="242" spans="1:15" ht="20.100000000000001" customHeight="1" x14ac:dyDescent="0.25">
      <c r="A242" s="78" t="s">
        <v>17</v>
      </c>
      <c r="B242" s="21">
        <v>1973.7792351280827</v>
      </c>
      <c r="C242" s="21">
        <v>1172.3691464776189</v>
      </c>
      <c r="D242" s="21">
        <v>6820.8298011070292</v>
      </c>
      <c r="E242" s="21">
        <v>1023.4875111021755</v>
      </c>
      <c r="F242" s="21">
        <v>4390.9812792045586</v>
      </c>
      <c r="G242" s="21">
        <v>76056.100905134357</v>
      </c>
      <c r="H242" s="21">
        <v>200579.70313042603</v>
      </c>
      <c r="I242" s="21">
        <v>85523.748991420143</v>
      </c>
      <c r="J242" s="22">
        <v>377541</v>
      </c>
      <c r="K242" s="112"/>
      <c r="L242" s="108"/>
      <c r="N242" s="95"/>
      <c r="O242" s="95"/>
    </row>
    <row r="243" spans="1:15" ht="20.100000000000001" customHeight="1" x14ac:dyDescent="0.25">
      <c r="A243" s="78" t="s">
        <v>18</v>
      </c>
      <c r="B243" s="21">
        <v>3489.8682132639792</v>
      </c>
      <c r="C243" s="21">
        <v>0</v>
      </c>
      <c r="D243" s="21">
        <v>2754.8894587229997</v>
      </c>
      <c r="E243" s="21">
        <v>0</v>
      </c>
      <c r="F243" s="21">
        <v>148.82975861896949</v>
      </c>
      <c r="G243" s="21">
        <v>2357.2141547283986</v>
      </c>
      <c r="H243" s="21">
        <v>4412.5383825198978</v>
      </c>
      <c r="I243" s="21">
        <v>2718.6600321457558</v>
      </c>
      <c r="J243" s="22">
        <v>15882</v>
      </c>
      <c r="K243" s="112"/>
      <c r="L243" s="108"/>
      <c r="N243" s="95"/>
      <c r="O243" s="95"/>
    </row>
    <row r="244" spans="1:15" ht="20.100000000000001" customHeight="1" x14ac:dyDescent="0.25">
      <c r="A244" s="78" t="s">
        <v>19</v>
      </c>
      <c r="B244" s="21">
        <v>6620.7800664448951</v>
      </c>
      <c r="C244" s="21">
        <v>6765.7125371679149</v>
      </c>
      <c r="D244" s="21">
        <v>18710.61576531014</v>
      </c>
      <c r="E244" s="21">
        <v>1240.7787873465629</v>
      </c>
      <c r="F244" s="21">
        <v>41027.141149023737</v>
      </c>
      <c r="G244" s="21">
        <v>123785.56422164383</v>
      </c>
      <c r="H244" s="21">
        <v>288046.57867655158</v>
      </c>
      <c r="I244" s="21">
        <v>4298.828796511345</v>
      </c>
      <c r="J244" s="22">
        <v>490496</v>
      </c>
      <c r="K244" s="112"/>
      <c r="L244" s="108"/>
      <c r="N244" s="95"/>
      <c r="O244" s="95"/>
    </row>
    <row r="245" spans="1:15" ht="20.100000000000001" customHeight="1" x14ac:dyDescent="0.25">
      <c r="A245" s="78" t="s">
        <v>90</v>
      </c>
      <c r="B245" s="21">
        <v>110323.2521264289</v>
      </c>
      <c r="C245" s="21">
        <v>0</v>
      </c>
      <c r="D245" s="21">
        <v>158.41218016633556</v>
      </c>
      <c r="E245" s="21">
        <v>19315.228352782862</v>
      </c>
      <c r="F245" s="21">
        <v>0</v>
      </c>
      <c r="G245" s="21">
        <v>0</v>
      </c>
      <c r="H245" s="21">
        <v>1473.1073406218941</v>
      </c>
      <c r="I245" s="21">
        <v>0</v>
      </c>
      <c r="J245" s="22">
        <v>131270</v>
      </c>
      <c r="K245" s="112"/>
      <c r="L245" s="108"/>
      <c r="N245" s="95"/>
      <c r="O245" s="95"/>
    </row>
    <row r="246" spans="1:15" ht="20.100000000000001" customHeight="1" x14ac:dyDescent="0.25">
      <c r="A246" s="78" t="s">
        <v>20</v>
      </c>
      <c r="B246" s="21">
        <v>237466.93383069741</v>
      </c>
      <c r="C246" s="21">
        <v>203414.40736762015</v>
      </c>
      <c r="D246" s="21">
        <v>11344.141785023479</v>
      </c>
      <c r="E246" s="21">
        <v>276625.83695894864</v>
      </c>
      <c r="F246" s="21">
        <v>51198.872664682436</v>
      </c>
      <c r="G246" s="21">
        <v>60503.065015801418</v>
      </c>
      <c r="H246" s="21">
        <v>387885.50976413809</v>
      </c>
      <c r="I246" s="21">
        <v>54786.232613088425</v>
      </c>
      <c r="J246" s="22">
        <v>1283225</v>
      </c>
      <c r="K246" s="112"/>
      <c r="L246" s="108"/>
      <c r="N246" s="95"/>
      <c r="O246" s="95"/>
    </row>
    <row r="247" spans="1:15" ht="20.100000000000001" customHeight="1" x14ac:dyDescent="0.25">
      <c r="A247" s="78" t="s">
        <v>21</v>
      </c>
      <c r="B247" s="21">
        <v>6696.0398900541832</v>
      </c>
      <c r="C247" s="21">
        <v>116674.04362225976</v>
      </c>
      <c r="D247" s="21">
        <v>2772.2455219054546</v>
      </c>
      <c r="E247" s="21">
        <v>17044.283715066056</v>
      </c>
      <c r="F247" s="21">
        <v>141736.4222700666</v>
      </c>
      <c r="G247" s="21">
        <v>90057.073684168485</v>
      </c>
      <c r="H247" s="21">
        <v>86.936823171206854</v>
      </c>
      <c r="I247" s="21">
        <v>320243.95447330829</v>
      </c>
      <c r="J247" s="22">
        <v>695311</v>
      </c>
      <c r="K247" s="112"/>
      <c r="L247" s="108"/>
      <c r="N247" s="95"/>
      <c r="O247" s="95"/>
    </row>
    <row r="248" spans="1:15" ht="20.100000000000001" customHeight="1" x14ac:dyDescent="0.25">
      <c r="A248" s="78" t="s">
        <v>22</v>
      </c>
      <c r="B248" s="21">
        <v>0</v>
      </c>
      <c r="C248" s="21">
        <v>0</v>
      </c>
      <c r="D248" s="21">
        <v>0</v>
      </c>
      <c r="E248" s="21">
        <v>1940263.7575174607</v>
      </c>
      <c r="F248" s="21">
        <v>17079.812554516222</v>
      </c>
      <c r="G248" s="21">
        <v>16840.403900548154</v>
      </c>
      <c r="H248" s="21">
        <v>27632.026027474752</v>
      </c>
      <c r="I248" s="21">
        <v>0</v>
      </c>
      <c r="J248" s="22">
        <v>2001815.9999999998</v>
      </c>
      <c r="K248" s="112"/>
      <c r="L248" s="108"/>
      <c r="N248" s="95"/>
      <c r="O248" s="95"/>
    </row>
    <row r="249" spans="1:15" ht="20.100000000000001" customHeight="1" x14ac:dyDescent="0.25">
      <c r="A249" s="78" t="s">
        <v>23</v>
      </c>
      <c r="B249" s="21">
        <v>41867.993687647555</v>
      </c>
      <c r="C249" s="21">
        <v>296272.43239527545</v>
      </c>
      <c r="D249" s="21">
        <v>7243.2210845379723</v>
      </c>
      <c r="E249" s="21">
        <v>59953.613229001989</v>
      </c>
      <c r="F249" s="21">
        <v>117700.00071150441</v>
      </c>
      <c r="G249" s="21">
        <v>132936.43766692549</v>
      </c>
      <c r="H249" s="21">
        <v>2257.6420359522185</v>
      </c>
      <c r="I249" s="21">
        <v>139138.65918915486</v>
      </c>
      <c r="J249" s="22">
        <v>797369.99999999988</v>
      </c>
      <c r="K249" s="112"/>
      <c r="L249" s="108"/>
      <c r="N249" s="95"/>
      <c r="O249" s="95"/>
    </row>
    <row r="250" spans="1:15" ht="20.100000000000001" customHeight="1" x14ac:dyDescent="0.25">
      <c r="A250" s="78" t="s">
        <v>24</v>
      </c>
      <c r="B250" s="21">
        <v>946030.0515865999</v>
      </c>
      <c r="C250" s="21">
        <v>482814.85634624312</v>
      </c>
      <c r="D250" s="21">
        <v>454773.16804419179</v>
      </c>
      <c r="E250" s="21">
        <v>961528.79937108408</v>
      </c>
      <c r="F250" s="21">
        <v>242557.55243557942</v>
      </c>
      <c r="G250" s="21">
        <v>126718.95014181818</v>
      </c>
      <c r="H250" s="21">
        <v>265331.0360186281</v>
      </c>
      <c r="I250" s="21">
        <v>222634.58605585532</v>
      </c>
      <c r="J250" s="22">
        <v>3702389</v>
      </c>
      <c r="K250" s="112"/>
      <c r="L250" s="108"/>
      <c r="N250" s="95"/>
      <c r="O250" s="95"/>
    </row>
    <row r="251" spans="1:15" ht="20.100000000000001" customHeight="1" x14ac:dyDescent="0.25">
      <c r="A251" s="78" t="s">
        <v>91</v>
      </c>
      <c r="B251" s="21">
        <v>0</v>
      </c>
      <c r="C251" s="21">
        <v>5514.2268418079784</v>
      </c>
      <c r="D251" s="21">
        <v>21.951429455730636</v>
      </c>
      <c r="E251" s="21">
        <v>42.780536246276071</v>
      </c>
      <c r="F251" s="21">
        <v>2994.5136798209733</v>
      </c>
      <c r="G251" s="21">
        <v>1673.0431034139597</v>
      </c>
      <c r="H251" s="21">
        <v>0</v>
      </c>
      <c r="I251" s="21">
        <v>7255.4844092550811</v>
      </c>
      <c r="J251" s="22">
        <v>17502</v>
      </c>
      <c r="K251" s="112"/>
      <c r="L251" s="108"/>
      <c r="N251" s="95"/>
      <c r="O251" s="95"/>
    </row>
    <row r="252" spans="1:15" ht="20.100000000000001" customHeight="1" x14ac:dyDescent="0.25">
      <c r="A252" s="78" t="s">
        <v>25</v>
      </c>
      <c r="B252" s="21">
        <v>225340.52785174071</v>
      </c>
      <c r="C252" s="21">
        <v>73469.540581273264</v>
      </c>
      <c r="D252" s="21">
        <v>157138.27858170174</v>
      </c>
      <c r="E252" s="21">
        <v>117249.85888836026</v>
      </c>
      <c r="F252" s="21">
        <v>93282.18973761407</v>
      </c>
      <c r="G252" s="21">
        <v>72543.490466091709</v>
      </c>
      <c r="H252" s="21">
        <v>232048.91204164436</v>
      </c>
      <c r="I252" s="21">
        <v>53687.201851573918</v>
      </c>
      <c r="J252" s="22">
        <v>1024760</v>
      </c>
      <c r="K252" s="112"/>
      <c r="L252" s="108"/>
      <c r="N252" s="95"/>
      <c r="O252" s="95"/>
    </row>
    <row r="253" spans="1:15" ht="20.100000000000001" customHeight="1" x14ac:dyDescent="0.25">
      <c r="A253" s="78" t="s">
        <v>26</v>
      </c>
      <c r="B253" s="21">
        <v>0</v>
      </c>
      <c r="C253" s="21">
        <v>0</v>
      </c>
      <c r="D253" s="21">
        <v>0</v>
      </c>
      <c r="E253" s="21">
        <v>33143</v>
      </c>
      <c r="F253" s="21">
        <v>0</v>
      </c>
      <c r="G253" s="21">
        <v>0</v>
      </c>
      <c r="H253" s="21">
        <v>0.31637700384468376</v>
      </c>
      <c r="I253" s="21">
        <v>0</v>
      </c>
      <c r="J253" s="22">
        <v>33143.316377003845</v>
      </c>
      <c r="K253" s="112"/>
      <c r="L253" s="108"/>
      <c r="N253" s="95"/>
      <c r="O253" s="95"/>
    </row>
    <row r="254" spans="1:15" ht="20.100000000000001" customHeight="1" x14ac:dyDescent="0.25">
      <c r="A254" s="78" t="s">
        <v>27</v>
      </c>
      <c r="B254" s="21">
        <v>47259.837172510845</v>
      </c>
      <c r="C254" s="21">
        <v>99665.385190410016</v>
      </c>
      <c r="D254" s="21">
        <v>23566.042717859702</v>
      </c>
      <c r="E254" s="21">
        <v>56800.794027354626</v>
      </c>
      <c r="F254" s="21">
        <v>181225.35394572438</v>
      </c>
      <c r="G254" s="21">
        <v>183855.799604172</v>
      </c>
      <c r="H254" s="21">
        <v>141615.96543809364</v>
      </c>
      <c r="I254" s="21">
        <v>203702.82190387486</v>
      </c>
      <c r="J254" s="22">
        <v>937692.00000000012</v>
      </c>
      <c r="K254" s="112"/>
      <c r="L254" s="108"/>
      <c r="N254" s="95"/>
      <c r="O254" s="95"/>
    </row>
    <row r="255" spans="1:15" ht="20.100000000000001" customHeight="1" x14ac:dyDescent="0.25">
      <c r="A255" s="78" t="s">
        <v>28</v>
      </c>
      <c r="B255" s="21">
        <v>53366.532262883688</v>
      </c>
      <c r="C255" s="21">
        <v>7048.8431325810907</v>
      </c>
      <c r="D255" s="21">
        <v>11157.309229284614</v>
      </c>
      <c r="E255" s="21">
        <v>73751.754903315858</v>
      </c>
      <c r="F255" s="21">
        <v>17650.538071564857</v>
      </c>
      <c r="G255" s="21">
        <v>196196.68340279433</v>
      </c>
      <c r="H255" s="21">
        <v>177051.94904260203</v>
      </c>
      <c r="I255" s="21">
        <v>6044.3899549735561</v>
      </c>
      <c r="J255" s="22">
        <v>542268.00000000012</v>
      </c>
      <c r="K255" s="112"/>
      <c r="L255" s="108"/>
      <c r="N255" s="95"/>
      <c r="O255" s="95"/>
    </row>
    <row r="256" spans="1:15" ht="20.100000000000001" customHeight="1" x14ac:dyDescent="0.35">
      <c r="A256" s="78" t="s">
        <v>29</v>
      </c>
      <c r="B256" s="21">
        <v>201649.66781833899</v>
      </c>
      <c r="C256" s="21">
        <v>31.051046673379432</v>
      </c>
      <c r="D256" s="21">
        <v>63741.782104942671</v>
      </c>
      <c r="E256" s="21">
        <v>289185.91534683126</v>
      </c>
      <c r="F256" s="21">
        <v>175328.31017967084</v>
      </c>
      <c r="G256" s="21">
        <v>42573.666551500188</v>
      </c>
      <c r="H256" s="21">
        <v>805130.80166391598</v>
      </c>
      <c r="I256" s="21">
        <v>1208.8052881267831</v>
      </c>
      <c r="J256" s="22">
        <v>1578850</v>
      </c>
      <c r="K256" s="112"/>
      <c r="L256" s="108"/>
      <c r="M256" s="94"/>
      <c r="N256" s="95"/>
      <c r="O256" s="95"/>
    </row>
    <row r="257" spans="1:15" ht="20.100000000000001" customHeight="1" x14ac:dyDescent="0.35">
      <c r="A257" s="78" t="s">
        <v>30</v>
      </c>
      <c r="B257" s="21">
        <v>16395.345168069558</v>
      </c>
      <c r="C257" s="21">
        <v>757.55387461923885</v>
      </c>
      <c r="D257" s="21">
        <v>1360.7359002475962</v>
      </c>
      <c r="E257" s="21">
        <v>94524.406259101001</v>
      </c>
      <c r="F257" s="21">
        <v>163469.50143144518</v>
      </c>
      <c r="G257" s="21">
        <v>15075.400171484285</v>
      </c>
      <c r="H257" s="21">
        <v>3852.0573720531384</v>
      </c>
      <c r="I257" s="21">
        <v>2281.9998229800053</v>
      </c>
      <c r="J257" s="22">
        <v>297717.00000000006</v>
      </c>
      <c r="K257" s="112"/>
      <c r="L257" s="108"/>
      <c r="M257" s="94"/>
      <c r="N257" s="95"/>
      <c r="O257" s="95"/>
    </row>
    <row r="258" spans="1:15" ht="20.100000000000001" customHeight="1" x14ac:dyDescent="0.35">
      <c r="A258" s="78" t="s">
        <v>31</v>
      </c>
      <c r="B258" s="21">
        <v>4816.0263099199101</v>
      </c>
      <c r="C258" s="21">
        <v>192.2336364265156</v>
      </c>
      <c r="D258" s="21">
        <v>3.1498292455759085</v>
      </c>
      <c r="E258" s="21">
        <v>126601.6014255195</v>
      </c>
      <c r="F258" s="21">
        <v>2688.9796831570789</v>
      </c>
      <c r="G258" s="21">
        <v>75.242207158346218</v>
      </c>
      <c r="H258" s="21">
        <v>465.85564299942251</v>
      </c>
      <c r="I258" s="21">
        <v>211.31126557367594</v>
      </c>
      <c r="J258" s="22">
        <v>135054.40000000005</v>
      </c>
      <c r="K258" s="112"/>
      <c r="L258" s="108"/>
      <c r="M258" s="94"/>
      <c r="N258" s="95"/>
      <c r="O258" s="95"/>
    </row>
    <row r="259" spans="1:15" ht="20.100000000000001" customHeight="1" x14ac:dyDescent="0.35">
      <c r="A259" s="78" t="s">
        <v>32</v>
      </c>
      <c r="B259" s="21">
        <v>2176.3907699063857</v>
      </c>
      <c r="C259" s="21">
        <v>101.16847826086958</v>
      </c>
      <c r="D259" s="21">
        <v>0</v>
      </c>
      <c r="E259" s="21">
        <v>793202.81301857985</v>
      </c>
      <c r="F259" s="21">
        <v>131804.5034332255</v>
      </c>
      <c r="G259" s="21">
        <v>2023.3792325056434</v>
      </c>
      <c r="H259" s="21">
        <v>2481.1065457197355</v>
      </c>
      <c r="I259" s="21">
        <v>960.68454751790591</v>
      </c>
      <c r="J259" s="22">
        <v>932750.04602571588</v>
      </c>
      <c r="K259" s="112"/>
      <c r="L259" s="108"/>
      <c r="M259" s="94"/>
      <c r="N259" s="95"/>
      <c r="O259" s="95"/>
    </row>
    <row r="260" spans="1:15" ht="20.100000000000001" customHeight="1" x14ac:dyDescent="0.35">
      <c r="A260" s="78" t="s">
        <v>33</v>
      </c>
      <c r="B260" s="21">
        <v>3690.7236773400036</v>
      </c>
      <c r="C260" s="21">
        <v>0</v>
      </c>
      <c r="D260" s="21">
        <v>0</v>
      </c>
      <c r="E260" s="21">
        <v>4299631.0274829902</v>
      </c>
      <c r="F260" s="21">
        <v>18101.103774598185</v>
      </c>
      <c r="G260" s="21">
        <v>13883.564711121457</v>
      </c>
      <c r="H260" s="21">
        <v>469.98949214877086</v>
      </c>
      <c r="I260" s="21">
        <v>11598.590861800785</v>
      </c>
      <c r="J260" s="22">
        <v>4347375</v>
      </c>
      <c r="K260" s="112"/>
      <c r="L260" s="108"/>
      <c r="M260" s="94"/>
      <c r="N260" s="95"/>
      <c r="O260" s="95"/>
    </row>
    <row r="261" spans="1:15" ht="20.100000000000001" customHeight="1" x14ac:dyDescent="0.35">
      <c r="A261" s="78" t="s">
        <v>34</v>
      </c>
      <c r="B261" s="21">
        <v>3396.6054308380071</v>
      </c>
      <c r="C261" s="21">
        <v>444.76763839739328</v>
      </c>
      <c r="D261" s="21">
        <v>63516.578082804677</v>
      </c>
      <c r="E261" s="21">
        <v>618.18938764508243</v>
      </c>
      <c r="F261" s="21">
        <v>488017.02083929046</v>
      </c>
      <c r="G261" s="21">
        <v>4991.3425835297085</v>
      </c>
      <c r="H261" s="21">
        <v>21994.910960546869</v>
      </c>
      <c r="I261" s="21">
        <v>1411.5850769477743</v>
      </c>
      <c r="J261" s="22">
        <v>584390.99999999988</v>
      </c>
      <c r="K261" s="112"/>
      <c r="L261" s="108"/>
      <c r="M261" s="94"/>
      <c r="N261" s="95"/>
      <c r="O261" s="95"/>
    </row>
    <row r="262" spans="1:15" ht="20.100000000000001" customHeight="1" x14ac:dyDescent="0.35">
      <c r="A262" s="78" t="s">
        <v>84</v>
      </c>
      <c r="B262" s="21">
        <v>1491</v>
      </c>
      <c r="C262" s="21">
        <v>43.48</v>
      </c>
      <c r="D262" s="21">
        <v>4069</v>
      </c>
      <c r="E262" s="21">
        <v>55040.1</v>
      </c>
      <c r="F262" s="21">
        <v>150148.24</v>
      </c>
      <c r="G262" s="21">
        <v>0</v>
      </c>
      <c r="H262" s="21">
        <v>1182.9470314834673</v>
      </c>
      <c r="I262" s="21">
        <v>6336.34</v>
      </c>
      <c r="J262" s="22">
        <v>218311.10703148347</v>
      </c>
      <c r="K262" s="112"/>
      <c r="L262" s="108"/>
      <c r="M262" s="94"/>
      <c r="N262" s="95"/>
      <c r="O262" s="95"/>
    </row>
    <row r="263" spans="1:15" ht="20.100000000000001" customHeight="1" x14ac:dyDescent="0.35">
      <c r="A263" s="78" t="s">
        <v>36</v>
      </c>
      <c r="B263" s="21">
        <v>0</v>
      </c>
      <c r="C263" s="21">
        <v>3.0824629480845824</v>
      </c>
      <c r="D263" s="21">
        <v>0</v>
      </c>
      <c r="E263" s="21">
        <v>1065653.5000146751</v>
      </c>
      <c r="F263" s="21">
        <v>13232.57471361404</v>
      </c>
      <c r="G263" s="21">
        <v>16146.461104636686</v>
      </c>
      <c r="H263" s="21">
        <v>6712.7124001703032</v>
      </c>
      <c r="I263" s="21">
        <v>17.669303955933902</v>
      </c>
      <c r="J263" s="22">
        <v>1101766.0000000002</v>
      </c>
      <c r="K263" s="112"/>
      <c r="L263" s="108"/>
      <c r="M263" s="94"/>
      <c r="N263" s="95"/>
      <c r="O263" s="95"/>
    </row>
    <row r="264" spans="1:15" ht="20.100000000000001" customHeight="1" x14ac:dyDescent="0.35">
      <c r="A264" s="78" t="s">
        <v>37</v>
      </c>
      <c r="B264" s="21">
        <v>12.741013168821926</v>
      </c>
      <c r="C264" s="21">
        <v>6.9604287497246897</v>
      </c>
      <c r="D264" s="21">
        <v>0</v>
      </c>
      <c r="E264" s="21">
        <v>203856.79175981198</v>
      </c>
      <c r="F264" s="21">
        <v>3080.1050743295305</v>
      </c>
      <c r="G264" s="21">
        <v>27.174575243479786</v>
      </c>
      <c r="H264" s="21">
        <v>3854.3456973183793</v>
      </c>
      <c r="I264" s="21">
        <v>170.88145137808334</v>
      </c>
      <c r="J264" s="22">
        <v>211009</v>
      </c>
      <c r="K264" s="112"/>
      <c r="L264" s="108"/>
      <c r="M264" s="94"/>
      <c r="N264" s="95"/>
      <c r="O264" s="95"/>
    </row>
    <row r="265" spans="1:15" ht="20.100000000000001" customHeight="1" x14ac:dyDescent="0.35">
      <c r="A265" s="78" t="s">
        <v>38</v>
      </c>
      <c r="B265" s="21">
        <v>9998.3133166412699</v>
      </c>
      <c r="C265" s="21">
        <v>0</v>
      </c>
      <c r="D265" s="21">
        <v>0</v>
      </c>
      <c r="E265" s="21">
        <v>33344.130745147675</v>
      </c>
      <c r="F265" s="21">
        <v>158.86639676113361</v>
      </c>
      <c r="G265" s="21">
        <v>0.75875976808671541</v>
      </c>
      <c r="H265" s="21">
        <v>0</v>
      </c>
      <c r="I265" s="21">
        <v>360.93078168183376</v>
      </c>
      <c r="J265" s="22">
        <v>43863</v>
      </c>
      <c r="K265" s="112"/>
      <c r="L265" s="108"/>
      <c r="M265" s="94"/>
      <c r="N265" s="95"/>
      <c r="O265" s="95"/>
    </row>
    <row r="266" spans="1:15" ht="20.100000000000001" customHeight="1" x14ac:dyDescent="0.35">
      <c r="A266" s="78" t="s">
        <v>39</v>
      </c>
      <c r="B266" s="21">
        <v>0</v>
      </c>
      <c r="C266" s="21">
        <v>0</v>
      </c>
      <c r="D266" s="21">
        <v>0</v>
      </c>
      <c r="E266" s="21">
        <v>74934.341631558782</v>
      </c>
      <c r="F266" s="21">
        <v>3.6583684412102646</v>
      </c>
      <c r="G266" s="21">
        <v>0</v>
      </c>
      <c r="H266" s="21">
        <v>0</v>
      </c>
      <c r="I266" s="21">
        <v>0</v>
      </c>
      <c r="J266" s="22">
        <v>74937.999999999985</v>
      </c>
      <c r="K266" s="112"/>
      <c r="L266" s="108"/>
      <c r="M266" s="94"/>
      <c r="N266" s="95"/>
      <c r="O266" s="95"/>
    </row>
    <row r="267" spans="1:15" ht="20.100000000000001" customHeight="1" x14ac:dyDescent="0.35">
      <c r="A267" s="78" t="s">
        <v>40</v>
      </c>
      <c r="B267" s="21">
        <v>0</v>
      </c>
      <c r="C267" s="21">
        <v>0</v>
      </c>
      <c r="D267" s="21">
        <v>0</v>
      </c>
      <c r="E267" s="21">
        <v>31449</v>
      </c>
      <c r="F267" s="21">
        <v>0</v>
      </c>
      <c r="G267" s="21">
        <v>0</v>
      </c>
      <c r="H267" s="21">
        <v>0</v>
      </c>
      <c r="I267" s="21">
        <v>0</v>
      </c>
      <c r="J267" s="22">
        <v>31449</v>
      </c>
      <c r="K267" s="112"/>
      <c r="L267" s="108"/>
      <c r="M267" s="94"/>
      <c r="N267" s="95"/>
      <c r="O267" s="95"/>
    </row>
    <row r="268" spans="1:15" ht="20.100000000000001" customHeight="1" x14ac:dyDescent="0.35">
      <c r="A268" s="78" t="s">
        <v>41</v>
      </c>
      <c r="B268" s="21">
        <v>31319.529683144159</v>
      </c>
      <c r="C268" s="21">
        <v>829.17341887316866</v>
      </c>
      <c r="D268" s="21">
        <v>4023.3434457785443</v>
      </c>
      <c r="E268" s="21">
        <v>4656.7172399619139</v>
      </c>
      <c r="F268" s="21">
        <v>11524.71104363005</v>
      </c>
      <c r="G268" s="21">
        <v>25646.765001674979</v>
      </c>
      <c r="H268" s="21">
        <v>47549.712924765387</v>
      </c>
      <c r="I268" s="21">
        <v>38124.047242171808</v>
      </c>
      <c r="J268" s="22">
        <v>163674</v>
      </c>
      <c r="K268" s="112"/>
      <c r="L268" s="108"/>
      <c r="M268" s="94"/>
      <c r="N268" s="95"/>
      <c r="O268" s="95"/>
    </row>
    <row r="269" spans="1:15" ht="20.100000000000001" customHeight="1" x14ac:dyDescent="0.35">
      <c r="A269" s="78" t="s">
        <v>43</v>
      </c>
      <c r="B269" s="21">
        <v>17445.87888912778</v>
      </c>
      <c r="C269" s="21">
        <v>126.64243170061457</v>
      </c>
      <c r="D269" s="21">
        <v>0</v>
      </c>
      <c r="E269" s="21">
        <v>87516.478679171603</v>
      </c>
      <c r="F269" s="21">
        <v>0</v>
      </c>
      <c r="G269" s="21">
        <v>0</v>
      </c>
      <c r="H269" s="21">
        <v>0.49554035974431399</v>
      </c>
      <c r="I269" s="21">
        <v>0</v>
      </c>
      <c r="J269" s="22">
        <v>105089.49554035974</v>
      </c>
      <c r="K269" s="112"/>
      <c r="L269" s="108"/>
      <c r="M269" s="94"/>
      <c r="N269" s="95"/>
      <c r="O269" s="95"/>
    </row>
    <row r="270" spans="1:15" ht="20.100000000000001" customHeight="1" x14ac:dyDescent="0.35">
      <c r="A270" s="78" t="s">
        <v>44</v>
      </c>
      <c r="B270" s="21">
        <v>149970.35440538271</v>
      </c>
      <c r="C270" s="21">
        <v>0</v>
      </c>
      <c r="D270" s="21">
        <v>170155.54353825131</v>
      </c>
      <c r="E270" s="21">
        <v>38808.373478446905</v>
      </c>
      <c r="F270" s="21">
        <v>0</v>
      </c>
      <c r="G270" s="21">
        <v>0</v>
      </c>
      <c r="H270" s="21">
        <v>830.88230699062933</v>
      </c>
      <c r="I270" s="21">
        <v>30.846270928462708</v>
      </c>
      <c r="J270" s="22">
        <v>359796</v>
      </c>
      <c r="K270" s="112"/>
      <c r="L270" s="108"/>
      <c r="M270" s="94"/>
      <c r="N270" s="95"/>
      <c r="O270" s="95"/>
    </row>
    <row r="271" spans="1:15" ht="20.100000000000001" customHeight="1" x14ac:dyDescent="0.35">
      <c r="A271" s="78" t="s">
        <v>93</v>
      </c>
      <c r="B271" s="21">
        <v>40042.202019277793</v>
      </c>
      <c r="C271" s="21">
        <v>740.03471786481805</v>
      </c>
      <c r="D271" s="21">
        <v>5763.3424849702369</v>
      </c>
      <c r="E271" s="21">
        <v>125212.73153485927</v>
      </c>
      <c r="F271" s="21">
        <v>0</v>
      </c>
      <c r="G271" s="21">
        <v>0</v>
      </c>
      <c r="H271" s="21">
        <v>0</v>
      </c>
      <c r="I271" s="21">
        <v>33.689243027888445</v>
      </c>
      <c r="J271" s="22">
        <v>171792</v>
      </c>
      <c r="K271" s="112"/>
      <c r="L271" s="108"/>
      <c r="M271" s="94"/>
      <c r="N271" s="95"/>
      <c r="O271" s="95"/>
    </row>
    <row r="272" spans="1:15" ht="20.100000000000001" customHeight="1" x14ac:dyDescent="0.35">
      <c r="A272" s="78" t="s">
        <v>94</v>
      </c>
      <c r="B272" s="21">
        <v>0</v>
      </c>
      <c r="C272" s="21">
        <v>0</v>
      </c>
      <c r="D272" s="21">
        <v>0</v>
      </c>
      <c r="E272" s="21">
        <v>2605</v>
      </c>
      <c r="F272" s="21">
        <v>0</v>
      </c>
      <c r="G272" s="21">
        <v>0</v>
      </c>
      <c r="H272" s="21">
        <v>0</v>
      </c>
      <c r="I272" s="21">
        <v>0</v>
      </c>
      <c r="J272" s="22">
        <v>2605</v>
      </c>
      <c r="K272" s="112"/>
      <c r="L272" s="108"/>
      <c r="M272" s="94"/>
      <c r="N272" s="95"/>
      <c r="O272" s="95"/>
    </row>
    <row r="273" spans="1:15" ht="20.100000000000001" customHeight="1" x14ac:dyDescent="0.35">
      <c r="A273" s="78" t="s">
        <v>95</v>
      </c>
      <c r="B273" s="21">
        <v>2973.1964447943046</v>
      </c>
      <c r="C273" s="21">
        <v>101.34830019243104</v>
      </c>
      <c r="D273" s="21">
        <v>454.68141614987235</v>
      </c>
      <c r="E273" s="21">
        <v>34253.773838863395</v>
      </c>
      <c r="F273" s="21">
        <v>0</v>
      </c>
      <c r="G273" s="21">
        <v>0</v>
      </c>
      <c r="H273" s="21">
        <v>0</v>
      </c>
      <c r="I273" s="21">
        <v>0</v>
      </c>
      <c r="J273" s="22">
        <v>37783</v>
      </c>
      <c r="K273" s="112"/>
      <c r="L273" s="108"/>
      <c r="M273" s="94"/>
      <c r="N273" s="95"/>
      <c r="O273" s="95"/>
    </row>
    <row r="274" spans="1:15" ht="20.100000000000001" customHeight="1" x14ac:dyDescent="0.35">
      <c r="A274" s="78" t="s">
        <v>96</v>
      </c>
      <c r="B274" s="21">
        <v>10287.073809353526</v>
      </c>
      <c r="C274" s="21">
        <v>0</v>
      </c>
      <c r="D274" s="21">
        <v>0</v>
      </c>
      <c r="E274" s="21">
        <v>45045.770635090921</v>
      </c>
      <c r="F274" s="21">
        <v>0</v>
      </c>
      <c r="G274" s="21">
        <v>0</v>
      </c>
      <c r="H274" s="21">
        <v>1015.1555555555556</v>
      </c>
      <c r="I274" s="21">
        <v>0</v>
      </c>
      <c r="J274" s="22">
        <v>56348</v>
      </c>
      <c r="K274" s="112"/>
      <c r="L274" s="108"/>
      <c r="M274" s="94"/>
      <c r="N274" s="95"/>
      <c r="O274" s="95"/>
    </row>
    <row r="275" spans="1:15" ht="20.100000000000001" customHeight="1" x14ac:dyDescent="0.35">
      <c r="A275" s="78" t="s">
        <v>97</v>
      </c>
      <c r="B275" s="21">
        <v>108.91051028693337</v>
      </c>
      <c r="C275" s="21">
        <v>0</v>
      </c>
      <c r="D275" s="21">
        <v>0</v>
      </c>
      <c r="E275" s="21">
        <v>186922.57444264283</v>
      </c>
      <c r="F275" s="21">
        <v>4758.4979976230888</v>
      </c>
      <c r="G275" s="21">
        <v>1475.306467211916</v>
      </c>
      <c r="H275" s="21">
        <v>1441.740886023525</v>
      </c>
      <c r="I275" s="21">
        <v>85.969696211695535</v>
      </c>
      <c r="J275" s="22">
        <v>194792.99999999997</v>
      </c>
      <c r="K275" s="112"/>
      <c r="L275" s="108"/>
      <c r="M275" s="94"/>
      <c r="N275" s="95"/>
      <c r="O275" s="95"/>
    </row>
    <row r="276" spans="1:15" ht="20.100000000000001" customHeight="1" x14ac:dyDescent="0.35">
      <c r="A276" s="78" t="s">
        <v>98</v>
      </c>
      <c r="B276" s="21">
        <v>34163.926484504751</v>
      </c>
      <c r="C276" s="21">
        <v>0</v>
      </c>
      <c r="D276" s="21">
        <v>2890.0735154952531</v>
      </c>
      <c r="E276" s="21">
        <v>0</v>
      </c>
      <c r="F276" s="21">
        <v>0</v>
      </c>
      <c r="G276" s="21">
        <v>0</v>
      </c>
      <c r="H276" s="21">
        <v>0</v>
      </c>
      <c r="I276" s="21">
        <v>0</v>
      </c>
      <c r="J276" s="22">
        <v>37054.000000000007</v>
      </c>
      <c r="K276" s="112"/>
      <c r="L276" s="108"/>
      <c r="M276" s="94"/>
      <c r="N276" s="95"/>
      <c r="O276" s="95"/>
    </row>
    <row r="277" spans="1:15" ht="20.100000000000001" customHeight="1" x14ac:dyDescent="0.35">
      <c r="A277" s="78" t="s">
        <v>99</v>
      </c>
      <c r="B277" s="21">
        <v>11.867009228738443</v>
      </c>
      <c r="C277" s="21">
        <v>40396.130537210855</v>
      </c>
      <c r="D277" s="21">
        <v>868.80230307317026</v>
      </c>
      <c r="E277" s="21">
        <v>19733.866894571471</v>
      </c>
      <c r="F277" s="21">
        <v>6631.9611297108258</v>
      </c>
      <c r="G277" s="21">
        <v>0</v>
      </c>
      <c r="H277" s="21">
        <v>0</v>
      </c>
      <c r="I277" s="21">
        <v>645.37212620493369</v>
      </c>
      <c r="J277" s="22">
        <v>68287.999999999985</v>
      </c>
      <c r="K277" s="112"/>
      <c r="L277" s="108"/>
      <c r="M277" s="94"/>
      <c r="N277" s="95"/>
      <c r="O277" s="95"/>
    </row>
    <row r="278" spans="1:15" ht="20.100000000000001" customHeight="1" x14ac:dyDescent="0.35">
      <c r="A278" s="78" t="s">
        <v>100</v>
      </c>
      <c r="B278" s="21">
        <v>5245</v>
      </c>
      <c r="C278" s="21">
        <v>0</v>
      </c>
      <c r="D278" s="21">
        <v>0</v>
      </c>
      <c r="E278" s="21">
        <v>970</v>
      </c>
      <c r="F278" s="21">
        <v>695</v>
      </c>
      <c r="G278" s="21">
        <v>0</v>
      </c>
      <c r="H278" s="21">
        <v>0</v>
      </c>
      <c r="I278" s="21">
        <v>0</v>
      </c>
      <c r="J278" s="22">
        <v>6910</v>
      </c>
      <c r="K278" s="112"/>
      <c r="L278" s="108"/>
      <c r="M278" s="94"/>
      <c r="N278" s="95"/>
      <c r="O278" s="95"/>
    </row>
    <row r="279" spans="1:15" ht="20.100000000000001" customHeight="1" x14ac:dyDescent="0.35">
      <c r="A279" s="78" t="s">
        <v>45</v>
      </c>
      <c r="B279" s="21">
        <v>6733437.700864532</v>
      </c>
      <c r="C279" s="21">
        <v>234332.259958326</v>
      </c>
      <c r="D279" s="21">
        <v>134313.64667509001</v>
      </c>
      <c r="E279" s="21">
        <v>397200.98776850192</v>
      </c>
      <c r="F279" s="21">
        <v>2290758.6912370692</v>
      </c>
      <c r="G279" s="21">
        <v>2311572.5342920329</v>
      </c>
      <c r="H279" s="21">
        <v>1100076.0993580963</v>
      </c>
      <c r="I279" s="21">
        <v>332448.07984635176</v>
      </c>
      <c r="J279" s="22">
        <v>13534140.000000002</v>
      </c>
      <c r="K279" s="112"/>
      <c r="L279" s="108"/>
      <c r="M279" s="94"/>
      <c r="N279" s="95"/>
      <c r="O279" s="95"/>
    </row>
    <row r="280" spans="1:15" ht="20.100000000000001" customHeight="1" x14ac:dyDescent="0.35">
      <c r="A280" s="78" t="s">
        <v>46</v>
      </c>
      <c r="B280" s="21">
        <v>33936.365476963016</v>
      </c>
      <c r="C280" s="21">
        <v>208278.82478514436</v>
      </c>
      <c r="D280" s="21">
        <v>34057.704190241027</v>
      </c>
      <c r="E280" s="21">
        <v>23889.273946504385</v>
      </c>
      <c r="F280" s="21">
        <v>334524.07963566179</v>
      </c>
      <c r="G280" s="21">
        <v>20094.790955821751</v>
      </c>
      <c r="H280" s="21">
        <v>50878.425060872309</v>
      </c>
      <c r="I280" s="21">
        <v>335874.53594879142</v>
      </c>
      <c r="J280" s="22">
        <v>1041534.0000000001</v>
      </c>
      <c r="K280" s="112"/>
      <c r="L280" s="108"/>
      <c r="M280" s="94"/>
      <c r="N280" s="95"/>
      <c r="O280" s="95"/>
    </row>
    <row r="281" spans="1:15" ht="20.100000000000001" customHeight="1" x14ac:dyDescent="0.35">
      <c r="A281" s="78" t="s">
        <v>47</v>
      </c>
      <c r="B281" s="21">
        <v>347579.18405394</v>
      </c>
      <c r="C281" s="21">
        <v>6864120.9240087094</v>
      </c>
      <c r="D281" s="21">
        <v>5346200.5567368157</v>
      </c>
      <c r="E281" s="21">
        <v>4296367.4703013711</v>
      </c>
      <c r="F281" s="21">
        <v>1582018.1782962792</v>
      </c>
      <c r="G281" s="21">
        <v>879330.38229953381</v>
      </c>
      <c r="H281" s="21">
        <v>5819407.4072133983</v>
      </c>
      <c r="I281" s="21">
        <v>364855.89708995167</v>
      </c>
      <c r="J281" s="22">
        <v>25499879.999999996</v>
      </c>
      <c r="K281" s="112"/>
      <c r="L281" s="108"/>
      <c r="M281" s="94"/>
      <c r="N281" s="95"/>
      <c r="O281" s="95"/>
    </row>
    <row r="282" spans="1:15" ht="20.100000000000001" customHeight="1" x14ac:dyDescent="0.35">
      <c r="A282" s="78" t="s">
        <v>48</v>
      </c>
      <c r="B282" s="21">
        <v>32535.632367842707</v>
      </c>
      <c r="C282" s="21">
        <v>0</v>
      </c>
      <c r="D282" s="21">
        <v>47620.357803608815</v>
      </c>
      <c r="E282" s="21">
        <v>30.000000000000004</v>
      </c>
      <c r="F282" s="21">
        <v>20992.478584585864</v>
      </c>
      <c r="G282" s="21">
        <v>192719.72408301523</v>
      </c>
      <c r="H282" s="21">
        <v>183609.53789171873</v>
      </c>
      <c r="I282" s="21">
        <v>138089.52063139156</v>
      </c>
      <c r="J282" s="22">
        <v>615597.25136216288</v>
      </c>
      <c r="K282" s="112"/>
      <c r="L282" s="108"/>
      <c r="M282" s="94"/>
      <c r="N282" s="95"/>
      <c r="O282" s="95"/>
    </row>
    <row r="283" spans="1:15" ht="20.100000000000001" customHeight="1" x14ac:dyDescent="0.35">
      <c r="A283" s="78" t="s">
        <v>49</v>
      </c>
      <c r="B283" s="21">
        <v>23379.543447603275</v>
      </c>
      <c r="C283" s="21">
        <v>179970.69767796452</v>
      </c>
      <c r="D283" s="21">
        <v>1329.8268399648832</v>
      </c>
      <c r="E283" s="21">
        <v>2792.6550988788222</v>
      </c>
      <c r="F283" s="21">
        <v>373652.51103621465</v>
      </c>
      <c r="G283" s="21">
        <v>4370.7011565560006</v>
      </c>
      <c r="H283" s="21">
        <v>6225.2759462809818</v>
      </c>
      <c r="I283" s="21">
        <v>1575438.9176901996</v>
      </c>
      <c r="J283" s="22">
        <v>2167160.1288936627</v>
      </c>
      <c r="K283" s="112"/>
      <c r="L283" s="108"/>
      <c r="M283" s="94"/>
      <c r="N283" s="95"/>
      <c r="O283" s="95"/>
    </row>
    <row r="284" spans="1:15" ht="20.100000000000001" customHeight="1" x14ac:dyDescent="0.35">
      <c r="A284" s="78" t="s">
        <v>50</v>
      </c>
      <c r="B284" s="21">
        <v>416311.04285319097</v>
      </c>
      <c r="C284" s="21">
        <v>2759125.6296626371</v>
      </c>
      <c r="D284" s="21">
        <v>497.20867437701833</v>
      </c>
      <c r="E284" s="21">
        <v>13565.872956207553</v>
      </c>
      <c r="F284" s="21">
        <v>6517325.5845344868</v>
      </c>
      <c r="G284" s="21">
        <v>0</v>
      </c>
      <c r="H284" s="21">
        <v>0</v>
      </c>
      <c r="I284" s="21">
        <v>64524.661319100545</v>
      </c>
      <c r="J284" s="22">
        <v>9771350</v>
      </c>
      <c r="K284" s="112"/>
      <c r="L284" s="108"/>
      <c r="M284" s="94"/>
      <c r="N284" s="95"/>
      <c r="O284" s="95"/>
    </row>
    <row r="285" spans="1:15" ht="20.100000000000001" customHeight="1" x14ac:dyDescent="0.35">
      <c r="A285" s="78" t="s">
        <v>51</v>
      </c>
      <c r="B285" s="21">
        <v>147714.79633560852</v>
      </c>
      <c r="C285" s="21">
        <v>39462.354727828169</v>
      </c>
      <c r="D285" s="21">
        <v>154666.49540510529</v>
      </c>
      <c r="E285" s="21">
        <v>267590.91798778746</v>
      </c>
      <c r="F285" s="21">
        <v>111384.06857881864</v>
      </c>
      <c r="G285" s="21">
        <v>104388.47809166454</v>
      </c>
      <c r="H285" s="21">
        <v>165036.58432633698</v>
      </c>
      <c r="I285" s="21">
        <v>44783.804546850391</v>
      </c>
      <c r="J285" s="22">
        <v>1035027.4999999999</v>
      </c>
      <c r="K285" s="112"/>
      <c r="L285" s="108"/>
      <c r="M285" s="94"/>
      <c r="N285" s="95"/>
      <c r="O285" s="95"/>
    </row>
    <row r="286" spans="1:15" ht="20.100000000000001" customHeight="1" x14ac:dyDescent="0.35">
      <c r="A286" s="78" t="s">
        <v>52</v>
      </c>
      <c r="B286" s="21">
        <v>931.13106027909657</v>
      </c>
      <c r="C286" s="21">
        <v>5736.9296636085628</v>
      </c>
      <c r="D286" s="21">
        <v>17.098039215686274</v>
      </c>
      <c r="E286" s="21">
        <v>0</v>
      </c>
      <c r="F286" s="21">
        <v>14313.623941375023</v>
      </c>
      <c r="G286" s="21">
        <v>29130.94873887064</v>
      </c>
      <c r="H286" s="21">
        <v>1.9202568291913893</v>
      </c>
      <c r="I286" s="21">
        <v>4822.2685566509954</v>
      </c>
      <c r="J286" s="22">
        <v>54953.920256829202</v>
      </c>
      <c r="K286" s="112"/>
      <c r="L286" s="108"/>
      <c r="M286" s="94"/>
      <c r="N286" s="95"/>
      <c r="O286" s="95"/>
    </row>
    <row r="287" spans="1:15" ht="20.100000000000001" customHeight="1" x14ac:dyDescent="0.35">
      <c r="A287" s="78" t="s">
        <v>53</v>
      </c>
      <c r="B287" s="21">
        <v>115936.44192031256</v>
      </c>
      <c r="C287" s="21">
        <v>142.34246571109159</v>
      </c>
      <c r="D287" s="21">
        <v>0</v>
      </c>
      <c r="E287" s="21">
        <v>94.713010116494942</v>
      </c>
      <c r="F287" s="21">
        <v>7115.7099813920895</v>
      </c>
      <c r="G287" s="21">
        <v>26.971248188780791</v>
      </c>
      <c r="H287" s="21">
        <v>0</v>
      </c>
      <c r="I287" s="21">
        <v>147037.22137427898</v>
      </c>
      <c r="J287" s="22">
        <v>270353.40000000002</v>
      </c>
      <c r="K287" s="112"/>
      <c r="L287" s="108"/>
      <c r="M287" s="94"/>
      <c r="N287" s="95"/>
      <c r="O287" s="95"/>
    </row>
    <row r="288" spans="1:15" ht="20.100000000000001" customHeight="1" x14ac:dyDescent="0.35">
      <c r="A288" s="78" t="s">
        <v>101</v>
      </c>
      <c r="B288" s="21">
        <v>17333.621686092371</v>
      </c>
      <c r="C288" s="21">
        <v>832.06901944028198</v>
      </c>
      <c r="D288" s="21">
        <v>438.38943599354047</v>
      </c>
      <c r="E288" s="21">
        <v>2843.8193305195377</v>
      </c>
      <c r="F288" s="21">
        <v>92249.682483920216</v>
      </c>
      <c r="G288" s="21">
        <v>0</v>
      </c>
      <c r="H288" s="21">
        <v>0</v>
      </c>
      <c r="I288" s="21">
        <v>5565.4180440340424</v>
      </c>
      <c r="J288" s="22">
        <v>119262.99999999999</v>
      </c>
      <c r="K288" s="112"/>
      <c r="L288" s="108"/>
      <c r="M288" s="94"/>
      <c r="N288" s="95"/>
      <c r="O288" s="95"/>
    </row>
    <row r="289" spans="1:30" ht="20.100000000000001" customHeight="1" x14ac:dyDescent="0.35">
      <c r="A289" s="78" t="s">
        <v>102</v>
      </c>
      <c r="B289" s="21">
        <v>1224.9464080738896</v>
      </c>
      <c r="C289" s="21">
        <v>902.21852529115381</v>
      </c>
      <c r="D289" s="21">
        <v>0</v>
      </c>
      <c r="E289" s="21">
        <v>37623.221024240622</v>
      </c>
      <c r="F289" s="21">
        <v>397602.57220150169</v>
      </c>
      <c r="G289" s="21">
        <v>26.948881789137381</v>
      </c>
      <c r="H289" s="21">
        <v>0</v>
      </c>
      <c r="I289" s="21">
        <v>715.09295910350693</v>
      </c>
      <c r="J289" s="22">
        <v>438095</v>
      </c>
      <c r="K289" s="112"/>
      <c r="L289" s="108"/>
      <c r="M289" s="94"/>
      <c r="N289" s="95"/>
      <c r="O289" s="95"/>
    </row>
    <row r="290" spans="1:30" ht="20.100000000000001" customHeight="1" x14ac:dyDescent="0.35">
      <c r="A290" s="78" t="s">
        <v>103</v>
      </c>
      <c r="B290" s="21">
        <v>87542.624546923049</v>
      </c>
      <c r="C290" s="21">
        <v>4685.9511576773803</v>
      </c>
      <c r="D290" s="21">
        <v>5539.3053016453377</v>
      </c>
      <c r="E290" s="21">
        <v>118.92933353863546</v>
      </c>
      <c r="F290" s="21">
        <v>65961.809837476074</v>
      </c>
      <c r="G290" s="21">
        <v>100351.94815545845</v>
      </c>
      <c r="H290" s="21">
        <v>0</v>
      </c>
      <c r="I290" s="21">
        <v>14659.431667281066</v>
      </c>
      <c r="J290" s="22">
        <v>278860</v>
      </c>
      <c r="K290" s="112"/>
      <c r="L290" s="108"/>
      <c r="M290" s="94"/>
      <c r="N290" s="95"/>
      <c r="O290" s="95"/>
    </row>
    <row r="291" spans="1:30" ht="20.100000000000001" customHeight="1" x14ac:dyDescent="0.35">
      <c r="A291" s="78" t="s">
        <v>104</v>
      </c>
      <c r="B291" s="21">
        <v>9026.6156522587007</v>
      </c>
      <c r="C291" s="21">
        <v>209.97094589286772</v>
      </c>
      <c r="D291" s="21">
        <v>1611.7382550335569</v>
      </c>
      <c r="E291" s="21">
        <v>4365.0227348911776</v>
      </c>
      <c r="F291" s="21">
        <v>13141.297632059801</v>
      </c>
      <c r="G291" s="21">
        <v>2355.7482355722072</v>
      </c>
      <c r="H291" s="21">
        <v>2243.701382287215</v>
      </c>
      <c r="I291" s="21">
        <v>7851.905162004472</v>
      </c>
      <c r="J291" s="22">
        <v>40805.999999999993</v>
      </c>
      <c r="K291" s="112"/>
      <c r="L291" s="108"/>
      <c r="M291" s="94"/>
      <c r="N291" s="95"/>
      <c r="O291" s="95"/>
    </row>
    <row r="292" spans="1:30" ht="20.100000000000001" customHeight="1" x14ac:dyDescent="0.35">
      <c r="A292" s="78" t="s">
        <v>105</v>
      </c>
      <c r="B292" s="21">
        <v>27716.05025070667</v>
      </c>
      <c r="C292" s="21">
        <v>1292.2788592123131</v>
      </c>
      <c r="D292" s="21">
        <v>53482.800048100937</v>
      </c>
      <c r="E292" s="21">
        <v>0</v>
      </c>
      <c r="F292" s="21">
        <v>540631.46384031069</v>
      </c>
      <c r="G292" s="21">
        <v>55064.913676702243</v>
      </c>
      <c r="H292" s="21">
        <v>314043.03612832777</v>
      </c>
      <c r="I292" s="21">
        <v>166849.45719663933</v>
      </c>
      <c r="J292" s="22">
        <v>1159080</v>
      </c>
      <c r="K292" s="112"/>
      <c r="L292" s="108"/>
      <c r="M292" s="94"/>
      <c r="N292" s="95"/>
      <c r="O292" s="95"/>
    </row>
    <row r="293" spans="1:30" ht="20.100000000000001" customHeight="1" x14ac:dyDescent="0.35">
      <c r="A293" s="78" t="s">
        <v>106</v>
      </c>
      <c r="B293" s="21">
        <v>167930.15821351216</v>
      </c>
      <c r="C293" s="21">
        <v>3813686.2282777727</v>
      </c>
      <c r="D293" s="21">
        <v>2900875.3562871329</v>
      </c>
      <c r="E293" s="21">
        <v>34095.336012150234</v>
      </c>
      <c r="F293" s="21">
        <v>1916891.2247730223</v>
      </c>
      <c r="G293" s="21">
        <v>204999.5765422546</v>
      </c>
      <c r="H293" s="21">
        <v>3489.4019027197673</v>
      </c>
      <c r="I293" s="21">
        <v>695132.71799143427</v>
      </c>
      <c r="J293" s="22">
        <v>9737100</v>
      </c>
      <c r="K293" s="112"/>
      <c r="L293" s="108"/>
      <c r="M293" s="94"/>
      <c r="N293" s="95"/>
      <c r="O293" s="95"/>
    </row>
    <row r="294" spans="1:30" ht="20.100000000000001" customHeight="1" x14ac:dyDescent="0.35">
      <c r="A294" s="78" t="s">
        <v>107</v>
      </c>
      <c r="B294" s="21">
        <v>4446.085738442328</v>
      </c>
      <c r="C294" s="21">
        <v>89.017892547217343</v>
      </c>
      <c r="D294" s="21">
        <v>159.81520358752277</v>
      </c>
      <c r="E294" s="21">
        <v>75.417822528491044</v>
      </c>
      <c r="F294" s="21">
        <v>7.1577468911094044</v>
      </c>
      <c r="G294" s="21">
        <v>140.68734192190229</v>
      </c>
      <c r="H294" s="21">
        <v>61.041118080448641</v>
      </c>
      <c r="I294" s="21">
        <v>2445.7771360009806</v>
      </c>
      <c r="J294" s="22">
        <v>7425</v>
      </c>
      <c r="K294" s="112"/>
      <c r="L294" s="108"/>
      <c r="M294" s="94"/>
      <c r="N294" s="95"/>
      <c r="O294" s="95"/>
    </row>
    <row r="295" spans="1:30" ht="20.100000000000001" customHeight="1" x14ac:dyDescent="0.35">
      <c r="A295" s="78" t="s">
        <v>108</v>
      </c>
      <c r="B295" s="21">
        <v>1030772.0219275531</v>
      </c>
      <c r="C295" s="21">
        <v>255278.21659106517</v>
      </c>
      <c r="D295" s="21">
        <v>60348.737415868898</v>
      </c>
      <c r="E295" s="21">
        <v>157337.27381559473</v>
      </c>
      <c r="F295" s="21">
        <v>307827.12047984044</v>
      </c>
      <c r="G295" s="21">
        <v>180.02894340490207</v>
      </c>
      <c r="H295" s="21">
        <v>0</v>
      </c>
      <c r="I295" s="21">
        <v>198661.60082667257</v>
      </c>
      <c r="J295" s="22">
        <v>2010404.9999999995</v>
      </c>
      <c r="K295" s="112"/>
      <c r="L295" s="108"/>
      <c r="M295" s="94"/>
      <c r="N295" s="95"/>
      <c r="O295" s="95"/>
    </row>
    <row r="296" spans="1:30" ht="20.100000000000001" customHeight="1" x14ac:dyDescent="0.35">
      <c r="A296" s="78" t="s">
        <v>54</v>
      </c>
      <c r="B296" s="21">
        <v>3408225.8711149348</v>
      </c>
      <c r="C296" s="21">
        <v>205857.45048742919</v>
      </c>
      <c r="D296" s="21">
        <v>21277000.312403083</v>
      </c>
      <c r="E296" s="21">
        <v>392135.29266403744</v>
      </c>
      <c r="F296" s="21">
        <v>627606.4049980531</v>
      </c>
      <c r="G296" s="21">
        <v>713519.41790479561</v>
      </c>
      <c r="H296" s="21">
        <v>771625.60123433557</v>
      </c>
      <c r="I296" s="21">
        <v>444472.44919333101</v>
      </c>
      <c r="J296" s="22">
        <v>27840442.799999997</v>
      </c>
      <c r="K296" s="112"/>
      <c r="L296" s="108"/>
      <c r="M296" s="94"/>
      <c r="N296" s="95"/>
      <c r="O296" s="95"/>
    </row>
    <row r="297" spans="1:30" ht="20.100000000000001" customHeight="1" x14ac:dyDescent="0.35">
      <c r="A297" s="78" t="s">
        <v>55</v>
      </c>
      <c r="B297" s="21">
        <v>4301932.6493110331</v>
      </c>
      <c r="C297" s="21">
        <v>6636789.3552111853</v>
      </c>
      <c r="D297" s="21">
        <v>1921734.5384657271</v>
      </c>
      <c r="E297" s="21">
        <v>5103243.8052338148</v>
      </c>
      <c r="F297" s="21">
        <v>2397305.3310468085</v>
      </c>
      <c r="G297" s="21">
        <v>1003505.4179408264</v>
      </c>
      <c r="H297" s="21">
        <v>1346132.820426299</v>
      </c>
      <c r="I297" s="21">
        <v>1000414.0823643066</v>
      </c>
      <c r="J297" s="22">
        <v>23711058</v>
      </c>
      <c r="K297" s="112"/>
      <c r="L297" s="108"/>
      <c r="M297" s="94"/>
      <c r="N297" s="95"/>
      <c r="O297" s="95"/>
    </row>
    <row r="298" spans="1:30" ht="19.5" customHeight="1" thickBot="1" x14ac:dyDescent="0.4">
      <c r="A298" s="109" t="s">
        <v>10</v>
      </c>
      <c r="B298" s="110">
        <f t="shared" ref="B298:J298" si="3">SUM(B236:B297)</f>
        <v>19479693.867652241</v>
      </c>
      <c r="C298" s="110">
        <f t="shared" si="3"/>
        <v>36373558.343286105</v>
      </c>
      <c r="D298" s="110">
        <f t="shared" si="3"/>
        <v>36823990.052835628</v>
      </c>
      <c r="E298" s="110">
        <f t="shared" si="3"/>
        <v>24503499.270130426</v>
      </c>
      <c r="F298" s="110">
        <f t="shared" si="3"/>
        <v>20760913.666918449</v>
      </c>
      <c r="G298" s="110">
        <f t="shared" si="3"/>
        <v>7145464.1563268406</v>
      </c>
      <c r="H298" s="110">
        <f t="shared" si="3"/>
        <v>14498198.566066746</v>
      </c>
      <c r="I298" s="110">
        <f t="shared" si="3"/>
        <v>8348881.4422707763</v>
      </c>
      <c r="J298" s="111">
        <f t="shared" si="3"/>
        <v>167934199.36548722</v>
      </c>
      <c r="K298" s="112"/>
      <c r="L298" s="108"/>
      <c r="M298" s="94"/>
      <c r="N298" s="95"/>
      <c r="O298" s="95"/>
    </row>
    <row r="299" spans="1:30" s="84" customFormat="1" ht="16.5" customHeight="1" x14ac:dyDescent="0.35">
      <c r="A299" s="198" t="s">
        <v>253</v>
      </c>
      <c r="B299" s="199"/>
      <c r="C299" s="199"/>
      <c r="D299" s="199"/>
      <c r="E299" s="199"/>
      <c r="F299" s="199"/>
      <c r="G299" s="199"/>
      <c r="H299" s="97"/>
      <c r="I299" s="97"/>
      <c r="J299" s="97"/>
      <c r="K299" s="32"/>
      <c r="L299" s="94"/>
      <c r="M299" s="97"/>
      <c r="N299" s="97"/>
      <c r="O299" s="41"/>
      <c r="P299" s="97"/>
      <c r="Q299" s="97"/>
      <c r="R299" s="97"/>
      <c r="S299" s="97"/>
      <c r="T299" s="97"/>
      <c r="U299" s="97"/>
      <c r="V299" s="97"/>
      <c r="AB299" s="72"/>
      <c r="AC299" s="72"/>
      <c r="AD299" s="72"/>
    </row>
    <row r="300" spans="1:30" s="84" customFormat="1" ht="17.25" customHeight="1" x14ac:dyDescent="0.35">
      <c r="A300" s="198" t="s">
        <v>282</v>
      </c>
      <c r="B300" s="199"/>
      <c r="C300" s="199"/>
      <c r="D300" s="199"/>
      <c r="E300" s="199"/>
      <c r="F300" s="199"/>
      <c r="G300" s="199"/>
      <c r="H300" s="97"/>
      <c r="I300" s="97"/>
      <c r="J300" s="97"/>
      <c r="K300" s="32"/>
      <c r="L300" s="94"/>
      <c r="M300" s="97"/>
      <c r="N300" s="97"/>
      <c r="O300" s="41"/>
      <c r="P300" s="97"/>
      <c r="Q300" s="97"/>
      <c r="R300" s="97"/>
      <c r="S300" s="97"/>
      <c r="T300" s="97"/>
      <c r="U300" s="97"/>
      <c r="V300" s="97"/>
      <c r="AB300" s="72"/>
      <c r="AC300" s="72"/>
      <c r="AD300" s="72"/>
    </row>
    <row r="301" spans="1:30" s="84" customFormat="1" ht="14.25" x14ac:dyDescent="0.2">
      <c r="A301" s="198" t="s">
        <v>280</v>
      </c>
      <c r="B301" s="199"/>
      <c r="C301" s="199"/>
      <c r="D301" s="199"/>
      <c r="E301" s="199"/>
      <c r="F301" s="199"/>
      <c r="G301" s="199"/>
      <c r="H301" s="97"/>
      <c r="I301" s="97"/>
      <c r="J301" s="97"/>
      <c r="K301" s="41"/>
      <c r="L301" s="97"/>
      <c r="M301" s="97"/>
      <c r="N301" s="97"/>
      <c r="O301" s="41"/>
      <c r="P301" s="97"/>
      <c r="Q301" s="97"/>
      <c r="R301" s="97"/>
      <c r="S301" s="97"/>
      <c r="T301" s="97"/>
      <c r="U301" s="97"/>
      <c r="V301" s="97"/>
      <c r="AB301" s="72"/>
      <c r="AC301" s="72"/>
      <c r="AD301" s="72"/>
    </row>
    <row r="302" spans="1:30" x14ac:dyDescent="0.2">
      <c r="A302" s="85"/>
      <c r="B302" s="85"/>
      <c r="C302" s="85"/>
      <c r="D302" s="85"/>
      <c r="E302" s="85"/>
      <c r="F302" s="85"/>
      <c r="G302" s="85"/>
      <c r="H302" s="85"/>
      <c r="I302" s="85"/>
      <c r="J302" s="85"/>
    </row>
    <row r="303" spans="1:30" x14ac:dyDescent="0.2">
      <c r="A303" s="85"/>
      <c r="B303" s="85"/>
      <c r="C303" s="85"/>
      <c r="D303" s="85"/>
      <c r="E303" s="85"/>
      <c r="F303" s="85"/>
      <c r="G303" s="85"/>
      <c r="H303" s="85"/>
      <c r="I303" s="85"/>
      <c r="J303" s="85"/>
    </row>
    <row r="304" spans="1:30" x14ac:dyDescent="0.2">
      <c r="A304" s="85"/>
      <c r="B304" s="85"/>
      <c r="C304" s="85"/>
      <c r="D304" s="85"/>
      <c r="E304" s="85"/>
      <c r="F304" s="85"/>
      <c r="G304" s="85"/>
      <c r="H304" s="85"/>
      <c r="I304" s="85"/>
      <c r="J304" s="85"/>
    </row>
    <row r="305" spans="1:10" x14ac:dyDescent="0.2">
      <c r="A305" s="85"/>
      <c r="B305" s="85"/>
      <c r="C305" s="85"/>
      <c r="D305" s="85"/>
      <c r="E305" s="85"/>
      <c r="F305" s="85"/>
      <c r="G305" s="85"/>
      <c r="H305" s="85"/>
      <c r="I305" s="85"/>
      <c r="J305" s="85"/>
    </row>
    <row r="306" spans="1:10" x14ac:dyDescent="0.2">
      <c r="A306" s="85"/>
      <c r="B306" s="85"/>
      <c r="C306" s="85"/>
      <c r="D306" s="85"/>
      <c r="E306" s="85"/>
      <c r="F306" s="85"/>
      <c r="G306" s="85"/>
      <c r="H306" s="85"/>
      <c r="I306" s="85"/>
      <c r="J306" s="85"/>
    </row>
    <row r="307" spans="1:10" x14ac:dyDescent="0.2">
      <c r="A307" s="85"/>
      <c r="B307" s="85"/>
      <c r="C307" s="85"/>
      <c r="D307" s="85"/>
      <c r="E307" s="85"/>
      <c r="F307" s="85"/>
      <c r="G307" s="85"/>
      <c r="H307" s="85"/>
      <c r="I307" s="85"/>
      <c r="J307" s="85"/>
    </row>
    <row r="308" spans="1:10" x14ac:dyDescent="0.2">
      <c r="A308" s="85"/>
      <c r="B308" s="85"/>
      <c r="C308" s="85"/>
      <c r="D308" s="85"/>
      <c r="E308" s="85"/>
      <c r="F308" s="85"/>
      <c r="G308" s="85"/>
      <c r="H308" s="85"/>
      <c r="I308" s="85"/>
      <c r="J308" s="85"/>
    </row>
    <row r="309" spans="1:10" x14ac:dyDescent="0.2">
      <c r="A309" s="85"/>
      <c r="B309" s="85"/>
      <c r="C309" s="85"/>
      <c r="D309" s="85"/>
      <c r="E309" s="85"/>
      <c r="F309" s="85"/>
      <c r="G309" s="85"/>
      <c r="H309" s="85"/>
      <c r="I309" s="85"/>
      <c r="J309" s="85"/>
    </row>
    <row r="310" spans="1:10" x14ac:dyDescent="0.2">
      <c r="A310" s="85"/>
      <c r="B310" s="85"/>
      <c r="C310" s="85"/>
      <c r="D310" s="85"/>
      <c r="E310" s="85"/>
      <c r="F310" s="85"/>
      <c r="G310" s="85"/>
      <c r="H310" s="85"/>
      <c r="I310" s="85"/>
      <c r="J310" s="85"/>
    </row>
    <row r="311" spans="1:10" x14ac:dyDescent="0.2">
      <c r="A311" s="85"/>
      <c r="B311" s="85"/>
      <c r="C311" s="85"/>
      <c r="D311" s="85"/>
      <c r="E311" s="85"/>
      <c r="F311" s="85"/>
      <c r="G311" s="85"/>
      <c r="H311" s="85"/>
      <c r="I311" s="85"/>
      <c r="J311" s="85"/>
    </row>
    <row r="312" spans="1:10" x14ac:dyDescent="0.2">
      <c r="A312" s="85"/>
      <c r="B312" s="85"/>
      <c r="C312" s="85"/>
      <c r="D312" s="85"/>
      <c r="E312" s="85"/>
      <c r="F312" s="85"/>
      <c r="G312" s="85"/>
      <c r="H312" s="85"/>
      <c r="I312" s="85"/>
      <c r="J312" s="85"/>
    </row>
    <row r="313" spans="1:10" x14ac:dyDescent="0.2">
      <c r="A313" s="85"/>
      <c r="B313" s="85"/>
      <c r="C313" s="85"/>
      <c r="D313" s="85"/>
      <c r="E313" s="85"/>
      <c r="F313" s="85"/>
      <c r="G313" s="85"/>
      <c r="H313" s="85"/>
      <c r="I313" s="85"/>
      <c r="J313" s="85"/>
    </row>
    <row r="314" spans="1:10" x14ac:dyDescent="0.2">
      <c r="A314" s="85"/>
      <c r="B314" s="85"/>
      <c r="C314" s="85"/>
      <c r="D314" s="85"/>
      <c r="E314" s="85"/>
      <c r="F314" s="85"/>
      <c r="G314" s="85"/>
      <c r="H314" s="85"/>
      <c r="I314" s="85"/>
      <c r="J314" s="85"/>
    </row>
    <row r="315" spans="1:10" x14ac:dyDescent="0.2">
      <c r="A315" s="85"/>
      <c r="B315" s="85"/>
      <c r="C315" s="85"/>
      <c r="D315" s="85"/>
      <c r="E315" s="85"/>
      <c r="F315" s="85"/>
      <c r="G315" s="85"/>
      <c r="H315" s="85"/>
      <c r="I315" s="85"/>
      <c r="J315" s="85"/>
    </row>
    <row r="316" spans="1:10" x14ac:dyDescent="0.2">
      <c r="A316" s="85"/>
      <c r="B316" s="85"/>
      <c r="C316" s="85"/>
      <c r="D316" s="85"/>
      <c r="E316" s="85"/>
      <c r="F316" s="85"/>
      <c r="G316" s="85"/>
      <c r="H316" s="85"/>
      <c r="I316" s="85"/>
      <c r="J316" s="85"/>
    </row>
    <row r="317" spans="1:10" x14ac:dyDescent="0.2">
      <c r="A317" s="85"/>
      <c r="B317" s="85"/>
      <c r="C317" s="85"/>
      <c r="D317" s="85"/>
      <c r="E317" s="85"/>
      <c r="F317" s="85"/>
      <c r="G317" s="85"/>
      <c r="H317" s="85"/>
      <c r="I317" s="85"/>
      <c r="J317" s="85"/>
    </row>
    <row r="318" spans="1:10" x14ac:dyDescent="0.2">
      <c r="A318" s="85"/>
      <c r="B318" s="85"/>
      <c r="C318" s="85"/>
      <c r="D318" s="85"/>
      <c r="E318" s="85"/>
      <c r="F318" s="85"/>
      <c r="G318" s="85"/>
      <c r="H318" s="85"/>
      <c r="I318" s="85"/>
      <c r="J318" s="85"/>
    </row>
    <row r="319" spans="1:10" x14ac:dyDescent="0.2">
      <c r="A319" s="85"/>
      <c r="B319" s="85"/>
      <c r="C319" s="85"/>
      <c r="D319" s="85"/>
      <c r="E319" s="85"/>
      <c r="F319" s="85"/>
      <c r="G319" s="85"/>
      <c r="H319" s="85"/>
      <c r="I319" s="85"/>
      <c r="J319" s="85"/>
    </row>
    <row r="320" spans="1:10" x14ac:dyDescent="0.2">
      <c r="A320" s="85"/>
      <c r="B320" s="85"/>
      <c r="C320" s="85"/>
      <c r="D320" s="85"/>
      <c r="E320" s="85"/>
      <c r="F320" s="85"/>
      <c r="G320" s="85"/>
      <c r="H320" s="85"/>
      <c r="I320" s="85"/>
      <c r="J320" s="85"/>
    </row>
    <row r="321" spans="1:10" x14ac:dyDescent="0.2">
      <c r="A321" s="85"/>
      <c r="B321" s="85"/>
      <c r="C321" s="85"/>
      <c r="D321" s="85"/>
      <c r="E321" s="85"/>
      <c r="F321" s="85"/>
      <c r="G321" s="85"/>
      <c r="H321" s="85"/>
      <c r="I321" s="85"/>
      <c r="J321" s="85"/>
    </row>
  </sheetData>
  <mergeCells count="10">
    <mergeCell ref="A156:J156"/>
    <mergeCell ref="A157:J157"/>
    <mergeCell ref="A232:J232"/>
    <mergeCell ref="A233:J233"/>
    <mergeCell ref="A8:J8"/>
    <mergeCell ref="A9:J9"/>
    <mergeCell ref="A82:J82"/>
    <mergeCell ref="A83:J83"/>
    <mergeCell ref="F150:J151"/>
    <mergeCell ref="A151:E151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7D131-5EBA-4434-83C3-D11757EB3842}">
  <sheetPr>
    <tabColor theme="0"/>
  </sheetPr>
  <dimension ref="A1:AB321"/>
  <sheetViews>
    <sheetView tabSelected="1" zoomScaleNormal="100" workbookViewId="0">
      <selection activeCell="K11" sqref="K11"/>
    </sheetView>
  </sheetViews>
  <sheetFormatPr baseColWidth="10" defaultColWidth="14.85546875" defaultRowHeight="12.75" x14ac:dyDescent="0.2"/>
  <cols>
    <col min="1" max="1" width="12.85546875" style="76" customWidth="1"/>
    <col min="2" max="2" width="13" style="76" customWidth="1"/>
    <col min="3" max="3" width="14.140625" style="76" customWidth="1"/>
    <col min="4" max="4" width="14.5703125" style="76" customWidth="1"/>
    <col min="5" max="5" width="14.28515625" style="76" customWidth="1"/>
    <col min="6" max="6" width="15.7109375" style="76" customWidth="1"/>
    <col min="7" max="7" width="13.140625" style="76" customWidth="1"/>
    <col min="8" max="9" width="14.85546875" style="76" customWidth="1"/>
    <col min="10" max="10" width="15" style="76" customWidth="1"/>
    <col min="11" max="11" width="21.5703125" style="85" customWidth="1"/>
    <col min="12" max="20" width="14.85546875" style="85"/>
    <col min="21" max="16384" width="14.85546875" style="76"/>
  </cols>
  <sheetData>
    <row r="1" spans="1:20" x14ac:dyDescent="0.2">
      <c r="A1" s="85"/>
      <c r="B1" s="85"/>
      <c r="C1" s="85"/>
      <c r="D1" s="85"/>
      <c r="E1" s="85"/>
      <c r="F1" s="85"/>
      <c r="G1" s="85"/>
      <c r="H1" s="85"/>
      <c r="I1" s="85"/>
      <c r="J1" s="85"/>
    </row>
    <row r="2" spans="1:20" x14ac:dyDescent="0.2">
      <c r="A2" s="85"/>
      <c r="B2" s="85"/>
      <c r="C2" s="85"/>
      <c r="D2" s="85"/>
      <c r="E2" s="85"/>
      <c r="F2" s="85"/>
      <c r="G2" s="85"/>
      <c r="H2" s="85"/>
      <c r="I2" s="85"/>
      <c r="J2" s="85"/>
    </row>
    <row r="3" spans="1:20" x14ac:dyDescent="0.2">
      <c r="A3" s="85"/>
      <c r="B3" s="85"/>
      <c r="C3" s="85"/>
      <c r="D3" s="85"/>
      <c r="E3" s="85"/>
      <c r="F3" s="85"/>
      <c r="G3" s="85"/>
      <c r="H3" s="85"/>
      <c r="I3" s="85"/>
      <c r="J3" s="85"/>
    </row>
    <row r="4" spans="1:20" x14ac:dyDescent="0.2">
      <c r="A4" s="85"/>
      <c r="B4" s="85"/>
      <c r="C4" s="85"/>
      <c r="D4" s="85"/>
      <c r="E4" s="85"/>
      <c r="F4" s="85"/>
      <c r="G4" s="85"/>
      <c r="H4" s="85"/>
      <c r="I4" s="85"/>
      <c r="J4" s="85"/>
    </row>
    <row r="5" spans="1:20" x14ac:dyDescent="0.2">
      <c r="A5" s="85" t="s">
        <v>78</v>
      </c>
      <c r="B5" s="85"/>
      <c r="C5" s="85"/>
      <c r="D5" s="85"/>
      <c r="E5" s="85"/>
      <c r="F5" s="85"/>
      <c r="G5" s="85"/>
      <c r="H5" s="85"/>
      <c r="I5" s="85"/>
      <c r="J5" s="85"/>
    </row>
    <row r="6" spans="1:20" x14ac:dyDescent="0.2">
      <c r="A6" s="85"/>
      <c r="B6" s="85"/>
      <c r="C6" s="85"/>
      <c r="D6" s="85"/>
      <c r="E6" s="85"/>
      <c r="F6" s="85"/>
      <c r="G6" s="85"/>
      <c r="H6" s="85"/>
      <c r="I6" s="85"/>
      <c r="J6" s="85"/>
    </row>
    <row r="7" spans="1:20" x14ac:dyDescent="0.2">
      <c r="A7" s="85"/>
      <c r="B7" s="85"/>
      <c r="C7" s="85"/>
      <c r="D7" s="85"/>
      <c r="E7" s="85"/>
      <c r="F7" s="85"/>
      <c r="G7" s="85"/>
      <c r="H7" s="85"/>
      <c r="I7" s="85"/>
      <c r="J7" s="85"/>
    </row>
    <row r="8" spans="1:20" s="77" customFormat="1" ht="15.75" x14ac:dyDescent="0.25">
      <c r="A8" s="240" t="s">
        <v>287</v>
      </c>
      <c r="B8" s="240"/>
      <c r="C8" s="240"/>
      <c r="D8" s="240"/>
      <c r="E8" s="240"/>
      <c r="F8" s="240"/>
      <c r="G8" s="240"/>
      <c r="H8" s="240"/>
      <c r="I8" s="240"/>
      <c r="J8" s="240"/>
      <c r="K8" s="85"/>
      <c r="L8" s="87"/>
      <c r="M8" s="87"/>
      <c r="N8" s="87"/>
      <c r="O8" s="87"/>
      <c r="P8" s="87"/>
      <c r="Q8" s="87"/>
      <c r="R8" s="87"/>
      <c r="S8" s="87"/>
      <c r="T8" s="87"/>
    </row>
    <row r="9" spans="1:20" s="77" customFormat="1" ht="15.75" x14ac:dyDescent="0.25">
      <c r="A9" s="240" t="s">
        <v>83</v>
      </c>
      <c r="B9" s="240"/>
      <c r="C9" s="240"/>
      <c r="D9" s="240"/>
      <c r="E9" s="240"/>
      <c r="F9" s="240"/>
      <c r="G9" s="240"/>
      <c r="H9" s="240"/>
      <c r="I9" s="240"/>
      <c r="J9" s="240"/>
      <c r="K9" s="85"/>
      <c r="L9" s="87"/>
      <c r="M9" s="87"/>
      <c r="N9" s="87"/>
      <c r="O9" s="87"/>
      <c r="P9" s="87"/>
      <c r="Q9" s="87"/>
      <c r="R9" s="87"/>
      <c r="S9" s="87"/>
      <c r="T9" s="87"/>
    </row>
    <row r="10" spans="1:20" ht="13.5" thickBot="1" x14ac:dyDescent="0.25">
      <c r="A10" s="99"/>
      <c r="B10" s="85"/>
      <c r="C10" s="85"/>
      <c r="D10" s="85"/>
      <c r="E10" s="85"/>
      <c r="F10" s="85"/>
      <c r="G10" s="85"/>
      <c r="H10" s="85"/>
      <c r="I10" s="85"/>
      <c r="J10" s="85"/>
    </row>
    <row r="11" spans="1:20" ht="19.5" customHeight="1" x14ac:dyDescent="0.2">
      <c r="A11" s="100" t="s">
        <v>1</v>
      </c>
      <c r="B11" s="101" t="s">
        <v>2</v>
      </c>
      <c r="C11" s="101" t="s">
        <v>3</v>
      </c>
      <c r="D11" s="101" t="s">
        <v>4</v>
      </c>
      <c r="E11" s="101" t="s">
        <v>5</v>
      </c>
      <c r="F11" s="101" t="s">
        <v>6</v>
      </c>
      <c r="G11" s="101" t="s">
        <v>7</v>
      </c>
      <c r="H11" s="101" t="s">
        <v>8</v>
      </c>
      <c r="I11" s="101" t="s">
        <v>9</v>
      </c>
      <c r="J11" s="102" t="s">
        <v>10</v>
      </c>
    </row>
    <row r="12" spans="1:20" ht="20.100000000000001" customHeight="1" x14ac:dyDescent="0.25">
      <c r="A12" s="78" t="s">
        <v>284</v>
      </c>
      <c r="B12" s="21">
        <v>24911.5</v>
      </c>
      <c r="C12" s="21">
        <v>1405136</v>
      </c>
      <c r="D12" s="21">
        <v>648475.63</v>
      </c>
      <c r="E12" s="21">
        <v>416914</v>
      </c>
      <c r="F12" s="21">
        <v>48378</v>
      </c>
      <c r="G12" s="21">
        <v>0</v>
      </c>
      <c r="H12" s="21">
        <v>129859.45999999999</v>
      </c>
      <c r="I12" s="21">
        <v>77003.42</v>
      </c>
      <c r="J12" s="21">
        <v>2750678.01</v>
      </c>
      <c r="K12" s="105"/>
      <c r="L12" s="95"/>
      <c r="M12" s="95"/>
    </row>
    <row r="13" spans="1:20" ht="20.100000000000001" customHeight="1" x14ac:dyDescent="0.25">
      <c r="A13" s="78" t="s">
        <v>12</v>
      </c>
      <c r="B13" s="21">
        <v>31983</v>
      </c>
      <c r="C13" s="21">
        <v>20574</v>
      </c>
      <c r="D13" s="21">
        <v>29610</v>
      </c>
      <c r="E13" s="21">
        <v>18417</v>
      </c>
      <c r="F13" s="21">
        <v>26387</v>
      </c>
      <c r="G13" s="21">
        <v>54324</v>
      </c>
      <c r="H13" s="21">
        <v>235275</v>
      </c>
      <c r="I13" s="21">
        <v>36031</v>
      </c>
      <c r="J13" s="22">
        <v>452601</v>
      </c>
      <c r="K13" s="105"/>
      <c r="L13" s="95"/>
      <c r="M13" s="95"/>
    </row>
    <row r="14" spans="1:20" ht="20.100000000000001" customHeight="1" x14ac:dyDescent="0.25">
      <c r="A14" s="78" t="s">
        <v>13</v>
      </c>
      <c r="B14" s="21">
        <v>0</v>
      </c>
      <c r="C14" s="21">
        <v>0</v>
      </c>
      <c r="D14" s="21">
        <v>624</v>
      </c>
      <c r="E14" s="21">
        <v>65</v>
      </c>
      <c r="F14" s="21">
        <v>0</v>
      </c>
      <c r="G14" s="21">
        <v>388</v>
      </c>
      <c r="H14" s="21">
        <v>0</v>
      </c>
      <c r="I14" s="21">
        <v>0</v>
      </c>
      <c r="J14" s="22">
        <v>1077</v>
      </c>
      <c r="K14" s="105"/>
      <c r="L14" s="95"/>
      <c r="M14" s="95"/>
    </row>
    <row r="15" spans="1:20" ht="20.100000000000001" customHeight="1" x14ac:dyDescent="0.25">
      <c r="A15" s="78" t="s">
        <v>14</v>
      </c>
      <c r="B15" s="21">
        <v>1141.06</v>
      </c>
      <c r="C15" s="21">
        <v>31737.5</v>
      </c>
      <c r="D15" s="21">
        <v>1246.8</v>
      </c>
      <c r="E15" s="21">
        <v>1016</v>
      </c>
      <c r="F15" s="21">
        <v>1246</v>
      </c>
      <c r="G15" s="21">
        <v>803.98</v>
      </c>
      <c r="H15" s="21">
        <v>718</v>
      </c>
      <c r="I15" s="21">
        <v>6434.76</v>
      </c>
      <c r="J15" s="22">
        <v>44344.100000000006</v>
      </c>
      <c r="K15" s="105"/>
      <c r="L15" s="95"/>
      <c r="M15" s="95"/>
    </row>
    <row r="16" spans="1:20" ht="20.100000000000001" customHeight="1" x14ac:dyDescent="0.25">
      <c r="A16" s="78" t="s">
        <v>15</v>
      </c>
      <c r="B16" s="21">
        <v>126.88</v>
      </c>
      <c r="C16" s="21">
        <v>311</v>
      </c>
      <c r="D16" s="21">
        <v>8268.41</v>
      </c>
      <c r="E16" s="21">
        <v>61</v>
      </c>
      <c r="F16" s="21">
        <v>25.2</v>
      </c>
      <c r="G16" s="21">
        <v>134.16</v>
      </c>
      <c r="H16" s="21">
        <v>42603.18</v>
      </c>
      <c r="I16" s="21">
        <v>3431.9</v>
      </c>
      <c r="J16" s="22">
        <v>54961.73</v>
      </c>
      <c r="K16" s="105"/>
      <c r="L16" s="95"/>
      <c r="M16" s="95"/>
    </row>
    <row r="17" spans="1:20" ht="20.100000000000001" customHeight="1" x14ac:dyDescent="0.25">
      <c r="A17" s="78" t="s">
        <v>16</v>
      </c>
      <c r="B17" s="21">
        <v>9705</v>
      </c>
      <c r="C17" s="21">
        <v>2429</v>
      </c>
      <c r="D17" s="21">
        <v>4873</v>
      </c>
      <c r="E17" s="21">
        <v>19773</v>
      </c>
      <c r="F17" s="21">
        <v>20725</v>
      </c>
      <c r="G17" s="21">
        <v>14512</v>
      </c>
      <c r="H17" s="21">
        <v>200775</v>
      </c>
      <c r="I17" s="21">
        <v>12066</v>
      </c>
      <c r="J17" s="22">
        <v>284858</v>
      </c>
      <c r="K17" s="105"/>
      <c r="L17" s="95"/>
      <c r="M17" s="95"/>
    </row>
    <row r="18" spans="1:20" ht="20.100000000000001" customHeight="1" x14ac:dyDescent="0.25">
      <c r="A18" s="78" t="s">
        <v>17</v>
      </c>
      <c r="B18" s="21">
        <v>480</v>
      </c>
      <c r="C18" s="21">
        <v>1073</v>
      </c>
      <c r="D18" s="21">
        <v>7070</v>
      </c>
      <c r="E18" s="21">
        <v>755</v>
      </c>
      <c r="F18" s="21">
        <v>3183</v>
      </c>
      <c r="G18" s="21">
        <v>85292</v>
      </c>
      <c r="H18" s="21">
        <v>94381</v>
      </c>
      <c r="I18" s="21">
        <v>133993</v>
      </c>
      <c r="J18" s="22">
        <v>326227</v>
      </c>
      <c r="K18" s="105"/>
      <c r="L18" s="95"/>
      <c r="M18" s="95"/>
    </row>
    <row r="19" spans="1:20" ht="20.100000000000001" customHeight="1" x14ac:dyDescent="0.25">
      <c r="A19" s="78" t="s">
        <v>18</v>
      </c>
      <c r="B19" s="21">
        <v>28</v>
      </c>
      <c r="C19" s="21">
        <v>0</v>
      </c>
      <c r="D19" s="21">
        <v>509</v>
      </c>
      <c r="E19" s="21">
        <v>2</v>
      </c>
      <c r="F19" s="21">
        <v>164</v>
      </c>
      <c r="G19" s="21">
        <v>1350</v>
      </c>
      <c r="H19" s="21">
        <v>3298</v>
      </c>
      <c r="I19" s="21">
        <v>785</v>
      </c>
      <c r="J19" s="22">
        <v>6136</v>
      </c>
      <c r="K19" s="105"/>
      <c r="L19" s="95"/>
      <c r="M19" s="95"/>
    </row>
    <row r="20" spans="1:20" ht="20.100000000000001" customHeight="1" x14ac:dyDescent="0.25">
      <c r="A20" s="78" t="s">
        <v>19</v>
      </c>
      <c r="B20" s="21">
        <v>4134</v>
      </c>
      <c r="C20" s="21">
        <v>760</v>
      </c>
      <c r="D20" s="21">
        <v>8076</v>
      </c>
      <c r="E20" s="21">
        <v>656</v>
      </c>
      <c r="F20" s="21">
        <v>8772</v>
      </c>
      <c r="G20" s="21">
        <v>21913</v>
      </c>
      <c r="H20" s="21">
        <v>146758</v>
      </c>
      <c r="I20" s="21">
        <v>2162</v>
      </c>
      <c r="J20" s="22">
        <v>193231</v>
      </c>
      <c r="K20" s="105"/>
      <c r="L20" s="95"/>
      <c r="M20" s="95"/>
    </row>
    <row r="21" spans="1:20" ht="20.100000000000001" customHeight="1" x14ac:dyDescent="0.25">
      <c r="A21" s="78" t="s">
        <v>90</v>
      </c>
      <c r="B21" s="21">
        <v>843</v>
      </c>
      <c r="C21" s="21">
        <v>0</v>
      </c>
      <c r="D21" s="21">
        <v>10</v>
      </c>
      <c r="E21" s="21">
        <v>569</v>
      </c>
      <c r="F21" s="21">
        <v>0</v>
      </c>
      <c r="G21" s="21">
        <v>0</v>
      </c>
      <c r="H21" s="21">
        <v>0</v>
      </c>
      <c r="I21" s="21">
        <v>0</v>
      </c>
      <c r="J21" s="22">
        <v>1422</v>
      </c>
      <c r="K21" s="105"/>
      <c r="L21" s="95"/>
      <c r="M21" s="95"/>
    </row>
    <row r="22" spans="1:20" s="71" customFormat="1" ht="20.100000000000001" customHeight="1" x14ac:dyDescent="0.25">
      <c r="A22" s="78" t="s">
        <v>20</v>
      </c>
      <c r="B22" s="21">
        <v>17365.34</v>
      </c>
      <c r="C22" s="21">
        <v>18165.75</v>
      </c>
      <c r="D22" s="21">
        <v>2589.2799999999997</v>
      </c>
      <c r="E22" s="21">
        <v>33073</v>
      </c>
      <c r="F22" s="21">
        <v>5061</v>
      </c>
      <c r="G22" s="21">
        <v>4377.84</v>
      </c>
      <c r="H22" s="21">
        <v>42277.82</v>
      </c>
      <c r="I22" s="21">
        <v>3685.12</v>
      </c>
      <c r="J22" s="22">
        <v>126595.15</v>
      </c>
      <c r="K22" s="105"/>
      <c r="L22" s="95"/>
      <c r="M22" s="95"/>
      <c r="N22" s="106"/>
      <c r="O22" s="106"/>
      <c r="P22" s="106"/>
      <c r="Q22" s="106"/>
      <c r="R22" s="106"/>
      <c r="S22" s="106"/>
      <c r="T22" s="106"/>
    </row>
    <row r="23" spans="1:20" s="71" customFormat="1" ht="20.100000000000001" customHeight="1" x14ac:dyDescent="0.25">
      <c r="A23" s="78" t="s">
        <v>21</v>
      </c>
      <c r="B23" s="21">
        <v>948</v>
      </c>
      <c r="C23" s="21">
        <v>11353</v>
      </c>
      <c r="D23" s="21">
        <v>624</v>
      </c>
      <c r="E23" s="21">
        <v>1881</v>
      </c>
      <c r="F23" s="21">
        <v>16382</v>
      </c>
      <c r="G23" s="21">
        <v>6760</v>
      </c>
      <c r="H23" s="21">
        <v>295</v>
      </c>
      <c r="I23" s="21">
        <v>19730</v>
      </c>
      <c r="J23" s="22">
        <v>57973</v>
      </c>
      <c r="K23" s="105"/>
      <c r="L23" s="95"/>
      <c r="M23" s="95"/>
      <c r="N23" s="106"/>
      <c r="O23" s="106"/>
      <c r="P23" s="106"/>
      <c r="Q23" s="106"/>
      <c r="R23" s="106"/>
      <c r="S23" s="106"/>
      <c r="T23" s="106"/>
    </row>
    <row r="24" spans="1:20" s="71" customFormat="1" ht="20.100000000000001" customHeight="1" x14ac:dyDescent="0.25">
      <c r="A24" s="78" t="s">
        <v>22</v>
      </c>
      <c r="B24" s="21">
        <v>0</v>
      </c>
      <c r="C24" s="21">
        <v>0</v>
      </c>
      <c r="D24" s="21">
        <v>42</v>
      </c>
      <c r="E24" s="21">
        <v>42808</v>
      </c>
      <c r="F24" s="21">
        <v>185</v>
      </c>
      <c r="G24" s="21">
        <v>1040</v>
      </c>
      <c r="H24" s="21">
        <v>817</v>
      </c>
      <c r="I24" s="21">
        <v>0</v>
      </c>
      <c r="J24" s="22">
        <v>44892</v>
      </c>
      <c r="K24" s="105"/>
      <c r="L24" s="95"/>
      <c r="M24" s="95"/>
      <c r="N24" s="106"/>
      <c r="O24" s="106"/>
      <c r="P24" s="106"/>
      <c r="Q24" s="106"/>
      <c r="R24" s="106"/>
      <c r="S24" s="106"/>
      <c r="T24" s="106"/>
    </row>
    <row r="25" spans="1:20" s="71" customFormat="1" ht="20.100000000000001" customHeight="1" x14ac:dyDescent="0.25">
      <c r="A25" s="78" t="s">
        <v>23</v>
      </c>
      <c r="B25" s="21">
        <v>7405</v>
      </c>
      <c r="C25" s="21">
        <v>13385</v>
      </c>
      <c r="D25" s="21">
        <v>1784</v>
      </c>
      <c r="E25" s="21">
        <v>10999</v>
      </c>
      <c r="F25" s="21">
        <v>17927</v>
      </c>
      <c r="G25" s="21">
        <v>10706</v>
      </c>
      <c r="H25" s="21">
        <v>1185</v>
      </c>
      <c r="I25" s="21">
        <v>6840</v>
      </c>
      <c r="J25" s="22">
        <v>70231</v>
      </c>
      <c r="K25" s="105"/>
      <c r="L25" s="95"/>
      <c r="M25" s="95"/>
      <c r="N25" s="106"/>
      <c r="O25" s="106"/>
      <c r="P25" s="106"/>
      <c r="Q25" s="106"/>
      <c r="R25" s="106"/>
      <c r="S25" s="106"/>
      <c r="T25" s="106"/>
    </row>
    <row r="26" spans="1:20" s="71" customFormat="1" ht="20.100000000000001" customHeight="1" x14ac:dyDescent="0.25">
      <c r="A26" s="78" t="s">
        <v>24</v>
      </c>
      <c r="B26" s="21">
        <v>51997</v>
      </c>
      <c r="C26" s="21">
        <v>37054</v>
      </c>
      <c r="D26" s="21">
        <v>40462</v>
      </c>
      <c r="E26" s="21">
        <v>91321</v>
      </c>
      <c r="F26" s="21">
        <v>28104</v>
      </c>
      <c r="G26" s="21">
        <v>10254</v>
      </c>
      <c r="H26" s="21">
        <v>25519</v>
      </c>
      <c r="I26" s="21">
        <v>16795</v>
      </c>
      <c r="J26" s="22">
        <v>301506</v>
      </c>
      <c r="K26" s="105"/>
      <c r="L26" s="95"/>
      <c r="M26" s="95"/>
      <c r="N26" s="106"/>
      <c r="O26" s="106"/>
      <c r="P26" s="106"/>
      <c r="Q26" s="106"/>
      <c r="R26" s="106"/>
      <c r="S26" s="106"/>
      <c r="T26" s="106"/>
    </row>
    <row r="27" spans="1:20" s="71" customFormat="1" ht="20.100000000000001" customHeight="1" x14ac:dyDescent="0.25">
      <c r="A27" s="78" t="s">
        <v>91</v>
      </c>
      <c r="B27" s="21">
        <v>0</v>
      </c>
      <c r="C27" s="21">
        <v>1367</v>
      </c>
      <c r="D27" s="21">
        <v>8</v>
      </c>
      <c r="E27" s="21">
        <v>5</v>
      </c>
      <c r="F27" s="21">
        <v>1708</v>
      </c>
      <c r="G27" s="21">
        <v>150</v>
      </c>
      <c r="H27" s="21">
        <v>0</v>
      </c>
      <c r="I27" s="21">
        <v>1113</v>
      </c>
      <c r="J27" s="22">
        <v>4351</v>
      </c>
      <c r="K27" s="105"/>
      <c r="L27" s="95"/>
      <c r="M27" s="95"/>
      <c r="N27" s="106"/>
      <c r="O27" s="106"/>
      <c r="P27" s="106"/>
      <c r="Q27" s="106"/>
      <c r="R27" s="106"/>
      <c r="S27" s="106"/>
      <c r="T27" s="106"/>
    </row>
    <row r="28" spans="1:20" s="71" customFormat="1" ht="20.100000000000001" customHeight="1" x14ac:dyDescent="0.25">
      <c r="A28" s="78" t="s">
        <v>25</v>
      </c>
      <c r="B28" s="21">
        <v>9597</v>
      </c>
      <c r="C28" s="21">
        <v>1945</v>
      </c>
      <c r="D28" s="21">
        <v>9424</v>
      </c>
      <c r="E28" s="21">
        <v>5705</v>
      </c>
      <c r="F28" s="21">
        <v>4526</v>
      </c>
      <c r="G28" s="21">
        <v>6762</v>
      </c>
      <c r="H28" s="21">
        <v>11539</v>
      </c>
      <c r="I28" s="21">
        <v>661</v>
      </c>
      <c r="J28" s="22">
        <v>50159</v>
      </c>
      <c r="K28" s="105"/>
      <c r="L28" s="95"/>
      <c r="M28" s="95"/>
      <c r="N28" s="106"/>
      <c r="O28" s="106"/>
      <c r="P28" s="106"/>
      <c r="Q28" s="106"/>
      <c r="R28" s="106"/>
      <c r="S28" s="106"/>
      <c r="T28" s="106"/>
    </row>
    <row r="29" spans="1:20" s="71" customFormat="1" ht="20.100000000000001" customHeight="1" x14ac:dyDescent="0.25">
      <c r="A29" s="78" t="s">
        <v>26</v>
      </c>
      <c r="B29" s="21">
        <v>0</v>
      </c>
      <c r="C29" s="21">
        <v>0</v>
      </c>
      <c r="D29" s="21">
        <v>38</v>
      </c>
      <c r="E29" s="21">
        <v>2097</v>
      </c>
      <c r="F29" s="21">
        <v>5</v>
      </c>
      <c r="G29" s="21">
        <v>0</v>
      </c>
      <c r="H29" s="21">
        <v>0</v>
      </c>
      <c r="I29" s="21">
        <v>0</v>
      </c>
      <c r="J29" s="22">
        <v>2140</v>
      </c>
      <c r="K29" s="105"/>
      <c r="L29" s="95"/>
      <c r="M29" s="95"/>
      <c r="N29" s="106"/>
      <c r="O29" s="106"/>
      <c r="P29" s="106"/>
      <c r="Q29" s="106"/>
      <c r="R29" s="106"/>
      <c r="S29" s="106"/>
      <c r="T29" s="106"/>
    </row>
    <row r="30" spans="1:20" s="71" customFormat="1" ht="20.100000000000001" customHeight="1" x14ac:dyDescent="0.25">
      <c r="A30" s="78" t="s">
        <v>27</v>
      </c>
      <c r="B30" s="21">
        <v>6847.82</v>
      </c>
      <c r="C30" s="21">
        <v>12795.16</v>
      </c>
      <c r="D30" s="21">
        <v>6452</v>
      </c>
      <c r="E30" s="21">
        <v>10397</v>
      </c>
      <c r="F30" s="21">
        <v>20911.3</v>
      </c>
      <c r="G30" s="21">
        <v>6494.68</v>
      </c>
      <c r="H30" s="21">
        <v>14580.880000000001</v>
      </c>
      <c r="I30" s="21">
        <v>8663.08</v>
      </c>
      <c r="J30" s="22">
        <v>87141.92</v>
      </c>
      <c r="K30" s="105"/>
      <c r="L30" s="95"/>
      <c r="M30" s="95"/>
      <c r="N30" s="106"/>
      <c r="O30" s="106"/>
      <c r="P30" s="106"/>
      <c r="Q30" s="106"/>
      <c r="R30" s="106"/>
      <c r="S30" s="106"/>
      <c r="T30" s="106"/>
    </row>
    <row r="31" spans="1:20" s="71" customFormat="1" ht="20.100000000000001" customHeight="1" x14ac:dyDescent="0.25">
      <c r="A31" s="78" t="s">
        <v>28</v>
      </c>
      <c r="B31" s="21">
        <v>1370.29</v>
      </c>
      <c r="C31" s="21">
        <v>399.96000000000004</v>
      </c>
      <c r="D31" s="21">
        <v>1194.31</v>
      </c>
      <c r="E31" s="21">
        <v>2811.1</v>
      </c>
      <c r="F31" s="21">
        <v>884.58</v>
      </c>
      <c r="G31" s="21">
        <v>2236.0500000000002</v>
      </c>
      <c r="H31" s="21">
        <v>14260.310000000001</v>
      </c>
      <c r="I31" s="21">
        <v>236.11</v>
      </c>
      <c r="J31" s="22">
        <v>23392.710000000003</v>
      </c>
      <c r="K31" s="105"/>
      <c r="L31" s="95"/>
      <c r="M31" s="95"/>
      <c r="N31" s="106"/>
      <c r="O31" s="106"/>
      <c r="P31" s="106"/>
      <c r="Q31" s="106"/>
      <c r="R31" s="106"/>
      <c r="S31" s="106"/>
      <c r="T31" s="106"/>
    </row>
    <row r="32" spans="1:20" s="71" customFormat="1" ht="20.100000000000001" customHeight="1" x14ac:dyDescent="0.25">
      <c r="A32" s="78" t="s">
        <v>29</v>
      </c>
      <c r="B32" s="21">
        <v>5003</v>
      </c>
      <c r="C32" s="21">
        <v>0</v>
      </c>
      <c r="D32" s="21">
        <v>2762.3</v>
      </c>
      <c r="E32" s="21">
        <v>8542.36</v>
      </c>
      <c r="F32" s="21">
        <v>12400</v>
      </c>
      <c r="G32" s="21">
        <v>2412.08</v>
      </c>
      <c r="H32" s="21">
        <v>33050.26</v>
      </c>
      <c r="I32" s="21">
        <v>13</v>
      </c>
      <c r="J32" s="22">
        <v>64183</v>
      </c>
      <c r="K32" s="105"/>
      <c r="L32" s="95"/>
      <c r="M32" s="95"/>
      <c r="N32" s="106"/>
      <c r="O32" s="106"/>
      <c r="P32" s="106"/>
      <c r="Q32" s="106"/>
      <c r="R32" s="106"/>
      <c r="S32" s="106"/>
      <c r="T32" s="106"/>
    </row>
    <row r="33" spans="1:20" s="71" customFormat="1" ht="20.100000000000001" customHeight="1" x14ac:dyDescent="0.25">
      <c r="A33" s="78" t="s">
        <v>30</v>
      </c>
      <c r="B33" s="21">
        <v>411</v>
      </c>
      <c r="C33" s="21">
        <v>41</v>
      </c>
      <c r="D33" s="21">
        <v>145</v>
      </c>
      <c r="E33" s="21">
        <v>980</v>
      </c>
      <c r="F33" s="21">
        <v>4383</v>
      </c>
      <c r="G33" s="21">
        <v>308</v>
      </c>
      <c r="H33" s="21">
        <v>59</v>
      </c>
      <c r="I33" s="21">
        <v>87</v>
      </c>
      <c r="J33" s="22">
        <v>6414</v>
      </c>
      <c r="K33" s="105"/>
      <c r="L33" s="95"/>
      <c r="M33" s="95"/>
      <c r="N33" s="106"/>
      <c r="O33" s="106"/>
      <c r="P33" s="106"/>
      <c r="Q33" s="106"/>
      <c r="R33" s="106"/>
      <c r="S33" s="106"/>
      <c r="T33" s="106"/>
    </row>
    <row r="34" spans="1:20" s="71" customFormat="1" ht="20.100000000000001" customHeight="1" x14ac:dyDescent="0.25">
      <c r="A34" s="78" t="s">
        <v>31</v>
      </c>
      <c r="B34" s="21">
        <v>637</v>
      </c>
      <c r="C34" s="21">
        <v>40</v>
      </c>
      <c r="D34" s="21">
        <v>3</v>
      </c>
      <c r="E34" s="21">
        <v>15222</v>
      </c>
      <c r="F34" s="21">
        <v>528</v>
      </c>
      <c r="G34" s="21">
        <v>2</v>
      </c>
      <c r="H34" s="21">
        <v>23</v>
      </c>
      <c r="I34" s="21">
        <v>123</v>
      </c>
      <c r="J34" s="22">
        <v>16578</v>
      </c>
      <c r="K34" s="105"/>
      <c r="L34" s="95"/>
      <c r="M34" s="95"/>
      <c r="N34" s="106"/>
      <c r="O34" s="106"/>
      <c r="P34" s="106"/>
      <c r="Q34" s="106"/>
      <c r="R34" s="106"/>
      <c r="S34" s="106"/>
      <c r="T34" s="106"/>
    </row>
    <row r="35" spans="1:20" s="71" customFormat="1" ht="20.100000000000001" customHeight="1" x14ac:dyDescent="0.25">
      <c r="A35" s="78" t="s">
        <v>32</v>
      </c>
      <c r="B35" s="21">
        <v>59</v>
      </c>
      <c r="C35" s="21">
        <v>2</v>
      </c>
      <c r="D35" s="21">
        <v>0</v>
      </c>
      <c r="E35" s="21">
        <v>9505</v>
      </c>
      <c r="F35" s="21">
        <v>890</v>
      </c>
      <c r="G35" s="21">
        <v>67</v>
      </c>
      <c r="H35" s="21">
        <v>27</v>
      </c>
      <c r="I35" s="21">
        <v>31</v>
      </c>
      <c r="J35" s="22">
        <v>10581</v>
      </c>
      <c r="K35" s="105"/>
      <c r="L35" s="95"/>
      <c r="M35" s="95"/>
      <c r="N35" s="106"/>
      <c r="O35" s="106"/>
      <c r="P35" s="106"/>
      <c r="Q35" s="106"/>
      <c r="R35" s="106"/>
      <c r="S35" s="106"/>
      <c r="T35" s="106"/>
    </row>
    <row r="36" spans="1:20" s="71" customFormat="1" ht="20.100000000000001" customHeight="1" x14ac:dyDescent="0.25">
      <c r="A36" s="78" t="s">
        <v>33</v>
      </c>
      <c r="B36" s="21">
        <v>8</v>
      </c>
      <c r="C36" s="21">
        <v>0</v>
      </c>
      <c r="D36" s="21">
        <v>65</v>
      </c>
      <c r="E36" s="21">
        <v>6024</v>
      </c>
      <c r="F36" s="21">
        <v>100</v>
      </c>
      <c r="G36" s="21">
        <v>118</v>
      </c>
      <c r="H36" s="21">
        <v>38</v>
      </c>
      <c r="I36" s="21">
        <v>2</v>
      </c>
      <c r="J36" s="22">
        <v>6355</v>
      </c>
      <c r="K36" s="105"/>
      <c r="L36" s="95"/>
      <c r="M36" s="95"/>
      <c r="N36" s="106"/>
      <c r="O36" s="106"/>
      <c r="P36" s="106"/>
      <c r="Q36" s="106"/>
      <c r="R36" s="106"/>
      <c r="S36" s="106"/>
      <c r="T36" s="106"/>
    </row>
    <row r="37" spans="1:20" s="71" customFormat="1" ht="20.100000000000001" customHeight="1" x14ac:dyDescent="0.25">
      <c r="A37" s="78" t="s">
        <v>34</v>
      </c>
      <c r="B37" s="21">
        <v>295.25</v>
      </c>
      <c r="C37" s="21">
        <v>60</v>
      </c>
      <c r="D37" s="21">
        <v>62</v>
      </c>
      <c r="E37" s="21">
        <v>90</v>
      </c>
      <c r="F37" s="21">
        <v>6177.45</v>
      </c>
      <c r="G37" s="21">
        <v>392</v>
      </c>
      <c r="H37" s="21">
        <v>2932.15</v>
      </c>
      <c r="I37" s="21">
        <v>257.14999999999998</v>
      </c>
      <c r="J37" s="22">
        <v>10266</v>
      </c>
      <c r="K37" s="105"/>
      <c r="L37" s="95"/>
      <c r="M37" s="95"/>
      <c r="N37" s="106"/>
      <c r="O37" s="106"/>
      <c r="P37" s="106"/>
      <c r="Q37" s="106"/>
      <c r="R37" s="106"/>
      <c r="S37" s="106"/>
      <c r="T37" s="106"/>
    </row>
    <row r="38" spans="1:20" s="71" customFormat="1" ht="20.100000000000001" customHeight="1" x14ac:dyDescent="0.25">
      <c r="A38" s="78" t="s">
        <v>84</v>
      </c>
      <c r="B38" s="21">
        <v>194</v>
      </c>
      <c r="C38" s="21">
        <v>10</v>
      </c>
      <c r="D38" s="21">
        <v>8545</v>
      </c>
      <c r="E38" s="21">
        <v>1198</v>
      </c>
      <c r="F38" s="21">
        <v>4232</v>
      </c>
      <c r="G38" s="21">
        <v>5</v>
      </c>
      <c r="H38" s="21">
        <v>32558</v>
      </c>
      <c r="I38" s="21">
        <v>69</v>
      </c>
      <c r="J38" s="22">
        <v>46811</v>
      </c>
      <c r="K38" s="105"/>
      <c r="L38" s="95"/>
      <c r="M38" s="95"/>
      <c r="N38" s="106"/>
      <c r="O38" s="106"/>
      <c r="P38" s="106"/>
      <c r="Q38" s="106"/>
      <c r="R38" s="106"/>
      <c r="S38" s="106"/>
      <c r="T38" s="106"/>
    </row>
    <row r="39" spans="1:20" s="71" customFormat="1" ht="20.100000000000001" customHeight="1" x14ac:dyDescent="0.25">
      <c r="A39" s="78" t="s">
        <v>36</v>
      </c>
      <c r="B39" s="21">
        <v>0</v>
      </c>
      <c r="C39" s="21">
        <v>2303</v>
      </c>
      <c r="D39" s="21">
        <v>2865</v>
      </c>
      <c r="E39" s="21">
        <v>14558</v>
      </c>
      <c r="F39" s="21">
        <v>590</v>
      </c>
      <c r="G39" s="21">
        <v>883</v>
      </c>
      <c r="H39" s="21">
        <v>940</v>
      </c>
      <c r="I39" s="21">
        <v>10</v>
      </c>
      <c r="J39" s="22">
        <v>22149</v>
      </c>
      <c r="K39" s="105"/>
      <c r="L39" s="95"/>
      <c r="M39" s="95"/>
      <c r="N39" s="106"/>
      <c r="O39" s="106"/>
      <c r="P39" s="106"/>
      <c r="Q39" s="106"/>
      <c r="R39" s="106"/>
      <c r="S39" s="106"/>
      <c r="T39" s="106"/>
    </row>
    <row r="40" spans="1:20" s="71" customFormat="1" ht="20.100000000000001" customHeight="1" x14ac:dyDescent="0.25">
      <c r="A40" s="78" t="s">
        <v>37</v>
      </c>
      <c r="B40" s="21">
        <v>6</v>
      </c>
      <c r="C40" s="21">
        <v>0</v>
      </c>
      <c r="D40" s="21">
        <v>0</v>
      </c>
      <c r="E40" s="21">
        <v>3215</v>
      </c>
      <c r="F40" s="21">
        <v>87</v>
      </c>
      <c r="G40" s="21">
        <v>18</v>
      </c>
      <c r="H40" s="21">
        <v>617</v>
      </c>
      <c r="I40" s="21">
        <v>89</v>
      </c>
      <c r="J40" s="22">
        <v>4032</v>
      </c>
      <c r="K40" s="105"/>
      <c r="L40" s="95"/>
      <c r="M40" s="95"/>
      <c r="N40" s="106"/>
      <c r="O40" s="106"/>
      <c r="P40" s="106"/>
      <c r="Q40" s="106"/>
      <c r="R40" s="106"/>
      <c r="S40" s="106"/>
      <c r="T40" s="106"/>
    </row>
    <row r="41" spans="1:20" s="71" customFormat="1" ht="20.100000000000001" customHeight="1" x14ac:dyDescent="0.25">
      <c r="A41" s="78" t="s">
        <v>38</v>
      </c>
      <c r="B41" s="21">
        <v>293</v>
      </c>
      <c r="C41" s="21">
        <v>0</v>
      </c>
      <c r="D41" s="21">
        <v>1</v>
      </c>
      <c r="E41" s="21">
        <v>1753</v>
      </c>
      <c r="F41" s="21">
        <v>58</v>
      </c>
      <c r="G41" s="21">
        <v>0</v>
      </c>
      <c r="H41" s="21">
        <v>0</v>
      </c>
      <c r="I41" s="21">
        <v>14</v>
      </c>
      <c r="J41" s="22">
        <v>2119</v>
      </c>
      <c r="K41" s="105"/>
      <c r="L41" s="95"/>
      <c r="M41" s="95"/>
      <c r="N41" s="106"/>
      <c r="O41" s="106"/>
      <c r="P41" s="106"/>
      <c r="Q41" s="106"/>
      <c r="R41" s="106"/>
      <c r="S41" s="106"/>
      <c r="T41" s="106"/>
    </row>
    <row r="42" spans="1:20" s="71" customFormat="1" ht="20.100000000000001" customHeight="1" x14ac:dyDescent="0.25">
      <c r="A42" s="78" t="s">
        <v>39</v>
      </c>
      <c r="B42" s="21">
        <v>0</v>
      </c>
      <c r="C42" s="21">
        <v>0</v>
      </c>
      <c r="D42" s="21">
        <v>0</v>
      </c>
      <c r="E42" s="21">
        <v>5323</v>
      </c>
      <c r="F42" s="21">
        <v>46</v>
      </c>
      <c r="G42" s="21">
        <v>0</v>
      </c>
      <c r="H42" s="21">
        <v>2</v>
      </c>
      <c r="I42" s="21">
        <v>0</v>
      </c>
      <c r="J42" s="22">
        <v>5371</v>
      </c>
      <c r="K42" s="105"/>
      <c r="L42" s="95"/>
      <c r="M42" s="95"/>
      <c r="N42" s="106"/>
      <c r="O42" s="106"/>
      <c r="P42" s="106"/>
      <c r="Q42" s="106"/>
      <c r="R42" s="106"/>
      <c r="S42" s="106"/>
      <c r="T42" s="106"/>
    </row>
    <row r="43" spans="1:20" s="71" customFormat="1" ht="20.100000000000001" customHeight="1" x14ac:dyDescent="0.25">
      <c r="A43" s="78" t="s">
        <v>40</v>
      </c>
      <c r="B43" s="21">
        <v>0</v>
      </c>
      <c r="C43" s="21">
        <v>0</v>
      </c>
      <c r="D43" s="21">
        <v>0</v>
      </c>
      <c r="E43" s="21">
        <v>1503</v>
      </c>
      <c r="F43" s="21">
        <v>0</v>
      </c>
      <c r="G43" s="21">
        <v>0</v>
      </c>
      <c r="H43" s="21">
        <v>0</v>
      </c>
      <c r="I43" s="21">
        <v>0</v>
      </c>
      <c r="J43" s="22">
        <v>1503</v>
      </c>
      <c r="K43" s="105"/>
      <c r="L43" s="95"/>
      <c r="M43" s="95"/>
      <c r="N43" s="106"/>
      <c r="O43" s="106"/>
      <c r="P43" s="106"/>
      <c r="Q43" s="106"/>
      <c r="R43" s="106"/>
      <c r="S43" s="106"/>
      <c r="T43" s="106"/>
    </row>
    <row r="44" spans="1:20" s="71" customFormat="1" ht="20.100000000000001" customHeight="1" x14ac:dyDescent="0.25">
      <c r="A44" s="78" t="s">
        <v>41</v>
      </c>
      <c r="B44" s="21">
        <v>1783</v>
      </c>
      <c r="C44" s="21">
        <v>337</v>
      </c>
      <c r="D44" s="21">
        <v>989</v>
      </c>
      <c r="E44" s="21">
        <v>241</v>
      </c>
      <c r="F44" s="21">
        <v>1099</v>
      </c>
      <c r="G44" s="21">
        <v>1376</v>
      </c>
      <c r="H44" s="21">
        <v>2008</v>
      </c>
      <c r="I44" s="21">
        <v>1569</v>
      </c>
      <c r="J44" s="22">
        <v>9402</v>
      </c>
      <c r="K44" s="105"/>
      <c r="L44" s="95"/>
      <c r="M44" s="95"/>
      <c r="N44" s="106"/>
      <c r="O44" s="106"/>
      <c r="P44" s="106"/>
      <c r="Q44" s="106"/>
      <c r="R44" s="106"/>
      <c r="S44" s="106"/>
      <c r="T44" s="106"/>
    </row>
    <row r="45" spans="1:20" s="71" customFormat="1" ht="20.100000000000001" customHeight="1" x14ac:dyDescent="0.25">
      <c r="A45" s="78" t="s">
        <v>43</v>
      </c>
      <c r="B45" s="21">
        <v>0</v>
      </c>
      <c r="C45" s="21">
        <v>0</v>
      </c>
      <c r="D45" s="21">
        <v>0</v>
      </c>
      <c r="E45" s="21">
        <v>1248</v>
      </c>
      <c r="F45" s="21">
        <v>0</v>
      </c>
      <c r="G45" s="21">
        <v>0</v>
      </c>
      <c r="H45" s="21">
        <v>0</v>
      </c>
      <c r="I45" s="21">
        <v>0</v>
      </c>
      <c r="J45" s="22">
        <v>1248</v>
      </c>
      <c r="K45" s="105"/>
      <c r="L45" s="95"/>
      <c r="M45" s="95"/>
      <c r="N45" s="106"/>
      <c r="O45" s="106"/>
      <c r="P45" s="106"/>
      <c r="Q45" s="106"/>
      <c r="R45" s="106"/>
      <c r="S45" s="106"/>
      <c r="T45" s="106"/>
    </row>
    <row r="46" spans="1:20" s="71" customFormat="1" ht="20.100000000000001" customHeight="1" x14ac:dyDescent="0.25">
      <c r="A46" s="78" t="s">
        <v>44</v>
      </c>
      <c r="B46" s="21">
        <v>1025</v>
      </c>
      <c r="C46" s="21">
        <v>0</v>
      </c>
      <c r="D46" s="21">
        <v>659</v>
      </c>
      <c r="E46" s="21">
        <v>141</v>
      </c>
      <c r="F46" s="21">
        <v>0</v>
      </c>
      <c r="G46" s="21">
        <v>0</v>
      </c>
      <c r="H46" s="21">
        <v>109</v>
      </c>
      <c r="I46" s="21">
        <v>0</v>
      </c>
      <c r="J46" s="22">
        <v>1934</v>
      </c>
      <c r="K46" s="105"/>
      <c r="L46" s="95"/>
      <c r="M46" s="95"/>
      <c r="N46" s="106"/>
      <c r="O46" s="106"/>
      <c r="P46" s="106"/>
      <c r="Q46" s="106"/>
      <c r="R46" s="106"/>
      <c r="S46" s="106"/>
      <c r="T46" s="106"/>
    </row>
    <row r="47" spans="1:20" s="71" customFormat="1" ht="20.100000000000001" customHeight="1" x14ac:dyDescent="0.25">
      <c r="A47" s="78" t="s">
        <v>93</v>
      </c>
      <c r="B47" s="21">
        <v>377</v>
      </c>
      <c r="C47" s="21">
        <v>0</v>
      </c>
      <c r="D47" s="21">
        <v>95</v>
      </c>
      <c r="E47" s="21">
        <v>2248</v>
      </c>
      <c r="F47" s="21">
        <v>0</v>
      </c>
      <c r="G47" s="21">
        <v>0</v>
      </c>
      <c r="H47" s="21">
        <v>0</v>
      </c>
      <c r="I47" s="21">
        <v>0</v>
      </c>
      <c r="J47" s="22">
        <v>2720</v>
      </c>
      <c r="K47" s="105"/>
      <c r="L47" s="95"/>
      <c r="M47" s="95"/>
      <c r="N47" s="106"/>
      <c r="O47" s="106"/>
      <c r="P47" s="106"/>
      <c r="Q47" s="106"/>
      <c r="R47" s="106"/>
      <c r="S47" s="106"/>
      <c r="T47" s="106"/>
    </row>
    <row r="48" spans="1:20" s="71" customFormat="1" ht="20.100000000000001" customHeight="1" x14ac:dyDescent="0.25">
      <c r="A48" s="78" t="s">
        <v>94</v>
      </c>
      <c r="B48" s="21">
        <v>0</v>
      </c>
      <c r="C48" s="21">
        <v>0</v>
      </c>
      <c r="D48" s="21">
        <v>0</v>
      </c>
      <c r="E48" s="21">
        <v>302</v>
      </c>
      <c r="F48" s="21">
        <v>0</v>
      </c>
      <c r="G48" s="21">
        <v>186</v>
      </c>
      <c r="H48" s="21">
        <v>0</v>
      </c>
      <c r="I48" s="21">
        <v>0</v>
      </c>
      <c r="J48" s="22">
        <v>488</v>
      </c>
      <c r="K48" s="105"/>
      <c r="L48" s="95"/>
      <c r="M48" s="95"/>
      <c r="N48" s="106"/>
      <c r="O48" s="106"/>
      <c r="P48" s="106"/>
      <c r="Q48" s="106"/>
      <c r="R48" s="106"/>
      <c r="S48" s="106"/>
      <c r="T48" s="106"/>
    </row>
    <row r="49" spans="1:20" s="71" customFormat="1" ht="20.100000000000001" customHeight="1" x14ac:dyDescent="0.25">
      <c r="A49" s="78" t="s">
        <v>95</v>
      </c>
      <c r="B49" s="21">
        <v>46</v>
      </c>
      <c r="C49" s="21">
        <v>0</v>
      </c>
      <c r="D49" s="21">
        <v>50</v>
      </c>
      <c r="E49" s="21">
        <v>1202</v>
      </c>
      <c r="F49" s="21">
        <v>0</v>
      </c>
      <c r="G49" s="21">
        <v>0</v>
      </c>
      <c r="H49" s="21">
        <v>0</v>
      </c>
      <c r="I49" s="21">
        <v>0</v>
      </c>
      <c r="J49" s="22">
        <v>1298</v>
      </c>
      <c r="K49" s="105"/>
      <c r="L49" s="95"/>
      <c r="M49" s="95"/>
      <c r="N49" s="106"/>
      <c r="O49" s="106"/>
      <c r="P49" s="106"/>
      <c r="Q49" s="106"/>
      <c r="R49" s="106"/>
      <c r="S49" s="106"/>
      <c r="T49" s="106"/>
    </row>
    <row r="50" spans="1:20" s="71" customFormat="1" ht="20.100000000000001" customHeight="1" x14ac:dyDescent="0.25">
      <c r="A50" s="78" t="s">
        <v>96</v>
      </c>
      <c r="B50" s="21">
        <v>58</v>
      </c>
      <c r="C50" s="21">
        <v>0</v>
      </c>
      <c r="D50" s="21">
        <v>0</v>
      </c>
      <c r="E50" s="21">
        <v>1599</v>
      </c>
      <c r="F50" s="21">
        <v>0</v>
      </c>
      <c r="G50" s="21">
        <v>0</v>
      </c>
      <c r="H50" s="21">
        <v>0</v>
      </c>
      <c r="I50" s="21">
        <v>0</v>
      </c>
      <c r="J50" s="22">
        <v>1657</v>
      </c>
      <c r="K50" s="105"/>
      <c r="L50" s="95"/>
      <c r="M50" s="95"/>
      <c r="N50" s="106"/>
      <c r="O50" s="106"/>
      <c r="P50" s="106"/>
      <c r="Q50" s="106"/>
      <c r="R50" s="106"/>
      <c r="S50" s="106"/>
      <c r="T50" s="106"/>
    </row>
    <row r="51" spans="1:20" s="71" customFormat="1" ht="20.100000000000001" customHeight="1" x14ac:dyDescent="0.25">
      <c r="A51" s="78" t="s">
        <v>97</v>
      </c>
      <c r="B51" s="21">
        <v>5</v>
      </c>
      <c r="C51" s="21">
        <v>0</v>
      </c>
      <c r="D51" s="21">
        <v>0</v>
      </c>
      <c r="E51" s="21">
        <v>3595</v>
      </c>
      <c r="F51" s="21">
        <v>162</v>
      </c>
      <c r="G51" s="21">
        <v>4</v>
      </c>
      <c r="H51" s="21">
        <v>134</v>
      </c>
      <c r="I51" s="21">
        <v>18</v>
      </c>
      <c r="J51" s="22">
        <v>3918</v>
      </c>
      <c r="K51" s="105"/>
      <c r="L51" s="95"/>
      <c r="M51" s="95"/>
      <c r="N51" s="106"/>
      <c r="O51" s="106"/>
      <c r="P51" s="106"/>
      <c r="Q51" s="106"/>
      <c r="R51" s="106"/>
      <c r="S51" s="106"/>
      <c r="T51" s="106"/>
    </row>
    <row r="52" spans="1:20" s="71" customFormat="1" ht="20.100000000000001" customHeight="1" x14ac:dyDescent="0.25">
      <c r="A52" s="78" t="s">
        <v>98</v>
      </c>
      <c r="B52" s="21">
        <v>203</v>
      </c>
      <c r="C52" s="21">
        <v>0</v>
      </c>
      <c r="D52" s="21">
        <v>282</v>
      </c>
      <c r="E52" s="21">
        <v>0</v>
      </c>
      <c r="F52" s="21">
        <v>0</v>
      </c>
      <c r="G52" s="21">
        <v>0</v>
      </c>
      <c r="H52" s="21">
        <v>0</v>
      </c>
      <c r="I52" s="21">
        <v>0</v>
      </c>
      <c r="J52" s="22">
        <v>485</v>
      </c>
      <c r="K52" s="105"/>
      <c r="L52" s="95"/>
      <c r="M52" s="95"/>
      <c r="N52" s="106"/>
      <c r="O52" s="106"/>
      <c r="P52" s="106"/>
      <c r="Q52" s="106"/>
      <c r="R52" s="106"/>
      <c r="S52" s="106"/>
      <c r="T52" s="106"/>
    </row>
    <row r="53" spans="1:20" s="71" customFormat="1" ht="20.100000000000001" customHeight="1" x14ac:dyDescent="0.25">
      <c r="A53" s="78" t="s">
        <v>99</v>
      </c>
      <c r="B53" s="21">
        <v>30</v>
      </c>
      <c r="C53" s="21">
        <v>419</v>
      </c>
      <c r="D53" s="21">
        <v>12</v>
      </c>
      <c r="E53" s="21">
        <v>166</v>
      </c>
      <c r="F53" s="21">
        <v>145</v>
      </c>
      <c r="G53" s="21">
        <v>0</v>
      </c>
      <c r="H53" s="21">
        <v>0</v>
      </c>
      <c r="I53" s="21">
        <v>266</v>
      </c>
      <c r="J53" s="22">
        <v>1038</v>
      </c>
      <c r="K53" s="105"/>
      <c r="L53" s="95"/>
      <c r="M53" s="95"/>
      <c r="N53" s="106"/>
      <c r="O53" s="106"/>
      <c r="P53" s="106"/>
      <c r="Q53" s="106"/>
      <c r="R53" s="106"/>
      <c r="S53" s="106"/>
      <c r="T53" s="106"/>
    </row>
    <row r="54" spans="1:20" s="71" customFormat="1" ht="20.100000000000001" customHeight="1" x14ac:dyDescent="0.25">
      <c r="A54" s="78" t="s">
        <v>100</v>
      </c>
      <c r="B54" s="21">
        <v>116</v>
      </c>
      <c r="C54" s="21"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2">
        <v>116</v>
      </c>
      <c r="K54" s="105"/>
      <c r="L54" s="95"/>
      <c r="M54" s="95"/>
      <c r="N54" s="106"/>
      <c r="O54" s="106"/>
      <c r="P54" s="106"/>
      <c r="Q54" s="106"/>
      <c r="R54" s="106"/>
      <c r="S54" s="106"/>
      <c r="T54" s="106"/>
    </row>
    <row r="55" spans="1:20" s="71" customFormat="1" ht="20.100000000000001" customHeight="1" x14ac:dyDescent="0.25">
      <c r="A55" s="78" t="s">
        <v>45</v>
      </c>
      <c r="B55" s="21">
        <v>25902.760000000002</v>
      </c>
      <c r="C55" s="21">
        <v>431.2</v>
      </c>
      <c r="D55" s="21">
        <v>1833.4</v>
      </c>
      <c r="E55" s="21">
        <v>5582.62</v>
      </c>
      <c r="F55" s="21">
        <v>13189.880000000001</v>
      </c>
      <c r="G55" s="21">
        <v>13693.36</v>
      </c>
      <c r="H55" s="21">
        <v>50695.94</v>
      </c>
      <c r="I55" s="21">
        <v>482</v>
      </c>
      <c r="J55" s="22">
        <v>111811.16</v>
      </c>
      <c r="K55" s="105"/>
      <c r="L55" s="95"/>
      <c r="M55" s="95"/>
      <c r="N55" s="106"/>
      <c r="O55" s="106"/>
      <c r="P55" s="106"/>
      <c r="Q55" s="106"/>
      <c r="R55" s="106"/>
      <c r="S55" s="106"/>
      <c r="T55" s="106"/>
    </row>
    <row r="56" spans="1:20" s="71" customFormat="1" ht="20.100000000000001" customHeight="1" x14ac:dyDescent="0.25">
      <c r="A56" s="78" t="s">
        <v>46</v>
      </c>
      <c r="B56" s="21">
        <v>1518.76</v>
      </c>
      <c r="C56" s="21">
        <v>9910.58</v>
      </c>
      <c r="D56" s="21">
        <v>807.72</v>
      </c>
      <c r="E56" s="21">
        <v>1501.2</v>
      </c>
      <c r="F56" s="21">
        <v>4707</v>
      </c>
      <c r="G56" s="21">
        <v>924.18</v>
      </c>
      <c r="H56" s="21">
        <v>3390.3599999999997</v>
      </c>
      <c r="I56" s="21">
        <v>14718.9</v>
      </c>
      <c r="J56" s="22">
        <v>37478.700000000004</v>
      </c>
      <c r="K56" s="105"/>
      <c r="L56" s="95"/>
      <c r="M56" s="95"/>
      <c r="N56" s="106"/>
      <c r="O56" s="106"/>
      <c r="P56" s="106"/>
      <c r="Q56" s="106"/>
      <c r="R56" s="106"/>
      <c r="S56" s="106"/>
      <c r="T56" s="106"/>
    </row>
    <row r="57" spans="1:20" s="71" customFormat="1" ht="20.100000000000001" customHeight="1" x14ac:dyDescent="0.25">
      <c r="A57" s="78" t="s">
        <v>47</v>
      </c>
      <c r="B57" s="21">
        <v>4580.3999999999996</v>
      </c>
      <c r="C57" s="21">
        <v>1809.55</v>
      </c>
      <c r="D57" s="21">
        <v>4333.3900000000003</v>
      </c>
      <c r="E57" s="21">
        <v>3084</v>
      </c>
      <c r="F57" s="21">
        <v>3621.5</v>
      </c>
      <c r="G57" s="21">
        <v>9894.89</v>
      </c>
      <c r="H57" s="21">
        <v>6358.9</v>
      </c>
      <c r="I57" s="21">
        <v>2364.6999999999998</v>
      </c>
      <c r="J57" s="22">
        <v>36047.329999999994</v>
      </c>
      <c r="K57" s="105"/>
      <c r="L57" s="95"/>
      <c r="M57" s="95"/>
      <c r="N57" s="106"/>
      <c r="O57" s="106"/>
      <c r="P57" s="106"/>
      <c r="Q57" s="106"/>
      <c r="R57" s="106"/>
      <c r="S57" s="106"/>
      <c r="T57" s="106"/>
    </row>
    <row r="58" spans="1:20" s="71" customFormat="1" ht="20.100000000000001" customHeight="1" x14ac:dyDescent="0.25">
      <c r="A58" s="78" t="s">
        <v>48</v>
      </c>
      <c r="B58" s="21">
        <v>512.29999999999995</v>
      </c>
      <c r="C58" s="21">
        <v>0</v>
      </c>
      <c r="D58" s="21">
        <v>1899.4</v>
      </c>
      <c r="E58" s="21">
        <v>3</v>
      </c>
      <c r="F58" s="21">
        <v>188</v>
      </c>
      <c r="G58" s="21">
        <v>75139.48</v>
      </c>
      <c r="H58" s="21">
        <v>872.24</v>
      </c>
      <c r="I58" s="21">
        <v>897.8</v>
      </c>
      <c r="J58" s="22">
        <v>79512.22</v>
      </c>
      <c r="K58" s="105"/>
      <c r="L58" s="95"/>
      <c r="M58" s="95"/>
      <c r="N58" s="106"/>
      <c r="O58" s="106"/>
      <c r="P58" s="106"/>
      <c r="Q58" s="106"/>
      <c r="R58" s="106"/>
      <c r="S58" s="106"/>
      <c r="T58" s="106"/>
    </row>
    <row r="59" spans="1:20" s="71" customFormat="1" ht="20.100000000000001" customHeight="1" x14ac:dyDescent="0.25">
      <c r="A59" s="78" t="s">
        <v>49</v>
      </c>
      <c r="B59" s="21">
        <v>203</v>
      </c>
      <c r="C59" s="21">
        <v>395</v>
      </c>
      <c r="D59" s="21">
        <v>41</v>
      </c>
      <c r="E59" s="21">
        <v>154</v>
      </c>
      <c r="F59" s="21">
        <v>4930</v>
      </c>
      <c r="G59" s="21">
        <v>38</v>
      </c>
      <c r="H59" s="21">
        <v>137</v>
      </c>
      <c r="I59" s="21">
        <v>1353</v>
      </c>
      <c r="J59" s="22">
        <v>7251</v>
      </c>
      <c r="K59" s="105"/>
      <c r="L59" s="95"/>
      <c r="M59" s="95"/>
      <c r="N59" s="106"/>
      <c r="O59" s="106"/>
      <c r="P59" s="106"/>
      <c r="Q59" s="106"/>
      <c r="R59" s="106"/>
      <c r="S59" s="106"/>
      <c r="T59" s="106"/>
    </row>
    <row r="60" spans="1:20" s="71" customFormat="1" ht="20.100000000000001" customHeight="1" x14ac:dyDescent="0.25">
      <c r="A60" s="78" t="s">
        <v>50</v>
      </c>
      <c r="B60" s="21">
        <v>2324</v>
      </c>
      <c r="C60" s="21">
        <v>25772</v>
      </c>
      <c r="D60" s="21">
        <v>16</v>
      </c>
      <c r="E60" s="21">
        <v>234</v>
      </c>
      <c r="F60" s="21">
        <v>34100</v>
      </c>
      <c r="G60" s="21">
        <v>0</v>
      </c>
      <c r="H60" s="21">
        <v>515</v>
      </c>
      <c r="I60" s="21">
        <v>511</v>
      </c>
      <c r="J60" s="22">
        <v>63472</v>
      </c>
      <c r="K60" s="105"/>
      <c r="L60" s="95"/>
      <c r="M60" s="95"/>
      <c r="N60" s="106"/>
      <c r="O60" s="106"/>
      <c r="P60" s="106"/>
      <c r="Q60" s="106"/>
      <c r="R60" s="106"/>
      <c r="S60" s="106"/>
      <c r="T60" s="106"/>
    </row>
    <row r="61" spans="1:20" s="71" customFormat="1" ht="20.100000000000001" customHeight="1" x14ac:dyDescent="0.25">
      <c r="A61" s="78" t="s">
        <v>51</v>
      </c>
      <c r="B61" s="21">
        <v>8441</v>
      </c>
      <c r="C61" s="21">
        <v>2122</v>
      </c>
      <c r="D61" s="21">
        <v>3120</v>
      </c>
      <c r="E61" s="21">
        <v>10400</v>
      </c>
      <c r="F61" s="21">
        <v>15843</v>
      </c>
      <c r="G61" s="21">
        <v>1760</v>
      </c>
      <c r="H61" s="21">
        <v>32593</v>
      </c>
      <c r="I61" s="21">
        <v>2394</v>
      </c>
      <c r="J61" s="22">
        <v>76673</v>
      </c>
      <c r="K61" s="105"/>
      <c r="L61" s="95"/>
      <c r="M61" s="95"/>
      <c r="N61" s="106"/>
      <c r="O61" s="106"/>
      <c r="P61" s="106"/>
      <c r="Q61" s="106"/>
      <c r="R61" s="106"/>
      <c r="S61" s="106"/>
      <c r="T61" s="106"/>
    </row>
    <row r="62" spans="1:20" s="71" customFormat="1" ht="20.100000000000001" customHeight="1" x14ac:dyDescent="0.25">
      <c r="A62" s="78" t="s">
        <v>52</v>
      </c>
      <c r="B62" s="21">
        <v>16</v>
      </c>
      <c r="C62" s="21">
        <v>0</v>
      </c>
      <c r="D62" s="21">
        <v>0</v>
      </c>
      <c r="E62" s="21">
        <v>4</v>
      </c>
      <c r="F62" s="21">
        <v>0</v>
      </c>
      <c r="G62" s="21">
        <v>40</v>
      </c>
      <c r="H62" s="21">
        <v>0</v>
      </c>
      <c r="I62" s="21">
        <v>0</v>
      </c>
      <c r="J62" s="22">
        <v>60</v>
      </c>
      <c r="K62" s="105"/>
      <c r="L62" s="95"/>
      <c r="M62" s="95"/>
      <c r="N62" s="106"/>
      <c r="O62" s="106"/>
      <c r="P62" s="106"/>
      <c r="Q62" s="106"/>
      <c r="R62" s="106"/>
      <c r="S62" s="106"/>
      <c r="T62" s="106"/>
    </row>
    <row r="63" spans="1:20" s="71" customFormat="1" ht="20.100000000000001" customHeight="1" x14ac:dyDescent="0.25">
      <c r="A63" s="78" t="s">
        <v>53</v>
      </c>
      <c r="B63" s="21">
        <v>71</v>
      </c>
      <c r="C63" s="21">
        <v>66</v>
      </c>
      <c r="D63" s="21">
        <v>0</v>
      </c>
      <c r="E63" s="21">
        <v>10</v>
      </c>
      <c r="F63" s="21">
        <v>66</v>
      </c>
      <c r="G63" s="21">
        <v>0</v>
      </c>
      <c r="H63" s="21">
        <v>0</v>
      </c>
      <c r="I63" s="21">
        <v>364</v>
      </c>
      <c r="J63" s="22">
        <v>577</v>
      </c>
      <c r="K63" s="105"/>
      <c r="L63" s="95"/>
      <c r="M63" s="95"/>
      <c r="N63" s="106"/>
      <c r="O63" s="106"/>
      <c r="P63" s="106"/>
      <c r="Q63" s="106"/>
      <c r="R63" s="106"/>
      <c r="S63" s="106"/>
      <c r="T63" s="106"/>
    </row>
    <row r="64" spans="1:20" s="71" customFormat="1" ht="20.100000000000001" customHeight="1" x14ac:dyDescent="0.25">
      <c r="A64" s="78" t="s">
        <v>101</v>
      </c>
      <c r="B64" s="21">
        <v>1835</v>
      </c>
      <c r="C64" s="21">
        <v>467</v>
      </c>
      <c r="D64" s="21">
        <v>2</v>
      </c>
      <c r="E64" s="21">
        <v>21</v>
      </c>
      <c r="F64" s="21">
        <v>842</v>
      </c>
      <c r="G64" s="21">
        <v>0</v>
      </c>
      <c r="H64" s="21">
        <v>0</v>
      </c>
      <c r="I64" s="21">
        <v>0</v>
      </c>
      <c r="J64" s="22">
        <v>3167</v>
      </c>
      <c r="K64" s="105"/>
      <c r="L64" s="95"/>
      <c r="M64" s="95"/>
      <c r="N64" s="106"/>
      <c r="O64" s="106"/>
      <c r="P64" s="106"/>
      <c r="Q64" s="106"/>
      <c r="R64" s="106"/>
      <c r="S64" s="106"/>
      <c r="T64" s="106"/>
    </row>
    <row r="65" spans="1:20" s="71" customFormat="1" ht="20.100000000000001" customHeight="1" x14ac:dyDescent="0.25">
      <c r="A65" s="78" t="s">
        <v>102</v>
      </c>
      <c r="B65" s="21">
        <v>68</v>
      </c>
      <c r="C65" s="21">
        <v>20</v>
      </c>
      <c r="D65" s="21">
        <v>0</v>
      </c>
      <c r="E65" s="21">
        <v>425</v>
      </c>
      <c r="F65" s="21">
        <v>220</v>
      </c>
      <c r="G65" s="21">
        <v>0</v>
      </c>
      <c r="H65" s="21">
        <v>0</v>
      </c>
      <c r="I65" s="21">
        <v>14</v>
      </c>
      <c r="J65" s="22">
        <v>747</v>
      </c>
      <c r="K65" s="105"/>
      <c r="L65" s="95"/>
      <c r="M65" s="95"/>
      <c r="N65" s="106"/>
      <c r="O65" s="106"/>
      <c r="P65" s="106"/>
      <c r="Q65" s="106"/>
      <c r="R65" s="106"/>
      <c r="S65" s="106"/>
      <c r="T65" s="106"/>
    </row>
    <row r="66" spans="1:20" s="71" customFormat="1" ht="20.100000000000001" customHeight="1" x14ac:dyDescent="0.25">
      <c r="A66" s="78" t="s">
        <v>103</v>
      </c>
      <c r="B66" s="21">
        <v>267</v>
      </c>
      <c r="C66" s="21">
        <v>120</v>
      </c>
      <c r="D66" s="21">
        <v>60</v>
      </c>
      <c r="E66" s="21">
        <v>0</v>
      </c>
      <c r="F66" s="21">
        <v>410</v>
      </c>
      <c r="G66" s="21">
        <v>83</v>
      </c>
      <c r="H66" s="21">
        <v>47</v>
      </c>
      <c r="I66" s="21">
        <v>1</v>
      </c>
      <c r="J66" s="22">
        <v>988</v>
      </c>
      <c r="K66" s="105"/>
      <c r="L66" s="95"/>
      <c r="M66" s="95"/>
      <c r="N66" s="106"/>
      <c r="O66" s="106"/>
      <c r="P66" s="106"/>
      <c r="Q66" s="106"/>
      <c r="R66" s="106"/>
      <c r="S66" s="106"/>
      <c r="T66" s="106"/>
    </row>
    <row r="67" spans="1:20" s="71" customFormat="1" ht="20.100000000000001" customHeight="1" x14ac:dyDescent="0.25">
      <c r="A67" s="78" t="s">
        <v>104</v>
      </c>
      <c r="B67" s="21">
        <v>536</v>
      </c>
      <c r="C67" s="21">
        <v>0</v>
      </c>
      <c r="D67" s="21">
        <v>0</v>
      </c>
      <c r="E67" s="21">
        <v>21</v>
      </c>
      <c r="F67" s="21">
        <v>138</v>
      </c>
      <c r="G67" s="21">
        <v>0</v>
      </c>
      <c r="H67" s="21">
        <v>245</v>
      </c>
      <c r="I67" s="21">
        <v>30</v>
      </c>
      <c r="J67" s="22">
        <v>970</v>
      </c>
      <c r="K67" s="105"/>
      <c r="L67" s="95"/>
      <c r="M67" s="95"/>
      <c r="N67" s="106"/>
      <c r="O67" s="106"/>
      <c r="P67" s="106"/>
      <c r="Q67" s="106"/>
      <c r="R67" s="106"/>
      <c r="S67" s="106"/>
      <c r="T67" s="106"/>
    </row>
    <row r="68" spans="1:20" s="71" customFormat="1" ht="20.100000000000001" customHeight="1" x14ac:dyDescent="0.25">
      <c r="A68" s="78" t="s">
        <v>105</v>
      </c>
      <c r="B68" s="21">
        <v>2390</v>
      </c>
      <c r="C68" s="21">
        <v>12</v>
      </c>
      <c r="D68" s="21">
        <v>453</v>
      </c>
      <c r="E68" s="21">
        <v>0</v>
      </c>
      <c r="F68" s="21">
        <v>1741</v>
      </c>
      <c r="G68" s="21">
        <v>1041</v>
      </c>
      <c r="H68" s="21">
        <v>6467</v>
      </c>
      <c r="I68" s="21">
        <v>45</v>
      </c>
      <c r="J68" s="22">
        <v>12149</v>
      </c>
      <c r="K68" s="105"/>
      <c r="L68" s="95"/>
      <c r="M68" s="95"/>
      <c r="N68" s="106"/>
      <c r="O68" s="106"/>
      <c r="P68" s="106"/>
      <c r="Q68" s="106"/>
      <c r="R68" s="106"/>
      <c r="S68" s="106"/>
      <c r="T68" s="106"/>
    </row>
    <row r="69" spans="1:20" s="71" customFormat="1" ht="20.100000000000001" customHeight="1" x14ac:dyDescent="0.25">
      <c r="A69" s="78" t="s">
        <v>106</v>
      </c>
      <c r="B69" s="21">
        <v>2245.98</v>
      </c>
      <c r="C69" s="21">
        <v>1110.58</v>
      </c>
      <c r="D69" s="21">
        <v>17565.64</v>
      </c>
      <c r="E69" s="21">
        <v>105</v>
      </c>
      <c r="F69" s="21">
        <v>1169.8</v>
      </c>
      <c r="G69" s="21">
        <v>2549</v>
      </c>
      <c r="H69" s="21">
        <v>395</v>
      </c>
      <c r="I69" s="21">
        <v>2343</v>
      </c>
      <c r="J69" s="22">
        <v>27484</v>
      </c>
      <c r="K69" s="105"/>
      <c r="L69" s="95"/>
      <c r="M69" s="95"/>
      <c r="N69" s="106"/>
      <c r="O69" s="106"/>
      <c r="P69" s="106"/>
      <c r="Q69" s="106"/>
      <c r="R69" s="106"/>
      <c r="S69" s="106"/>
      <c r="T69" s="106"/>
    </row>
    <row r="70" spans="1:20" s="71" customFormat="1" ht="20.100000000000001" customHeight="1" x14ac:dyDescent="0.25">
      <c r="A70" s="78" t="s">
        <v>107</v>
      </c>
      <c r="B70" s="21">
        <v>719</v>
      </c>
      <c r="C70" s="21">
        <v>372</v>
      </c>
      <c r="D70" s="21">
        <v>104</v>
      </c>
      <c r="E70" s="21">
        <v>173</v>
      </c>
      <c r="F70" s="21">
        <v>328</v>
      </c>
      <c r="G70" s="21">
        <v>1</v>
      </c>
      <c r="H70" s="21">
        <v>70</v>
      </c>
      <c r="I70" s="21">
        <v>162</v>
      </c>
      <c r="J70" s="22">
        <v>1929</v>
      </c>
      <c r="K70" s="105"/>
      <c r="L70" s="95"/>
      <c r="M70" s="95"/>
      <c r="N70" s="106"/>
      <c r="O70" s="106"/>
      <c r="P70" s="106"/>
      <c r="Q70" s="106"/>
      <c r="R70" s="106"/>
      <c r="S70" s="106"/>
      <c r="T70" s="106"/>
    </row>
    <row r="71" spans="1:20" s="71" customFormat="1" ht="20.100000000000001" customHeight="1" x14ac:dyDescent="0.25">
      <c r="A71" s="78" t="s">
        <v>108</v>
      </c>
      <c r="B71" s="21">
        <v>187</v>
      </c>
      <c r="C71" s="21">
        <v>403</v>
      </c>
      <c r="D71" s="21">
        <v>48</v>
      </c>
      <c r="E71" s="21">
        <v>0</v>
      </c>
      <c r="F71" s="21">
        <v>0</v>
      </c>
      <c r="G71" s="21">
        <v>0</v>
      </c>
      <c r="H71" s="21">
        <v>0</v>
      </c>
      <c r="I71" s="21">
        <v>45</v>
      </c>
      <c r="J71" s="22">
        <v>683</v>
      </c>
      <c r="K71" s="105"/>
      <c r="L71" s="95"/>
      <c r="M71" s="95"/>
      <c r="N71" s="106"/>
      <c r="O71" s="106"/>
      <c r="P71" s="106"/>
      <c r="Q71" s="106"/>
      <c r="R71" s="106"/>
      <c r="S71" s="106"/>
      <c r="T71" s="106"/>
    </row>
    <row r="72" spans="1:20" s="71" customFormat="1" ht="20.100000000000001" customHeight="1" x14ac:dyDescent="0.25">
      <c r="A72" s="78" t="s">
        <v>54</v>
      </c>
      <c r="B72" s="21">
        <v>27268.32</v>
      </c>
      <c r="C72" s="21">
        <v>5358.63</v>
      </c>
      <c r="D72" s="21">
        <v>23175.05</v>
      </c>
      <c r="E72" s="21">
        <v>2496.71</v>
      </c>
      <c r="F72" s="21">
        <v>11292.7</v>
      </c>
      <c r="G72" s="21">
        <v>5250.12</v>
      </c>
      <c r="H72" s="21">
        <v>16855.239999999998</v>
      </c>
      <c r="I72" s="21">
        <v>4298.1000000000004</v>
      </c>
      <c r="J72" s="22">
        <v>95994.87</v>
      </c>
      <c r="K72" s="105"/>
      <c r="L72" s="95"/>
      <c r="M72" s="95"/>
      <c r="N72" s="106"/>
      <c r="O72" s="106"/>
      <c r="P72" s="106"/>
      <c r="Q72" s="106"/>
      <c r="R72" s="106"/>
      <c r="S72" s="106"/>
      <c r="T72" s="106"/>
    </row>
    <row r="73" spans="1:20" s="71" customFormat="1" ht="20.100000000000001" customHeight="1" x14ac:dyDescent="0.25">
      <c r="A73" s="78" t="s">
        <v>55</v>
      </c>
      <c r="B73" s="21">
        <v>90287</v>
      </c>
      <c r="C73" s="21">
        <v>57663</v>
      </c>
      <c r="D73" s="21">
        <v>40385</v>
      </c>
      <c r="E73" s="21">
        <v>89475</v>
      </c>
      <c r="F73" s="21">
        <v>21906</v>
      </c>
      <c r="G73" s="21">
        <v>40011</v>
      </c>
      <c r="H73" s="21">
        <v>83871</v>
      </c>
      <c r="I73" s="21">
        <v>18048</v>
      </c>
      <c r="J73" s="22">
        <v>441646</v>
      </c>
      <c r="K73" s="105"/>
      <c r="L73" s="95"/>
      <c r="M73" s="95"/>
      <c r="N73" s="106"/>
      <c r="O73" s="106"/>
      <c r="P73" s="106"/>
      <c r="Q73" s="106"/>
      <c r="R73" s="106"/>
      <c r="S73" s="106"/>
      <c r="T73" s="106"/>
    </row>
    <row r="74" spans="1:20" s="71" customFormat="1" ht="20.100000000000001" customHeight="1" thickBot="1" x14ac:dyDescent="0.3">
      <c r="A74" s="109" t="s">
        <v>10</v>
      </c>
      <c r="B74" s="110">
        <f>SUM(B12:B73)</f>
        <v>348804.66000000003</v>
      </c>
      <c r="C74" s="110">
        <f t="shared" ref="C74:J74" si="0">SUM(C12:C73)</f>
        <v>1667729.91</v>
      </c>
      <c r="D74" s="110">
        <f t="shared" si="0"/>
        <v>881759.33000000031</v>
      </c>
      <c r="E74" s="110">
        <f t="shared" si="0"/>
        <v>851669.98999999987</v>
      </c>
      <c r="F74" s="110">
        <f t="shared" si="0"/>
        <v>350164.41000000003</v>
      </c>
      <c r="G74" s="110">
        <f t="shared" si="0"/>
        <v>383693.81999999995</v>
      </c>
      <c r="H74" s="110">
        <f t="shared" si="0"/>
        <v>1239151.74</v>
      </c>
      <c r="I74" s="110">
        <f t="shared" si="0"/>
        <v>380250.04</v>
      </c>
      <c r="J74" s="111">
        <f t="shared" si="0"/>
        <v>6103223.9000000004</v>
      </c>
      <c r="K74" s="105"/>
      <c r="L74" s="95"/>
      <c r="M74" s="95"/>
      <c r="N74" s="106"/>
      <c r="O74" s="106"/>
      <c r="P74" s="106"/>
      <c r="Q74" s="106"/>
      <c r="R74" s="106"/>
      <c r="S74" s="106"/>
      <c r="T74" s="106"/>
    </row>
    <row r="75" spans="1:20" ht="21" x14ac:dyDescent="0.35">
      <c r="A75" s="187" t="s">
        <v>127</v>
      </c>
      <c r="B75" s="187"/>
      <c r="C75" s="187"/>
      <c r="D75" s="187"/>
      <c r="E75" s="187"/>
      <c r="F75" s="192" t="s">
        <v>253</v>
      </c>
      <c r="G75" s="187"/>
      <c r="H75" s="187"/>
      <c r="I75" s="85"/>
      <c r="J75" s="85"/>
      <c r="K75" s="94"/>
      <c r="L75" s="95"/>
      <c r="M75" s="95"/>
    </row>
    <row r="76" spans="1:20" s="71" customFormat="1" ht="17.25" customHeight="1" x14ac:dyDescent="0.35">
      <c r="A76" s="187" t="s">
        <v>128</v>
      </c>
      <c r="B76" s="187"/>
      <c r="C76" s="187"/>
      <c r="D76" s="187"/>
      <c r="E76" s="187"/>
      <c r="F76" s="187"/>
      <c r="G76" s="187"/>
      <c r="H76" s="187"/>
      <c r="I76" s="85"/>
      <c r="J76" s="85"/>
      <c r="K76" s="94"/>
      <c r="L76" s="95"/>
      <c r="M76" s="95"/>
      <c r="N76" s="106"/>
      <c r="O76" s="106"/>
      <c r="P76" s="106"/>
      <c r="Q76" s="106"/>
      <c r="R76" s="106"/>
      <c r="S76" s="106"/>
      <c r="T76" s="106"/>
    </row>
    <row r="77" spans="1:20" s="71" customFormat="1" ht="15" customHeight="1" x14ac:dyDescent="0.35">
      <c r="A77" s="187"/>
      <c r="B77" s="187"/>
      <c r="C77" s="193"/>
      <c r="D77" s="193"/>
      <c r="E77" s="193"/>
      <c r="F77" s="193"/>
      <c r="G77" s="193"/>
      <c r="H77" s="193"/>
      <c r="I77" s="89"/>
      <c r="J77" s="89"/>
      <c r="K77" s="94"/>
      <c r="L77" s="95"/>
      <c r="M77" s="95"/>
      <c r="N77" s="106"/>
      <c r="O77" s="106"/>
      <c r="P77" s="106"/>
      <c r="Q77" s="106"/>
      <c r="R77" s="106"/>
      <c r="S77" s="106"/>
      <c r="T77" s="106"/>
    </row>
    <row r="78" spans="1:20" ht="21" x14ac:dyDescent="0.35">
      <c r="A78" s="187"/>
      <c r="B78" s="187"/>
      <c r="C78" s="187"/>
      <c r="D78" s="187"/>
      <c r="E78" s="187"/>
      <c r="F78" s="187"/>
      <c r="G78" s="187"/>
      <c r="H78" s="187"/>
      <c r="I78" s="85"/>
      <c r="J78" s="85"/>
      <c r="K78" s="94"/>
      <c r="L78" s="95"/>
      <c r="M78" s="95"/>
    </row>
    <row r="79" spans="1:20" ht="21" x14ac:dyDescent="0.35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94"/>
      <c r="L79" s="95"/>
      <c r="M79" s="95"/>
    </row>
    <row r="80" spans="1:20" ht="21" x14ac:dyDescent="0.35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94"/>
      <c r="L80" s="95"/>
      <c r="M80" s="95"/>
    </row>
    <row r="81" spans="1:13" ht="21" x14ac:dyDescent="0.35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94"/>
      <c r="L81" s="95"/>
      <c r="M81" s="95"/>
    </row>
    <row r="82" spans="1:13" ht="21" x14ac:dyDescent="0.35">
      <c r="A82" s="240" t="s">
        <v>286</v>
      </c>
      <c r="B82" s="240"/>
      <c r="C82" s="240"/>
      <c r="D82" s="240"/>
      <c r="E82" s="240"/>
      <c r="F82" s="240"/>
      <c r="G82" s="240"/>
      <c r="H82" s="240"/>
      <c r="I82" s="240"/>
      <c r="J82" s="240"/>
      <c r="K82" s="94"/>
      <c r="L82" s="95"/>
      <c r="M82" s="95"/>
    </row>
    <row r="83" spans="1:13" ht="21" x14ac:dyDescent="0.35">
      <c r="A83" s="240" t="s">
        <v>83</v>
      </c>
      <c r="B83" s="240"/>
      <c r="C83" s="240"/>
      <c r="D83" s="240"/>
      <c r="E83" s="240"/>
      <c r="F83" s="240"/>
      <c r="G83" s="240"/>
      <c r="H83" s="240"/>
      <c r="I83" s="240"/>
      <c r="J83" s="240"/>
      <c r="K83" s="107"/>
      <c r="L83" s="95"/>
      <c r="M83" s="95"/>
    </row>
    <row r="84" spans="1:13" ht="13.5" thickBot="1" x14ac:dyDescent="0.25">
      <c r="A84" s="99"/>
      <c r="B84" s="85"/>
      <c r="C84" s="85"/>
      <c r="D84" s="85"/>
      <c r="E84" s="85"/>
      <c r="F84" s="85"/>
      <c r="G84" s="85"/>
      <c r="H84" s="85"/>
      <c r="I84" s="85"/>
      <c r="J84" s="85"/>
      <c r="L84" s="95"/>
      <c r="M84" s="95"/>
    </row>
    <row r="85" spans="1:13" ht="19.5" customHeight="1" x14ac:dyDescent="0.2">
      <c r="A85" s="100" t="s">
        <v>1</v>
      </c>
      <c r="B85" s="101" t="s">
        <v>2</v>
      </c>
      <c r="C85" s="101" t="s">
        <v>3</v>
      </c>
      <c r="D85" s="101" t="s">
        <v>4</v>
      </c>
      <c r="E85" s="101" t="s">
        <v>5</v>
      </c>
      <c r="F85" s="101" t="s">
        <v>6</v>
      </c>
      <c r="G85" s="101" t="s">
        <v>7</v>
      </c>
      <c r="H85" s="101" t="s">
        <v>8</v>
      </c>
      <c r="I85" s="101" t="s">
        <v>9</v>
      </c>
      <c r="J85" s="102" t="s">
        <v>10</v>
      </c>
      <c r="L85" s="95"/>
      <c r="M85" s="95"/>
    </row>
    <row r="86" spans="1:13" ht="20.100000000000001" customHeight="1" x14ac:dyDescent="0.25">
      <c r="A86" s="78" t="s">
        <v>284</v>
      </c>
      <c r="B86" s="21">
        <v>28450</v>
      </c>
      <c r="C86" s="21">
        <v>1573663</v>
      </c>
      <c r="D86" s="21">
        <v>704895.61</v>
      </c>
      <c r="E86" s="21">
        <v>532637</v>
      </c>
      <c r="F86" s="21">
        <v>43218</v>
      </c>
      <c r="G86" s="21">
        <v>0</v>
      </c>
      <c r="H86" s="21">
        <v>187107.32</v>
      </c>
      <c r="I86" s="21">
        <v>75614.44</v>
      </c>
      <c r="J86" s="22">
        <v>3145585.3699999996</v>
      </c>
      <c r="L86" s="95"/>
      <c r="M86" s="95"/>
    </row>
    <row r="87" spans="1:13" ht="20.100000000000001" customHeight="1" x14ac:dyDescent="0.25">
      <c r="A87" s="78" t="s">
        <v>12</v>
      </c>
      <c r="B87" s="21">
        <v>29766</v>
      </c>
      <c r="C87" s="21">
        <v>25470</v>
      </c>
      <c r="D87" s="21">
        <v>26584</v>
      </c>
      <c r="E87" s="21">
        <v>21135</v>
      </c>
      <c r="F87" s="21">
        <v>34130</v>
      </c>
      <c r="G87" s="21">
        <v>55470</v>
      </c>
      <c r="H87" s="21">
        <v>322906</v>
      </c>
      <c r="I87" s="21">
        <v>25820</v>
      </c>
      <c r="J87" s="22">
        <v>541281</v>
      </c>
      <c r="L87" s="95"/>
      <c r="M87" s="95"/>
    </row>
    <row r="88" spans="1:13" ht="20.100000000000001" customHeight="1" x14ac:dyDescent="0.25">
      <c r="A88" s="78" t="s">
        <v>13</v>
      </c>
      <c r="B88" s="21">
        <v>0</v>
      </c>
      <c r="C88" s="21">
        <v>0</v>
      </c>
      <c r="D88" s="21">
        <v>30</v>
      </c>
      <c r="E88" s="21">
        <v>215</v>
      </c>
      <c r="F88" s="21">
        <v>0</v>
      </c>
      <c r="G88" s="21">
        <v>738</v>
      </c>
      <c r="H88" s="21">
        <v>1494</v>
      </c>
      <c r="I88" s="21">
        <v>0</v>
      </c>
      <c r="J88" s="22">
        <v>2477</v>
      </c>
      <c r="L88" s="95"/>
      <c r="M88" s="95"/>
    </row>
    <row r="89" spans="1:13" ht="20.100000000000001" customHeight="1" x14ac:dyDescent="0.25">
      <c r="A89" s="78" t="s">
        <v>14</v>
      </c>
      <c r="B89" s="21">
        <v>9146.89</v>
      </c>
      <c r="C89" s="21">
        <v>3828717.66</v>
      </c>
      <c r="D89" s="21">
        <v>412</v>
      </c>
      <c r="E89" s="21">
        <v>22149.79</v>
      </c>
      <c r="F89" s="21">
        <v>115943.15999999999</v>
      </c>
      <c r="G89" s="21">
        <v>124459.98</v>
      </c>
      <c r="H89" s="21">
        <v>42741.74</v>
      </c>
      <c r="I89" s="21">
        <v>1782669.82</v>
      </c>
      <c r="J89" s="22">
        <v>846605.86285714305</v>
      </c>
      <c r="L89" s="95"/>
      <c r="M89" s="95"/>
    </row>
    <row r="90" spans="1:13" ht="20.100000000000001" customHeight="1" x14ac:dyDescent="0.25">
      <c r="A90" s="78" t="s">
        <v>15</v>
      </c>
      <c r="B90" s="21">
        <v>509.01</v>
      </c>
      <c r="C90" s="21">
        <v>910.37</v>
      </c>
      <c r="D90" s="21">
        <v>17596.940000000002</v>
      </c>
      <c r="E90" s="21">
        <v>37</v>
      </c>
      <c r="F90" s="21">
        <v>0</v>
      </c>
      <c r="G90" s="21">
        <v>23.38</v>
      </c>
      <c r="H90" s="21">
        <v>42788.97</v>
      </c>
      <c r="I90" s="21">
        <v>4758.5599999999995</v>
      </c>
      <c r="J90" s="22">
        <v>66624.23000000001</v>
      </c>
      <c r="L90" s="95"/>
      <c r="M90" s="95"/>
    </row>
    <row r="91" spans="1:13" ht="20.100000000000001" customHeight="1" x14ac:dyDescent="0.25">
      <c r="A91" s="78" t="s">
        <v>16</v>
      </c>
      <c r="B91" s="21">
        <v>7729</v>
      </c>
      <c r="C91" s="21">
        <v>1788</v>
      </c>
      <c r="D91" s="21">
        <v>4829</v>
      </c>
      <c r="E91" s="21">
        <v>9882</v>
      </c>
      <c r="F91" s="21">
        <v>16311</v>
      </c>
      <c r="G91" s="21">
        <v>25155</v>
      </c>
      <c r="H91" s="21">
        <v>201635</v>
      </c>
      <c r="I91" s="21">
        <v>10136</v>
      </c>
      <c r="J91" s="22">
        <v>277465</v>
      </c>
      <c r="L91" s="95"/>
      <c r="M91" s="95"/>
    </row>
    <row r="92" spans="1:13" ht="20.100000000000001" customHeight="1" x14ac:dyDescent="0.25">
      <c r="A92" s="78" t="s">
        <v>17</v>
      </c>
      <c r="B92" s="21">
        <v>415.69</v>
      </c>
      <c r="C92" s="21">
        <v>641</v>
      </c>
      <c r="D92" s="21">
        <v>6675.82</v>
      </c>
      <c r="E92" s="21">
        <v>703.44</v>
      </c>
      <c r="F92" s="21">
        <v>2717.81</v>
      </c>
      <c r="G92" s="21">
        <v>66307.199999999997</v>
      </c>
      <c r="H92" s="21">
        <v>139345.97999999998</v>
      </c>
      <c r="I92" s="21">
        <v>85904</v>
      </c>
      <c r="J92" s="22">
        <v>302710.93999999994</v>
      </c>
      <c r="L92" s="95"/>
      <c r="M92" s="95"/>
    </row>
    <row r="93" spans="1:13" ht="20.100000000000001" customHeight="1" x14ac:dyDescent="0.25">
      <c r="A93" s="78" t="s">
        <v>18</v>
      </c>
      <c r="B93" s="21">
        <v>1272</v>
      </c>
      <c r="C93" s="21">
        <v>0</v>
      </c>
      <c r="D93" s="21">
        <v>1922</v>
      </c>
      <c r="E93" s="21">
        <v>0</v>
      </c>
      <c r="F93" s="21">
        <v>50</v>
      </c>
      <c r="G93" s="21">
        <v>1718</v>
      </c>
      <c r="H93" s="21">
        <v>6959</v>
      </c>
      <c r="I93" s="21">
        <v>1344</v>
      </c>
      <c r="J93" s="22">
        <v>13265</v>
      </c>
      <c r="L93" s="95"/>
      <c r="M93" s="95"/>
    </row>
    <row r="94" spans="1:13" ht="20.100000000000001" customHeight="1" x14ac:dyDescent="0.25">
      <c r="A94" s="78" t="s">
        <v>19</v>
      </c>
      <c r="B94" s="21">
        <v>2181.2399999999998</v>
      </c>
      <c r="C94" s="21">
        <v>4119.62</v>
      </c>
      <c r="D94" s="21">
        <v>13331.58</v>
      </c>
      <c r="E94" s="21">
        <v>2181.21</v>
      </c>
      <c r="F94" s="21">
        <v>26556.58</v>
      </c>
      <c r="G94" s="21">
        <v>45843.86</v>
      </c>
      <c r="H94" s="21">
        <v>234153.12</v>
      </c>
      <c r="I94" s="21">
        <v>2596</v>
      </c>
      <c r="J94" s="22">
        <v>330963.20999999996</v>
      </c>
      <c r="L94" s="95"/>
      <c r="M94" s="95"/>
    </row>
    <row r="95" spans="1:13" ht="20.100000000000001" customHeight="1" x14ac:dyDescent="0.25">
      <c r="A95" s="78" t="s">
        <v>90</v>
      </c>
      <c r="B95" s="21">
        <v>753.66</v>
      </c>
      <c r="C95" s="21">
        <v>1</v>
      </c>
      <c r="D95" s="21">
        <v>81</v>
      </c>
      <c r="E95" s="21">
        <v>2066.34</v>
      </c>
      <c r="F95" s="21">
        <v>0</v>
      </c>
      <c r="G95" s="21">
        <v>0</v>
      </c>
      <c r="H95" s="21">
        <v>0</v>
      </c>
      <c r="I95" s="21">
        <v>0</v>
      </c>
      <c r="J95" s="22">
        <v>2902</v>
      </c>
      <c r="L95" s="95"/>
      <c r="M95" s="95"/>
    </row>
    <row r="96" spans="1:13" ht="20.100000000000001" customHeight="1" x14ac:dyDescent="0.25">
      <c r="A96" s="78" t="s">
        <v>20</v>
      </c>
      <c r="B96" s="21">
        <v>14705.08</v>
      </c>
      <c r="C96" s="21">
        <v>17205.54</v>
      </c>
      <c r="D96" s="21">
        <v>1163.42</v>
      </c>
      <c r="E96" s="21">
        <v>36966</v>
      </c>
      <c r="F96" s="21">
        <v>5797</v>
      </c>
      <c r="G96" s="21">
        <v>4981.01</v>
      </c>
      <c r="H96" s="21">
        <v>31025.02</v>
      </c>
      <c r="I96" s="21">
        <v>3529.48</v>
      </c>
      <c r="J96" s="22">
        <v>115372.55</v>
      </c>
      <c r="L96" s="95"/>
      <c r="M96" s="95"/>
    </row>
    <row r="97" spans="1:13" ht="20.100000000000001" customHeight="1" x14ac:dyDescent="0.25">
      <c r="A97" s="78" t="s">
        <v>21</v>
      </c>
      <c r="B97" s="21">
        <v>565</v>
      </c>
      <c r="C97" s="21">
        <v>12295</v>
      </c>
      <c r="D97" s="21">
        <v>791</v>
      </c>
      <c r="E97" s="21">
        <v>2415</v>
      </c>
      <c r="F97" s="21">
        <v>24050</v>
      </c>
      <c r="G97" s="21">
        <v>8644</v>
      </c>
      <c r="H97" s="21">
        <v>20</v>
      </c>
      <c r="I97" s="21">
        <v>28726</v>
      </c>
      <c r="J97" s="22">
        <v>77506</v>
      </c>
      <c r="L97" s="95"/>
      <c r="M97" s="95"/>
    </row>
    <row r="98" spans="1:13" ht="20.100000000000001" customHeight="1" x14ac:dyDescent="0.25">
      <c r="A98" s="78" t="s">
        <v>22</v>
      </c>
      <c r="B98" s="21">
        <v>0</v>
      </c>
      <c r="C98" s="21">
        <v>0</v>
      </c>
      <c r="D98" s="21">
        <v>0</v>
      </c>
      <c r="E98" s="21">
        <v>50232</v>
      </c>
      <c r="F98" s="21">
        <v>1125</v>
      </c>
      <c r="G98" s="21">
        <v>1040</v>
      </c>
      <c r="H98" s="21">
        <v>975</v>
      </c>
      <c r="I98" s="21">
        <v>0</v>
      </c>
      <c r="J98" s="22">
        <v>53372</v>
      </c>
      <c r="L98" s="95"/>
      <c r="M98" s="95"/>
    </row>
    <row r="99" spans="1:13" ht="20.100000000000001" customHeight="1" x14ac:dyDescent="0.35">
      <c r="A99" s="78" t="s">
        <v>23</v>
      </c>
      <c r="B99" s="21">
        <v>5144</v>
      </c>
      <c r="C99" s="21">
        <v>21637</v>
      </c>
      <c r="D99" s="21">
        <v>1711</v>
      </c>
      <c r="E99" s="21">
        <v>11723</v>
      </c>
      <c r="F99" s="21">
        <v>18869</v>
      </c>
      <c r="G99" s="21">
        <v>13821</v>
      </c>
      <c r="H99" s="21">
        <v>1386</v>
      </c>
      <c r="I99" s="21">
        <v>13974</v>
      </c>
      <c r="J99" s="22">
        <v>88265</v>
      </c>
      <c r="K99" s="94"/>
      <c r="L99" s="95"/>
      <c r="M99" s="95"/>
    </row>
    <row r="100" spans="1:13" ht="20.100000000000001" customHeight="1" x14ac:dyDescent="0.35">
      <c r="A100" s="78" t="s">
        <v>24</v>
      </c>
      <c r="B100" s="21">
        <v>142343</v>
      </c>
      <c r="C100" s="21">
        <v>75511</v>
      </c>
      <c r="D100" s="21">
        <v>83396</v>
      </c>
      <c r="E100" s="21">
        <v>151429</v>
      </c>
      <c r="F100" s="21">
        <v>72252</v>
      </c>
      <c r="G100" s="21">
        <v>11445</v>
      </c>
      <c r="H100" s="21">
        <v>26564</v>
      </c>
      <c r="I100" s="21">
        <v>15142</v>
      </c>
      <c r="J100" s="22">
        <v>578082</v>
      </c>
      <c r="K100" s="94"/>
      <c r="L100" s="95"/>
      <c r="M100" s="95"/>
    </row>
    <row r="101" spans="1:13" ht="20.100000000000001" customHeight="1" x14ac:dyDescent="0.35">
      <c r="A101" s="78" t="s">
        <v>91</v>
      </c>
      <c r="B101" s="21">
        <v>349</v>
      </c>
      <c r="C101" s="21">
        <v>2137</v>
      </c>
      <c r="D101" s="21">
        <v>5</v>
      </c>
      <c r="E101" s="21">
        <v>48</v>
      </c>
      <c r="F101" s="21">
        <v>788</v>
      </c>
      <c r="G101" s="21">
        <v>232</v>
      </c>
      <c r="H101" s="21">
        <v>0</v>
      </c>
      <c r="I101" s="21">
        <v>1055</v>
      </c>
      <c r="J101" s="22">
        <v>4614</v>
      </c>
      <c r="K101" s="94"/>
      <c r="L101" s="95"/>
      <c r="M101" s="95"/>
    </row>
    <row r="102" spans="1:13" ht="20.100000000000001" customHeight="1" x14ac:dyDescent="0.35">
      <c r="A102" s="78" t="s">
        <v>25</v>
      </c>
      <c r="B102" s="21">
        <v>8771</v>
      </c>
      <c r="C102" s="21">
        <v>11404</v>
      </c>
      <c r="D102" s="21">
        <v>45456</v>
      </c>
      <c r="E102" s="21">
        <v>23657</v>
      </c>
      <c r="F102" s="21">
        <v>5616</v>
      </c>
      <c r="G102" s="21">
        <v>9131</v>
      </c>
      <c r="H102" s="21">
        <v>21644</v>
      </c>
      <c r="I102" s="21">
        <v>1857</v>
      </c>
      <c r="J102" s="22">
        <v>127536</v>
      </c>
      <c r="K102" s="94"/>
      <c r="L102" s="95"/>
      <c r="M102" s="95"/>
    </row>
    <row r="103" spans="1:13" ht="20.100000000000001" customHeight="1" x14ac:dyDescent="0.35">
      <c r="A103" s="78" t="s">
        <v>26</v>
      </c>
      <c r="B103" s="21">
        <v>0</v>
      </c>
      <c r="C103" s="21">
        <v>0</v>
      </c>
      <c r="D103" s="21">
        <v>0</v>
      </c>
      <c r="E103" s="21">
        <v>6306</v>
      </c>
      <c r="F103" s="21">
        <v>0</v>
      </c>
      <c r="G103" s="21">
        <v>0</v>
      </c>
      <c r="H103" s="21">
        <v>0</v>
      </c>
      <c r="I103" s="21">
        <v>0</v>
      </c>
      <c r="J103" s="191">
        <v>6306</v>
      </c>
      <c r="K103" s="94"/>
      <c r="L103" s="95"/>
      <c r="M103" s="95"/>
    </row>
    <row r="104" spans="1:13" ht="20.100000000000001" customHeight="1" x14ac:dyDescent="0.35">
      <c r="A104" s="78" t="s">
        <v>27</v>
      </c>
      <c r="B104" s="21">
        <v>5133.2</v>
      </c>
      <c r="C104" s="21">
        <v>39977.56</v>
      </c>
      <c r="D104" s="21">
        <v>8249.77</v>
      </c>
      <c r="E104" s="21">
        <v>15063</v>
      </c>
      <c r="F104" s="21">
        <v>26169.9</v>
      </c>
      <c r="G104" s="21">
        <v>12203.92</v>
      </c>
      <c r="H104" s="21">
        <v>20039.36</v>
      </c>
      <c r="I104" s="21">
        <v>17110.059999999998</v>
      </c>
      <c r="J104" s="22">
        <v>143946.76999999999</v>
      </c>
      <c r="K104" s="94"/>
      <c r="L104" s="95"/>
      <c r="M104" s="95"/>
    </row>
    <row r="105" spans="1:13" ht="20.100000000000001" customHeight="1" x14ac:dyDescent="0.35">
      <c r="A105" s="78" t="s">
        <v>28</v>
      </c>
      <c r="B105" s="21">
        <v>1179.42</v>
      </c>
      <c r="C105" s="21">
        <v>1987.88</v>
      </c>
      <c r="D105" s="21">
        <v>2305.81</v>
      </c>
      <c r="E105" s="21">
        <v>10238</v>
      </c>
      <c r="F105" s="21">
        <v>950.8</v>
      </c>
      <c r="G105" s="21">
        <v>12269.89</v>
      </c>
      <c r="H105" s="21">
        <v>26923.02</v>
      </c>
      <c r="I105" s="21">
        <v>399.03999999999996</v>
      </c>
      <c r="J105" s="22">
        <v>56253.86</v>
      </c>
      <c r="K105" s="94"/>
      <c r="L105" s="95"/>
      <c r="M105" s="95"/>
    </row>
    <row r="106" spans="1:13" ht="20.100000000000001" customHeight="1" x14ac:dyDescent="0.35">
      <c r="A106" s="78" t="s">
        <v>29</v>
      </c>
      <c r="B106" s="21">
        <v>8021</v>
      </c>
      <c r="C106" s="21">
        <v>3</v>
      </c>
      <c r="D106" s="21">
        <v>3824</v>
      </c>
      <c r="E106" s="21">
        <v>9011</v>
      </c>
      <c r="F106" s="21">
        <v>13559</v>
      </c>
      <c r="G106" s="21">
        <v>4363</v>
      </c>
      <c r="H106" s="21">
        <v>29703</v>
      </c>
      <c r="I106" s="21">
        <v>114</v>
      </c>
      <c r="J106" s="22">
        <v>68598</v>
      </c>
      <c r="K106" s="94"/>
      <c r="L106" s="95"/>
      <c r="M106" s="95"/>
    </row>
    <row r="107" spans="1:13" ht="20.100000000000001" customHeight="1" x14ac:dyDescent="0.35">
      <c r="A107" s="78" t="s">
        <v>30</v>
      </c>
      <c r="B107" s="21">
        <v>526</v>
      </c>
      <c r="C107" s="21">
        <v>121</v>
      </c>
      <c r="D107" s="21">
        <v>103</v>
      </c>
      <c r="E107" s="21">
        <v>6444</v>
      </c>
      <c r="F107" s="21">
        <v>3158</v>
      </c>
      <c r="G107" s="21">
        <v>503</v>
      </c>
      <c r="H107" s="21">
        <v>148</v>
      </c>
      <c r="I107" s="21">
        <v>210</v>
      </c>
      <c r="J107" s="22">
        <v>11213</v>
      </c>
      <c r="K107" s="94"/>
      <c r="L107" s="95"/>
      <c r="M107" s="95"/>
    </row>
    <row r="108" spans="1:13" ht="20.100000000000001" customHeight="1" x14ac:dyDescent="0.35">
      <c r="A108" s="78" t="s">
        <v>31</v>
      </c>
      <c r="B108" s="21">
        <v>1082</v>
      </c>
      <c r="C108" s="21">
        <v>19</v>
      </c>
      <c r="D108" s="21">
        <v>1</v>
      </c>
      <c r="E108" s="21">
        <v>24473</v>
      </c>
      <c r="F108" s="21">
        <v>511</v>
      </c>
      <c r="G108" s="21">
        <v>21</v>
      </c>
      <c r="H108" s="21">
        <v>29</v>
      </c>
      <c r="I108" s="21">
        <v>58</v>
      </c>
      <c r="J108" s="22">
        <v>26194</v>
      </c>
      <c r="K108" s="94"/>
      <c r="L108" s="95"/>
      <c r="M108" s="95"/>
    </row>
    <row r="109" spans="1:13" ht="20.100000000000001" customHeight="1" x14ac:dyDescent="0.35">
      <c r="A109" s="78" t="s">
        <v>32</v>
      </c>
      <c r="B109" s="21">
        <v>83</v>
      </c>
      <c r="C109" s="21">
        <v>2</v>
      </c>
      <c r="D109" s="21">
        <v>0</v>
      </c>
      <c r="E109" s="21">
        <v>10417</v>
      </c>
      <c r="F109" s="21">
        <v>1540</v>
      </c>
      <c r="G109" s="21">
        <v>13</v>
      </c>
      <c r="H109" s="21">
        <v>81</v>
      </c>
      <c r="I109" s="21">
        <v>36</v>
      </c>
      <c r="J109" s="22">
        <v>12172</v>
      </c>
      <c r="K109" s="94"/>
      <c r="L109" s="95"/>
      <c r="M109" s="95"/>
    </row>
    <row r="110" spans="1:13" ht="20.100000000000001" customHeight="1" x14ac:dyDescent="0.35">
      <c r="A110" s="78" t="s">
        <v>33</v>
      </c>
      <c r="B110" s="21">
        <v>65</v>
      </c>
      <c r="C110" s="21">
        <v>0</v>
      </c>
      <c r="D110" s="21">
        <v>0</v>
      </c>
      <c r="E110" s="21">
        <v>89709</v>
      </c>
      <c r="F110" s="21">
        <v>458</v>
      </c>
      <c r="G110" s="21">
        <v>2854</v>
      </c>
      <c r="H110" s="21">
        <v>103</v>
      </c>
      <c r="I110" s="21">
        <v>62</v>
      </c>
      <c r="J110" s="22">
        <v>93251</v>
      </c>
      <c r="K110" s="94"/>
      <c r="L110" s="95"/>
      <c r="M110" s="95"/>
    </row>
    <row r="111" spans="1:13" ht="20.100000000000001" customHeight="1" x14ac:dyDescent="0.35">
      <c r="A111" s="78" t="s">
        <v>34</v>
      </c>
      <c r="B111" s="21">
        <v>180</v>
      </c>
      <c r="C111" s="21">
        <v>64</v>
      </c>
      <c r="D111" s="21">
        <v>451</v>
      </c>
      <c r="E111" s="21">
        <v>174</v>
      </c>
      <c r="F111" s="21">
        <v>18820</v>
      </c>
      <c r="G111" s="21">
        <v>419</v>
      </c>
      <c r="H111" s="21">
        <v>1565</v>
      </c>
      <c r="I111" s="21">
        <v>172</v>
      </c>
      <c r="J111" s="22">
        <v>21845</v>
      </c>
      <c r="K111" s="94"/>
      <c r="L111" s="95"/>
      <c r="M111" s="95"/>
    </row>
    <row r="112" spans="1:13" ht="20.100000000000001" customHeight="1" x14ac:dyDescent="0.35">
      <c r="A112" s="78" t="s">
        <v>84</v>
      </c>
      <c r="B112" s="21">
        <v>175</v>
      </c>
      <c r="C112" s="21">
        <v>17</v>
      </c>
      <c r="D112" s="21">
        <v>217</v>
      </c>
      <c r="E112" s="21">
        <v>2623</v>
      </c>
      <c r="F112" s="21">
        <v>2007</v>
      </c>
      <c r="G112" s="21">
        <v>0</v>
      </c>
      <c r="H112" s="21">
        <v>33</v>
      </c>
      <c r="I112" s="21">
        <v>67</v>
      </c>
      <c r="J112" s="22">
        <v>5139</v>
      </c>
      <c r="K112" s="94"/>
      <c r="L112" s="95"/>
      <c r="M112" s="95"/>
    </row>
    <row r="113" spans="1:13" ht="20.100000000000001" customHeight="1" x14ac:dyDescent="0.35">
      <c r="A113" s="78" t="s">
        <v>36</v>
      </c>
      <c r="B113" s="21">
        <v>0</v>
      </c>
      <c r="C113" s="21">
        <v>3287</v>
      </c>
      <c r="D113" s="21">
        <v>2450</v>
      </c>
      <c r="E113" s="21">
        <v>20604</v>
      </c>
      <c r="F113" s="21">
        <v>852</v>
      </c>
      <c r="G113" s="21">
        <v>1327</v>
      </c>
      <c r="H113" s="21">
        <v>510</v>
      </c>
      <c r="I113" s="21">
        <v>1</v>
      </c>
      <c r="J113" s="22">
        <v>29031</v>
      </c>
      <c r="K113" s="94"/>
      <c r="L113" s="95"/>
      <c r="M113" s="95"/>
    </row>
    <row r="114" spans="1:13" ht="20.100000000000001" customHeight="1" x14ac:dyDescent="0.35">
      <c r="A114" s="78" t="s">
        <v>37</v>
      </c>
      <c r="B114" s="21">
        <v>2</v>
      </c>
      <c r="C114" s="21">
        <v>3</v>
      </c>
      <c r="D114" s="21">
        <v>0</v>
      </c>
      <c r="E114" s="21">
        <v>4546</v>
      </c>
      <c r="F114" s="21">
        <v>379</v>
      </c>
      <c r="G114" s="21">
        <v>12</v>
      </c>
      <c r="H114" s="21">
        <v>259</v>
      </c>
      <c r="I114" s="21">
        <v>26</v>
      </c>
      <c r="J114" s="22">
        <v>5227</v>
      </c>
      <c r="K114" s="94"/>
      <c r="L114" s="95"/>
      <c r="M114" s="95"/>
    </row>
    <row r="115" spans="1:13" ht="20.100000000000001" customHeight="1" x14ac:dyDescent="0.35">
      <c r="A115" s="78" t="s">
        <v>38</v>
      </c>
      <c r="B115" s="21">
        <v>467</v>
      </c>
      <c r="C115" s="21">
        <v>0</v>
      </c>
      <c r="D115" s="21">
        <v>1</v>
      </c>
      <c r="E115" s="21">
        <v>1762</v>
      </c>
      <c r="F115" s="21">
        <v>17</v>
      </c>
      <c r="G115" s="21">
        <v>0</v>
      </c>
      <c r="H115" s="21">
        <v>0</v>
      </c>
      <c r="I115" s="21">
        <v>36</v>
      </c>
      <c r="J115" s="22">
        <v>2283</v>
      </c>
      <c r="K115" s="94"/>
      <c r="L115" s="95"/>
      <c r="M115" s="95"/>
    </row>
    <row r="116" spans="1:13" ht="20.100000000000001" customHeight="1" x14ac:dyDescent="0.35">
      <c r="A116" s="78" t="s">
        <v>39</v>
      </c>
      <c r="B116" s="21">
        <v>0</v>
      </c>
      <c r="C116" s="21">
        <v>0</v>
      </c>
      <c r="D116" s="21">
        <v>0</v>
      </c>
      <c r="E116" s="21">
        <v>7613</v>
      </c>
      <c r="F116" s="21">
        <v>9</v>
      </c>
      <c r="G116" s="21">
        <v>0</v>
      </c>
      <c r="H116" s="21">
        <v>0</v>
      </c>
      <c r="I116" s="21">
        <v>0</v>
      </c>
      <c r="J116" s="22">
        <v>7622</v>
      </c>
      <c r="K116" s="94"/>
      <c r="L116" s="95"/>
      <c r="M116" s="95"/>
    </row>
    <row r="117" spans="1:13" ht="20.100000000000001" customHeight="1" x14ac:dyDescent="0.35">
      <c r="A117" s="78" t="s">
        <v>40</v>
      </c>
      <c r="B117" s="21">
        <v>0</v>
      </c>
      <c r="C117" s="21">
        <v>0</v>
      </c>
      <c r="D117" s="21">
        <v>0</v>
      </c>
      <c r="E117" s="21">
        <v>2490</v>
      </c>
      <c r="F117" s="21">
        <v>0</v>
      </c>
      <c r="G117" s="21">
        <v>0</v>
      </c>
      <c r="H117" s="21">
        <v>0</v>
      </c>
      <c r="I117" s="21">
        <v>0</v>
      </c>
      <c r="J117" s="22">
        <v>2490</v>
      </c>
      <c r="K117" s="94"/>
      <c r="L117" s="95"/>
      <c r="M117" s="95"/>
    </row>
    <row r="118" spans="1:13" ht="20.100000000000001" customHeight="1" x14ac:dyDescent="0.35">
      <c r="A118" s="78" t="s">
        <v>41</v>
      </c>
      <c r="B118" s="21">
        <v>1626</v>
      </c>
      <c r="C118" s="21">
        <v>595</v>
      </c>
      <c r="D118" s="21">
        <v>833</v>
      </c>
      <c r="E118" s="21">
        <v>1172</v>
      </c>
      <c r="F118" s="21">
        <v>1548</v>
      </c>
      <c r="G118" s="21">
        <v>1801</v>
      </c>
      <c r="H118" s="21">
        <v>14600</v>
      </c>
      <c r="I118" s="21">
        <v>3986</v>
      </c>
      <c r="J118" s="22">
        <v>26161</v>
      </c>
      <c r="K118" s="94"/>
      <c r="L118" s="95"/>
      <c r="M118" s="95"/>
    </row>
    <row r="119" spans="1:13" ht="20.100000000000001" customHeight="1" x14ac:dyDescent="0.35">
      <c r="A119" s="78" t="s">
        <v>43</v>
      </c>
      <c r="B119" s="21">
        <v>325</v>
      </c>
      <c r="C119" s="21">
        <v>269</v>
      </c>
      <c r="D119" s="21">
        <v>0</v>
      </c>
      <c r="E119" s="21">
        <v>8093</v>
      </c>
      <c r="F119" s="21">
        <v>0</v>
      </c>
      <c r="G119" s="21">
        <v>0</v>
      </c>
      <c r="H119" s="21">
        <v>0</v>
      </c>
      <c r="I119" s="21">
        <v>0</v>
      </c>
      <c r="J119" s="22">
        <v>8687</v>
      </c>
      <c r="K119" s="94"/>
      <c r="L119" s="95"/>
      <c r="M119" s="95"/>
    </row>
    <row r="120" spans="1:13" ht="20.100000000000001" customHeight="1" x14ac:dyDescent="0.35">
      <c r="A120" s="78" t="s">
        <v>44</v>
      </c>
      <c r="B120" s="21">
        <v>344</v>
      </c>
      <c r="C120" s="21">
        <v>0</v>
      </c>
      <c r="D120" s="21">
        <v>28824</v>
      </c>
      <c r="E120" s="21">
        <v>10807</v>
      </c>
      <c r="F120" s="21">
        <v>0</v>
      </c>
      <c r="G120" s="21">
        <v>0</v>
      </c>
      <c r="H120" s="21">
        <v>1069</v>
      </c>
      <c r="I120" s="21">
        <v>1</v>
      </c>
      <c r="J120" s="22">
        <v>41045</v>
      </c>
      <c r="K120" s="94"/>
      <c r="L120" s="95"/>
      <c r="M120" s="95"/>
    </row>
    <row r="121" spans="1:13" ht="20.100000000000001" customHeight="1" x14ac:dyDescent="0.35">
      <c r="A121" s="78" t="s">
        <v>93</v>
      </c>
      <c r="B121" s="21">
        <v>102</v>
      </c>
      <c r="C121" s="21">
        <v>128</v>
      </c>
      <c r="D121" s="21">
        <v>440</v>
      </c>
      <c r="E121" s="21">
        <v>8430</v>
      </c>
      <c r="F121" s="21">
        <v>0</v>
      </c>
      <c r="G121" s="21">
        <v>0</v>
      </c>
      <c r="H121" s="21">
        <v>0</v>
      </c>
      <c r="I121" s="21">
        <v>0</v>
      </c>
      <c r="J121" s="22">
        <v>9100</v>
      </c>
      <c r="K121" s="94"/>
      <c r="L121" s="95"/>
      <c r="M121" s="95"/>
    </row>
    <row r="122" spans="1:13" ht="20.100000000000001" customHeight="1" x14ac:dyDescent="0.35">
      <c r="A122" s="78" t="s">
        <v>94</v>
      </c>
      <c r="B122" s="21">
        <v>0</v>
      </c>
      <c r="C122" s="21">
        <v>0</v>
      </c>
      <c r="D122" s="21">
        <v>0</v>
      </c>
      <c r="E122" s="21">
        <v>193</v>
      </c>
      <c r="F122" s="21">
        <v>0</v>
      </c>
      <c r="G122" s="21">
        <v>51</v>
      </c>
      <c r="H122" s="21">
        <v>0</v>
      </c>
      <c r="I122" s="21">
        <v>0</v>
      </c>
      <c r="J122" s="22">
        <v>244</v>
      </c>
      <c r="K122" s="94"/>
      <c r="L122" s="95"/>
      <c r="M122" s="95"/>
    </row>
    <row r="123" spans="1:13" ht="20.100000000000001" customHeight="1" x14ac:dyDescent="0.35">
      <c r="A123" s="78" t="s">
        <v>95</v>
      </c>
      <c r="B123" s="21">
        <v>21.92</v>
      </c>
      <c r="C123" s="21">
        <v>15</v>
      </c>
      <c r="D123" s="21">
        <v>100</v>
      </c>
      <c r="E123" s="21">
        <v>6342.88</v>
      </c>
      <c r="F123" s="21">
        <v>0</v>
      </c>
      <c r="G123" s="21">
        <v>0</v>
      </c>
      <c r="H123" s="21">
        <v>0</v>
      </c>
      <c r="I123" s="21">
        <v>0</v>
      </c>
      <c r="J123" s="22">
        <v>6479.8</v>
      </c>
      <c r="K123" s="94"/>
      <c r="L123" s="95"/>
      <c r="M123" s="95"/>
    </row>
    <row r="124" spans="1:13" ht="20.100000000000001" customHeight="1" x14ac:dyDescent="0.35">
      <c r="A124" s="78" t="s">
        <v>96</v>
      </c>
      <c r="B124" s="21">
        <v>2</v>
      </c>
      <c r="C124" s="21">
        <v>0</v>
      </c>
      <c r="D124" s="21">
        <v>0</v>
      </c>
      <c r="E124" s="21">
        <v>5841</v>
      </c>
      <c r="F124" s="21">
        <v>0</v>
      </c>
      <c r="G124" s="21">
        <v>0</v>
      </c>
      <c r="H124" s="21">
        <v>100</v>
      </c>
      <c r="I124" s="21">
        <v>0</v>
      </c>
      <c r="J124" s="22">
        <v>5943</v>
      </c>
      <c r="K124" s="94"/>
      <c r="L124" s="95"/>
      <c r="M124" s="95"/>
    </row>
    <row r="125" spans="1:13" ht="20.100000000000001" customHeight="1" x14ac:dyDescent="0.35">
      <c r="A125" s="78" t="s">
        <v>97</v>
      </c>
      <c r="B125" s="21">
        <v>7</v>
      </c>
      <c r="C125" s="21">
        <v>0</v>
      </c>
      <c r="D125" s="21">
        <v>0</v>
      </c>
      <c r="E125" s="21">
        <v>3664</v>
      </c>
      <c r="F125" s="21">
        <v>299</v>
      </c>
      <c r="G125" s="21">
        <v>3</v>
      </c>
      <c r="H125" s="21">
        <v>203</v>
      </c>
      <c r="I125" s="21">
        <v>12</v>
      </c>
      <c r="J125" s="22">
        <v>4188</v>
      </c>
      <c r="K125" s="94"/>
      <c r="L125" s="95"/>
      <c r="M125" s="95"/>
    </row>
    <row r="126" spans="1:13" ht="20.100000000000001" customHeight="1" x14ac:dyDescent="0.35">
      <c r="A126" s="78" t="s">
        <v>98</v>
      </c>
      <c r="B126" s="21">
        <v>710</v>
      </c>
      <c r="C126" s="21">
        <v>0</v>
      </c>
      <c r="D126" s="21">
        <v>954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2">
        <v>1664</v>
      </c>
      <c r="K126" s="94"/>
      <c r="L126" s="95"/>
      <c r="M126" s="95"/>
    </row>
    <row r="127" spans="1:13" ht="20.100000000000001" customHeight="1" x14ac:dyDescent="0.35">
      <c r="A127" s="78" t="s">
        <v>99</v>
      </c>
      <c r="B127" s="21">
        <v>9</v>
      </c>
      <c r="C127" s="21">
        <v>12864</v>
      </c>
      <c r="D127" s="21">
        <v>178</v>
      </c>
      <c r="E127" s="21">
        <v>14563</v>
      </c>
      <c r="F127" s="21">
        <v>4688</v>
      </c>
      <c r="G127" s="21">
        <v>0</v>
      </c>
      <c r="H127" s="21">
        <v>0</v>
      </c>
      <c r="I127" s="21">
        <v>553</v>
      </c>
      <c r="J127" s="22">
        <v>32855</v>
      </c>
      <c r="K127" s="94"/>
      <c r="L127" s="95"/>
      <c r="M127" s="95"/>
    </row>
    <row r="128" spans="1:13" ht="20.100000000000001" customHeight="1" x14ac:dyDescent="0.35">
      <c r="A128" s="78" t="s">
        <v>100</v>
      </c>
      <c r="B128" s="21">
        <v>3038</v>
      </c>
      <c r="C128" s="21">
        <v>0</v>
      </c>
      <c r="D128" s="21">
        <v>0</v>
      </c>
      <c r="E128" s="21">
        <v>862</v>
      </c>
      <c r="F128" s="21">
        <v>0</v>
      </c>
      <c r="G128" s="21">
        <v>0</v>
      </c>
      <c r="H128" s="21">
        <v>0</v>
      </c>
      <c r="I128" s="21">
        <v>0</v>
      </c>
      <c r="J128" s="22">
        <v>3900</v>
      </c>
      <c r="K128" s="94"/>
      <c r="L128" s="95"/>
      <c r="M128" s="95"/>
    </row>
    <row r="129" spans="1:13" ht="20.100000000000001" customHeight="1" x14ac:dyDescent="0.35">
      <c r="A129" s="78" t="s">
        <v>45</v>
      </c>
      <c r="B129" s="21">
        <v>90403.7</v>
      </c>
      <c r="C129" s="21">
        <v>15577</v>
      </c>
      <c r="D129" s="21">
        <v>4125</v>
      </c>
      <c r="E129" s="21">
        <v>61222.5</v>
      </c>
      <c r="F129" s="21">
        <v>297454.59999999998</v>
      </c>
      <c r="G129" s="21">
        <v>73029.759999999995</v>
      </c>
      <c r="H129" s="21">
        <v>70952.899999999994</v>
      </c>
      <c r="I129" s="21">
        <v>16570.2</v>
      </c>
      <c r="J129" s="22">
        <v>629335.65999999992</v>
      </c>
      <c r="K129" s="94"/>
      <c r="L129" s="95"/>
      <c r="M129" s="95"/>
    </row>
    <row r="130" spans="1:13" ht="20.100000000000001" customHeight="1" x14ac:dyDescent="0.35">
      <c r="A130" s="78" t="s">
        <v>46</v>
      </c>
      <c r="B130" s="21">
        <v>1313.0900000000001</v>
      </c>
      <c r="C130" s="21">
        <v>91233.18</v>
      </c>
      <c r="D130" s="21">
        <v>1220.6100000000001</v>
      </c>
      <c r="E130" s="21">
        <v>9897.630000000001</v>
      </c>
      <c r="F130" s="21">
        <v>65002.770000000004</v>
      </c>
      <c r="G130" s="21">
        <v>5319.47</v>
      </c>
      <c r="H130" s="21">
        <v>8912.2000000000007</v>
      </c>
      <c r="I130" s="21">
        <v>41444.97</v>
      </c>
      <c r="J130" s="22">
        <v>224343.92</v>
      </c>
      <c r="K130" s="94"/>
      <c r="L130" s="95"/>
      <c r="M130" s="95"/>
    </row>
    <row r="131" spans="1:13" ht="20.100000000000001" customHeight="1" x14ac:dyDescent="0.35">
      <c r="A131" s="78" t="s">
        <v>47</v>
      </c>
      <c r="B131" s="21">
        <v>3160.56</v>
      </c>
      <c r="C131" s="21">
        <v>57339.02</v>
      </c>
      <c r="D131" s="21">
        <v>30823.17</v>
      </c>
      <c r="E131" s="21">
        <v>14306.72</v>
      </c>
      <c r="F131" s="21">
        <v>12748.12</v>
      </c>
      <c r="G131" s="21">
        <v>16241.050000000001</v>
      </c>
      <c r="H131" s="21">
        <v>19965.080000000002</v>
      </c>
      <c r="I131" s="21">
        <v>4772.04</v>
      </c>
      <c r="J131" s="22">
        <v>159355.75999999998</v>
      </c>
      <c r="K131" s="94"/>
      <c r="L131" s="95"/>
      <c r="M131" s="95"/>
    </row>
    <row r="132" spans="1:13" ht="20.100000000000001" customHeight="1" x14ac:dyDescent="0.35">
      <c r="A132" s="78" t="s">
        <v>48</v>
      </c>
      <c r="B132" s="21">
        <v>624</v>
      </c>
      <c r="C132" s="21">
        <v>0</v>
      </c>
      <c r="D132" s="21">
        <v>14703.289999999999</v>
      </c>
      <c r="E132" s="21">
        <v>0</v>
      </c>
      <c r="F132" s="21">
        <v>91.32</v>
      </c>
      <c r="G132" s="21">
        <v>16837.189999999999</v>
      </c>
      <c r="H132" s="21">
        <v>8372</v>
      </c>
      <c r="I132" s="21">
        <v>9078.1299999999992</v>
      </c>
      <c r="J132" s="22">
        <v>49705.929999999993</v>
      </c>
      <c r="K132" s="94"/>
      <c r="L132" s="95"/>
      <c r="M132" s="95"/>
    </row>
    <row r="133" spans="1:13" ht="20.100000000000001" customHeight="1" x14ac:dyDescent="0.35">
      <c r="A133" s="78" t="s">
        <v>49</v>
      </c>
      <c r="B133" s="21">
        <v>1588</v>
      </c>
      <c r="C133" s="21">
        <v>43741</v>
      </c>
      <c r="D133" s="21">
        <v>151</v>
      </c>
      <c r="E133" s="21">
        <v>3758</v>
      </c>
      <c r="F133" s="21">
        <v>63023</v>
      </c>
      <c r="G133" s="21">
        <v>2816</v>
      </c>
      <c r="H133" s="21">
        <v>226</v>
      </c>
      <c r="I133" s="21">
        <v>157131</v>
      </c>
      <c r="J133" s="22">
        <v>272434</v>
      </c>
      <c r="K133" s="94"/>
      <c r="L133" s="95"/>
      <c r="M133" s="95"/>
    </row>
    <row r="134" spans="1:13" ht="20.100000000000001" customHeight="1" x14ac:dyDescent="0.35">
      <c r="A134" s="78" t="s">
        <v>50</v>
      </c>
      <c r="B134" s="21">
        <v>3423.92</v>
      </c>
      <c r="C134" s="21">
        <v>32422</v>
      </c>
      <c r="D134" s="21">
        <v>51</v>
      </c>
      <c r="E134" s="21">
        <v>782</v>
      </c>
      <c r="F134" s="21">
        <v>83721</v>
      </c>
      <c r="G134" s="21">
        <v>0</v>
      </c>
      <c r="H134" s="21">
        <v>0</v>
      </c>
      <c r="I134" s="21">
        <v>910</v>
      </c>
      <c r="J134" s="22">
        <v>121309.92</v>
      </c>
      <c r="K134" s="94"/>
      <c r="L134" s="95"/>
      <c r="M134" s="95"/>
    </row>
    <row r="135" spans="1:13" ht="20.100000000000001" customHeight="1" x14ac:dyDescent="0.35">
      <c r="A135" s="78" t="s">
        <v>51</v>
      </c>
      <c r="B135" s="21">
        <v>23944</v>
      </c>
      <c r="C135" s="21">
        <v>59564</v>
      </c>
      <c r="D135" s="21">
        <v>74204</v>
      </c>
      <c r="E135" s="21">
        <v>152910</v>
      </c>
      <c r="F135" s="21">
        <v>83479</v>
      </c>
      <c r="G135" s="21">
        <v>42174</v>
      </c>
      <c r="H135" s="21">
        <v>95598</v>
      </c>
      <c r="I135" s="21">
        <v>10700</v>
      </c>
      <c r="J135" s="22">
        <v>542573</v>
      </c>
      <c r="K135" s="94"/>
      <c r="L135" s="95"/>
      <c r="M135" s="95"/>
    </row>
    <row r="136" spans="1:13" ht="20.100000000000001" customHeight="1" x14ac:dyDescent="0.35">
      <c r="A136" s="78" t="s">
        <v>52</v>
      </c>
      <c r="B136" s="21">
        <v>6</v>
      </c>
      <c r="C136" s="21">
        <v>35</v>
      </c>
      <c r="D136" s="21">
        <v>10</v>
      </c>
      <c r="E136" s="21">
        <v>0</v>
      </c>
      <c r="F136" s="21">
        <v>1111</v>
      </c>
      <c r="G136" s="21">
        <v>5025</v>
      </c>
      <c r="H136" s="21">
        <v>0</v>
      </c>
      <c r="I136" s="21">
        <v>86</v>
      </c>
      <c r="J136" s="22">
        <v>6273</v>
      </c>
      <c r="K136" s="94"/>
      <c r="L136" s="95"/>
      <c r="M136" s="95"/>
    </row>
    <row r="137" spans="1:13" ht="20.100000000000001" customHeight="1" x14ac:dyDescent="0.35">
      <c r="A137" s="78" t="s">
        <v>53</v>
      </c>
      <c r="B137" s="21">
        <v>9345</v>
      </c>
      <c r="C137" s="21">
        <v>17</v>
      </c>
      <c r="D137" s="21">
        <v>0</v>
      </c>
      <c r="E137" s="21">
        <v>55</v>
      </c>
      <c r="F137" s="21">
        <v>2395</v>
      </c>
      <c r="G137" s="21">
        <v>1</v>
      </c>
      <c r="H137" s="21">
        <v>0</v>
      </c>
      <c r="I137" s="21">
        <v>17579</v>
      </c>
      <c r="J137" s="22">
        <v>29392</v>
      </c>
      <c r="K137" s="94"/>
      <c r="L137" s="95"/>
      <c r="M137" s="95"/>
    </row>
    <row r="138" spans="1:13" ht="20.100000000000001" customHeight="1" x14ac:dyDescent="0.35">
      <c r="A138" s="78" t="s">
        <v>101</v>
      </c>
      <c r="B138" s="21">
        <v>1973.34</v>
      </c>
      <c r="C138" s="21">
        <v>1521.02</v>
      </c>
      <c r="D138" s="21">
        <v>419.17</v>
      </c>
      <c r="E138" s="21">
        <v>1443.3400000000001</v>
      </c>
      <c r="F138" s="21">
        <v>28111.279999999999</v>
      </c>
      <c r="G138" s="21">
        <v>0</v>
      </c>
      <c r="H138" s="21">
        <v>0</v>
      </c>
      <c r="I138" s="21">
        <v>1246.8499999999999</v>
      </c>
      <c r="J138" s="22">
        <v>34715</v>
      </c>
      <c r="K138" s="94"/>
      <c r="L138" s="95"/>
      <c r="M138" s="95"/>
    </row>
    <row r="139" spans="1:13" ht="20.100000000000001" customHeight="1" x14ac:dyDescent="0.35">
      <c r="A139" s="78" t="s">
        <v>102</v>
      </c>
      <c r="B139" s="21">
        <v>76.289999999999992</v>
      </c>
      <c r="C139" s="21">
        <v>139</v>
      </c>
      <c r="D139" s="21">
        <v>0</v>
      </c>
      <c r="E139" s="21">
        <v>1421.92</v>
      </c>
      <c r="F139" s="21">
        <v>2186.36</v>
      </c>
      <c r="G139" s="21">
        <v>0</v>
      </c>
      <c r="H139" s="21">
        <v>0</v>
      </c>
      <c r="I139" s="21">
        <v>41.43</v>
      </c>
      <c r="J139" s="22">
        <v>3865</v>
      </c>
      <c r="K139" s="94"/>
      <c r="L139" s="95"/>
      <c r="M139" s="95"/>
    </row>
    <row r="140" spans="1:13" ht="20.100000000000001" customHeight="1" x14ac:dyDescent="0.35">
      <c r="A140" s="78" t="s">
        <v>103</v>
      </c>
      <c r="B140" s="21">
        <v>1653.3</v>
      </c>
      <c r="C140" s="21">
        <v>90.31</v>
      </c>
      <c r="D140" s="21">
        <v>262</v>
      </c>
      <c r="E140" s="21">
        <v>82.06</v>
      </c>
      <c r="F140" s="21">
        <v>374.17</v>
      </c>
      <c r="G140" s="21">
        <v>2155.29</v>
      </c>
      <c r="H140" s="21">
        <v>0</v>
      </c>
      <c r="I140" s="21">
        <v>183</v>
      </c>
      <c r="J140" s="22">
        <v>4800.13</v>
      </c>
      <c r="K140" s="94"/>
      <c r="L140" s="95"/>
      <c r="M140" s="95"/>
    </row>
    <row r="141" spans="1:13" ht="20.100000000000001" customHeight="1" x14ac:dyDescent="0.35">
      <c r="A141" s="78" t="s">
        <v>104</v>
      </c>
      <c r="B141" s="21">
        <v>282</v>
      </c>
      <c r="C141" s="21">
        <v>30</v>
      </c>
      <c r="D141" s="21">
        <v>7</v>
      </c>
      <c r="E141" s="21">
        <v>1165</v>
      </c>
      <c r="F141" s="21">
        <v>1000</v>
      </c>
      <c r="G141" s="21">
        <v>104</v>
      </c>
      <c r="H141" s="21">
        <v>646</v>
      </c>
      <c r="I141" s="21">
        <v>1690</v>
      </c>
      <c r="J141" s="22">
        <v>4924</v>
      </c>
      <c r="K141" s="94"/>
      <c r="L141" s="95"/>
      <c r="M141" s="95"/>
    </row>
    <row r="142" spans="1:13" ht="20.100000000000001" customHeight="1" x14ac:dyDescent="0.35">
      <c r="A142" s="78" t="s">
        <v>105</v>
      </c>
      <c r="B142" s="21">
        <v>2123</v>
      </c>
      <c r="C142" s="21">
        <v>347</v>
      </c>
      <c r="D142" s="21">
        <v>3050</v>
      </c>
      <c r="E142" s="21">
        <v>0</v>
      </c>
      <c r="F142" s="21">
        <v>38901</v>
      </c>
      <c r="G142" s="21">
        <v>10168</v>
      </c>
      <c r="H142" s="21">
        <v>15563</v>
      </c>
      <c r="I142" s="21">
        <v>11766</v>
      </c>
      <c r="J142" s="22">
        <v>81918</v>
      </c>
      <c r="K142" s="94"/>
      <c r="L142" s="95"/>
      <c r="M142" s="95"/>
    </row>
    <row r="143" spans="1:13" ht="20.100000000000001" customHeight="1" x14ac:dyDescent="0.35">
      <c r="A143" s="78" t="s">
        <v>106</v>
      </c>
      <c r="B143" s="21">
        <v>2523</v>
      </c>
      <c r="C143" s="21">
        <v>3122</v>
      </c>
      <c r="D143" s="21">
        <v>19689</v>
      </c>
      <c r="E143" s="21">
        <v>15</v>
      </c>
      <c r="F143" s="21">
        <v>2216</v>
      </c>
      <c r="G143" s="21">
        <v>3131</v>
      </c>
      <c r="H143" s="21">
        <v>68</v>
      </c>
      <c r="I143" s="21">
        <v>1954</v>
      </c>
      <c r="J143" s="22">
        <v>32718</v>
      </c>
      <c r="K143" s="94"/>
      <c r="L143" s="95"/>
      <c r="M143" s="95"/>
    </row>
    <row r="144" spans="1:13" ht="20.100000000000001" customHeight="1" x14ac:dyDescent="0.35">
      <c r="A144" s="78" t="s">
        <v>107</v>
      </c>
      <c r="B144" s="21">
        <v>981</v>
      </c>
      <c r="C144" s="21">
        <v>180</v>
      </c>
      <c r="D144" s="21">
        <v>2787</v>
      </c>
      <c r="E144" s="21">
        <v>174</v>
      </c>
      <c r="F144" s="21">
        <v>20</v>
      </c>
      <c r="G144" s="21">
        <v>456</v>
      </c>
      <c r="H144" s="21">
        <v>133</v>
      </c>
      <c r="I144" s="21">
        <v>841</v>
      </c>
      <c r="J144" s="22">
        <v>5572</v>
      </c>
      <c r="K144" s="94"/>
      <c r="L144" s="95"/>
      <c r="M144" s="95"/>
    </row>
    <row r="145" spans="1:20" ht="20.100000000000001" customHeight="1" x14ac:dyDescent="0.35">
      <c r="A145" s="78" t="s">
        <v>108</v>
      </c>
      <c r="B145" s="21">
        <v>6121.98</v>
      </c>
      <c r="C145" s="21">
        <v>14311.92</v>
      </c>
      <c r="D145" s="21">
        <v>151.30000000000001</v>
      </c>
      <c r="E145" s="21">
        <v>22707.5</v>
      </c>
      <c r="F145" s="21">
        <v>7753.36</v>
      </c>
      <c r="G145" s="21">
        <v>207.49</v>
      </c>
      <c r="H145" s="21">
        <v>0</v>
      </c>
      <c r="I145" s="21">
        <v>4177.82</v>
      </c>
      <c r="J145" s="22">
        <v>55431.369999999995</v>
      </c>
      <c r="K145" s="94"/>
      <c r="L145" s="95"/>
      <c r="M145" s="95"/>
    </row>
    <row r="146" spans="1:20" ht="20.100000000000001" customHeight="1" x14ac:dyDescent="0.35">
      <c r="A146" s="78" t="s">
        <v>54</v>
      </c>
      <c r="B146" s="21">
        <v>88278.55</v>
      </c>
      <c r="C146" s="21">
        <v>132692.1</v>
      </c>
      <c r="D146" s="21">
        <v>4619547.6500000004</v>
      </c>
      <c r="E146" s="21">
        <v>343240.65</v>
      </c>
      <c r="F146" s="21">
        <v>184315.1</v>
      </c>
      <c r="G146" s="21">
        <v>265996.65000000002</v>
      </c>
      <c r="H146" s="21">
        <v>401023.75</v>
      </c>
      <c r="I146" s="21">
        <v>28510.031378</v>
      </c>
      <c r="J146" s="22">
        <v>6063604.4813780012</v>
      </c>
      <c r="K146" s="94"/>
      <c r="L146" s="95"/>
      <c r="M146" s="95"/>
    </row>
    <row r="147" spans="1:20" ht="20.100000000000001" customHeight="1" x14ac:dyDescent="0.35">
      <c r="A147" s="78" t="s">
        <v>55</v>
      </c>
      <c r="B147" s="21">
        <v>391536.2</v>
      </c>
      <c r="C147" s="21">
        <v>2524149.2000000002</v>
      </c>
      <c r="D147" s="21">
        <v>879474.6</v>
      </c>
      <c r="E147" s="21">
        <v>4752865.4000000004</v>
      </c>
      <c r="F147" s="21">
        <v>330801</v>
      </c>
      <c r="G147" s="21">
        <v>560417.4</v>
      </c>
      <c r="H147" s="21">
        <v>735041.4</v>
      </c>
      <c r="I147" s="21">
        <v>186001.6</v>
      </c>
      <c r="J147" s="22">
        <v>10360286.800000001</v>
      </c>
      <c r="K147" s="94"/>
      <c r="L147" s="95"/>
      <c r="M147" s="95"/>
    </row>
    <row r="148" spans="1:20" ht="20.100000000000001" customHeight="1" thickBot="1" x14ac:dyDescent="0.4">
      <c r="A148" s="109" t="s">
        <v>10</v>
      </c>
      <c r="B148" s="110">
        <f t="shared" ref="B148:J148" si="1">SUM(B86:B147)</f>
        <v>904556.04</v>
      </c>
      <c r="C148" s="110">
        <f t="shared" si="1"/>
        <v>8611363.379999999</v>
      </c>
      <c r="D148" s="110">
        <f t="shared" si="1"/>
        <v>6608487.7400000002</v>
      </c>
      <c r="E148" s="110">
        <f t="shared" si="1"/>
        <v>6504964.3799999999</v>
      </c>
      <c r="F148" s="110">
        <f t="shared" si="1"/>
        <v>1647093.3300000003</v>
      </c>
      <c r="G148" s="110">
        <f t="shared" si="1"/>
        <v>1408929.54</v>
      </c>
      <c r="H148" s="110">
        <f t="shared" si="1"/>
        <v>2712611.86</v>
      </c>
      <c r="I148" s="110">
        <f t="shared" si="1"/>
        <v>2570652.4713780005</v>
      </c>
      <c r="J148" s="111">
        <f t="shared" si="1"/>
        <v>25889023.564235143</v>
      </c>
      <c r="K148" s="94"/>
      <c r="L148" s="95"/>
      <c r="M148" s="95"/>
    </row>
    <row r="149" spans="1:20" s="83" customFormat="1" ht="14.25" customHeight="1" x14ac:dyDescent="0.2">
      <c r="A149" s="185" t="s">
        <v>254</v>
      </c>
      <c r="B149" s="194"/>
      <c r="C149" s="194"/>
      <c r="D149" s="194"/>
      <c r="E149" s="194"/>
      <c r="F149" s="192" t="s">
        <v>253</v>
      </c>
      <c r="G149" s="187"/>
      <c r="H149" s="194"/>
      <c r="I149" s="194"/>
      <c r="J149" s="194"/>
      <c r="K149" s="37"/>
      <c r="L149" s="37"/>
      <c r="M149" s="73"/>
      <c r="N149" s="93"/>
      <c r="O149" s="93"/>
      <c r="P149" s="93"/>
      <c r="Q149" s="93"/>
      <c r="R149" s="93"/>
      <c r="S149" s="91"/>
      <c r="T149" s="91"/>
    </row>
    <row r="150" spans="1:20" s="83" customFormat="1" ht="16.5" customHeight="1" x14ac:dyDescent="0.2">
      <c r="A150" s="185" t="s">
        <v>255</v>
      </c>
      <c r="B150" s="187"/>
      <c r="C150" s="187"/>
      <c r="D150" s="187"/>
      <c r="E150" s="187"/>
      <c r="F150" s="251"/>
      <c r="G150" s="251"/>
      <c r="H150" s="251"/>
      <c r="I150" s="251"/>
      <c r="J150" s="251"/>
      <c r="K150" s="91"/>
      <c r="L150" s="91"/>
      <c r="M150" s="73"/>
      <c r="N150" s="93"/>
      <c r="O150" s="93"/>
      <c r="P150" s="93"/>
      <c r="Q150" s="93"/>
      <c r="R150" s="93"/>
      <c r="S150" s="91"/>
      <c r="T150" s="91"/>
    </row>
    <row r="151" spans="1:20" s="83" customFormat="1" ht="26.25" customHeight="1" x14ac:dyDescent="0.2">
      <c r="A151" s="252" t="s">
        <v>256</v>
      </c>
      <c r="B151" s="252"/>
      <c r="C151" s="252"/>
      <c r="D151" s="252"/>
      <c r="E151" s="252"/>
      <c r="F151" s="251"/>
      <c r="G151" s="251"/>
      <c r="H151" s="251"/>
      <c r="I151" s="251"/>
      <c r="J151" s="251"/>
      <c r="K151" s="91"/>
      <c r="L151" s="91"/>
      <c r="M151" s="73"/>
      <c r="N151" s="93"/>
      <c r="O151" s="93"/>
      <c r="P151" s="93"/>
      <c r="Q151" s="93"/>
      <c r="R151" s="93"/>
      <c r="S151" s="91"/>
      <c r="T151" s="91"/>
    </row>
    <row r="152" spans="1:20" ht="12" customHeight="1" x14ac:dyDescent="0.35">
      <c r="A152" s="187"/>
      <c r="B152" s="193"/>
      <c r="C152" s="193"/>
      <c r="D152" s="193"/>
      <c r="E152" s="193"/>
      <c r="F152" s="193"/>
      <c r="G152" s="193"/>
      <c r="H152" s="193"/>
      <c r="I152" s="193"/>
      <c r="J152" s="193"/>
      <c r="K152" s="94"/>
      <c r="L152" s="95"/>
      <c r="M152" s="95"/>
    </row>
    <row r="153" spans="1:20" ht="21" x14ac:dyDescent="0.35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94"/>
      <c r="L153" s="95"/>
      <c r="M153" s="95"/>
    </row>
    <row r="154" spans="1:20" ht="21" x14ac:dyDescent="0.35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94"/>
      <c r="L154" s="95"/>
      <c r="M154" s="95"/>
    </row>
    <row r="155" spans="1:20" ht="21" x14ac:dyDescent="0.35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94"/>
      <c r="L155" s="95"/>
      <c r="M155" s="95"/>
    </row>
    <row r="156" spans="1:20" ht="21" x14ac:dyDescent="0.35">
      <c r="A156" s="240" t="s">
        <v>285</v>
      </c>
      <c r="B156" s="240"/>
      <c r="C156" s="240"/>
      <c r="D156" s="240"/>
      <c r="E156" s="240"/>
      <c r="F156" s="240"/>
      <c r="G156" s="240"/>
      <c r="H156" s="240"/>
      <c r="I156" s="240"/>
      <c r="J156" s="240"/>
      <c r="K156" s="94"/>
      <c r="L156" s="95"/>
      <c r="M156" s="95"/>
    </row>
    <row r="157" spans="1:20" ht="21" x14ac:dyDescent="0.35">
      <c r="A157" s="240" t="s">
        <v>87</v>
      </c>
      <c r="B157" s="240"/>
      <c r="C157" s="240"/>
      <c r="D157" s="240"/>
      <c r="E157" s="240"/>
      <c r="F157" s="240"/>
      <c r="G157" s="240"/>
      <c r="H157" s="240"/>
      <c r="I157" s="240"/>
      <c r="J157" s="240"/>
      <c r="K157" s="94"/>
      <c r="L157" s="95"/>
      <c r="M157" s="95"/>
    </row>
    <row r="158" spans="1:20" ht="21.75" thickBot="1" x14ac:dyDescent="0.4">
      <c r="A158" s="99"/>
      <c r="B158" s="85"/>
      <c r="C158" s="85"/>
      <c r="D158" s="85"/>
      <c r="E158" s="85"/>
      <c r="F158" s="85"/>
      <c r="G158" s="85"/>
      <c r="H158" s="85"/>
      <c r="I158" s="85"/>
      <c r="J158" s="85"/>
      <c r="K158" s="94"/>
      <c r="L158" s="95"/>
      <c r="M158" s="95"/>
    </row>
    <row r="159" spans="1:20" ht="19.5" customHeight="1" x14ac:dyDescent="0.35">
      <c r="A159" s="100" t="s">
        <v>1</v>
      </c>
      <c r="B159" s="101" t="s">
        <v>2</v>
      </c>
      <c r="C159" s="101" t="s">
        <v>3</v>
      </c>
      <c r="D159" s="101" t="s">
        <v>4</v>
      </c>
      <c r="E159" s="101" t="s">
        <v>5</v>
      </c>
      <c r="F159" s="101" t="s">
        <v>6</v>
      </c>
      <c r="G159" s="101" t="s">
        <v>7</v>
      </c>
      <c r="H159" s="101" t="s">
        <v>8</v>
      </c>
      <c r="I159" s="101" t="s">
        <v>9</v>
      </c>
      <c r="J159" s="102" t="s">
        <v>10</v>
      </c>
      <c r="K159" s="94"/>
      <c r="L159" s="95"/>
      <c r="M159" s="95"/>
    </row>
    <row r="160" spans="1:20" ht="20.100000000000001" customHeight="1" x14ac:dyDescent="0.35">
      <c r="A160" s="78" t="s">
        <v>284</v>
      </c>
      <c r="B160" s="21">
        <v>155598.34776162961</v>
      </c>
      <c r="C160" s="21">
        <v>7341146.8449488562</v>
      </c>
      <c r="D160" s="21">
        <v>3622378.162842588</v>
      </c>
      <c r="E160" s="21">
        <v>2607031</v>
      </c>
      <c r="F160" s="21">
        <v>199851</v>
      </c>
      <c r="G160" s="21">
        <v>0</v>
      </c>
      <c r="H160" s="21">
        <v>535745.37857210042</v>
      </c>
      <c r="I160" s="21">
        <v>288249.69022822951</v>
      </c>
      <c r="J160" s="22">
        <v>14750000.424353404</v>
      </c>
      <c r="K160" s="94"/>
      <c r="L160" s="95"/>
      <c r="M160" s="95"/>
    </row>
    <row r="161" spans="1:13" ht="20.100000000000001" customHeight="1" x14ac:dyDescent="0.35">
      <c r="A161" s="78" t="s">
        <v>12</v>
      </c>
      <c r="B161" s="21">
        <v>111822</v>
      </c>
      <c r="C161" s="21">
        <v>61666.51</v>
      </c>
      <c r="D161" s="21">
        <v>141137</v>
      </c>
      <c r="E161" s="21">
        <v>48556</v>
      </c>
      <c r="F161" s="21">
        <v>98984</v>
      </c>
      <c r="G161" s="21">
        <v>107835</v>
      </c>
      <c r="H161" s="21">
        <v>768274</v>
      </c>
      <c r="I161" s="21">
        <v>46764</v>
      </c>
      <c r="J161" s="22">
        <v>1385038.51</v>
      </c>
      <c r="K161" s="94"/>
      <c r="L161" s="95"/>
      <c r="M161" s="95"/>
    </row>
    <row r="162" spans="1:13" ht="20.100000000000001" customHeight="1" x14ac:dyDescent="0.35">
      <c r="A162" s="78" t="s">
        <v>13</v>
      </c>
      <c r="B162" s="21">
        <v>0</v>
      </c>
      <c r="C162" s="21">
        <v>0</v>
      </c>
      <c r="D162" s="21">
        <v>60</v>
      </c>
      <c r="E162" s="21">
        <v>517</v>
      </c>
      <c r="F162" s="21">
        <v>0</v>
      </c>
      <c r="G162" s="21">
        <v>1199</v>
      </c>
      <c r="H162" s="21">
        <v>3167</v>
      </c>
      <c r="I162" s="21">
        <v>0</v>
      </c>
      <c r="J162" s="22">
        <v>4943</v>
      </c>
      <c r="K162" s="94"/>
      <c r="L162" s="95"/>
      <c r="M162" s="95"/>
    </row>
    <row r="163" spans="1:13" ht="20.100000000000001" customHeight="1" x14ac:dyDescent="0.35">
      <c r="A163" s="78" t="s">
        <v>57</v>
      </c>
      <c r="B163" s="79">
        <v>5107.4148000000005</v>
      </c>
      <c r="C163" s="79">
        <v>482122.73079999996</v>
      </c>
      <c r="D163" s="79">
        <v>16303</v>
      </c>
      <c r="E163" s="79">
        <v>408.21839999999997</v>
      </c>
      <c r="F163" s="79">
        <v>50790.376000000004</v>
      </c>
      <c r="G163" s="79">
        <v>14479.863600000001</v>
      </c>
      <c r="H163" s="79">
        <v>27209.592000000001</v>
      </c>
      <c r="I163" s="79">
        <v>97003.602799999993</v>
      </c>
      <c r="J163" s="80">
        <v>693424.79839999997</v>
      </c>
      <c r="K163" s="94"/>
      <c r="L163" s="95"/>
      <c r="M163" s="95"/>
    </row>
    <row r="164" spans="1:13" ht="20.100000000000001" customHeight="1" x14ac:dyDescent="0.25">
      <c r="A164" s="78" t="s">
        <v>15</v>
      </c>
      <c r="B164" s="21">
        <v>652.89</v>
      </c>
      <c r="C164" s="21">
        <v>1698.8240000000001</v>
      </c>
      <c r="D164" s="21">
        <v>23939.991399999999</v>
      </c>
      <c r="E164" s="21">
        <v>59</v>
      </c>
      <c r="F164" s="21">
        <v>0</v>
      </c>
      <c r="G164" s="21">
        <v>48.92</v>
      </c>
      <c r="H164" s="21">
        <v>110593.2558</v>
      </c>
      <c r="I164" s="21">
        <v>10798.48</v>
      </c>
      <c r="J164" s="22">
        <v>147791.36120000001</v>
      </c>
      <c r="L164" s="95"/>
      <c r="M164" s="95"/>
    </row>
    <row r="165" spans="1:13" ht="20.100000000000001" customHeight="1" x14ac:dyDescent="0.25">
      <c r="A165" s="78" t="s">
        <v>16</v>
      </c>
      <c r="B165" s="21">
        <v>11696</v>
      </c>
      <c r="C165" s="21">
        <v>2416</v>
      </c>
      <c r="D165" s="21">
        <v>5628</v>
      </c>
      <c r="E165" s="21">
        <v>20009</v>
      </c>
      <c r="F165" s="21">
        <v>33918</v>
      </c>
      <c r="G165" s="21">
        <v>39322</v>
      </c>
      <c r="H165" s="21">
        <v>344998</v>
      </c>
      <c r="I165" s="21">
        <v>15874</v>
      </c>
      <c r="J165" s="22">
        <v>473861</v>
      </c>
      <c r="L165" s="95"/>
      <c r="M165" s="95"/>
    </row>
    <row r="166" spans="1:13" ht="20.100000000000001" customHeight="1" x14ac:dyDescent="0.25">
      <c r="A166" s="78" t="s">
        <v>17</v>
      </c>
      <c r="B166" s="21">
        <v>1776</v>
      </c>
      <c r="C166" s="21">
        <v>1183</v>
      </c>
      <c r="D166" s="21">
        <v>7600</v>
      </c>
      <c r="E166" s="21">
        <v>1048</v>
      </c>
      <c r="F166" s="21">
        <v>4589</v>
      </c>
      <c r="G166" s="21">
        <v>79856</v>
      </c>
      <c r="H166" s="21">
        <v>201126</v>
      </c>
      <c r="I166" s="21">
        <v>81937</v>
      </c>
      <c r="J166" s="22">
        <v>379115</v>
      </c>
      <c r="L166" s="95"/>
      <c r="M166" s="95"/>
    </row>
    <row r="167" spans="1:13" ht="20.100000000000001" customHeight="1" x14ac:dyDescent="0.25">
      <c r="A167" s="78" t="s">
        <v>18</v>
      </c>
      <c r="B167" s="21">
        <v>3830</v>
      </c>
      <c r="C167" s="21">
        <v>0</v>
      </c>
      <c r="D167" s="21">
        <v>2711</v>
      </c>
      <c r="E167" s="21">
        <v>0</v>
      </c>
      <c r="F167" s="21">
        <v>120</v>
      </c>
      <c r="G167" s="21">
        <v>2327.5500000000002</v>
      </c>
      <c r="H167" s="21">
        <v>4673.2</v>
      </c>
      <c r="I167" s="21">
        <v>2696</v>
      </c>
      <c r="J167" s="22">
        <v>16357.75</v>
      </c>
      <c r="L167" s="95"/>
      <c r="M167" s="95"/>
    </row>
    <row r="168" spans="1:13" ht="20.100000000000001" customHeight="1" x14ac:dyDescent="0.25">
      <c r="A168" s="78" t="s">
        <v>19</v>
      </c>
      <c r="B168" s="21">
        <v>6600.6</v>
      </c>
      <c r="C168" s="21">
        <v>6791.2</v>
      </c>
      <c r="D168" s="21">
        <v>20621.599999999999</v>
      </c>
      <c r="E168" s="21">
        <v>1256.72</v>
      </c>
      <c r="F168" s="21">
        <v>43126.6</v>
      </c>
      <c r="G168" s="21">
        <v>119772.58</v>
      </c>
      <c r="H168" s="21">
        <v>311350.59999999998</v>
      </c>
      <c r="I168" s="21">
        <v>4378.1000000000004</v>
      </c>
      <c r="J168" s="22">
        <v>513897.99999999994</v>
      </c>
      <c r="L168" s="95"/>
      <c r="M168" s="95"/>
    </row>
    <row r="169" spans="1:13" ht="20.100000000000001" customHeight="1" x14ac:dyDescent="0.25">
      <c r="A169" s="78" t="s">
        <v>90</v>
      </c>
      <c r="B169" s="21">
        <v>102649.55</v>
      </c>
      <c r="C169" s="21">
        <v>0</v>
      </c>
      <c r="D169" s="21">
        <v>195</v>
      </c>
      <c r="E169" s="21">
        <v>22087.45</v>
      </c>
      <c r="F169" s="21">
        <v>0</v>
      </c>
      <c r="G169" s="21">
        <v>0</v>
      </c>
      <c r="H169" s="21">
        <v>1695</v>
      </c>
      <c r="I169" s="21">
        <v>0</v>
      </c>
      <c r="J169" s="22">
        <v>126627</v>
      </c>
      <c r="L169" s="95"/>
      <c r="M169" s="95"/>
    </row>
    <row r="170" spans="1:13" ht="20.100000000000001" customHeight="1" x14ac:dyDescent="0.25">
      <c r="A170" s="78" t="s">
        <v>20</v>
      </c>
      <c r="B170" s="21">
        <v>253785.33818364274</v>
      </c>
      <c r="C170" s="21">
        <v>212698.2</v>
      </c>
      <c r="D170" s="21">
        <v>11810.290476190476</v>
      </c>
      <c r="E170" s="21">
        <v>295726</v>
      </c>
      <c r="F170" s="21">
        <v>54244</v>
      </c>
      <c r="G170" s="21">
        <v>67659.009891304348</v>
      </c>
      <c r="H170" s="21">
        <v>418034.53368289641</v>
      </c>
      <c r="I170" s="21">
        <v>58258.581250000003</v>
      </c>
      <c r="J170" s="22">
        <v>1372215.9534840339</v>
      </c>
      <c r="L170" s="95"/>
      <c r="M170" s="95"/>
    </row>
    <row r="171" spans="1:13" ht="20.100000000000001" customHeight="1" x14ac:dyDescent="0.25">
      <c r="A171" s="78" t="s">
        <v>21</v>
      </c>
      <c r="B171" s="21">
        <v>8380</v>
      </c>
      <c r="C171" s="21">
        <v>139822</v>
      </c>
      <c r="D171" s="21">
        <v>3266</v>
      </c>
      <c r="E171" s="21">
        <v>19396</v>
      </c>
      <c r="F171" s="21">
        <v>168282</v>
      </c>
      <c r="G171" s="21">
        <v>122977</v>
      </c>
      <c r="H171" s="21">
        <v>88</v>
      </c>
      <c r="I171" s="21">
        <v>355229</v>
      </c>
      <c r="J171" s="22">
        <v>817440</v>
      </c>
      <c r="L171" s="95"/>
      <c r="M171" s="95"/>
    </row>
    <row r="172" spans="1:13" ht="20.100000000000001" customHeight="1" x14ac:dyDescent="0.25">
      <c r="A172" s="78" t="s">
        <v>22</v>
      </c>
      <c r="B172" s="21">
        <v>0</v>
      </c>
      <c r="C172" s="21">
        <v>0</v>
      </c>
      <c r="D172" s="21">
        <v>0</v>
      </c>
      <c r="E172" s="21">
        <v>1978153</v>
      </c>
      <c r="F172" s="21">
        <v>16824</v>
      </c>
      <c r="G172" s="21">
        <v>16000</v>
      </c>
      <c r="H172" s="21">
        <v>26625</v>
      </c>
      <c r="I172" s="21">
        <v>0</v>
      </c>
      <c r="J172" s="22">
        <v>2037602</v>
      </c>
      <c r="L172" s="95"/>
      <c r="M172" s="95"/>
    </row>
    <row r="173" spans="1:13" ht="20.100000000000001" customHeight="1" x14ac:dyDescent="0.25">
      <c r="A173" s="78" t="s">
        <v>23</v>
      </c>
      <c r="B173" s="21">
        <v>58903.85</v>
      </c>
      <c r="C173" s="21">
        <v>418928.51</v>
      </c>
      <c r="D173" s="21">
        <v>10670.14</v>
      </c>
      <c r="E173" s="21">
        <v>80413.600000000006</v>
      </c>
      <c r="F173" s="21">
        <v>154030.5</v>
      </c>
      <c r="G173" s="21">
        <v>170563.4</v>
      </c>
      <c r="H173" s="21">
        <v>6197</v>
      </c>
      <c r="I173" s="21">
        <v>208239</v>
      </c>
      <c r="J173" s="22">
        <v>1107946</v>
      </c>
      <c r="L173" s="95"/>
      <c r="M173" s="95"/>
    </row>
    <row r="174" spans="1:13" ht="20.100000000000001" customHeight="1" x14ac:dyDescent="0.25">
      <c r="A174" s="78" t="s">
        <v>24</v>
      </c>
      <c r="B174" s="21">
        <v>930476.94</v>
      </c>
      <c r="C174" s="21">
        <v>513616.52</v>
      </c>
      <c r="D174" s="21">
        <v>490063.35999999999</v>
      </c>
      <c r="E174" s="21">
        <v>1019079.3</v>
      </c>
      <c r="F174" s="21">
        <v>255549.68</v>
      </c>
      <c r="G174" s="21">
        <v>139293.13</v>
      </c>
      <c r="H174" s="21">
        <v>301140.96999999997</v>
      </c>
      <c r="I174" s="21">
        <v>239824.1</v>
      </c>
      <c r="J174" s="22">
        <v>3889044.0000000005</v>
      </c>
      <c r="L174" s="95"/>
      <c r="M174" s="95"/>
    </row>
    <row r="175" spans="1:13" ht="20.100000000000001" customHeight="1" x14ac:dyDescent="0.25">
      <c r="A175" s="78" t="s">
        <v>91</v>
      </c>
      <c r="B175" s="21">
        <v>0</v>
      </c>
      <c r="C175" s="21">
        <v>14905</v>
      </c>
      <c r="D175" s="21">
        <v>36</v>
      </c>
      <c r="E175" s="21">
        <v>40</v>
      </c>
      <c r="F175" s="21">
        <v>6325</v>
      </c>
      <c r="G175" s="21">
        <v>3630</v>
      </c>
      <c r="H175" s="21">
        <v>0</v>
      </c>
      <c r="I175" s="21">
        <v>13608</v>
      </c>
      <c r="J175" s="22">
        <v>38544</v>
      </c>
      <c r="L175" s="95"/>
      <c r="M175" s="95"/>
    </row>
    <row r="176" spans="1:13" ht="20.100000000000001" customHeight="1" x14ac:dyDescent="0.25">
      <c r="A176" s="78" t="s">
        <v>25</v>
      </c>
      <c r="B176" s="21">
        <v>253987.91</v>
      </c>
      <c r="C176" s="21">
        <v>89970.959999999992</v>
      </c>
      <c r="D176" s="21">
        <v>179797.79</v>
      </c>
      <c r="E176" s="21">
        <v>136786.44</v>
      </c>
      <c r="F176" s="21">
        <v>108654.83</v>
      </c>
      <c r="G176" s="21">
        <v>87269.35</v>
      </c>
      <c r="H176" s="21">
        <v>259137.27</v>
      </c>
      <c r="I176" s="21">
        <v>74039</v>
      </c>
      <c r="J176" s="22">
        <v>1189643.55</v>
      </c>
      <c r="L176" s="95"/>
      <c r="M176" s="95"/>
    </row>
    <row r="177" spans="1:13" ht="20.100000000000001" customHeight="1" x14ac:dyDescent="0.25">
      <c r="A177" s="78" t="s">
        <v>26</v>
      </c>
      <c r="B177" s="21">
        <v>0</v>
      </c>
      <c r="C177" s="21">
        <v>0</v>
      </c>
      <c r="D177" s="21">
        <v>0</v>
      </c>
      <c r="E177" s="21">
        <v>66646.880000000005</v>
      </c>
      <c r="F177" s="21">
        <v>0</v>
      </c>
      <c r="G177" s="21">
        <v>0</v>
      </c>
      <c r="H177" s="21">
        <v>0</v>
      </c>
      <c r="I177" s="21">
        <v>0</v>
      </c>
      <c r="J177" s="22">
        <v>66646.880000000005</v>
      </c>
      <c r="L177" s="95"/>
      <c r="M177" s="95"/>
    </row>
    <row r="178" spans="1:13" ht="20.100000000000001" customHeight="1" x14ac:dyDescent="0.25">
      <c r="A178" s="78" t="s">
        <v>27</v>
      </c>
      <c r="B178" s="21">
        <v>58978.32</v>
      </c>
      <c r="C178" s="21">
        <v>119347.48</v>
      </c>
      <c r="D178" s="21">
        <v>29524.739999999998</v>
      </c>
      <c r="E178" s="21">
        <v>73016.320000000007</v>
      </c>
      <c r="F178" s="21">
        <v>238080.04</v>
      </c>
      <c r="G178" s="21">
        <v>201419.06</v>
      </c>
      <c r="H178" s="21">
        <v>192262.8</v>
      </c>
      <c r="I178" s="21">
        <v>266891.54000000004</v>
      </c>
      <c r="J178" s="22">
        <v>1179520.3</v>
      </c>
      <c r="L178" s="95"/>
      <c r="M178" s="95"/>
    </row>
    <row r="179" spans="1:13" ht="20.100000000000001" customHeight="1" x14ac:dyDescent="0.25">
      <c r="A179" s="78" t="s">
        <v>28</v>
      </c>
      <c r="B179" s="21">
        <v>51127.82</v>
      </c>
      <c r="C179" s="21">
        <v>7403.38</v>
      </c>
      <c r="D179" s="21">
        <v>10861.99</v>
      </c>
      <c r="E179" s="21">
        <v>81757.399999999994</v>
      </c>
      <c r="F179" s="21">
        <v>18616.96</v>
      </c>
      <c r="G179" s="21">
        <v>192204.09999999998</v>
      </c>
      <c r="H179" s="21">
        <v>191176.66</v>
      </c>
      <c r="I179" s="21">
        <v>6569.3600000000006</v>
      </c>
      <c r="J179" s="22">
        <v>559717.66999999993</v>
      </c>
      <c r="L179" s="95"/>
      <c r="M179" s="95"/>
    </row>
    <row r="180" spans="1:13" ht="20.100000000000001" customHeight="1" x14ac:dyDescent="0.35">
      <c r="A180" s="78" t="s">
        <v>29</v>
      </c>
      <c r="B180" s="21">
        <v>183205.12</v>
      </c>
      <c r="C180" s="21">
        <v>30</v>
      </c>
      <c r="D180" s="21">
        <v>142733.35999999999</v>
      </c>
      <c r="E180" s="21">
        <v>291349.15999999997</v>
      </c>
      <c r="F180" s="21">
        <v>178144.04</v>
      </c>
      <c r="G180" s="21">
        <v>43929.72</v>
      </c>
      <c r="H180" s="21">
        <v>797340.6</v>
      </c>
      <c r="I180" s="21">
        <v>1169</v>
      </c>
      <c r="J180" s="22">
        <v>1637901</v>
      </c>
      <c r="K180" s="94"/>
      <c r="L180" s="95"/>
      <c r="M180" s="95"/>
    </row>
    <row r="181" spans="1:13" ht="20.100000000000001" customHeight="1" x14ac:dyDescent="0.35">
      <c r="A181" s="78" t="s">
        <v>30</v>
      </c>
      <c r="B181" s="21">
        <v>20850.400000000001</v>
      </c>
      <c r="C181" s="21">
        <v>809.54</v>
      </c>
      <c r="D181" s="21">
        <v>1153</v>
      </c>
      <c r="E181" s="21">
        <v>88428.74</v>
      </c>
      <c r="F181" s="21">
        <v>156136.78</v>
      </c>
      <c r="G181" s="21">
        <v>13839</v>
      </c>
      <c r="H181" s="21">
        <v>4400</v>
      </c>
      <c r="I181" s="21">
        <v>2548.54</v>
      </c>
      <c r="J181" s="22">
        <v>288166</v>
      </c>
      <c r="K181" s="94"/>
      <c r="L181" s="95"/>
      <c r="M181" s="95"/>
    </row>
    <row r="182" spans="1:13" ht="20.100000000000001" customHeight="1" x14ac:dyDescent="0.35">
      <c r="A182" s="78" t="s">
        <v>58</v>
      </c>
      <c r="B182" s="21">
        <v>3384.23</v>
      </c>
      <c r="C182" s="21">
        <v>155</v>
      </c>
      <c r="D182" s="21">
        <v>2</v>
      </c>
      <c r="E182" s="21">
        <v>85462.35</v>
      </c>
      <c r="F182" s="21">
        <v>1965.82</v>
      </c>
      <c r="G182" s="21">
        <v>44</v>
      </c>
      <c r="H182" s="21">
        <v>297</v>
      </c>
      <c r="I182" s="21">
        <v>161</v>
      </c>
      <c r="J182" s="22">
        <v>91471.400000000009</v>
      </c>
      <c r="K182" s="94"/>
      <c r="L182" s="95"/>
      <c r="M182" s="95"/>
    </row>
    <row r="183" spans="1:13" ht="20.100000000000001" customHeight="1" x14ac:dyDescent="0.35">
      <c r="A183" s="78" t="s">
        <v>59</v>
      </c>
      <c r="B183" s="21">
        <v>65</v>
      </c>
      <c r="C183" s="21">
        <v>3</v>
      </c>
      <c r="D183" s="21">
        <v>0</v>
      </c>
      <c r="E183" s="21">
        <v>22423</v>
      </c>
      <c r="F183" s="21">
        <v>3908</v>
      </c>
      <c r="G183" s="21">
        <v>77</v>
      </c>
      <c r="H183" s="21">
        <v>75</v>
      </c>
      <c r="I183" s="21">
        <v>24</v>
      </c>
      <c r="J183" s="22">
        <v>26575</v>
      </c>
      <c r="K183" s="94"/>
      <c r="L183" s="95"/>
      <c r="M183" s="95"/>
    </row>
    <row r="184" spans="1:13" ht="20.100000000000001" customHeight="1" x14ac:dyDescent="0.35">
      <c r="A184" s="78" t="s">
        <v>60</v>
      </c>
      <c r="B184" s="21">
        <v>602</v>
      </c>
      <c r="C184" s="21">
        <v>0</v>
      </c>
      <c r="D184" s="21">
        <v>0</v>
      </c>
      <c r="E184" s="21">
        <v>794835.7</v>
      </c>
      <c r="F184" s="21">
        <v>2284</v>
      </c>
      <c r="G184" s="21">
        <v>1737</v>
      </c>
      <c r="H184" s="21">
        <v>105</v>
      </c>
      <c r="I184" s="21">
        <v>829</v>
      </c>
      <c r="J184" s="22">
        <v>800392.7</v>
      </c>
      <c r="K184" s="94"/>
      <c r="L184" s="95"/>
      <c r="M184" s="95"/>
    </row>
    <row r="185" spans="1:13" ht="20.100000000000001" customHeight="1" x14ac:dyDescent="0.35">
      <c r="A185" s="78" t="s">
        <v>34</v>
      </c>
      <c r="B185" s="21">
        <v>5416</v>
      </c>
      <c r="C185" s="21">
        <v>428.62</v>
      </c>
      <c r="D185" s="21">
        <v>60865.8</v>
      </c>
      <c r="E185" s="21">
        <v>935</v>
      </c>
      <c r="F185" s="21">
        <v>583938.29</v>
      </c>
      <c r="G185" s="21">
        <v>4275</v>
      </c>
      <c r="H185" s="21">
        <v>37104</v>
      </c>
      <c r="I185" s="21">
        <v>2300.9899999999998</v>
      </c>
      <c r="J185" s="22">
        <v>695263.70000000007</v>
      </c>
      <c r="K185" s="94"/>
      <c r="L185" s="95"/>
      <c r="M185" s="95"/>
    </row>
    <row r="186" spans="1:13" ht="20.100000000000001" customHeight="1" x14ac:dyDescent="0.35">
      <c r="A186" s="78" t="s">
        <v>84</v>
      </c>
      <c r="B186" s="21">
        <v>10305.700000000001</v>
      </c>
      <c r="C186" s="21">
        <v>59.48</v>
      </c>
      <c r="D186" s="21">
        <v>7204</v>
      </c>
      <c r="E186" s="21">
        <v>84290.1</v>
      </c>
      <c r="F186" s="21">
        <v>233380.24</v>
      </c>
      <c r="G186" s="21">
        <v>0</v>
      </c>
      <c r="H186" s="21">
        <v>1429.94</v>
      </c>
      <c r="I186" s="21">
        <v>6771.34</v>
      </c>
      <c r="J186" s="22">
        <v>343440.80000000005</v>
      </c>
      <c r="K186" s="94"/>
      <c r="L186" s="95"/>
      <c r="M186" s="95"/>
    </row>
    <row r="187" spans="1:13" ht="20.100000000000001" customHeight="1" x14ac:dyDescent="0.35">
      <c r="A187" s="78" t="s">
        <v>36</v>
      </c>
      <c r="B187" s="21">
        <v>0</v>
      </c>
      <c r="C187" s="21">
        <v>3</v>
      </c>
      <c r="D187" s="21">
        <v>0</v>
      </c>
      <c r="E187" s="21">
        <v>1263942.1499999999</v>
      </c>
      <c r="F187" s="21">
        <v>15478.85</v>
      </c>
      <c r="G187" s="21">
        <v>17484</v>
      </c>
      <c r="H187" s="21">
        <v>7231</v>
      </c>
      <c r="I187" s="21">
        <v>24</v>
      </c>
      <c r="J187" s="22">
        <v>1304163</v>
      </c>
      <c r="K187" s="94"/>
      <c r="L187" s="95"/>
      <c r="M187" s="95"/>
    </row>
    <row r="188" spans="1:13" ht="20.100000000000001" customHeight="1" x14ac:dyDescent="0.35">
      <c r="A188" s="78" t="s">
        <v>37</v>
      </c>
      <c r="B188" s="21">
        <v>24</v>
      </c>
      <c r="C188" s="21">
        <v>7</v>
      </c>
      <c r="D188" s="21">
        <v>0</v>
      </c>
      <c r="E188" s="21">
        <v>225556.45</v>
      </c>
      <c r="F188" s="21">
        <v>3258</v>
      </c>
      <c r="G188" s="21">
        <v>27.3</v>
      </c>
      <c r="H188" s="21">
        <v>3659</v>
      </c>
      <c r="I188" s="21">
        <v>173</v>
      </c>
      <c r="J188" s="22">
        <v>232704.75</v>
      </c>
      <c r="K188" s="94"/>
      <c r="L188" s="95"/>
      <c r="M188" s="95"/>
    </row>
    <row r="189" spans="1:13" ht="20.100000000000001" customHeight="1" x14ac:dyDescent="0.35">
      <c r="A189" s="78" t="s">
        <v>38</v>
      </c>
      <c r="B189" s="21">
        <v>8856.119999999999</v>
      </c>
      <c r="C189" s="21">
        <v>0</v>
      </c>
      <c r="D189" s="21">
        <v>0</v>
      </c>
      <c r="E189" s="21">
        <v>38113.880000000005</v>
      </c>
      <c r="F189" s="21">
        <v>180</v>
      </c>
      <c r="G189" s="21">
        <v>1</v>
      </c>
      <c r="H189" s="21">
        <v>0</v>
      </c>
      <c r="I189" s="21">
        <v>454</v>
      </c>
      <c r="J189" s="22">
        <v>47605</v>
      </c>
      <c r="K189" s="94"/>
      <c r="L189" s="95"/>
      <c r="M189" s="95"/>
    </row>
    <row r="190" spans="1:13" ht="20.100000000000001" customHeight="1" x14ac:dyDescent="0.35">
      <c r="A190" s="78" t="s">
        <v>39</v>
      </c>
      <c r="B190" s="21">
        <v>0</v>
      </c>
      <c r="C190" s="21">
        <v>0</v>
      </c>
      <c r="D190" s="21">
        <v>0</v>
      </c>
      <c r="E190" s="21">
        <v>79955.25</v>
      </c>
      <c r="F190" s="21">
        <v>6</v>
      </c>
      <c r="G190" s="21">
        <v>0</v>
      </c>
      <c r="H190" s="21">
        <v>0</v>
      </c>
      <c r="I190" s="21">
        <v>0</v>
      </c>
      <c r="J190" s="22">
        <v>79961.25</v>
      </c>
      <c r="K190" s="94"/>
      <c r="L190" s="95"/>
      <c r="M190" s="95"/>
    </row>
    <row r="191" spans="1:13" ht="20.100000000000001" customHeight="1" x14ac:dyDescent="0.35">
      <c r="A191" s="78" t="s">
        <v>40</v>
      </c>
      <c r="B191" s="21">
        <v>0</v>
      </c>
      <c r="C191" s="21">
        <v>0</v>
      </c>
      <c r="D191" s="21">
        <v>0</v>
      </c>
      <c r="E191" s="21">
        <v>33344.5</v>
      </c>
      <c r="F191" s="21">
        <v>0</v>
      </c>
      <c r="G191" s="21">
        <v>0</v>
      </c>
      <c r="H191" s="21">
        <v>0</v>
      </c>
      <c r="I191" s="21">
        <v>0</v>
      </c>
      <c r="J191" s="22">
        <v>33344.5</v>
      </c>
      <c r="K191" s="94"/>
      <c r="L191" s="95"/>
      <c r="M191" s="95"/>
    </row>
    <row r="192" spans="1:13" ht="20.100000000000001" customHeight="1" x14ac:dyDescent="0.35">
      <c r="A192" s="78" t="s">
        <v>41</v>
      </c>
      <c r="B192" s="21">
        <v>35042.92</v>
      </c>
      <c r="C192" s="21">
        <v>979.25</v>
      </c>
      <c r="D192" s="21">
        <v>5755.48</v>
      </c>
      <c r="E192" s="21">
        <v>6455.68</v>
      </c>
      <c r="F192" s="21">
        <v>15558.72</v>
      </c>
      <c r="G192" s="21">
        <v>28933.56</v>
      </c>
      <c r="H192" s="21">
        <v>59646.89</v>
      </c>
      <c r="I192" s="21">
        <v>44580.479999999996</v>
      </c>
      <c r="J192" s="22">
        <v>196952.97999999998</v>
      </c>
      <c r="K192" s="94"/>
      <c r="L192" s="95"/>
      <c r="M192" s="95"/>
    </row>
    <row r="193" spans="1:13" ht="20.100000000000001" customHeight="1" x14ac:dyDescent="0.35">
      <c r="A193" s="78" t="s">
        <v>43</v>
      </c>
      <c r="B193" s="21">
        <v>10405.799999999999</v>
      </c>
      <c r="C193" s="21">
        <v>128</v>
      </c>
      <c r="D193" s="21">
        <v>0</v>
      </c>
      <c r="E193" s="21">
        <v>73472.2</v>
      </c>
      <c r="F193" s="21">
        <v>0</v>
      </c>
      <c r="G193" s="21">
        <v>0</v>
      </c>
      <c r="H193" s="21">
        <v>0</v>
      </c>
      <c r="I193" s="21">
        <v>0</v>
      </c>
      <c r="J193" s="22">
        <v>84006</v>
      </c>
      <c r="K193" s="94"/>
      <c r="L193" s="95"/>
      <c r="M193" s="95"/>
    </row>
    <row r="194" spans="1:13" ht="20.100000000000001" customHeight="1" x14ac:dyDescent="0.35">
      <c r="A194" s="78" t="s">
        <v>44</v>
      </c>
      <c r="B194" s="21">
        <v>150224.4</v>
      </c>
      <c r="C194" s="21">
        <v>0</v>
      </c>
      <c r="D194" s="21">
        <v>142450.04999999999</v>
      </c>
      <c r="E194" s="21">
        <v>36541.839999999997</v>
      </c>
      <c r="F194" s="21">
        <v>0</v>
      </c>
      <c r="G194" s="21">
        <v>0</v>
      </c>
      <c r="H194" s="21">
        <v>1065</v>
      </c>
      <c r="I194" s="21">
        <v>30</v>
      </c>
      <c r="J194" s="22">
        <v>330311.28999999992</v>
      </c>
      <c r="K194" s="94"/>
      <c r="L194" s="95"/>
      <c r="M194" s="95"/>
    </row>
    <row r="195" spans="1:13" ht="20.100000000000001" customHeight="1" x14ac:dyDescent="0.35">
      <c r="A195" s="78" t="s">
        <v>93</v>
      </c>
      <c r="B195" s="21">
        <v>31761</v>
      </c>
      <c r="C195" s="21">
        <v>460</v>
      </c>
      <c r="D195" s="21">
        <v>5037.96</v>
      </c>
      <c r="E195" s="21">
        <v>104836.5</v>
      </c>
      <c r="F195" s="21">
        <v>0</v>
      </c>
      <c r="G195" s="21">
        <v>0</v>
      </c>
      <c r="H195" s="21">
        <v>0</v>
      </c>
      <c r="I195" s="21">
        <v>35</v>
      </c>
      <c r="J195" s="22">
        <v>142130.46</v>
      </c>
      <c r="K195" s="94"/>
      <c r="L195" s="95"/>
      <c r="M195" s="95"/>
    </row>
    <row r="196" spans="1:13" ht="20.100000000000001" customHeight="1" x14ac:dyDescent="0.35">
      <c r="A196" s="78" t="s">
        <v>94</v>
      </c>
      <c r="B196" s="21">
        <v>0</v>
      </c>
      <c r="C196" s="21">
        <v>0</v>
      </c>
      <c r="D196" s="21">
        <v>0</v>
      </c>
      <c r="E196" s="21">
        <v>4434</v>
      </c>
      <c r="F196" s="21">
        <v>0</v>
      </c>
      <c r="G196" s="21">
        <v>0</v>
      </c>
      <c r="H196" s="21">
        <v>0</v>
      </c>
      <c r="I196" s="21">
        <v>0</v>
      </c>
      <c r="J196" s="22">
        <v>4434</v>
      </c>
      <c r="K196" s="94"/>
      <c r="L196" s="95"/>
      <c r="M196" s="95"/>
    </row>
    <row r="197" spans="1:13" ht="20.100000000000001" customHeight="1" x14ac:dyDescent="0.35">
      <c r="A197" s="78" t="s">
        <v>95</v>
      </c>
      <c r="B197" s="21">
        <v>2552.4</v>
      </c>
      <c r="C197" s="21">
        <v>103</v>
      </c>
      <c r="D197" s="21">
        <v>200</v>
      </c>
      <c r="E197" s="21">
        <v>34791.300000000003</v>
      </c>
      <c r="F197" s="21">
        <v>0</v>
      </c>
      <c r="G197" s="21">
        <v>0</v>
      </c>
      <c r="H197" s="21">
        <v>0</v>
      </c>
      <c r="I197" s="21">
        <v>0</v>
      </c>
      <c r="J197" s="22">
        <v>37646.700000000004</v>
      </c>
      <c r="K197" s="94"/>
      <c r="L197" s="95"/>
      <c r="M197" s="95"/>
    </row>
    <row r="198" spans="1:13" ht="20.100000000000001" customHeight="1" x14ac:dyDescent="0.35">
      <c r="A198" s="78" t="s">
        <v>96</v>
      </c>
      <c r="B198" s="21">
        <v>9665.2000000000007</v>
      </c>
      <c r="C198" s="21">
        <v>0</v>
      </c>
      <c r="D198" s="21">
        <v>0</v>
      </c>
      <c r="E198" s="21">
        <v>42914.8</v>
      </c>
      <c r="F198" s="21">
        <v>0</v>
      </c>
      <c r="G198" s="21">
        <v>0</v>
      </c>
      <c r="H198" s="21">
        <v>91</v>
      </c>
      <c r="I198" s="21">
        <v>0</v>
      </c>
      <c r="J198" s="22">
        <v>52671</v>
      </c>
      <c r="K198" s="94"/>
      <c r="L198" s="95"/>
      <c r="M198" s="95"/>
    </row>
    <row r="199" spans="1:13" ht="20.100000000000001" customHeight="1" x14ac:dyDescent="0.35">
      <c r="A199" s="78" t="s">
        <v>97</v>
      </c>
      <c r="B199" s="21">
        <v>148</v>
      </c>
      <c r="C199" s="21">
        <v>0</v>
      </c>
      <c r="D199" s="21">
        <v>0</v>
      </c>
      <c r="E199" s="21">
        <v>246823.47999999998</v>
      </c>
      <c r="F199" s="21">
        <v>5179</v>
      </c>
      <c r="G199" s="21">
        <v>2005</v>
      </c>
      <c r="H199" s="21">
        <v>1878.12</v>
      </c>
      <c r="I199" s="21">
        <v>101</v>
      </c>
      <c r="J199" s="22">
        <v>256134.59999999998</v>
      </c>
      <c r="K199" s="94"/>
      <c r="L199" s="95"/>
      <c r="M199" s="95"/>
    </row>
    <row r="200" spans="1:13" ht="20.100000000000001" customHeight="1" x14ac:dyDescent="0.35">
      <c r="A200" s="78" t="s">
        <v>98</v>
      </c>
      <c r="B200" s="21">
        <v>47336.2</v>
      </c>
      <c r="C200" s="21">
        <v>0</v>
      </c>
      <c r="D200" s="21">
        <v>4068.8</v>
      </c>
      <c r="E200" s="21">
        <v>0</v>
      </c>
      <c r="F200" s="21">
        <v>0</v>
      </c>
      <c r="G200" s="21">
        <v>0</v>
      </c>
      <c r="H200" s="21">
        <v>0</v>
      </c>
      <c r="I200" s="21">
        <v>0</v>
      </c>
      <c r="J200" s="22">
        <v>51405</v>
      </c>
      <c r="K200" s="94"/>
      <c r="L200" s="95"/>
      <c r="M200" s="95"/>
    </row>
    <row r="201" spans="1:13" ht="20.100000000000001" customHeight="1" x14ac:dyDescent="0.35">
      <c r="A201" s="78" t="s">
        <v>99</v>
      </c>
      <c r="B201" s="21">
        <v>12.42</v>
      </c>
      <c r="C201" s="21">
        <v>39536.68</v>
      </c>
      <c r="D201" s="21">
        <v>1076</v>
      </c>
      <c r="E201" s="21">
        <v>18500</v>
      </c>
      <c r="F201" s="21">
        <v>6881.9</v>
      </c>
      <c r="G201" s="21">
        <v>0</v>
      </c>
      <c r="H201" s="21">
        <v>0</v>
      </c>
      <c r="I201" s="21">
        <v>806</v>
      </c>
      <c r="J201" s="22">
        <v>66813</v>
      </c>
      <c r="K201" s="94"/>
      <c r="L201" s="95"/>
      <c r="M201" s="95"/>
    </row>
    <row r="202" spans="1:13" ht="20.100000000000001" customHeight="1" x14ac:dyDescent="0.35">
      <c r="A202" s="78" t="s">
        <v>100</v>
      </c>
      <c r="B202" s="21">
        <v>2584</v>
      </c>
      <c r="C202" s="21">
        <v>0</v>
      </c>
      <c r="D202" s="21">
        <v>0</v>
      </c>
      <c r="E202" s="21">
        <v>919</v>
      </c>
      <c r="F202" s="21">
        <v>858</v>
      </c>
      <c r="G202" s="21">
        <v>0</v>
      </c>
      <c r="H202" s="21">
        <v>0</v>
      </c>
      <c r="I202" s="21">
        <v>0</v>
      </c>
      <c r="J202" s="22">
        <v>4361</v>
      </c>
      <c r="K202" s="94"/>
      <c r="L202" s="95"/>
      <c r="M202" s="95"/>
    </row>
    <row r="203" spans="1:13" ht="20.100000000000001" customHeight="1" x14ac:dyDescent="0.35">
      <c r="A203" s="78" t="s">
        <v>61</v>
      </c>
      <c r="B203" s="21">
        <v>662759.46548387106</v>
      </c>
      <c r="C203" s="21">
        <v>22300.93</v>
      </c>
      <c r="D203" s="21">
        <v>12226.963935483871</v>
      </c>
      <c r="E203" s="21">
        <v>43130.033225806452</v>
      </c>
      <c r="F203" s="21">
        <v>229019.78322580646</v>
      </c>
      <c r="G203" s="21">
        <v>232974.74516129034</v>
      </c>
      <c r="H203" s="21">
        <v>118994.04806451613</v>
      </c>
      <c r="I203" s="21">
        <v>32954.998387096777</v>
      </c>
      <c r="J203" s="22">
        <v>1354360.9674838709</v>
      </c>
      <c r="K203" s="94"/>
      <c r="L203" s="95"/>
      <c r="M203" s="95"/>
    </row>
    <row r="204" spans="1:13" ht="20.100000000000001" customHeight="1" x14ac:dyDescent="0.35">
      <c r="A204" s="78" t="s">
        <v>62</v>
      </c>
      <c r="B204" s="21">
        <v>11256.5</v>
      </c>
      <c r="C204" s="21">
        <v>72580.460000000006</v>
      </c>
      <c r="D204" s="21">
        <v>10407.98</v>
      </c>
      <c r="E204" s="21">
        <v>8028.28</v>
      </c>
      <c r="F204" s="21">
        <v>107510.20000000001</v>
      </c>
      <c r="G204" s="21">
        <v>6650.6</v>
      </c>
      <c r="H204" s="21">
        <v>16931.559999999998</v>
      </c>
      <c r="I204" s="21">
        <v>105798.62</v>
      </c>
      <c r="J204" s="22">
        <v>339164.2</v>
      </c>
      <c r="K204" s="94"/>
      <c r="L204" s="95"/>
      <c r="M204" s="95"/>
    </row>
    <row r="205" spans="1:13" ht="20.100000000000001" customHeight="1" x14ac:dyDescent="0.35">
      <c r="A205" s="78" t="s">
        <v>63</v>
      </c>
      <c r="B205" s="21">
        <v>5790.66</v>
      </c>
      <c r="C205" s="21">
        <v>120198.98</v>
      </c>
      <c r="D205" s="21">
        <v>105732.79000000001</v>
      </c>
      <c r="E205" s="21">
        <v>79915</v>
      </c>
      <c r="F205" s="21">
        <v>26813.42</v>
      </c>
      <c r="G205" s="21">
        <v>14613.55</v>
      </c>
      <c r="H205" s="21">
        <v>112230.48</v>
      </c>
      <c r="I205" s="21">
        <v>5654.84</v>
      </c>
      <c r="J205" s="22">
        <v>470949.72</v>
      </c>
      <c r="K205" s="94"/>
      <c r="L205" s="95"/>
      <c r="M205" s="95"/>
    </row>
    <row r="206" spans="1:13" ht="20.100000000000001" customHeight="1" x14ac:dyDescent="0.35">
      <c r="A206" s="78" t="s">
        <v>64</v>
      </c>
      <c r="B206" s="21">
        <v>1071.8699999999999</v>
      </c>
      <c r="C206" s="21">
        <v>0</v>
      </c>
      <c r="D206" s="21">
        <v>1764.56</v>
      </c>
      <c r="E206" s="21">
        <v>3</v>
      </c>
      <c r="F206" s="21">
        <v>1705.7</v>
      </c>
      <c r="G206" s="21">
        <v>6090.6399999999994</v>
      </c>
      <c r="H206" s="21">
        <v>5542.79</v>
      </c>
      <c r="I206" s="21">
        <v>4133.1399999999994</v>
      </c>
      <c r="J206" s="22">
        <v>20311.7</v>
      </c>
      <c r="K206" s="94"/>
      <c r="L206" s="95"/>
      <c r="M206" s="95"/>
    </row>
    <row r="207" spans="1:13" ht="20.100000000000001" customHeight="1" x14ac:dyDescent="0.35">
      <c r="A207" s="78" t="s">
        <v>65</v>
      </c>
      <c r="B207" s="21">
        <v>6480</v>
      </c>
      <c r="C207" s="21">
        <v>35899.240000000005</v>
      </c>
      <c r="D207" s="21">
        <v>365</v>
      </c>
      <c r="E207" s="21">
        <v>511</v>
      </c>
      <c r="F207" s="21">
        <v>80344.92</v>
      </c>
      <c r="G207" s="21">
        <v>1024</v>
      </c>
      <c r="H207" s="21">
        <v>628</v>
      </c>
      <c r="I207" s="21">
        <v>315707.69</v>
      </c>
      <c r="J207" s="22">
        <v>440959.85</v>
      </c>
      <c r="K207" s="94"/>
      <c r="L207" s="95"/>
      <c r="M207" s="95"/>
    </row>
    <row r="208" spans="1:13" ht="20.100000000000001" customHeight="1" x14ac:dyDescent="0.35">
      <c r="A208" s="78" t="s">
        <v>66</v>
      </c>
      <c r="B208" s="21">
        <v>9448</v>
      </c>
      <c r="C208" s="21">
        <v>59989</v>
      </c>
      <c r="D208" s="21">
        <v>11</v>
      </c>
      <c r="E208" s="21">
        <v>301</v>
      </c>
      <c r="F208" s="21">
        <v>147923.5</v>
      </c>
      <c r="G208" s="21">
        <v>0</v>
      </c>
      <c r="H208" s="21">
        <v>0</v>
      </c>
      <c r="I208" s="21">
        <v>1409</v>
      </c>
      <c r="J208" s="22">
        <v>219081.5</v>
      </c>
      <c r="K208" s="94"/>
      <c r="L208" s="95"/>
      <c r="M208" s="95"/>
    </row>
    <row r="209" spans="1:28" ht="20.100000000000001" customHeight="1" x14ac:dyDescent="0.35">
      <c r="A209" s="78" t="s">
        <v>67</v>
      </c>
      <c r="B209" s="21">
        <v>150613.69</v>
      </c>
      <c r="C209" s="21">
        <v>39434.199999999997</v>
      </c>
      <c r="D209" s="21">
        <v>173897</v>
      </c>
      <c r="E209" s="21">
        <v>264931</v>
      </c>
      <c r="F209" s="21">
        <v>111884</v>
      </c>
      <c r="G209" s="21">
        <v>101094</v>
      </c>
      <c r="H209" s="21">
        <v>168096</v>
      </c>
      <c r="I209" s="21">
        <v>49219</v>
      </c>
      <c r="J209" s="22">
        <v>1059168.8900000001</v>
      </c>
      <c r="K209" s="94"/>
      <c r="L209" s="95"/>
      <c r="M209" s="95"/>
    </row>
    <row r="210" spans="1:28" ht="20.100000000000001" customHeight="1" x14ac:dyDescent="0.35">
      <c r="A210" s="78" t="s">
        <v>68</v>
      </c>
      <c r="B210" s="21">
        <v>16</v>
      </c>
      <c r="C210" s="21">
        <v>557</v>
      </c>
      <c r="D210" s="21">
        <v>2</v>
      </c>
      <c r="E210" s="21">
        <v>0</v>
      </c>
      <c r="F210" s="21">
        <v>1144</v>
      </c>
      <c r="G210" s="21">
        <v>2425</v>
      </c>
      <c r="H210" s="21">
        <v>0</v>
      </c>
      <c r="I210" s="21">
        <v>160</v>
      </c>
      <c r="J210" s="22">
        <v>4304</v>
      </c>
      <c r="K210" s="94"/>
      <c r="L210" s="95"/>
      <c r="M210" s="95"/>
    </row>
    <row r="211" spans="1:28" ht="20.100000000000001" customHeight="1" x14ac:dyDescent="0.35">
      <c r="A211" s="78" t="s">
        <v>69</v>
      </c>
      <c r="B211" s="21">
        <v>25328</v>
      </c>
      <c r="C211" s="21">
        <v>32</v>
      </c>
      <c r="D211" s="21">
        <v>0</v>
      </c>
      <c r="E211" s="21">
        <v>21</v>
      </c>
      <c r="F211" s="21">
        <v>1896.75</v>
      </c>
      <c r="G211" s="21">
        <v>6</v>
      </c>
      <c r="H211" s="21">
        <v>0</v>
      </c>
      <c r="I211" s="21">
        <v>35722</v>
      </c>
      <c r="J211" s="22">
        <v>63005.75</v>
      </c>
      <c r="K211" s="94"/>
      <c r="L211" s="95"/>
      <c r="M211" s="95"/>
    </row>
    <row r="212" spans="1:28" ht="20.100000000000001" customHeight="1" x14ac:dyDescent="0.35">
      <c r="A212" s="78" t="s">
        <v>101</v>
      </c>
      <c r="B212" s="21">
        <v>20416</v>
      </c>
      <c r="C212" s="21">
        <v>1018</v>
      </c>
      <c r="D212" s="21">
        <v>486</v>
      </c>
      <c r="E212" s="21">
        <v>3980</v>
      </c>
      <c r="F212" s="21">
        <v>133810.35</v>
      </c>
      <c r="G212" s="21">
        <v>0</v>
      </c>
      <c r="H212" s="21">
        <v>0</v>
      </c>
      <c r="I212" s="21">
        <v>6362</v>
      </c>
      <c r="J212" s="22">
        <v>166072.35</v>
      </c>
      <c r="K212" s="94"/>
      <c r="L212" s="95"/>
      <c r="M212" s="95"/>
    </row>
    <row r="213" spans="1:28" ht="20.100000000000001" customHeight="1" x14ac:dyDescent="0.35">
      <c r="A213" s="78" t="s">
        <v>111</v>
      </c>
      <c r="B213" s="21">
        <v>37.019999999999996</v>
      </c>
      <c r="C213" s="21">
        <v>23</v>
      </c>
      <c r="D213" s="21">
        <v>0</v>
      </c>
      <c r="E213" s="21">
        <v>1091.1199999999999</v>
      </c>
      <c r="F213" s="21">
        <v>13081.99</v>
      </c>
      <c r="G213" s="21">
        <v>1</v>
      </c>
      <c r="H213" s="21">
        <v>0</v>
      </c>
      <c r="I213" s="21">
        <v>23</v>
      </c>
      <c r="J213" s="22">
        <v>14257.13</v>
      </c>
      <c r="K213" s="94"/>
      <c r="L213" s="95"/>
      <c r="M213" s="95"/>
    </row>
    <row r="214" spans="1:28" ht="20.100000000000001" customHeight="1" x14ac:dyDescent="0.35">
      <c r="A214" s="78" t="s">
        <v>112</v>
      </c>
      <c r="B214" s="21">
        <v>5467.07</v>
      </c>
      <c r="C214" s="21">
        <v>327.61</v>
      </c>
      <c r="D214" s="21">
        <v>150</v>
      </c>
      <c r="E214" s="21">
        <v>11.24</v>
      </c>
      <c r="F214" s="21">
        <v>3484.13</v>
      </c>
      <c r="G214" s="21">
        <v>6714.74</v>
      </c>
      <c r="H214" s="21">
        <v>0</v>
      </c>
      <c r="I214" s="21">
        <v>1087.49</v>
      </c>
      <c r="J214" s="22">
        <v>17242.28</v>
      </c>
      <c r="K214" s="94"/>
      <c r="L214" s="95"/>
      <c r="M214" s="95"/>
    </row>
    <row r="215" spans="1:28" ht="20.100000000000001" customHeight="1" x14ac:dyDescent="0.35">
      <c r="A215" s="78" t="s">
        <v>113</v>
      </c>
      <c r="B215" s="21">
        <v>2862.3199999999997</v>
      </c>
      <c r="C215" s="21">
        <v>68.06</v>
      </c>
      <c r="D215" s="21">
        <v>637</v>
      </c>
      <c r="E215" s="21">
        <v>1354.84</v>
      </c>
      <c r="F215" s="21">
        <v>4984.53</v>
      </c>
      <c r="G215" s="21">
        <v>888</v>
      </c>
      <c r="H215" s="21">
        <v>897.8</v>
      </c>
      <c r="I215" s="21">
        <v>2122.42</v>
      </c>
      <c r="J215" s="22">
        <v>13814.97</v>
      </c>
      <c r="K215" s="94"/>
      <c r="L215" s="95"/>
      <c r="M215" s="95"/>
    </row>
    <row r="216" spans="1:28" ht="20.100000000000001" customHeight="1" x14ac:dyDescent="0.35">
      <c r="A216" s="78" t="s">
        <v>114</v>
      </c>
      <c r="B216" s="21">
        <v>4537.8</v>
      </c>
      <c r="C216" s="21">
        <v>208</v>
      </c>
      <c r="D216" s="21">
        <v>8750</v>
      </c>
      <c r="E216" s="21">
        <v>0</v>
      </c>
      <c r="F216" s="21">
        <v>99309.45</v>
      </c>
      <c r="G216" s="21">
        <v>17035.8</v>
      </c>
      <c r="H216" s="21">
        <v>49215.5</v>
      </c>
      <c r="I216" s="21">
        <v>26135</v>
      </c>
      <c r="J216" s="22">
        <v>205191.55</v>
      </c>
      <c r="K216" s="94"/>
      <c r="L216" s="95"/>
      <c r="M216" s="95"/>
    </row>
    <row r="217" spans="1:28" ht="20.100000000000001" customHeight="1" x14ac:dyDescent="0.35">
      <c r="A217" s="78" t="s">
        <v>115</v>
      </c>
      <c r="B217" s="21">
        <v>1251.81</v>
      </c>
      <c r="C217" s="21">
        <v>30523.439999999999</v>
      </c>
      <c r="D217" s="21">
        <v>38638.9</v>
      </c>
      <c r="E217" s="21">
        <v>247</v>
      </c>
      <c r="F217" s="21">
        <v>16262</v>
      </c>
      <c r="G217" s="21">
        <v>1560</v>
      </c>
      <c r="H217" s="21">
        <v>28</v>
      </c>
      <c r="I217" s="21">
        <v>5790</v>
      </c>
      <c r="J217" s="22">
        <v>94301.15</v>
      </c>
      <c r="K217" s="94"/>
      <c r="L217" s="95"/>
      <c r="M217" s="95"/>
    </row>
    <row r="218" spans="1:28" ht="20.100000000000001" customHeight="1" x14ac:dyDescent="0.35">
      <c r="A218" s="78" t="s">
        <v>107</v>
      </c>
      <c r="B218" s="21">
        <v>17035.239999999998</v>
      </c>
      <c r="C218" s="21">
        <v>306</v>
      </c>
      <c r="D218" s="21">
        <v>501</v>
      </c>
      <c r="E218" s="21">
        <v>308</v>
      </c>
      <c r="F218" s="21">
        <v>31</v>
      </c>
      <c r="G218" s="21">
        <v>475</v>
      </c>
      <c r="H218" s="21">
        <v>463</v>
      </c>
      <c r="I218" s="21">
        <v>9786</v>
      </c>
      <c r="J218" s="22">
        <v>28905.239999999998</v>
      </c>
      <c r="K218" s="94"/>
      <c r="L218" s="95"/>
      <c r="M218" s="95"/>
    </row>
    <row r="219" spans="1:28" ht="20.100000000000001" customHeight="1" x14ac:dyDescent="0.35">
      <c r="A219" s="78" t="s">
        <v>116</v>
      </c>
      <c r="B219" s="21">
        <v>76834.5</v>
      </c>
      <c r="C219" s="21">
        <v>28976.75</v>
      </c>
      <c r="D219" s="21">
        <v>4313</v>
      </c>
      <c r="E219" s="21">
        <v>24378</v>
      </c>
      <c r="F219" s="21">
        <v>40134</v>
      </c>
      <c r="G219" s="21">
        <v>14</v>
      </c>
      <c r="H219" s="21">
        <v>0</v>
      </c>
      <c r="I219" s="21">
        <v>24779</v>
      </c>
      <c r="J219" s="22">
        <v>199429.25</v>
      </c>
      <c r="K219" s="94"/>
      <c r="L219" s="95"/>
      <c r="M219" s="95"/>
    </row>
    <row r="220" spans="1:28" ht="20.100000000000001" customHeight="1" x14ac:dyDescent="0.35">
      <c r="A220" s="78" t="s">
        <v>70</v>
      </c>
      <c r="B220" s="21">
        <v>6590566.4000000004</v>
      </c>
      <c r="C220" s="21">
        <v>394820.6</v>
      </c>
      <c r="D220" s="21">
        <v>38674157.700000003</v>
      </c>
      <c r="E220" s="21">
        <v>743738.8</v>
      </c>
      <c r="F220" s="21">
        <v>1266162.3999999999</v>
      </c>
      <c r="G220" s="21">
        <v>1344533</v>
      </c>
      <c r="H220" s="21">
        <v>1448380.4</v>
      </c>
      <c r="I220" s="21">
        <v>884317.7</v>
      </c>
      <c r="J220" s="22">
        <v>51346677</v>
      </c>
      <c r="K220" s="94"/>
      <c r="L220" s="95"/>
      <c r="M220" s="95"/>
    </row>
    <row r="221" spans="1:28" ht="20.100000000000001" customHeight="1" x14ac:dyDescent="0.35">
      <c r="A221" s="78" t="s">
        <v>71</v>
      </c>
      <c r="B221" s="21">
        <v>565098.1722222222</v>
      </c>
      <c r="C221" s="21">
        <v>798139.89444444445</v>
      </c>
      <c r="D221" s="21">
        <v>223026.32111111115</v>
      </c>
      <c r="E221" s="21">
        <v>496403.6333333333</v>
      </c>
      <c r="F221" s="21">
        <v>310367.98888888885</v>
      </c>
      <c r="G221" s="21">
        <v>128697.01111111112</v>
      </c>
      <c r="H221" s="21">
        <v>172094.15555555554</v>
      </c>
      <c r="I221" s="21">
        <v>126426.5</v>
      </c>
      <c r="J221" s="22">
        <v>2820253.6766666663</v>
      </c>
      <c r="K221" s="94"/>
      <c r="L221" s="95"/>
      <c r="M221" s="95"/>
    </row>
    <row r="222" spans="1:28" ht="19.5" hidden="1" customHeight="1" x14ac:dyDescent="0.4">
      <c r="A222" s="82" t="s">
        <v>10</v>
      </c>
      <c r="B222" s="23">
        <f t="shared" ref="B222:J222" si="2">SUM(B160:B221)</f>
        <v>10694684.408451367</v>
      </c>
      <c r="C222" s="23">
        <f t="shared" si="2"/>
        <v>11061822.894193301</v>
      </c>
      <c r="D222" s="23">
        <f t="shared" si="2"/>
        <v>44202217.729765378</v>
      </c>
      <c r="E222" s="23">
        <f t="shared" si="2"/>
        <v>11698665.35495914</v>
      </c>
      <c r="F222" s="21">
        <f>+[16]ENERO!F218+[16]FEBRERO!F218+[16]MARZO!F218+[16]ABRIL!F218+[16]MAYO!F218+[16]JUNIO!F218+[16]JULIO!F218+[16]AGOSTO!F218+[16]SEPTIEMBRE!F218+[16]OCTUBRE!F218+[16]NOVIEMBRE!F217+[16]DICIEMBRE!F218</f>
        <v>997101</v>
      </c>
      <c r="G222" s="21">
        <f>+[16]ENERO!G218+[16]FEBRERO!G218+[16]MARZO!G218+[16]ABRIL!G218+[16]MAYO!G218+[16]JUNIO!G218+[16]JULIO!G218+[16]AGOSTO!G218+[16]SEPTIEMBRE!G218+[16]OCTUBRE!G218+[16]NOVIEMBRE!G217+[16]DICIEMBRE!G218</f>
        <v>881133</v>
      </c>
      <c r="H222" s="23">
        <f t="shared" si="2"/>
        <v>6711318.5436750688</v>
      </c>
      <c r="I222" s="23">
        <f t="shared" si="2"/>
        <v>3467955.2026653262</v>
      </c>
      <c r="J222" s="24">
        <f t="shared" si="2"/>
        <v>96434683.501587972</v>
      </c>
      <c r="K222" s="94"/>
      <c r="L222" s="95"/>
      <c r="M222" s="95"/>
    </row>
    <row r="223" spans="1:28" s="84" customFormat="1" ht="12.75" customHeight="1" x14ac:dyDescent="0.2">
      <c r="A223" s="192" t="s">
        <v>72</v>
      </c>
      <c r="B223" s="195"/>
      <c r="C223" s="195"/>
      <c r="D223" s="188"/>
      <c r="E223" s="195"/>
      <c r="F223" s="188"/>
      <c r="G223" s="188"/>
      <c r="H223" s="97"/>
      <c r="I223" s="97"/>
      <c r="J223" s="96"/>
      <c r="K223" s="97"/>
      <c r="L223" s="96"/>
      <c r="M223" s="41"/>
      <c r="N223" s="97"/>
      <c r="O223" s="97"/>
      <c r="P223" s="97"/>
      <c r="Q223" s="97"/>
      <c r="R223" s="97"/>
      <c r="S223" s="97"/>
      <c r="T223" s="97"/>
      <c r="Z223" s="72"/>
      <c r="AA223" s="72"/>
      <c r="AB223" s="72"/>
    </row>
    <row r="224" spans="1:28" s="84" customFormat="1" ht="16.5" customHeight="1" x14ac:dyDescent="0.2">
      <c r="A224" s="192" t="s">
        <v>73</v>
      </c>
      <c r="B224" s="188"/>
      <c r="C224" s="188"/>
      <c r="D224" s="188"/>
      <c r="E224" s="188"/>
      <c r="F224" s="188"/>
      <c r="G224" s="188"/>
      <c r="H224" s="97"/>
      <c r="I224" s="97"/>
      <c r="J224" s="97"/>
      <c r="K224" s="97"/>
      <c r="L224" s="97"/>
      <c r="M224" s="41"/>
      <c r="N224" s="97"/>
      <c r="O224" s="97"/>
      <c r="P224" s="97"/>
      <c r="Q224" s="97"/>
      <c r="R224" s="97"/>
      <c r="S224" s="97"/>
      <c r="T224" s="97"/>
      <c r="Z224" s="72"/>
      <c r="AA224" s="72"/>
      <c r="AB224" s="72"/>
    </row>
    <row r="225" spans="1:28" s="84" customFormat="1" ht="15" customHeight="1" x14ac:dyDescent="0.2">
      <c r="A225" s="192" t="s">
        <v>281</v>
      </c>
      <c r="B225" s="188"/>
      <c r="C225" s="188"/>
      <c r="D225" s="188"/>
      <c r="E225" s="188"/>
      <c r="F225" s="188"/>
      <c r="G225" s="188"/>
      <c r="H225" s="97"/>
      <c r="I225" s="97"/>
      <c r="J225" s="97"/>
      <c r="K225" s="97"/>
      <c r="L225" s="97"/>
      <c r="M225" s="41"/>
      <c r="N225" s="97"/>
      <c r="O225" s="97"/>
      <c r="P225" s="97"/>
      <c r="Q225" s="97"/>
      <c r="R225" s="97"/>
      <c r="S225" s="97"/>
      <c r="T225" s="97"/>
      <c r="Z225" s="72"/>
      <c r="AA225" s="72"/>
      <c r="AB225" s="72"/>
    </row>
    <row r="226" spans="1:28" s="84" customFormat="1" ht="15" customHeight="1" x14ac:dyDescent="0.2">
      <c r="A226" s="192" t="s">
        <v>253</v>
      </c>
      <c r="B226" s="188"/>
      <c r="C226" s="188"/>
      <c r="D226" s="188"/>
      <c r="E226" s="188"/>
      <c r="F226" s="188"/>
      <c r="G226" s="188"/>
      <c r="H226" s="97"/>
      <c r="I226" s="97"/>
      <c r="J226" s="97"/>
      <c r="K226" s="97"/>
      <c r="L226" s="97"/>
      <c r="M226" s="41"/>
      <c r="N226" s="97"/>
      <c r="O226" s="97"/>
      <c r="P226" s="97"/>
      <c r="Q226" s="97"/>
      <c r="R226" s="97"/>
      <c r="S226" s="97"/>
      <c r="T226" s="97"/>
      <c r="Z226" s="72"/>
      <c r="AA226" s="72"/>
      <c r="AB226" s="72"/>
    </row>
    <row r="227" spans="1:28" s="84" customFormat="1" ht="15" customHeight="1" x14ac:dyDescent="0.2">
      <c r="A227" s="192" t="s">
        <v>280</v>
      </c>
      <c r="B227" s="188"/>
      <c r="C227" s="188"/>
      <c r="D227" s="188"/>
      <c r="E227" s="188"/>
      <c r="F227" s="188"/>
      <c r="G227" s="188"/>
      <c r="H227" s="97"/>
      <c r="I227" s="97"/>
      <c r="J227" s="97"/>
      <c r="K227" s="97"/>
      <c r="L227" s="97"/>
      <c r="M227" s="41"/>
      <c r="N227" s="97"/>
      <c r="O227" s="97"/>
      <c r="P227" s="97"/>
      <c r="Q227" s="97"/>
      <c r="R227" s="97"/>
      <c r="S227" s="97"/>
      <c r="T227" s="97"/>
      <c r="Z227" s="72"/>
      <c r="AA227" s="72"/>
      <c r="AB227" s="72"/>
    </row>
    <row r="228" spans="1:28" s="84" customFormat="1" ht="15" customHeight="1" x14ac:dyDescent="0.2">
      <c r="A228" s="192"/>
      <c r="B228" s="188"/>
      <c r="C228" s="188"/>
      <c r="D228" s="188"/>
      <c r="E228" s="188"/>
      <c r="F228" s="188"/>
      <c r="G228" s="188"/>
      <c r="H228" s="97"/>
      <c r="I228" s="97"/>
      <c r="J228" s="97"/>
      <c r="K228" s="97"/>
      <c r="L228" s="97"/>
      <c r="M228" s="41"/>
      <c r="N228" s="97"/>
      <c r="O228" s="97"/>
      <c r="P228" s="97"/>
      <c r="Q228" s="97"/>
      <c r="R228" s="97"/>
      <c r="S228" s="97"/>
      <c r="T228" s="97"/>
      <c r="Z228" s="72"/>
      <c r="AA228" s="72"/>
      <c r="AB228" s="72"/>
    </row>
    <row r="229" spans="1:28" s="84" customFormat="1" ht="14.25" x14ac:dyDescent="0.2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41"/>
      <c r="N229" s="97"/>
      <c r="O229" s="97"/>
      <c r="P229" s="97"/>
      <c r="Q229" s="97"/>
      <c r="R229" s="97"/>
      <c r="S229" s="97"/>
      <c r="T229" s="97"/>
      <c r="Z229" s="72"/>
      <c r="AA229" s="72"/>
      <c r="AB229" s="72"/>
    </row>
    <row r="230" spans="1:28" ht="21" x14ac:dyDescent="0.35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94"/>
    </row>
    <row r="231" spans="1:28" ht="21" x14ac:dyDescent="0.35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94"/>
      <c r="L231" s="95"/>
      <c r="M231" s="95"/>
    </row>
    <row r="232" spans="1:28" ht="21" x14ac:dyDescent="0.35">
      <c r="A232" s="240" t="s">
        <v>285</v>
      </c>
      <c r="B232" s="240"/>
      <c r="C232" s="240"/>
      <c r="D232" s="240"/>
      <c r="E232" s="240"/>
      <c r="F232" s="240"/>
      <c r="G232" s="240"/>
      <c r="H232" s="240"/>
      <c r="I232" s="240"/>
      <c r="J232" s="240"/>
      <c r="K232" s="94"/>
      <c r="L232" s="95"/>
      <c r="M232" s="95"/>
    </row>
    <row r="233" spans="1:28" ht="21" x14ac:dyDescent="0.35">
      <c r="A233" s="240" t="s">
        <v>88</v>
      </c>
      <c r="B233" s="240"/>
      <c r="C233" s="240"/>
      <c r="D233" s="240"/>
      <c r="E233" s="240"/>
      <c r="F233" s="240"/>
      <c r="G233" s="240"/>
      <c r="H233" s="240"/>
      <c r="I233" s="240"/>
      <c r="J233" s="240"/>
      <c r="K233" s="94"/>
      <c r="L233" s="95"/>
      <c r="M233" s="95"/>
    </row>
    <row r="234" spans="1:28" ht="11.25" customHeight="1" thickBot="1" x14ac:dyDescent="0.4">
      <c r="A234" s="99"/>
      <c r="B234" s="85"/>
      <c r="C234" s="85"/>
      <c r="D234" s="85"/>
      <c r="E234" s="85"/>
      <c r="F234" s="85"/>
      <c r="G234" s="85"/>
      <c r="H234" s="85"/>
      <c r="I234" s="85"/>
      <c r="J234" s="85"/>
      <c r="K234" s="94"/>
      <c r="L234" s="95"/>
      <c r="M234" s="95"/>
    </row>
    <row r="235" spans="1:28" ht="19.5" customHeight="1" x14ac:dyDescent="0.35">
      <c r="A235" s="100" t="s">
        <v>1</v>
      </c>
      <c r="B235" s="101" t="s">
        <v>2</v>
      </c>
      <c r="C235" s="101" t="s">
        <v>3</v>
      </c>
      <c r="D235" s="101" t="s">
        <v>4</v>
      </c>
      <c r="E235" s="101" t="s">
        <v>5</v>
      </c>
      <c r="F235" s="101" t="s">
        <v>6</v>
      </c>
      <c r="G235" s="101" t="s">
        <v>7</v>
      </c>
      <c r="H235" s="101" t="s">
        <v>8</v>
      </c>
      <c r="I235" s="101" t="s">
        <v>9</v>
      </c>
      <c r="J235" s="102" t="s">
        <v>10</v>
      </c>
      <c r="K235" s="94"/>
      <c r="L235" s="95"/>
      <c r="M235" s="95"/>
    </row>
    <row r="236" spans="1:28" ht="20.100000000000001" customHeight="1" x14ac:dyDescent="0.35">
      <c r="A236" s="78" t="s">
        <v>284</v>
      </c>
      <c r="B236" s="21">
        <v>155598.34776162961</v>
      </c>
      <c r="C236" s="21">
        <v>7341146.8449488562</v>
      </c>
      <c r="D236" s="21">
        <v>3622378.162842588</v>
      </c>
      <c r="E236" s="21">
        <v>2607031</v>
      </c>
      <c r="F236" s="21">
        <v>199851.07734739836</v>
      </c>
      <c r="G236" s="21">
        <v>0</v>
      </c>
      <c r="H236" s="21">
        <v>535745.37857210042</v>
      </c>
      <c r="I236" s="21">
        <v>288249.59999999998</v>
      </c>
      <c r="J236" s="22">
        <v>14750000.411472572</v>
      </c>
      <c r="K236" s="94"/>
      <c r="L236" s="95"/>
      <c r="M236" s="95"/>
    </row>
    <row r="237" spans="1:28" ht="20.100000000000001" customHeight="1" x14ac:dyDescent="0.35">
      <c r="A237" s="78" t="s">
        <v>12</v>
      </c>
      <c r="B237" s="21">
        <v>111822</v>
      </c>
      <c r="C237" s="21">
        <v>61666.51</v>
      </c>
      <c r="D237" s="21">
        <v>141137</v>
      </c>
      <c r="E237" s="21">
        <v>48556</v>
      </c>
      <c r="F237" s="21">
        <v>98984</v>
      </c>
      <c r="G237" s="21">
        <v>107835</v>
      </c>
      <c r="H237" s="21">
        <v>768274</v>
      </c>
      <c r="I237" s="21">
        <v>46764</v>
      </c>
      <c r="J237" s="22">
        <v>1385038.51</v>
      </c>
      <c r="K237" s="94"/>
      <c r="L237" s="95"/>
      <c r="M237" s="95"/>
    </row>
    <row r="238" spans="1:28" ht="20.100000000000001" customHeight="1" x14ac:dyDescent="0.35">
      <c r="A238" s="78" t="s">
        <v>13</v>
      </c>
      <c r="B238" s="21">
        <v>0</v>
      </c>
      <c r="C238" s="21">
        <v>0</v>
      </c>
      <c r="D238" s="21">
        <v>60</v>
      </c>
      <c r="E238" s="21">
        <v>517</v>
      </c>
      <c r="F238" s="21">
        <v>0</v>
      </c>
      <c r="G238" s="21">
        <v>1199</v>
      </c>
      <c r="H238" s="21">
        <v>3167</v>
      </c>
      <c r="I238" s="21">
        <v>0</v>
      </c>
      <c r="J238" s="22">
        <v>4943</v>
      </c>
      <c r="K238" s="94"/>
      <c r="L238" s="95"/>
      <c r="M238" s="95"/>
    </row>
    <row r="239" spans="1:28" ht="20.100000000000001" customHeight="1" x14ac:dyDescent="0.35">
      <c r="A239" s="78" t="s">
        <v>14</v>
      </c>
      <c r="B239" s="21">
        <v>76611.222000000009</v>
      </c>
      <c r="C239" s="21">
        <v>7231840.9619999994</v>
      </c>
      <c r="D239" s="21">
        <v>244545</v>
      </c>
      <c r="E239" s="21">
        <v>6123.2759999999998</v>
      </c>
      <c r="F239" s="21">
        <v>761855.64</v>
      </c>
      <c r="G239" s="21">
        <v>217197.95400000003</v>
      </c>
      <c r="H239" s="21">
        <v>408143.88</v>
      </c>
      <c r="I239" s="21">
        <v>1455054.0419999999</v>
      </c>
      <c r="J239" s="22">
        <v>10401371.976</v>
      </c>
      <c r="K239" s="94"/>
      <c r="L239" s="95"/>
      <c r="M239" s="95"/>
    </row>
    <row r="240" spans="1:28" ht="20.100000000000001" customHeight="1" x14ac:dyDescent="0.25">
      <c r="A240" s="78" t="s">
        <v>15</v>
      </c>
      <c r="B240" s="21">
        <v>652.89</v>
      </c>
      <c r="C240" s="21">
        <v>1698.8240000000001</v>
      </c>
      <c r="D240" s="21">
        <v>23939.991399999999</v>
      </c>
      <c r="E240" s="21">
        <v>59</v>
      </c>
      <c r="F240" s="21">
        <v>0</v>
      </c>
      <c r="G240" s="21">
        <v>48.92</v>
      </c>
      <c r="H240" s="21">
        <v>110593.2558</v>
      </c>
      <c r="I240" s="21">
        <v>10798.48</v>
      </c>
      <c r="J240" s="22">
        <v>147791.36120000001</v>
      </c>
      <c r="L240" s="95"/>
      <c r="M240" s="95"/>
    </row>
    <row r="241" spans="1:13" ht="20.100000000000001" customHeight="1" x14ac:dyDescent="0.25">
      <c r="A241" s="78" t="s">
        <v>16</v>
      </c>
      <c r="B241" s="21">
        <v>11696</v>
      </c>
      <c r="C241" s="21">
        <v>2416</v>
      </c>
      <c r="D241" s="21">
        <v>5628</v>
      </c>
      <c r="E241" s="21">
        <v>20009</v>
      </c>
      <c r="F241" s="21">
        <v>33918</v>
      </c>
      <c r="G241" s="21">
        <v>39322</v>
      </c>
      <c r="H241" s="21">
        <v>344998</v>
      </c>
      <c r="I241" s="21">
        <v>15874</v>
      </c>
      <c r="J241" s="22">
        <v>473861</v>
      </c>
      <c r="L241" s="95"/>
      <c r="M241" s="95"/>
    </row>
    <row r="242" spans="1:13" ht="20.100000000000001" customHeight="1" x14ac:dyDescent="0.25">
      <c r="A242" s="78" t="s">
        <v>17</v>
      </c>
      <c r="B242" s="21">
        <v>1776</v>
      </c>
      <c r="C242" s="21">
        <v>1183</v>
      </c>
      <c r="D242" s="21">
        <v>7600</v>
      </c>
      <c r="E242" s="21">
        <v>1048</v>
      </c>
      <c r="F242" s="21">
        <v>4589</v>
      </c>
      <c r="G242" s="21">
        <v>79856</v>
      </c>
      <c r="H242" s="21">
        <v>201126</v>
      </c>
      <c r="I242" s="21">
        <v>81937</v>
      </c>
      <c r="J242" s="22">
        <v>379115</v>
      </c>
      <c r="L242" s="95"/>
      <c r="M242" s="95"/>
    </row>
    <row r="243" spans="1:13" ht="20.100000000000001" customHeight="1" x14ac:dyDescent="0.25">
      <c r="A243" s="78" t="s">
        <v>18</v>
      </c>
      <c r="B243" s="21">
        <v>3830</v>
      </c>
      <c r="C243" s="21">
        <v>0</v>
      </c>
      <c r="D243" s="21">
        <v>2711</v>
      </c>
      <c r="E243" s="21">
        <v>0</v>
      </c>
      <c r="F243" s="21">
        <v>120</v>
      </c>
      <c r="G243" s="21">
        <v>2327.5500000000002</v>
      </c>
      <c r="H243" s="21">
        <v>4673.2</v>
      </c>
      <c r="I243" s="21">
        <v>2696</v>
      </c>
      <c r="J243" s="22">
        <v>16357.75</v>
      </c>
      <c r="L243" s="95"/>
      <c r="M243" s="95"/>
    </row>
    <row r="244" spans="1:13" ht="20.100000000000001" customHeight="1" x14ac:dyDescent="0.25">
      <c r="A244" s="78" t="s">
        <v>19</v>
      </c>
      <c r="B244" s="21">
        <v>6600.6</v>
      </c>
      <c r="C244" s="21">
        <v>6791.2</v>
      </c>
      <c r="D244" s="21">
        <v>20621.599999999999</v>
      </c>
      <c r="E244" s="21">
        <v>1256.72</v>
      </c>
      <c r="F244" s="21">
        <v>43126.6</v>
      </c>
      <c r="G244" s="21">
        <v>119772.58</v>
      </c>
      <c r="H244" s="21">
        <v>311350.59999999998</v>
      </c>
      <c r="I244" s="21">
        <v>4378.1000000000004</v>
      </c>
      <c r="J244" s="22">
        <v>513897.99999999994</v>
      </c>
      <c r="L244" s="95"/>
      <c r="M244" s="95"/>
    </row>
    <row r="245" spans="1:13" ht="20.100000000000001" customHeight="1" x14ac:dyDescent="0.25">
      <c r="A245" s="78" t="s">
        <v>90</v>
      </c>
      <c r="B245" s="21">
        <v>102649.55</v>
      </c>
      <c r="C245" s="21">
        <v>0</v>
      </c>
      <c r="D245" s="21">
        <v>195</v>
      </c>
      <c r="E245" s="21">
        <v>22087.45</v>
      </c>
      <c r="F245" s="21">
        <v>0</v>
      </c>
      <c r="G245" s="21">
        <v>0</v>
      </c>
      <c r="H245" s="21">
        <v>1695</v>
      </c>
      <c r="I245" s="21">
        <v>0</v>
      </c>
      <c r="J245" s="22">
        <v>126627</v>
      </c>
      <c r="L245" s="95"/>
      <c r="M245" s="95"/>
    </row>
    <row r="246" spans="1:13" ht="20.100000000000001" customHeight="1" x14ac:dyDescent="0.25">
      <c r="A246" s="78" t="s">
        <v>20</v>
      </c>
      <c r="B246" s="21">
        <v>253785.33818364274</v>
      </c>
      <c r="C246" s="21">
        <v>212698.2</v>
      </c>
      <c r="D246" s="21">
        <v>11810.290476190476</v>
      </c>
      <c r="E246" s="21">
        <v>295726</v>
      </c>
      <c r="F246" s="21">
        <v>54244</v>
      </c>
      <c r="G246" s="21">
        <v>67659.009891304348</v>
      </c>
      <c r="H246" s="21">
        <v>418034.53368289641</v>
      </c>
      <c r="I246" s="21">
        <v>58258.581250000003</v>
      </c>
      <c r="J246" s="22">
        <v>1372215.9534840339</v>
      </c>
      <c r="L246" s="95"/>
      <c r="M246" s="95"/>
    </row>
    <row r="247" spans="1:13" ht="20.100000000000001" customHeight="1" x14ac:dyDescent="0.25">
      <c r="A247" s="78" t="s">
        <v>21</v>
      </c>
      <c r="B247" s="21">
        <v>8380</v>
      </c>
      <c r="C247" s="21">
        <v>139822</v>
      </c>
      <c r="D247" s="21">
        <v>3266</v>
      </c>
      <c r="E247" s="21">
        <v>19396</v>
      </c>
      <c r="F247" s="21">
        <v>168282</v>
      </c>
      <c r="G247" s="21">
        <v>122977</v>
      </c>
      <c r="H247" s="21">
        <v>88</v>
      </c>
      <c r="I247" s="21">
        <v>355229</v>
      </c>
      <c r="J247" s="22">
        <v>817440</v>
      </c>
      <c r="L247" s="95"/>
      <c r="M247" s="95"/>
    </row>
    <row r="248" spans="1:13" ht="20.100000000000001" customHeight="1" x14ac:dyDescent="0.25">
      <c r="A248" s="78" t="s">
        <v>22</v>
      </c>
      <c r="B248" s="21">
        <v>0</v>
      </c>
      <c r="C248" s="21">
        <v>0</v>
      </c>
      <c r="D248" s="21">
        <v>0</v>
      </c>
      <c r="E248" s="21">
        <v>1978153</v>
      </c>
      <c r="F248" s="21">
        <v>16824</v>
      </c>
      <c r="G248" s="21">
        <v>16000</v>
      </c>
      <c r="H248" s="21">
        <v>26625</v>
      </c>
      <c r="I248" s="21">
        <v>0</v>
      </c>
      <c r="J248" s="22">
        <v>2037602</v>
      </c>
      <c r="L248" s="95"/>
      <c r="M248" s="95"/>
    </row>
    <row r="249" spans="1:13" ht="20.100000000000001" customHeight="1" x14ac:dyDescent="0.25">
      <c r="A249" s="78" t="s">
        <v>23</v>
      </c>
      <c r="B249" s="21">
        <v>58903.85</v>
      </c>
      <c r="C249" s="21">
        <v>418928.51</v>
      </c>
      <c r="D249" s="21">
        <v>10670.14</v>
      </c>
      <c r="E249" s="21">
        <v>80413.600000000006</v>
      </c>
      <c r="F249" s="21">
        <v>154030.5</v>
      </c>
      <c r="G249" s="21">
        <v>170563.4</v>
      </c>
      <c r="H249" s="21">
        <v>6197</v>
      </c>
      <c r="I249" s="21">
        <v>208239</v>
      </c>
      <c r="J249" s="22">
        <v>1107946</v>
      </c>
      <c r="L249" s="95"/>
      <c r="M249" s="95"/>
    </row>
    <row r="250" spans="1:13" ht="20.100000000000001" customHeight="1" x14ac:dyDescent="0.25">
      <c r="A250" s="78" t="s">
        <v>24</v>
      </c>
      <c r="B250" s="21">
        <v>930476.94</v>
      </c>
      <c r="C250" s="21">
        <v>513616.52</v>
      </c>
      <c r="D250" s="21">
        <v>490063.35999999999</v>
      </c>
      <c r="E250" s="21">
        <v>1019079.3</v>
      </c>
      <c r="F250" s="21">
        <v>255549.68</v>
      </c>
      <c r="G250" s="21">
        <v>139293.13</v>
      </c>
      <c r="H250" s="21">
        <v>301140.96999999997</v>
      </c>
      <c r="I250" s="21">
        <v>239824.1</v>
      </c>
      <c r="J250" s="22">
        <v>3889044.0000000005</v>
      </c>
      <c r="L250" s="95"/>
      <c r="M250" s="95"/>
    </row>
    <row r="251" spans="1:13" ht="20.100000000000001" customHeight="1" x14ac:dyDescent="0.25">
      <c r="A251" s="78" t="s">
        <v>91</v>
      </c>
      <c r="B251" s="21">
        <v>0</v>
      </c>
      <c r="C251" s="21">
        <v>14905</v>
      </c>
      <c r="D251" s="21">
        <v>36</v>
      </c>
      <c r="E251" s="21">
        <v>40</v>
      </c>
      <c r="F251" s="21">
        <v>6325</v>
      </c>
      <c r="G251" s="21">
        <v>3630</v>
      </c>
      <c r="H251" s="21">
        <v>0</v>
      </c>
      <c r="I251" s="21">
        <v>13608</v>
      </c>
      <c r="J251" s="22">
        <v>38544</v>
      </c>
      <c r="L251" s="95"/>
      <c r="M251" s="95"/>
    </row>
    <row r="252" spans="1:13" ht="20.100000000000001" customHeight="1" x14ac:dyDescent="0.25">
      <c r="A252" s="78" t="s">
        <v>25</v>
      </c>
      <c r="B252" s="21">
        <v>253987.91</v>
      </c>
      <c r="C252" s="21">
        <v>89970.959999999992</v>
      </c>
      <c r="D252" s="21">
        <v>179797.79</v>
      </c>
      <c r="E252" s="21">
        <v>136786.44</v>
      </c>
      <c r="F252" s="21">
        <v>108654.83</v>
      </c>
      <c r="G252" s="21">
        <v>87269.35</v>
      </c>
      <c r="H252" s="21">
        <v>259137.27</v>
      </c>
      <c r="I252" s="21">
        <v>74039</v>
      </c>
      <c r="J252" s="22">
        <v>1189643.55</v>
      </c>
      <c r="L252" s="95"/>
      <c r="M252" s="95"/>
    </row>
    <row r="253" spans="1:13" ht="20.100000000000001" customHeight="1" x14ac:dyDescent="0.25">
      <c r="A253" s="78" t="s">
        <v>26</v>
      </c>
      <c r="B253" s="21">
        <v>0</v>
      </c>
      <c r="C253" s="21">
        <v>0</v>
      </c>
      <c r="D253" s="21">
        <v>0</v>
      </c>
      <c r="E253" s="21">
        <v>66646.880000000005</v>
      </c>
      <c r="F253" s="21">
        <v>0</v>
      </c>
      <c r="G253" s="21">
        <v>0</v>
      </c>
      <c r="H253" s="21">
        <v>0</v>
      </c>
      <c r="I253" s="21">
        <v>0</v>
      </c>
      <c r="J253" s="22">
        <v>66646.880000000005</v>
      </c>
      <c r="L253" s="95"/>
      <c r="M253" s="95"/>
    </row>
    <row r="254" spans="1:13" ht="20.100000000000001" customHeight="1" x14ac:dyDescent="0.25">
      <c r="A254" s="78" t="s">
        <v>27</v>
      </c>
      <c r="B254" s="21">
        <v>58978.32</v>
      </c>
      <c r="C254" s="21">
        <v>119347.48</v>
      </c>
      <c r="D254" s="21">
        <v>29524.739999999998</v>
      </c>
      <c r="E254" s="21">
        <v>73016.320000000007</v>
      </c>
      <c r="F254" s="21">
        <v>238080.04</v>
      </c>
      <c r="G254" s="21">
        <v>201419.06</v>
      </c>
      <c r="H254" s="21">
        <v>192262.8</v>
      </c>
      <c r="I254" s="21">
        <v>266891.54000000004</v>
      </c>
      <c r="J254" s="22">
        <v>1179520.3</v>
      </c>
      <c r="L254" s="95"/>
      <c r="M254" s="95"/>
    </row>
    <row r="255" spans="1:13" ht="20.100000000000001" customHeight="1" x14ac:dyDescent="0.25">
      <c r="A255" s="78" t="s">
        <v>28</v>
      </c>
      <c r="B255" s="21">
        <v>51127.82</v>
      </c>
      <c r="C255" s="21">
        <v>7403.38</v>
      </c>
      <c r="D255" s="21">
        <v>10861.99</v>
      </c>
      <c r="E255" s="21">
        <v>81757.399999999994</v>
      </c>
      <c r="F255" s="21">
        <v>18616.96</v>
      </c>
      <c r="G255" s="21">
        <v>192204.09999999998</v>
      </c>
      <c r="H255" s="21">
        <v>191176.66</v>
      </c>
      <c r="I255" s="21">
        <v>6569.3600000000006</v>
      </c>
      <c r="J255" s="22">
        <v>559717.66999999993</v>
      </c>
      <c r="L255" s="95"/>
      <c r="M255" s="95"/>
    </row>
    <row r="256" spans="1:13" ht="20.100000000000001" customHeight="1" x14ac:dyDescent="0.35">
      <c r="A256" s="78" t="s">
        <v>29</v>
      </c>
      <c r="B256" s="21">
        <v>183205.12</v>
      </c>
      <c r="C256" s="21">
        <v>30</v>
      </c>
      <c r="D256" s="21">
        <v>142733.35999999999</v>
      </c>
      <c r="E256" s="21">
        <v>291349.15999999997</v>
      </c>
      <c r="F256" s="21">
        <v>178144.04</v>
      </c>
      <c r="G256" s="21">
        <v>43929.72</v>
      </c>
      <c r="H256" s="21">
        <v>797340.6</v>
      </c>
      <c r="I256" s="21">
        <v>1169</v>
      </c>
      <c r="J256" s="22">
        <v>1637901</v>
      </c>
      <c r="K256" s="94"/>
      <c r="L256" s="95"/>
      <c r="M256" s="95"/>
    </row>
    <row r="257" spans="1:13" ht="20.100000000000001" customHeight="1" x14ac:dyDescent="0.35">
      <c r="A257" s="78" t="s">
        <v>30</v>
      </c>
      <c r="B257" s="21">
        <v>20850.400000000001</v>
      </c>
      <c r="C257" s="21">
        <v>809.54</v>
      </c>
      <c r="D257" s="21">
        <v>1153</v>
      </c>
      <c r="E257" s="21">
        <v>88428.74</v>
      </c>
      <c r="F257" s="21">
        <v>156136.78</v>
      </c>
      <c r="G257" s="21">
        <v>13839</v>
      </c>
      <c r="H257" s="21">
        <v>4400</v>
      </c>
      <c r="I257" s="21">
        <v>2548.54</v>
      </c>
      <c r="J257" s="22">
        <v>288166</v>
      </c>
      <c r="K257" s="94"/>
      <c r="L257" s="95"/>
      <c r="M257" s="95"/>
    </row>
    <row r="258" spans="1:13" ht="20.100000000000001" customHeight="1" x14ac:dyDescent="0.35">
      <c r="A258" s="78" t="s">
        <v>31</v>
      </c>
      <c r="B258" s="21">
        <v>5414.7680000000009</v>
      </c>
      <c r="C258" s="21">
        <v>248</v>
      </c>
      <c r="D258" s="21">
        <v>3.2</v>
      </c>
      <c r="E258" s="21">
        <v>136739.76</v>
      </c>
      <c r="F258" s="21">
        <v>3145.3120000000004</v>
      </c>
      <c r="G258" s="21">
        <v>70.400000000000006</v>
      </c>
      <c r="H258" s="21">
        <v>475.20000000000005</v>
      </c>
      <c r="I258" s="21">
        <v>257.60000000000002</v>
      </c>
      <c r="J258" s="22">
        <v>146354.24000000002</v>
      </c>
      <c r="K258" s="94"/>
      <c r="L258" s="95"/>
      <c r="M258" s="95"/>
    </row>
    <row r="259" spans="1:13" ht="20.100000000000001" customHeight="1" x14ac:dyDescent="0.35">
      <c r="A259" s="78" t="s">
        <v>32</v>
      </c>
      <c r="B259" s="21">
        <v>2275</v>
      </c>
      <c r="C259" s="21">
        <v>105</v>
      </c>
      <c r="D259" s="21">
        <v>0</v>
      </c>
      <c r="E259" s="21">
        <v>784805</v>
      </c>
      <c r="F259" s="21">
        <v>136780</v>
      </c>
      <c r="G259" s="21">
        <v>2695</v>
      </c>
      <c r="H259" s="21">
        <v>2625</v>
      </c>
      <c r="I259" s="21">
        <v>840</v>
      </c>
      <c r="J259" s="22">
        <v>930125</v>
      </c>
      <c r="K259" s="94"/>
      <c r="L259" s="95"/>
      <c r="M259" s="95"/>
    </row>
    <row r="260" spans="1:13" ht="20.100000000000001" customHeight="1" x14ac:dyDescent="0.35">
      <c r="A260" s="78" t="s">
        <v>33</v>
      </c>
      <c r="B260" s="21">
        <v>9030</v>
      </c>
      <c r="C260" s="21">
        <v>0</v>
      </c>
      <c r="D260" s="21">
        <v>0</v>
      </c>
      <c r="E260" s="21">
        <v>11922535.5</v>
      </c>
      <c r="F260" s="21">
        <v>34260</v>
      </c>
      <c r="G260" s="21">
        <v>26055</v>
      </c>
      <c r="H260" s="21">
        <v>1575</v>
      </c>
      <c r="I260" s="21">
        <v>12435</v>
      </c>
      <c r="J260" s="22">
        <v>12005890.5</v>
      </c>
      <c r="K260" s="94"/>
      <c r="L260" s="95"/>
      <c r="M260" s="95"/>
    </row>
    <row r="261" spans="1:13" ht="20.100000000000001" customHeight="1" x14ac:dyDescent="0.35">
      <c r="A261" s="78" t="s">
        <v>34</v>
      </c>
      <c r="B261" s="21">
        <v>5416</v>
      </c>
      <c r="C261" s="21">
        <v>428.62</v>
      </c>
      <c r="D261" s="21">
        <v>60865.8</v>
      </c>
      <c r="E261" s="21">
        <v>935</v>
      </c>
      <c r="F261" s="21">
        <v>583938.29</v>
      </c>
      <c r="G261" s="21">
        <v>4275</v>
      </c>
      <c r="H261" s="21">
        <v>37104</v>
      </c>
      <c r="I261" s="21">
        <v>2300.9899999999998</v>
      </c>
      <c r="J261" s="22">
        <v>695263.70000000007</v>
      </c>
      <c r="K261" s="94"/>
      <c r="L261" s="95"/>
      <c r="M261" s="95"/>
    </row>
    <row r="262" spans="1:13" ht="20.100000000000001" customHeight="1" x14ac:dyDescent="0.35">
      <c r="A262" s="78" t="s">
        <v>84</v>
      </c>
      <c r="B262" s="21">
        <v>10305.700000000001</v>
      </c>
      <c r="C262" s="21">
        <v>59.48</v>
      </c>
      <c r="D262" s="21">
        <v>7204</v>
      </c>
      <c r="E262" s="21">
        <v>84290.1</v>
      </c>
      <c r="F262" s="21">
        <v>233380.24</v>
      </c>
      <c r="G262" s="21">
        <v>0</v>
      </c>
      <c r="H262" s="21">
        <v>1429.94</v>
      </c>
      <c r="I262" s="21">
        <v>6771.34</v>
      </c>
      <c r="J262" s="22">
        <v>343440.80000000005</v>
      </c>
      <c r="K262" s="94"/>
      <c r="L262" s="95"/>
      <c r="M262" s="95"/>
    </row>
    <row r="263" spans="1:13" ht="20.100000000000001" customHeight="1" x14ac:dyDescent="0.35">
      <c r="A263" s="78" t="s">
        <v>36</v>
      </c>
      <c r="B263" s="21">
        <v>0</v>
      </c>
      <c r="C263" s="21">
        <v>3</v>
      </c>
      <c r="D263" s="21">
        <v>0</v>
      </c>
      <c r="E263" s="21">
        <v>1263942.1499999999</v>
      </c>
      <c r="F263" s="21">
        <v>15478.85</v>
      </c>
      <c r="G263" s="21">
        <v>17484</v>
      </c>
      <c r="H263" s="21">
        <v>7231</v>
      </c>
      <c r="I263" s="21">
        <v>24</v>
      </c>
      <c r="J263" s="22">
        <v>1304163</v>
      </c>
      <c r="K263" s="94"/>
      <c r="L263" s="95"/>
      <c r="M263" s="95"/>
    </row>
    <row r="264" spans="1:13" ht="20.100000000000001" customHeight="1" x14ac:dyDescent="0.35">
      <c r="A264" s="78" t="s">
        <v>37</v>
      </c>
      <c r="B264" s="21">
        <v>24</v>
      </c>
      <c r="C264" s="21">
        <v>7</v>
      </c>
      <c r="D264" s="21">
        <v>0</v>
      </c>
      <c r="E264" s="21">
        <v>225556.45</v>
      </c>
      <c r="F264" s="21">
        <v>3258</v>
      </c>
      <c r="G264" s="21">
        <v>27.3</v>
      </c>
      <c r="H264" s="21">
        <v>3659</v>
      </c>
      <c r="I264" s="21">
        <v>173</v>
      </c>
      <c r="J264" s="22">
        <v>232704.75</v>
      </c>
      <c r="K264" s="94"/>
      <c r="L264" s="95"/>
      <c r="M264" s="95"/>
    </row>
    <row r="265" spans="1:13" ht="20.100000000000001" customHeight="1" x14ac:dyDescent="0.35">
      <c r="A265" s="78" t="s">
        <v>38</v>
      </c>
      <c r="B265" s="21">
        <v>8856.119999999999</v>
      </c>
      <c r="C265" s="21">
        <v>0</v>
      </c>
      <c r="D265" s="21">
        <v>0</v>
      </c>
      <c r="E265" s="21">
        <v>38113.880000000005</v>
      </c>
      <c r="F265" s="21">
        <v>180</v>
      </c>
      <c r="G265" s="21">
        <v>1</v>
      </c>
      <c r="H265" s="21">
        <v>0</v>
      </c>
      <c r="I265" s="21">
        <v>454</v>
      </c>
      <c r="J265" s="22">
        <v>47605</v>
      </c>
      <c r="K265" s="94"/>
      <c r="L265" s="95"/>
      <c r="M265" s="95"/>
    </row>
    <row r="266" spans="1:13" ht="20.100000000000001" customHeight="1" x14ac:dyDescent="0.35">
      <c r="A266" s="78" t="s">
        <v>39</v>
      </c>
      <c r="B266" s="21">
        <v>0</v>
      </c>
      <c r="C266" s="21">
        <v>0</v>
      </c>
      <c r="D266" s="21">
        <v>0</v>
      </c>
      <c r="E266" s="21">
        <v>79955.25</v>
      </c>
      <c r="F266" s="21">
        <v>6</v>
      </c>
      <c r="G266" s="21">
        <v>0</v>
      </c>
      <c r="H266" s="21">
        <v>0</v>
      </c>
      <c r="I266" s="21">
        <v>0</v>
      </c>
      <c r="J266" s="22">
        <v>79961.25</v>
      </c>
      <c r="K266" s="94"/>
      <c r="L266" s="95"/>
      <c r="M266" s="95"/>
    </row>
    <row r="267" spans="1:13" ht="20.100000000000001" customHeight="1" x14ac:dyDescent="0.35">
      <c r="A267" s="78" t="s">
        <v>40</v>
      </c>
      <c r="B267" s="21">
        <v>0</v>
      </c>
      <c r="C267" s="21">
        <v>0</v>
      </c>
      <c r="D267" s="21">
        <v>0</v>
      </c>
      <c r="E267" s="21">
        <v>33344.5</v>
      </c>
      <c r="F267" s="21">
        <v>0</v>
      </c>
      <c r="G267" s="21">
        <v>0</v>
      </c>
      <c r="H267" s="21">
        <v>0</v>
      </c>
      <c r="I267" s="21">
        <v>0</v>
      </c>
      <c r="J267" s="22">
        <v>33344.5</v>
      </c>
      <c r="K267" s="94"/>
      <c r="L267" s="95"/>
      <c r="M267" s="95"/>
    </row>
    <row r="268" spans="1:13" ht="20.100000000000001" customHeight="1" x14ac:dyDescent="0.35">
      <c r="A268" s="78" t="s">
        <v>41</v>
      </c>
      <c r="B268" s="21">
        <v>35042.92</v>
      </c>
      <c r="C268" s="21">
        <v>979.25</v>
      </c>
      <c r="D268" s="21">
        <v>5755.48</v>
      </c>
      <c r="E268" s="21">
        <v>6455.68</v>
      </c>
      <c r="F268" s="21">
        <v>15558.72</v>
      </c>
      <c r="G268" s="21">
        <v>28933.56</v>
      </c>
      <c r="H268" s="21">
        <v>59646.89</v>
      </c>
      <c r="I268" s="21">
        <v>44580.479999999996</v>
      </c>
      <c r="J268" s="22">
        <v>196952.97999999998</v>
      </c>
      <c r="K268" s="94"/>
      <c r="L268" s="95"/>
      <c r="M268" s="95"/>
    </row>
    <row r="269" spans="1:13" ht="20.100000000000001" customHeight="1" x14ac:dyDescent="0.35">
      <c r="A269" s="78" t="s">
        <v>43</v>
      </c>
      <c r="B269" s="21">
        <v>10405.799999999999</v>
      </c>
      <c r="C269" s="21">
        <v>128</v>
      </c>
      <c r="D269" s="21">
        <v>0</v>
      </c>
      <c r="E269" s="21">
        <v>73472.2</v>
      </c>
      <c r="F269" s="21">
        <v>0</v>
      </c>
      <c r="G269" s="21">
        <v>0</v>
      </c>
      <c r="H269" s="21">
        <v>0</v>
      </c>
      <c r="I269" s="21">
        <v>0</v>
      </c>
      <c r="J269" s="22">
        <v>84006</v>
      </c>
      <c r="K269" s="94"/>
      <c r="L269" s="95"/>
      <c r="M269" s="95"/>
    </row>
    <row r="270" spans="1:13" ht="20.100000000000001" customHeight="1" x14ac:dyDescent="0.35">
      <c r="A270" s="78" t="s">
        <v>44</v>
      </c>
      <c r="B270" s="21">
        <v>150224.4</v>
      </c>
      <c r="C270" s="21">
        <v>0</v>
      </c>
      <c r="D270" s="21">
        <v>142450.04999999999</v>
      </c>
      <c r="E270" s="21">
        <v>36541.839999999997</v>
      </c>
      <c r="F270" s="21">
        <v>0</v>
      </c>
      <c r="G270" s="21">
        <v>0</v>
      </c>
      <c r="H270" s="21">
        <v>1065</v>
      </c>
      <c r="I270" s="21">
        <v>30</v>
      </c>
      <c r="J270" s="22">
        <v>330311.28999999992</v>
      </c>
      <c r="K270" s="94"/>
      <c r="L270" s="95"/>
      <c r="M270" s="95"/>
    </row>
    <row r="271" spans="1:13" ht="20.100000000000001" customHeight="1" x14ac:dyDescent="0.35">
      <c r="A271" s="78" t="s">
        <v>93</v>
      </c>
      <c r="B271" s="21">
        <v>31761</v>
      </c>
      <c r="C271" s="21">
        <v>460</v>
      </c>
      <c r="D271" s="21">
        <v>5037.96</v>
      </c>
      <c r="E271" s="21">
        <v>104836.5</v>
      </c>
      <c r="F271" s="21">
        <v>0</v>
      </c>
      <c r="G271" s="21">
        <v>0</v>
      </c>
      <c r="H271" s="21">
        <v>0</v>
      </c>
      <c r="I271" s="21">
        <v>35</v>
      </c>
      <c r="J271" s="22">
        <v>142130.46</v>
      </c>
      <c r="K271" s="94"/>
      <c r="L271" s="95"/>
      <c r="M271" s="95"/>
    </row>
    <row r="272" spans="1:13" ht="20.100000000000001" customHeight="1" x14ac:dyDescent="0.35">
      <c r="A272" s="78" t="s">
        <v>94</v>
      </c>
      <c r="B272" s="21">
        <v>0</v>
      </c>
      <c r="C272" s="21">
        <v>0</v>
      </c>
      <c r="D272" s="21">
        <v>0</v>
      </c>
      <c r="E272" s="21">
        <v>4434</v>
      </c>
      <c r="F272" s="21">
        <v>0</v>
      </c>
      <c r="G272" s="21">
        <v>0</v>
      </c>
      <c r="H272" s="21">
        <v>0</v>
      </c>
      <c r="I272" s="21">
        <v>0</v>
      </c>
      <c r="J272" s="22">
        <v>4434</v>
      </c>
      <c r="K272" s="94"/>
      <c r="L272" s="95"/>
      <c r="M272" s="95"/>
    </row>
    <row r="273" spans="1:13" ht="20.100000000000001" customHeight="1" x14ac:dyDescent="0.35">
      <c r="A273" s="78" t="s">
        <v>95</v>
      </c>
      <c r="B273" s="21">
        <v>2552.4</v>
      </c>
      <c r="C273" s="21">
        <v>103</v>
      </c>
      <c r="D273" s="21">
        <v>200</v>
      </c>
      <c r="E273" s="21">
        <v>34791.300000000003</v>
      </c>
      <c r="F273" s="21">
        <v>0</v>
      </c>
      <c r="G273" s="21">
        <v>0</v>
      </c>
      <c r="H273" s="21">
        <v>0</v>
      </c>
      <c r="I273" s="21">
        <v>0</v>
      </c>
      <c r="J273" s="22">
        <v>37646.700000000004</v>
      </c>
      <c r="K273" s="94"/>
      <c r="L273" s="95"/>
      <c r="M273" s="95"/>
    </row>
    <row r="274" spans="1:13" ht="20.100000000000001" customHeight="1" x14ac:dyDescent="0.35">
      <c r="A274" s="78" t="s">
        <v>96</v>
      </c>
      <c r="B274" s="21">
        <v>9665.2000000000007</v>
      </c>
      <c r="C274" s="21">
        <v>0</v>
      </c>
      <c r="D274" s="21">
        <v>0</v>
      </c>
      <c r="E274" s="21">
        <v>42914.8</v>
      </c>
      <c r="F274" s="21">
        <v>0</v>
      </c>
      <c r="G274" s="21">
        <v>0</v>
      </c>
      <c r="H274" s="21">
        <v>91</v>
      </c>
      <c r="I274" s="21">
        <v>0</v>
      </c>
      <c r="J274" s="22">
        <v>52671</v>
      </c>
      <c r="K274" s="94"/>
      <c r="L274" s="95"/>
      <c r="M274" s="95"/>
    </row>
    <row r="275" spans="1:13" ht="20.100000000000001" customHeight="1" x14ac:dyDescent="0.35">
      <c r="A275" s="78" t="s">
        <v>97</v>
      </c>
      <c r="B275" s="21">
        <v>148</v>
      </c>
      <c r="C275" s="21">
        <v>0</v>
      </c>
      <c r="D275" s="21">
        <v>0</v>
      </c>
      <c r="E275" s="21">
        <v>246823.47999999998</v>
      </c>
      <c r="F275" s="21">
        <v>5179</v>
      </c>
      <c r="G275" s="21">
        <v>2005</v>
      </c>
      <c r="H275" s="21">
        <v>1878.12</v>
      </c>
      <c r="I275" s="21">
        <v>101</v>
      </c>
      <c r="J275" s="22">
        <v>256134.59999999998</v>
      </c>
      <c r="K275" s="94"/>
      <c r="L275" s="95"/>
      <c r="M275" s="95"/>
    </row>
    <row r="276" spans="1:13" ht="20.100000000000001" customHeight="1" x14ac:dyDescent="0.35">
      <c r="A276" s="78" t="s">
        <v>98</v>
      </c>
      <c r="B276" s="21">
        <v>47336.2</v>
      </c>
      <c r="C276" s="21">
        <v>0</v>
      </c>
      <c r="D276" s="21">
        <v>4068.8</v>
      </c>
      <c r="E276" s="21">
        <v>0</v>
      </c>
      <c r="F276" s="21">
        <v>0</v>
      </c>
      <c r="G276" s="21">
        <v>0</v>
      </c>
      <c r="H276" s="21">
        <v>0</v>
      </c>
      <c r="I276" s="21">
        <v>0</v>
      </c>
      <c r="J276" s="22">
        <v>51405</v>
      </c>
      <c r="K276" s="94"/>
      <c r="L276" s="95"/>
      <c r="M276" s="95"/>
    </row>
    <row r="277" spans="1:13" ht="20.100000000000001" customHeight="1" x14ac:dyDescent="0.35">
      <c r="A277" s="78" t="s">
        <v>99</v>
      </c>
      <c r="B277" s="21">
        <v>12.42</v>
      </c>
      <c r="C277" s="21">
        <v>39536.68</v>
      </c>
      <c r="D277" s="21">
        <v>1076</v>
      </c>
      <c r="E277" s="21">
        <v>18500</v>
      </c>
      <c r="F277" s="21">
        <v>6881.9</v>
      </c>
      <c r="G277" s="21">
        <v>0</v>
      </c>
      <c r="H277" s="21">
        <v>0</v>
      </c>
      <c r="I277" s="21">
        <v>806</v>
      </c>
      <c r="J277" s="22">
        <v>66813</v>
      </c>
      <c r="K277" s="94"/>
      <c r="L277" s="95"/>
      <c r="M277" s="95"/>
    </row>
    <row r="278" spans="1:13" ht="20.100000000000001" customHeight="1" x14ac:dyDescent="0.35">
      <c r="A278" s="78" t="s">
        <v>100</v>
      </c>
      <c r="B278" s="21">
        <v>2584</v>
      </c>
      <c r="C278" s="21">
        <v>0</v>
      </c>
      <c r="D278" s="21">
        <v>0</v>
      </c>
      <c r="E278" s="21">
        <v>919</v>
      </c>
      <c r="F278" s="21">
        <v>858</v>
      </c>
      <c r="G278" s="21">
        <v>0</v>
      </c>
      <c r="H278" s="21">
        <v>0</v>
      </c>
      <c r="I278" s="21">
        <v>0</v>
      </c>
      <c r="J278" s="22">
        <v>4361</v>
      </c>
      <c r="K278" s="94"/>
      <c r="L278" s="95"/>
      <c r="M278" s="95"/>
    </row>
    <row r="279" spans="1:13" ht="20.100000000000001" customHeight="1" x14ac:dyDescent="0.35">
      <c r="A279" s="78" t="s">
        <v>45</v>
      </c>
      <c r="B279" s="21">
        <v>7953113.5858064517</v>
      </c>
      <c r="C279" s="21">
        <v>267611.16000000003</v>
      </c>
      <c r="D279" s="21">
        <v>146723.56722580644</v>
      </c>
      <c r="E279" s="21">
        <v>517560.39870967739</v>
      </c>
      <c r="F279" s="21">
        <v>2748237.3987096776</v>
      </c>
      <c r="G279" s="21">
        <v>2795696.9419354838</v>
      </c>
      <c r="H279" s="21">
        <v>1427928.5767741934</v>
      </c>
      <c r="I279" s="21">
        <v>395459.98064516124</v>
      </c>
      <c r="J279" s="22">
        <v>16252331.60980645</v>
      </c>
      <c r="K279" s="94"/>
      <c r="L279" s="95"/>
      <c r="M279" s="95"/>
    </row>
    <row r="280" spans="1:13" ht="20.100000000000001" customHeight="1" x14ac:dyDescent="0.35">
      <c r="A280" s="78" t="s">
        <v>46</v>
      </c>
      <c r="B280" s="21">
        <v>33769.5</v>
      </c>
      <c r="C280" s="21">
        <v>217741.38</v>
      </c>
      <c r="D280" s="21">
        <v>31223.940000000002</v>
      </c>
      <c r="E280" s="21">
        <v>24084.84</v>
      </c>
      <c r="F280" s="21">
        <v>322530.59999999998</v>
      </c>
      <c r="G280" s="21">
        <v>19951.8</v>
      </c>
      <c r="H280" s="21">
        <v>50794.68</v>
      </c>
      <c r="I280" s="21">
        <v>317395.86</v>
      </c>
      <c r="J280" s="22">
        <v>1017492.6000000001</v>
      </c>
      <c r="K280" s="94"/>
      <c r="L280" s="95"/>
      <c r="M280" s="95"/>
    </row>
    <row r="281" spans="1:13" ht="20.100000000000001" customHeight="1" x14ac:dyDescent="0.35">
      <c r="A281" s="78" t="s">
        <v>47</v>
      </c>
      <c r="B281" s="21">
        <v>347439.6</v>
      </c>
      <c r="C281" s="21">
        <v>7211938.7999999998</v>
      </c>
      <c r="D281" s="21">
        <v>6343967.4000000004</v>
      </c>
      <c r="E281" s="21">
        <v>4794900</v>
      </c>
      <c r="F281" s="21">
        <v>1608805.2</v>
      </c>
      <c r="G281" s="21">
        <v>876813</v>
      </c>
      <c r="H281" s="21">
        <v>6733828.7999999998</v>
      </c>
      <c r="I281" s="21">
        <v>339290.4</v>
      </c>
      <c r="J281" s="22">
        <v>28256983.199999999</v>
      </c>
      <c r="K281" s="94"/>
      <c r="L281" s="95"/>
      <c r="M281" s="95"/>
    </row>
    <row r="282" spans="1:13" ht="20.100000000000001" customHeight="1" x14ac:dyDescent="0.35">
      <c r="A282" s="78" t="s">
        <v>48</v>
      </c>
      <c r="B282" s="21">
        <v>37515.449999999997</v>
      </c>
      <c r="C282" s="21">
        <v>0</v>
      </c>
      <c r="D282" s="21">
        <v>61759.6</v>
      </c>
      <c r="E282" s="21">
        <v>105</v>
      </c>
      <c r="F282" s="21">
        <v>59699.5</v>
      </c>
      <c r="G282" s="21">
        <v>213172.4</v>
      </c>
      <c r="H282" s="21">
        <v>193997.65</v>
      </c>
      <c r="I282" s="21">
        <v>144659.9</v>
      </c>
      <c r="J282" s="22">
        <v>710909.5</v>
      </c>
      <c r="K282" s="94"/>
      <c r="L282" s="95"/>
      <c r="M282" s="95"/>
    </row>
    <row r="283" spans="1:13" ht="20.100000000000001" customHeight="1" x14ac:dyDescent="0.35">
      <c r="A283" s="78" t="s">
        <v>49</v>
      </c>
      <c r="B283" s="21">
        <v>32400</v>
      </c>
      <c r="C283" s="21">
        <v>179496.2</v>
      </c>
      <c r="D283" s="21">
        <v>1825</v>
      </c>
      <c r="E283" s="21">
        <v>2555</v>
      </c>
      <c r="F283" s="21">
        <v>401724.6</v>
      </c>
      <c r="G283" s="21">
        <v>5120</v>
      </c>
      <c r="H283" s="21">
        <v>3140</v>
      </c>
      <c r="I283" s="21">
        <v>1578538.45</v>
      </c>
      <c r="J283" s="22">
        <v>2204799.25</v>
      </c>
      <c r="K283" s="94"/>
      <c r="L283" s="95"/>
      <c r="M283" s="95"/>
    </row>
    <row r="284" spans="1:13" ht="20.100000000000001" customHeight="1" x14ac:dyDescent="0.35">
      <c r="A284" s="78" t="s">
        <v>50</v>
      </c>
      <c r="B284" s="21">
        <v>472400</v>
      </c>
      <c r="C284" s="21">
        <v>2999450</v>
      </c>
      <c r="D284" s="21">
        <v>550</v>
      </c>
      <c r="E284" s="21">
        <v>15050</v>
      </c>
      <c r="F284" s="21">
        <v>7396175</v>
      </c>
      <c r="G284" s="21">
        <v>0</v>
      </c>
      <c r="H284" s="21">
        <v>0</v>
      </c>
      <c r="I284" s="21">
        <v>70450</v>
      </c>
      <c r="J284" s="22">
        <v>10954075</v>
      </c>
      <c r="K284" s="94"/>
      <c r="L284" s="95"/>
      <c r="M284" s="95"/>
    </row>
    <row r="285" spans="1:13" ht="20.100000000000001" customHeight="1" x14ac:dyDescent="0.35">
      <c r="A285" s="78" t="s">
        <v>51</v>
      </c>
      <c r="B285" s="21">
        <v>195797.79700000002</v>
      </c>
      <c r="C285" s="21">
        <v>51264.460000000006</v>
      </c>
      <c r="D285" s="21">
        <v>226066.1</v>
      </c>
      <c r="E285" s="21">
        <v>344410.3</v>
      </c>
      <c r="F285" s="21">
        <v>145449.20000000001</v>
      </c>
      <c r="G285" s="21">
        <v>131422.20000000001</v>
      </c>
      <c r="H285" s="21">
        <v>218524.80000000002</v>
      </c>
      <c r="I285" s="21">
        <v>63984.700000000004</v>
      </c>
      <c r="J285" s="22">
        <v>1376919.557</v>
      </c>
      <c r="K285" s="94"/>
      <c r="L285" s="95"/>
      <c r="M285" s="95"/>
    </row>
    <row r="286" spans="1:13" ht="20.100000000000001" customHeight="1" x14ac:dyDescent="0.35">
      <c r="A286" s="78" t="s">
        <v>52</v>
      </c>
      <c r="B286" s="21">
        <v>128</v>
      </c>
      <c r="C286" s="21">
        <v>4456</v>
      </c>
      <c r="D286" s="21">
        <v>16</v>
      </c>
      <c r="E286" s="21">
        <v>0</v>
      </c>
      <c r="F286" s="21">
        <v>9152</v>
      </c>
      <c r="G286" s="21">
        <v>19400</v>
      </c>
      <c r="H286" s="21">
        <v>0</v>
      </c>
      <c r="I286" s="21">
        <v>1280</v>
      </c>
      <c r="J286" s="22">
        <v>34432</v>
      </c>
      <c r="K286" s="94"/>
      <c r="L286" s="95"/>
      <c r="M286" s="95"/>
    </row>
    <row r="287" spans="1:13" ht="20.100000000000001" customHeight="1" x14ac:dyDescent="0.35">
      <c r="A287" s="78" t="s">
        <v>53</v>
      </c>
      <c r="B287" s="21">
        <v>119041.60000000001</v>
      </c>
      <c r="C287" s="21">
        <v>150.4</v>
      </c>
      <c r="D287" s="21">
        <v>0</v>
      </c>
      <c r="E287" s="21">
        <v>98.7</v>
      </c>
      <c r="F287" s="21">
        <v>8914.7250000000004</v>
      </c>
      <c r="G287" s="21">
        <v>28.200000000000003</v>
      </c>
      <c r="H287" s="21">
        <v>0</v>
      </c>
      <c r="I287" s="21">
        <v>167893.4</v>
      </c>
      <c r="J287" s="22">
        <v>296127.02500000002</v>
      </c>
      <c r="K287" s="94"/>
      <c r="L287" s="95"/>
      <c r="M287" s="95"/>
    </row>
    <row r="288" spans="1:13" ht="20.100000000000001" customHeight="1" x14ac:dyDescent="0.35">
      <c r="A288" s="78" t="s">
        <v>101</v>
      </c>
      <c r="B288" s="21">
        <v>20416</v>
      </c>
      <c r="C288" s="21">
        <v>1018</v>
      </c>
      <c r="D288" s="21">
        <v>486</v>
      </c>
      <c r="E288" s="21">
        <v>3980</v>
      </c>
      <c r="F288" s="21">
        <v>133810.35</v>
      </c>
      <c r="G288" s="21">
        <v>0</v>
      </c>
      <c r="H288" s="21">
        <v>0</v>
      </c>
      <c r="I288" s="21">
        <v>6362</v>
      </c>
      <c r="J288" s="22">
        <v>166072.35</v>
      </c>
      <c r="K288" s="94"/>
      <c r="L288" s="95"/>
      <c r="M288" s="95"/>
    </row>
    <row r="289" spans="1:28" ht="20.100000000000001" customHeight="1" x14ac:dyDescent="0.35">
      <c r="A289" s="78" t="s">
        <v>102</v>
      </c>
      <c r="B289" s="21">
        <v>1295.7</v>
      </c>
      <c r="C289" s="21">
        <v>805</v>
      </c>
      <c r="D289" s="21">
        <v>0</v>
      </c>
      <c r="E289" s="21">
        <v>38189.199999999997</v>
      </c>
      <c r="F289" s="21">
        <v>457869.65</v>
      </c>
      <c r="G289" s="21">
        <v>35</v>
      </c>
      <c r="H289" s="21">
        <v>0</v>
      </c>
      <c r="I289" s="21">
        <v>805</v>
      </c>
      <c r="J289" s="22">
        <v>498999.55000000005</v>
      </c>
      <c r="K289" s="94"/>
      <c r="L289" s="95"/>
      <c r="M289" s="95"/>
    </row>
    <row r="290" spans="1:28" ht="20.100000000000001" customHeight="1" x14ac:dyDescent="0.35">
      <c r="A290" s="78" t="s">
        <v>103</v>
      </c>
      <c r="B290" s="21">
        <v>109341.4</v>
      </c>
      <c r="C290" s="21">
        <v>6552.2</v>
      </c>
      <c r="D290" s="21">
        <v>3000</v>
      </c>
      <c r="E290" s="21">
        <v>224.8</v>
      </c>
      <c r="F290" s="21">
        <v>69682.600000000006</v>
      </c>
      <c r="G290" s="21">
        <v>134294.79999999999</v>
      </c>
      <c r="H290" s="21">
        <v>0</v>
      </c>
      <c r="I290" s="21">
        <v>21749.8</v>
      </c>
      <c r="J290" s="22">
        <v>344845.6</v>
      </c>
      <c r="K290" s="94"/>
      <c r="L290" s="95"/>
      <c r="M290" s="95"/>
    </row>
    <row r="291" spans="1:28" ht="20.100000000000001" customHeight="1" x14ac:dyDescent="0.35">
      <c r="A291" s="78" t="s">
        <v>104</v>
      </c>
      <c r="B291" s="21">
        <v>8586.9599999999991</v>
      </c>
      <c r="C291" s="21">
        <v>204.18</v>
      </c>
      <c r="D291" s="21">
        <v>1911</v>
      </c>
      <c r="E291" s="21">
        <v>4064.52</v>
      </c>
      <c r="F291" s="21">
        <v>14953.59</v>
      </c>
      <c r="G291" s="21">
        <v>2664</v>
      </c>
      <c r="H291" s="21">
        <v>2693.3999999999996</v>
      </c>
      <c r="I291" s="21">
        <v>6367.26</v>
      </c>
      <c r="J291" s="22">
        <v>41444.910000000003</v>
      </c>
      <c r="K291" s="94"/>
      <c r="L291" s="95"/>
      <c r="M291" s="95"/>
    </row>
    <row r="292" spans="1:28" ht="20.100000000000001" customHeight="1" x14ac:dyDescent="0.35">
      <c r="A292" s="78" t="s">
        <v>105</v>
      </c>
      <c r="B292" s="21">
        <v>36302.400000000001</v>
      </c>
      <c r="C292" s="21">
        <v>1664</v>
      </c>
      <c r="D292" s="21">
        <v>70000</v>
      </c>
      <c r="E292" s="21">
        <v>0</v>
      </c>
      <c r="F292" s="21">
        <v>794475.6</v>
      </c>
      <c r="G292" s="21">
        <v>136286.39999999999</v>
      </c>
      <c r="H292" s="21">
        <v>393724</v>
      </c>
      <c r="I292" s="21">
        <v>209080</v>
      </c>
      <c r="J292" s="22">
        <v>1641532.4</v>
      </c>
      <c r="K292" s="94"/>
      <c r="L292" s="95"/>
      <c r="M292" s="95"/>
    </row>
    <row r="293" spans="1:28" ht="20.100000000000001" customHeight="1" x14ac:dyDescent="0.35">
      <c r="A293" s="78" t="s">
        <v>106</v>
      </c>
      <c r="B293" s="21">
        <v>187771.5</v>
      </c>
      <c r="C293" s="21">
        <v>4578516</v>
      </c>
      <c r="D293" s="21">
        <v>5795835</v>
      </c>
      <c r="E293" s="21">
        <v>37050</v>
      </c>
      <c r="F293" s="21">
        <v>2439300</v>
      </c>
      <c r="G293" s="21">
        <v>234000</v>
      </c>
      <c r="H293" s="21">
        <v>4200</v>
      </c>
      <c r="I293" s="21">
        <v>868500</v>
      </c>
      <c r="J293" s="22">
        <v>14145172.5</v>
      </c>
      <c r="K293" s="94"/>
      <c r="L293" s="95"/>
      <c r="M293" s="95"/>
    </row>
    <row r="294" spans="1:28" ht="20.100000000000001" customHeight="1" x14ac:dyDescent="0.35">
      <c r="A294" s="78" t="s">
        <v>107</v>
      </c>
      <c r="B294" s="21">
        <v>17035.239999999998</v>
      </c>
      <c r="C294" s="21">
        <v>306</v>
      </c>
      <c r="D294" s="21">
        <v>501</v>
      </c>
      <c r="E294" s="21">
        <v>308</v>
      </c>
      <c r="F294" s="21">
        <v>31</v>
      </c>
      <c r="G294" s="21">
        <v>475</v>
      </c>
      <c r="H294" s="21">
        <v>463</v>
      </c>
      <c r="I294" s="21">
        <v>9786</v>
      </c>
      <c r="J294" s="22">
        <v>28905.239999999998</v>
      </c>
      <c r="K294" s="94"/>
      <c r="L294" s="95"/>
      <c r="M294" s="95"/>
    </row>
    <row r="295" spans="1:28" ht="20.100000000000001" customHeight="1" x14ac:dyDescent="0.35">
      <c r="A295" s="78" t="s">
        <v>108</v>
      </c>
      <c r="B295" s="21">
        <v>1152517.5</v>
      </c>
      <c r="C295" s="21">
        <v>434651.25</v>
      </c>
      <c r="D295" s="21">
        <v>64695</v>
      </c>
      <c r="E295" s="21">
        <v>365670</v>
      </c>
      <c r="F295" s="21">
        <v>602010</v>
      </c>
      <c r="G295" s="21">
        <v>210</v>
      </c>
      <c r="H295" s="21">
        <v>0</v>
      </c>
      <c r="I295" s="21">
        <v>371685</v>
      </c>
      <c r="J295" s="22">
        <v>2991438.75</v>
      </c>
      <c r="K295" s="94"/>
      <c r="L295" s="95"/>
      <c r="M295" s="95"/>
    </row>
    <row r="296" spans="1:28" ht="20.100000000000001" customHeight="1" x14ac:dyDescent="0.35">
      <c r="A296" s="78" t="s">
        <v>54</v>
      </c>
      <c r="B296" s="21">
        <v>3954339.8400000003</v>
      </c>
      <c r="C296" s="21">
        <v>236892.35999999996</v>
      </c>
      <c r="D296" s="21">
        <v>23204494.620000001</v>
      </c>
      <c r="E296" s="21">
        <v>446243.28</v>
      </c>
      <c r="F296" s="21">
        <v>759697.44000000006</v>
      </c>
      <c r="G296" s="21">
        <v>806719.8</v>
      </c>
      <c r="H296" s="21">
        <v>869028.24000000011</v>
      </c>
      <c r="I296" s="21">
        <v>530590.62</v>
      </c>
      <c r="J296" s="22">
        <v>30808006.200000003</v>
      </c>
      <c r="K296" s="94"/>
      <c r="L296" s="95"/>
      <c r="M296" s="95"/>
    </row>
    <row r="297" spans="1:28" ht="20.100000000000001" customHeight="1" x14ac:dyDescent="0.35">
      <c r="A297" s="78" t="s">
        <v>55</v>
      </c>
      <c r="B297" s="21">
        <v>5085883.55</v>
      </c>
      <c r="C297" s="21">
        <v>7183259.0499999998</v>
      </c>
      <c r="D297" s="21">
        <v>2007236.8900000001</v>
      </c>
      <c r="E297" s="21">
        <v>4467632.7</v>
      </c>
      <c r="F297" s="21">
        <v>2793311.9</v>
      </c>
      <c r="G297" s="21">
        <v>1158273.1000000001</v>
      </c>
      <c r="H297" s="21">
        <v>1548847.4</v>
      </c>
      <c r="I297" s="21">
        <v>1137838.5</v>
      </c>
      <c r="J297" s="22">
        <v>25382283.09</v>
      </c>
      <c r="K297" s="94"/>
      <c r="L297" s="95"/>
      <c r="M297" s="95"/>
    </row>
    <row r="298" spans="1:28" ht="19.5" customHeight="1" thickBot="1" x14ac:dyDescent="0.4">
      <c r="A298" s="109" t="s">
        <v>10</v>
      </c>
      <c r="B298" s="110">
        <f t="shared" ref="B298:J298" si="3">SUM(B236:B297)</f>
        <v>22387081.858751725</v>
      </c>
      <c r="C298" s="110">
        <f t="shared" si="3"/>
        <v>39582309.400948852</v>
      </c>
      <c r="D298" s="110">
        <f t="shared" si="3"/>
        <v>43135684.831944585</v>
      </c>
      <c r="E298" s="110">
        <f t="shared" si="3"/>
        <v>33039513.414709676</v>
      </c>
      <c r="F298" s="110">
        <f t="shared" si="3"/>
        <v>24302066.813057076</v>
      </c>
      <c r="G298" s="110">
        <f t="shared" si="3"/>
        <v>8242451.6758267898</v>
      </c>
      <c r="H298" s="110">
        <f t="shared" si="3"/>
        <v>16450119.844829191</v>
      </c>
      <c r="I298" s="110">
        <f t="shared" si="3"/>
        <v>9442652.6238951609</v>
      </c>
      <c r="J298" s="111">
        <f t="shared" si="3"/>
        <v>196581880.46396306</v>
      </c>
      <c r="K298" s="94"/>
      <c r="L298" s="95"/>
      <c r="M298" s="95"/>
    </row>
    <row r="299" spans="1:28" s="84" customFormat="1" ht="16.5" customHeight="1" x14ac:dyDescent="0.2">
      <c r="A299" s="198" t="s">
        <v>253</v>
      </c>
      <c r="B299" s="199"/>
      <c r="C299" s="199"/>
      <c r="D299" s="199"/>
      <c r="E299" s="199"/>
      <c r="F299" s="199"/>
      <c r="G299" s="199"/>
      <c r="H299" s="97"/>
      <c r="I299" s="97"/>
      <c r="J299" s="97"/>
      <c r="K299" s="97"/>
      <c r="L299" s="97"/>
      <c r="M299" s="41"/>
      <c r="N299" s="97"/>
      <c r="O299" s="97"/>
      <c r="P299" s="97"/>
      <c r="Q299" s="97"/>
      <c r="R299" s="97"/>
      <c r="S299" s="97"/>
      <c r="T299" s="97"/>
      <c r="Z299" s="72"/>
      <c r="AA299" s="72"/>
      <c r="AB299" s="72"/>
    </row>
    <row r="300" spans="1:28" s="84" customFormat="1" ht="17.25" customHeight="1" x14ac:dyDescent="0.2">
      <c r="A300" s="198" t="s">
        <v>282</v>
      </c>
      <c r="B300" s="199"/>
      <c r="C300" s="199"/>
      <c r="D300" s="199"/>
      <c r="E300" s="199"/>
      <c r="F300" s="199"/>
      <c r="G300" s="199"/>
      <c r="H300" s="97"/>
      <c r="I300" s="97"/>
      <c r="J300" s="97"/>
      <c r="K300" s="97"/>
      <c r="L300" s="97"/>
      <c r="M300" s="41"/>
      <c r="N300" s="97"/>
      <c r="O300" s="97"/>
      <c r="P300" s="97"/>
      <c r="Q300" s="97"/>
      <c r="R300" s="97"/>
      <c r="S300" s="97"/>
      <c r="T300" s="97"/>
      <c r="Z300" s="72"/>
      <c r="AA300" s="72"/>
      <c r="AB300" s="72"/>
    </row>
    <row r="301" spans="1:28" s="84" customFormat="1" ht="14.25" x14ac:dyDescent="0.2">
      <c r="A301" s="198" t="s">
        <v>280</v>
      </c>
      <c r="B301" s="199"/>
      <c r="C301" s="199"/>
      <c r="D301" s="199"/>
      <c r="E301" s="199"/>
      <c r="F301" s="199"/>
      <c r="G301" s="199"/>
      <c r="H301" s="97"/>
      <c r="I301" s="97"/>
      <c r="J301" s="97"/>
      <c r="K301" s="97"/>
      <c r="L301" s="97"/>
      <c r="M301" s="41"/>
      <c r="N301" s="97"/>
      <c r="O301" s="97"/>
      <c r="P301" s="97"/>
      <c r="Q301" s="97"/>
      <c r="R301" s="97"/>
      <c r="S301" s="97"/>
      <c r="T301" s="97"/>
      <c r="Z301" s="72"/>
      <c r="AA301" s="72"/>
      <c r="AB301" s="72"/>
    </row>
    <row r="302" spans="1:28" x14ac:dyDescent="0.2">
      <c r="A302" s="85"/>
      <c r="B302" s="85"/>
      <c r="C302" s="85"/>
      <c r="D302" s="85"/>
      <c r="E302" s="85"/>
      <c r="F302" s="85"/>
      <c r="G302" s="85"/>
      <c r="H302" s="85"/>
      <c r="I302" s="85"/>
      <c r="J302" s="85"/>
    </row>
    <row r="303" spans="1:28" x14ac:dyDescent="0.2">
      <c r="A303" s="85"/>
      <c r="B303" s="85"/>
      <c r="C303" s="85"/>
      <c r="D303" s="85"/>
      <c r="E303" s="85"/>
      <c r="F303" s="85"/>
      <c r="G303" s="85"/>
      <c r="H303" s="85"/>
      <c r="I303" s="85"/>
      <c r="J303" s="85"/>
    </row>
    <row r="304" spans="1:28" x14ac:dyDescent="0.2">
      <c r="A304" s="85"/>
      <c r="B304" s="85"/>
      <c r="C304" s="85"/>
      <c r="D304" s="85"/>
      <c r="E304" s="85"/>
      <c r="F304" s="85"/>
      <c r="G304" s="85"/>
      <c r="H304" s="85"/>
      <c r="I304" s="85"/>
      <c r="J304" s="85"/>
    </row>
    <row r="305" spans="1:10" x14ac:dyDescent="0.2">
      <c r="A305" s="85"/>
      <c r="B305" s="85"/>
      <c r="C305" s="85"/>
      <c r="D305" s="85"/>
      <c r="E305" s="85"/>
      <c r="F305" s="85"/>
      <c r="G305" s="85"/>
      <c r="H305" s="85"/>
      <c r="I305" s="85"/>
      <c r="J305" s="85"/>
    </row>
    <row r="306" spans="1:10" x14ac:dyDescent="0.2">
      <c r="A306" s="85"/>
      <c r="B306" s="85"/>
      <c r="C306" s="85"/>
      <c r="D306" s="85"/>
      <c r="E306" s="85"/>
      <c r="F306" s="85"/>
      <c r="G306" s="85"/>
      <c r="H306" s="85"/>
      <c r="I306" s="85"/>
      <c r="J306" s="85"/>
    </row>
    <row r="307" spans="1:10" x14ac:dyDescent="0.2">
      <c r="A307" s="85"/>
      <c r="B307" s="85"/>
      <c r="C307" s="85"/>
      <c r="D307" s="85"/>
      <c r="E307" s="85"/>
      <c r="F307" s="85"/>
      <c r="G307" s="85"/>
      <c r="H307" s="85"/>
      <c r="I307" s="85"/>
      <c r="J307" s="85"/>
    </row>
    <row r="308" spans="1:10" x14ac:dyDescent="0.2">
      <c r="A308" s="85"/>
      <c r="B308" s="85"/>
      <c r="C308" s="85"/>
      <c r="D308" s="85"/>
      <c r="E308" s="85"/>
      <c r="F308" s="85"/>
      <c r="G308" s="85"/>
      <c r="H308" s="85"/>
      <c r="I308" s="85"/>
      <c r="J308" s="85"/>
    </row>
    <row r="309" spans="1:10" x14ac:dyDescent="0.2">
      <c r="A309" s="85"/>
      <c r="B309" s="85"/>
      <c r="C309" s="85"/>
      <c r="D309" s="85"/>
      <c r="E309" s="85"/>
      <c r="F309" s="85"/>
      <c r="G309" s="85"/>
      <c r="H309" s="85"/>
      <c r="I309" s="85"/>
      <c r="J309" s="85"/>
    </row>
    <row r="310" spans="1:10" x14ac:dyDescent="0.2">
      <c r="A310" s="85"/>
      <c r="B310" s="85"/>
      <c r="C310" s="85"/>
      <c r="D310" s="85"/>
      <c r="E310" s="85"/>
      <c r="F310" s="85"/>
      <c r="G310" s="85"/>
      <c r="H310" s="85"/>
      <c r="I310" s="85"/>
      <c r="J310" s="85"/>
    </row>
    <row r="311" spans="1:10" x14ac:dyDescent="0.2">
      <c r="A311" s="85"/>
      <c r="B311" s="85"/>
      <c r="C311" s="85"/>
      <c r="D311" s="85"/>
      <c r="E311" s="85"/>
      <c r="F311" s="85"/>
      <c r="G311" s="85"/>
      <c r="H311" s="85"/>
      <c r="I311" s="85"/>
      <c r="J311" s="85"/>
    </row>
    <row r="312" spans="1:10" x14ac:dyDescent="0.2">
      <c r="A312" s="85"/>
      <c r="B312" s="85"/>
      <c r="C312" s="85"/>
      <c r="D312" s="85"/>
      <c r="E312" s="85"/>
      <c r="F312" s="85"/>
      <c r="G312" s="85"/>
      <c r="H312" s="85"/>
      <c r="I312" s="85"/>
      <c r="J312" s="85"/>
    </row>
    <row r="313" spans="1:10" x14ac:dyDescent="0.2">
      <c r="A313" s="85"/>
      <c r="B313" s="85"/>
      <c r="C313" s="85"/>
      <c r="D313" s="85"/>
      <c r="E313" s="85"/>
      <c r="F313" s="85"/>
      <c r="G313" s="85"/>
      <c r="H313" s="85"/>
      <c r="I313" s="85"/>
      <c r="J313" s="85"/>
    </row>
    <row r="314" spans="1:10" x14ac:dyDescent="0.2">
      <c r="A314" s="85"/>
      <c r="B314" s="85"/>
      <c r="C314" s="85"/>
      <c r="D314" s="85"/>
      <c r="E314" s="85"/>
      <c r="F314" s="85"/>
      <c r="G314" s="85"/>
      <c r="H314" s="85"/>
      <c r="I314" s="85"/>
      <c r="J314" s="85"/>
    </row>
    <row r="315" spans="1:10" x14ac:dyDescent="0.2">
      <c r="A315" s="85"/>
      <c r="B315" s="85"/>
      <c r="C315" s="85"/>
      <c r="D315" s="85"/>
      <c r="E315" s="85"/>
      <c r="F315" s="85"/>
      <c r="G315" s="85"/>
      <c r="H315" s="85"/>
      <c r="I315" s="85"/>
      <c r="J315" s="85"/>
    </row>
    <row r="316" spans="1:10" x14ac:dyDescent="0.2">
      <c r="A316" s="85"/>
      <c r="B316" s="85"/>
      <c r="C316" s="85"/>
      <c r="D316" s="85"/>
      <c r="E316" s="85"/>
      <c r="F316" s="85"/>
      <c r="G316" s="85"/>
      <c r="H316" s="85"/>
      <c r="I316" s="85"/>
      <c r="J316" s="85"/>
    </row>
    <row r="317" spans="1:10" x14ac:dyDescent="0.2">
      <c r="A317" s="85"/>
      <c r="B317" s="85"/>
      <c r="C317" s="85"/>
      <c r="D317" s="85"/>
      <c r="E317" s="85"/>
      <c r="F317" s="85"/>
      <c r="G317" s="85"/>
      <c r="H317" s="85"/>
      <c r="I317" s="85"/>
      <c r="J317" s="85"/>
    </row>
    <row r="318" spans="1:10" x14ac:dyDescent="0.2">
      <c r="A318" s="85"/>
      <c r="B318" s="85"/>
      <c r="C318" s="85"/>
      <c r="D318" s="85"/>
      <c r="E318" s="85"/>
      <c r="F318" s="85"/>
      <c r="G318" s="85"/>
      <c r="H318" s="85"/>
      <c r="I318" s="85"/>
      <c r="J318" s="85"/>
    </row>
    <row r="319" spans="1:10" x14ac:dyDescent="0.2">
      <c r="A319" s="85"/>
      <c r="B319" s="85"/>
      <c r="C319" s="85"/>
      <c r="D319" s="85"/>
      <c r="E319" s="85"/>
      <c r="F319" s="85"/>
      <c r="G319" s="85"/>
      <c r="H319" s="85"/>
      <c r="I319" s="85"/>
      <c r="J319" s="85"/>
    </row>
    <row r="320" spans="1:10" x14ac:dyDescent="0.2">
      <c r="A320" s="85"/>
      <c r="B320" s="85"/>
      <c r="C320" s="85"/>
      <c r="D320" s="85"/>
      <c r="E320" s="85"/>
      <c r="F320" s="85"/>
      <c r="G320" s="85"/>
      <c r="H320" s="85"/>
      <c r="I320" s="85"/>
      <c r="J320" s="85"/>
    </row>
    <row r="321" spans="1:10" x14ac:dyDescent="0.2">
      <c r="A321" s="85"/>
      <c r="B321" s="85"/>
      <c r="C321" s="85"/>
      <c r="D321" s="85"/>
      <c r="E321" s="85"/>
      <c r="F321" s="85"/>
      <c r="G321" s="85"/>
      <c r="H321" s="85"/>
      <c r="I321" s="85"/>
      <c r="J321" s="85"/>
    </row>
  </sheetData>
  <mergeCells count="10">
    <mergeCell ref="A156:J156"/>
    <mergeCell ref="A157:J157"/>
    <mergeCell ref="A232:J232"/>
    <mergeCell ref="A233:J233"/>
    <mergeCell ref="A8:J8"/>
    <mergeCell ref="A9:J9"/>
    <mergeCell ref="A82:J82"/>
    <mergeCell ref="A83:J83"/>
    <mergeCell ref="F150:J151"/>
    <mergeCell ref="A151:E151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405CA-BA46-4191-AEE4-EC31A0F60EFD}">
  <dimension ref="A1:U161"/>
  <sheetViews>
    <sheetView topLeftCell="A94" workbookViewId="0">
      <selection activeCell="A136" sqref="A136:C139"/>
    </sheetView>
  </sheetViews>
  <sheetFormatPr baseColWidth="10" defaultRowHeight="12.75" x14ac:dyDescent="0.2"/>
  <cols>
    <col min="1" max="1" width="13.85546875" style="76" customWidth="1"/>
    <col min="2" max="2" width="12.85546875" style="183" customWidth="1"/>
    <col min="3" max="3" width="14.140625" style="183" customWidth="1"/>
    <col min="4" max="4" width="14.5703125" style="183" customWidth="1"/>
    <col min="5" max="5" width="14.85546875" style="183" customWidth="1"/>
    <col min="6" max="6" width="12.85546875" style="183" customWidth="1"/>
    <col min="7" max="7" width="13.5703125" style="183" customWidth="1"/>
    <col min="8" max="8" width="13.42578125" style="183" customWidth="1"/>
    <col min="9" max="9" width="11.5703125" style="183" bestFit="1" customWidth="1"/>
    <col min="10" max="10" width="15.28515625" style="183" customWidth="1"/>
    <col min="11" max="21" width="11.42578125" style="156"/>
    <col min="22" max="256" width="11.42578125" style="183"/>
    <col min="257" max="257" width="17.85546875" style="183" customWidth="1"/>
    <col min="258" max="258" width="14.28515625" style="183" customWidth="1"/>
    <col min="259" max="259" width="14.85546875" style="183" customWidth="1"/>
    <col min="260" max="260" width="15.42578125" style="183" customWidth="1"/>
    <col min="261" max="261" width="15.5703125" style="183" customWidth="1"/>
    <col min="262" max="262" width="13.42578125" style="183" customWidth="1"/>
    <col min="263" max="263" width="13.5703125" style="183" customWidth="1"/>
    <col min="264" max="264" width="13.42578125" style="183" customWidth="1"/>
    <col min="265" max="265" width="11.5703125" style="183" bestFit="1" customWidth="1"/>
    <col min="266" max="266" width="16" style="183" customWidth="1"/>
    <col min="267" max="512" width="11.42578125" style="183"/>
    <col min="513" max="513" width="17.85546875" style="183" customWidth="1"/>
    <col min="514" max="514" width="14.28515625" style="183" customWidth="1"/>
    <col min="515" max="515" width="14.85546875" style="183" customWidth="1"/>
    <col min="516" max="516" width="15.42578125" style="183" customWidth="1"/>
    <col min="517" max="517" width="15.5703125" style="183" customWidth="1"/>
    <col min="518" max="518" width="13.42578125" style="183" customWidth="1"/>
    <col min="519" max="519" width="13.5703125" style="183" customWidth="1"/>
    <col min="520" max="520" width="13.42578125" style="183" customWidth="1"/>
    <col min="521" max="521" width="11.5703125" style="183" bestFit="1" customWidth="1"/>
    <col min="522" max="522" width="16" style="183" customWidth="1"/>
    <col min="523" max="768" width="11.42578125" style="183"/>
    <col min="769" max="769" width="17.85546875" style="183" customWidth="1"/>
    <col min="770" max="770" width="14.28515625" style="183" customWidth="1"/>
    <col min="771" max="771" width="14.85546875" style="183" customWidth="1"/>
    <col min="772" max="772" width="15.42578125" style="183" customWidth="1"/>
    <col min="773" max="773" width="15.5703125" style="183" customWidth="1"/>
    <col min="774" max="774" width="13.42578125" style="183" customWidth="1"/>
    <col min="775" max="775" width="13.5703125" style="183" customWidth="1"/>
    <col min="776" max="776" width="13.42578125" style="183" customWidth="1"/>
    <col min="777" max="777" width="11.5703125" style="183" bestFit="1" customWidth="1"/>
    <col min="778" max="778" width="16" style="183" customWidth="1"/>
    <col min="779" max="1024" width="11.42578125" style="183"/>
    <col min="1025" max="1025" width="17.85546875" style="183" customWidth="1"/>
    <col min="1026" max="1026" width="14.28515625" style="183" customWidth="1"/>
    <col min="1027" max="1027" width="14.85546875" style="183" customWidth="1"/>
    <col min="1028" max="1028" width="15.42578125" style="183" customWidth="1"/>
    <col min="1029" max="1029" width="15.5703125" style="183" customWidth="1"/>
    <col min="1030" max="1030" width="13.42578125" style="183" customWidth="1"/>
    <col min="1031" max="1031" width="13.5703125" style="183" customWidth="1"/>
    <col min="1032" max="1032" width="13.42578125" style="183" customWidth="1"/>
    <col min="1033" max="1033" width="11.5703125" style="183" bestFit="1" customWidth="1"/>
    <col min="1034" max="1034" width="16" style="183" customWidth="1"/>
    <col min="1035" max="1280" width="11.42578125" style="183"/>
    <col min="1281" max="1281" width="17.85546875" style="183" customWidth="1"/>
    <col min="1282" max="1282" width="14.28515625" style="183" customWidth="1"/>
    <col min="1283" max="1283" width="14.85546875" style="183" customWidth="1"/>
    <col min="1284" max="1284" width="15.42578125" style="183" customWidth="1"/>
    <col min="1285" max="1285" width="15.5703125" style="183" customWidth="1"/>
    <col min="1286" max="1286" width="13.42578125" style="183" customWidth="1"/>
    <col min="1287" max="1287" width="13.5703125" style="183" customWidth="1"/>
    <col min="1288" max="1288" width="13.42578125" style="183" customWidth="1"/>
    <col min="1289" max="1289" width="11.5703125" style="183" bestFit="1" customWidth="1"/>
    <col min="1290" max="1290" width="16" style="183" customWidth="1"/>
    <col min="1291" max="1536" width="11.42578125" style="183"/>
    <col min="1537" max="1537" width="17.85546875" style="183" customWidth="1"/>
    <col min="1538" max="1538" width="14.28515625" style="183" customWidth="1"/>
    <col min="1539" max="1539" width="14.85546875" style="183" customWidth="1"/>
    <col min="1540" max="1540" width="15.42578125" style="183" customWidth="1"/>
    <col min="1541" max="1541" width="15.5703125" style="183" customWidth="1"/>
    <col min="1542" max="1542" width="13.42578125" style="183" customWidth="1"/>
    <col min="1543" max="1543" width="13.5703125" style="183" customWidth="1"/>
    <col min="1544" max="1544" width="13.42578125" style="183" customWidth="1"/>
    <col min="1545" max="1545" width="11.5703125" style="183" bestFit="1" customWidth="1"/>
    <col min="1546" max="1546" width="16" style="183" customWidth="1"/>
    <col min="1547" max="1792" width="11.42578125" style="183"/>
    <col min="1793" max="1793" width="17.85546875" style="183" customWidth="1"/>
    <col min="1794" max="1794" width="14.28515625" style="183" customWidth="1"/>
    <col min="1795" max="1795" width="14.85546875" style="183" customWidth="1"/>
    <col min="1796" max="1796" width="15.42578125" style="183" customWidth="1"/>
    <col min="1797" max="1797" width="15.5703125" style="183" customWidth="1"/>
    <col min="1798" max="1798" width="13.42578125" style="183" customWidth="1"/>
    <col min="1799" max="1799" width="13.5703125" style="183" customWidth="1"/>
    <col min="1800" max="1800" width="13.42578125" style="183" customWidth="1"/>
    <col min="1801" max="1801" width="11.5703125" style="183" bestFit="1" customWidth="1"/>
    <col min="1802" max="1802" width="16" style="183" customWidth="1"/>
    <col min="1803" max="2048" width="11.42578125" style="183"/>
    <col min="2049" max="2049" width="17.85546875" style="183" customWidth="1"/>
    <col min="2050" max="2050" width="14.28515625" style="183" customWidth="1"/>
    <col min="2051" max="2051" width="14.85546875" style="183" customWidth="1"/>
    <col min="2052" max="2052" width="15.42578125" style="183" customWidth="1"/>
    <col min="2053" max="2053" width="15.5703125" style="183" customWidth="1"/>
    <col min="2054" max="2054" width="13.42578125" style="183" customWidth="1"/>
    <col min="2055" max="2055" width="13.5703125" style="183" customWidth="1"/>
    <col min="2056" max="2056" width="13.42578125" style="183" customWidth="1"/>
    <col min="2057" max="2057" width="11.5703125" style="183" bestFit="1" customWidth="1"/>
    <col min="2058" max="2058" width="16" style="183" customWidth="1"/>
    <col min="2059" max="2304" width="11.42578125" style="183"/>
    <col min="2305" max="2305" width="17.85546875" style="183" customWidth="1"/>
    <col min="2306" max="2306" width="14.28515625" style="183" customWidth="1"/>
    <col min="2307" max="2307" width="14.85546875" style="183" customWidth="1"/>
    <col min="2308" max="2308" width="15.42578125" style="183" customWidth="1"/>
    <col min="2309" max="2309" width="15.5703125" style="183" customWidth="1"/>
    <col min="2310" max="2310" width="13.42578125" style="183" customWidth="1"/>
    <col min="2311" max="2311" width="13.5703125" style="183" customWidth="1"/>
    <col min="2312" max="2312" width="13.42578125" style="183" customWidth="1"/>
    <col min="2313" max="2313" width="11.5703125" style="183" bestFit="1" customWidth="1"/>
    <col min="2314" max="2314" width="16" style="183" customWidth="1"/>
    <col min="2315" max="2560" width="11.42578125" style="183"/>
    <col min="2561" max="2561" width="17.85546875" style="183" customWidth="1"/>
    <col min="2562" max="2562" width="14.28515625" style="183" customWidth="1"/>
    <col min="2563" max="2563" width="14.85546875" style="183" customWidth="1"/>
    <col min="2564" max="2564" width="15.42578125" style="183" customWidth="1"/>
    <col min="2565" max="2565" width="15.5703125" style="183" customWidth="1"/>
    <col min="2566" max="2566" width="13.42578125" style="183" customWidth="1"/>
    <col min="2567" max="2567" width="13.5703125" style="183" customWidth="1"/>
    <col min="2568" max="2568" width="13.42578125" style="183" customWidth="1"/>
    <col min="2569" max="2569" width="11.5703125" style="183" bestFit="1" customWidth="1"/>
    <col min="2570" max="2570" width="16" style="183" customWidth="1"/>
    <col min="2571" max="2816" width="11.42578125" style="183"/>
    <col min="2817" max="2817" width="17.85546875" style="183" customWidth="1"/>
    <col min="2818" max="2818" width="14.28515625" style="183" customWidth="1"/>
    <col min="2819" max="2819" width="14.85546875" style="183" customWidth="1"/>
    <col min="2820" max="2820" width="15.42578125" style="183" customWidth="1"/>
    <col min="2821" max="2821" width="15.5703125" style="183" customWidth="1"/>
    <col min="2822" max="2822" width="13.42578125" style="183" customWidth="1"/>
    <col min="2823" max="2823" width="13.5703125" style="183" customWidth="1"/>
    <col min="2824" max="2824" width="13.42578125" style="183" customWidth="1"/>
    <col min="2825" max="2825" width="11.5703125" style="183" bestFit="1" customWidth="1"/>
    <col min="2826" max="2826" width="16" style="183" customWidth="1"/>
    <col min="2827" max="3072" width="11.42578125" style="183"/>
    <col min="3073" max="3073" width="17.85546875" style="183" customWidth="1"/>
    <col min="3074" max="3074" width="14.28515625" style="183" customWidth="1"/>
    <col min="3075" max="3075" width="14.85546875" style="183" customWidth="1"/>
    <col min="3076" max="3076" width="15.42578125" style="183" customWidth="1"/>
    <col min="3077" max="3077" width="15.5703125" style="183" customWidth="1"/>
    <col min="3078" max="3078" width="13.42578125" style="183" customWidth="1"/>
    <col min="3079" max="3079" width="13.5703125" style="183" customWidth="1"/>
    <col min="3080" max="3080" width="13.42578125" style="183" customWidth="1"/>
    <col min="3081" max="3081" width="11.5703125" style="183" bestFit="1" customWidth="1"/>
    <col min="3082" max="3082" width="16" style="183" customWidth="1"/>
    <col min="3083" max="3328" width="11.42578125" style="183"/>
    <col min="3329" max="3329" width="17.85546875" style="183" customWidth="1"/>
    <col min="3330" max="3330" width="14.28515625" style="183" customWidth="1"/>
    <col min="3331" max="3331" width="14.85546875" style="183" customWidth="1"/>
    <col min="3332" max="3332" width="15.42578125" style="183" customWidth="1"/>
    <col min="3333" max="3333" width="15.5703125" style="183" customWidth="1"/>
    <col min="3334" max="3334" width="13.42578125" style="183" customWidth="1"/>
    <col min="3335" max="3335" width="13.5703125" style="183" customWidth="1"/>
    <col min="3336" max="3336" width="13.42578125" style="183" customWidth="1"/>
    <col min="3337" max="3337" width="11.5703125" style="183" bestFit="1" customWidth="1"/>
    <col min="3338" max="3338" width="16" style="183" customWidth="1"/>
    <col min="3339" max="3584" width="11.42578125" style="183"/>
    <col min="3585" max="3585" width="17.85546875" style="183" customWidth="1"/>
    <col min="3586" max="3586" width="14.28515625" style="183" customWidth="1"/>
    <col min="3587" max="3587" width="14.85546875" style="183" customWidth="1"/>
    <col min="3588" max="3588" width="15.42578125" style="183" customWidth="1"/>
    <col min="3589" max="3589" width="15.5703125" style="183" customWidth="1"/>
    <col min="3590" max="3590" width="13.42578125" style="183" customWidth="1"/>
    <col min="3591" max="3591" width="13.5703125" style="183" customWidth="1"/>
    <col min="3592" max="3592" width="13.42578125" style="183" customWidth="1"/>
    <col min="3593" max="3593" width="11.5703125" style="183" bestFit="1" customWidth="1"/>
    <col min="3594" max="3594" width="16" style="183" customWidth="1"/>
    <col min="3595" max="3840" width="11.42578125" style="183"/>
    <col min="3841" max="3841" width="17.85546875" style="183" customWidth="1"/>
    <col min="3842" max="3842" width="14.28515625" style="183" customWidth="1"/>
    <col min="3843" max="3843" width="14.85546875" style="183" customWidth="1"/>
    <col min="3844" max="3844" width="15.42578125" style="183" customWidth="1"/>
    <col min="3845" max="3845" width="15.5703125" style="183" customWidth="1"/>
    <col min="3846" max="3846" width="13.42578125" style="183" customWidth="1"/>
    <col min="3847" max="3847" width="13.5703125" style="183" customWidth="1"/>
    <col min="3848" max="3848" width="13.42578125" style="183" customWidth="1"/>
    <col min="3849" max="3849" width="11.5703125" style="183" bestFit="1" customWidth="1"/>
    <col min="3850" max="3850" width="16" style="183" customWidth="1"/>
    <col min="3851" max="4096" width="11.42578125" style="183"/>
    <col min="4097" max="4097" width="17.85546875" style="183" customWidth="1"/>
    <col min="4098" max="4098" width="14.28515625" style="183" customWidth="1"/>
    <col min="4099" max="4099" width="14.85546875" style="183" customWidth="1"/>
    <col min="4100" max="4100" width="15.42578125" style="183" customWidth="1"/>
    <col min="4101" max="4101" width="15.5703125" style="183" customWidth="1"/>
    <col min="4102" max="4102" width="13.42578125" style="183" customWidth="1"/>
    <col min="4103" max="4103" width="13.5703125" style="183" customWidth="1"/>
    <col min="4104" max="4104" width="13.42578125" style="183" customWidth="1"/>
    <col min="4105" max="4105" width="11.5703125" style="183" bestFit="1" customWidth="1"/>
    <col min="4106" max="4106" width="16" style="183" customWidth="1"/>
    <col min="4107" max="4352" width="11.42578125" style="183"/>
    <col min="4353" max="4353" width="17.85546875" style="183" customWidth="1"/>
    <col min="4354" max="4354" width="14.28515625" style="183" customWidth="1"/>
    <col min="4355" max="4355" width="14.85546875" style="183" customWidth="1"/>
    <col min="4356" max="4356" width="15.42578125" style="183" customWidth="1"/>
    <col min="4357" max="4357" width="15.5703125" style="183" customWidth="1"/>
    <col min="4358" max="4358" width="13.42578125" style="183" customWidth="1"/>
    <col min="4359" max="4359" width="13.5703125" style="183" customWidth="1"/>
    <col min="4360" max="4360" width="13.42578125" style="183" customWidth="1"/>
    <col min="4361" max="4361" width="11.5703125" style="183" bestFit="1" customWidth="1"/>
    <col min="4362" max="4362" width="16" style="183" customWidth="1"/>
    <col min="4363" max="4608" width="11.42578125" style="183"/>
    <col min="4609" max="4609" width="17.85546875" style="183" customWidth="1"/>
    <col min="4610" max="4610" width="14.28515625" style="183" customWidth="1"/>
    <col min="4611" max="4611" width="14.85546875" style="183" customWidth="1"/>
    <col min="4612" max="4612" width="15.42578125" style="183" customWidth="1"/>
    <col min="4613" max="4613" width="15.5703125" style="183" customWidth="1"/>
    <col min="4614" max="4614" width="13.42578125" style="183" customWidth="1"/>
    <col min="4615" max="4615" width="13.5703125" style="183" customWidth="1"/>
    <col min="4616" max="4616" width="13.42578125" style="183" customWidth="1"/>
    <col min="4617" max="4617" width="11.5703125" style="183" bestFit="1" customWidth="1"/>
    <col min="4618" max="4618" width="16" style="183" customWidth="1"/>
    <col min="4619" max="4864" width="11.42578125" style="183"/>
    <col min="4865" max="4865" width="17.85546875" style="183" customWidth="1"/>
    <col min="4866" max="4866" width="14.28515625" style="183" customWidth="1"/>
    <col min="4867" max="4867" width="14.85546875" style="183" customWidth="1"/>
    <col min="4868" max="4868" width="15.42578125" style="183" customWidth="1"/>
    <col min="4869" max="4869" width="15.5703125" style="183" customWidth="1"/>
    <col min="4870" max="4870" width="13.42578125" style="183" customWidth="1"/>
    <col min="4871" max="4871" width="13.5703125" style="183" customWidth="1"/>
    <col min="4872" max="4872" width="13.42578125" style="183" customWidth="1"/>
    <col min="4873" max="4873" width="11.5703125" style="183" bestFit="1" customWidth="1"/>
    <col min="4874" max="4874" width="16" style="183" customWidth="1"/>
    <col min="4875" max="5120" width="11.42578125" style="183"/>
    <col min="5121" max="5121" width="17.85546875" style="183" customWidth="1"/>
    <col min="5122" max="5122" width="14.28515625" style="183" customWidth="1"/>
    <col min="5123" max="5123" width="14.85546875" style="183" customWidth="1"/>
    <col min="5124" max="5124" width="15.42578125" style="183" customWidth="1"/>
    <col min="5125" max="5125" width="15.5703125" style="183" customWidth="1"/>
    <col min="5126" max="5126" width="13.42578125" style="183" customWidth="1"/>
    <col min="5127" max="5127" width="13.5703125" style="183" customWidth="1"/>
    <col min="5128" max="5128" width="13.42578125" style="183" customWidth="1"/>
    <col min="5129" max="5129" width="11.5703125" style="183" bestFit="1" customWidth="1"/>
    <col min="5130" max="5130" width="16" style="183" customWidth="1"/>
    <col min="5131" max="5376" width="11.42578125" style="183"/>
    <col min="5377" max="5377" width="17.85546875" style="183" customWidth="1"/>
    <col min="5378" max="5378" width="14.28515625" style="183" customWidth="1"/>
    <col min="5379" max="5379" width="14.85546875" style="183" customWidth="1"/>
    <col min="5380" max="5380" width="15.42578125" style="183" customWidth="1"/>
    <col min="5381" max="5381" width="15.5703125" style="183" customWidth="1"/>
    <col min="5382" max="5382" width="13.42578125" style="183" customWidth="1"/>
    <col min="5383" max="5383" width="13.5703125" style="183" customWidth="1"/>
    <col min="5384" max="5384" width="13.42578125" style="183" customWidth="1"/>
    <col min="5385" max="5385" width="11.5703125" style="183" bestFit="1" customWidth="1"/>
    <col min="5386" max="5386" width="16" style="183" customWidth="1"/>
    <col min="5387" max="5632" width="11.42578125" style="183"/>
    <col min="5633" max="5633" width="17.85546875" style="183" customWidth="1"/>
    <col min="5634" max="5634" width="14.28515625" style="183" customWidth="1"/>
    <col min="5635" max="5635" width="14.85546875" style="183" customWidth="1"/>
    <col min="5636" max="5636" width="15.42578125" style="183" customWidth="1"/>
    <col min="5637" max="5637" width="15.5703125" style="183" customWidth="1"/>
    <col min="5638" max="5638" width="13.42578125" style="183" customWidth="1"/>
    <col min="5639" max="5639" width="13.5703125" style="183" customWidth="1"/>
    <col min="5640" max="5640" width="13.42578125" style="183" customWidth="1"/>
    <col min="5641" max="5641" width="11.5703125" style="183" bestFit="1" customWidth="1"/>
    <col min="5642" max="5642" width="16" style="183" customWidth="1"/>
    <col min="5643" max="5888" width="11.42578125" style="183"/>
    <col min="5889" max="5889" width="17.85546875" style="183" customWidth="1"/>
    <col min="5890" max="5890" width="14.28515625" style="183" customWidth="1"/>
    <col min="5891" max="5891" width="14.85546875" style="183" customWidth="1"/>
    <col min="5892" max="5892" width="15.42578125" style="183" customWidth="1"/>
    <col min="5893" max="5893" width="15.5703125" style="183" customWidth="1"/>
    <col min="5894" max="5894" width="13.42578125" style="183" customWidth="1"/>
    <col min="5895" max="5895" width="13.5703125" style="183" customWidth="1"/>
    <col min="5896" max="5896" width="13.42578125" style="183" customWidth="1"/>
    <col min="5897" max="5897" width="11.5703125" style="183" bestFit="1" customWidth="1"/>
    <col min="5898" max="5898" width="16" style="183" customWidth="1"/>
    <col min="5899" max="6144" width="11.42578125" style="183"/>
    <col min="6145" max="6145" width="17.85546875" style="183" customWidth="1"/>
    <col min="6146" max="6146" width="14.28515625" style="183" customWidth="1"/>
    <col min="6147" max="6147" width="14.85546875" style="183" customWidth="1"/>
    <col min="6148" max="6148" width="15.42578125" style="183" customWidth="1"/>
    <col min="6149" max="6149" width="15.5703125" style="183" customWidth="1"/>
    <col min="6150" max="6150" width="13.42578125" style="183" customWidth="1"/>
    <col min="6151" max="6151" width="13.5703125" style="183" customWidth="1"/>
    <col min="6152" max="6152" width="13.42578125" style="183" customWidth="1"/>
    <col min="6153" max="6153" width="11.5703125" style="183" bestFit="1" customWidth="1"/>
    <col min="6154" max="6154" width="16" style="183" customWidth="1"/>
    <col min="6155" max="6400" width="11.42578125" style="183"/>
    <col min="6401" max="6401" width="17.85546875" style="183" customWidth="1"/>
    <col min="6402" max="6402" width="14.28515625" style="183" customWidth="1"/>
    <col min="6403" max="6403" width="14.85546875" style="183" customWidth="1"/>
    <col min="6404" max="6404" width="15.42578125" style="183" customWidth="1"/>
    <col min="6405" max="6405" width="15.5703125" style="183" customWidth="1"/>
    <col min="6406" max="6406" width="13.42578125" style="183" customWidth="1"/>
    <col min="6407" max="6407" width="13.5703125" style="183" customWidth="1"/>
    <col min="6408" max="6408" width="13.42578125" style="183" customWidth="1"/>
    <col min="6409" max="6409" width="11.5703125" style="183" bestFit="1" customWidth="1"/>
    <col min="6410" max="6410" width="16" style="183" customWidth="1"/>
    <col min="6411" max="6656" width="11.42578125" style="183"/>
    <col min="6657" max="6657" width="17.85546875" style="183" customWidth="1"/>
    <col min="6658" max="6658" width="14.28515625" style="183" customWidth="1"/>
    <col min="6659" max="6659" width="14.85546875" style="183" customWidth="1"/>
    <col min="6660" max="6660" width="15.42578125" style="183" customWidth="1"/>
    <col min="6661" max="6661" width="15.5703125" style="183" customWidth="1"/>
    <col min="6662" max="6662" width="13.42578125" style="183" customWidth="1"/>
    <col min="6663" max="6663" width="13.5703125" style="183" customWidth="1"/>
    <col min="6664" max="6664" width="13.42578125" style="183" customWidth="1"/>
    <col min="6665" max="6665" width="11.5703125" style="183" bestFit="1" customWidth="1"/>
    <col min="6666" max="6666" width="16" style="183" customWidth="1"/>
    <col min="6667" max="6912" width="11.42578125" style="183"/>
    <col min="6913" max="6913" width="17.85546875" style="183" customWidth="1"/>
    <col min="6914" max="6914" width="14.28515625" style="183" customWidth="1"/>
    <col min="6915" max="6915" width="14.85546875" style="183" customWidth="1"/>
    <col min="6916" max="6916" width="15.42578125" style="183" customWidth="1"/>
    <col min="6917" max="6917" width="15.5703125" style="183" customWidth="1"/>
    <col min="6918" max="6918" width="13.42578125" style="183" customWidth="1"/>
    <col min="6919" max="6919" width="13.5703125" style="183" customWidth="1"/>
    <col min="6920" max="6920" width="13.42578125" style="183" customWidth="1"/>
    <col min="6921" max="6921" width="11.5703125" style="183" bestFit="1" customWidth="1"/>
    <col min="6922" max="6922" width="16" style="183" customWidth="1"/>
    <col min="6923" max="7168" width="11.42578125" style="183"/>
    <col min="7169" max="7169" width="17.85546875" style="183" customWidth="1"/>
    <col min="7170" max="7170" width="14.28515625" style="183" customWidth="1"/>
    <col min="7171" max="7171" width="14.85546875" style="183" customWidth="1"/>
    <col min="7172" max="7172" width="15.42578125" style="183" customWidth="1"/>
    <col min="7173" max="7173" width="15.5703125" style="183" customWidth="1"/>
    <col min="7174" max="7174" width="13.42578125" style="183" customWidth="1"/>
    <col min="7175" max="7175" width="13.5703125" style="183" customWidth="1"/>
    <col min="7176" max="7176" width="13.42578125" style="183" customWidth="1"/>
    <col min="7177" max="7177" width="11.5703125" style="183" bestFit="1" customWidth="1"/>
    <col min="7178" max="7178" width="16" style="183" customWidth="1"/>
    <col min="7179" max="7424" width="11.42578125" style="183"/>
    <col min="7425" max="7425" width="17.85546875" style="183" customWidth="1"/>
    <col min="7426" max="7426" width="14.28515625" style="183" customWidth="1"/>
    <col min="7427" max="7427" width="14.85546875" style="183" customWidth="1"/>
    <col min="7428" max="7428" width="15.42578125" style="183" customWidth="1"/>
    <col min="7429" max="7429" width="15.5703125" style="183" customWidth="1"/>
    <col min="7430" max="7430" width="13.42578125" style="183" customWidth="1"/>
    <col min="7431" max="7431" width="13.5703125" style="183" customWidth="1"/>
    <col min="7432" max="7432" width="13.42578125" style="183" customWidth="1"/>
    <col min="7433" max="7433" width="11.5703125" style="183" bestFit="1" customWidth="1"/>
    <col min="7434" max="7434" width="16" style="183" customWidth="1"/>
    <col min="7435" max="7680" width="11.42578125" style="183"/>
    <col min="7681" max="7681" width="17.85546875" style="183" customWidth="1"/>
    <col min="7682" max="7682" width="14.28515625" style="183" customWidth="1"/>
    <col min="7683" max="7683" width="14.85546875" style="183" customWidth="1"/>
    <col min="7684" max="7684" width="15.42578125" style="183" customWidth="1"/>
    <col min="7685" max="7685" width="15.5703125" style="183" customWidth="1"/>
    <col min="7686" max="7686" width="13.42578125" style="183" customWidth="1"/>
    <col min="7687" max="7687" width="13.5703125" style="183" customWidth="1"/>
    <col min="7688" max="7688" width="13.42578125" style="183" customWidth="1"/>
    <col min="7689" max="7689" width="11.5703125" style="183" bestFit="1" customWidth="1"/>
    <col min="7690" max="7690" width="16" style="183" customWidth="1"/>
    <col min="7691" max="7936" width="11.42578125" style="183"/>
    <col min="7937" max="7937" width="17.85546875" style="183" customWidth="1"/>
    <col min="7938" max="7938" width="14.28515625" style="183" customWidth="1"/>
    <col min="7939" max="7939" width="14.85546875" style="183" customWidth="1"/>
    <col min="7940" max="7940" width="15.42578125" style="183" customWidth="1"/>
    <col min="7941" max="7941" width="15.5703125" style="183" customWidth="1"/>
    <col min="7942" max="7942" width="13.42578125" style="183" customWidth="1"/>
    <col min="7943" max="7943" width="13.5703125" style="183" customWidth="1"/>
    <col min="7944" max="7944" width="13.42578125" style="183" customWidth="1"/>
    <col min="7945" max="7945" width="11.5703125" style="183" bestFit="1" customWidth="1"/>
    <col min="7946" max="7946" width="16" style="183" customWidth="1"/>
    <col min="7947" max="8192" width="11.42578125" style="183"/>
    <col min="8193" max="8193" width="17.85546875" style="183" customWidth="1"/>
    <col min="8194" max="8194" width="14.28515625" style="183" customWidth="1"/>
    <col min="8195" max="8195" width="14.85546875" style="183" customWidth="1"/>
    <col min="8196" max="8196" width="15.42578125" style="183" customWidth="1"/>
    <col min="8197" max="8197" width="15.5703125" style="183" customWidth="1"/>
    <col min="8198" max="8198" width="13.42578125" style="183" customWidth="1"/>
    <col min="8199" max="8199" width="13.5703125" style="183" customWidth="1"/>
    <col min="8200" max="8200" width="13.42578125" style="183" customWidth="1"/>
    <col min="8201" max="8201" width="11.5703125" style="183" bestFit="1" customWidth="1"/>
    <col min="8202" max="8202" width="16" style="183" customWidth="1"/>
    <col min="8203" max="8448" width="11.42578125" style="183"/>
    <col min="8449" max="8449" width="17.85546875" style="183" customWidth="1"/>
    <col min="8450" max="8450" width="14.28515625" style="183" customWidth="1"/>
    <col min="8451" max="8451" width="14.85546875" style="183" customWidth="1"/>
    <col min="8452" max="8452" width="15.42578125" style="183" customWidth="1"/>
    <col min="8453" max="8453" width="15.5703125" style="183" customWidth="1"/>
    <col min="8454" max="8454" width="13.42578125" style="183" customWidth="1"/>
    <col min="8455" max="8455" width="13.5703125" style="183" customWidth="1"/>
    <col min="8456" max="8456" width="13.42578125" style="183" customWidth="1"/>
    <col min="8457" max="8457" width="11.5703125" style="183" bestFit="1" customWidth="1"/>
    <col min="8458" max="8458" width="16" style="183" customWidth="1"/>
    <col min="8459" max="8704" width="11.42578125" style="183"/>
    <col min="8705" max="8705" width="17.85546875" style="183" customWidth="1"/>
    <col min="8706" max="8706" width="14.28515625" style="183" customWidth="1"/>
    <col min="8707" max="8707" width="14.85546875" style="183" customWidth="1"/>
    <col min="8708" max="8708" width="15.42578125" style="183" customWidth="1"/>
    <col min="8709" max="8709" width="15.5703125" style="183" customWidth="1"/>
    <col min="8710" max="8710" width="13.42578125" style="183" customWidth="1"/>
    <col min="8711" max="8711" width="13.5703125" style="183" customWidth="1"/>
    <col min="8712" max="8712" width="13.42578125" style="183" customWidth="1"/>
    <col min="8713" max="8713" width="11.5703125" style="183" bestFit="1" customWidth="1"/>
    <col min="8714" max="8714" width="16" style="183" customWidth="1"/>
    <col min="8715" max="8960" width="11.42578125" style="183"/>
    <col min="8961" max="8961" width="17.85546875" style="183" customWidth="1"/>
    <col min="8962" max="8962" width="14.28515625" style="183" customWidth="1"/>
    <col min="8963" max="8963" width="14.85546875" style="183" customWidth="1"/>
    <col min="8964" max="8964" width="15.42578125" style="183" customWidth="1"/>
    <col min="8965" max="8965" width="15.5703125" style="183" customWidth="1"/>
    <col min="8966" max="8966" width="13.42578125" style="183" customWidth="1"/>
    <col min="8967" max="8967" width="13.5703125" style="183" customWidth="1"/>
    <col min="8968" max="8968" width="13.42578125" style="183" customWidth="1"/>
    <col min="8969" max="8969" width="11.5703125" style="183" bestFit="1" customWidth="1"/>
    <col min="8970" max="8970" width="16" style="183" customWidth="1"/>
    <col min="8971" max="9216" width="11.42578125" style="183"/>
    <col min="9217" max="9217" width="17.85546875" style="183" customWidth="1"/>
    <col min="9218" max="9218" width="14.28515625" style="183" customWidth="1"/>
    <col min="9219" max="9219" width="14.85546875" style="183" customWidth="1"/>
    <col min="9220" max="9220" width="15.42578125" style="183" customWidth="1"/>
    <col min="9221" max="9221" width="15.5703125" style="183" customWidth="1"/>
    <col min="9222" max="9222" width="13.42578125" style="183" customWidth="1"/>
    <col min="9223" max="9223" width="13.5703125" style="183" customWidth="1"/>
    <col min="9224" max="9224" width="13.42578125" style="183" customWidth="1"/>
    <col min="9225" max="9225" width="11.5703125" style="183" bestFit="1" customWidth="1"/>
    <col min="9226" max="9226" width="16" style="183" customWidth="1"/>
    <col min="9227" max="9472" width="11.42578125" style="183"/>
    <col min="9473" max="9473" width="17.85546875" style="183" customWidth="1"/>
    <col min="9474" max="9474" width="14.28515625" style="183" customWidth="1"/>
    <col min="9475" max="9475" width="14.85546875" style="183" customWidth="1"/>
    <col min="9476" max="9476" width="15.42578125" style="183" customWidth="1"/>
    <col min="9477" max="9477" width="15.5703125" style="183" customWidth="1"/>
    <col min="9478" max="9478" width="13.42578125" style="183" customWidth="1"/>
    <col min="9479" max="9479" width="13.5703125" style="183" customWidth="1"/>
    <col min="9480" max="9480" width="13.42578125" style="183" customWidth="1"/>
    <col min="9481" max="9481" width="11.5703125" style="183" bestFit="1" customWidth="1"/>
    <col min="9482" max="9482" width="16" style="183" customWidth="1"/>
    <col min="9483" max="9728" width="11.42578125" style="183"/>
    <col min="9729" max="9729" width="17.85546875" style="183" customWidth="1"/>
    <col min="9730" max="9730" width="14.28515625" style="183" customWidth="1"/>
    <col min="9731" max="9731" width="14.85546875" style="183" customWidth="1"/>
    <col min="9732" max="9732" width="15.42578125" style="183" customWidth="1"/>
    <col min="9733" max="9733" width="15.5703125" style="183" customWidth="1"/>
    <col min="9734" max="9734" width="13.42578125" style="183" customWidth="1"/>
    <col min="9735" max="9735" width="13.5703125" style="183" customWidth="1"/>
    <col min="9736" max="9736" width="13.42578125" style="183" customWidth="1"/>
    <col min="9737" max="9737" width="11.5703125" style="183" bestFit="1" customWidth="1"/>
    <col min="9738" max="9738" width="16" style="183" customWidth="1"/>
    <col min="9739" max="9984" width="11.42578125" style="183"/>
    <col min="9985" max="9985" width="17.85546875" style="183" customWidth="1"/>
    <col min="9986" max="9986" width="14.28515625" style="183" customWidth="1"/>
    <col min="9987" max="9987" width="14.85546875" style="183" customWidth="1"/>
    <col min="9988" max="9988" width="15.42578125" style="183" customWidth="1"/>
    <col min="9989" max="9989" width="15.5703125" style="183" customWidth="1"/>
    <col min="9990" max="9990" width="13.42578125" style="183" customWidth="1"/>
    <col min="9991" max="9991" width="13.5703125" style="183" customWidth="1"/>
    <col min="9992" max="9992" width="13.42578125" style="183" customWidth="1"/>
    <col min="9993" max="9993" width="11.5703125" style="183" bestFit="1" customWidth="1"/>
    <col min="9994" max="9994" width="16" style="183" customWidth="1"/>
    <col min="9995" max="10240" width="11.42578125" style="183"/>
    <col min="10241" max="10241" width="17.85546875" style="183" customWidth="1"/>
    <col min="10242" max="10242" width="14.28515625" style="183" customWidth="1"/>
    <col min="10243" max="10243" width="14.85546875" style="183" customWidth="1"/>
    <col min="10244" max="10244" width="15.42578125" style="183" customWidth="1"/>
    <col min="10245" max="10245" width="15.5703125" style="183" customWidth="1"/>
    <col min="10246" max="10246" width="13.42578125" style="183" customWidth="1"/>
    <col min="10247" max="10247" width="13.5703125" style="183" customWidth="1"/>
    <col min="10248" max="10248" width="13.42578125" style="183" customWidth="1"/>
    <col min="10249" max="10249" width="11.5703125" style="183" bestFit="1" customWidth="1"/>
    <col min="10250" max="10250" width="16" style="183" customWidth="1"/>
    <col min="10251" max="10496" width="11.42578125" style="183"/>
    <col min="10497" max="10497" width="17.85546875" style="183" customWidth="1"/>
    <col min="10498" max="10498" width="14.28515625" style="183" customWidth="1"/>
    <col min="10499" max="10499" width="14.85546875" style="183" customWidth="1"/>
    <col min="10500" max="10500" width="15.42578125" style="183" customWidth="1"/>
    <col min="10501" max="10501" width="15.5703125" style="183" customWidth="1"/>
    <col min="10502" max="10502" width="13.42578125" style="183" customWidth="1"/>
    <col min="10503" max="10503" width="13.5703125" style="183" customWidth="1"/>
    <col min="10504" max="10504" width="13.42578125" style="183" customWidth="1"/>
    <col min="10505" max="10505" width="11.5703125" style="183" bestFit="1" customWidth="1"/>
    <col min="10506" max="10506" width="16" style="183" customWidth="1"/>
    <col min="10507" max="10752" width="11.42578125" style="183"/>
    <col min="10753" max="10753" width="17.85546875" style="183" customWidth="1"/>
    <col min="10754" max="10754" width="14.28515625" style="183" customWidth="1"/>
    <col min="10755" max="10755" width="14.85546875" style="183" customWidth="1"/>
    <col min="10756" max="10756" width="15.42578125" style="183" customWidth="1"/>
    <col min="10757" max="10757" width="15.5703125" style="183" customWidth="1"/>
    <col min="10758" max="10758" width="13.42578125" style="183" customWidth="1"/>
    <col min="10759" max="10759" width="13.5703125" style="183" customWidth="1"/>
    <col min="10760" max="10760" width="13.42578125" style="183" customWidth="1"/>
    <col min="10761" max="10761" width="11.5703125" style="183" bestFit="1" customWidth="1"/>
    <col min="10762" max="10762" width="16" style="183" customWidth="1"/>
    <col min="10763" max="11008" width="11.42578125" style="183"/>
    <col min="11009" max="11009" width="17.85546875" style="183" customWidth="1"/>
    <col min="11010" max="11010" width="14.28515625" style="183" customWidth="1"/>
    <col min="11011" max="11011" width="14.85546875" style="183" customWidth="1"/>
    <col min="11012" max="11012" width="15.42578125" style="183" customWidth="1"/>
    <col min="11013" max="11013" width="15.5703125" style="183" customWidth="1"/>
    <col min="11014" max="11014" width="13.42578125" style="183" customWidth="1"/>
    <col min="11015" max="11015" width="13.5703125" style="183" customWidth="1"/>
    <col min="11016" max="11016" width="13.42578125" style="183" customWidth="1"/>
    <col min="11017" max="11017" width="11.5703125" style="183" bestFit="1" customWidth="1"/>
    <col min="11018" max="11018" width="16" style="183" customWidth="1"/>
    <col min="11019" max="11264" width="11.42578125" style="183"/>
    <col min="11265" max="11265" width="17.85546875" style="183" customWidth="1"/>
    <col min="11266" max="11266" width="14.28515625" style="183" customWidth="1"/>
    <col min="11267" max="11267" width="14.85546875" style="183" customWidth="1"/>
    <col min="11268" max="11268" width="15.42578125" style="183" customWidth="1"/>
    <col min="11269" max="11269" width="15.5703125" style="183" customWidth="1"/>
    <col min="11270" max="11270" width="13.42578125" style="183" customWidth="1"/>
    <col min="11271" max="11271" width="13.5703125" style="183" customWidth="1"/>
    <col min="11272" max="11272" width="13.42578125" style="183" customWidth="1"/>
    <col min="11273" max="11273" width="11.5703125" style="183" bestFit="1" customWidth="1"/>
    <col min="11274" max="11274" width="16" style="183" customWidth="1"/>
    <col min="11275" max="11520" width="11.42578125" style="183"/>
    <col min="11521" max="11521" width="17.85546875" style="183" customWidth="1"/>
    <col min="11522" max="11522" width="14.28515625" style="183" customWidth="1"/>
    <col min="11523" max="11523" width="14.85546875" style="183" customWidth="1"/>
    <col min="11524" max="11524" width="15.42578125" style="183" customWidth="1"/>
    <col min="11525" max="11525" width="15.5703125" style="183" customWidth="1"/>
    <col min="11526" max="11526" width="13.42578125" style="183" customWidth="1"/>
    <col min="11527" max="11527" width="13.5703125" style="183" customWidth="1"/>
    <col min="11528" max="11528" width="13.42578125" style="183" customWidth="1"/>
    <col min="11529" max="11529" width="11.5703125" style="183" bestFit="1" customWidth="1"/>
    <col min="11530" max="11530" width="16" style="183" customWidth="1"/>
    <col min="11531" max="11776" width="11.42578125" style="183"/>
    <col min="11777" max="11777" width="17.85546875" style="183" customWidth="1"/>
    <col min="11778" max="11778" width="14.28515625" style="183" customWidth="1"/>
    <col min="11779" max="11779" width="14.85546875" style="183" customWidth="1"/>
    <col min="11780" max="11780" width="15.42578125" style="183" customWidth="1"/>
    <col min="11781" max="11781" width="15.5703125" style="183" customWidth="1"/>
    <col min="11782" max="11782" width="13.42578125" style="183" customWidth="1"/>
    <col min="11783" max="11783" width="13.5703125" style="183" customWidth="1"/>
    <col min="11784" max="11784" width="13.42578125" style="183" customWidth="1"/>
    <col min="11785" max="11785" width="11.5703125" style="183" bestFit="1" customWidth="1"/>
    <col min="11786" max="11786" width="16" style="183" customWidth="1"/>
    <col min="11787" max="12032" width="11.42578125" style="183"/>
    <col min="12033" max="12033" width="17.85546875" style="183" customWidth="1"/>
    <col min="12034" max="12034" width="14.28515625" style="183" customWidth="1"/>
    <col min="12035" max="12035" width="14.85546875" style="183" customWidth="1"/>
    <col min="12036" max="12036" width="15.42578125" style="183" customWidth="1"/>
    <col min="12037" max="12037" width="15.5703125" style="183" customWidth="1"/>
    <col min="12038" max="12038" width="13.42578125" style="183" customWidth="1"/>
    <col min="12039" max="12039" width="13.5703125" style="183" customWidth="1"/>
    <col min="12040" max="12040" width="13.42578125" style="183" customWidth="1"/>
    <col min="12041" max="12041" width="11.5703125" style="183" bestFit="1" customWidth="1"/>
    <col min="12042" max="12042" width="16" style="183" customWidth="1"/>
    <col min="12043" max="12288" width="11.42578125" style="183"/>
    <col min="12289" max="12289" width="17.85546875" style="183" customWidth="1"/>
    <col min="12290" max="12290" width="14.28515625" style="183" customWidth="1"/>
    <col min="12291" max="12291" width="14.85546875" style="183" customWidth="1"/>
    <col min="12292" max="12292" width="15.42578125" style="183" customWidth="1"/>
    <col min="12293" max="12293" width="15.5703125" style="183" customWidth="1"/>
    <col min="12294" max="12294" width="13.42578125" style="183" customWidth="1"/>
    <col min="12295" max="12295" width="13.5703125" style="183" customWidth="1"/>
    <col min="12296" max="12296" width="13.42578125" style="183" customWidth="1"/>
    <col min="12297" max="12297" width="11.5703125" style="183" bestFit="1" customWidth="1"/>
    <col min="12298" max="12298" width="16" style="183" customWidth="1"/>
    <col min="12299" max="12544" width="11.42578125" style="183"/>
    <col min="12545" max="12545" width="17.85546875" style="183" customWidth="1"/>
    <col min="12546" max="12546" width="14.28515625" style="183" customWidth="1"/>
    <col min="12547" max="12547" width="14.85546875" style="183" customWidth="1"/>
    <col min="12548" max="12548" width="15.42578125" style="183" customWidth="1"/>
    <col min="12549" max="12549" width="15.5703125" style="183" customWidth="1"/>
    <col min="12550" max="12550" width="13.42578125" style="183" customWidth="1"/>
    <col min="12551" max="12551" width="13.5703125" style="183" customWidth="1"/>
    <col min="12552" max="12552" width="13.42578125" style="183" customWidth="1"/>
    <col min="12553" max="12553" width="11.5703125" style="183" bestFit="1" customWidth="1"/>
    <col min="12554" max="12554" width="16" style="183" customWidth="1"/>
    <col min="12555" max="12800" width="11.42578125" style="183"/>
    <col min="12801" max="12801" width="17.85546875" style="183" customWidth="1"/>
    <col min="12802" max="12802" width="14.28515625" style="183" customWidth="1"/>
    <col min="12803" max="12803" width="14.85546875" style="183" customWidth="1"/>
    <col min="12804" max="12804" width="15.42578125" style="183" customWidth="1"/>
    <col min="12805" max="12805" width="15.5703125" style="183" customWidth="1"/>
    <col min="12806" max="12806" width="13.42578125" style="183" customWidth="1"/>
    <col min="12807" max="12807" width="13.5703125" style="183" customWidth="1"/>
    <col min="12808" max="12808" width="13.42578125" style="183" customWidth="1"/>
    <col min="12809" max="12809" width="11.5703125" style="183" bestFit="1" customWidth="1"/>
    <col min="12810" max="12810" width="16" style="183" customWidth="1"/>
    <col min="12811" max="13056" width="11.42578125" style="183"/>
    <col min="13057" max="13057" width="17.85546875" style="183" customWidth="1"/>
    <col min="13058" max="13058" width="14.28515625" style="183" customWidth="1"/>
    <col min="13059" max="13059" width="14.85546875" style="183" customWidth="1"/>
    <col min="13060" max="13060" width="15.42578125" style="183" customWidth="1"/>
    <col min="13061" max="13061" width="15.5703125" style="183" customWidth="1"/>
    <col min="13062" max="13062" width="13.42578125" style="183" customWidth="1"/>
    <col min="13063" max="13063" width="13.5703125" style="183" customWidth="1"/>
    <col min="13064" max="13064" width="13.42578125" style="183" customWidth="1"/>
    <col min="13065" max="13065" width="11.5703125" style="183" bestFit="1" customWidth="1"/>
    <col min="13066" max="13066" width="16" style="183" customWidth="1"/>
    <col min="13067" max="13312" width="11.42578125" style="183"/>
    <col min="13313" max="13313" width="17.85546875" style="183" customWidth="1"/>
    <col min="13314" max="13314" width="14.28515625" style="183" customWidth="1"/>
    <col min="13315" max="13315" width="14.85546875" style="183" customWidth="1"/>
    <col min="13316" max="13316" width="15.42578125" style="183" customWidth="1"/>
    <col min="13317" max="13317" width="15.5703125" style="183" customWidth="1"/>
    <col min="13318" max="13318" width="13.42578125" style="183" customWidth="1"/>
    <col min="13319" max="13319" width="13.5703125" style="183" customWidth="1"/>
    <col min="13320" max="13320" width="13.42578125" style="183" customWidth="1"/>
    <col min="13321" max="13321" width="11.5703125" style="183" bestFit="1" customWidth="1"/>
    <col min="13322" max="13322" width="16" style="183" customWidth="1"/>
    <col min="13323" max="13568" width="11.42578125" style="183"/>
    <col min="13569" max="13569" width="17.85546875" style="183" customWidth="1"/>
    <col min="13570" max="13570" width="14.28515625" style="183" customWidth="1"/>
    <col min="13571" max="13571" width="14.85546875" style="183" customWidth="1"/>
    <col min="13572" max="13572" width="15.42578125" style="183" customWidth="1"/>
    <col min="13573" max="13573" width="15.5703125" style="183" customWidth="1"/>
    <col min="13574" max="13574" width="13.42578125" style="183" customWidth="1"/>
    <col min="13575" max="13575" width="13.5703125" style="183" customWidth="1"/>
    <col min="13576" max="13576" width="13.42578125" style="183" customWidth="1"/>
    <col min="13577" max="13577" width="11.5703125" style="183" bestFit="1" customWidth="1"/>
    <col min="13578" max="13578" width="16" style="183" customWidth="1"/>
    <col min="13579" max="13824" width="11.42578125" style="183"/>
    <col min="13825" max="13825" width="17.85546875" style="183" customWidth="1"/>
    <col min="13826" max="13826" width="14.28515625" style="183" customWidth="1"/>
    <col min="13827" max="13827" width="14.85546875" style="183" customWidth="1"/>
    <col min="13828" max="13828" width="15.42578125" style="183" customWidth="1"/>
    <col min="13829" max="13829" width="15.5703125" style="183" customWidth="1"/>
    <col min="13830" max="13830" width="13.42578125" style="183" customWidth="1"/>
    <col min="13831" max="13831" width="13.5703125" style="183" customWidth="1"/>
    <col min="13832" max="13832" width="13.42578125" style="183" customWidth="1"/>
    <col min="13833" max="13833" width="11.5703125" style="183" bestFit="1" customWidth="1"/>
    <col min="13834" max="13834" width="16" style="183" customWidth="1"/>
    <col min="13835" max="14080" width="11.42578125" style="183"/>
    <col min="14081" max="14081" width="17.85546875" style="183" customWidth="1"/>
    <col min="14082" max="14082" width="14.28515625" style="183" customWidth="1"/>
    <col min="14083" max="14083" width="14.85546875" style="183" customWidth="1"/>
    <col min="14084" max="14084" width="15.42578125" style="183" customWidth="1"/>
    <col min="14085" max="14085" width="15.5703125" style="183" customWidth="1"/>
    <col min="14086" max="14086" width="13.42578125" style="183" customWidth="1"/>
    <col min="14087" max="14087" width="13.5703125" style="183" customWidth="1"/>
    <col min="14088" max="14088" width="13.42578125" style="183" customWidth="1"/>
    <col min="14089" max="14089" width="11.5703125" style="183" bestFit="1" customWidth="1"/>
    <col min="14090" max="14090" width="16" style="183" customWidth="1"/>
    <col min="14091" max="14336" width="11.42578125" style="183"/>
    <col min="14337" max="14337" width="17.85546875" style="183" customWidth="1"/>
    <col min="14338" max="14338" width="14.28515625" style="183" customWidth="1"/>
    <col min="14339" max="14339" width="14.85546875" style="183" customWidth="1"/>
    <col min="14340" max="14340" width="15.42578125" style="183" customWidth="1"/>
    <col min="14341" max="14341" width="15.5703125" style="183" customWidth="1"/>
    <col min="14342" max="14342" width="13.42578125" style="183" customWidth="1"/>
    <col min="14343" max="14343" width="13.5703125" style="183" customWidth="1"/>
    <col min="14344" max="14344" width="13.42578125" style="183" customWidth="1"/>
    <col min="14345" max="14345" width="11.5703125" style="183" bestFit="1" customWidth="1"/>
    <col min="14346" max="14346" width="16" style="183" customWidth="1"/>
    <col min="14347" max="14592" width="11.42578125" style="183"/>
    <col min="14593" max="14593" width="17.85546875" style="183" customWidth="1"/>
    <col min="14594" max="14594" width="14.28515625" style="183" customWidth="1"/>
    <col min="14595" max="14595" width="14.85546875" style="183" customWidth="1"/>
    <col min="14596" max="14596" width="15.42578125" style="183" customWidth="1"/>
    <col min="14597" max="14597" width="15.5703125" style="183" customWidth="1"/>
    <col min="14598" max="14598" width="13.42578125" style="183" customWidth="1"/>
    <col min="14599" max="14599" width="13.5703125" style="183" customWidth="1"/>
    <col min="14600" max="14600" width="13.42578125" style="183" customWidth="1"/>
    <col min="14601" max="14601" width="11.5703125" style="183" bestFit="1" customWidth="1"/>
    <col min="14602" max="14602" width="16" style="183" customWidth="1"/>
    <col min="14603" max="14848" width="11.42578125" style="183"/>
    <col min="14849" max="14849" width="17.85546875" style="183" customWidth="1"/>
    <col min="14850" max="14850" width="14.28515625" style="183" customWidth="1"/>
    <col min="14851" max="14851" width="14.85546875" style="183" customWidth="1"/>
    <col min="14852" max="14852" width="15.42578125" style="183" customWidth="1"/>
    <col min="14853" max="14853" width="15.5703125" style="183" customWidth="1"/>
    <col min="14854" max="14854" width="13.42578125" style="183" customWidth="1"/>
    <col min="14855" max="14855" width="13.5703125" style="183" customWidth="1"/>
    <col min="14856" max="14856" width="13.42578125" style="183" customWidth="1"/>
    <col min="14857" max="14857" width="11.5703125" style="183" bestFit="1" customWidth="1"/>
    <col min="14858" max="14858" width="16" style="183" customWidth="1"/>
    <col min="14859" max="15104" width="11.42578125" style="183"/>
    <col min="15105" max="15105" width="17.85546875" style="183" customWidth="1"/>
    <col min="15106" max="15106" width="14.28515625" style="183" customWidth="1"/>
    <col min="15107" max="15107" width="14.85546875" style="183" customWidth="1"/>
    <col min="15108" max="15108" width="15.42578125" style="183" customWidth="1"/>
    <col min="15109" max="15109" width="15.5703125" style="183" customWidth="1"/>
    <col min="15110" max="15110" width="13.42578125" style="183" customWidth="1"/>
    <col min="15111" max="15111" width="13.5703125" style="183" customWidth="1"/>
    <col min="15112" max="15112" width="13.42578125" style="183" customWidth="1"/>
    <col min="15113" max="15113" width="11.5703125" style="183" bestFit="1" customWidth="1"/>
    <col min="15114" max="15114" width="16" style="183" customWidth="1"/>
    <col min="15115" max="15360" width="11.42578125" style="183"/>
    <col min="15361" max="15361" width="17.85546875" style="183" customWidth="1"/>
    <col min="15362" max="15362" width="14.28515625" style="183" customWidth="1"/>
    <col min="15363" max="15363" width="14.85546875" style="183" customWidth="1"/>
    <col min="15364" max="15364" width="15.42578125" style="183" customWidth="1"/>
    <col min="15365" max="15365" width="15.5703125" style="183" customWidth="1"/>
    <col min="15366" max="15366" width="13.42578125" style="183" customWidth="1"/>
    <col min="15367" max="15367" width="13.5703125" style="183" customWidth="1"/>
    <col min="15368" max="15368" width="13.42578125" style="183" customWidth="1"/>
    <col min="15369" max="15369" width="11.5703125" style="183" bestFit="1" customWidth="1"/>
    <col min="15370" max="15370" width="16" style="183" customWidth="1"/>
    <col min="15371" max="15616" width="11.42578125" style="183"/>
    <col min="15617" max="15617" width="17.85546875" style="183" customWidth="1"/>
    <col min="15618" max="15618" width="14.28515625" style="183" customWidth="1"/>
    <col min="15619" max="15619" width="14.85546875" style="183" customWidth="1"/>
    <col min="15620" max="15620" width="15.42578125" style="183" customWidth="1"/>
    <col min="15621" max="15621" width="15.5703125" style="183" customWidth="1"/>
    <col min="15622" max="15622" width="13.42578125" style="183" customWidth="1"/>
    <col min="15623" max="15623" width="13.5703125" style="183" customWidth="1"/>
    <col min="15624" max="15624" width="13.42578125" style="183" customWidth="1"/>
    <col min="15625" max="15625" width="11.5703125" style="183" bestFit="1" customWidth="1"/>
    <col min="15626" max="15626" width="16" style="183" customWidth="1"/>
    <col min="15627" max="15872" width="11.42578125" style="183"/>
    <col min="15873" max="15873" width="17.85546875" style="183" customWidth="1"/>
    <col min="15874" max="15874" width="14.28515625" style="183" customWidth="1"/>
    <col min="15875" max="15875" width="14.85546875" style="183" customWidth="1"/>
    <col min="15876" max="15876" width="15.42578125" style="183" customWidth="1"/>
    <col min="15877" max="15877" width="15.5703125" style="183" customWidth="1"/>
    <col min="15878" max="15878" width="13.42578125" style="183" customWidth="1"/>
    <col min="15879" max="15879" width="13.5703125" style="183" customWidth="1"/>
    <col min="15880" max="15880" width="13.42578125" style="183" customWidth="1"/>
    <col min="15881" max="15881" width="11.5703125" style="183" bestFit="1" customWidth="1"/>
    <col min="15882" max="15882" width="16" style="183" customWidth="1"/>
    <col min="15883" max="16128" width="11.42578125" style="183"/>
    <col min="16129" max="16129" width="17.85546875" style="183" customWidth="1"/>
    <col min="16130" max="16130" width="14.28515625" style="183" customWidth="1"/>
    <col min="16131" max="16131" width="14.85546875" style="183" customWidth="1"/>
    <col min="16132" max="16132" width="15.42578125" style="183" customWidth="1"/>
    <col min="16133" max="16133" width="15.5703125" style="183" customWidth="1"/>
    <col min="16134" max="16134" width="13.42578125" style="183" customWidth="1"/>
    <col min="16135" max="16135" width="13.5703125" style="183" customWidth="1"/>
    <col min="16136" max="16136" width="13.42578125" style="183" customWidth="1"/>
    <col min="16137" max="16137" width="11.5703125" style="183" bestFit="1" customWidth="1"/>
    <col min="16138" max="16138" width="16" style="183" customWidth="1"/>
    <col min="16139" max="16384" width="11.42578125" style="183"/>
  </cols>
  <sheetData>
    <row r="1" spans="1:10" s="156" customFormat="1" x14ac:dyDescent="0.2">
      <c r="A1" s="85"/>
    </row>
    <row r="2" spans="1:10" s="156" customFormat="1" x14ac:dyDescent="0.2">
      <c r="A2" s="85"/>
    </row>
    <row r="3" spans="1:10" x14ac:dyDescent="0.2">
      <c r="A3" s="85" t="s">
        <v>78</v>
      </c>
      <c r="B3" s="156"/>
      <c r="C3" s="156"/>
      <c r="D3" s="156"/>
      <c r="E3" s="156"/>
      <c r="F3" s="156"/>
      <c r="G3" s="156"/>
      <c r="H3" s="156"/>
      <c r="I3" s="156"/>
      <c r="J3" s="156"/>
    </row>
    <row r="4" spans="1:10" x14ac:dyDescent="0.2">
      <c r="A4" s="85"/>
      <c r="B4" s="156"/>
      <c r="C4" s="156"/>
      <c r="D4" s="156"/>
      <c r="E4" s="156"/>
      <c r="F4" s="156"/>
      <c r="G4" s="156"/>
      <c r="H4" s="156"/>
      <c r="I4" s="156"/>
      <c r="J4" s="156"/>
    </row>
    <row r="5" spans="1:10" ht="15.75" x14ac:dyDescent="0.25">
      <c r="A5" s="87"/>
      <c r="B5" s="124"/>
      <c r="C5" s="124"/>
      <c r="D5" s="124"/>
      <c r="E5" s="124"/>
      <c r="F5" s="124"/>
      <c r="G5" s="124"/>
      <c r="H5" s="124"/>
      <c r="I5" s="124"/>
      <c r="J5" s="124"/>
    </row>
    <row r="6" spans="1:10" ht="15.75" x14ac:dyDescent="0.25">
      <c r="A6" s="240" t="s">
        <v>215</v>
      </c>
      <c r="B6" s="240"/>
      <c r="C6" s="240"/>
      <c r="D6" s="240"/>
      <c r="E6" s="240"/>
      <c r="F6" s="240"/>
      <c r="G6" s="240"/>
      <c r="H6" s="240"/>
      <c r="I6" s="240"/>
      <c r="J6" s="240"/>
    </row>
    <row r="7" spans="1:10" ht="16.5" thickBot="1" x14ac:dyDescent="0.3">
      <c r="A7" s="87"/>
      <c r="B7" s="124"/>
      <c r="C7" s="124"/>
      <c r="D7" s="124"/>
      <c r="E7" s="124"/>
      <c r="F7" s="124"/>
      <c r="G7" s="124"/>
      <c r="H7" s="124"/>
      <c r="I7" s="124"/>
      <c r="J7" s="124"/>
    </row>
    <row r="8" spans="1:10" ht="13.5" thickBot="1" x14ac:dyDescent="0.25">
      <c r="A8" s="119" t="s">
        <v>1</v>
      </c>
      <c r="B8" s="120" t="s">
        <v>2</v>
      </c>
      <c r="C8" s="121" t="s">
        <v>3</v>
      </c>
      <c r="D8" s="120" t="s">
        <v>4</v>
      </c>
      <c r="E8" s="121" t="s">
        <v>5</v>
      </c>
      <c r="F8" s="120" t="s">
        <v>6</v>
      </c>
      <c r="G8" s="121" t="s">
        <v>7</v>
      </c>
      <c r="H8" s="120" t="s">
        <v>8</v>
      </c>
      <c r="I8" s="121" t="s">
        <v>9</v>
      </c>
      <c r="J8" s="120" t="s">
        <v>10</v>
      </c>
    </row>
    <row r="9" spans="1:10" ht="20.100000000000001" customHeight="1" x14ac:dyDescent="0.2">
      <c r="A9" s="159" t="s">
        <v>133</v>
      </c>
      <c r="B9" s="160">
        <f>+[3]enero!B8+[3]feb.!B8+[3]marzo!B8+[3]abril!B8+[3]mayo!B8+[3]junio!B8+[3]julio!B8+[3]agosto!B8+[3]sept.!B8+[3]oct.!B8+[3]nov.!B8+[3]dic.!B9</f>
        <v>24580</v>
      </c>
      <c r="C9" s="160">
        <f>+[3]enero!C8+[3]feb.!C8+[3]marzo!C8+[3]abril!C8+[3]mayo!C8+[3]junio!C8+[3]julio!C8+[3]agosto!C8+[3]sept.!C8+[3]oct.!C8+[3]nov.!C8+[3]dic.!C9</f>
        <v>1167474</v>
      </c>
      <c r="D9" s="160">
        <f>+[3]enero!D8+[3]feb.!D8+[3]marzo!D8+[3]abril!D8+[3]mayo!D8+[3]junio!D8+[3]julio!D8+[3]agosto!D8+[3]sept.!D8+[3]oct.!D8+[3]nov.!D8+[3]dic.!D9</f>
        <v>598919</v>
      </c>
      <c r="E9" s="160">
        <f>+[3]enero!E8+[3]feb.!E8+[3]marzo!E8+[3]abril!E8+[3]mayo!E8+[3]junio!E8+[3]julio!E8+[3]agosto!E8+[3]sept.!E8+[3]oct.!E8+[3]nov.!E8+[3]dic.!E9</f>
        <v>462293</v>
      </c>
      <c r="F9" s="160">
        <f>+[3]enero!F8+[3]feb.!F8+[3]marzo!F8+[3]abril!F8+[3]mayo!F8+[3]junio!F8+[3]julio!F8+[3]agosto!F8+[3]sept.!F8+[3]oct.!F8+[3]nov.!F8+[3]dic.!F9</f>
        <v>44524</v>
      </c>
      <c r="G9" s="160">
        <f>+[3]enero!G8+[3]feb.!G8+[3]marzo!G8+[3]abril!G8+[3]mayo!G8+[3]junio!G8+[3]julio!G8+[3]agosto!G8+[3]sept.!G8+[3]oct.!G8+[3]nov.!G8+[3]dic.!G9</f>
        <v>500</v>
      </c>
      <c r="H9" s="160">
        <f>+[3]enero!H8+[3]feb.!H8+[3]marzo!H8+[3]abril!H8+[3]mayo!H8+[3]junio!H8+[3]julio!H8+[3]agosto!H8+[3]sept.!H8+[3]oct.!H8+[3]nov.!H8+[3]dic.!H9</f>
        <v>81824</v>
      </c>
      <c r="I9" s="160">
        <f>+[3]enero!I8+[3]feb.!I8+[3]marzo!I8+[3]abril!I8+[3]mayo!I8+[3]junio!I8+[3]julio!I8+[3]agosto!I8+[3]sept.!I8+[3]oct.!I8+[3]nov.!I8+[3]dic.!I9</f>
        <v>44447</v>
      </c>
      <c r="J9" s="160">
        <f>SUM(B9:I9)</f>
        <v>2424561</v>
      </c>
    </row>
    <row r="10" spans="1:10" ht="20.100000000000001" customHeight="1" x14ac:dyDescent="0.2">
      <c r="A10" s="161" t="s">
        <v>134</v>
      </c>
      <c r="B10" s="160">
        <f>+[3]enero!B9+[3]feb.!B9+[3]marzo!B9+[3]abril!B9+[3]mayo!B9+[3]junio!B9+[3]julio!B9+[3]agosto!B9+[3]sept.!B9+[3]oct.!B9+[3]nov.!B9+[3]dic.!B10</f>
        <v>69536</v>
      </c>
      <c r="C10" s="160">
        <f>+[3]enero!C9+[3]feb.!C9+[3]marzo!C9+[3]abril!C9+[3]mayo!C9+[3]junio!C9+[3]julio!C9+[3]agosto!C9+[3]sept.!C9+[3]oct.!C9+[3]nov.!C9+[3]dic.!C10</f>
        <v>19722</v>
      </c>
      <c r="D10" s="160">
        <f>+[3]enero!D9+[3]feb.!D9+[3]marzo!D9+[3]abril!D9+[3]mayo!D9+[3]junio!D9+[3]julio!D9+[3]agosto!D9+[3]sept.!D9+[3]oct.!D9+[3]nov.!D9+[3]dic.!D10</f>
        <v>24426</v>
      </c>
      <c r="E10" s="160">
        <f>+[3]enero!E9+[3]feb.!E9+[3]marzo!E9+[3]abril!E9+[3]mayo!E9+[3]junio!E9+[3]julio!E9+[3]agosto!E9+[3]sept.!E9+[3]oct.!E9+[3]nov.!E9+[3]dic.!E10</f>
        <v>17925</v>
      </c>
      <c r="F10" s="160">
        <f>+[3]enero!F9+[3]feb.!F9+[3]marzo!F9+[3]abril!F9+[3]mayo!F9+[3]junio!F9+[3]julio!F9+[3]agosto!F9+[3]sept.!F9+[3]oct.!F9+[3]nov.!F9+[3]dic.!F10</f>
        <v>46970</v>
      </c>
      <c r="G10" s="160">
        <f>+[3]enero!G9+[3]feb.!G9+[3]marzo!G9+[3]abril!G9+[3]mayo!G9+[3]junio!G9+[3]julio!G9+[3]agosto!G9+[3]sept.!G9+[3]oct.!G9+[3]nov.!G9+[3]dic.!G10</f>
        <v>44317</v>
      </c>
      <c r="H10" s="160">
        <f>+[3]enero!H9+[3]feb.!H9+[3]marzo!H9+[3]abril!H9+[3]mayo!H9+[3]junio!H9+[3]julio!H9+[3]agosto!H9+[3]sept.!H9+[3]oct.!H9+[3]nov.!H9+[3]dic.!H10</f>
        <v>154263</v>
      </c>
      <c r="I10" s="160">
        <f>+[3]enero!I9+[3]feb.!I9+[3]marzo!I9+[3]abril!I9+[3]mayo!I9+[3]junio!I9+[3]julio!I9+[3]agosto!I9+[3]sept.!I9+[3]oct.!I9+[3]nov.!I9+[3]dic.!I10</f>
        <v>30634</v>
      </c>
      <c r="J10" s="160">
        <f>SUM(B10:I10)</f>
        <v>407793</v>
      </c>
    </row>
    <row r="11" spans="1:10" ht="20.100000000000001" customHeight="1" x14ac:dyDescent="0.2">
      <c r="A11" s="161" t="s">
        <v>135</v>
      </c>
      <c r="B11" s="160">
        <f>+[3]enero!B10+[3]feb.!B10+[3]marzo!B10+[3]abril!B10+[3]mayo!B10+[3]junio!B10+[3]julio!B10+[3]agosto!B10+[3]sept.!B10+[3]oct.!B10+[3]nov.!B10+[3]dic.!B11</f>
        <v>3158</v>
      </c>
      <c r="C11" s="160">
        <f>+[3]enero!C10+[3]feb.!C10+[3]marzo!C10+[3]abril!C10+[3]mayo!C10+[3]junio!C10+[3]julio!C10+[3]agosto!C10+[3]sept.!C10+[3]oct.!C10+[3]nov.!C10+[3]dic.!C11</f>
        <v>400</v>
      </c>
      <c r="D11" s="160">
        <f>+[3]enero!D10+[3]feb.!D10+[3]marzo!D10+[3]abril!D10+[3]mayo!D10+[3]junio!D10+[3]julio!D10+[3]agosto!D10+[3]sept.!D10+[3]oct.!D10+[3]nov.!D10+[3]dic.!D11</f>
        <v>3592</v>
      </c>
      <c r="E11" s="160">
        <f>+[3]enero!E10+[3]feb.!E10+[3]marzo!E10+[3]abril!E10+[3]mayo!E10+[3]junio!E10+[3]julio!E10+[3]agosto!E10+[3]sept.!E10+[3]oct.!E10+[3]nov.!E10+[3]dic.!E11</f>
        <v>0</v>
      </c>
      <c r="F11" s="160">
        <f>+[3]enero!F10+[3]feb.!F10+[3]marzo!F10+[3]abril!F10+[3]mayo!F10+[3]junio!F10+[3]julio!F10+[3]agosto!F10+[3]sept.!F10+[3]oct.!F10+[3]nov.!F10+[3]dic.!F11</f>
        <v>22</v>
      </c>
      <c r="G11" s="160">
        <f>+[3]enero!G10+[3]feb.!G10+[3]marzo!G10+[3]abril!G10+[3]mayo!G10+[3]junio!G10+[3]julio!G10+[3]agosto!G10+[3]sept.!G10+[3]oct.!G10+[3]nov.!G10+[3]dic.!G11</f>
        <v>14881</v>
      </c>
      <c r="H11" s="160">
        <f>+[3]enero!H10+[3]feb.!H10+[3]marzo!H10+[3]abril!H10+[3]mayo!H10+[3]junio!H10+[3]julio!H10+[3]agosto!H10+[3]sept.!H10+[3]oct.!H10+[3]nov.!H10+[3]dic.!H11</f>
        <v>1039</v>
      </c>
      <c r="I11" s="160">
        <f>+[3]enero!I10+[3]feb.!I10+[3]marzo!I10+[3]abril!I10+[3]mayo!I10+[3]junio!I10+[3]julio!I10+[3]agosto!I10+[3]sept.!I10+[3]oct.!I10+[3]nov.!I10+[3]dic.!I11</f>
        <v>0</v>
      </c>
      <c r="J11" s="160">
        <f>SUM(B11:I11)</f>
        <v>23092</v>
      </c>
    </row>
    <row r="12" spans="1:10" ht="20.100000000000001" customHeight="1" x14ac:dyDescent="0.2">
      <c r="A12" s="161" t="s">
        <v>136</v>
      </c>
      <c r="B12" s="160">
        <f>+[3]enero!B11+[3]feb.!B11+[3]marzo!B11+[3]abril!B11+[3]mayo!B11+[3]junio!B11+[3]julio!B11+[3]agosto!B11+[3]sept.!B11+[3]oct.!B11+[3]nov.!B11+[3]dic.!B12</f>
        <v>0</v>
      </c>
      <c r="C12" s="160">
        <f>+[3]enero!C11+[3]feb.!C11+[3]marzo!C11+[3]abril!C11+[3]mayo!C11+[3]junio!C11+[3]julio!C11+[3]agosto!C11+[3]sept.!C11+[3]oct.!C11+[3]nov.!C11+[3]dic.!C12</f>
        <v>714</v>
      </c>
      <c r="D12" s="160">
        <f>+[3]enero!D11+[3]feb.!D11+[3]marzo!D11+[3]abril!D11+[3]mayo!D11+[3]junio!D11+[3]julio!D11+[3]agosto!D11+[3]sept.!D11+[3]oct.!D11+[3]nov.!D11+[3]dic.!D12</f>
        <v>232</v>
      </c>
      <c r="E12" s="160">
        <f>+[3]enero!E11+[3]feb.!E11+[3]marzo!E11+[3]abril!E11+[3]mayo!E11+[3]junio!E11+[3]julio!E11+[3]agosto!E11+[3]sept.!E11+[3]oct.!E11+[3]nov.!E11+[3]dic.!E12</f>
        <v>3</v>
      </c>
      <c r="F12" s="160">
        <f>+[3]enero!F11+[3]feb.!F11+[3]marzo!F11+[3]abril!F11+[3]mayo!F11+[3]junio!F11+[3]julio!F11+[3]agosto!F11+[3]sept.!F11+[3]oct.!F11+[3]nov.!F11+[3]dic.!F12</f>
        <v>565</v>
      </c>
      <c r="G12" s="160">
        <f>+[3]enero!G11+[3]feb.!G11+[3]marzo!G11+[3]abril!G11+[3]mayo!G11+[3]junio!G11+[3]julio!G11+[3]agosto!G11+[3]sept.!G11+[3]oct.!G11+[3]nov.!G11+[3]dic.!G12</f>
        <v>42</v>
      </c>
      <c r="H12" s="160">
        <f>+[3]enero!H11+[3]feb.!H11+[3]marzo!H11+[3]abril!H11+[3]mayo!H11+[3]junio!H11+[3]julio!H11+[3]agosto!H11+[3]sept.!H11+[3]oct.!H11+[3]nov.!H11+[3]dic.!H12</f>
        <v>0</v>
      </c>
      <c r="I12" s="160">
        <f>+[3]enero!I11+[3]feb.!I11+[3]marzo!I11+[3]abril!I11+[3]mayo!I11+[3]junio!I11+[3]julio!I11+[3]agosto!I11+[3]sept.!I11+[3]oct.!I11+[3]nov.!I11+[3]dic.!I12</f>
        <v>469</v>
      </c>
      <c r="J12" s="160">
        <f t="shared" ref="J12:J43" si="0">SUM(B12:I12)</f>
        <v>2025</v>
      </c>
    </row>
    <row r="13" spans="1:10" ht="20.100000000000001" customHeight="1" x14ac:dyDescent="0.2">
      <c r="A13" s="161" t="s">
        <v>137</v>
      </c>
      <c r="B13" s="160">
        <f>+[3]enero!B12+[3]feb.!B12+[3]marzo!B12+[3]abril!B12+[3]mayo!B12+[3]junio!B12+[3]julio!B12+[3]agosto!B12+[3]sept.!B12+[3]oct.!B12+[3]nov.!B12+[3]dic.!B13</f>
        <v>6</v>
      </c>
      <c r="C13" s="160">
        <f>+[3]enero!C12+[3]feb.!C12+[3]marzo!C12+[3]abril!C12+[3]mayo!C12+[3]junio!C12+[3]julio!C12+[3]agosto!C12+[3]sept.!C12+[3]oct.!C12+[3]nov.!C12+[3]dic.!C13</f>
        <v>253</v>
      </c>
      <c r="D13" s="160">
        <f>+[3]enero!D12+[3]feb.!D12+[3]marzo!D12+[3]abril!D12+[3]mayo!D12+[3]junio!D12+[3]julio!D12+[3]agosto!D12+[3]sept.!D12+[3]oct.!D12+[3]nov.!D12+[3]dic.!D13</f>
        <v>9923</v>
      </c>
      <c r="E13" s="160">
        <f>+[3]enero!E12+[3]feb.!E12+[3]marzo!E12+[3]abril!E12+[3]mayo!E12+[3]junio!E12+[3]julio!E12+[3]agosto!E12+[3]sept.!E12+[3]oct.!E12+[3]nov.!E12+[3]dic.!E13</f>
        <v>101</v>
      </c>
      <c r="F13" s="160">
        <f>+[3]enero!F12+[3]feb.!F12+[3]marzo!F12+[3]abril!F12+[3]mayo!F12+[3]junio!F12+[3]julio!F12+[3]agosto!F12+[3]sept.!F12+[3]oct.!F12+[3]nov.!F12+[3]dic.!F13</f>
        <v>166</v>
      </c>
      <c r="G13" s="160">
        <f>+[3]enero!G12+[3]feb.!G12+[3]marzo!G12+[3]abril!G12+[3]mayo!G12+[3]junio!G12+[3]julio!G12+[3]agosto!G12+[3]sept.!G12+[3]oct.!G12+[3]nov.!G12+[3]dic.!G13</f>
        <v>165</v>
      </c>
      <c r="H13" s="160">
        <f>+[3]enero!H12+[3]feb.!H12+[3]marzo!H12+[3]abril!H12+[3]mayo!H12+[3]junio!H12+[3]julio!H12+[3]agosto!H12+[3]sept.!H12+[3]oct.!H12+[3]nov.!H12+[3]dic.!H13</f>
        <v>42237</v>
      </c>
      <c r="I13" s="160">
        <f>+[3]enero!I12+[3]feb.!I12+[3]marzo!I12+[3]abril!I12+[3]mayo!I12+[3]junio!I12+[3]julio!I12+[3]agosto!I12+[3]sept.!I12+[3]oct.!I12+[3]nov.!I12+[3]dic.!I13</f>
        <v>2136</v>
      </c>
      <c r="J13" s="160">
        <f>SUM(B13:I13)</f>
        <v>54987</v>
      </c>
    </row>
    <row r="14" spans="1:10" ht="20.100000000000001" customHeight="1" x14ac:dyDescent="0.2">
      <c r="A14" s="161" t="s">
        <v>138</v>
      </c>
      <c r="B14" s="160">
        <f>+[3]enero!B13+[3]feb.!B13+[3]marzo!B13+[3]abril!B13+[3]mayo!B13+[3]junio!B13+[3]julio!B13+[3]agosto!B13+[3]sept.!B13+[3]oct.!B13+[3]nov.!B13+[3]dic.!B14</f>
        <v>16270</v>
      </c>
      <c r="C14" s="160">
        <f>+[3]enero!C13+[3]feb.!C13+[3]marzo!C13+[3]abril!C13+[3]mayo!C13+[3]junio!C13+[3]julio!C13+[3]agosto!C13+[3]sept.!C13+[3]oct.!C13+[3]nov.!C13+[3]dic.!C14</f>
        <v>3998</v>
      </c>
      <c r="D14" s="160">
        <f>+[3]enero!D13+[3]feb.!D13+[3]marzo!D13+[3]abril!D13+[3]mayo!D13+[3]junio!D13+[3]julio!D13+[3]agosto!D13+[3]sept.!D13+[3]oct.!D13+[3]nov.!D13+[3]dic.!D14</f>
        <v>22758</v>
      </c>
      <c r="E14" s="160">
        <f>+[3]enero!E13+[3]feb.!E13+[3]marzo!E13+[3]abril!E13+[3]mayo!E13+[3]junio!E13+[3]julio!E13+[3]agosto!E13+[3]sept.!E13+[3]oct.!E13+[3]nov.!E13+[3]dic.!E14</f>
        <v>42247</v>
      </c>
      <c r="F14" s="160">
        <f>+[3]enero!F13+[3]feb.!F13+[3]marzo!F13+[3]abril!F13+[3]mayo!F13+[3]junio!F13+[3]julio!F13+[3]agosto!F13+[3]sept.!F13+[3]oct.!F13+[3]nov.!F13+[3]dic.!F14</f>
        <v>30321</v>
      </c>
      <c r="G14" s="160">
        <f>+[3]enero!G13+[3]feb.!G13+[3]marzo!G13+[3]abril!G13+[3]mayo!G13+[3]junio!G13+[3]julio!G13+[3]agosto!G13+[3]sept.!G13+[3]oct.!G13+[3]nov.!G13+[3]dic.!G14</f>
        <v>55768</v>
      </c>
      <c r="H14" s="160">
        <f>+[3]enero!H13+[3]feb.!H13+[3]marzo!H13+[3]abril!H13+[3]mayo!H13+[3]junio!H13+[3]julio!H13+[3]agosto!H13+[3]sept.!H13+[3]oct.!H13+[3]nov.!H13+[3]dic.!H14</f>
        <v>355957</v>
      </c>
      <c r="I14" s="160">
        <f>+[3]enero!I13+[3]feb.!I13+[3]marzo!I13+[3]abril!I13+[3]mayo!I13+[3]junio!I13+[3]julio!I13+[3]agosto!I13+[3]sept.!I13+[3]oct.!I13+[3]nov.!I13+[3]dic.!I14</f>
        <v>36227</v>
      </c>
      <c r="J14" s="160">
        <f>SUM(B14:I14)</f>
        <v>563546</v>
      </c>
    </row>
    <row r="15" spans="1:10" ht="20.100000000000001" customHeight="1" x14ac:dyDescent="0.2">
      <c r="A15" s="161" t="s">
        <v>139</v>
      </c>
      <c r="B15" s="160">
        <f>+[3]enero!B14+[3]feb.!B14+[3]marzo!B14+[3]abril!B14+[3]mayo!B14+[3]junio!B14+[3]julio!B14+[3]agosto!B14+[3]sept.!B14+[3]oct.!B14+[3]nov.!B14+[3]dic.!B15</f>
        <v>2914</v>
      </c>
      <c r="C15" s="160">
        <f>+[3]enero!C14+[3]feb.!C14+[3]marzo!C14+[3]abril!C14+[3]mayo!C14+[3]junio!C14+[3]julio!C14+[3]agosto!C14+[3]sept.!C14+[3]oct.!C14+[3]nov.!C14+[3]dic.!C15</f>
        <v>1492</v>
      </c>
      <c r="D15" s="160">
        <f>+[3]enero!D14+[3]feb.!D14+[3]marzo!D14+[3]abril!D14+[3]mayo!D14+[3]junio!D14+[3]julio!D14+[3]agosto!D14+[3]sept.!D14+[3]oct.!D14+[3]nov.!D14+[3]dic.!D15</f>
        <v>5110</v>
      </c>
      <c r="E15" s="160">
        <f>+[3]enero!E14+[3]feb.!E14+[3]marzo!E14+[3]abril!E14+[3]mayo!E14+[3]junio!E14+[3]julio!E14+[3]agosto!E14+[3]sept.!E14+[3]oct.!E14+[3]nov.!E14+[3]dic.!E15</f>
        <v>1388</v>
      </c>
      <c r="F15" s="160">
        <f>+[3]enero!F14+[3]feb.!F14+[3]marzo!F14+[3]abril!F14+[3]mayo!F14+[3]junio!F14+[3]julio!F14+[3]agosto!F14+[3]sept.!F14+[3]oct.!F14+[3]nov.!F14+[3]dic.!F15</f>
        <v>1932</v>
      </c>
      <c r="G15" s="160">
        <f>+[3]enero!G14+[3]feb.!G14+[3]marzo!G14+[3]abril!G14+[3]mayo!G14+[3]junio!G14+[3]julio!G14+[3]agosto!G14+[3]sept.!G14+[3]oct.!G14+[3]nov.!G14+[3]dic.!G15</f>
        <v>43343</v>
      </c>
      <c r="H15" s="160">
        <f>+[3]enero!H14+[3]feb.!H14+[3]marzo!H14+[3]abril!H14+[3]mayo!H14+[3]junio!H14+[3]julio!H14+[3]agosto!H14+[3]sept.!H14+[3]oct.!H14+[3]nov.!H14+[3]dic.!H15</f>
        <v>36765</v>
      </c>
      <c r="I15" s="160">
        <f>+[3]enero!I14+[3]feb.!I14+[3]marzo!I14+[3]abril!I14+[3]mayo!I14+[3]junio!I14+[3]julio!I14+[3]agosto!I14+[3]sept.!I14+[3]oct.!I14+[3]nov.!I14+[3]dic.!I15</f>
        <v>8471</v>
      </c>
      <c r="J15" s="160">
        <f>SUM(B15:I15)</f>
        <v>101415</v>
      </c>
    </row>
    <row r="16" spans="1:10" ht="20.100000000000001" customHeight="1" x14ac:dyDescent="0.2">
      <c r="A16" s="161" t="s">
        <v>140</v>
      </c>
      <c r="B16" s="160">
        <f>+[3]enero!B15+[3]feb.!B15+[3]marzo!B15+[3]abril!B15+[3]mayo!B15+[3]junio!B15+[3]julio!B15+[3]agosto!B15+[3]sept.!B15+[3]oct.!B15+[3]nov.!B15+[3]dic.!B16</f>
        <v>305</v>
      </c>
      <c r="C16" s="160">
        <f>+[3]enero!C15+[3]feb.!C15+[3]marzo!C15+[3]abril!C15+[3]mayo!C15+[3]junio!C15+[3]julio!C15+[3]agosto!C15+[3]sept.!C15+[3]oct.!C15+[3]nov.!C15+[3]dic.!C16</f>
        <v>103</v>
      </c>
      <c r="D16" s="160">
        <f>+[3]enero!D15+[3]feb.!D15+[3]marzo!D15+[3]abril!D15+[3]mayo!D15+[3]junio!D15+[3]julio!D15+[3]agosto!D15+[3]sept.!D15+[3]oct.!D15+[3]nov.!D15+[3]dic.!D16</f>
        <v>98</v>
      </c>
      <c r="E16" s="160">
        <f>+[3]enero!E15+[3]feb.!E15+[3]marzo!E15+[3]abril!E15+[3]mayo!E15+[3]junio!E15+[3]julio!E15+[3]agosto!E15+[3]sept.!E15+[3]oct.!E15+[3]nov.!E15+[3]dic.!E16</f>
        <v>270</v>
      </c>
      <c r="F16" s="160">
        <f>+[3]enero!F15+[3]feb.!F15+[3]marzo!F15+[3]abril!F15+[3]mayo!F15+[3]junio!F15+[3]julio!F15+[3]agosto!F15+[3]sept.!F15+[3]oct.!F15+[3]nov.!F15+[3]dic.!F16</f>
        <v>553</v>
      </c>
      <c r="G16" s="160">
        <f>+[3]enero!G15+[3]feb.!G15+[3]marzo!G15+[3]abril!G15+[3]mayo!G15+[3]junio!G15+[3]julio!G15+[3]agosto!G15+[3]sept.!G15+[3]oct.!G15+[3]nov.!G15+[3]dic.!G16</f>
        <v>3714</v>
      </c>
      <c r="H16" s="160">
        <f>+[3]enero!H15+[3]feb.!H15+[3]marzo!H15+[3]abril!H15+[3]mayo!H15+[3]junio!H15+[3]julio!H15+[3]agosto!H15+[3]sept.!H15+[3]oct.!H15+[3]nov.!H15+[3]dic.!H16</f>
        <v>11015</v>
      </c>
      <c r="I16" s="160">
        <f>+[3]enero!I15+[3]feb.!I15+[3]marzo!I15+[3]abril!I15+[3]mayo!I15+[3]junio!I15+[3]julio!I15+[3]agosto!I15+[3]sept.!I15+[3]oct.!I15+[3]nov.!I15+[3]dic.!I16</f>
        <v>30</v>
      </c>
      <c r="J16" s="160">
        <f t="shared" si="0"/>
        <v>16088</v>
      </c>
    </row>
    <row r="17" spans="1:10" ht="20.100000000000001" customHeight="1" x14ac:dyDescent="0.2">
      <c r="A17" s="161" t="s">
        <v>141</v>
      </c>
      <c r="B17" s="160">
        <f>+[3]enero!B16+[3]feb.!B16+[3]marzo!B16+[3]abril!B16+[3]mayo!B16+[3]junio!B16+[3]julio!B16+[3]agosto!B16+[3]sept.!B16+[3]oct.!B16+[3]nov.!B16+[3]dic.!B17</f>
        <v>5247</v>
      </c>
      <c r="C17" s="160">
        <f>+[3]enero!C16+[3]feb.!C16+[3]marzo!C16+[3]abril!C16+[3]mayo!C16+[3]junio!C16+[3]julio!C16+[3]agosto!C16+[3]sept.!C16+[3]oct.!C16+[3]nov.!C16+[3]dic.!C17</f>
        <v>1479</v>
      </c>
      <c r="D17" s="160">
        <f>+[3]enero!D16+[3]feb.!D16+[3]marzo!D16+[3]abril!D16+[3]mayo!D16+[3]junio!D16+[3]julio!D16+[3]agosto!D16+[3]sept.!D16+[3]oct.!D16+[3]nov.!D16+[3]dic.!D17</f>
        <v>15207</v>
      </c>
      <c r="E17" s="160">
        <f>+[3]enero!E16+[3]feb.!E16+[3]marzo!E16+[3]abril!E16+[3]mayo!E16+[3]junio!E16+[3]julio!E16+[3]agosto!E16+[3]sept.!E16+[3]oct.!E16+[3]nov.!E16+[3]dic.!E17</f>
        <v>1093</v>
      </c>
      <c r="F17" s="160">
        <f>+[3]enero!F16+[3]feb.!F16+[3]marzo!F16+[3]abril!F16+[3]mayo!F16+[3]junio!F16+[3]julio!F16+[3]agosto!F16+[3]sept.!F16+[3]oct.!F16+[3]nov.!F16+[3]dic.!F17</f>
        <v>38447</v>
      </c>
      <c r="G17" s="160">
        <f>+[3]enero!G16+[3]feb.!G16+[3]marzo!G16+[3]abril!G16+[3]mayo!G16+[3]junio!G16+[3]julio!G16+[3]agosto!G16+[3]sept.!G16+[3]oct.!G16+[3]nov.!G16+[3]dic.!G17</f>
        <v>57600</v>
      </c>
      <c r="H17" s="160">
        <f>+[3]enero!H16+[3]feb.!H16+[3]marzo!H16+[3]abril!H16+[3]mayo!H16+[3]junio!H16+[3]julio!H16+[3]agosto!H16+[3]sept.!H16+[3]oct.!H16+[3]nov.!H16+[3]dic.!H17</f>
        <v>176903</v>
      </c>
      <c r="I17" s="160">
        <f>+[3]enero!I16+[3]feb.!I16+[3]marzo!I16+[3]abril!I16+[3]mayo!I16+[3]junio!I16+[3]julio!I16+[3]agosto!I16+[3]sept.!I16+[3]oct.!I16+[3]nov.!I16+[3]dic.!I17</f>
        <v>3253</v>
      </c>
      <c r="J17" s="160">
        <f t="shared" si="0"/>
        <v>299229</v>
      </c>
    </row>
    <row r="18" spans="1:10" ht="20.100000000000001" customHeight="1" x14ac:dyDescent="0.2">
      <c r="A18" s="161" t="s">
        <v>142</v>
      </c>
      <c r="B18" s="160">
        <f>+[3]enero!B17+[3]feb.!B17+[3]marzo!B17+[3]abril!B17+[3]mayo!B17+[3]junio!B17+[3]julio!B17+[3]agosto!B17+[3]sept.!B17+[3]oct.!B17+[3]nov.!B17+[3]dic.!B18</f>
        <v>9863</v>
      </c>
      <c r="C18" s="160">
        <f>+[3]enero!C17+[3]feb.!C17+[3]marzo!C17+[3]abril!C17+[3]mayo!C17+[3]junio!C17+[3]julio!C17+[3]agosto!C17+[3]sept.!C17+[3]oct.!C17+[3]nov.!C17+[3]dic.!C18</f>
        <v>8026</v>
      </c>
      <c r="D18" s="160">
        <f>+[3]enero!D17+[3]feb.!D17+[3]marzo!D17+[3]abril!D17+[3]mayo!D17+[3]junio!D17+[3]julio!D17+[3]agosto!D17+[3]sept.!D17+[3]oct.!D17+[3]nov.!D17+[3]dic.!D18</f>
        <v>1949</v>
      </c>
      <c r="E18" s="160">
        <f>+[3]enero!E17+[3]feb.!E17+[3]marzo!E17+[3]abril!E17+[3]mayo!E17+[3]junio!E17+[3]julio!E17+[3]agosto!E17+[3]sept.!E17+[3]oct.!E17+[3]nov.!E17+[3]dic.!E18</f>
        <v>15010</v>
      </c>
      <c r="F18" s="160">
        <f>+[3]enero!F17+[3]feb.!F17+[3]marzo!F17+[3]abril!F17+[3]mayo!F17+[3]junio!F17+[3]julio!F17+[3]agosto!F17+[3]sept.!F17+[3]oct.!F17+[3]nov.!F17+[3]dic.!F18</f>
        <v>8637</v>
      </c>
      <c r="G18" s="160">
        <f>+[3]enero!G17+[3]feb.!G17+[3]marzo!G17+[3]abril!G17+[3]mayo!G17+[3]junio!G17+[3]julio!G17+[3]agosto!G17+[3]sept.!G17+[3]oct.!G17+[3]nov.!G17+[3]dic.!G18</f>
        <v>4777</v>
      </c>
      <c r="H18" s="160">
        <f>+[3]enero!H17+[3]feb.!H17+[3]marzo!H17+[3]abril!H17+[3]mayo!H17+[3]junio!H17+[3]julio!H17+[3]agosto!H17+[3]sept.!H17+[3]oct.!H17+[3]nov.!H17+[3]dic.!H18</f>
        <v>30141</v>
      </c>
      <c r="I18" s="160">
        <f>+[3]enero!I17+[3]feb.!I17+[3]marzo!I17+[3]abril!I17+[3]mayo!I17+[3]junio!I17+[3]julio!I17+[3]agosto!I17+[3]sept.!I17+[3]oct.!I17+[3]nov.!I17+[3]dic.!I18</f>
        <v>2863</v>
      </c>
      <c r="J18" s="160">
        <f t="shared" si="0"/>
        <v>81266</v>
      </c>
    </row>
    <row r="19" spans="1:10" ht="20.100000000000001" customHeight="1" x14ac:dyDescent="0.2">
      <c r="A19" s="161" t="s">
        <v>143</v>
      </c>
      <c r="B19" s="160">
        <f>+[3]enero!B18+[3]feb.!B18+[3]marzo!B18+[3]abril!B18+[3]mayo!B18+[3]junio!B18+[3]julio!B18+[3]agosto!B18+[3]sept.!B18+[3]oct.!B18+[3]nov.!B18+[3]dic.!B19</f>
        <v>558</v>
      </c>
      <c r="C19" s="160">
        <f>+[3]enero!C18+[3]feb.!C18+[3]marzo!C18+[3]abril!C18+[3]mayo!C18+[3]junio!C18+[3]julio!C18+[3]agosto!C18+[3]sept.!C18+[3]oct.!C18+[3]nov.!C18+[3]dic.!C19</f>
        <v>9743</v>
      </c>
      <c r="D19" s="160">
        <f>+[3]enero!D18+[3]feb.!D18+[3]marzo!D18+[3]abril!D18+[3]mayo!D18+[3]junio!D18+[3]julio!D18+[3]agosto!D18+[3]sept.!D18+[3]oct.!D18+[3]nov.!D18+[3]dic.!D19</f>
        <v>67</v>
      </c>
      <c r="E19" s="160">
        <f>+[3]enero!E18+[3]feb.!E18+[3]marzo!E18+[3]abril!E18+[3]mayo!E18+[3]junio!E18+[3]julio!E18+[3]agosto!E18+[3]sept.!E18+[3]oct.!E18+[3]nov.!E18+[3]dic.!E19</f>
        <v>939</v>
      </c>
      <c r="F19" s="160">
        <f>+[3]enero!F18+[3]feb.!F18+[3]marzo!F18+[3]abril!F18+[3]mayo!F18+[3]junio!F18+[3]julio!F18+[3]agosto!F18+[3]sept.!F18+[3]oct.!F18+[3]nov.!F18+[3]dic.!F19</f>
        <v>11369</v>
      </c>
      <c r="G19" s="160">
        <f>+[3]enero!G18+[3]feb.!G18+[3]marzo!G18+[3]abril!G18+[3]mayo!G18+[3]junio!G18+[3]julio!G18+[3]agosto!G18+[3]sept.!G18+[3]oct.!G18+[3]nov.!G18+[3]dic.!G19</f>
        <v>14145</v>
      </c>
      <c r="H19" s="160">
        <f>+[3]enero!H18+[3]feb.!H18+[3]marzo!H18+[3]abril!H18+[3]mayo!H18+[3]junio!H18+[3]julio!H18+[3]agosto!H18+[3]sept.!H18+[3]oct.!H18+[3]nov.!H18+[3]dic.!H19</f>
        <v>236</v>
      </c>
      <c r="I19" s="160">
        <f>+[3]enero!I18+[3]feb.!I18+[3]marzo!I18+[3]abril!I18+[3]mayo!I18+[3]junio!I18+[3]julio!I18+[3]agosto!I18+[3]sept.!I18+[3]oct.!I18+[3]nov.!I18+[3]dic.!I19</f>
        <v>6554</v>
      </c>
      <c r="J19" s="160">
        <f t="shared" si="0"/>
        <v>43611</v>
      </c>
    </row>
    <row r="20" spans="1:10" ht="20.100000000000001" customHeight="1" x14ac:dyDescent="0.2">
      <c r="A20" s="161" t="s">
        <v>144</v>
      </c>
      <c r="B20" s="160">
        <f>+[3]enero!B19+[3]feb.!B19+[3]marzo!B19+[3]abril!B19+[3]mayo!B19+[3]junio!B19+[3]julio!B19+[3]agosto!B19+[3]sept.!B19+[3]oct.!B19+[3]nov.!B19+[3]dic.!B20</f>
        <v>9</v>
      </c>
      <c r="C20" s="160">
        <f>+[3]enero!C19+[3]feb.!C19+[3]marzo!C19+[3]abril!C19+[3]mayo!C19+[3]junio!C19+[3]julio!C19+[3]agosto!C19+[3]sept.!C19+[3]oct.!C19+[3]nov.!C19+[3]dic.!C20</f>
        <v>0</v>
      </c>
      <c r="D20" s="160">
        <f>+[3]enero!D19+[3]feb.!D19+[3]marzo!D19+[3]abril!D19+[3]mayo!D19+[3]junio!D19+[3]julio!D19+[3]agosto!D19+[3]sept.!D19+[3]oct.!D19+[3]nov.!D19+[3]dic.!D20</f>
        <v>906</v>
      </c>
      <c r="E20" s="160">
        <f>+[3]enero!E19+[3]feb.!E19+[3]marzo!E19+[3]abril!E19+[3]mayo!E19+[3]junio!E19+[3]julio!E19+[3]agosto!E19+[3]sept.!E19+[3]oct.!E19+[3]nov.!E19+[3]dic.!E20</f>
        <v>29677</v>
      </c>
      <c r="F20" s="160">
        <f>+[3]enero!F19+[3]feb.!F19+[3]marzo!F19+[3]abril!F19+[3]mayo!F19+[3]junio!F19+[3]julio!F19+[3]agosto!F19+[3]sept.!F19+[3]oct.!F19+[3]nov.!F19+[3]dic.!F20</f>
        <v>6305</v>
      </c>
      <c r="G20" s="160">
        <f>+[3]enero!G19+[3]feb.!G19+[3]marzo!G19+[3]abril!G19+[3]mayo!G19+[3]junio!G19+[3]julio!G19+[3]agosto!G19+[3]sept.!G19+[3]oct.!G19+[3]nov.!G19+[3]dic.!G20</f>
        <v>5410</v>
      </c>
      <c r="H20" s="160">
        <f>+[3]enero!H19+[3]feb.!H19+[3]marzo!H19+[3]abril!H19+[3]mayo!H19+[3]junio!H19+[3]julio!H19+[3]agosto!H19+[3]sept.!H19+[3]oct.!H19+[3]nov.!H19+[3]dic.!H20</f>
        <v>120</v>
      </c>
      <c r="I20" s="160">
        <f>+[3]enero!I19+[3]feb.!I19+[3]marzo!I19+[3]abril!I19+[3]mayo!I19+[3]junio!I19+[3]julio!I19+[3]agosto!I19+[3]sept.!I19+[3]oct.!I19+[3]nov.!I19+[3]dic.!I20</f>
        <v>0</v>
      </c>
      <c r="J20" s="160">
        <f t="shared" si="0"/>
        <v>42427</v>
      </c>
    </row>
    <row r="21" spans="1:10" ht="20.100000000000001" customHeight="1" x14ac:dyDescent="0.2">
      <c r="A21" s="161" t="s">
        <v>145</v>
      </c>
      <c r="B21" s="160">
        <f>+[3]enero!B20+[3]feb.!B20+[3]marzo!B20+[3]abril!B20+[3]mayo!B20+[3]junio!B20+[3]julio!B20+[3]agosto!B20+[3]sept.!B20+[3]oct.!B20+[3]nov.!B20+[3]dic.!B21</f>
        <v>4000</v>
      </c>
      <c r="C21" s="160">
        <f>+[3]enero!C20+[3]feb.!C20+[3]marzo!C20+[3]abril!C20+[3]mayo!C20+[3]junio!C20+[3]julio!C20+[3]agosto!C20+[3]sept.!C20+[3]oct.!C20+[3]nov.!C20+[3]dic.!C21</f>
        <v>38952</v>
      </c>
      <c r="D21" s="160">
        <f>+[3]enero!D20+[3]feb.!D20+[3]marzo!D20+[3]abril!D20+[3]mayo!D20+[3]junio!D20+[3]julio!D20+[3]agosto!D20+[3]sept.!D20+[3]oct.!D20+[3]nov.!D20+[3]dic.!D21</f>
        <v>899</v>
      </c>
      <c r="E21" s="160">
        <f>+[3]enero!E20+[3]feb.!E20+[3]marzo!E20+[3]abril!E20+[3]mayo!E20+[3]junio!E20+[3]julio!E20+[3]agosto!E20+[3]sept.!E20+[3]oct.!E20+[3]nov.!E20+[3]dic.!E21</f>
        <v>7239</v>
      </c>
      <c r="F21" s="160">
        <f>+[3]enero!F20+[3]feb.!F20+[3]marzo!F20+[3]abril!F20+[3]mayo!F20+[3]junio!F20+[3]julio!F20+[3]agosto!F20+[3]sept.!F20+[3]oct.!F20+[3]nov.!F20+[3]dic.!F21</f>
        <v>23007</v>
      </c>
      <c r="G21" s="160">
        <f>+[3]enero!G20+[3]feb.!G20+[3]marzo!G20+[3]abril!G20+[3]mayo!G20+[3]junio!G20+[3]julio!G20+[3]agosto!G20+[3]sept.!G20+[3]oct.!G20+[3]nov.!G20+[3]dic.!G21</f>
        <v>19527</v>
      </c>
      <c r="H21" s="160">
        <f>+[3]enero!H20+[3]feb.!H20+[3]marzo!H20+[3]abril!H20+[3]mayo!H20+[3]junio!H20+[3]julio!H20+[3]agosto!H20+[3]sept.!H20+[3]oct.!H20+[3]nov.!H20+[3]dic.!H21</f>
        <v>146</v>
      </c>
      <c r="I21" s="160">
        <f>+[3]enero!I20+[3]feb.!I20+[3]marzo!I20+[3]abril!I20+[3]mayo!I20+[3]junio!I20+[3]julio!I20+[3]agosto!I20+[3]sept.!I20+[3]oct.!I20+[3]nov.!I20+[3]dic.!I21</f>
        <v>5749</v>
      </c>
      <c r="J21" s="160">
        <f t="shared" si="0"/>
        <v>99519</v>
      </c>
    </row>
    <row r="22" spans="1:10" ht="20.100000000000001" customHeight="1" x14ac:dyDescent="0.2">
      <c r="A22" s="161" t="s">
        <v>146</v>
      </c>
      <c r="B22" s="160">
        <f>+[3]enero!B21+[3]feb.!B21+[3]marzo!B21+[3]abril!B21+[3]mayo!B21+[3]junio!B21+[3]julio!B21+[3]agosto!B21+[3]sept.!B21+[3]oct.!B21+[3]nov.!B21+[3]dic.!B22</f>
        <v>66439</v>
      </c>
      <c r="C22" s="160">
        <f>+[3]enero!C21+[3]feb.!C21+[3]marzo!C21+[3]abril!C21+[3]mayo!C21+[3]junio!C21+[3]julio!C21+[3]agosto!C21+[3]sept.!C21+[3]oct.!C21+[3]nov.!C21+[3]dic.!C22</f>
        <v>20446</v>
      </c>
      <c r="D22" s="160">
        <f>+[3]enero!D21+[3]feb.!D21+[3]marzo!D21+[3]abril!D21+[3]mayo!D21+[3]junio!D21+[3]julio!D21+[3]agosto!D21+[3]sept.!D21+[3]oct.!D21+[3]nov.!D21+[3]dic.!D22</f>
        <v>33744</v>
      </c>
      <c r="E22" s="160">
        <f>+[3]enero!E21+[3]feb.!E21+[3]marzo!E21+[3]abril!E21+[3]mayo!E21+[3]junio!E21+[3]julio!E21+[3]agosto!E21+[3]sept.!E21+[3]oct.!E21+[3]nov.!E21+[3]dic.!E22</f>
        <v>58534</v>
      </c>
      <c r="F22" s="160">
        <f>+[3]enero!F21+[3]feb.!F21+[3]marzo!F21+[3]abril!F21+[3]mayo!F21+[3]junio!F21+[3]julio!F21+[3]agosto!F21+[3]sept.!F21+[3]oct.!F21+[3]nov.!F21+[3]dic.!F22</f>
        <v>36756</v>
      </c>
      <c r="G22" s="160">
        <f>+[3]enero!G21+[3]feb.!G21+[3]marzo!G21+[3]abril!G21+[3]mayo!G21+[3]junio!G21+[3]julio!G21+[3]agosto!G21+[3]sept.!G21+[3]oct.!G21+[3]nov.!G21+[3]dic.!G22</f>
        <v>11418</v>
      </c>
      <c r="H22" s="160">
        <f>+[3]enero!H21+[3]feb.!H21+[3]marzo!H21+[3]abril!H21+[3]mayo!H21+[3]junio!H21+[3]julio!H21+[3]agosto!H21+[3]sept.!H21+[3]oct.!H21+[3]nov.!H21+[3]dic.!H22</f>
        <v>24098</v>
      </c>
      <c r="I22" s="160">
        <f>+[3]enero!I21+[3]feb.!I21+[3]marzo!I21+[3]abril!I21+[3]mayo!I21+[3]junio!I21+[3]julio!I21+[3]agosto!I21+[3]sept.!I21+[3]oct.!I21+[3]nov.!I21+[3]dic.!I22</f>
        <v>14666</v>
      </c>
      <c r="J22" s="160">
        <f t="shared" si="0"/>
        <v>266101</v>
      </c>
    </row>
    <row r="23" spans="1:10" ht="20.100000000000001" customHeight="1" x14ac:dyDescent="0.2">
      <c r="A23" s="161" t="s">
        <v>147</v>
      </c>
      <c r="B23" s="160">
        <f>+[3]enero!B22+[3]feb.!B22+[3]marzo!B22+[3]abril!B22+[3]mayo!B22+[3]junio!B22+[3]julio!B22+[3]agosto!B22+[3]sept.!B22+[3]oct.!B22+[3]nov.!B22+[3]dic.!B23</f>
        <v>3198</v>
      </c>
      <c r="C23" s="160">
        <f>+[3]enero!C22+[3]feb.!C22+[3]marzo!C22+[3]abril!C22+[3]mayo!C22+[3]junio!C22+[3]julio!C22+[3]agosto!C22+[3]sept.!C22+[3]oct.!C22+[3]nov.!C22+[3]dic.!C23</f>
        <v>1865</v>
      </c>
      <c r="D23" s="160">
        <f>+[3]enero!D22+[3]feb.!D22+[3]marzo!D22+[3]abril!D22+[3]mayo!D22+[3]junio!D22+[3]julio!D22+[3]agosto!D22+[3]sept.!D22+[3]oct.!D22+[3]nov.!D22+[3]dic.!D23</f>
        <v>7872</v>
      </c>
      <c r="E23" s="160">
        <f>+[3]enero!E22+[3]feb.!E22+[3]marzo!E22+[3]abril!E22+[3]mayo!E22+[3]junio!E22+[3]julio!E22+[3]agosto!E22+[3]sept.!E22+[3]oct.!E22+[3]nov.!E22+[3]dic.!E23</f>
        <v>1904</v>
      </c>
      <c r="F23" s="160">
        <f>+[3]enero!F22+[3]feb.!F22+[3]marzo!F22+[3]abril!F22+[3]mayo!F22+[3]junio!F22+[3]julio!F22+[3]agosto!F22+[3]sept.!F22+[3]oct.!F22+[3]nov.!F22+[3]dic.!F23</f>
        <v>8588</v>
      </c>
      <c r="G23" s="160">
        <f>+[3]enero!G22+[3]feb.!G22+[3]marzo!G22+[3]abril!G22+[3]mayo!G22+[3]junio!G22+[3]julio!G22+[3]agosto!G22+[3]sept.!G22+[3]oct.!G22+[3]nov.!G22+[3]dic.!G23</f>
        <v>6321</v>
      </c>
      <c r="H23" s="160">
        <f>+[3]enero!H22+[3]feb.!H22+[3]marzo!H22+[3]abril!H22+[3]mayo!H22+[3]junio!H22+[3]julio!H22+[3]agosto!H22+[3]sept.!H22+[3]oct.!H22+[3]nov.!H22+[3]dic.!H23</f>
        <v>5116</v>
      </c>
      <c r="I23" s="160">
        <f>+[3]enero!I22+[3]feb.!I22+[3]marzo!I22+[3]abril!I22+[3]mayo!I22+[3]junio!I22+[3]julio!I22+[3]agosto!I22+[3]sept.!I22+[3]oct.!I22+[3]nov.!I22+[3]dic.!I23</f>
        <v>645</v>
      </c>
      <c r="J23" s="160">
        <f t="shared" si="0"/>
        <v>35509</v>
      </c>
    </row>
    <row r="24" spans="1:10" ht="20.100000000000001" customHeight="1" x14ac:dyDescent="0.2">
      <c r="A24" s="161" t="s">
        <v>148</v>
      </c>
      <c r="B24" s="160">
        <f>+[3]enero!B23+[3]feb.!B23+[3]marzo!B23+[3]abril!B23+[3]mayo!B23+[3]junio!B23+[3]julio!B23+[3]agosto!B23+[3]sept.!B23+[3]oct.!B23+[3]nov.!B23+[3]dic.!B24</f>
        <v>46</v>
      </c>
      <c r="C24" s="160">
        <f>+[3]enero!C23+[3]feb.!C23+[3]marzo!C23+[3]abril!C23+[3]mayo!C23+[3]junio!C23+[3]julio!C23+[3]agosto!C23+[3]sept.!C23+[3]oct.!C23+[3]nov.!C23+[3]dic.!C24</f>
        <v>0</v>
      </c>
      <c r="D24" s="160">
        <f>+[3]enero!D23+[3]feb.!D23+[3]marzo!D23+[3]abril!D23+[3]mayo!D23+[3]junio!D23+[3]julio!D23+[3]agosto!D23+[3]sept.!D23+[3]oct.!D23+[3]nov.!D23+[3]dic.!D24</f>
        <v>0</v>
      </c>
      <c r="E24" s="160">
        <f>+[3]enero!E23+[3]feb.!E23+[3]marzo!E23+[3]abril!E23+[3]mayo!E23+[3]junio!E23+[3]julio!E23+[3]agosto!E23+[3]sept.!E23+[3]oct.!E23+[3]nov.!E23+[3]dic.!E24</f>
        <v>13015</v>
      </c>
      <c r="F24" s="160">
        <f>+[3]enero!F23+[3]feb.!F23+[3]marzo!F23+[3]abril!F23+[3]mayo!F23+[3]junio!F23+[3]julio!F23+[3]agosto!F23+[3]sept.!F23+[3]oct.!F23+[3]nov.!F23+[3]dic.!F24</f>
        <v>1570</v>
      </c>
      <c r="G24" s="160">
        <f>+[3]enero!G23+[3]feb.!G23+[3]marzo!G23+[3]abril!G23+[3]mayo!G23+[3]junio!G23+[3]julio!G23+[3]agosto!G23+[3]sept.!G23+[3]oct.!G23+[3]nov.!G23+[3]dic.!G24</f>
        <v>19</v>
      </c>
      <c r="H24" s="160">
        <f>+[3]enero!H23+[3]feb.!H23+[3]marzo!H23+[3]abril!H23+[3]mayo!H23+[3]junio!H23+[3]julio!H23+[3]agosto!H23+[3]sept.!H23+[3]oct.!H23+[3]nov.!H23+[3]dic.!H24</f>
        <v>6</v>
      </c>
      <c r="I24" s="160">
        <f>+[3]enero!I23+[3]feb.!I23+[3]marzo!I23+[3]abril!I23+[3]mayo!I23+[3]junio!I23+[3]julio!I23+[3]agosto!I23+[3]sept.!I23+[3]oct.!I23+[3]nov.!I23+[3]dic.!I24</f>
        <v>0</v>
      </c>
      <c r="J24" s="160">
        <f t="shared" si="0"/>
        <v>14656</v>
      </c>
    </row>
    <row r="25" spans="1:10" ht="20.100000000000001" customHeight="1" x14ac:dyDescent="0.2">
      <c r="A25" s="161" t="s">
        <v>149</v>
      </c>
      <c r="B25" s="160">
        <f>+[3]enero!B24+[3]feb.!B24+[3]marzo!B24+[3]abril!B24+[3]mayo!B24+[3]junio!B24+[3]julio!B24+[3]agosto!B24+[3]sept.!B24+[3]oct.!B24+[3]nov.!B24+[3]dic.!B25</f>
        <v>10856</v>
      </c>
      <c r="C25" s="160">
        <f>+[3]enero!C24+[3]feb.!C24+[3]marzo!C24+[3]abril!C24+[3]mayo!C24+[3]junio!C24+[3]julio!C24+[3]agosto!C24+[3]sept.!C24+[3]oct.!C24+[3]nov.!C24+[3]dic.!C25</f>
        <v>10972</v>
      </c>
      <c r="D25" s="160">
        <f>+[3]enero!D24+[3]feb.!D24+[3]marzo!D24+[3]abril!D24+[3]mayo!D24+[3]junio!D24+[3]julio!D24+[3]agosto!D24+[3]sept.!D24+[3]oct.!D24+[3]nov.!D24+[3]dic.!D25</f>
        <v>2706</v>
      </c>
      <c r="E25" s="160">
        <f>+[3]enero!E24+[3]feb.!E24+[3]marzo!E24+[3]abril!E24+[3]mayo!E24+[3]junio!E24+[3]julio!E24+[3]agosto!E24+[3]sept.!E24+[3]oct.!E24+[3]nov.!E24+[3]dic.!E25</f>
        <v>5211</v>
      </c>
      <c r="F25" s="160">
        <f>+[3]enero!F24+[3]feb.!F24+[3]marzo!F24+[3]abril!F24+[3]mayo!F24+[3]junio!F24+[3]julio!F24+[3]agosto!F24+[3]sept.!F24+[3]oct.!F24+[3]nov.!F24+[3]dic.!F25</f>
        <v>17968</v>
      </c>
      <c r="G25" s="160">
        <f>+[3]enero!G24+[3]feb.!G24+[3]marzo!G24+[3]abril!G24+[3]mayo!G24+[3]junio!G24+[3]julio!G24+[3]agosto!G24+[3]sept.!G24+[3]oct.!G24+[3]nov.!G24+[3]dic.!G25</f>
        <v>2804</v>
      </c>
      <c r="H25" s="160">
        <f>+[3]enero!H24+[3]feb.!H24+[3]marzo!H24+[3]abril!H24+[3]mayo!H24+[3]junio!H24+[3]julio!H24+[3]agosto!H24+[3]sept.!H24+[3]oct.!H24+[3]nov.!H24+[3]dic.!H25</f>
        <v>7369</v>
      </c>
      <c r="I25" s="160">
        <f>+[3]enero!I24+[3]feb.!I24+[3]marzo!I24+[3]abril!I24+[3]mayo!I24+[3]junio!I24+[3]julio!I24+[3]agosto!I24+[3]sept.!I24+[3]oct.!I24+[3]nov.!I24+[3]dic.!I25</f>
        <v>12418</v>
      </c>
      <c r="J25" s="160">
        <f t="shared" si="0"/>
        <v>70304</v>
      </c>
    </row>
    <row r="26" spans="1:10" ht="20.100000000000001" customHeight="1" x14ac:dyDescent="0.2">
      <c r="A26" s="161" t="s">
        <v>150</v>
      </c>
      <c r="B26" s="160">
        <f>+[3]enero!B25+[3]feb.!B25+[3]marzo!B25+[3]abril!B25+[3]mayo!B25+[3]junio!B25+[3]julio!B25+[3]agosto!B25+[3]sept.!B25+[3]oct.!B25+[3]nov.!B25+[3]dic.!B26</f>
        <v>1722</v>
      </c>
      <c r="C26" s="160">
        <f>+[3]enero!C25+[3]feb.!C25+[3]marzo!C25+[3]abril!C25+[3]mayo!C25+[3]junio!C25+[3]julio!C25+[3]agosto!C25+[3]sept.!C25+[3]oct.!C25+[3]nov.!C25+[3]dic.!C26</f>
        <v>339</v>
      </c>
      <c r="D26" s="160">
        <f>+[3]enero!D25+[3]feb.!D25+[3]marzo!D25+[3]abril!D25+[3]mayo!D25+[3]junio!D25+[3]julio!D25+[3]agosto!D25+[3]sept.!D25+[3]oct.!D25+[3]nov.!D25+[3]dic.!D26</f>
        <v>1516</v>
      </c>
      <c r="E26" s="160">
        <f>+[3]enero!E25+[3]feb.!E25+[3]marzo!E25+[3]abril!E25+[3]mayo!E25+[3]junio!E25+[3]julio!E25+[3]agosto!E25+[3]sept.!E25+[3]oct.!E25+[3]nov.!E25+[3]dic.!E26</f>
        <v>1015</v>
      </c>
      <c r="F26" s="160">
        <f>+[3]enero!F25+[3]feb.!F25+[3]marzo!F25+[3]abril!F25+[3]mayo!F25+[3]junio!F25+[3]julio!F25+[3]agosto!F25+[3]sept.!F25+[3]oct.!F25+[3]nov.!F25+[3]dic.!F26</f>
        <v>3122</v>
      </c>
      <c r="G26" s="160">
        <f>+[3]enero!G25+[3]feb.!G25+[3]marzo!G25+[3]abril!G25+[3]mayo!G25+[3]junio!G25+[3]julio!G25+[3]agosto!G25+[3]sept.!G25+[3]oct.!G25+[3]nov.!G25+[3]dic.!G26</f>
        <v>1396</v>
      </c>
      <c r="H26" s="160">
        <f>+[3]enero!H25+[3]feb.!H25+[3]marzo!H25+[3]abril!H25+[3]mayo!H25+[3]junio!H25+[3]julio!H25+[3]agosto!H25+[3]sept.!H25+[3]oct.!H25+[3]nov.!H25+[3]dic.!H26</f>
        <v>4477</v>
      </c>
      <c r="I26" s="160">
        <f>+[3]enero!I25+[3]feb.!I25+[3]marzo!I25+[3]abril!I25+[3]mayo!I25+[3]junio!I25+[3]julio!I25+[3]agosto!I25+[3]sept.!I25+[3]oct.!I25+[3]nov.!I25+[3]dic.!I26</f>
        <v>97</v>
      </c>
      <c r="J26" s="160">
        <f t="shared" si="0"/>
        <v>13684</v>
      </c>
    </row>
    <row r="27" spans="1:10" ht="20.100000000000001" customHeight="1" x14ac:dyDescent="0.2">
      <c r="A27" s="161" t="s">
        <v>151</v>
      </c>
      <c r="B27" s="160">
        <f>+[3]enero!B26+[3]feb.!B26+[3]marzo!B26+[3]abril!B26+[3]mayo!B26+[3]junio!B26+[3]julio!B26+[3]agosto!B26+[3]sept.!B26+[3]oct.!B26+[3]nov.!B26+[3]dic.!B27</f>
        <v>1934</v>
      </c>
      <c r="C27" s="160">
        <f>+[3]enero!C26+[3]feb.!C26+[3]marzo!C26+[3]abril!C26+[3]mayo!C26+[3]junio!C26+[3]julio!C26+[3]agosto!C26+[3]sept.!C26+[3]oct.!C26+[3]nov.!C26+[3]dic.!C27</f>
        <v>2</v>
      </c>
      <c r="D27" s="160">
        <f>+[3]enero!D26+[3]feb.!D26+[3]marzo!D26+[3]abril!D26+[3]mayo!D26+[3]junio!D26+[3]julio!D26+[3]agosto!D26+[3]sept.!D26+[3]oct.!D26+[3]nov.!D26+[3]dic.!D27</f>
        <v>6578</v>
      </c>
      <c r="E27" s="160">
        <f>+[3]enero!E26+[3]feb.!E26+[3]marzo!E26+[3]abril!E26+[3]mayo!E26+[3]junio!E26+[3]julio!E26+[3]agosto!E26+[3]sept.!E26+[3]oct.!E26+[3]nov.!E26+[3]dic.!E27</f>
        <v>4640</v>
      </c>
      <c r="F27" s="160">
        <f>+[3]enero!F26+[3]feb.!F26+[3]marzo!F26+[3]abril!F26+[3]mayo!F26+[3]junio!F26+[3]julio!F26+[3]agosto!F26+[3]sept.!F26+[3]oct.!F26+[3]nov.!F26+[3]dic.!F27</f>
        <v>17104</v>
      </c>
      <c r="G27" s="160">
        <f>+[3]enero!G26+[3]feb.!G26+[3]marzo!G26+[3]abril!G26+[3]mayo!G26+[3]junio!G26+[3]julio!G26+[3]agosto!G26+[3]sept.!G26+[3]oct.!G26+[3]nov.!G26+[3]dic.!G27</f>
        <v>8385</v>
      </c>
      <c r="H27" s="160">
        <f>+[3]enero!H26+[3]feb.!H26+[3]marzo!H26+[3]abril!H26+[3]mayo!H26+[3]junio!H26+[3]julio!H26+[3]agosto!H26+[3]sept.!H26+[3]oct.!H26+[3]nov.!H26+[3]dic.!H27</f>
        <v>22658</v>
      </c>
      <c r="I27" s="160">
        <f>+[3]enero!I26+[3]feb.!I26+[3]marzo!I26+[3]abril!I26+[3]mayo!I26+[3]junio!I26+[3]julio!I26+[3]agosto!I26+[3]sept.!I26+[3]oct.!I26+[3]nov.!I26+[3]dic.!I27</f>
        <v>51</v>
      </c>
      <c r="J27" s="160">
        <f t="shared" si="0"/>
        <v>61352</v>
      </c>
    </row>
    <row r="28" spans="1:10" ht="20.100000000000001" customHeight="1" x14ac:dyDescent="0.2">
      <c r="A28" s="161" t="s">
        <v>152</v>
      </c>
      <c r="B28" s="160">
        <f>+[3]enero!B27+[3]feb.!B27+[3]marzo!B27+[3]abril!B27+[3]mayo!B27+[3]junio!B27+[3]julio!B27+[3]agosto!B27+[3]sept.!B27+[3]oct.!B27+[3]nov.!B27+[3]dic.!B28</f>
        <v>957</v>
      </c>
      <c r="C28" s="160">
        <f>+[3]enero!C27+[3]feb.!C27+[3]marzo!C27+[3]abril!C27+[3]mayo!C27+[3]junio!C27+[3]julio!C27+[3]agosto!C27+[3]sept.!C27+[3]oct.!C27+[3]nov.!C27+[3]dic.!C28</f>
        <v>322</v>
      </c>
      <c r="D28" s="160">
        <f>+[3]enero!D27+[3]feb.!D27+[3]marzo!D27+[3]abril!D27+[3]mayo!D27+[3]junio!D27+[3]julio!D27+[3]agosto!D27+[3]sept.!D27+[3]oct.!D27+[3]nov.!D27+[3]dic.!D28</f>
        <v>3634</v>
      </c>
      <c r="E28" s="160">
        <f>+[3]enero!E27+[3]feb.!E27+[3]marzo!E27+[3]abril!E27+[3]mayo!E27+[3]junio!E27+[3]julio!E27+[3]agosto!E27+[3]sept.!E27+[3]oct.!E27+[3]nov.!E27+[3]dic.!E28</f>
        <v>2013</v>
      </c>
      <c r="F28" s="160">
        <f>+[3]enero!F27+[3]feb.!F27+[3]marzo!F27+[3]abril!F27+[3]mayo!F27+[3]junio!F27+[3]julio!F27+[3]agosto!F27+[3]sept.!F27+[3]oct.!F27+[3]nov.!F27+[3]dic.!F28</f>
        <v>4246</v>
      </c>
      <c r="G28" s="160">
        <f>+[3]enero!G27+[3]feb.!G27+[3]marzo!G27+[3]abril!G27+[3]mayo!G27+[3]junio!G27+[3]julio!G27+[3]agosto!G27+[3]sept.!G27+[3]oct.!G27+[3]nov.!G27+[3]dic.!G28</f>
        <v>520</v>
      </c>
      <c r="H28" s="160">
        <f>+[3]enero!H27+[3]feb.!H27+[3]marzo!H27+[3]abril!H27+[3]mayo!H27+[3]junio!H27+[3]julio!H27+[3]agosto!H27+[3]sept.!H27+[3]oct.!H27+[3]nov.!H27+[3]dic.!H28</f>
        <v>1751</v>
      </c>
      <c r="I28" s="160">
        <f>+[3]enero!I27+[3]feb.!I27+[3]marzo!I27+[3]abril!I27+[3]mayo!I27+[3]junio!I27+[3]julio!I27+[3]agosto!I27+[3]sept.!I27+[3]oct.!I27+[3]nov.!I27+[3]dic.!I28</f>
        <v>76</v>
      </c>
      <c r="J28" s="160">
        <f t="shared" si="0"/>
        <v>13519</v>
      </c>
    </row>
    <row r="29" spans="1:10" ht="20.100000000000001" customHeight="1" x14ac:dyDescent="0.2">
      <c r="A29" s="161" t="s">
        <v>153</v>
      </c>
      <c r="B29" s="160">
        <f>+[3]enero!B28+[3]feb.!B28+[3]marzo!B28+[3]abril!B28+[3]mayo!B28+[3]junio!B28+[3]julio!B28+[3]agosto!B28+[3]sept.!B28+[3]oct.!B28+[3]nov.!B28+[3]dic.!B29</f>
        <v>348</v>
      </c>
      <c r="C29" s="160">
        <f>+[3]enero!C28+[3]feb.!C28+[3]marzo!C28+[3]abril!C28+[3]mayo!C28+[3]junio!C28+[3]julio!C28+[3]agosto!C28+[3]sept.!C28+[3]oct.!C28+[3]nov.!C28+[3]dic.!C29</f>
        <v>61</v>
      </c>
      <c r="D29" s="160">
        <f>+[3]enero!D28+[3]feb.!D28+[3]marzo!D28+[3]abril!D28+[3]mayo!D28+[3]junio!D28+[3]julio!D28+[3]agosto!D28+[3]sept.!D28+[3]oct.!D28+[3]nov.!D28+[3]dic.!D29</f>
        <v>66</v>
      </c>
      <c r="E29" s="160">
        <f>+[3]enero!E28+[3]feb.!E28+[3]marzo!E28+[3]abril!E28+[3]mayo!E28+[3]junio!E28+[3]julio!E28+[3]agosto!E28+[3]sept.!E28+[3]oct.!E28+[3]nov.!E28+[3]dic.!E29</f>
        <v>7500</v>
      </c>
      <c r="F29" s="160">
        <f>+[3]enero!F28+[3]feb.!F28+[3]marzo!F28+[3]abril!F28+[3]mayo!F28+[3]junio!F28+[3]julio!F28+[3]agosto!F28+[3]sept.!F28+[3]oct.!F28+[3]nov.!F28+[3]dic.!F29</f>
        <v>3333</v>
      </c>
      <c r="G29" s="160">
        <f>+[3]enero!G28+[3]feb.!G28+[3]marzo!G28+[3]abril!G28+[3]mayo!G28+[3]junio!G28+[3]julio!G28+[3]agosto!G28+[3]sept.!G28+[3]oct.!G28+[3]nov.!G28+[3]dic.!G29</f>
        <v>1106</v>
      </c>
      <c r="H29" s="160">
        <f>+[3]enero!H28+[3]feb.!H28+[3]marzo!H28+[3]abril!H28+[3]mayo!H28+[3]junio!H28+[3]julio!H28+[3]agosto!H28+[3]sept.!H28+[3]oct.!H28+[3]nov.!H28+[3]dic.!H29</f>
        <v>97</v>
      </c>
      <c r="I29" s="160">
        <f>+[3]enero!I28+[3]feb.!I28+[3]marzo!I28+[3]abril!I28+[3]mayo!I28+[3]junio!I28+[3]julio!I28+[3]agosto!I28+[3]sept.!I28+[3]oct.!I28+[3]nov.!I28+[3]dic.!I29</f>
        <v>41</v>
      </c>
      <c r="J29" s="160">
        <f t="shared" si="0"/>
        <v>12552</v>
      </c>
    </row>
    <row r="30" spans="1:10" ht="20.100000000000001" customHeight="1" x14ac:dyDescent="0.2">
      <c r="A30" s="161" t="s">
        <v>154</v>
      </c>
      <c r="B30" s="160">
        <f>+[3]enero!B29+[3]feb.!B29+[3]marzo!B29+[3]abril!B29+[3]mayo!B29+[3]junio!B29+[3]julio!B29+[3]agosto!B29+[3]sept.!B29+[3]oct.!B29+[3]nov.!B29+[3]dic.!B30</f>
        <v>51</v>
      </c>
      <c r="C30" s="160">
        <f>+[3]enero!C29+[3]feb.!C29+[3]marzo!C29+[3]abril!C29+[3]mayo!C29+[3]junio!C29+[3]julio!C29+[3]agosto!C29+[3]sept.!C29+[3]oct.!C29+[3]nov.!C29+[3]dic.!C30</f>
        <v>0</v>
      </c>
      <c r="D30" s="160">
        <f>+[3]enero!D29+[3]feb.!D29+[3]marzo!D29+[3]abril!D29+[3]mayo!D29+[3]junio!D29+[3]julio!D29+[3]agosto!D29+[3]sept.!D29+[3]oct.!D29+[3]nov.!D29+[3]dic.!D30</f>
        <v>10</v>
      </c>
      <c r="E30" s="160">
        <f>+[3]enero!E29+[3]feb.!E29+[3]marzo!E29+[3]abril!E29+[3]mayo!E29+[3]junio!E29+[3]julio!E29+[3]agosto!E29+[3]sept.!E29+[3]oct.!E29+[3]nov.!E29+[3]dic.!E30</f>
        <v>2453</v>
      </c>
      <c r="F30" s="160">
        <f>+[3]enero!F29+[3]feb.!F29+[3]marzo!F29+[3]abril!F29+[3]mayo!F29+[3]junio!F29+[3]julio!F29+[3]agosto!F29+[3]sept.!F29+[3]oct.!F29+[3]nov.!F29+[3]dic.!F30</f>
        <v>40</v>
      </c>
      <c r="G30" s="160">
        <f>+[3]enero!G29+[3]feb.!G29+[3]marzo!G29+[3]abril!G29+[3]mayo!G29+[3]junio!G29+[3]julio!G29+[3]agosto!G29+[3]sept.!G29+[3]oct.!G29+[3]nov.!G29+[3]dic.!G30</f>
        <v>2475</v>
      </c>
      <c r="H30" s="160">
        <f>+[3]enero!H29+[3]feb.!H29+[3]marzo!H29+[3]abril!H29+[3]mayo!H29+[3]junio!H29+[3]julio!H29+[3]agosto!H29+[3]sept.!H29+[3]oct.!H29+[3]nov.!H29+[3]dic.!H30</f>
        <v>295</v>
      </c>
      <c r="I30" s="160">
        <f>+[3]enero!I29+[3]feb.!I29+[3]marzo!I29+[3]abril!I29+[3]mayo!I29+[3]junio!I29+[3]julio!I29+[3]agosto!I29+[3]sept.!I29+[3]oct.!I29+[3]nov.!I29+[3]dic.!I30</f>
        <v>23</v>
      </c>
      <c r="J30" s="160">
        <f t="shared" si="0"/>
        <v>5347</v>
      </c>
    </row>
    <row r="31" spans="1:10" ht="20.100000000000001" customHeight="1" x14ac:dyDescent="0.2">
      <c r="A31" s="161" t="s">
        <v>155</v>
      </c>
      <c r="B31" s="160">
        <f>+[3]enero!B30+[3]feb.!B30+[3]marzo!B30+[3]abril!B30+[3]mayo!B30+[3]junio!B30+[3]julio!B30+[3]agosto!B30+[3]sept.!B30+[3]oct.!B30+[3]nov.!B30+[3]dic.!B31</f>
        <v>1398</v>
      </c>
      <c r="C31" s="160">
        <f>+[3]enero!C30+[3]feb.!C30+[3]marzo!C30+[3]abril!C30+[3]mayo!C30+[3]junio!C30+[3]julio!C30+[3]agosto!C30+[3]sept.!C30+[3]oct.!C30+[3]nov.!C30+[3]dic.!C31</f>
        <v>91</v>
      </c>
      <c r="D31" s="160">
        <f>+[3]enero!D30+[3]feb.!D30+[3]marzo!D30+[3]abril!D30+[3]mayo!D30+[3]junio!D30+[3]julio!D30+[3]agosto!D30+[3]sept.!D30+[3]oct.!D30+[3]nov.!D30+[3]dic.!D31</f>
        <v>401</v>
      </c>
      <c r="E31" s="160">
        <f>+[3]enero!E30+[3]feb.!E30+[3]marzo!E30+[3]abril!E30+[3]mayo!E30+[3]junio!E30+[3]julio!E30+[3]agosto!E30+[3]sept.!E30+[3]oct.!E30+[3]nov.!E30+[3]dic.!E31</f>
        <v>1348</v>
      </c>
      <c r="F31" s="160">
        <f>+[3]enero!F30+[3]feb.!F30+[3]marzo!F30+[3]abril!F30+[3]mayo!F30+[3]junio!F30+[3]julio!F30+[3]agosto!F30+[3]sept.!F30+[3]oct.!F30+[3]nov.!F30+[3]dic.!F31</f>
        <v>7170</v>
      </c>
      <c r="G31" s="160">
        <f>+[3]enero!G30+[3]feb.!G30+[3]marzo!G30+[3]abril!G30+[3]mayo!G30+[3]junio!G30+[3]julio!G30+[3]agosto!G30+[3]sept.!G30+[3]oct.!G30+[3]nov.!G30+[3]dic.!G31</f>
        <v>424</v>
      </c>
      <c r="H31" s="160">
        <f>+[3]enero!H30+[3]feb.!H30+[3]marzo!H30+[3]abril!H30+[3]mayo!H30+[3]junio!H30+[3]julio!H30+[3]agosto!H30+[3]sept.!H30+[3]oct.!H30+[3]nov.!H30+[3]dic.!H31</f>
        <v>409</v>
      </c>
      <c r="I31" s="160">
        <f>+[3]enero!I30+[3]feb.!I30+[3]marzo!I30+[3]abril!I30+[3]mayo!I30+[3]junio!I30+[3]julio!I30+[3]agosto!I30+[3]sept.!I30+[3]oct.!I30+[3]nov.!I30+[3]dic.!I31</f>
        <v>258</v>
      </c>
      <c r="J31" s="160">
        <f t="shared" si="0"/>
        <v>11499</v>
      </c>
    </row>
    <row r="32" spans="1:10" ht="20.100000000000001" customHeight="1" x14ac:dyDescent="0.2">
      <c r="A32" s="161" t="s">
        <v>156</v>
      </c>
      <c r="B32" s="160">
        <f>+[3]enero!B31+[3]feb.!B31+[3]marzo!B31+[3]abril!B31+[3]mayo!B31+[3]junio!B31+[3]julio!B31+[3]agosto!B31+[3]sept.!B31+[3]oct.!B31+[3]nov.!B31+[3]dic.!B32</f>
        <v>0</v>
      </c>
      <c r="C32" s="160">
        <f>+[3]enero!C31+[3]feb.!C31+[3]marzo!C31+[3]abril!C31+[3]mayo!C31+[3]junio!C31+[3]julio!C31+[3]agosto!C31+[3]sept.!C31+[3]oct.!C31+[3]nov.!C31+[3]dic.!C32</f>
        <v>0</v>
      </c>
      <c r="D32" s="160">
        <f>+[3]enero!D31+[3]feb.!D31+[3]marzo!D31+[3]abril!D31+[3]mayo!D31+[3]junio!D31+[3]julio!D31+[3]agosto!D31+[3]sept.!D31+[3]oct.!D31+[3]nov.!D31+[3]dic.!D32</f>
        <v>0</v>
      </c>
      <c r="E32" s="160">
        <f>+[3]enero!E31+[3]feb.!E31+[3]marzo!E31+[3]abril!E31+[3]mayo!E31+[3]junio!E31+[3]julio!E31+[3]agosto!E31+[3]sept.!E31+[3]oct.!E31+[3]nov.!E31+[3]dic.!E32</f>
        <v>0</v>
      </c>
      <c r="F32" s="160">
        <f>+[3]enero!F31+[3]feb.!F31+[3]marzo!F31+[3]abril!F31+[3]mayo!F31+[3]junio!F31+[3]julio!F31+[3]agosto!F31+[3]sept.!F31+[3]oct.!F31+[3]nov.!F31+[3]dic.!F32</f>
        <v>0</v>
      </c>
      <c r="G32" s="160">
        <f>+[3]enero!G31+[3]feb.!G31+[3]marzo!G31+[3]abril!G31+[3]mayo!G31+[3]junio!G31+[3]julio!G31+[3]agosto!G31+[3]sept.!G31+[3]oct.!G31+[3]nov.!G31+[3]dic.!G32</f>
        <v>0</v>
      </c>
      <c r="H32" s="160">
        <f>+[3]enero!H31+[3]feb.!H31+[3]marzo!H31+[3]abril!H31+[3]mayo!H31+[3]junio!H31+[3]julio!H31+[3]agosto!H31+[3]sept.!H31+[3]oct.!H31+[3]nov.!H31+[3]dic.!H32</f>
        <v>0</v>
      </c>
      <c r="I32" s="160">
        <f>+[3]enero!I31+[3]feb.!I31+[3]marzo!I31+[3]abril!I31+[3]mayo!I31+[3]junio!I31+[3]julio!I31+[3]agosto!I31+[3]sept.!I31+[3]oct.!I31+[3]nov.!I31+[3]dic.!I32</f>
        <v>0</v>
      </c>
      <c r="J32" s="160">
        <f t="shared" si="0"/>
        <v>0</v>
      </c>
    </row>
    <row r="33" spans="1:10" ht="20.100000000000001" customHeight="1" x14ac:dyDescent="0.2">
      <c r="A33" s="161" t="s">
        <v>157</v>
      </c>
      <c r="B33" s="160">
        <f>+[3]enero!B32+[3]feb.!B32+[3]marzo!B32+[3]abril!B32+[3]mayo!B32+[3]junio!B32+[3]julio!B32+[3]agosto!B32+[3]sept.!B32+[3]oct.!B32+[3]nov.!B32+[3]dic.!B33</f>
        <v>58</v>
      </c>
      <c r="C33" s="160">
        <f>+[3]enero!C32+[3]feb.!C32+[3]marzo!C32+[3]abril!C32+[3]mayo!C32+[3]junio!C32+[3]julio!C32+[3]agosto!C32+[3]sept.!C32+[3]oct.!C32+[3]nov.!C32+[3]dic.!C33</f>
        <v>141</v>
      </c>
      <c r="D33" s="160">
        <f>+[3]enero!D32+[3]feb.!D32+[3]marzo!D32+[3]abril!D32+[3]mayo!D32+[3]junio!D32+[3]julio!D32+[3]agosto!D32+[3]sept.!D32+[3]oct.!D32+[3]nov.!D32+[3]dic.!D33</f>
        <v>76</v>
      </c>
      <c r="E33" s="160">
        <f>+[3]enero!E32+[3]feb.!E32+[3]marzo!E32+[3]abril!E32+[3]mayo!E32+[3]junio!E32+[3]julio!E32+[3]agosto!E32+[3]sept.!E32+[3]oct.!E32+[3]nov.!E32+[3]dic.!E33</f>
        <v>8576</v>
      </c>
      <c r="F33" s="160">
        <f>+[3]enero!F32+[3]feb.!F32+[3]marzo!F32+[3]abril!F32+[3]mayo!F32+[3]junio!F32+[3]julio!F32+[3]agosto!F32+[3]sept.!F32+[3]oct.!F32+[3]nov.!F32+[3]dic.!F33</f>
        <v>4365</v>
      </c>
      <c r="G33" s="160">
        <f>+[3]enero!G32+[3]feb.!G32+[3]marzo!G32+[3]abril!G32+[3]mayo!G32+[3]junio!G32+[3]julio!G32+[3]agosto!G32+[3]sept.!G32+[3]oct.!G32+[3]nov.!G32+[3]dic.!G33</f>
        <v>2848</v>
      </c>
      <c r="H33" s="160">
        <f>+[3]enero!H32+[3]feb.!H32+[3]marzo!H32+[3]abril!H32+[3]mayo!H32+[3]junio!H32+[3]julio!H32+[3]agosto!H32+[3]sept.!H32+[3]oct.!H32+[3]nov.!H32+[3]dic.!H33</f>
        <v>81</v>
      </c>
      <c r="I33" s="160">
        <f>+[3]enero!I32+[3]feb.!I32+[3]marzo!I32+[3]abril!I32+[3]mayo!I32+[3]junio!I32+[3]julio!I32+[3]agosto!I32+[3]sept.!I32+[3]oct.!I32+[3]nov.!I32+[3]dic.!I33</f>
        <v>715</v>
      </c>
      <c r="J33" s="160">
        <f t="shared" si="0"/>
        <v>16860</v>
      </c>
    </row>
    <row r="34" spans="1:10" ht="20.100000000000001" customHeight="1" x14ac:dyDescent="0.2">
      <c r="A34" s="161" t="s">
        <v>158</v>
      </c>
      <c r="B34" s="160">
        <f>+[3]enero!B33+[3]feb.!B33+[3]marzo!B33+[3]abril!B33+[3]mayo!B33+[3]junio!B33+[3]julio!B33+[3]agosto!B33+[3]sept.!B33+[3]oct.!B33+[3]nov.!B33+[3]dic.!B34</f>
        <v>10652</v>
      </c>
      <c r="C34" s="160">
        <f>+[3]enero!C33+[3]feb.!C33+[3]marzo!C33+[3]abril!C33+[3]mayo!C33+[3]junio!C33+[3]julio!C33+[3]agosto!C33+[3]sept.!C33+[3]oct.!C33+[3]nov.!C33+[3]dic.!C34</f>
        <v>562</v>
      </c>
      <c r="D34" s="160">
        <f>+[3]enero!D33+[3]feb.!D33+[3]marzo!D33+[3]abril!D33+[3]mayo!D33+[3]junio!D33+[3]julio!D33+[3]agosto!D33+[3]sept.!D33+[3]oct.!D33+[3]nov.!D33+[3]dic.!D34</f>
        <v>1430</v>
      </c>
      <c r="E34" s="160">
        <f>+[3]enero!E33+[3]feb.!E33+[3]marzo!E33+[3]abril!E33+[3]mayo!E33+[3]junio!E33+[3]julio!E33+[3]agosto!E33+[3]sept.!E33+[3]oct.!E33+[3]nov.!E33+[3]dic.!E34</f>
        <v>1469</v>
      </c>
      <c r="F34" s="160">
        <f>+[3]enero!F33+[3]feb.!F33+[3]marzo!F33+[3]abril!F33+[3]mayo!F33+[3]junio!F33+[3]julio!F33+[3]agosto!F33+[3]sept.!F33+[3]oct.!F33+[3]nov.!F33+[3]dic.!F34</f>
        <v>12078</v>
      </c>
      <c r="G34" s="160">
        <f>+[3]enero!G33+[3]feb.!G33+[3]marzo!G33+[3]abril!G33+[3]mayo!G33+[3]junio!G33+[3]julio!G33+[3]agosto!G33+[3]sept.!G33+[3]oct.!G33+[3]nov.!G33+[3]dic.!G34</f>
        <v>7582</v>
      </c>
      <c r="H34" s="160">
        <f>+[3]enero!H33+[3]feb.!H33+[3]marzo!H33+[3]abril!H33+[3]mayo!H33+[3]junio!H33+[3]julio!H33+[3]agosto!H33+[3]sept.!H33+[3]oct.!H33+[3]nov.!H33+[3]dic.!H34</f>
        <v>4210</v>
      </c>
      <c r="I34" s="160">
        <f>+[3]enero!I33+[3]feb.!I33+[3]marzo!I33+[3]abril!I33+[3]mayo!I33+[3]junio!I33+[3]julio!I33+[3]agosto!I33+[3]sept.!I33+[3]oct.!I33+[3]nov.!I33+[3]dic.!I34</f>
        <v>809</v>
      </c>
      <c r="J34" s="160">
        <f t="shared" si="0"/>
        <v>38792</v>
      </c>
    </row>
    <row r="35" spans="1:10" ht="20.100000000000001" customHeight="1" x14ac:dyDescent="0.2">
      <c r="A35" s="161" t="s">
        <v>159</v>
      </c>
      <c r="B35" s="160">
        <f>+[3]enero!B34+[3]feb.!B34+[3]marzo!B34+[3]abril!B34+[3]mayo!B34+[3]junio!B34+[3]julio!B34+[3]agosto!B34+[3]sept.!B34+[3]oct.!B34+[3]nov.!B34+[3]dic.!B35</f>
        <v>362</v>
      </c>
      <c r="C35" s="160">
        <f>+[3]enero!C34+[3]feb.!C34+[3]marzo!C34+[3]abril!C34+[3]mayo!C34+[3]junio!C34+[3]julio!C34+[3]agosto!C34+[3]sept.!C34+[3]oct.!C34+[3]nov.!C34+[3]dic.!C35</f>
        <v>2278</v>
      </c>
      <c r="D35" s="160">
        <f>+[3]enero!D34+[3]feb.!D34+[3]marzo!D34+[3]abril!D34+[3]mayo!D34+[3]junio!D34+[3]julio!D34+[3]agosto!D34+[3]sept.!D34+[3]oct.!D34+[3]nov.!D34+[3]dic.!D35</f>
        <v>180</v>
      </c>
      <c r="E35" s="160">
        <f>+[3]enero!E34+[3]feb.!E34+[3]marzo!E34+[3]abril!E34+[3]mayo!E34+[3]junio!E34+[3]julio!E34+[3]agosto!E34+[3]sept.!E34+[3]oct.!E34+[3]nov.!E34+[3]dic.!E35</f>
        <v>652</v>
      </c>
      <c r="F35" s="160">
        <f>+[3]enero!F34+[3]feb.!F34+[3]marzo!F34+[3]abril!F34+[3]mayo!F34+[3]junio!F34+[3]julio!F34+[3]agosto!F34+[3]sept.!F34+[3]oct.!F34+[3]nov.!F34+[3]dic.!F35</f>
        <v>1589</v>
      </c>
      <c r="G35" s="160">
        <f>+[3]enero!G34+[3]feb.!G34+[3]marzo!G34+[3]abril!G34+[3]mayo!G34+[3]junio!G34+[3]julio!G34+[3]agosto!G34+[3]sept.!G34+[3]oct.!G34+[3]nov.!G34+[3]dic.!G35</f>
        <v>671</v>
      </c>
      <c r="H35" s="160">
        <f>+[3]enero!H34+[3]feb.!H34+[3]marzo!H34+[3]abril!H34+[3]mayo!H34+[3]junio!H34+[3]julio!H34+[3]agosto!H34+[3]sept.!H34+[3]oct.!H34+[3]nov.!H34+[3]dic.!H35</f>
        <v>60</v>
      </c>
      <c r="I35" s="160">
        <f>+[3]enero!I34+[3]feb.!I34+[3]marzo!I34+[3]abril!I34+[3]mayo!I34+[3]junio!I34+[3]julio!I34+[3]agosto!I34+[3]sept.!I34+[3]oct.!I34+[3]nov.!I34+[3]dic.!I35</f>
        <v>373</v>
      </c>
      <c r="J35" s="160">
        <f t="shared" si="0"/>
        <v>6165</v>
      </c>
    </row>
    <row r="36" spans="1:10" ht="20.100000000000001" customHeight="1" x14ac:dyDescent="0.2">
      <c r="A36" s="161" t="s">
        <v>160</v>
      </c>
      <c r="B36" s="160">
        <f>+[3]enero!B35+[3]feb.!B35+[3]marzo!B35+[3]abril!B35+[3]mayo!B35+[3]junio!B35+[3]julio!B35+[3]agosto!B35+[3]sept.!B35+[3]oct.!B35+[3]nov.!B35+[3]dic.!B36</f>
        <v>1836</v>
      </c>
      <c r="C36" s="160">
        <f>+[3]enero!C35+[3]feb.!C35+[3]marzo!C35+[3]abril!C35+[3]mayo!C35+[3]junio!C35+[3]julio!C35+[3]agosto!C35+[3]sept.!C35+[3]oct.!C35+[3]nov.!C35+[3]dic.!C36</f>
        <v>537</v>
      </c>
      <c r="D36" s="160">
        <f>+[3]enero!D35+[3]feb.!D35+[3]marzo!D35+[3]abril!D35+[3]mayo!D35+[3]junio!D35+[3]julio!D35+[3]agosto!D35+[3]sept.!D35+[3]oct.!D35+[3]nov.!D35+[3]dic.!D36</f>
        <v>4407</v>
      </c>
      <c r="E36" s="160">
        <f>+[3]enero!E35+[3]feb.!E35+[3]marzo!E35+[3]abril!E35+[3]mayo!E35+[3]junio!E35+[3]julio!E35+[3]agosto!E35+[3]sept.!E35+[3]oct.!E35+[3]nov.!E35+[3]dic.!E36</f>
        <v>1362</v>
      </c>
      <c r="F36" s="160">
        <f>+[3]enero!F35+[3]feb.!F35+[3]marzo!F35+[3]abril!F35+[3]mayo!F35+[3]junio!F35+[3]julio!F35+[3]agosto!F35+[3]sept.!F35+[3]oct.!F35+[3]nov.!F35+[3]dic.!F36</f>
        <v>2695</v>
      </c>
      <c r="G36" s="160">
        <f>+[3]enero!G35+[3]feb.!G35+[3]marzo!G35+[3]abril!G35+[3]mayo!G35+[3]junio!G35+[3]julio!G35+[3]agosto!G35+[3]sept.!G35+[3]oct.!G35+[3]nov.!G35+[3]dic.!G36</f>
        <v>2779</v>
      </c>
      <c r="H36" s="160">
        <f>+[3]enero!H35+[3]feb.!H35+[3]marzo!H35+[3]abril!H35+[3]mayo!H35+[3]junio!H35+[3]julio!H35+[3]agosto!H35+[3]sept.!H35+[3]oct.!H35+[3]nov.!H35+[3]dic.!H36</f>
        <v>3134</v>
      </c>
      <c r="I36" s="160">
        <f>+[3]enero!I35+[3]feb.!I35+[3]marzo!I35+[3]abril!I35+[3]mayo!I35+[3]junio!I35+[3]julio!I35+[3]agosto!I35+[3]sept.!I35+[3]oct.!I35+[3]nov.!I35+[3]dic.!I36</f>
        <v>649</v>
      </c>
      <c r="J36" s="160">
        <f t="shared" si="0"/>
        <v>17399</v>
      </c>
    </row>
    <row r="37" spans="1:10" ht="20.100000000000001" customHeight="1" x14ac:dyDescent="0.2">
      <c r="A37" s="161" t="s">
        <v>161</v>
      </c>
      <c r="B37" s="160">
        <f>+[3]enero!B36+[3]feb.!B36+[3]marzo!B36+[3]abril!B36+[3]mayo!B36+[3]junio!B36+[3]julio!B36+[3]agosto!B36+[3]sept.!B36+[3]oct.!B36+[3]nov.!B36+[3]dic.!B37</f>
        <v>1411</v>
      </c>
      <c r="C37" s="160">
        <f>+[3]enero!C36+[3]feb.!C36+[3]marzo!C36+[3]abril!C36+[3]mayo!C36+[3]junio!C36+[3]julio!C36+[3]agosto!C36+[3]sept.!C36+[3]oct.!C36+[3]nov.!C36+[3]dic.!C37</f>
        <v>1390</v>
      </c>
      <c r="D37" s="160">
        <f>+[3]enero!D36+[3]feb.!D36+[3]marzo!D36+[3]abril!D36+[3]mayo!D36+[3]junio!D36+[3]julio!D36+[3]agosto!D36+[3]sept.!D36+[3]oct.!D36+[3]nov.!D36+[3]dic.!D37</f>
        <v>21690</v>
      </c>
      <c r="E37" s="160">
        <f>+[3]enero!E36+[3]feb.!E36+[3]marzo!E36+[3]abril!E36+[3]mayo!E36+[3]junio!E36+[3]julio!E36+[3]agosto!E36+[3]sept.!E36+[3]oct.!E36+[3]nov.!E36+[3]dic.!E37</f>
        <v>0</v>
      </c>
      <c r="F37" s="160">
        <f>+[3]enero!F36+[3]feb.!F36+[3]marzo!F36+[3]abril!F36+[3]mayo!F36+[3]junio!F36+[3]julio!F36+[3]agosto!F36+[3]sept.!F36+[3]oct.!F36+[3]nov.!F36+[3]dic.!F37</f>
        <v>200</v>
      </c>
      <c r="G37" s="160">
        <f>+[3]enero!G36+[3]feb.!G36+[3]marzo!G36+[3]abril!G36+[3]mayo!G36+[3]junio!G36+[3]julio!G36+[3]agosto!G36+[3]sept.!G36+[3]oct.!G36+[3]nov.!G36+[3]dic.!G37</f>
        <v>4005</v>
      </c>
      <c r="H37" s="160">
        <f>+[3]enero!H36+[3]feb.!H36+[3]marzo!H36+[3]abril!H36+[3]mayo!H36+[3]junio!H36+[3]julio!H36+[3]agosto!H36+[3]sept.!H36+[3]oct.!H36+[3]nov.!H36+[3]dic.!H37</f>
        <v>4855</v>
      </c>
      <c r="I37" s="160">
        <f>+[3]enero!I36+[3]feb.!I36+[3]marzo!I36+[3]abril!I36+[3]mayo!I36+[3]junio!I36+[3]julio!I36+[3]agosto!I36+[3]sept.!I36+[3]oct.!I36+[3]nov.!I36+[3]dic.!I37</f>
        <v>1566</v>
      </c>
      <c r="J37" s="160">
        <f t="shared" si="0"/>
        <v>35117</v>
      </c>
    </row>
    <row r="38" spans="1:10" ht="20.100000000000001" customHeight="1" x14ac:dyDescent="0.2">
      <c r="A38" s="161" t="s">
        <v>162</v>
      </c>
      <c r="B38" s="160">
        <f>+[3]enero!B37+[3]feb.!B37+[3]marzo!B37+[3]abril!B37+[3]mayo!B37+[3]junio!B37+[3]julio!B37+[3]agosto!B37+[3]sept.!B37+[3]oct.!B37+[3]nov.!B37+[3]dic.!B38</f>
        <v>1815</v>
      </c>
      <c r="C38" s="160">
        <f>+[3]enero!C37+[3]feb.!C37+[3]marzo!C37+[3]abril!C37+[3]mayo!C37+[3]junio!C37+[3]julio!C37+[3]agosto!C37+[3]sept.!C37+[3]oct.!C37+[3]nov.!C37+[3]dic.!C38</f>
        <v>130</v>
      </c>
      <c r="D38" s="160">
        <f>+[3]enero!D37+[3]feb.!D37+[3]marzo!D37+[3]abril!D37+[3]mayo!D37+[3]junio!D37+[3]julio!D37+[3]agosto!D37+[3]sept.!D37+[3]oct.!D37+[3]nov.!D37+[3]dic.!D38</f>
        <v>106</v>
      </c>
      <c r="E38" s="160">
        <f>+[3]enero!E37+[3]feb.!E37+[3]marzo!E37+[3]abril!E37+[3]mayo!E37+[3]junio!E37+[3]julio!E37+[3]agosto!E37+[3]sept.!E37+[3]oct.!E37+[3]nov.!E37+[3]dic.!E38</f>
        <v>246</v>
      </c>
      <c r="F38" s="160">
        <f>+[3]enero!F37+[3]feb.!F37+[3]marzo!F37+[3]abril!F37+[3]mayo!F37+[3]junio!F37+[3]julio!F37+[3]agosto!F37+[3]sept.!F37+[3]oct.!F37+[3]nov.!F37+[3]dic.!F38</f>
        <v>3128</v>
      </c>
      <c r="G38" s="160">
        <f>+[3]enero!G37+[3]feb.!G37+[3]marzo!G37+[3]abril!G37+[3]mayo!G37+[3]junio!G37+[3]julio!G37+[3]agosto!G37+[3]sept.!G37+[3]oct.!G37+[3]nov.!G37+[3]dic.!G38</f>
        <v>913</v>
      </c>
      <c r="H38" s="160">
        <f>+[3]enero!H37+[3]feb.!H37+[3]marzo!H37+[3]abril!H37+[3]mayo!H37+[3]junio!H37+[3]julio!H37+[3]agosto!H37+[3]sept.!H37+[3]oct.!H37+[3]nov.!H37+[3]dic.!H38</f>
        <v>105</v>
      </c>
      <c r="I38" s="160">
        <f>+[3]enero!I37+[3]feb.!I37+[3]marzo!I37+[3]abril!I37+[3]mayo!I37+[3]junio!I37+[3]julio!I37+[3]agosto!I37+[3]sept.!I37+[3]oct.!I37+[3]nov.!I37+[3]dic.!I38</f>
        <v>2099</v>
      </c>
      <c r="J38" s="160">
        <f t="shared" si="0"/>
        <v>8542</v>
      </c>
    </row>
    <row r="39" spans="1:10" ht="20.100000000000001" customHeight="1" x14ac:dyDescent="0.2">
      <c r="A39" s="161" t="s">
        <v>163</v>
      </c>
      <c r="B39" s="160">
        <f>+[3]enero!B38+[3]feb.!B38+[3]marzo!B38+[3]abril!B38+[3]mayo!B38+[3]junio!B38+[3]julio!B38+[3]agosto!B38+[3]sept.!B38+[3]oct.!B38+[3]nov.!B38+[3]dic.!B39</f>
        <v>3150</v>
      </c>
      <c r="C39" s="160">
        <f>+[3]enero!C38+[3]feb.!C38+[3]marzo!C38+[3]abril!C38+[3]mayo!C38+[3]junio!C38+[3]julio!C38+[3]agosto!C38+[3]sept.!C38+[3]oct.!C38+[3]nov.!C38+[3]dic.!C39</f>
        <v>10910</v>
      </c>
      <c r="D39" s="160">
        <f>+[3]enero!D38+[3]feb.!D38+[3]marzo!D38+[3]abril!D38+[3]mayo!D38+[3]junio!D38+[3]julio!D38+[3]agosto!D38+[3]sept.!D38+[3]oct.!D38+[3]nov.!D38+[3]dic.!D39</f>
        <v>36</v>
      </c>
      <c r="E39" s="160">
        <f>+[3]enero!E38+[3]feb.!E38+[3]marzo!E38+[3]abril!E38+[3]mayo!E38+[3]junio!E38+[3]julio!E38+[3]agosto!E38+[3]sept.!E38+[3]oct.!E38+[3]nov.!E38+[3]dic.!E39</f>
        <v>129</v>
      </c>
      <c r="F39" s="160">
        <f>+[3]enero!F38+[3]feb.!F38+[3]marzo!F38+[3]abril!F38+[3]mayo!F38+[3]junio!F38+[3]julio!F38+[3]agosto!F38+[3]sept.!F38+[3]oct.!F38+[3]nov.!F38+[3]dic.!F39</f>
        <v>1493</v>
      </c>
      <c r="G39" s="160">
        <f>+[3]enero!G38+[3]feb.!G38+[3]marzo!G38+[3]abril!G38+[3]mayo!G38+[3]junio!G38+[3]julio!G38+[3]agosto!G38+[3]sept.!G38+[3]oct.!G38+[3]nov.!G38+[3]dic.!G39</f>
        <v>0</v>
      </c>
      <c r="H39" s="160">
        <f>+[3]enero!H38+[3]feb.!H38+[3]marzo!H38+[3]abril!H38+[3]mayo!H38+[3]junio!H38+[3]julio!H38+[3]agosto!H38+[3]sept.!H38+[3]oct.!H38+[3]nov.!H38+[3]dic.!H39</f>
        <v>0</v>
      </c>
      <c r="I39" s="160">
        <f>+[3]enero!I38+[3]feb.!I38+[3]marzo!I38+[3]abril!I38+[3]mayo!I38+[3]junio!I38+[3]julio!I38+[3]agosto!I38+[3]sept.!I38+[3]oct.!I38+[3]nov.!I38+[3]dic.!I39</f>
        <v>456</v>
      </c>
      <c r="J39" s="160">
        <f t="shared" si="0"/>
        <v>16174</v>
      </c>
    </row>
    <row r="40" spans="1:10" ht="20.100000000000001" customHeight="1" x14ac:dyDescent="0.2">
      <c r="A40" s="161" t="s">
        <v>164</v>
      </c>
      <c r="B40" s="160">
        <f>+[3]enero!B39+[3]feb.!B39+[3]marzo!B39+[3]abril!B39+[3]mayo!B39+[3]junio!B39+[3]julio!B39+[3]agosto!B39+[3]sept.!B39+[3]oct.!B39+[3]nov.!B39+[3]dic.!B40</f>
        <v>2</v>
      </c>
      <c r="C40" s="160">
        <f>+[3]enero!C39+[3]feb.!C39+[3]marzo!C39+[3]abril!C39+[3]mayo!C39+[3]junio!C39+[3]julio!C39+[3]agosto!C39+[3]sept.!C39+[3]oct.!C39+[3]nov.!C39+[3]dic.!C40</f>
        <v>0</v>
      </c>
      <c r="D40" s="160">
        <f>+[3]enero!D39+[3]feb.!D39+[3]marzo!D39+[3]abril!D39+[3]mayo!D39+[3]junio!D39+[3]julio!D39+[3]agosto!D39+[3]sept.!D39+[3]oct.!D39+[3]nov.!D39+[3]dic.!D40</f>
        <v>8</v>
      </c>
      <c r="E40" s="160">
        <f>+[3]enero!E39+[3]feb.!E39+[3]marzo!E39+[3]abril!E39+[3]mayo!E39+[3]junio!E39+[3]julio!E39+[3]agosto!E39+[3]sept.!E39+[3]oct.!E39+[3]nov.!E39+[3]dic.!E40</f>
        <v>0</v>
      </c>
      <c r="F40" s="160">
        <f>+[3]enero!F39+[3]feb.!F39+[3]marzo!F39+[3]abril!F39+[3]mayo!F39+[3]junio!F39+[3]julio!F39+[3]agosto!F39+[3]sept.!F39+[3]oct.!F39+[3]nov.!F39+[3]dic.!F40</f>
        <v>75</v>
      </c>
      <c r="G40" s="160">
        <f>+[3]enero!G39+[3]feb.!G39+[3]marzo!G39+[3]abril!G39+[3]mayo!G39+[3]junio!G39+[3]julio!G39+[3]agosto!G39+[3]sept.!G39+[3]oct.!G39+[3]nov.!G39+[3]dic.!G40</f>
        <v>8</v>
      </c>
      <c r="H40" s="160">
        <f>+[3]enero!H39+[3]feb.!H39+[3]marzo!H39+[3]abril!H39+[3]mayo!H39+[3]junio!H39+[3]julio!H39+[3]agosto!H39+[3]sept.!H39+[3]oct.!H39+[3]nov.!H39+[3]dic.!H40</f>
        <v>0</v>
      </c>
      <c r="I40" s="160">
        <f>+[3]enero!I39+[3]feb.!I39+[3]marzo!I39+[3]abril!I39+[3]mayo!I39+[3]junio!I39+[3]julio!I39+[3]agosto!I39+[3]sept.!I39+[3]oct.!I39+[3]nov.!I39+[3]dic.!I40</f>
        <v>63</v>
      </c>
      <c r="J40" s="160">
        <f t="shared" si="0"/>
        <v>156</v>
      </c>
    </row>
    <row r="41" spans="1:10" ht="20.100000000000001" customHeight="1" x14ac:dyDescent="0.2">
      <c r="A41" s="161" t="s">
        <v>165</v>
      </c>
      <c r="B41" s="160">
        <f>+[3]enero!B40+[3]feb.!B40+[3]marzo!B40+[3]abril!B40+[3]mayo!B40+[3]junio!B40+[3]julio!B40+[3]agosto!B40+[3]sept.!B40+[3]oct.!B40+[3]nov.!B40+[3]dic.!B41</f>
        <v>2452</v>
      </c>
      <c r="C41" s="160">
        <f>+[3]enero!C40+[3]feb.!C40+[3]marzo!C40+[3]abril!C40+[3]mayo!C40+[3]junio!C40+[3]julio!C40+[3]agosto!C40+[3]sept.!C40+[3]oct.!C40+[3]nov.!C40+[3]dic.!C41</f>
        <v>643</v>
      </c>
      <c r="D41" s="160">
        <f>+[3]enero!D40+[3]feb.!D40+[3]marzo!D40+[3]abril!D40+[3]mayo!D40+[3]junio!D40+[3]julio!D40+[3]agosto!D40+[3]sept.!D40+[3]oct.!D40+[3]nov.!D40+[3]dic.!D41</f>
        <v>20337</v>
      </c>
      <c r="E41" s="160">
        <f>+[3]enero!E40+[3]feb.!E40+[3]marzo!E40+[3]abril!E40+[3]mayo!E40+[3]junio!E40+[3]julio!E40+[3]agosto!E40+[3]sept.!E40+[3]oct.!E40+[3]nov.!E40+[3]dic.!E41</f>
        <v>1763</v>
      </c>
      <c r="F41" s="160">
        <f>+[3]enero!F40+[3]feb.!F40+[3]marzo!F40+[3]abril!F40+[3]mayo!F40+[3]junio!F40+[3]julio!F40+[3]agosto!F40+[3]sept.!F40+[3]oct.!F40+[3]nov.!F40+[3]dic.!F41</f>
        <v>4605</v>
      </c>
      <c r="G41" s="160">
        <f>+[3]enero!G40+[3]feb.!G40+[3]marzo!G40+[3]abril!G40+[3]mayo!G40+[3]junio!G40+[3]julio!G40+[3]agosto!G40+[3]sept.!G40+[3]oct.!G40+[3]nov.!G40+[3]dic.!G41</f>
        <v>1837</v>
      </c>
      <c r="H41" s="160">
        <f>+[3]enero!H40+[3]feb.!H40+[3]marzo!H40+[3]abril!H40+[3]mayo!H40+[3]junio!H40+[3]julio!H40+[3]agosto!H40+[3]sept.!H40+[3]oct.!H40+[3]nov.!H40+[3]dic.!H41</f>
        <v>4099</v>
      </c>
      <c r="I41" s="160">
        <f>+[3]enero!I40+[3]feb.!I40+[3]marzo!I40+[3]abril!I40+[3]mayo!I40+[3]junio!I40+[3]julio!I40+[3]agosto!I40+[3]sept.!I40+[3]oct.!I40+[3]nov.!I40+[3]dic.!I41</f>
        <v>942</v>
      </c>
      <c r="J41" s="160">
        <f t="shared" si="0"/>
        <v>36678</v>
      </c>
    </row>
    <row r="42" spans="1:10" ht="20.100000000000001" customHeight="1" x14ac:dyDescent="0.2">
      <c r="A42" s="161" t="s">
        <v>166</v>
      </c>
      <c r="B42" s="160">
        <f>+[3]enero!B41+[3]feb.!B41+[3]marzo!B41+[3]abril!B41+[3]mayo!B41+[3]junio!B41+[3]julio!B41+[3]agosto!B41+[3]sept.!B41+[3]oct.!B41+[3]nov.!B41+[3]dic.!B42</f>
        <v>21623</v>
      </c>
      <c r="C42" s="160">
        <f>+[3]enero!C41+[3]feb.!C41+[3]marzo!C41+[3]abril!C41+[3]mayo!C41+[3]junio!C41+[3]julio!C41+[3]agosto!C41+[3]sept.!C41+[3]oct.!C41+[3]nov.!C41+[3]dic.!C42</f>
        <v>15008</v>
      </c>
      <c r="D42" s="160">
        <f>+[3]enero!D41+[3]feb.!D41+[3]marzo!D41+[3]abril!D41+[3]mayo!D41+[3]junio!D41+[3]julio!D41+[3]agosto!D41+[3]sept.!D41+[3]oct.!D41+[3]nov.!D41+[3]dic.!D42</f>
        <v>22514</v>
      </c>
      <c r="E42" s="160">
        <f>+[3]enero!E41+[3]feb.!E41+[3]marzo!E41+[3]abril!E41+[3]mayo!E41+[3]junio!E41+[3]julio!E41+[3]agosto!E41+[3]sept.!E41+[3]oct.!E41+[3]nov.!E41+[3]dic.!E42</f>
        <v>20342</v>
      </c>
      <c r="F42" s="160">
        <f>+[3]enero!F41+[3]feb.!F41+[3]marzo!F41+[3]abril!F41+[3]mayo!F41+[3]junio!F41+[3]julio!F41+[3]agosto!F41+[3]sept.!F41+[3]oct.!F41+[3]nov.!F41+[3]dic.!F42</f>
        <v>6237</v>
      </c>
      <c r="G42" s="160">
        <f>+[3]enero!G41+[3]feb.!G41+[3]marzo!G41+[3]abril!G41+[3]mayo!G41+[3]junio!G41+[3]julio!G41+[3]agosto!G41+[3]sept.!G41+[3]oct.!G41+[3]nov.!G41+[3]dic.!G42</f>
        <v>21605</v>
      </c>
      <c r="H42" s="160">
        <f>+[3]enero!H41+[3]feb.!H41+[3]marzo!H41+[3]abril!H41+[3]mayo!H41+[3]junio!H41+[3]julio!H41+[3]agosto!H41+[3]sept.!H41+[3]oct.!H41+[3]nov.!H41+[3]dic.!H42</f>
        <v>23301</v>
      </c>
      <c r="I42" s="160">
        <f>+[3]enero!I41+[3]feb.!I41+[3]marzo!I41+[3]abril!I41+[3]mayo!I41+[3]junio!I41+[3]julio!I41+[3]agosto!I41+[3]sept.!I41+[3]oct.!I41+[3]nov.!I41+[3]dic.!I42</f>
        <v>5490</v>
      </c>
      <c r="J42" s="160">
        <f t="shared" si="0"/>
        <v>136120</v>
      </c>
    </row>
    <row r="43" spans="1:10" ht="20.100000000000001" customHeight="1" thickBot="1" x14ac:dyDescent="0.25">
      <c r="A43" s="162" t="s">
        <v>206</v>
      </c>
      <c r="B43" s="160">
        <f>+[3]enero!B42+[3]feb.!B42+[3]marzo!B42+[3]abril!B42+[3]mayo!B42+[3]junio!B42+[3]julio!B42+[3]agosto!B42+[3]sept.!B42+[3]oct.!B42+[3]nov.!B42+[3]dic.!B43</f>
        <v>0</v>
      </c>
      <c r="C43" s="160">
        <f>+[3]enero!C42+[3]feb.!C42+[3]marzo!C42+[3]abril!C42+[3]mayo!C42+[3]junio!C42+[3]julio!C42+[3]agosto!C42+[3]sept.!C42+[3]oct.!C42+[3]nov.!C42+[3]dic.!C43</f>
        <v>0</v>
      </c>
      <c r="D43" s="160">
        <f>+[3]enero!D42+[3]feb.!D42+[3]marzo!D42+[3]abril!D42+[3]mayo!D42+[3]junio!D42+[3]julio!D42+[3]agosto!D42+[3]sept.!D42+[3]oct.!D42+[3]nov.!D42+[3]dic.!D43</f>
        <v>0</v>
      </c>
      <c r="E43" s="160">
        <f>+[3]enero!E42+[3]feb.!E42+[3]marzo!E42+[3]abril!E42+[3]mayo!E42+[3]junio!E42+[3]julio!E42+[3]agosto!E42+[3]sept.!E42+[3]oct.!E42+[3]nov.!E42+[3]dic.!E43</f>
        <v>0</v>
      </c>
      <c r="F43" s="160">
        <f>+[3]enero!F42+[3]feb.!F42+[3]marzo!F42+[3]abril!F42+[3]mayo!F42+[3]junio!F42+[3]julio!F42+[3]agosto!F42+[3]sept.!F42+[3]oct.!F42+[3]nov.!F42+[3]dic.!F43</f>
        <v>0</v>
      </c>
      <c r="G43" s="160">
        <f>+[3]enero!G42+[3]feb.!G42+[3]marzo!G42+[3]abril!G42+[3]mayo!G42+[3]junio!G42+[3]julio!G42+[3]agosto!G42+[3]sept.!G42+[3]oct.!G42+[3]nov.!G42+[3]dic.!G43</f>
        <v>0</v>
      </c>
      <c r="H43" s="160">
        <f>+[3]enero!H42+[3]feb.!H42+[3]marzo!H42+[3]abril!H42+[3]mayo!H42+[3]junio!H42+[3]julio!H42+[3]agosto!H42+[3]sept.!H42+[3]oct.!H42+[3]nov.!H42+[3]dic.!H43</f>
        <v>0</v>
      </c>
      <c r="I43" s="160">
        <f>+[3]enero!I42+[3]feb.!I42+[3]marzo!I42+[3]abril!I42+[3]mayo!I42+[3]junio!I42+[3]julio!I42+[3]agosto!I42+[3]sept.!I42+[3]oct.!I42+[3]nov.!I42+[3]dic.!I43</f>
        <v>15</v>
      </c>
      <c r="J43" s="160">
        <f t="shared" si="0"/>
        <v>15</v>
      </c>
    </row>
    <row r="44" spans="1:10" ht="15.75" customHeight="1" thickBot="1" x14ac:dyDescent="0.25">
      <c r="A44" s="166" t="s">
        <v>10</v>
      </c>
      <c r="B44" s="167">
        <f>SUM(B9:B43)</f>
        <v>266756</v>
      </c>
      <c r="C44" s="167">
        <f t="shared" ref="C44:I44" si="1">SUM(C9:C43)</f>
        <v>1318053</v>
      </c>
      <c r="D44" s="167">
        <f t="shared" si="1"/>
        <v>811397</v>
      </c>
      <c r="E44" s="167">
        <f t="shared" si="1"/>
        <v>710357</v>
      </c>
      <c r="F44" s="167">
        <f t="shared" si="1"/>
        <v>349180</v>
      </c>
      <c r="G44" s="167">
        <f t="shared" si="1"/>
        <v>341305</v>
      </c>
      <c r="H44" s="167">
        <f t="shared" si="1"/>
        <v>996767</v>
      </c>
      <c r="I44" s="167">
        <f t="shared" si="1"/>
        <v>182285</v>
      </c>
      <c r="J44" s="167">
        <f>SUM(J9:J43)</f>
        <v>4976100</v>
      </c>
    </row>
    <row r="45" spans="1:10" ht="20.100000000000001" customHeight="1" x14ac:dyDescent="0.2">
      <c r="A45" s="125"/>
      <c r="B45" s="128"/>
      <c r="C45" s="128"/>
      <c r="D45" s="128"/>
      <c r="E45" s="128"/>
      <c r="F45" s="128"/>
      <c r="G45" s="128"/>
      <c r="H45" s="128"/>
      <c r="I45" s="128"/>
      <c r="J45" s="128"/>
    </row>
    <row r="46" spans="1:10" x14ac:dyDescent="0.2">
      <c r="A46" s="85"/>
      <c r="B46" s="156"/>
      <c r="C46" s="156"/>
      <c r="D46" s="156"/>
      <c r="E46" s="156"/>
      <c r="F46" s="156"/>
      <c r="G46" s="156"/>
      <c r="H46" s="156"/>
      <c r="I46" s="156"/>
      <c r="J46" s="156"/>
    </row>
    <row r="47" spans="1:10" x14ac:dyDescent="0.2">
      <c r="A47" s="85"/>
      <c r="B47" s="156"/>
      <c r="C47" s="156"/>
      <c r="D47" s="156"/>
      <c r="E47" s="156"/>
      <c r="F47" s="156"/>
      <c r="G47" s="156"/>
      <c r="H47" s="156"/>
      <c r="I47" s="156"/>
      <c r="J47" s="156"/>
    </row>
    <row r="48" spans="1:10" x14ac:dyDescent="0.2">
      <c r="A48" s="85"/>
      <c r="B48" s="156"/>
      <c r="C48" s="156"/>
      <c r="D48" s="156"/>
      <c r="E48" s="156"/>
      <c r="F48" s="156"/>
      <c r="G48" s="156"/>
      <c r="H48" s="156"/>
      <c r="I48" s="156"/>
      <c r="J48" s="156"/>
    </row>
    <row r="49" spans="1:10" x14ac:dyDescent="0.2">
      <c r="A49" s="85"/>
      <c r="B49" s="156"/>
      <c r="C49" s="156"/>
      <c r="D49" s="156"/>
      <c r="E49" s="156"/>
      <c r="F49" s="156"/>
      <c r="G49" s="156"/>
      <c r="H49" s="156"/>
      <c r="I49" s="156"/>
      <c r="J49" s="156"/>
    </row>
    <row r="50" spans="1:10" x14ac:dyDescent="0.2">
      <c r="A50" s="85"/>
      <c r="B50" s="156"/>
      <c r="C50" s="156"/>
      <c r="D50" s="156"/>
      <c r="E50" s="156"/>
      <c r="F50" s="156"/>
      <c r="G50" s="156"/>
      <c r="H50" s="156"/>
      <c r="I50" s="156"/>
      <c r="J50" s="156"/>
    </row>
    <row r="51" spans="1:10" ht="15.75" x14ac:dyDescent="0.25">
      <c r="A51" s="240" t="s">
        <v>216</v>
      </c>
      <c r="B51" s="240"/>
      <c r="C51" s="240"/>
      <c r="D51" s="240"/>
      <c r="E51" s="240"/>
      <c r="F51" s="240"/>
      <c r="G51" s="240"/>
      <c r="H51" s="240"/>
      <c r="I51" s="240"/>
      <c r="J51" s="240"/>
    </row>
    <row r="52" spans="1:10" ht="13.5" thickBot="1" x14ac:dyDescent="0.25">
      <c r="A52" s="85"/>
      <c r="B52" s="156"/>
      <c r="C52" s="156"/>
      <c r="D52" s="156"/>
      <c r="E52" s="156"/>
      <c r="F52" s="156"/>
      <c r="G52" s="156"/>
      <c r="H52" s="156"/>
      <c r="I52" s="156"/>
      <c r="J52" s="156"/>
    </row>
    <row r="53" spans="1:10" ht="13.5" thickBot="1" x14ac:dyDescent="0.25">
      <c r="A53" s="119" t="s">
        <v>1</v>
      </c>
      <c r="B53" s="120" t="s">
        <v>2</v>
      </c>
      <c r="C53" s="121" t="s">
        <v>3</v>
      </c>
      <c r="D53" s="120" t="s">
        <v>4</v>
      </c>
      <c r="E53" s="121" t="s">
        <v>5</v>
      </c>
      <c r="F53" s="120" t="s">
        <v>6</v>
      </c>
      <c r="G53" s="121" t="s">
        <v>7</v>
      </c>
      <c r="H53" s="120" t="s">
        <v>8</v>
      </c>
      <c r="I53" s="121" t="s">
        <v>9</v>
      </c>
      <c r="J53" s="120" t="s">
        <v>10</v>
      </c>
    </row>
    <row r="54" spans="1:10" ht="20.100000000000001" customHeight="1" x14ac:dyDescent="0.2">
      <c r="A54" s="159" t="s">
        <v>133</v>
      </c>
      <c r="B54" s="160">
        <f>+[3]enero!B57+[3]feb.!B57+[3]marzo!B57+[3]abril!B56+[3]mayo!B84+[3]junio!B73+[3]julio!B74+[3]agosto!B84+[3]sept.!B55+[3]oct.!B56+[3]nov.!B84+[3]dic.!B75</f>
        <v>21556</v>
      </c>
      <c r="C54" s="160">
        <f>+[3]enero!C57+[3]feb.!C57+[3]marzo!C57+[3]abril!C56+[3]mayo!C84+[3]junio!C73+[3]julio!C74+[3]agosto!C84+[3]sept.!C55+[3]oct.!C56+[3]nov.!C84+[3]dic.!C75</f>
        <v>1108628</v>
      </c>
      <c r="D54" s="160">
        <f>+[3]enero!D57+[3]feb.!D57+[3]marzo!D57+[3]abril!D56+[3]mayo!D84+[3]junio!D73+[3]julio!D74+[3]agosto!D84+[3]sept.!D55+[3]oct.!D56+[3]nov.!D84+[3]dic.!D75</f>
        <v>654625</v>
      </c>
      <c r="E54" s="160">
        <f>+[3]enero!E57+[3]feb.!E57+[3]marzo!E57+[3]abril!E56+[3]mayo!E84+[3]junio!E73+[3]julio!E74+[3]agosto!E84+[3]sept.!E55+[3]oct.!E56+[3]nov.!E84+[3]dic.!E75</f>
        <v>457507</v>
      </c>
      <c r="F54" s="160">
        <f>+[3]enero!F57+[3]feb.!F57+[3]marzo!F57+[3]abril!F56+[3]mayo!F84+[3]junio!F73+[3]julio!F74+[3]agosto!F84+[3]sept.!F55+[3]oct.!F56+[3]nov.!F84+[3]dic.!F75</f>
        <v>29179</v>
      </c>
      <c r="G54" s="160">
        <f>+[3]enero!G57+[3]feb.!G57+[3]marzo!G57+[3]abril!G56+[3]mayo!G84+[3]junio!G73+[3]julio!G74+[3]agosto!G84+[3]sept.!G55+[3]oct.!G56+[3]nov.!G84+[3]dic.!G75</f>
        <v>718</v>
      </c>
      <c r="H54" s="160">
        <f>+[3]enero!H57+[3]feb.!H57+[3]marzo!H57+[3]abril!H56+[3]mayo!H84+[3]junio!H73+[3]julio!H74+[3]agosto!H84+[3]sept.!H55+[3]oct.!H56+[3]nov.!H84+[3]dic.!H75</f>
        <v>82196</v>
      </c>
      <c r="I54" s="160">
        <f>+[3]enero!I57+[3]feb.!I57+[3]marzo!I57+[3]abril!I56+[3]mayo!I84+[3]junio!I73+[3]julio!I74+[3]agosto!I84+[3]sept.!I55+[3]oct.!I56+[3]nov.!I84+[3]dic.!I75</f>
        <v>36535</v>
      </c>
      <c r="J54" s="160">
        <f>SUM(B54:I54)</f>
        <v>2390944</v>
      </c>
    </row>
    <row r="55" spans="1:10" ht="20.100000000000001" customHeight="1" x14ac:dyDescent="0.2">
      <c r="A55" s="161" t="s">
        <v>134</v>
      </c>
      <c r="B55" s="160">
        <f>+[3]enero!B58+[3]feb.!B58+[3]marzo!B58+[3]abril!B57+[3]mayo!B85+[3]junio!B74+[3]julio!B75+[3]agosto!B85+[3]sept.!B56+[3]oct.!B57+[3]nov.!B85+[3]dic.!B76</f>
        <v>58924</v>
      </c>
      <c r="C55" s="160">
        <f>+[3]enero!C58+[3]feb.!C58+[3]marzo!C58+[3]abril!C57+[3]mayo!C85+[3]junio!C74+[3]julio!C75+[3]agosto!C85+[3]sept.!C56+[3]oct.!C57+[3]nov.!C85+[3]dic.!C76</f>
        <v>23894</v>
      </c>
      <c r="D55" s="160">
        <f>+[3]enero!D58+[3]feb.!D58+[3]marzo!D58+[3]abril!D57+[3]mayo!D85+[3]junio!D74+[3]julio!D75+[3]agosto!D85+[3]sept.!D56+[3]oct.!D57+[3]nov.!D85+[3]dic.!D76</f>
        <v>30551</v>
      </c>
      <c r="E55" s="160">
        <f>+[3]enero!E58+[3]feb.!E58+[3]marzo!E58+[3]abril!E57+[3]mayo!E85+[3]junio!E74+[3]julio!E75+[3]agosto!E85+[3]sept.!E56+[3]oct.!E57+[3]nov.!E85+[3]dic.!E76</f>
        <v>17930</v>
      </c>
      <c r="F55" s="160">
        <f>+[3]enero!F58+[3]feb.!F58+[3]marzo!F58+[3]abril!F57+[3]mayo!F85+[3]junio!F74+[3]julio!F75+[3]agosto!F85+[3]sept.!F56+[3]oct.!F57+[3]nov.!F85+[3]dic.!F76</f>
        <v>47405</v>
      </c>
      <c r="G55" s="160">
        <f>+[3]enero!G58+[3]feb.!G58+[3]marzo!G58+[3]abril!G57+[3]mayo!G85+[3]junio!G74+[3]julio!G75+[3]agosto!G85+[3]sept.!G56+[3]oct.!G57+[3]nov.!G85+[3]dic.!G76</f>
        <v>41957</v>
      </c>
      <c r="H55" s="160">
        <f>+[3]enero!H58+[3]feb.!H58+[3]marzo!H58+[3]abril!H57+[3]mayo!H85+[3]junio!H74+[3]julio!H75+[3]agosto!H85+[3]sept.!H56+[3]oct.!H57+[3]nov.!H85+[3]dic.!H76</f>
        <v>129997</v>
      </c>
      <c r="I55" s="160">
        <f>+[3]enero!I58+[3]feb.!I58+[3]marzo!I58+[3]abril!I57+[3]mayo!I85+[3]junio!I74+[3]julio!I75+[3]agosto!I85+[3]sept.!I56+[3]oct.!I57+[3]nov.!I85+[3]dic.!I76</f>
        <v>20694</v>
      </c>
      <c r="J55" s="160">
        <f>SUM(B55:I55)</f>
        <v>371352</v>
      </c>
    </row>
    <row r="56" spans="1:10" ht="20.100000000000001" customHeight="1" x14ac:dyDescent="0.2">
      <c r="A56" s="161" t="s">
        <v>135</v>
      </c>
      <c r="B56" s="160">
        <f>+[3]enero!B59+[3]feb.!B59+[3]marzo!B59+[3]abril!B58+[3]mayo!B86+[3]junio!B75+[3]julio!B76+[3]agosto!B86+[3]sept.!B57+[3]oct.!B58+[3]nov.!B86+[3]dic.!B77</f>
        <v>247</v>
      </c>
      <c r="C56" s="160">
        <f>+[3]enero!C59+[3]feb.!C59+[3]marzo!C59+[3]abril!C58+[3]mayo!C86+[3]junio!C75+[3]julio!C76+[3]agosto!C86+[3]sept.!C57+[3]oct.!C58+[3]nov.!C86+[3]dic.!C77</f>
        <v>400</v>
      </c>
      <c r="D56" s="160">
        <f>+[3]enero!D59+[3]feb.!D59+[3]marzo!D59+[3]abril!D58+[3]mayo!D86+[3]junio!D75+[3]julio!D76+[3]agosto!D86+[3]sept.!D57+[3]oct.!D58+[3]nov.!D86+[3]dic.!D77</f>
        <v>3567</v>
      </c>
      <c r="E56" s="160">
        <f>+[3]enero!E59+[3]feb.!E59+[3]marzo!E59+[3]abril!E58+[3]mayo!E86+[3]junio!E75+[3]julio!E76+[3]agosto!E86+[3]sept.!E57+[3]oct.!E58+[3]nov.!E86+[3]dic.!E77</f>
        <v>0</v>
      </c>
      <c r="F56" s="160">
        <f>+[3]enero!F59+[3]feb.!F59+[3]marzo!F59+[3]abril!F58+[3]mayo!F86+[3]junio!F75+[3]julio!F76+[3]agosto!F86+[3]sept.!F57+[3]oct.!F58+[3]nov.!F86+[3]dic.!F77</f>
        <v>22</v>
      </c>
      <c r="G56" s="160">
        <f>+[3]enero!G59+[3]feb.!G59+[3]marzo!G59+[3]abril!G58+[3]mayo!G86+[3]junio!G75+[3]julio!G76+[3]agosto!G86+[3]sept.!G57+[3]oct.!G58+[3]nov.!G86+[3]dic.!G77</f>
        <v>37407</v>
      </c>
      <c r="H56" s="160">
        <f>+[3]enero!H59+[3]feb.!H59+[3]marzo!H59+[3]abril!H58+[3]mayo!H86+[3]junio!H75+[3]julio!H76+[3]agosto!H86+[3]sept.!H57+[3]oct.!H58+[3]nov.!H86+[3]dic.!H77</f>
        <v>620</v>
      </c>
      <c r="I56" s="160">
        <f>+[3]enero!I59+[3]feb.!I59+[3]marzo!I59+[3]abril!I58+[3]mayo!I86+[3]junio!I75+[3]julio!I76+[3]agosto!I86+[3]sept.!I57+[3]oct.!I58+[3]nov.!I86+[3]dic.!I77</f>
        <v>52</v>
      </c>
      <c r="J56" s="160">
        <f t="shared" ref="J56:J88" si="2">SUM(B56:I56)</f>
        <v>42315</v>
      </c>
    </row>
    <row r="57" spans="1:10" ht="20.100000000000001" customHeight="1" x14ac:dyDescent="0.2">
      <c r="A57" s="161" t="s">
        <v>136</v>
      </c>
      <c r="B57" s="160">
        <f>+[3]enero!B60+[3]feb.!B60+[3]marzo!B60+[3]abril!B59+[3]mayo!B87+[3]junio!B76+[3]julio!B77+[3]agosto!B87+[3]sept.!B58+[3]oct.!B59+[3]nov.!B87+[3]dic.!B78</f>
        <v>20653</v>
      </c>
      <c r="C57" s="160">
        <f>+[3]enero!C60+[3]feb.!C60+[3]marzo!C60+[3]abril!C59+[3]mayo!C87+[3]junio!C76+[3]julio!C77+[3]agosto!C87+[3]sept.!C58+[3]oct.!C59+[3]nov.!C87+[3]dic.!C78</f>
        <v>1038652</v>
      </c>
      <c r="D57" s="160">
        <f>+[3]enero!D60+[3]feb.!D60+[3]marzo!D60+[3]abril!D59+[3]mayo!D87+[3]junio!D76+[3]julio!D77+[3]agosto!D87+[3]sept.!D58+[3]oct.!D59+[3]nov.!D87+[3]dic.!D78</f>
        <v>5044</v>
      </c>
      <c r="E57" s="160">
        <f>+[3]enero!E60+[3]feb.!E60+[3]marzo!E60+[3]abril!E59+[3]mayo!E87+[3]junio!E76+[3]julio!E77+[3]agosto!E87+[3]sept.!E58+[3]oct.!E59+[3]nov.!E87+[3]dic.!E78</f>
        <v>15043</v>
      </c>
      <c r="F57" s="160">
        <f>+[3]enero!F60+[3]feb.!F60+[3]marzo!F60+[3]abril!F59+[3]mayo!F87+[3]junio!F76+[3]julio!F77+[3]agosto!F87+[3]sept.!F58+[3]oct.!F59+[3]nov.!F87+[3]dic.!F78</f>
        <v>107792</v>
      </c>
      <c r="G57" s="160">
        <f>+[3]enero!G60+[3]feb.!G60+[3]marzo!G60+[3]abril!G59+[3]mayo!G87+[3]junio!G76+[3]julio!G77+[3]agosto!G87+[3]sept.!G58+[3]oct.!G59+[3]nov.!G87+[3]dic.!G78</f>
        <v>155062</v>
      </c>
      <c r="H57" s="160">
        <f>+[3]enero!H60+[3]feb.!H60+[3]marzo!H60+[3]abril!H59+[3]mayo!H87+[3]junio!H76+[3]julio!H77+[3]agosto!H87+[3]sept.!H58+[3]oct.!H59+[3]nov.!H87+[3]dic.!H78</f>
        <v>8260</v>
      </c>
      <c r="I57" s="160">
        <f>+[3]enero!I60+[3]feb.!I60+[3]marzo!I60+[3]abril!I59+[3]mayo!I87+[3]junio!I76+[3]julio!I77+[3]agosto!I87+[3]sept.!I58+[3]oct.!I59+[3]nov.!I87+[3]dic.!I78</f>
        <v>423667</v>
      </c>
      <c r="J57" s="160">
        <f t="shared" si="2"/>
        <v>1774173</v>
      </c>
    </row>
    <row r="58" spans="1:10" ht="20.100000000000001" customHeight="1" x14ac:dyDescent="0.2">
      <c r="A58" s="161" t="s">
        <v>137</v>
      </c>
      <c r="B58" s="160">
        <f>+[3]enero!B61+[3]feb.!B61+[3]marzo!B61+[3]abril!B60+[3]mayo!B88+[3]junio!B77+[3]julio!B78+[3]agosto!B88+[3]sept.!B59+[3]oct.!B60+[3]nov.!B88+[3]dic.!B79</f>
        <v>3</v>
      </c>
      <c r="C58" s="160">
        <f>+[3]enero!C61+[3]feb.!C61+[3]marzo!C61+[3]abril!C60+[3]mayo!C88+[3]junio!C77+[3]julio!C78+[3]agosto!C88+[3]sept.!C59+[3]oct.!C60+[3]nov.!C88+[3]dic.!C79</f>
        <v>283</v>
      </c>
      <c r="D58" s="160">
        <f>+[3]enero!D61+[3]feb.!D61+[3]marzo!D61+[3]abril!D60+[3]mayo!D88+[3]junio!D77+[3]julio!D78+[3]agosto!D88+[3]sept.!D59+[3]oct.!D60+[3]nov.!D88+[3]dic.!D79</f>
        <v>10687</v>
      </c>
      <c r="E58" s="160">
        <f>+[3]enero!E61+[3]feb.!E61+[3]marzo!E61+[3]abril!E60+[3]mayo!E88+[3]junio!E77+[3]julio!E78+[3]agosto!E88+[3]sept.!E59+[3]oct.!E60+[3]nov.!E88+[3]dic.!E79</f>
        <v>86</v>
      </c>
      <c r="F58" s="160">
        <f>+[3]enero!F61+[3]feb.!F61+[3]marzo!F61+[3]abril!F60+[3]mayo!F88+[3]junio!F77+[3]julio!F78+[3]agosto!F88+[3]sept.!F59+[3]oct.!F60+[3]nov.!F88+[3]dic.!F79</f>
        <v>238</v>
      </c>
      <c r="G58" s="160">
        <f>+[3]enero!G61+[3]feb.!G61+[3]marzo!G61+[3]abril!G60+[3]mayo!G88+[3]junio!G77+[3]julio!G78+[3]agosto!G88+[3]sept.!G59+[3]oct.!G60+[3]nov.!G88+[3]dic.!G79</f>
        <v>146</v>
      </c>
      <c r="H58" s="160">
        <f>+[3]enero!H61+[3]feb.!H61+[3]marzo!H61+[3]abril!H60+[3]mayo!H88+[3]junio!H77+[3]julio!H78+[3]agosto!H88+[3]sept.!H59+[3]oct.!H60+[3]nov.!H88+[3]dic.!H79</f>
        <v>39355</v>
      </c>
      <c r="I58" s="160">
        <f>+[3]enero!I61+[3]feb.!I61+[3]marzo!I61+[3]abril!I60+[3]mayo!I88+[3]junio!I77+[3]julio!I78+[3]agosto!I88+[3]sept.!I59+[3]oct.!I60+[3]nov.!I88+[3]dic.!I79</f>
        <v>2486</v>
      </c>
      <c r="J58" s="160">
        <f t="shared" si="2"/>
        <v>53284</v>
      </c>
    </row>
    <row r="59" spans="1:10" ht="20.100000000000001" customHeight="1" x14ac:dyDescent="0.2">
      <c r="A59" s="161" t="s">
        <v>138</v>
      </c>
      <c r="B59" s="160">
        <f>+[3]enero!B62+[3]feb.!B62+[3]marzo!B62+[3]abril!B61+[3]mayo!B89+[3]junio!B78+[3]julio!B79+[3]agosto!B89+[3]sept.!B60+[3]oct.!B61+[3]nov.!B89+[3]dic.!B80</f>
        <v>19598</v>
      </c>
      <c r="C59" s="160">
        <f>+[3]enero!C62+[3]feb.!C62+[3]marzo!C62+[3]abril!C61+[3]mayo!C89+[3]junio!C78+[3]julio!C79+[3]agosto!C89+[3]sept.!C60+[3]oct.!C61+[3]nov.!C89+[3]dic.!C80</f>
        <v>5661</v>
      </c>
      <c r="D59" s="160">
        <f>+[3]enero!D62+[3]feb.!D62+[3]marzo!D62+[3]abril!D61+[3]mayo!D89+[3]junio!D78+[3]julio!D79+[3]agosto!D89+[3]sept.!D60+[3]oct.!D61+[3]nov.!D89+[3]dic.!D80</f>
        <v>29985</v>
      </c>
      <c r="E59" s="160">
        <f>+[3]enero!E62+[3]feb.!E62+[3]marzo!E62+[3]abril!E61+[3]mayo!E89+[3]junio!E78+[3]julio!E79+[3]agosto!E89+[3]sept.!E60+[3]oct.!E61+[3]nov.!E89+[3]dic.!E80</f>
        <v>50635</v>
      </c>
      <c r="F59" s="160">
        <f>+[3]enero!F62+[3]feb.!F62+[3]marzo!F62+[3]abril!F61+[3]mayo!F89+[3]junio!F78+[3]julio!F79+[3]agosto!F89+[3]sept.!F60+[3]oct.!F61+[3]nov.!F89+[3]dic.!F80</f>
        <v>29870</v>
      </c>
      <c r="G59" s="160">
        <f>+[3]enero!G62+[3]feb.!G62+[3]marzo!G62+[3]abril!G61+[3]mayo!G89+[3]junio!G78+[3]julio!G79+[3]agosto!G89+[3]sept.!G60+[3]oct.!G61+[3]nov.!G89+[3]dic.!G80</f>
        <v>47337</v>
      </c>
      <c r="H59" s="160">
        <f>+[3]enero!H62+[3]feb.!H62+[3]marzo!H62+[3]abril!H61+[3]mayo!H89+[3]junio!H78+[3]julio!H79+[3]agosto!H89+[3]sept.!H60+[3]oct.!H61+[3]nov.!H89+[3]dic.!H80</f>
        <v>347700</v>
      </c>
      <c r="I59" s="160">
        <f>+[3]enero!I62+[3]feb.!I62+[3]marzo!I62+[3]abril!I61+[3]mayo!I89+[3]junio!I78+[3]julio!I79+[3]agosto!I89+[3]sept.!I60+[3]oct.!I61+[3]nov.!I89+[3]dic.!I80</f>
        <v>57818</v>
      </c>
      <c r="J59" s="160">
        <f t="shared" si="2"/>
        <v>588604</v>
      </c>
    </row>
    <row r="60" spans="1:10" ht="20.100000000000001" customHeight="1" x14ac:dyDescent="0.2">
      <c r="A60" s="161" t="s">
        <v>139</v>
      </c>
      <c r="B60" s="160">
        <f>+[3]enero!B63+[3]feb.!B63+[3]marzo!B63+[3]abril!B62+[3]mayo!B90+[3]junio!B79+[3]julio!B80+[3]agosto!B90+[3]sept.!B61+[3]oct.!B62+[3]nov.!B90+[3]dic.!B81</f>
        <v>4057</v>
      </c>
      <c r="C60" s="160">
        <f>+[3]enero!C63+[3]feb.!C63+[3]marzo!C63+[3]abril!C62+[3]mayo!C90+[3]junio!C79+[3]julio!C80+[3]agosto!C90+[3]sept.!C61+[3]oct.!C62+[3]nov.!C90+[3]dic.!C81</f>
        <v>1742</v>
      </c>
      <c r="D60" s="160">
        <f>+[3]enero!D63+[3]feb.!D63+[3]marzo!D63+[3]abril!D62+[3]mayo!D90+[3]junio!D79+[3]julio!D80+[3]agosto!D90+[3]sept.!D61+[3]oct.!D62+[3]nov.!D90+[3]dic.!D81</f>
        <v>6845</v>
      </c>
      <c r="E60" s="160">
        <f>+[3]enero!E63+[3]feb.!E63+[3]marzo!E63+[3]abril!E62+[3]mayo!E90+[3]junio!E79+[3]julio!E80+[3]agosto!E90+[3]sept.!E61+[3]oct.!E62+[3]nov.!E90+[3]dic.!E81</f>
        <v>1629</v>
      </c>
      <c r="F60" s="160">
        <f>+[3]enero!F63+[3]feb.!F63+[3]marzo!F63+[3]abril!F62+[3]mayo!F90+[3]junio!F79+[3]julio!F80+[3]agosto!F90+[3]sept.!F61+[3]oct.!F62+[3]nov.!F90+[3]dic.!F81</f>
        <v>1620</v>
      </c>
      <c r="G60" s="160">
        <f>+[3]enero!G63+[3]feb.!G63+[3]marzo!G63+[3]abril!G62+[3]mayo!G90+[3]junio!G79+[3]julio!G80+[3]agosto!G90+[3]sept.!G61+[3]oct.!G62+[3]nov.!G90+[3]dic.!G81</f>
        <v>44997</v>
      </c>
      <c r="H60" s="160">
        <f>+[3]enero!H63+[3]feb.!H63+[3]marzo!H63+[3]abril!H62+[3]mayo!H90+[3]junio!H79+[3]julio!H80+[3]agosto!H90+[3]sept.!H61+[3]oct.!H62+[3]nov.!H90+[3]dic.!H81</f>
        <v>33241</v>
      </c>
      <c r="I60" s="160">
        <f>+[3]enero!I63+[3]feb.!I63+[3]marzo!I63+[3]abril!I62+[3]mayo!I90+[3]junio!I79+[3]julio!I80+[3]agosto!I90+[3]sept.!I61+[3]oct.!I62+[3]nov.!I90+[3]dic.!I81</f>
        <v>6634</v>
      </c>
      <c r="J60" s="160">
        <f t="shared" si="2"/>
        <v>100765</v>
      </c>
    </row>
    <row r="61" spans="1:10" ht="20.100000000000001" customHeight="1" x14ac:dyDescent="0.2">
      <c r="A61" s="161" t="s">
        <v>140</v>
      </c>
      <c r="B61" s="160">
        <f>+[3]enero!B64+[3]feb.!B64+[3]marzo!B64+[3]abril!B63+[3]mayo!B91+[3]junio!B80+[3]julio!B81+[3]agosto!B91+[3]sept.!B62+[3]oct.!B63+[3]nov.!B91+[3]dic.!B82</f>
        <v>354</v>
      </c>
      <c r="C61" s="160">
        <f>+[3]enero!C64+[3]feb.!C64+[3]marzo!C64+[3]abril!C63+[3]mayo!C91+[3]junio!C80+[3]julio!C81+[3]agosto!C91+[3]sept.!C62+[3]oct.!C63+[3]nov.!C91+[3]dic.!C82</f>
        <v>107</v>
      </c>
      <c r="D61" s="160">
        <f>+[3]enero!D64+[3]feb.!D64+[3]marzo!D64+[3]abril!D63+[3]mayo!D91+[3]junio!D80+[3]julio!D81+[3]agosto!D91+[3]sept.!D62+[3]oct.!D63+[3]nov.!D91+[3]dic.!D82</f>
        <v>87</v>
      </c>
      <c r="E61" s="160">
        <f>+[3]enero!E64+[3]feb.!E64+[3]marzo!E64+[3]abril!E63+[3]mayo!E91+[3]junio!E80+[3]julio!E81+[3]agosto!E91+[3]sept.!E62+[3]oct.!E63+[3]nov.!E91+[3]dic.!E82</f>
        <v>288</v>
      </c>
      <c r="F61" s="160">
        <f>+[3]enero!F64+[3]feb.!F64+[3]marzo!F64+[3]abril!F63+[3]mayo!F91+[3]junio!F80+[3]julio!F81+[3]agosto!F91+[3]sept.!F62+[3]oct.!F63+[3]nov.!F91+[3]dic.!F82</f>
        <v>575</v>
      </c>
      <c r="G61" s="160">
        <f>+[3]enero!G64+[3]feb.!G64+[3]marzo!G64+[3]abril!G63+[3]mayo!G91+[3]junio!G80+[3]julio!G81+[3]agosto!G91+[3]sept.!G62+[3]oct.!G63+[3]nov.!G91+[3]dic.!G82</f>
        <v>3806</v>
      </c>
      <c r="H61" s="160">
        <f>+[3]enero!H64+[3]feb.!H64+[3]marzo!H64+[3]abril!H63+[3]mayo!H91+[3]junio!H80+[3]julio!H81+[3]agosto!H91+[3]sept.!H62+[3]oct.!H63+[3]nov.!H91+[3]dic.!H82</f>
        <v>11163</v>
      </c>
      <c r="I61" s="160">
        <f>+[3]enero!I64+[3]feb.!I64+[3]marzo!I64+[3]abril!I63+[3]mayo!I91+[3]junio!I80+[3]julio!I81+[3]agosto!I91+[3]sept.!I62+[3]oct.!I63+[3]nov.!I91+[3]dic.!I82</f>
        <v>140</v>
      </c>
      <c r="J61" s="160">
        <f t="shared" si="2"/>
        <v>16520</v>
      </c>
    </row>
    <row r="62" spans="1:10" ht="20.100000000000001" customHeight="1" x14ac:dyDescent="0.2">
      <c r="A62" s="161" t="s">
        <v>141</v>
      </c>
      <c r="B62" s="160">
        <f>+[3]enero!B65+[3]feb.!B65+[3]marzo!B65+[3]abril!B64+[3]mayo!B92+[3]junio!B81+[3]julio!B82+[3]agosto!B92+[3]sept.!B63+[3]oct.!B64+[3]nov.!B92+[3]dic.!B83</f>
        <v>29802</v>
      </c>
      <c r="C62" s="160">
        <f>+[3]enero!C65+[3]feb.!C65+[3]marzo!C65+[3]abril!C64+[3]mayo!C92+[3]junio!C81+[3]julio!C82+[3]agosto!C92+[3]sept.!C63+[3]oct.!C64+[3]nov.!C92+[3]dic.!C83</f>
        <v>5157</v>
      </c>
      <c r="D62" s="160">
        <f>+[3]enero!D65+[3]feb.!D65+[3]marzo!D65+[3]abril!D64+[3]mayo!D92+[3]junio!D81+[3]julio!D82+[3]agosto!D92+[3]sept.!D63+[3]oct.!D64+[3]nov.!D92+[3]dic.!D83</f>
        <v>39629</v>
      </c>
      <c r="E62" s="160">
        <f>+[3]enero!E65+[3]feb.!E65+[3]marzo!E65+[3]abril!E64+[3]mayo!E92+[3]junio!E81+[3]julio!E82+[3]agosto!E92+[3]sept.!E63+[3]oct.!E64+[3]nov.!E92+[3]dic.!E83</f>
        <v>2354</v>
      </c>
      <c r="F62" s="160">
        <f>+[3]enero!F65+[3]feb.!F65+[3]marzo!F65+[3]abril!F64+[3]mayo!F92+[3]junio!F81+[3]julio!F82+[3]agosto!F92+[3]sept.!F63+[3]oct.!F64+[3]nov.!F92+[3]dic.!F83</f>
        <v>35383</v>
      </c>
      <c r="G62" s="160">
        <f>+[3]enero!G65+[3]feb.!G65+[3]marzo!G65+[3]abril!G64+[3]mayo!G92+[3]junio!G81+[3]julio!G82+[3]agosto!G92+[3]sept.!G63+[3]oct.!G64+[3]nov.!G92+[3]dic.!G83</f>
        <v>102400</v>
      </c>
      <c r="H62" s="160">
        <f>+[3]enero!H65+[3]feb.!H65+[3]marzo!H65+[3]abril!H64+[3]mayo!H92+[3]junio!H81+[3]julio!H82+[3]agosto!H92+[3]sept.!H63+[3]oct.!H64+[3]nov.!H92+[3]dic.!H83</f>
        <v>247029</v>
      </c>
      <c r="I62" s="160">
        <f>+[3]enero!I65+[3]feb.!I65+[3]marzo!I65+[3]abril!I64+[3]mayo!I92+[3]junio!I81+[3]julio!I82+[3]agosto!I92+[3]sept.!I63+[3]oct.!I64+[3]nov.!I92+[3]dic.!I83</f>
        <v>4064</v>
      </c>
      <c r="J62" s="160">
        <f t="shared" si="2"/>
        <v>465818</v>
      </c>
    </row>
    <row r="63" spans="1:10" ht="20.100000000000001" customHeight="1" x14ac:dyDescent="0.2">
      <c r="A63" s="161" t="s">
        <v>142</v>
      </c>
      <c r="B63" s="160">
        <f>+[3]enero!B66+[3]feb.!B66+[3]marzo!B66+[3]abril!B65+[3]mayo!B93+[3]junio!B82+[3]julio!B83+[3]agosto!B93+[3]sept.!B64+[3]oct.!B65+[3]nov.!B93+[3]dic.!B84</f>
        <v>11151</v>
      </c>
      <c r="C63" s="160">
        <f>+[3]enero!C66+[3]feb.!C66+[3]marzo!C66+[3]abril!C65+[3]mayo!C93+[3]junio!C82+[3]julio!C83+[3]agosto!C93+[3]sept.!C64+[3]oct.!C65+[3]nov.!C93+[3]dic.!C84</f>
        <v>11980</v>
      </c>
      <c r="D63" s="160">
        <f>+[3]enero!D66+[3]feb.!D66+[3]marzo!D66+[3]abril!D65+[3]mayo!D93+[3]junio!D82+[3]julio!D83+[3]agosto!D93+[3]sept.!D64+[3]oct.!D65+[3]nov.!D93+[3]dic.!D84</f>
        <v>2191</v>
      </c>
      <c r="E63" s="160">
        <f>+[3]enero!E66+[3]feb.!E66+[3]marzo!E66+[3]abril!E65+[3]mayo!E93+[3]junio!E82+[3]julio!E83+[3]agosto!E93+[3]sept.!E64+[3]oct.!E65+[3]nov.!E93+[3]dic.!E84</f>
        <v>13411</v>
      </c>
      <c r="F63" s="160">
        <f>+[3]enero!F66+[3]feb.!F66+[3]marzo!F66+[3]abril!F65+[3]mayo!F93+[3]junio!F82+[3]julio!F83+[3]agosto!F93+[3]sept.!F64+[3]oct.!F65+[3]nov.!F93+[3]dic.!F84</f>
        <v>7370</v>
      </c>
      <c r="G63" s="160">
        <f>+[3]enero!G66+[3]feb.!G66+[3]marzo!G66+[3]abril!G65+[3]mayo!G93+[3]junio!G82+[3]julio!G83+[3]agosto!G93+[3]sept.!G64+[3]oct.!G65+[3]nov.!G93+[3]dic.!G84</f>
        <v>5319</v>
      </c>
      <c r="H63" s="160">
        <f>+[3]enero!H66+[3]feb.!H66+[3]marzo!H66+[3]abril!H65+[3]mayo!H93+[3]junio!H82+[3]julio!H83+[3]agosto!H93+[3]sept.!H64+[3]oct.!H65+[3]nov.!H93+[3]dic.!H84</f>
        <v>30616</v>
      </c>
      <c r="I63" s="160">
        <f>+[3]enero!I66+[3]feb.!I66+[3]marzo!I66+[3]abril!I65+[3]mayo!I93+[3]junio!I82+[3]julio!I83+[3]agosto!I93+[3]sept.!I64+[3]oct.!I65+[3]nov.!I93+[3]dic.!I84</f>
        <v>2936</v>
      </c>
      <c r="J63" s="160">
        <f t="shared" si="2"/>
        <v>84974</v>
      </c>
    </row>
    <row r="64" spans="1:10" ht="20.100000000000001" customHeight="1" x14ac:dyDescent="0.2">
      <c r="A64" s="161" t="s">
        <v>143</v>
      </c>
      <c r="B64" s="160">
        <f>+[3]enero!B67+[3]feb.!B67+[3]marzo!B67+[3]abril!B66+[3]mayo!B94+[3]junio!B83+[3]julio!B84+[3]agosto!B94+[3]sept.!B65+[3]oct.!B66+[3]nov.!B94+[3]dic.!B85</f>
        <v>242</v>
      </c>
      <c r="C64" s="160">
        <f>+[3]enero!C67+[3]feb.!C67+[3]marzo!C67+[3]abril!C66+[3]mayo!C94+[3]junio!C83+[3]julio!C84+[3]agosto!C94+[3]sept.!C65+[3]oct.!C66+[3]nov.!C94+[3]dic.!C85</f>
        <v>13204</v>
      </c>
      <c r="D64" s="160">
        <f>+[3]enero!D67+[3]feb.!D67+[3]marzo!D67+[3]abril!D66+[3]mayo!D94+[3]junio!D83+[3]julio!D84+[3]agosto!D94+[3]sept.!D65+[3]oct.!D66+[3]nov.!D94+[3]dic.!D85</f>
        <v>108</v>
      </c>
      <c r="E64" s="160">
        <f>+[3]enero!E67+[3]feb.!E67+[3]marzo!E67+[3]abril!E66+[3]mayo!E94+[3]junio!E83+[3]julio!E84+[3]agosto!E94+[3]sept.!E65+[3]oct.!E66+[3]nov.!E94+[3]dic.!E85</f>
        <v>610</v>
      </c>
      <c r="F64" s="160">
        <f>+[3]enero!F67+[3]feb.!F67+[3]marzo!F67+[3]abril!F66+[3]mayo!F94+[3]junio!F83+[3]julio!F84+[3]agosto!F94+[3]sept.!F65+[3]oct.!F66+[3]nov.!F94+[3]dic.!F85</f>
        <v>12582</v>
      </c>
      <c r="G64" s="160">
        <f>+[3]enero!G67+[3]feb.!G67+[3]marzo!G67+[3]abril!G66+[3]mayo!G94+[3]junio!G83+[3]julio!G84+[3]agosto!G94+[3]sept.!G65+[3]oct.!G66+[3]nov.!G94+[3]dic.!G85</f>
        <v>14681</v>
      </c>
      <c r="H64" s="160">
        <f>+[3]enero!H67+[3]feb.!H67+[3]marzo!H67+[3]abril!H66+[3]mayo!H94+[3]junio!H83+[3]julio!H84+[3]agosto!H94+[3]sept.!H65+[3]oct.!H66+[3]nov.!H94+[3]dic.!H85</f>
        <v>134</v>
      </c>
      <c r="I64" s="160">
        <f>+[3]enero!I67+[3]feb.!I67+[3]marzo!I67+[3]abril!I66+[3]mayo!I94+[3]junio!I83+[3]julio!I84+[3]agosto!I94+[3]sept.!I65+[3]oct.!I66+[3]nov.!I94+[3]dic.!I85</f>
        <v>10485</v>
      </c>
      <c r="J64" s="160">
        <f t="shared" si="2"/>
        <v>52046</v>
      </c>
    </row>
    <row r="65" spans="1:10" ht="20.100000000000001" customHeight="1" x14ac:dyDescent="0.2">
      <c r="A65" s="161" t="s">
        <v>144</v>
      </c>
      <c r="B65" s="160">
        <f>+[3]enero!B68+[3]feb.!B68+[3]marzo!B68+[3]abril!B67+[3]mayo!B95+[3]junio!B84+[3]julio!B85+[3]agosto!B95+[3]sept.!B66+[3]oct.!B67+[3]nov.!B95+[3]dic.!B86</f>
        <v>0</v>
      </c>
      <c r="C65" s="160">
        <f>+[3]enero!C68+[3]feb.!C68+[3]marzo!C68+[3]abril!C67+[3]mayo!C95+[3]junio!C84+[3]julio!C85+[3]agosto!C95+[3]sept.!C66+[3]oct.!C67+[3]nov.!C95+[3]dic.!C86</f>
        <v>0</v>
      </c>
      <c r="D65" s="160">
        <f>+[3]enero!D68+[3]feb.!D68+[3]marzo!D68+[3]abril!D67+[3]mayo!D95+[3]junio!D84+[3]julio!D85+[3]agosto!D95+[3]sept.!D66+[3]oct.!D67+[3]nov.!D95+[3]dic.!D86</f>
        <v>1396</v>
      </c>
      <c r="E65" s="160">
        <f>+[3]enero!E68+[3]feb.!E68+[3]marzo!E68+[3]abril!E67+[3]mayo!E95+[3]junio!E84+[3]julio!E85+[3]agosto!E95+[3]sept.!E66+[3]oct.!E67+[3]nov.!E95+[3]dic.!E86</f>
        <v>28716</v>
      </c>
      <c r="F65" s="160">
        <f>+[3]enero!F68+[3]feb.!F68+[3]marzo!F68+[3]abril!F67+[3]mayo!F95+[3]junio!F84+[3]julio!F85+[3]agosto!F95+[3]sept.!F66+[3]oct.!F67+[3]nov.!F95+[3]dic.!F86</f>
        <v>8465</v>
      </c>
      <c r="G65" s="160">
        <f>+[3]enero!G68+[3]feb.!G68+[3]marzo!G68+[3]abril!G67+[3]mayo!G95+[3]junio!G84+[3]julio!G85+[3]agosto!G95+[3]sept.!G66+[3]oct.!G67+[3]nov.!G95+[3]dic.!G86</f>
        <v>7620</v>
      </c>
      <c r="H65" s="160">
        <f>+[3]enero!H68+[3]feb.!H68+[3]marzo!H68+[3]abril!H67+[3]mayo!H95+[3]junio!H84+[3]julio!H85+[3]agosto!H95+[3]sept.!H66+[3]oct.!H67+[3]nov.!H95+[3]dic.!H86</f>
        <v>79</v>
      </c>
      <c r="I65" s="160">
        <f>+[3]enero!I68+[3]feb.!I68+[3]marzo!I68+[3]abril!I67+[3]mayo!I95+[3]junio!I84+[3]julio!I85+[3]agosto!I95+[3]sept.!I66+[3]oct.!I67+[3]nov.!I95+[3]dic.!I86</f>
        <v>158</v>
      </c>
      <c r="J65" s="160">
        <f t="shared" si="2"/>
        <v>46434</v>
      </c>
    </row>
    <row r="66" spans="1:10" ht="20.100000000000001" customHeight="1" x14ac:dyDescent="0.2">
      <c r="A66" s="161" t="s">
        <v>145</v>
      </c>
      <c r="B66" s="160">
        <f>+[3]enero!B69+[3]feb.!B69+[3]marzo!B69+[3]abril!B68+[3]mayo!B96+[3]junio!B85+[3]julio!B86+[3]agosto!B96+[3]sept.!B67+[3]oct.!B68+[3]nov.!B96+[3]dic.!B87</f>
        <v>4837</v>
      </c>
      <c r="C66" s="160">
        <f>+[3]enero!C69+[3]feb.!C69+[3]marzo!C69+[3]abril!C68+[3]mayo!C96+[3]junio!C85+[3]julio!C86+[3]agosto!C96+[3]sept.!C67+[3]oct.!C68+[3]nov.!C96+[3]dic.!C87</f>
        <v>57303</v>
      </c>
      <c r="D66" s="160">
        <f>+[3]enero!D69+[3]feb.!D69+[3]marzo!D69+[3]abril!D68+[3]mayo!D96+[3]junio!D85+[3]julio!D86+[3]agosto!D96+[3]sept.!D67+[3]oct.!D68+[3]nov.!D96+[3]dic.!D87</f>
        <v>1647</v>
      </c>
      <c r="E66" s="160">
        <f>+[3]enero!E69+[3]feb.!E69+[3]marzo!E69+[3]abril!E68+[3]mayo!E96+[3]junio!E85+[3]julio!E86+[3]agosto!E96+[3]sept.!E67+[3]oct.!E68+[3]nov.!E96+[3]dic.!E87</f>
        <v>8897</v>
      </c>
      <c r="F66" s="160">
        <f>+[3]enero!F69+[3]feb.!F69+[3]marzo!F69+[3]abril!F68+[3]mayo!F96+[3]junio!F85+[3]julio!F86+[3]agosto!F96+[3]sept.!F67+[3]oct.!F68+[3]nov.!F96+[3]dic.!F87</f>
        <v>20874</v>
      </c>
      <c r="G66" s="160">
        <f>+[3]enero!G69+[3]feb.!G69+[3]marzo!G69+[3]abril!G68+[3]mayo!G96+[3]junio!G85+[3]julio!G86+[3]agosto!G96+[3]sept.!G67+[3]oct.!G68+[3]nov.!G96+[3]dic.!G87</f>
        <v>19056</v>
      </c>
      <c r="H66" s="160">
        <f>+[3]enero!H69+[3]feb.!H69+[3]marzo!H69+[3]abril!H68+[3]mayo!H96+[3]junio!H85+[3]julio!H86+[3]agosto!H96+[3]sept.!H67+[3]oct.!H68+[3]nov.!H96+[3]dic.!H87</f>
        <v>91</v>
      </c>
      <c r="I66" s="160">
        <f>+[3]enero!I69+[3]feb.!I69+[3]marzo!I69+[3]abril!I68+[3]mayo!I96+[3]junio!I85+[3]julio!I86+[3]agosto!I96+[3]sept.!I67+[3]oct.!I68+[3]nov.!I96+[3]dic.!I87</f>
        <v>6725</v>
      </c>
      <c r="J66" s="160">
        <f t="shared" si="2"/>
        <v>119430</v>
      </c>
    </row>
    <row r="67" spans="1:10" ht="20.100000000000001" customHeight="1" x14ac:dyDescent="0.2">
      <c r="A67" s="161" t="s">
        <v>146</v>
      </c>
      <c r="B67" s="160">
        <f>+[3]enero!B70+[3]feb.!B70+[3]marzo!B70+[3]abril!B69+[3]mayo!B97+[3]junio!B86+[3]julio!B87+[3]agosto!B97+[3]sept.!B68+[3]oct.!B69+[3]nov.!B97+[3]dic.!B88</f>
        <v>64096</v>
      </c>
      <c r="C67" s="160">
        <f>+[3]enero!C70+[3]feb.!C70+[3]marzo!C70+[3]abril!C69+[3]mayo!C97+[3]junio!C86+[3]julio!C87+[3]agosto!C97+[3]sept.!C68+[3]oct.!C69+[3]nov.!C97+[3]dic.!C88</f>
        <v>22126</v>
      </c>
      <c r="D67" s="160">
        <f>+[3]enero!D70+[3]feb.!D70+[3]marzo!D70+[3]abril!D69+[3]mayo!D97+[3]junio!D86+[3]julio!D87+[3]agosto!D97+[3]sept.!D68+[3]oct.!D69+[3]nov.!D97+[3]dic.!D88</f>
        <v>45930</v>
      </c>
      <c r="E67" s="160">
        <f>+[3]enero!E70+[3]feb.!E70+[3]marzo!E70+[3]abril!E69+[3]mayo!E97+[3]junio!E86+[3]julio!E87+[3]agosto!E97+[3]sept.!E68+[3]oct.!E69+[3]nov.!E97+[3]dic.!E88</f>
        <v>56369</v>
      </c>
      <c r="F67" s="160">
        <f>+[3]enero!F70+[3]feb.!F70+[3]marzo!F70+[3]abril!F69+[3]mayo!F97+[3]junio!F86+[3]julio!F87+[3]agosto!F97+[3]sept.!F68+[3]oct.!F69+[3]nov.!F97+[3]dic.!F88</f>
        <v>37113</v>
      </c>
      <c r="G67" s="160">
        <f>+[3]enero!G70+[3]feb.!G70+[3]marzo!G70+[3]abril!G69+[3]mayo!G97+[3]junio!G86+[3]julio!G87+[3]agosto!G97+[3]sept.!G68+[3]oct.!G69+[3]nov.!G97+[3]dic.!G88</f>
        <v>10150</v>
      </c>
      <c r="H67" s="160">
        <f>+[3]enero!H70+[3]feb.!H70+[3]marzo!H70+[3]abril!H69+[3]mayo!H97+[3]junio!H86+[3]julio!H87+[3]agosto!H97+[3]sept.!H68+[3]oct.!H69+[3]nov.!H97+[3]dic.!H88</f>
        <v>24769</v>
      </c>
      <c r="I67" s="160">
        <f>+[3]enero!I70+[3]feb.!I70+[3]marzo!I70+[3]abril!I69+[3]mayo!I97+[3]junio!I86+[3]julio!I87+[3]agosto!I97+[3]sept.!I68+[3]oct.!I69+[3]nov.!I97+[3]dic.!I88</f>
        <v>12870</v>
      </c>
      <c r="J67" s="160">
        <f t="shared" si="2"/>
        <v>273423</v>
      </c>
    </row>
    <row r="68" spans="1:10" ht="20.100000000000001" customHeight="1" x14ac:dyDescent="0.2">
      <c r="A68" s="161" t="s">
        <v>147</v>
      </c>
      <c r="B68" s="160">
        <f>+[3]enero!B71+[3]feb.!B71+[3]marzo!B71+[3]abril!B70+[3]mayo!B98+[3]junio!B87+[3]julio!B88+[3]agosto!B98+[3]sept.!B69+[3]oct.!B70+[3]nov.!B98+[3]dic.!B89</f>
        <v>12438</v>
      </c>
      <c r="C68" s="160">
        <f>+[3]enero!C71+[3]feb.!C71+[3]marzo!C71+[3]abril!C70+[3]mayo!C98+[3]junio!C87+[3]julio!C88+[3]agosto!C98+[3]sept.!C69+[3]oct.!C70+[3]nov.!C98+[3]dic.!C89</f>
        <v>5681</v>
      </c>
      <c r="D68" s="160">
        <f>+[3]enero!D71+[3]feb.!D71+[3]marzo!D71+[3]abril!D70+[3]mayo!D98+[3]junio!D87+[3]julio!D88+[3]agosto!D98+[3]sept.!D69+[3]oct.!D70+[3]nov.!D98+[3]dic.!D89</f>
        <v>23027</v>
      </c>
      <c r="E68" s="160">
        <f>+[3]enero!E71+[3]feb.!E71+[3]marzo!E71+[3]abril!E70+[3]mayo!E98+[3]junio!E87+[3]julio!E88+[3]agosto!E98+[3]sept.!E69+[3]oct.!E70+[3]nov.!E98+[3]dic.!E89</f>
        <v>2874</v>
      </c>
      <c r="F68" s="160">
        <f>+[3]enero!F71+[3]feb.!F71+[3]marzo!F71+[3]abril!F70+[3]mayo!F98+[3]junio!F87+[3]julio!F88+[3]agosto!F98+[3]sept.!F69+[3]oct.!F70+[3]nov.!F98+[3]dic.!F89</f>
        <v>13981</v>
      </c>
      <c r="G68" s="160">
        <f>+[3]enero!G71+[3]feb.!G71+[3]marzo!G71+[3]abril!G70+[3]mayo!G98+[3]junio!G87+[3]julio!G88+[3]agosto!G98+[3]sept.!G69+[3]oct.!G70+[3]nov.!G98+[3]dic.!G89</f>
        <v>10834</v>
      </c>
      <c r="H68" s="160">
        <f>+[3]enero!H71+[3]feb.!H71+[3]marzo!H71+[3]abril!H70+[3]mayo!H98+[3]junio!H87+[3]julio!H88+[3]agosto!H98+[3]sept.!H69+[3]oct.!H70+[3]nov.!H98+[3]dic.!H89</f>
        <v>11742</v>
      </c>
      <c r="I68" s="160">
        <f>+[3]enero!I71+[3]feb.!I71+[3]marzo!I71+[3]abril!I70+[3]mayo!I98+[3]junio!I87+[3]julio!I88+[3]agosto!I98+[3]sept.!I69+[3]oct.!I70+[3]nov.!I98+[3]dic.!I89</f>
        <v>2023</v>
      </c>
      <c r="J68" s="160">
        <f t="shared" si="2"/>
        <v>82600</v>
      </c>
    </row>
    <row r="69" spans="1:10" ht="20.100000000000001" customHeight="1" x14ac:dyDescent="0.2">
      <c r="A69" s="161" t="s">
        <v>148</v>
      </c>
      <c r="B69" s="160">
        <f>+[3]enero!B72+[3]feb.!B72+[3]marzo!B72+[3]abril!B71+[3]mayo!B99+[3]junio!B88+[3]julio!B89+[3]agosto!B99+[3]sept.!B70+[3]oct.!B71+[3]nov.!B99+[3]dic.!B90</f>
        <v>30</v>
      </c>
      <c r="C69" s="160">
        <f>+[3]enero!C72+[3]feb.!C72+[3]marzo!C72+[3]abril!C71+[3]mayo!C99+[3]junio!C88+[3]julio!C89+[3]agosto!C99+[3]sept.!C70+[3]oct.!C71+[3]nov.!C99+[3]dic.!C90</f>
        <v>0</v>
      </c>
      <c r="D69" s="160">
        <f>+[3]enero!D72+[3]feb.!D72+[3]marzo!D72+[3]abril!D71+[3]mayo!D99+[3]junio!D88+[3]julio!D89+[3]agosto!D99+[3]sept.!D70+[3]oct.!D71+[3]nov.!D99+[3]dic.!D90</f>
        <v>0</v>
      </c>
      <c r="E69" s="160">
        <f>+[3]enero!E72+[3]feb.!E72+[3]marzo!E72+[3]abril!E71+[3]mayo!E99+[3]junio!E88+[3]julio!E89+[3]agosto!E99+[3]sept.!E70+[3]oct.!E71+[3]nov.!E99+[3]dic.!E90</f>
        <v>16217</v>
      </c>
      <c r="F69" s="160">
        <f>+[3]enero!F72+[3]feb.!F72+[3]marzo!F72+[3]abril!F71+[3]mayo!F99+[3]junio!F88+[3]julio!F89+[3]agosto!F99+[3]sept.!F70+[3]oct.!F71+[3]nov.!F99+[3]dic.!F90</f>
        <v>510</v>
      </c>
      <c r="G69" s="160">
        <f>+[3]enero!G72+[3]feb.!G72+[3]marzo!G72+[3]abril!G71+[3]mayo!G99+[3]junio!G88+[3]julio!G89+[3]agosto!G99+[3]sept.!G70+[3]oct.!G71+[3]nov.!G99+[3]dic.!G90</f>
        <v>4</v>
      </c>
      <c r="H69" s="160">
        <f>+[3]enero!H72+[3]feb.!H72+[3]marzo!H72+[3]abril!H71+[3]mayo!H99+[3]junio!H88+[3]julio!H89+[3]agosto!H99+[3]sept.!H70+[3]oct.!H71+[3]nov.!H99+[3]dic.!H90</f>
        <v>8</v>
      </c>
      <c r="I69" s="160">
        <f>+[3]enero!I72+[3]feb.!I72+[3]marzo!I72+[3]abril!I71+[3]mayo!I99+[3]junio!I88+[3]julio!I89+[3]agosto!I99+[3]sept.!I70+[3]oct.!I71+[3]nov.!I99+[3]dic.!I90</f>
        <v>0</v>
      </c>
      <c r="J69" s="160">
        <f t="shared" si="2"/>
        <v>16769</v>
      </c>
    </row>
    <row r="70" spans="1:10" ht="20.100000000000001" customHeight="1" x14ac:dyDescent="0.2">
      <c r="A70" s="161" t="s">
        <v>149</v>
      </c>
      <c r="B70" s="160">
        <f>+[3]enero!B73+[3]feb.!B73+[3]marzo!B73+[3]abril!B72+[3]mayo!B100+[3]junio!B89+[3]julio!B90+[3]agosto!B100+[3]sept.!B71+[3]oct.!B72+[3]nov.!B100+[3]dic.!B91</f>
        <v>29782</v>
      </c>
      <c r="C70" s="160">
        <f>+[3]enero!C73+[3]feb.!C73+[3]marzo!C73+[3]abril!C72+[3]mayo!C100+[3]junio!C89+[3]julio!C90+[3]agosto!C100+[3]sept.!C71+[3]oct.!C72+[3]nov.!C100+[3]dic.!C91</f>
        <v>32344</v>
      </c>
      <c r="D70" s="160">
        <f>+[3]enero!D73+[3]feb.!D73+[3]marzo!D73+[3]abril!D72+[3]mayo!D100+[3]junio!D89+[3]julio!D90+[3]agosto!D100+[3]sept.!D71+[3]oct.!D72+[3]nov.!D100+[3]dic.!D91</f>
        <v>4958</v>
      </c>
      <c r="E70" s="160">
        <f>+[3]enero!E73+[3]feb.!E73+[3]marzo!E73+[3]abril!E72+[3]mayo!E100+[3]junio!E89+[3]julio!E90+[3]agosto!E100+[3]sept.!E71+[3]oct.!E72+[3]nov.!E100+[3]dic.!E91</f>
        <v>7946</v>
      </c>
      <c r="F70" s="160">
        <f>+[3]enero!F73+[3]feb.!F73+[3]marzo!F73+[3]abril!F72+[3]mayo!F100+[3]junio!F89+[3]julio!F90+[3]agosto!F100+[3]sept.!F71+[3]oct.!F72+[3]nov.!F100+[3]dic.!F91</f>
        <v>18661</v>
      </c>
      <c r="G70" s="160">
        <f>+[3]enero!G73+[3]feb.!G73+[3]marzo!G73+[3]abril!G72+[3]mayo!G100+[3]junio!G89+[3]julio!G90+[3]agosto!G100+[3]sept.!G71+[3]oct.!G72+[3]nov.!G100+[3]dic.!G91</f>
        <v>4701</v>
      </c>
      <c r="H70" s="160">
        <f>+[3]enero!H73+[3]feb.!H73+[3]marzo!H73+[3]abril!H72+[3]mayo!H100+[3]junio!H89+[3]julio!H90+[3]agosto!H100+[3]sept.!H71+[3]oct.!H72+[3]nov.!H100+[3]dic.!H91</f>
        <v>5559</v>
      </c>
      <c r="I70" s="160">
        <f>+[3]enero!I73+[3]feb.!I73+[3]marzo!I73+[3]abril!I72+[3]mayo!I100+[3]junio!I89+[3]julio!I90+[3]agosto!I100+[3]sept.!I71+[3]oct.!I72+[3]nov.!I100+[3]dic.!I91</f>
        <v>10682</v>
      </c>
      <c r="J70" s="160">
        <f t="shared" si="2"/>
        <v>114633</v>
      </c>
    </row>
    <row r="71" spans="1:10" ht="20.100000000000001" customHeight="1" x14ac:dyDescent="0.2">
      <c r="A71" s="161" t="s">
        <v>150</v>
      </c>
      <c r="B71" s="160">
        <f>+[3]enero!B74+[3]feb.!B74+[3]marzo!B74+[3]abril!B73+[3]mayo!B101+[3]junio!B90+[3]julio!B91+[3]agosto!B101+[3]sept.!B72+[3]oct.!B73+[3]nov.!B101+[3]dic.!B92</f>
        <v>11600</v>
      </c>
      <c r="C71" s="160">
        <f>+[3]enero!C74+[3]feb.!C74+[3]marzo!C74+[3]abril!C73+[3]mayo!C101+[3]junio!C90+[3]julio!C91+[3]agosto!C101+[3]sept.!C72+[3]oct.!C73+[3]nov.!C101+[3]dic.!C92</f>
        <v>1057</v>
      </c>
      <c r="D71" s="160">
        <f>+[3]enero!D74+[3]feb.!D74+[3]marzo!D74+[3]abril!D73+[3]mayo!D101+[3]junio!D90+[3]julio!D91+[3]agosto!D101+[3]sept.!D72+[3]oct.!D73+[3]nov.!D101+[3]dic.!D92</f>
        <v>7960</v>
      </c>
      <c r="E71" s="160">
        <f>+[3]enero!E74+[3]feb.!E74+[3]marzo!E74+[3]abril!E73+[3]mayo!E101+[3]junio!E90+[3]julio!E91+[3]agosto!E101+[3]sept.!E72+[3]oct.!E73+[3]nov.!E101+[3]dic.!E92</f>
        <v>2790</v>
      </c>
      <c r="F71" s="160">
        <f>+[3]enero!F74+[3]feb.!F74+[3]marzo!F74+[3]abril!F73+[3]mayo!F101+[3]junio!F90+[3]julio!F91+[3]agosto!F101+[3]sept.!F72+[3]oct.!F73+[3]nov.!F101+[3]dic.!F92</f>
        <v>4778</v>
      </c>
      <c r="G71" s="160">
        <f>+[3]enero!G74+[3]feb.!G74+[3]marzo!G74+[3]abril!G73+[3]mayo!G101+[3]junio!G90+[3]julio!G91+[3]agosto!G101+[3]sept.!G72+[3]oct.!G73+[3]nov.!G101+[3]dic.!G92</f>
        <v>4757</v>
      </c>
      <c r="H71" s="160">
        <f>+[3]enero!H74+[3]feb.!H74+[3]marzo!H74+[3]abril!H73+[3]mayo!H101+[3]junio!H90+[3]julio!H91+[3]agosto!H101+[3]sept.!H72+[3]oct.!H73+[3]nov.!H101+[3]dic.!H92</f>
        <v>7690</v>
      </c>
      <c r="I71" s="160">
        <f>+[3]enero!I74+[3]feb.!I74+[3]marzo!I74+[3]abril!I73+[3]mayo!I101+[3]junio!I90+[3]julio!I91+[3]agosto!I101+[3]sept.!I72+[3]oct.!I73+[3]nov.!I101+[3]dic.!I92</f>
        <v>162</v>
      </c>
      <c r="J71" s="160">
        <f t="shared" si="2"/>
        <v>40794</v>
      </c>
    </row>
    <row r="72" spans="1:10" ht="20.100000000000001" customHeight="1" x14ac:dyDescent="0.2">
      <c r="A72" s="161" t="s">
        <v>151</v>
      </c>
      <c r="B72" s="160">
        <f>+[3]enero!B75+[3]feb.!B75+[3]marzo!B75+[3]abril!B74+[3]mayo!B102+[3]junio!B91+[3]julio!B92+[3]agosto!B102+[3]sept.!B73+[3]oct.!B74+[3]nov.!B102+[3]dic.!B93</f>
        <v>1570</v>
      </c>
      <c r="C72" s="160">
        <f>+[3]enero!C75+[3]feb.!C75+[3]marzo!C75+[3]abril!C74+[3]mayo!C102+[3]junio!C91+[3]julio!C92+[3]agosto!C102+[3]sept.!C73+[3]oct.!C74+[3]nov.!C102+[3]dic.!C93</f>
        <v>8</v>
      </c>
      <c r="D72" s="160">
        <f>+[3]enero!D75+[3]feb.!D75+[3]marzo!D75+[3]abril!D74+[3]mayo!D102+[3]junio!D91+[3]julio!D92+[3]agosto!D102+[3]sept.!D73+[3]oct.!D74+[3]nov.!D102+[3]dic.!D93</f>
        <v>7410</v>
      </c>
      <c r="E72" s="160">
        <f>+[3]enero!E75+[3]feb.!E75+[3]marzo!E75+[3]abril!E74+[3]mayo!E102+[3]junio!E91+[3]julio!E92+[3]agosto!E102+[3]sept.!E73+[3]oct.!E74+[3]nov.!E102+[3]dic.!E93</f>
        <v>3628</v>
      </c>
      <c r="F72" s="160">
        <f>+[3]enero!F75+[3]feb.!F75+[3]marzo!F75+[3]abril!F74+[3]mayo!F102+[3]junio!F91+[3]julio!F92+[3]agosto!F102+[3]sept.!F73+[3]oct.!F74+[3]nov.!F102+[3]dic.!F93</f>
        <v>18956</v>
      </c>
      <c r="G72" s="160">
        <f>+[3]enero!G75+[3]feb.!G75+[3]marzo!G75+[3]abril!G74+[3]mayo!G102+[3]junio!G91+[3]julio!G92+[3]agosto!G102+[3]sept.!G73+[3]oct.!G74+[3]nov.!G102+[3]dic.!G93</f>
        <v>7956</v>
      </c>
      <c r="H72" s="160">
        <f>+[3]enero!H75+[3]feb.!H75+[3]marzo!H75+[3]abril!H74+[3]mayo!H102+[3]junio!H91+[3]julio!H92+[3]agosto!H102+[3]sept.!H73+[3]oct.!H74+[3]nov.!H102+[3]dic.!H93</f>
        <v>22287</v>
      </c>
      <c r="I72" s="160">
        <f>+[3]enero!I75+[3]feb.!I75+[3]marzo!I75+[3]abril!I74+[3]mayo!I102+[3]junio!I91+[3]julio!I92+[3]agosto!I102+[3]sept.!I73+[3]oct.!I74+[3]nov.!I102+[3]dic.!I93</f>
        <v>28</v>
      </c>
      <c r="J72" s="160">
        <f t="shared" si="2"/>
        <v>61843</v>
      </c>
    </row>
    <row r="73" spans="1:10" ht="20.100000000000001" customHeight="1" x14ac:dyDescent="0.2">
      <c r="A73" s="161" t="s">
        <v>152</v>
      </c>
      <c r="B73" s="160">
        <f>+[3]enero!B76+[3]feb.!B76+[3]marzo!B76+[3]abril!B75+[3]mayo!B103+[3]junio!B92+[3]julio!B93+[3]agosto!B103+[3]sept.!B74+[3]oct.!B75+[3]nov.!B103+[3]dic.!B94</f>
        <v>2311</v>
      </c>
      <c r="C73" s="160">
        <f>+[3]enero!C76+[3]feb.!C76+[3]marzo!C76+[3]abril!C75+[3]mayo!C103+[3]junio!C92+[3]julio!C93+[3]agosto!C103+[3]sept.!C74+[3]oct.!C75+[3]nov.!C103+[3]dic.!C94</f>
        <v>817</v>
      </c>
      <c r="D73" s="160">
        <f>+[3]enero!D76+[3]feb.!D76+[3]marzo!D76+[3]abril!D75+[3]mayo!D103+[3]junio!D92+[3]julio!D93+[3]agosto!D103+[3]sept.!D74+[3]oct.!D75+[3]nov.!D103+[3]dic.!D94</f>
        <v>3503</v>
      </c>
      <c r="E73" s="160">
        <f>+[3]enero!E76+[3]feb.!E76+[3]marzo!E76+[3]abril!E75+[3]mayo!E103+[3]junio!E92+[3]julio!E93+[3]agosto!E103+[3]sept.!E74+[3]oct.!E75+[3]nov.!E103+[3]dic.!E94</f>
        <v>1742</v>
      </c>
      <c r="F73" s="160">
        <f>+[3]enero!F76+[3]feb.!F76+[3]marzo!F76+[3]abril!F75+[3]mayo!F103+[3]junio!F92+[3]julio!F93+[3]agosto!F103+[3]sept.!F74+[3]oct.!F75+[3]nov.!F103+[3]dic.!F94</f>
        <v>5194</v>
      </c>
      <c r="G73" s="160">
        <f>+[3]enero!G76+[3]feb.!G76+[3]marzo!G76+[3]abril!G75+[3]mayo!G103+[3]junio!G92+[3]julio!G93+[3]agosto!G103+[3]sept.!G74+[3]oct.!G75+[3]nov.!G103+[3]dic.!G94</f>
        <v>566</v>
      </c>
      <c r="H73" s="160">
        <f>+[3]enero!H76+[3]feb.!H76+[3]marzo!H76+[3]abril!H75+[3]mayo!H103+[3]junio!H92+[3]julio!H93+[3]agosto!H103+[3]sept.!H74+[3]oct.!H75+[3]nov.!H103+[3]dic.!H94</f>
        <v>1872</v>
      </c>
      <c r="I73" s="160">
        <f>+[3]enero!I76+[3]feb.!I76+[3]marzo!I76+[3]abril!I75+[3]mayo!I103+[3]junio!I92+[3]julio!I93+[3]agosto!I103+[3]sept.!I74+[3]oct.!I75+[3]nov.!I103+[3]dic.!I94</f>
        <v>73</v>
      </c>
      <c r="J73" s="160">
        <f t="shared" si="2"/>
        <v>16078</v>
      </c>
    </row>
    <row r="74" spans="1:10" ht="20.100000000000001" customHeight="1" x14ac:dyDescent="0.2">
      <c r="A74" s="161" t="s">
        <v>153</v>
      </c>
      <c r="B74" s="160">
        <f>+[3]enero!B77+[3]feb.!B77+[3]marzo!B77+[3]abril!B76+[3]mayo!B104+[3]junio!B93+[3]julio!B94+[3]agosto!B104+[3]sept.!B75+[3]oct.!B76+[3]nov.!B104+[3]dic.!B95</f>
        <v>177</v>
      </c>
      <c r="C74" s="160">
        <f>+[3]enero!C77+[3]feb.!C77+[3]marzo!C77+[3]abril!C76+[3]mayo!C104+[3]junio!C93+[3]julio!C94+[3]agosto!C104+[3]sept.!C75+[3]oct.!C76+[3]nov.!C104+[3]dic.!C95</f>
        <v>59</v>
      </c>
      <c r="D74" s="160">
        <f>+[3]enero!D77+[3]feb.!D77+[3]marzo!D77+[3]abril!D76+[3]mayo!D104+[3]junio!D93+[3]julio!D94+[3]agosto!D104+[3]sept.!D75+[3]oct.!D76+[3]nov.!D104+[3]dic.!D95</f>
        <v>0</v>
      </c>
      <c r="E74" s="160">
        <f>+[3]enero!E77+[3]feb.!E77+[3]marzo!E77+[3]abril!E76+[3]mayo!E104+[3]junio!E93+[3]julio!E94+[3]agosto!E104+[3]sept.!E75+[3]oct.!E76+[3]nov.!E104+[3]dic.!E95</f>
        <v>7082</v>
      </c>
      <c r="F74" s="160">
        <f>+[3]enero!F77+[3]feb.!F77+[3]marzo!F77+[3]abril!F76+[3]mayo!F104+[3]junio!F93+[3]julio!F94+[3]agosto!F104+[3]sept.!F75+[3]oct.!F76+[3]nov.!F104+[3]dic.!F95</f>
        <v>2993</v>
      </c>
      <c r="G74" s="160">
        <f>+[3]enero!G77+[3]feb.!G77+[3]marzo!G77+[3]abril!G76+[3]mayo!G104+[3]junio!G93+[3]julio!G94+[3]agosto!G104+[3]sept.!G75+[3]oct.!G76+[3]nov.!G104+[3]dic.!G95</f>
        <v>821</v>
      </c>
      <c r="H74" s="160">
        <f>+[3]enero!H77+[3]feb.!H77+[3]marzo!H77+[3]abril!H76+[3]mayo!H104+[3]junio!H93+[3]julio!H94+[3]agosto!H104+[3]sept.!H75+[3]oct.!H76+[3]nov.!H104+[3]dic.!H95</f>
        <v>110</v>
      </c>
      <c r="I74" s="160">
        <f>+[3]enero!I77+[3]feb.!I77+[3]marzo!I77+[3]abril!I76+[3]mayo!I104+[3]junio!I93+[3]julio!I94+[3]agosto!I104+[3]sept.!I75+[3]oct.!I76+[3]nov.!I104+[3]dic.!I95</f>
        <v>19</v>
      </c>
      <c r="J74" s="160">
        <f t="shared" si="2"/>
        <v>11261</v>
      </c>
    </row>
    <row r="75" spans="1:10" ht="20.100000000000001" customHeight="1" x14ac:dyDescent="0.2">
      <c r="A75" s="161" t="s">
        <v>154</v>
      </c>
      <c r="B75" s="160">
        <f>+[3]enero!B78+[3]feb.!B78+[3]marzo!B78+[3]abril!B77+[3]mayo!B105+[3]junio!B94+[3]julio!B95+[3]agosto!B105+[3]sept.!B76+[3]oct.!B77+[3]nov.!B105+[3]dic.!B96</f>
        <v>883</v>
      </c>
      <c r="C75" s="160">
        <f>+[3]enero!C78+[3]feb.!C78+[3]marzo!C78+[3]abril!C77+[3]mayo!C105+[3]junio!C94+[3]julio!C95+[3]agosto!C105+[3]sept.!C76+[3]oct.!C77+[3]nov.!C105+[3]dic.!C96</f>
        <v>2</v>
      </c>
      <c r="D75" s="160">
        <f>+[3]enero!D78+[3]feb.!D78+[3]marzo!D78+[3]abril!D77+[3]mayo!D105+[3]junio!D94+[3]julio!D95+[3]agosto!D105+[3]sept.!D76+[3]oct.!D77+[3]nov.!D105+[3]dic.!D96</f>
        <v>549</v>
      </c>
      <c r="E75" s="160">
        <f>+[3]enero!E78+[3]feb.!E78+[3]marzo!E78+[3]abril!E77+[3]mayo!E105+[3]junio!E94+[3]julio!E95+[3]agosto!E105+[3]sept.!E76+[3]oct.!E77+[3]nov.!E105+[3]dic.!E96</f>
        <v>37113</v>
      </c>
      <c r="F75" s="160">
        <f>+[3]enero!F78+[3]feb.!F78+[3]marzo!F78+[3]abril!F77+[3]mayo!F105+[3]junio!F94+[3]julio!F95+[3]agosto!F105+[3]sept.!F76+[3]oct.!F77+[3]nov.!F105+[3]dic.!F96</f>
        <v>9621</v>
      </c>
      <c r="G75" s="160">
        <f>+[3]enero!G78+[3]feb.!G78+[3]marzo!G78+[3]abril!G77+[3]mayo!G105+[3]junio!G94+[3]julio!G95+[3]agosto!G105+[3]sept.!G76+[3]oct.!G77+[3]nov.!G105+[3]dic.!G96</f>
        <v>2664</v>
      </c>
      <c r="H75" s="160">
        <f>+[3]enero!H78+[3]feb.!H78+[3]marzo!H78+[3]abril!H77+[3]mayo!H105+[3]junio!H94+[3]julio!H95+[3]agosto!H105+[3]sept.!H76+[3]oct.!H77+[3]nov.!H105+[3]dic.!H96</f>
        <v>2138</v>
      </c>
      <c r="I75" s="160">
        <f>+[3]enero!I78+[3]feb.!I78+[3]marzo!I78+[3]abril!I77+[3]mayo!I105+[3]junio!I94+[3]julio!I95+[3]agosto!I105+[3]sept.!I76+[3]oct.!I77+[3]nov.!I105+[3]dic.!I96</f>
        <v>114</v>
      </c>
      <c r="J75" s="160">
        <f t="shared" si="2"/>
        <v>53084</v>
      </c>
    </row>
    <row r="76" spans="1:10" ht="20.100000000000001" customHeight="1" x14ac:dyDescent="0.2">
      <c r="A76" s="161" t="s">
        <v>155</v>
      </c>
      <c r="B76" s="160">
        <f>+[3]enero!B79+[3]feb.!B79+[3]marzo!B79+[3]abril!B78+[3]mayo!B106+[3]junio!B95+[3]julio!B96+[3]agosto!B106+[3]sept.!B77+[3]oct.!B78+[3]nov.!B106+[3]dic.!B97</f>
        <v>7230</v>
      </c>
      <c r="C76" s="160">
        <f>+[3]enero!C79+[3]feb.!C79+[3]marzo!C79+[3]abril!C78+[3]mayo!C106+[3]junio!C95+[3]julio!C96+[3]agosto!C106+[3]sept.!C77+[3]oct.!C78+[3]nov.!C106+[3]dic.!C97</f>
        <v>341</v>
      </c>
      <c r="D76" s="160">
        <f>+[3]enero!D79+[3]feb.!D79+[3]marzo!D79+[3]abril!D78+[3]mayo!D106+[3]junio!D95+[3]julio!D96+[3]agosto!D106+[3]sept.!D77+[3]oct.!D78+[3]nov.!D106+[3]dic.!D97</f>
        <v>152</v>
      </c>
      <c r="E76" s="160">
        <f>+[3]enero!E79+[3]feb.!E79+[3]marzo!E79+[3]abril!E78+[3]mayo!E106+[3]junio!E95+[3]julio!E96+[3]agosto!E106+[3]sept.!E77+[3]oct.!E78+[3]nov.!E106+[3]dic.!E97</f>
        <v>2008</v>
      </c>
      <c r="F76" s="160">
        <f>+[3]enero!F79+[3]feb.!F79+[3]marzo!F79+[3]abril!F78+[3]mayo!F106+[3]junio!F95+[3]julio!F96+[3]agosto!F106+[3]sept.!F77+[3]oct.!F78+[3]nov.!F106+[3]dic.!F97</f>
        <v>10350</v>
      </c>
      <c r="G76" s="160">
        <f>+[3]enero!G79+[3]feb.!G79+[3]marzo!G79+[3]abril!G78+[3]mayo!G106+[3]junio!G95+[3]julio!G96+[3]agosto!G106+[3]sept.!G77+[3]oct.!G78+[3]nov.!G106+[3]dic.!G97</f>
        <v>477</v>
      </c>
      <c r="H76" s="160">
        <f>+[3]enero!H79+[3]feb.!H79+[3]marzo!H79+[3]abril!H78+[3]mayo!H106+[3]junio!H95+[3]julio!H96+[3]agosto!H106+[3]sept.!H77+[3]oct.!H78+[3]nov.!H106+[3]dic.!H97</f>
        <v>228</v>
      </c>
      <c r="I76" s="160">
        <f>+[3]enero!I79+[3]feb.!I79+[3]marzo!I79+[3]abril!I78+[3]mayo!I106+[3]junio!I95+[3]julio!I96+[3]agosto!I106+[3]sept.!I77+[3]oct.!I78+[3]nov.!I106+[3]dic.!I97</f>
        <v>312</v>
      </c>
      <c r="J76" s="160">
        <f t="shared" si="2"/>
        <v>21098</v>
      </c>
    </row>
    <row r="77" spans="1:10" ht="20.100000000000001" customHeight="1" x14ac:dyDescent="0.2">
      <c r="A77" s="161" t="s">
        <v>156</v>
      </c>
      <c r="B77" s="160">
        <f>+[3]enero!B80+[3]feb.!B80+[3]marzo!B80+[3]abril!B79+[3]mayo!B107+[3]junio!B96+[3]julio!B97+[3]agosto!B107+[3]sept.!B78+[3]oct.!B79+[3]nov.!B107+[3]dic.!B98</f>
        <v>14000</v>
      </c>
      <c r="C77" s="160">
        <f>+[3]enero!C80+[3]feb.!C80+[3]marzo!C80+[3]abril!C79+[3]mayo!C107+[3]junio!C96+[3]julio!C97+[3]agosto!C107+[3]sept.!C78+[3]oct.!C79+[3]nov.!C107+[3]dic.!C98</f>
        <v>0</v>
      </c>
      <c r="D77" s="160">
        <f>+[3]enero!D80+[3]feb.!D80+[3]marzo!D80+[3]abril!D79+[3]mayo!D107+[3]junio!D96+[3]julio!D97+[3]agosto!D107+[3]sept.!D78+[3]oct.!D79+[3]nov.!D107+[3]dic.!D98</f>
        <v>7000</v>
      </c>
      <c r="E77" s="160">
        <f>+[3]enero!E80+[3]feb.!E80+[3]marzo!E80+[3]abril!E79+[3]mayo!E107+[3]junio!E96+[3]julio!E97+[3]agosto!E107+[3]sept.!E78+[3]oct.!E79+[3]nov.!E107+[3]dic.!E98</f>
        <v>0</v>
      </c>
      <c r="F77" s="160">
        <f>+[3]enero!F80+[3]feb.!F80+[3]marzo!F80+[3]abril!F79+[3]mayo!F107+[3]junio!F96+[3]julio!F97+[3]agosto!F107+[3]sept.!F78+[3]oct.!F79+[3]nov.!F107+[3]dic.!F98</f>
        <v>5000</v>
      </c>
      <c r="G77" s="160">
        <f>+[3]enero!G80+[3]feb.!G80+[3]marzo!G80+[3]abril!G79+[3]mayo!G107+[3]junio!G96+[3]julio!G97+[3]agosto!G107+[3]sept.!G78+[3]oct.!G79+[3]nov.!G107+[3]dic.!G98</f>
        <v>10049</v>
      </c>
      <c r="H77" s="160">
        <f>+[3]enero!H80+[3]feb.!H80+[3]marzo!H80+[3]abril!H79+[3]mayo!H107+[3]junio!H96+[3]julio!H97+[3]agosto!H107+[3]sept.!H78+[3]oct.!H79+[3]nov.!H107+[3]dic.!H98</f>
        <v>32600</v>
      </c>
      <c r="I77" s="160">
        <f>+[3]enero!I80+[3]feb.!I80+[3]marzo!I80+[3]abril!I79+[3]mayo!I107+[3]junio!I96+[3]julio!I97+[3]agosto!I107+[3]sept.!I78+[3]oct.!I79+[3]nov.!I107+[3]dic.!I98</f>
        <v>0</v>
      </c>
      <c r="J77" s="160">
        <f t="shared" si="2"/>
        <v>68649</v>
      </c>
    </row>
    <row r="78" spans="1:10" ht="20.100000000000001" customHeight="1" x14ac:dyDescent="0.2">
      <c r="A78" s="161" t="s">
        <v>157</v>
      </c>
      <c r="B78" s="160">
        <f>+[3]enero!B81+[3]feb.!B81+[3]marzo!B81+[3]abril!B80+[3]mayo!B108+[3]junio!B97+[3]julio!B98+[3]agosto!B108+[3]sept.!B79+[3]oct.!B80+[3]nov.!B108+[3]dic.!B99</f>
        <v>33</v>
      </c>
      <c r="C78" s="160">
        <f>+[3]enero!C81+[3]feb.!C81+[3]marzo!C81+[3]abril!C80+[3]mayo!C108+[3]junio!C97+[3]julio!C98+[3]agosto!C108+[3]sept.!C79+[3]oct.!C80+[3]nov.!C108+[3]dic.!C99</f>
        <v>9</v>
      </c>
      <c r="D78" s="160">
        <f>+[3]enero!D81+[3]feb.!D81+[3]marzo!D81+[3]abril!D80+[3]mayo!D108+[3]junio!D97+[3]julio!D98+[3]agosto!D108+[3]sept.!D79+[3]oct.!D80+[3]nov.!D108+[3]dic.!D99</f>
        <v>9</v>
      </c>
      <c r="E78" s="160">
        <f>+[3]enero!E81+[3]feb.!E81+[3]marzo!E81+[3]abril!E80+[3]mayo!E108+[3]junio!E97+[3]julio!E98+[3]agosto!E108+[3]sept.!E79+[3]oct.!E80+[3]nov.!E108+[3]dic.!E99</f>
        <v>7146</v>
      </c>
      <c r="F78" s="160">
        <f>+[3]enero!F81+[3]feb.!F81+[3]marzo!F81+[3]abril!F80+[3]mayo!F108+[3]junio!F97+[3]julio!F98+[3]agosto!F108+[3]sept.!F79+[3]oct.!F80+[3]nov.!F108+[3]dic.!F99</f>
        <v>4868</v>
      </c>
      <c r="G78" s="160">
        <f>+[3]enero!G81+[3]feb.!G81+[3]marzo!G81+[3]abril!G80+[3]mayo!G108+[3]junio!G97+[3]julio!G98+[3]agosto!G108+[3]sept.!G79+[3]oct.!G80+[3]nov.!G108+[3]dic.!G99</f>
        <v>2318</v>
      </c>
      <c r="H78" s="160">
        <f>+[3]enero!H81+[3]feb.!H81+[3]marzo!H81+[3]abril!H80+[3]mayo!H108+[3]junio!H97+[3]julio!H98+[3]agosto!H108+[3]sept.!H79+[3]oct.!H80+[3]nov.!H108+[3]dic.!H99</f>
        <v>40</v>
      </c>
      <c r="I78" s="160">
        <f>+[3]enero!I81+[3]feb.!I81+[3]marzo!I81+[3]abril!I80+[3]mayo!I108+[3]junio!I97+[3]julio!I98+[3]agosto!I108+[3]sept.!I79+[3]oct.!I80+[3]nov.!I108+[3]dic.!I99</f>
        <v>3</v>
      </c>
      <c r="J78" s="160">
        <f t="shared" si="2"/>
        <v>14426</v>
      </c>
    </row>
    <row r="79" spans="1:10" ht="20.100000000000001" customHeight="1" x14ac:dyDescent="0.2">
      <c r="A79" s="161" t="s">
        <v>158</v>
      </c>
      <c r="B79" s="160">
        <f>+[3]enero!B82+[3]feb.!B82+[3]marzo!B82+[3]abril!B81+[3]mayo!B109+[3]junio!B98+[3]julio!B99+[3]agosto!B109+[3]sept.!B80+[3]oct.!B81+[3]nov.!B109+[3]dic.!B100</f>
        <v>118212</v>
      </c>
      <c r="C79" s="160">
        <f>+[3]enero!C82+[3]feb.!C82+[3]marzo!C82+[3]abril!C81+[3]mayo!C109+[3]junio!C98+[3]julio!C99+[3]agosto!C109+[3]sept.!C80+[3]oct.!C81+[3]nov.!C109+[3]dic.!C100</f>
        <v>8408</v>
      </c>
      <c r="D79" s="160">
        <f>+[3]enero!D82+[3]feb.!D82+[3]marzo!D82+[3]abril!D81+[3]mayo!D109+[3]junio!D98+[3]julio!D99+[3]agosto!D109+[3]sept.!D80+[3]oct.!D81+[3]nov.!D109+[3]dic.!D100</f>
        <v>9360</v>
      </c>
      <c r="E79" s="160">
        <f>+[3]enero!E82+[3]feb.!E82+[3]marzo!E82+[3]abril!E81+[3]mayo!E109+[3]junio!E98+[3]julio!E99+[3]agosto!E109+[3]sept.!E80+[3]oct.!E81+[3]nov.!E109+[3]dic.!E100</f>
        <v>6977</v>
      </c>
      <c r="F79" s="160">
        <f>+[3]enero!F82+[3]feb.!F82+[3]marzo!F82+[3]abril!F81+[3]mayo!F109+[3]junio!F98+[3]julio!F99+[3]agosto!F109+[3]sept.!F80+[3]oct.!F81+[3]nov.!F109+[3]dic.!F100</f>
        <v>21476</v>
      </c>
      <c r="G79" s="160">
        <f>+[3]enero!G82+[3]feb.!G82+[3]marzo!G82+[3]abril!G81+[3]mayo!G109+[3]junio!G98+[3]julio!G99+[3]agosto!G109+[3]sept.!G80+[3]oct.!G81+[3]nov.!G109+[3]dic.!G100</f>
        <v>9470</v>
      </c>
      <c r="H79" s="160">
        <f>+[3]enero!H82+[3]feb.!H82+[3]marzo!H82+[3]abril!H81+[3]mayo!H109+[3]junio!H98+[3]julio!H99+[3]agosto!H109+[3]sept.!H80+[3]oct.!H81+[3]nov.!H109+[3]dic.!H100</f>
        <v>3725</v>
      </c>
      <c r="I79" s="160">
        <f>+[3]enero!I82+[3]feb.!I82+[3]marzo!I82+[3]abril!I81+[3]mayo!I109+[3]junio!I98+[3]julio!I99+[3]agosto!I109+[3]sept.!I80+[3]oct.!I81+[3]nov.!I109+[3]dic.!I100</f>
        <v>3359</v>
      </c>
      <c r="J79" s="160">
        <f t="shared" si="2"/>
        <v>180987</v>
      </c>
    </row>
    <row r="80" spans="1:10" ht="20.100000000000001" customHeight="1" x14ac:dyDescent="0.2">
      <c r="A80" s="161" t="s">
        <v>159</v>
      </c>
      <c r="B80" s="160">
        <f>+[3]enero!B83+[3]feb.!B83+[3]marzo!B83+[3]abril!B82+[3]mayo!B110+[3]junio!B99+[3]julio!B100+[3]agosto!B110+[3]sept.!B81+[3]oct.!B82+[3]nov.!B110+[3]dic.!B101</f>
        <v>1300</v>
      </c>
      <c r="C80" s="160">
        <f>+[3]enero!C83+[3]feb.!C83+[3]marzo!C83+[3]abril!C82+[3]mayo!C110+[3]junio!C99+[3]julio!C100+[3]agosto!C110+[3]sept.!C81+[3]oct.!C82+[3]nov.!C110+[3]dic.!C101</f>
        <v>36656</v>
      </c>
      <c r="D80" s="160">
        <f>+[3]enero!D83+[3]feb.!D83+[3]marzo!D83+[3]abril!D82+[3]mayo!D110+[3]junio!D99+[3]julio!D100+[3]agosto!D110+[3]sept.!D81+[3]oct.!D82+[3]nov.!D110+[3]dic.!D101</f>
        <v>517</v>
      </c>
      <c r="E80" s="160">
        <f>+[3]enero!E83+[3]feb.!E83+[3]marzo!E83+[3]abril!E82+[3]mayo!E110+[3]junio!E99+[3]julio!E100+[3]agosto!E110+[3]sept.!E81+[3]oct.!E82+[3]nov.!E110+[3]dic.!E101</f>
        <v>4017</v>
      </c>
      <c r="F80" s="160">
        <f>+[3]enero!F83+[3]feb.!F83+[3]marzo!F83+[3]abril!F82+[3]mayo!F110+[3]junio!F99+[3]julio!F100+[3]agosto!F110+[3]sept.!F81+[3]oct.!F82+[3]nov.!F110+[3]dic.!F101</f>
        <v>34881</v>
      </c>
      <c r="G80" s="160">
        <f>+[3]enero!G83+[3]feb.!G83+[3]marzo!G83+[3]abril!G82+[3]mayo!G110+[3]junio!G99+[3]julio!G100+[3]agosto!G110+[3]sept.!G81+[3]oct.!G82+[3]nov.!G110+[3]dic.!G101</f>
        <v>1640</v>
      </c>
      <c r="H80" s="160">
        <f>+[3]enero!H83+[3]feb.!H83+[3]marzo!H83+[3]abril!H82+[3]mayo!H110+[3]junio!H99+[3]julio!H100+[3]agosto!H110+[3]sept.!H81+[3]oct.!H82+[3]nov.!H110+[3]dic.!H101</f>
        <v>17</v>
      </c>
      <c r="I80" s="160">
        <f>+[3]enero!I83+[3]feb.!I83+[3]marzo!I83+[3]abril!I82+[3]mayo!I110+[3]junio!I99+[3]julio!I100+[3]agosto!I110+[3]sept.!I81+[3]oct.!I82+[3]nov.!I110+[3]dic.!I101</f>
        <v>5246</v>
      </c>
      <c r="J80" s="160">
        <f t="shared" si="2"/>
        <v>84274</v>
      </c>
    </row>
    <row r="81" spans="1:10" ht="20.100000000000001" customHeight="1" x14ac:dyDescent="0.2">
      <c r="A81" s="161" t="s">
        <v>160</v>
      </c>
      <c r="B81" s="160">
        <f>+[3]enero!B84+[3]feb.!B84+[3]marzo!B84+[3]abril!B83+[3]mayo!B111+[3]junio!B100+[3]julio!B101+[3]agosto!B111+[3]sept.!B82+[3]oct.!B83+[3]nov.!B111+[3]dic.!B102</f>
        <v>15083</v>
      </c>
      <c r="C81" s="160">
        <f>+[3]enero!C84+[3]feb.!C84+[3]marzo!C84+[3]abril!C83+[3]mayo!C111+[3]junio!C100+[3]julio!C101+[3]agosto!C111+[3]sept.!C82+[3]oct.!C83+[3]nov.!C111+[3]dic.!C102</f>
        <v>15697</v>
      </c>
      <c r="D81" s="160">
        <f>+[3]enero!D84+[3]feb.!D84+[3]marzo!D84+[3]abril!D83+[3]mayo!D111+[3]junio!D100+[3]julio!D101+[3]agosto!D111+[3]sept.!D82+[3]oct.!D83+[3]nov.!D111+[3]dic.!D102</f>
        <v>33796</v>
      </c>
      <c r="E81" s="160">
        <f>+[3]enero!E84+[3]feb.!E84+[3]marzo!E84+[3]abril!E83+[3]mayo!E111+[3]junio!E100+[3]julio!E101+[3]agosto!E111+[3]sept.!E82+[3]oct.!E83+[3]nov.!E111+[3]dic.!E102</f>
        <v>10327</v>
      </c>
      <c r="F81" s="160">
        <f>+[3]enero!F84+[3]feb.!F84+[3]marzo!F84+[3]abril!F83+[3]mayo!F111+[3]junio!F100+[3]julio!F101+[3]agosto!F111+[3]sept.!F82+[3]oct.!F83+[3]nov.!F111+[3]dic.!F102</f>
        <v>4593</v>
      </c>
      <c r="G81" s="160">
        <f>+[3]enero!G84+[3]feb.!G84+[3]marzo!G84+[3]abril!G83+[3]mayo!G111+[3]junio!G100+[3]julio!G101+[3]agosto!G111+[3]sept.!G82+[3]oct.!G83+[3]nov.!G111+[3]dic.!G102</f>
        <v>27920</v>
      </c>
      <c r="H81" s="160">
        <f>+[3]enero!H84+[3]feb.!H84+[3]marzo!H84+[3]abril!H83+[3]mayo!H111+[3]junio!H100+[3]julio!H101+[3]agosto!H111+[3]sept.!H82+[3]oct.!H83+[3]nov.!H111+[3]dic.!H102</f>
        <v>6731</v>
      </c>
      <c r="I81" s="160">
        <f>+[3]enero!I84+[3]feb.!I84+[3]marzo!I84+[3]abril!I83+[3]mayo!I111+[3]junio!I100+[3]julio!I101+[3]agosto!I111+[3]sept.!I82+[3]oct.!I83+[3]nov.!I111+[3]dic.!I102</f>
        <v>1257</v>
      </c>
      <c r="J81" s="160">
        <f t="shared" si="2"/>
        <v>115404</v>
      </c>
    </row>
    <row r="82" spans="1:10" ht="20.100000000000001" customHeight="1" x14ac:dyDescent="0.2">
      <c r="A82" s="161" t="s">
        <v>161</v>
      </c>
      <c r="B82" s="160">
        <f>+[3]enero!B85+[3]feb.!B85+[3]marzo!B85+[3]abril!B84+[3]mayo!B112+[3]junio!B101+[3]julio!B102+[3]agosto!B112+[3]sept.!B83+[3]oct.!B84+[3]nov.!B112+[3]dic.!B103</f>
        <v>2302</v>
      </c>
      <c r="C82" s="160">
        <f>+[3]enero!C85+[3]feb.!C85+[3]marzo!C85+[3]abril!C84+[3]mayo!C112+[3]junio!C101+[3]julio!C102+[3]agosto!C112+[3]sept.!C83+[3]oct.!C84+[3]nov.!C112+[3]dic.!C103</f>
        <v>68</v>
      </c>
      <c r="D82" s="160">
        <f>+[3]enero!D85+[3]feb.!D85+[3]marzo!D85+[3]abril!D84+[3]mayo!D112+[3]junio!D101+[3]julio!D102+[3]agosto!D112+[3]sept.!D83+[3]oct.!D84+[3]nov.!D112+[3]dic.!D103</f>
        <v>26265</v>
      </c>
      <c r="E82" s="160">
        <f>+[3]enero!E85+[3]feb.!E85+[3]marzo!E85+[3]abril!E84+[3]mayo!E112+[3]junio!E101+[3]julio!E102+[3]agosto!E112+[3]sept.!E83+[3]oct.!E84+[3]nov.!E112+[3]dic.!E103</f>
        <v>0</v>
      </c>
      <c r="F82" s="160">
        <f>+[3]enero!F85+[3]feb.!F85+[3]marzo!F85+[3]abril!F84+[3]mayo!F112+[3]junio!F101+[3]julio!F102+[3]agosto!F112+[3]sept.!F83+[3]oct.!F84+[3]nov.!F112+[3]dic.!F103</f>
        <v>0</v>
      </c>
      <c r="G82" s="160">
        <f>+[3]enero!G85+[3]feb.!G85+[3]marzo!G85+[3]abril!G84+[3]mayo!G112+[3]junio!G101+[3]julio!G102+[3]agosto!G112+[3]sept.!G83+[3]oct.!G84+[3]nov.!G112+[3]dic.!G103</f>
        <v>7334</v>
      </c>
      <c r="H82" s="160">
        <f>+[3]enero!H85+[3]feb.!H85+[3]marzo!H85+[3]abril!H84+[3]mayo!H112+[3]junio!H101+[3]julio!H102+[3]agosto!H112+[3]sept.!H83+[3]oct.!H84+[3]nov.!H112+[3]dic.!H103</f>
        <v>5341</v>
      </c>
      <c r="I82" s="160">
        <f>+[3]enero!I85+[3]feb.!I85+[3]marzo!I85+[3]abril!I84+[3]mayo!I112+[3]junio!I101+[3]julio!I102+[3]agosto!I112+[3]sept.!I83+[3]oct.!I84+[3]nov.!I112+[3]dic.!I103</f>
        <v>1825</v>
      </c>
      <c r="J82" s="160">
        <f t="shared" si="2"/>
        <v>43135</v>
      </c>
    </row>
    <row r="83" spans="1:10" ht="20.100000000000001" customHeight="1" x14ac:dyDescent="0.2">
      <c r="A83" s="161" t="s">
        <v>162</v>
      </c>
      <c r="B83" s="160">
        <f>+[3]enero!B86+[3]feb.!B86+[3]marzo!B86+[3]abril!B85+[3]mayo!B113+[3]junio!B102+[3]julio!B103+[3]agosto!B113+[3]sept.!B84+[3]oct.!B85+[3]nov.!B113+[3]dic.!B104</f>
        <v>43103</v>
      </c>
      <c r="C83" s="160">
        <f>+[3]enero!C86+[3]feb.!C86+[3]marzo!C86+[3]abril!C85+[3]mayo!C113+[3]junio!C102+[3]julio!C103+[3]agosto!C113+[3]sept.!C84+[3]oct.!C85+[3]nov.!C113+[3]dic.!C104</f>
        <v>74522</v>
      </c>
      <c r="D83" s="160">
        <f>+[3]enero!D86+[3]feb.!D86+[3]marzo!D86+[3]abril!D85+[3]mayo!D113+[3]junio!D102+[3]julio!D103+[3]agosto!D113+[3]sept.!D84+[3]oct.!D85+[3]nov.!D113+[3]dic.!D104</f>
        <v>2111</v>
      </c>
      <c r="E83" s="160">
        <f>+[3]enero!E86+[3]feb.!E86+[3]marzo!E86+[3]abril!E85+[3]mayo!E113+[3]junio!E102+[3]julio!E103+[3]agosto!E113+[3]sept.!E84+[3]oct.!E85+[3]nov.!E113+[3]dic.!E104</f>
        <v>18440</v>
      </c>
      <c r="F83" s="160">
        <f>+[3]enero!F86+[3]feb.!F86+[3]marzo!F86+[3]abril!F85+[3]mayo!F113+[3]junio!F102+[3]julio!F103+[3]agosto!F113+[3]sept.!F84+[3]oct.!F85+[3]nov.!F113+[3]dic.!F104</f>
        <v>96608</v>
      </c>
      <c r="G83" s="160">
        <f>+[3]enero!G86+[3]feb.!G86+[3]marzo!G86+[3]abril!G85+[3]mayo!G113+[3]junio!G102+[3]julio!G103+[3]agosto!G113+[3]sept.!G84+[3]oct.!G85+[3]nov.!G113+[3]dic.!G104</f>
        <v>22114</v>
      </c>
      <c r="H83" s="160">
        <f>+[3]enero!H86+[3]feb.!H86+[3]marzo!H86+[3]abril!H85+[3]mayo!H113+[3]junio!H102+[3]julio!H103+[3]agosto!H113+[3]sept.!H84+[3]oct.!H85+[3]nov.!H113+[3]dic.!H104</f>
        <v>1160</v>
      </c>
      <c r="I83" s="160">
        <f>+[3]enero!I86+[3]feb.!I86+[3]marzo!I86+[3]abril!I85+[3]mayo!I113+[3]junio!I102+[3]julio!I103+[3]agosto!I113+[3]sept.!I84+[3]oct.!I85+[3]nov.!I113+[3]dic.!I104</f>
        <v>53022</v>
      </c>
      <c r="J83" s="160">
        <f t="shared" si="2"/>
        <v>311080</v>
      </c>
    </row>
    <row r="84" spans="1:10" ht="20.100000000000001" customHeight="1" x14ac:dyDescent="0.2">
      <c r="A84" s="161" t="s">
        <v>163</v>
      </c>
      <c r="B84" s="160">
        <f>+[3]enero!B87+[3]feb.!B87+[3]marzo!B87+[3]abril!B86+[3]mayo!B114+[3]junio!B103+[3]julio!B104+[3]agosto!B114+[3]sept.!B85+[3]oct.!B86+[3]nov.!B114+[3]dic.!B105</f>
        <v>14687</v>
      </c>
      <c r="C84" s="160">
        <f>+[3]enero!C87+[3]feb.!C87+[3]marzo!C87+[3]abril!C86+[3]mayo!C114+[3]junio!C103+[3]julio!C104+[3]agosto!C114+[3]sept.!C85+[3]oct.!C86+[3]nov.!C114+[3]dic.!C105</f>
        <v>84679</v>
      </c>
      <c r="D84" s="160">
        <f>+[3]enero!D87+[3]feb.!D87+[3]marzo!D87+[3]abril!D86+[3]mayo!D114+[3]junio!D103+[3]julio!D104+[3]agosto!D114+[3]sept.!D85+[3]oct.!D86+[3]nov.!D114+[3]dic.!D105</f>
        <v>153</v>
      </c>
      <c r="E84" s="160">
        <f>+[3]enero!E87+[3]feb.!E87+[3]marzo!E87+[3]abril!E86+[3]mayo!E114+[3]junio!E103+[3]julio!E104+[3]agosto!E114+[3]sept.!E85+[3]oct.!E86+[3]nov.!E114+[3]dic.!E105</f>
        <v>292</v>
      </c>
      <c r="F84" s="160">
        <f>+[3]enero!F87+[3]feb.!F87+[3]marzo!F87+[3]abril!F86+[3]mayo!F114+[3]junio!F103+[3]julio!F104+[3]agosto!F114+[3]sept.!F85+[3]oct.!F86+[3]nov.!F114+[3]dic.!F105</f>
        <v>3093</v>
      </c>
      <c r="G84" s="160">
        <f>+[3]enero!G87+[3]feb.!G87+[3]marzo!G87+[3]abril!G86+[3]mayo!G114+[3]junio!G103+[3]julio!G104+[3]agosto!G114+[3]sept.!G85+[3]oct.!G86+[3]nov.!G114+[3]dic.!G105</f>
        <v>0</v>
      </c>
      <c r="H84" s="160">
        <f>+[3]enero!H87+[3]feb.!H87+[3]marzo!H87+[3]abril!H86+[3]mayo!H114+[3]junio!H103+[3]julio!H104+[3]agosto!H114+[3]sept.!H85+[3]oct.!H86+[3]nov.!H114+[3]dic.!H105</f>
        <v>2</v>
      </c>
      <c r="I84" s="160">
        <f>+[3]enero!I87+[3]feb.!I87+[3]marzo!I87+[3]abril!I86+[3]mayo!I114+[3]junio!I103+[3]julio!I104+[3]agosto!I114+[3]sept.!I85+[3]oct.!I86+[3]nov.!I114+[3]dic.!I105</f>
        <v>929</v>
      </c>
      <c r="J84" s="160">
        <f t="shared" si="2"/>
        <v>103835</v>
      </c>
    </row>
    <row r="85" spans="1:10" ht="20.100000000000001" customHeight="1" x14ac:dyDescent="0.2">
      <c r="A85" s="161" t="s">
        <v>164</v>
      </c>
      <c r="B85" s="160">
        <f>+[3]enero!B88+[3]feb.!B88+[3]marzo!B88+[3]abril!B87+[3]mayo!B115+[3]junio!B104+[3]julio!B105+[3]agosto!B115+[3]sept.!B86+[3]oct.!B87+[3]nov.!B115+[3]dic.!B106</f>
        <v>1150</v>
      </c>
      <c r="C85" s="160">
        <f>+[3]enero!C88+[3]feb.!C88+[3]marzo!C88+[3]abril!C87+[3]mayo!C115+[3]junio!C104+[3]julio!C105+[3]agosto!C115+[3]sept.!C86+[3]oct.!C87+[3]nov.!C115+[3]dic.!C106</f>
        <v>622</v>
      </c>
      <c r="D85" s="160">
        <f>+[3]enero!D88+[3]feb.!D88+[3]marzo!D88+[3]abril!D87+[3]mayo!D115+[3]junio!D104+[3]julio!D105+[3]agosto!D115+[3]sept.!D86+[3]oct.!D87+[3]nov.!D115+[3]dic.!D106</f>
        <v>0</v>
      </c>
      <c r="E85" s="160">
        <f>+[3]enero!E88+[3]feb.!E88+[3]marzo!E88+[3]abril!E87+[3]mayo!E115+[3]junio!E104+[3]julio!E105+[3]agosto!E115+[3]sept.!E86+[3]oct.!E87+[3]nov.!E115+[3]dic.!E106</f>
        <v>0</v>
      </c>
      <c r="F85" s="160">
        <f>+[3]enero!F88+[3]feb.!F88+[3]marzo!F88+[3]abril!F87+[3]mayo!F115+[3]junio!F104+[3]julio!F105+[3]agosto!F115+[3]sept.!F86+[3]oct.!F87+[3]nov.!F115+[3]dic.!F106</f>
        <v>32480</v>
      </c>
      <c r="G85" s="160">
        <f>+[3]enero!G88+[3]feb.!G88+[3]marzo!G88+[3]abril!G87+[3]mayo!G115+[3]junio!G104+[3]julio!G105+[3]agosto!G115+[3]sept.!G86+[3]oct.!G87+[3]nov.!G115+[3]dic.!G106</f>
        <v>12817</v>
      </c>
      <c r="H85" s="160">
        <f>+[3]enero!H88+[3]feb.!H88+[3]marzo!H88+[3]abril!H87+[3]mayo!H115+[3]junio!H104+[3]julio!H105+[3]agosto!H115+[3]sept.!H86+[3]oct.!H87+[3]nov.!H115+[3]dic.!H106</f>
        <v>46</v>
      </c>
      <c r="I85" s="160">
        <f>+[3]enero!I88+[3]feb.!I88+[3]marzo!I88+[3]abril!I87+[3]mayo!I115+[3]junio!I104+[3]julio!I105+[3]agosto!I115+[3]sept.!I86+[3]oct.!I87+[3]nov.!I115+[3]dic.!I106</f>
        <v>5586</v>
      </c>
      <c r="J85" s="160">
        <f t="shared" si="2"/>
        <v>52701</v>
      </c>
    </row>
    <row r="86" spans="1:10" ht="20.100000000000001" customHeight="1" x14ac:dyDescent="0.2">
      <c r="A86" s="161" t="s">
        <v>165</v>
      </c>
      <c r="B86" s="160">
        <f>+[3]enero!B89+[3]feb.!B89+[3]marzo!B89+[3]abril!B88+[3]mayo!B116+[3]junio!B105+[3]julio!B106+[3]agosto!B116+[3]sept.!B87+[3]oct.!B88+[3]nov.!B116+[3]dic.!B107</f>
        <v>438816</v>
      </c>
      <c r="C86" s="160">
        <f>+[3]enero!C89+[3]feb.!C89+[3]marzo!C89+[3]abril!C88+[3]mayo!C116+[3]junio!C105+[3]julio!C106+[3]agosto!C116+[3]sept.!C87+[3]oct.!C88+[3]nov.!C116+[3]dic.!C107</f>
        <v>102474</v>
      </c>
      <c r="D86" s="160">
        <f>+[3]enero!D89+[3]feb.!D89+[3]marzo!D89+[3]abril!D88+[3]mayo!D116+[3]junio!D105+[3]julio!D106+[3]agosto!D116+[3]sept.!D87+[3]oct.!D88+[3]nov.!D116+[3]dic.!D107</f>
        <v>960536</v>
      </c>
      <c r="E86" s="160">
        <f>+[3]enero!E89+[3]feb.!E89+[3]marzo!E89+[3]abril!E88+[3]mayo!E116+[3]junio!E105+[3]julio!E106+[3]agosto!E116+[3]sept.!E87+[3]oct.!E88+[3]nov.!E116+[3]dic.!E107</f>
        <v>69887</v>
      </c>
      <c r="F86" s="160">
        <f>+[3]enero!F89+[3]feb.!F89+[3]marzo!F89+[3]abril!F88+[3]mayo!F116+[3]junio!F105+[3]julio!F106+[3]agosto!F116+[3]sept.!F87+[3]oct.!F88+[3]nov.!F116+[3]dic.!F107</f>
        <v>316654</v>
      </c>
      <c r="G86" s="160">
        <f>+[3]enero!G89+[3]feb.!G89+[3]marzo!G89+[3]abril!G88+[3]mayo!G116+[3]junio!G105+[3]julio!G106+[3]agosto!G116+[3]sept.!G87+[3]oct.!G88+[3]nov.!G116+[3]dic.!G107</f>
        <v>949849</v>
      </c>
      <c r="H86" s="160">
        <f>+[3]enero!H89+[3]feb.!H89+[3]marzo!H89+[3]abril!H88+[3]mayo!H116+[3]junio!H105+[3]julio!H106+[3]agosto!H116+[3]sept.!H87+[3]oct.!H88+[3]nov.!H116+[3]dic.!H107</f>
        <v>183565</v>
      </c>
      <c r="I86" s="160">
        <f>+[3]enero!I89+[3]feb.!I89+[3]marzo!I89+[3]abril!I88+[3]mayo!I116+[3]junio!I105+[3]julio!I106+[3]agosto!I116+[3]sept.!I87+[3]oct.!I88+[3]nov.!I116+[3]dic.!I107</f>
        <v>4129</v>
      </c>
      <c r="J86" s="160">
        <f t="shared" si="2"/>
        <v>3025910</v>
      </c>
    </row>
    <row r="87" spans="1:10" ht="20.100000000000001" customHeight="1" x14ac:dyDescent="0.2">
      <c r="A87" s="161" t="s">
        <v>166</v>
      </c>
      <c r="B87" s="160">
        <f>+[3]enero!B90+[3]feb.!B90+[3]marzo!B90+[3]abril!B89+[3]mayo!B117+[3]junio!B106+[3]julio!B107+[3]agosto!B117+[3]sept.!B88+[3]oct.!B89+[3]nov.!B117+[3]dic.!B108</f>
        <v>1593679</v>
      </c>
      <c r="C87" s="160">
        <f>+[3]enero!C90+[3]feb.!C90+[3]marzo!C90+[3]abril!C89+[3]mayo!C117+[3]junio!C106+[3]julio!C107+[3]agosto!C117+[3]sept.!C88+[3]oct.!C89+[3]nov.!C117+[3]dic.!C108</f>
        <v>1532003</v>
      </c>
      <c r="D87" s="160">
        <f>+[3]enero!D90+[3]feb.!D90+[3]marzo!D90+[3]abril!D89+[3]mayo!D117+[3]junio!D106+[3]julio!D107+[3]agosto!D117+[3]sept.!D88+[3]oct.!D89+[3]nov.!D117+[3]dic.!D108</f>
        <v>148647</v>
      </c>
      <c r="E87" s="160">
        <f>+[3]enero!E90+[3]feb.!E90+[3]marzo!E90+[3]abril!E89+[3]mayo!E117+[3]junio!E106+[3]julio!E107+[3]agosto!E117+[3]sept.!E88+[3]oct.!E89+[3]nov.!E117+[3]dic.!E108</f>
        <v>2244764</v>
      </c>
      <c r="F87" s="160">
        <f>+[3]enero!F90+[3]feb.!F90+[3]marzo!F90+[3]abril!F89+[3]mayo!F117+[3]junio!F106+[3]julio!F107+[3]agosto!F117+[3]sept.!F88+[3]oct.!F89+[3]nov.!F117+[3]dic.!F108</f>
        <v>460259</v>
      </c>
      <c r="G87" s="160">
        <f>+[3]enero!G90+[3]feb.!G90+[3]marzo!G90+[3]abril!G89+[3]mayo!G117+[3]junio!G106+[3]julio!G107+[3]agosto!G117+[3]sept.!G88+[3]oct.!G89+[3]nov.!G117+[3]dic.!G108</f>
        <v>1457436</v>
      </c>
      <c r="H87" s="160">
        <f>+[3]enero!H90+[3]feb.!H90+[3]marzo!H90+[3]abril!H89+[3]mayo!H117+[3]junio!H106+[3]julio!H107+[3]agosto!H117+[3]sept.!H88+[3]oct.!H89+[3]nov.!H117+[3]dic.!H108</f>
        <v>321590</v>
      </c>
      <c r="I87" s="160">
        <f>+[3]enero!I90+[3]feb.!I90+[3]marzo!I90+[3]abril!I89+[3]mayo!I117+[3]junio!I106+[3]julio!I107+[3]agosto!I117+[3]sept.!I88+[3]oct.!I89+[3]nov.!I117+[3]dic.!I108</f>
        <v>74069</v>
      </c>
      <c r="J87" s="160">
        <f t="shared" si="2"/>
        <v>7832447</v>
      </c>
    </row>
    <row r="88" spans="1:10" ht="20.100000000000001" customHeight="1" thickBot="1" x14ac:dyDescent="0.25">
      <c r="A88" s="162" t="s">
        <v>206</v>
      </c>
      <c r="B88" s="160">
        <f>+[3]enero!B91+[3]feb.!B91+[3]marzo!B91+[3]abril!B90+[3]mayo!B118+[3]junio!B107+[3]julio!B108+[3]agosto!B118+[3]sept.!B89+[3]oct.!B90+[3]nov.!B118+[3]dic.!B109</f>
        <v>0</v>
      </c>
      <c r="C88" s="160">
        <f>+[3]enero!C91+[3]feb.!C91+[3]marzo!C91+[3]abril!C90+[3]mayo!C118+[3]junio!C107+[3]julio!C108+[3]agosto!C118+[3]sept.!C89+[3]oct.!C90+[3]nov.!C118+[3]dic.!C109</f>
        <v>0</v>
      </c>
      <c r="D88" s="160">
        <f>+[3]enero!D91+[3]feb.!D91+[3]marzo!D91+[3]abril!D90+[3]mayo!D118+[3]junio!D107+[3]julio!D108+[3]agosto!D118+[3]sept.!D89+[3]oct.!D90+[3]nov.!D118+[3]dic.!D109</f>
        <v>0</v>
      </c>
      <c r="E88" s="160">
        <f>+[3]enero!E91+[3]feb.!E91+[3]marzo!E91+[3]abril!E90+[3]mayo!E118+[3]junio!E107+[3]julio!E108+[3]agosto!E118+[3]sept.!E89+[3]oct.!E90+[3]nov.!E118+[3]dic.!E109</f>
        <v>0</v>
      </c>
      <c r="F88" s="160">
        <f>+[3]enero!F91+[3]feb.!F91+[3]marzo!F91+[3]abril!F90+[3]mayo!F118+[3]junio!F107+[3]julio!F108+[3]agosto!F118+[3]sept.!F89+[3]oct.!F90+[3]nov.!F118+[3]dic.!F109</f>
        <v>0</v>
      </c>
      <c r="G88" s="160">
        <f>+[3]enero!G91+[3]feb.!G91+[3]marzo!G91+[3]abril!G90+[3]mayo!G118+[3]junio!G107+[3]julio!G108+[3]agosto!G118+[3]sept.!G89+[3]oct.!G90+[3]nov.!G118+[3]dic.!G109</f>
        <v>0</v>
      </c>
      <c r="H88" s="160">
        <f>+[3]enero!H91+[3]feb.!H91+[3]marzo!H91+[3]abril!H90+[3]mayo!H118+[3]junio!H107+[3]julio!H108+[3]agosto!H118+[3]sept.!H89+[3]oct.!H90+[3]nov.!H118+[3]dic.!H109</f>
        <v>0</v>
      </c>
      <c r="I88" s="160">
        <f>+[3]enero!I91+[3]feb.!I91+[3]marzo!I91+[3]abril!I90+[3]mayo!I118+[3]junio!I107+[3]julio!I108+[3]agosto!I118+[3]sept.!I89+[3]oct.!I90+[3]nov.!I118+[3]dic.!I109</f>
        <v>0</v>
      </c>
      <c r="J88" s="160">
        <f t="shared" si="2"/>
        <v>0</v>
      </c>
    </row>
    <row r="89" spans="1:10" ht="15" customHeight="1" thickBot="1" x14ac:dyDescent="0.25">
      <c r="A89" s="166" t="s">
        <v>10</v>
      </c>
      <c r="B89" s="167">
        <f>SUM(B54:B88)</f>
        <v>2543906</v>
      </c>
      <c r="C89" s="167">
        <f t="shared" ref="C89:I89" si="3">SUM(C54:C88)</f>
        <v>4184584</v>
      </c>
      <c r="D89" s="167">
        <f t="shared" si="3"/>
        <v>2068245</v>
      </c>
      <c r="E89" s="167">
        <f t="shared" si="3"/>
        <v>3096725</v>
      </c>
      <c r="F89" s="167">
        <f t="shared" si="3"/>
        <v>1403444</v>
      </c>
      <c r="G89" s="167">
        <f t="shared" si="3"/>
        <v>3024383</v>
      </c>
      <c r="H89" s="167">
        <f t="shared" si="3"/>
        <v>1561701</v>
      </c>
      <c r="I89" s="167">
        <f t="shared" si="3"/>
        <v>748102</v>
      </c>
      <c r="J89" s="167">
        <f>SUM(J54:J88)</f>
        <v>18631090</v>
      </c>
    </row>
    <row r="90" spans="1:10" x14ac:dyDescent="0.2">
      <c r="A90" s="85"/>
      <c r="B90" s="156"/>
      <c r="C90" s="156"/>
      <c r="D90" s="156"/>
      <c r="E90" s="156"/>
      <c r="F90" s="156"/>
      <c r="G90" s="156"/>
      <c r="H90" s="156"/>
      <c r="I90" s="156"/>
      <c r="J90" s="156"/>
    </row>
    <row r="91" spans="1:10" x14ac:dyDescent="0.2">
      <c r="A91" s="85"/>
      <c r="B91" s="156"/>
      <c r="C91" s="156"/>
      <c r="D91" s="156"/>
      <c r="E91" s="156"/>
      <c r="F91" s="156"/>
      <c r="G91" s="156"/>
      <c r="H91" s="156"/>
      <c r="I91" s="156"/>
      <c r="J91" s="156"/>
    </row>
    <row r="92" spans="1:10" x14ac:dyDescent="0.2">
      <c r="A92" s="85"/>
      <c r="B92" s="156"/>
      <c r="C92" s="156"/>
      <c r="D92" s="156"/>
      <c r="E92" s="156"/>
      <c r="F92" s="156"/>
      <c r="G92" s="156"/>
      <c r="H92" s="156"/>
      <c r="I92" s="156"/>
      <c r="J92" s="156"/>
    </row>
    <row r="93" spans="1:10" x14ac:dyDescent="0.2">
      <c r="A93" s="85"/>
      <c r="B93" s="156"/>
      <c r="C93" s="156"/>
      <c r="D93" s="156"/>
      <c r="E93" s="156"/>
      <c r="F93" s="156"/>
      <c r="G93" s="156"/>
      <c r="H93" s="156"/>
      <c r="I93" s="156"/>
      <c r="J93" s="156"/>
    </row>
    <row r="94" spans="1:10" x14ac:dyDescent="0.2">
      <c r="A94" s="85"/>
      <c r="B94" s="156"/>
      <c r="C94" s="156"/>
      <c r="D94" s="156"/>
      <c r="E94" s="156"/>
      <c r="F94" s="156"/>
      <c r="G94" s="156"/>
      <c r="H94" s="156"/>
      <c r="I94" s="156"/>
      <c r="J94" s="156"/>
    </row>
    <row r="95" spans="1:10" x14ac:dyDescent="0.2">
      <c r="A95" s="85"/>
      <c r="B95" s="156"/>
      <c r="C95" s="156"/>
      <c r="D95" s="156"/>
      <c r="E95" s="156"/>
      <c r="F95" s="156"/>
      <c r="G95" s="156"/>
      <c r="H95" s="156"/>
      <c r="I95" s="156"/>
      <c r="J95" s="156"/>
    </row>
    <row r="96" spans="1:10" ht="15.75" x14ac:dyDescent="0.25">
      <c r="A96" s="87"/>
      <c r="B96" s="124"/>
      <c r="C96" s="124"/>
      <c r="D96" s="124"/>
      <c r="E96" s="124"/>
      <c r="F96" s="124"/>
      <c r="G96" s="124"/>
      <c r="H96" s="124"/>
      <c r="I96" s="124"/>
      <c r="J96" s="124"/>
    </row>
    <row r="97" spans="1:10" ht="15.75" x14ac:dyDescent="0.25">
      <c r="A97" s="240" t="s">
        <v>217</v>
      </c>
      <c r="B97" s="240"/>
      <c r="C97" s="240"/>
      <c r="D97" s="240"/>
      <c r="E97" s="240"/>
      <c r="F97" s="240"/>
      <c r="G97" s="240"/>
      <c r="H97" s="240"/>
      <c r="I97" s="240"/>
      <c r="J97" s="240"/>
    </row>
    <row r="98" spans="1:10" x14ac:dyDescent="0.2">
      <c r="A98" s="85"/>
      <c r="B98" s="156"/>
      <c r="C98" s="156"/>
      <c r="D98" s="156"/>
      <c r="E98" s="156"/>
      <c r="F98" s="156"/>
      <c r="G98" s="156"/>
      <c r="H98" s="156"/>
      <c r="I98" s="156"/>
      <c r="J98" s="156"/>
    </row>
    <row r="99" spans="1:10" ht="13.5" thickBot="1" x14ac:dyDescent="0.25">
      <c r="A99" s="85"/>
      <c r="B99" s="156"/>
      <c r="C99" s="156"/>
      <c r="D99" s="156"/>
      <c r="E99" s="156"/>
      <c r="F99" s="156"/>
      <c r="G99" s="156"/>
      <c r="H99" s="156"/>
      <c r="I99" s="156"/>
      <c r="J99" s="156"/>
    </row>
    <row r="100" spans="1:10" ht="13.5" thickBot="1" x14ac:dyDescent="0.25">
      <c r="A100" s="119" t="s">
        <v>1</v>
      </c>
      <c r="B100" s="120" t="s">
        <v>2</v>
      </c>
      <c r="C100" s="121" t="s">
        <v>3</v>
      </c>
      <c r="D100" s="120" t="s">
        <v>4</v>
      </c>
      <c r="E100" s="121" t="s">
        <v>5</v>
      </c>
      <c r="F100" s="120" t="s">
        <v>6</v>
      </c>
      <c r="G100" s="121" t="s">
        <v>7</v>
      </c>
      <c r="H100" s="120" t="s">
        <v>8</v>
      </c>
      <c r="I100" s="121" t="s">
        <v>9</v>
      </c>
      <c r="J100" s="120" t="s">
        <v>10</v>
      </c>
    </row>
    <row r="101" spans="1:10" ht="20.100000000000001" customHeight="1" x14ac:dyDescent="0.2">
      <c r="A101" s="159" t="s">
        <v>133</v>
      </c>
      <c r="B101" s="160">
        <f>+[3]enero!B107+[3]feb.!B105+[3]marzo!B105+[3]abril!B104+[3]mayo!B159+[3]junio!B136+[3]julio!B139+[3]agosto!B159+[3]sept.!B103+[3]oct.!B103+[3]nov.!B160+[3]dic.!B140</f>
        <v>111092</v>
      </c>
      <c r="C101" s="160">
        <f>+[3]enero!C107+[3]feb.!C105+[3]marzo!C105+[3]abril!C104+[3]mayo!C159+[3]junio!C136+[3]julio!C139+[3]agosto!C159+[3]sept.!C103+[3]oct.!C103+[3]nov.!C160+[3]dic.!C140</f>
        <v>4532741</v>
      </c>
      <c r="D101" s="160">
        <f>+[3]enero!D107+[3]feb.!D105+[3]marzo!D105+[3]abril!D104+[3]mayo!D159+[3]junio!D136+[3]julio!D139+[3]agosto!D159+[3]sept.!D103+[3]oct.!D103+[3]nov.!D160+[3]dic.!D140</f>
        <v>3415652</v>
      </c>
      <c r="E101" s="160">
        <f>+[3]enero!E107+[3]feb.!E105+[3]marzo!E105+[3]abril!E104+[3]mayo!E159+[3]junio!E136+[3]julio!E139+[3]agosto!E159+[3]sept.!E103+[3]oct.!E103+[3]nov.!E160+[3]dic.!E140</f>
        <v>1893662</v>
      </c>
      <c r="F101" s="160">
        <f>+[3]enero!F107+[3]feb.!F105+[3]marzo!F105+[3]abril!F104+[3]mayo!F159+[3]junio!F136+[3]julio!F139+[3]agosto!F159+[3]sept.!F103+[3]oct.!F103+[3]nov.!F160+[3]dic.!F140</f>
        <v>97838</v>
      </c>
      <c r="G101" s="160">
        <f>+[3]enero!G107+[3]feb.!G105+[3]marzo!G105+[3]abril!G104+[3]mayo!G159+[3]junio!G136+[3]julio!G139+[3]agosto!G159+[3]sept.!G103+[3]oct.!G103+[3]nov.!G160+[3]dic.!G140</f>
        <v>1682</v>
      </c>
      <c r="H101" s="160">
        <f>+[3]enero!H107+[3]feb.!H105+[3]marzo!H105+[3]abril!H104+[3]mayo!H159+[3]junio!H136+[3]julio!H139+[3]agosto!H159+[3]sept.!H103+[3]oct.!H103+[3]nov.!H160+[3]dic.!H140</f>
        <v>298238</v>
      </c>
      <c r="I101" s="160">
        <f>+[3]enero!I107+[3]feb.!I105+[3]marzo!I105+[3]abril!I104+[3]mayo!I159+[3]junio!I136+[3]julio!I139+[3]agosto!I159+[3]sept.!I103+[3]oct.!I103+[3]nov.!I160+[3]dic.!I140</f>
        <v>120022</v>
      </c>
      <c r="J101" s="160">
        <f>SUM(B101:I101)</f>
        <v>10470927</v>
      </c>
    </row>
    <row r="102" spans="1:10" ht="20.100000000000001" customHeight="1" x14ac:dyDescent="0.2">
      <c r="A102" s="161" t="s">
        <v>134</v>
      </c>
      <c r="B102" s="160">
        <f>+[3]enero!B108+[3]feb.!B106+[3]marzo!B106+[3]abril!B105+[3]mayo!B160+[3]junio!B137+[3]julio!B140+[3]agosto!B160+[3]sept.!B104+[3]oct.!B104+[3]nov.!B161+[3]dic.!B141</f>
        <v>146316</v>
      </c>
      <c r="C102" s="160">
        <f>+[3]enero!C108+[3]feb.!C106+[3]marzo!C106+[3]abril!C105+[3]mayo!C160+[3]junio!C137+[3]julio!C140+[3]agosto!C160+[3]sept.!C104+[3]oct.!C104+[3]nov.!C161+[3]dic.!C141</f>
        <v>40324</v>
      </c>
      <c r="D102" s="160">
        <f>+[3]enero!D108+[3]feb.!D106+[3]marzo!D106+[3]abril!D105+[3]mayo!D160+[3]junio!D137+[3]julio!D140+[3]agosto!D160+[3]sept.!D104+[3]oct.!D104+[3]nov.!D161+[3]dic.!D141</f>
        <v>56849</v>
      </c>
      <c r="E102" s="160">
        <f>+[3]enero!E108+[3]feb.!E106+[3]marzo!E106+[3]abril!E105+[3]mayo!E160+[3]junio!E137+[3]julio!E140+[3]agosto!E160+[3]sept.!E104+[3]oct.!E104+[3]nov.!E161+[3]dic.!E141</f>
        <v>27189</v>
      </c>
      <c r="F102" s="160">
        <f>+[3]enero!F108+[3]feb.!F106+[3]marzo!F106+[3]abril!F105+[3]mayo!F160+[3]junio!F137+[3]julio!F140+[3]agosto!F160+[3]sept.!F104+[3]oct.!F104+[3]nov.!F161+[3]dic.!F141</f>
        <v>87618</v>
      </c>
      <c r="G102" s="160">
        <f>+[3]enero!G108+[3]feb.!G106+[3]marzo!G106+[3]abril!G105+[3]mayo!G160+[3]junio!G137+[3]julio!G140+[3]agosto!G160+[3]sept.!G104+[3]oct.!G104+[3]nov.!G161+[3]dic.!G141</f>
        <v>60573</v>
      </c>
      <c r="H102" s="160">
        <f>+[3]enero!H108+[3]feb.!H106+[3]marzo!H106+[3]abril!H105+[3]mayo!H160+[3]junio!H137+[3]julio!H140+[3]agosto!H160+[3]sept.!H104+[3]oct.!H104+[3]nov.!H161+[3]dic.!H141</f>
        <v>220159</v>
      </c>
      <c r="I102" s="160">
        <f>+[3]enero!I108+[3]feb.!I106+[3]marzo!I106+[3]abril!I105+[3]mayo!I160+[3]junio!I137+[3]julio!I140+[3]agosto!I160+[3]sept.!I104+[3]oct.!I104+[3]nov.!I161+[3]dic.!I141</f>
        <v>28238</v>
      </c>
      <c r="J102" s="160">
        <f>SUM(B102:I102)</f>
        <v>667266</v>
      </c>
    </row>
    <row r="103" spans="1:10" ht="20.100000000000001" customHeight="1" x14ac:dyDescent="0.2">
      <c r="A103" s="161" t="s">
        <v>135</v>
      </c>
      <c r="B103" s="160">
        <f>+[3]enero!B109+[3]feb.!B107+[3]marzo!B107+[3]abril!B106+[3]mayo!B161+[3]junio!B138+[3]julio!B141+[3]agosto!B161+[3]sept.!B105+[3]oct.!B105+[3]nov.!B162+[3]dic.!B142</f>
        <v>1630</v>
      </c>
      <c r="C103" s="160">
        <f>+[3]enero!C109+[3]feb.!C107+[3]marzo!C107+[3]abril!C106+[3]mayo!C161+[3]junio!C138+[3]julio!C141+[3]agosto!C161+[3]sept.!C105+[3]oct.!C105+[3]nov.!C162+[3]dic.!C142</f>
        <v>1600</v>
      </c>
      <c r="D103" s="160">
        <f>+[3]enero!D109+[3]feb.!D107+[3]marzo!D107+[3]abril!D106+[3]mayo!D161+[3]junio!D138+[3]julio!D141+[3]agosto!D161+[3]sept.!D105+[3]oct.!D105+[3]nov.!D162+[3]dic.!D142</f>
        <v>14031</v>
      </c>
      <c r="E103" s="160">
        <f>+[3]enero!E109+[3]feb.!E107+[3]marzo!E107+[3]abril!E106+[3]mayo!E161+[3]junio!E138+[3]julio!E141+[3]agosto!E161+[3]sept.!E105+[3]oct.!E105+[3]nov.!E162+[3]dic.!E142</f>
        <v>0</v>
      </c>
      <c r="F103" s="160">
        <f>+[3]enero!F109+[3]feb.!F107+[3]marzo!F107+[3]abril!F106+[3]mayo!F161+[3]junio!F138+[3]julio!F141+[3]agosto!F161+[3]sept.!F105+[3]oct.!F105+[3]nov.!F162+[3]dic.!F142</f>
        <v>33</v>
      </c>
      <c r="G103" s="160">
        <f>+[3]enero!G109+[3]feb.!G107+[3]marzo!G107+[3]abril!G106+[3]mayo!G161+[3]junio!G138+[3]julio!G141+[3]agosto!G161+[3]sept.!G105+[3]oct.!G105+[3]nov.!G162+[3]dic.!G142</f>
        <v>94452</v>
      </c>
      <c r="H103" s="160">
        <f>+[3]enero!H109+[3]feb.!H107+[3]marzo!H107+[3]abril!H106+[3]mayo!H161+[3]junio!H138+[3]julio!H141+[3]agosto!H161+[3]sept.!H105+[3]oct.!H105+[3]nov.!H162+[3]dic.!H142</f>
        <v>1860</v>
      </c>
      <c r="I103" s="160">
        <f>+[3]enero!I109+[3]feb.!I107+[3]marzo!I107+[3]abril!I106+[3]mayo!I161+[3]junio!I138+[3]julio!I141+[3]agosto!I161+[3]sept.!I105+[3]oct.!I105+[3]nov.!I162+[3]dic.!I142</f>
        <v>86</v>
      </c>
      <c r="J103" s="160">
        <f t="shared" ref="J103:J135" si="4">SUM(B103:I103)</f>
        <v>113692</v>
      </c>
    </row>
    <row r="104" spans="1:10" ht="20.100000000000001" customHeight="1" x14ac:dyDescent="0.2">
      <c r="A104" s="161" t="s">
        <v>218</v>
      </c>
      <c r="B104" s="160">
        <f>+[3]enero!B110+[3]feb.!B108+[3]marzo!B108+[3]abril!B107+[3]mayo!B162+[3]junio!B139+[3]julio!B142+[3]agosto!B162+[3]sept.!B106+[3]oct.!B106+[3]nov.!B163+[3]dic.!B143</f>
        <v>3779</v>
      </c>
      <c r="C104" s="160">
        <f>+[3]enero!C110+[3]feb.!C108+[3]marzo!C108+[3]abril!C107+[3]mayo!C162+[3]junio!C139+[3]julio!C142+[3]agosto!C162+[3]sept.!C106+[3]oct.!C106+[3]nov.!C163+[3]dic.!C143</f>
        <v>129136</v>
      </c>
      <c r="D104" s="160">
        <f>+[3]enero!D110+[3]feb.!D108+[3]marzo!D108+[3]abril!D107+[3]mayo!D162+[3]junio!D139+[3]julio!D142+[3]agosto!D162+[3]sept.!D106+[3]oct.!D106+[3]nov.!D163+[3]dic.!D143</f>
        <v>1022</v>
      </c>
      <c r="E104" s="160">
        <f>+[3]enero!E110+[3]feb.!E108+[3]marzo!E108+[3]abril!E107+[3]mayo!E162+[3]junio!E139+[3]julio!E142+[3]agosto!E162+[3]sept.!E106+[3]oct.!E106+[3]nov.!E163+[3]dic.!E143</f>
        <v>2629</v>
      </c>
      <c r="F104" s="160">
        <f>+[3]enero!F110+[3]feb.!F108+[3]marzo!F108+[3]abril!F107+[3]mayo!F162+[3]junio!F139+[3]julio!F142+[3]agosto!F162+[3]sept.!F106+[3]oct.!F106+[3]nov.!F163+[3]dic.!F143</f>
        <v>20562</v>
      </c>
      <c r="G104" s="160">
        <f>+[3]enero!G110+[3]feb.!G108+[3]marzo!G108+[3]abril!G107+[3]mayo!G162+[3]junio!G139+[3]julio!G142+[3]agosto!G162+[3]sept.!G106+[3]oct.!G106+[3]nov.!G163+[3]dic.!G143</f>
        <v>29686</v>
      </c>
      <c r="H104" s="160">
        <f>+[3]enero!H110+[3]feb.!H108+[3]marzo!H108+[3]abril!H107+[3]mayo!H162+[3]junio!H139+[3]julio!H142+[3]agosto!H162+[3]sept.!H106+[3]oct.!H106+[3]nov.!H163+[3]dic.!H143</f>
        <v>1470</v>
      </c>
      <c r="I104" s="160">
        <f>+[3]enero!I110+[3]feb.!I108+[3]marzo!I108+[3]abril!I107+[3]mayo!I162+[3]junio!I139+[3]julio!I142+[3]agosto!I162+[3]sept.!I106+[3]oct.!I106+[3]nov.!I163+[3]dic.!I143</f>
        <v>64223</v>
      </c>
      <c r="J104" s="160">
        <f t="shared" si="4"/>
        <v>252507</v>
      </c>
    </row>
    <row r="105" spans="1:10" ht="20.100000000000001" customHeight="1" x14ac:dyDescent="0.2">
      <c r="A105" s="161" t="s">
        <v>137</v>
      </c>
      <c r="B105" s="160">
        <f>+[3]enero!B111+[3]feb.!B109+[3]marzo!B109+[3]abril!B108+[3]mayo!B163+[3]junio!B140+[3]julio!B143+[3]agosto!B163+[3]sept.!B107+[3]oct.!B107+[3]nov.!B164+[3]dic.!B144</f>
        <v>5</v>
      </c>
      <c r="C105" s="160">
        <f>+[3]enero!C111+[3]feb.!C109+[3]marzo!C109+[3]abril!C108+[3]mayo!C163+[3]junio!C140+[3]julio!C143+[3]agosto!C163+[3]sept.!C107+[3]oct.!C107+[3]nov.!C164+[3]dic.!C144</f>
        <v>678</v>
      </c>
      <c r="D105" s="160">
        <f>+[3]enero!D111+[3]feb.!D109+[3]marzo!D109+[3]abril!D108+[3]mayo!D163+[3]junio!D140+[3]julio!D143+[3]agosto!D163+[3]sept.!D107+[3]oct.!D107+[3]nov.!D164+[3]dic.!D144</f>
        <v>14778</v>
      </c>
      <c r="E105" s="160">
        <f>+[3]enero!E111+[3]feb.!E109+[3]marzo!E109+[3]abril!E108+[3]mayo!E163+[3]junio!E140+[3]julio!E143+[3]agosto!E163+[3]sept.!E107+[3]oct.!E107+[3]nov.!E164+[3]dic.!E144</f>
        <v>141</v>
      </c>
      <c r="F105" s="160">
        <f>+[3]enero!F111+[3]feb.!F109+[3]marzo!F109+[3]abril!F108+[3]mayo!F163+[3]junio!F140+[3]julio!F143+[3]agosto!F163+[3]sept.!F107+[3]oct.!F107+[3]nov.!F164+[3]dic.!F144</f>
        <v>549</v>
      </c>
      <c r="G105" s="160">
        <f>+[3]enero!G111+[3]feb.!G109+[3]marzo!G109+[3]abril!G108+[3]mayo!G163+[3]junio!G140+[3]julio!G143+[3]agosto!G163+[3]sept.!G107+[3]oct.!G107+[3]nov.!G164+[3]dic.!G144</f>
        <v>211</v>
      </c>
      <c r="H105" s="160">
        <f>+[3]enero!H111+[3]feb.!H109+[3]marzo!H109+[3]abril!H108+[3]mayo!H163+[3]junio!H140+[3]julio!H143+[3]agosto!H163+[3]sept.!H107+[3]oct.!H107+[3]nov.!H164+[3]dic.!H144</f>
        <v>54328</v>
      </c>
      <c r="I105" s="160">
        <f>+[3]enero!I111+[3]feb.!I109+[3]marzo!I109+[3]abril!I108+[3]mayo!I163+[3]junio!I140+[3]julio!I143+[3]agosto!I163+[3]sept.!I107+[3]oct.!I107+[3]nov.!I164+[3]dic.!I144</f>
        <v>5067</v>
      </c>
      <c r="J105" s="160">
        <f t="shared" si="4"/>
        <v>75757</v>
      </c>
    </row>
    <row r="106" spans="1:10" ht="20.100000000000001" customHeight="1" x14ac:dyDescent="0.2">
      <c r="A106" s="161" t="s">
        <v>138</v>
      </c>
      <c r="B106" s="160">
        <f>+[3]enero!B112+[3]feb.!B110+[3]marzo!B110+[3]abril!B109+[3]mayo!B164+[3]junio!B141+[3]julio!B144+[3]agosto!B164+[3]sept.!B108+[3]oct.!B108+[3]nov.!B165+[3]dic.!B145</f>
        <v>22437</v>
      </c>
      <c r="C106" s="160">
        <f>+[3]enero!C112+[3]feb.!C110+[3]marzo!C110+[3]abril!C109+[3]mayo!C164+[3]junio!C141+[3]julio!C144+[3]agosto!C164+[3]sept.!C108+[3]oct.!C108+[3]nov.!C165+[3]dic.!C145</f>
        <v>6501</v>
      </c>
      <c r="D106" s="160">
        <f>+[3]enero!D112+[3]feb.!D110+[3]marzo!D110+[3]abril!D109+[3]mayo!D164+[3]junio!D141+[3]julio!D144+[3]agosto!D164+[3]sept.!D108+[3]oct.!D108+[3]nov.!D165+[3]dic.!D145</f>
        <v>23580</v>
      </c>
      <c r="E106" s="160">
        <f>+[3]enero!E112+[3]feb.!E110+[3]marzo!E110+[3]abril!E109+[3]mayo!E164+[3]junio!E141+[3]julio!E144+[3]agosto!E164+[3]sept.!E108+[3]oct.!E108+[3]nov.!E165+[3]dic.!E145</f>
        <v>62373</v>
      </c>
      <c r="F106" s="160">
        <f>+[3]enero!F112+[3]feb.!F110+[3]marzo!F110+[3]abril!F109+[3]mayo!F164+[3]junio!F141+[3]julio!F144+[3]agosto!F164+[3]sept.!F108+[3]oct.!F108+[3]nov.!F165+[3]dic.!F145</f>
        <v>35079</v>
      </c>
      <c r="G106" s="160">
        <f>+[3]enero!G112+[3]feb.!G110+[3]marzo!G110+[3]abril!G109+[3]mayo!G164+[3]junio!G141+[3]julio!G144+[3]agosto!G164+[3]sept.!G108+[3]oct.!G108+[3]nov.!G165+[3]dic.!G145</f>
        <v>21391</v>
      </c>
      <c r="H106" s="160">
        <f>+[3]enero!H112+[3]feb.!H110+[3]marzo!H110+[3]abril!H109+[3]mayo!H164+[3]junio!H141+[3]julio!H144+[3]agosto!H164+[3]sept.!H108+[3]oct.!H108+[3]nov.!H165+[3]dic.!H145</f>
        <v>340307</v>
      </c>
      <c r="I106" s="160">
        <f>+[3]enero!I112+[3]feb.!I110+[3]marzo!I110+[3]abril!I109+[3]mayo!I164+[3]junio!I141+[3]julio!I144+[3]agosto!I164+[3]sept.!I108+[3]oct.!I108+[3]nov.!I165+[3]dic.!I145</f>
        <v>40728</v>
      </c>
      <c r="J106" s="160">
        <f t="shared" si="4"/>
        <v>552396</v>
      </c>
    </row>
    <row r="107" spans="1:10" ht="20.100000000000001" customHeight="1" x14ac:dyDescent="0.2">
      <c r="A107" s="161" t="s">
        <v>139</v>
      </c>
      <c r="B107" s="160">
        <f>+[3]enero!B113+[3]feb.!B111+[3]marzo!B111+[3]abril!B110+[3]mayo!B165+[3]junio!B142+[3]julio!B145+[3]agosto!B165+[3]sept.!B109+[3]oct.!B109+[3]nov.!B166+[3]dic.!B146</f>
        <v>5593</v>
      </c>
      <c r="C107" s="160">
        <f>+[3]enero!C113+[3]feb.!C111+[3]marzo!C111+[3]abril!C110+[3]mayo!C165+[3]junio!C142+[3]julio!C145+[3]agosto!C165+[3]sept.!C109+[3]oct.!C109+[3]nov.!C166+[3]dic.!C146</f>
        <v>2590</v>
      </c>
      <c r="D107" s="160">
        <f>+[3]enero!D113+[3]feb.!D111+[3]marzo!D111+[3]abril!D110+[3]mayo!D165+[3]junio!D142+[3]julio!D145+[3]agosto!D165+[3]sept.!D109+[3]oct.!D109+[3]nov.!D166+[3]dic.!D146</f>
        <v>6051</v>
      </c>
      <c r="E107" s="160">
        <f>+[3]enero!E113+[3]feb.!E111+[3]marzo!E111+[3]abril!E110+[3]mayo!E165+[3]junio!E142+[3]julio!E145+[3]agosto!E165+[3]sept.!E109+[3]oct.!E109+[3]nov.!E166+[3]dic.!E146</f>
        <v>2106</v>
      </c>
      <c r="F107" s="160">
        <f>+[3]enero!F113+[3]feb.!F111+[3]marzo!F111+[3]abril!F110+[3]mayo!F165+[3]junio!F142+[3]julio!F145+[3]agosto!F165+[3]sept.!F109+[3]oct.!F109+[3]nov.!F166+[3]dic.!F146</f>
        <v>2285</v>
      </c>
      <c r="G107" s="160">
        <f>+[3]enero!G113+[3]feb.!G111+[3]marzo!G111+[3]abril!G110+[3]mayo!G165+[3]junio!G142+[3]julio!G145+[3]agosto!G165+[3]sept.!G109+[3]oct.!G109+[3]nov.!G166+[3]dic.!G146</f>
        <v>33239</v>
      </c>
      <c r="H107" s="160">
        <f>+[3]enero!H113+[3]feb.!H111+[3]marzo!H111+[3]abril!H110+[3]mayo!H165+[3]junio!H142+[3]julio!H145+[3]agosto!H165+[3]sept.!H109+[3]oct.!H109+[3]nov.!H166+[3]dic.!H146</f>
        <v>27591</v>
      </c>
      <c r="I107" s="160">
        <f>+[3]enero!I113+[3]feb.!I111+[3]marzo!I111+[3]abril!I110+[3]mayo!I165+[3]junio!I142+[3]julio!I145+[3]agosto!I165+[3]sept.!I109+[3]oct.!I109+[3]nov.!I166+[3]dic.!I146</f>
        <v>4532</v>
      </c>
      <c r="J107" s="160">
        <f t="shared" si="4"/>
        <v>83987</v>
      </c>
    </row>
    <row r="108" spans="1:10" ht="20.100000000000001" customHeight="1" x14ac:dyDescent="0.2">
      <c r="A108" s="161" t="s">
        <v>140</v>
      </c>
      <c r="B108" s="160">
        <f>+[3]enero!B114+[3]feb.!B112+[3]marzo!B112+[3]abril!B111+[3]mayo!B166+[3]junio!B143+[3]julio!B146+[3]agosto!B166+[3]sept.!B110+[3]oct.!B110+[3]nov.!B167+[3]dic.!B147</f>
        <v>531</v>
      </c>
      <c r="C108" s="160">
        <f>+[3]enero!C114+[3]feb.!C112+[3]marzo!C112+[3]abril!C111+[3]mayo!C166+[3]junio!C143+[3]julio!C146+[3]agosto!C166+[3]sept.!C110+[3]oct.!C110+[3]nov.!C167+[3]dic.!C147</f>
        <v>108</v>
      </c>
      <c r="D108" s="160">
        <f>+[3]enero!D114+[3]feb.!D112+[3]marzo!D112+[3]abril!D111+[3]mayo!D166+[3]junio!D143+[3]julio!D146+[3]agosto!D166+[3]sept.!D110+[3]oct.!D110+[3]nov.!D167+[3]dic.!D147</f>
        <v>76</v>
      </c>
      <c r="E108" s="160">
        <f>+[3]enero!E114+[3]feb.!E112+[3]marzo!E112+[3]abril!E111+[3]mayo!E166+[3]junio!E143+[3]julio!E146+[3]agosto!E166+[3]sept.!E110+[3]oct.!E110+[3]nov.!E167+[3]dic.!E147</f>
        <v>254</v>
      </c>
      <c r="F108" s="160">
        <f>+[3]enero!F114+[3]feb.!F112+[3]marzo!F112+[3]abril!F111+[3]mayo!F166+[3]junio!F143+[3]julio!F146+[3]agosto!F166+[3]sept.!F110+[3]oct.!F110+[3]nov.!F167+[3]dic.!F147</f>
        <v>890</v>
      </c>
      <c r="G108" s="160">
        <f>+[3]enero!G114+[3]feb.!G112+[3]marzo!G112+[3]abril!G111+[3]mayo!G166+[3]junio!G143+[3]julio!G146+[3]agosto!G166+[3]sept.!G110+[3]oct.!G110+[3]nov.!G167+[3]dic.!G147</f>
        <v>2269</v>
      </c>
      <c r="H108" s="160">
        <f>+[3]enero!H114+[3]feb.!H112+[3]marzo!H112+[3]abril!H111+[3]mayo!H166+[3]junio!H143+[3]julio!H146+[3]agosto!H166+[3]sept.!H110+[3]oct.!H110+[3]nov.!H167+[3]dic.!H147</f>
        <v>6691</v>
      </c>
      <c r="I108" s="160">
        <f>+[3]enero!I114+[3]feb.!I112+[3]marzo!I112+[3]abril!I111+[3]mayo!I166+[3]junio!I143+[3]julio!I146+[3]agosto!I166+[3]sept.!I110+[3]oct.!I110+[3]nov.!I167+[3]dic.!I147</f>
        <v>84</v>
      </c>
      <c r="J108" s="160">
        <f t="shared" si="4"/>
        <v>10903</v>
      </c>
    </row>
    <row r="109" spans="1:10" ht="20.100000000000001" customHeight="1" x14ac:dyDescent="0.2">
      <c r="A109" s="161" t="s">
        <v>141</v>
      </c>
      <c r="B109" s="160">
        <f>+[3]enero!B115+[3]feb.!B113+[3]marzo!B113+[3]abril!B112+[3]mayo!B167+[3]junio!B144+[3]julio!B147+[3]agosto!B167+[3]sept.!B111+[3]oct.!B111+[3]nov.!B168+[3]dic.!B148</f>
        <v>62083</v>
      </c>
      <c r="C109" s="160">
        <f>+[3]enero!C115+[3]feb.!C113+[3]marzo!C113+[3]abril!C112+[3]mayo!C167+[3]junio!C144+[3]julio!C147+[3]agosto!C167+[3]sept.!C111+[3]oct.!C111+[3]nov.!C168+[3]dic.!C148</f>
        <v>2212</v>
      </c>
      <c r="D109" s="160">
        <f>+[3]enero!D115+[3]feb.!D113+[3]marzo!D113+[3]abril!D112+[3]mayo!D167+[3]junio!D144+[3]julio!D147+[3]agosto!D167+[3]sept.!D111+[3]oct.!D111+[3]nov.!D168+[3]dic.!D148</f>
        <v>58287</v>
      </c>
      <c r="E109" s="160">
        <f>+[3]enero!E115+[3]feb.!E113+[3]marzo!E113+[3]abril!E112+[3]mayo!E167+[3]junio!E144+[3]julio!E147+[3]agosto!E167+[3]sept.!E111+[3]oct.!E111+[3]nov.!E168+[3]dic.!E148</f>
        <v>3916</v>
      </c>
      <c r="F109" s="160">
        <f>+[3]enero!F115+[3]feb.!F113+[3]marzo!F113+[3]abril!F112+[3]mayo!F167+[3]junio!F144+[3]julio!F147+[3]agosto!F167+[3]sept.!F111+[3]oct.!F111+[3]nov.!F168+[3]dic.!F148</f>
        <v>43307</v>
      </c>
      <c r="G109" s="160">
        <f>+[3]enero!G115+[3]feb.!G113+[3]marzo!G113+[3]abril!G112+[3]mayo!G167+[3]junio!G144+[3]julio!G147+[3]agosto!G167+[3]sept.!G111+[3]oct.!G111+[3]nov.!G168+[3]dic.!G148</f>
        <v>159007</v>
      </c>
      <c r="H109" s="160">
        <f>+[3]enero!H115+[3]feb.!H113+[3]marzo!H113+[3]abril!H112+[3]mayo!H167+[3]junio!H144+[3]julio!H147+[3]agosto!H167+[3]sept.!H111+[3]oct.!H111+[3]nov.!H168+[3]dic.!H148</f>
        <v>250715</v>
      </c>
      <c r="I109" s="160">
        <f>+[3]enero!I115+[3]feb.!I113+[3]marzo!I113+[3]abril!I112+[3]mayo!I167+[3]junio!I144+[3]julio!I147+[3]agosto!I167+[3]sept.!I111+[3]oct.!I111+[3]nov.!I168+[3]dic.!I148</f>
        <v>5825</v>
      </c>
      <c r="J109" s="160">
        <f t="shared" si="4"/>
        <v>585352</v>
      </c>
    </row>
    <row r="110" spans="1:10" ht="20.100000000000001" customHeight="1" x14ac:dyDescent="0.2">
      <c r="A110" s="161" t="s">
        <v>142</v>
      </c>
      <c r="B110" s="160">
        <f>+[3]enero!B116+[3]feb.!B114+[3]marzo!B114+[3]abril!B113+[3]mayo!B168+[3]junio!B145+[3]julio!B148+[3]agosto!B168+[3]sept.!B112+[3]oct.!B112+[3]nov.!B169+[3]dic.!B149</f>
        <v>103588</v>
      </c>
      <c r="C110" s="160">
        <f>+[3]enero!C116+[3]feb.!C114+[3]marzo!C114+[3]abril!C113+[3]mayo!C168+[3]junio!C145+[3]julio!C148+[3]agosto!C168+[3]sept.!C112+[3]oct.!C112+[3]nov.!C169+[3]dic.!C149</f>
        <v>81669</v>
      </c>
      <c r="D110" s="160">
        <f>+[3]enero!D116+[3]feb.!D114+[3]marzo!D114+[3]abril!D113+[3]mayo!D168+[3]junio!D145+[3]julio!D148+[3]agosto!D168+[3]sept.!D112+[3]oct.!D112+[3]nov.!D169+[3]dic.!D149</f>
        <v>15254</v>
      </c>
      <c r="E110" s="160">
        <f>+[3]enero!E116+[3]feb.!E114+[3]marzo!E114+[3]abril!E113+[3]mayo!E168+[3]junio!E145+[3]julio!E148+[3]agosto!E168+[3]sept.!E112+[3]oct.!E112+[3]nov.!E169+[3]dic.!E149</f>
        <v>137717</v>
      </c>
      <c r="F110" s="160">
        <f>+[3]enero!F116+[3]feb.!F114+[3]marzo!F114+[3]abril!F113+[3]mayo!F168+[3]junio!F145+[3]julio!F148+[3]agosto!F168+[3]sept.!F112+[3]oct.!F112+[3]nov.!F169+[3]dic.!F149</f>
        <v>57362</v>
      </c>
      <c r="G110" s="160">
        <f>+[3]enero!G116+[3]feb.!G114+[3]marzo!G114+[3]abril!G113+[3]mayo!G168+[3]junio!G145+[3]julio!G148+[3]agosto!G168+[3]sept.!G112+[3]oct.!G112+[3]nov.!G169+[3]dic.!G149</f>
        <v>29965</v>
      </c>
      <c r="H110" s="160">
        <f>+[3]enero!H116+[3]feb.!H114+[3]marzo!H114+[3]abril!H113+[3]mayo!H168+[3]junio!H145+[3]julio!H148+[3]agosto!H168+[3]sept.!H112+[3]oct.!H112+[3]nov.!H169+[3]dic.!H149</f>
        <v>271157</v>
      </c>
      <c r="I110" s="160">
        <f>+[3]enero!I116+[3]feb.!I114+[3]marzo!I114+[3]abril!I113+[3]mayo!I168+[3]junio!I145+[3]julio!I148+[3]agosto!I168+[3]sept.!I112+[3]oct.!I112+[3]nov.!I169+[3]dic.!I149</f>
        <v>16291</v>
      </c>
      <c r="J110" s="160">
        <f t="shared" si="4"/>
        <v>713003</v>
      </c>
    </row>
    <row r="111" spans="1:10" ht="20.100000000000001" customHeight="1" x14ac:dyDescent="0.2">
      <c r="A111" s="161" t="s">
        <v>143</v>
      </c>
      <c r="B111" s="160">
        <f>+[3]enero!B117+[3]feb.!B115+[3]marzo!B115+[3]abril!B114+[3]mayo!B169+[3]junio!B146+[3]julio!B149+[3]agosto!B169+[3]sept.!B113+[3]oct.!B113+[3]nov.!B170+[3]dic.!B150</f>
        <v>1974</v>
      </c>
      <c r="C111" s="160">
        <f>+[3]enero!C117+[3]feb.!C115+[3]marzo!C115+[3]abril!C114+[3]mayo!C169+[3]junio!C146+[3]julio!C149+[3]agosto!C169+[3]sept.!C113+[3]oct.!C113+[3]nov.!C170+[3]dic.!C150</f>
        <v>129562</v>
      </c>
      <c r="D111" s="160">
        <f>+[3]enero!D117+[3]feb.!D115+[3]marzo!D115+[3]abril!D114+[3]mayo!D169+[3]junio!D146+[3]julio!D149+[3]agosto!D169+[3]sept.!D113+[3]oct.!D113+[3]nov.!D170+[3]dic.!D150</f>
        <v>320</v>
      </c>
      <c r="E111" s="160">
        <f>+[3]enero!E117+[3]feb.!E115+[3]marzo!E115+[3]abril!E114+[3]mayo!E169+[3]junio!E146+[3]julio!E149+[3]agosto!E169+[3]sept.!E113+[3]oct.!E113+[3]nov.!E170+[3]dic.!E150</f>
        <v>5655</v>
      </c>
      <c r="F111" s="160">
        <f>+[3]enero!F117+[3]feb.!F115+[3]marzo!F115+[3]abril!F114+[3]mayo!F169+[3]junio!F146+[3]julio!F149+[3]agosto!F169+[3]sept.!F113+[3]oct.!F113+[3]nov.!F170+[3]dic.!F150</f>
        <v>111574</v>
      </c>
      <c r="G111" s="160">
        <f>+[3]enero!G117+[3]feb.!G115+[3]marzo!G115+[3]abril!G114+[3]mayo!G169+[3]junio!G146+[3]julio!G149+[3]agosto!G169+[3]sept.!G113+[3]oct.!G113+[3]nov.!G170+[3]dic.!G150</f>
        <v>150026</v>
      </c>
      <c r="H111" s="160">
        <f>+[3]enero!H117+[3]feb.!H115+[3]marzo!H115+[3]abril!H114+[3]mayo!H169+[3]junio!H146+[3]julio!H149+[3]agosto!H169+[3]sept.!H113+[3]oct.!H113+[3]nov.!H170+[3]dic.!H150</f>
        <v>1296</v>
      </c>
      <c r="I111" s="160">
        <f>+[3]enero!I117+[3]feb.!I115+[3]marzo!I115+[3]abril!I114+[3]mayo!I169+[3]junio!I146+[3]julio!I149+[3]agosto!I169+[3]sept.!I113+[3]oct.!I113+[3]nov.!I170+[3]dic.!I150</f>
        <v>85943</v>
      </c>
      <c r="J111" s="160">
        <f t="shared" si="4"/>
        <v>486350</v>
      </c>
    </row>
    <row r="112" spans="1:10" ht="20.100000000000001" customHeight="1" x14ac:dyDescent="0.2">
      <c r="A112" s="161" t="s">
        <v>144</v>
      </c>
      <c r="B112" s="160">
        <f>+[3]enero!B118+[3]feb.!B116+[3]marzo!B116+[3]abril!B115+[3]mayo!B170+[3]junio!B147+[3]julio!B150+[3]agosto!B170+[3]sept.!B114+[3]oct.!B114+[3]nov.!B171+[3]dic.!B151</f>
        <v>0</v>
      </c>
      <c r="C112" s="160">
        <f>+[3]enero!C118+[3]feb.!C116+[3]marzo!C116+[3]abril!C115+[3]mayo!C170+[3]junio!C147+[3]julio!C150+[3]agosto!C170+[3]sept.!C114+[3]oct.!C114+[3]nov.!C171+[3]dic.!C151</f>
        <v>0</v>
      </c>
      <c r="D112" s="160">
        <f>+[3]enero!D118+[3]feb.!D116+[3]marzo!D116+[3]abril!D115+[3]mayo!D170+[3]junio!D147+[3]julio!D150+[3]agosto!D170+[3]sept.!D114+[3]oct.!D114+[3]nov.!D171+[3]dic.!D151</f>
        <v>21294</v>
      </c>
      <c r="E112" s="160">
        <f>+[3]enero!E118+[3]feb.!E116+[3]marzo!E116+[3]abril!E115+[3]mayo!E170+[3]junio!E147+[3]julio!E150+[3]agosto!E170+[3]sept.!E114+[3]oct.!E114+[3]nov.!E171+[3]dic.!E151</f>
        <v>852311</v>
      </c>
      <c r="F112" s="160">
        <f>+[3]enero!F118+[3]feb.!F116+[3]marzo!F116+[3]abril!F115+[3]mayo!F170+[3]junio!F147+[3]julio!F150+[3]agosto!F170+[3]sept.!F114+[3]oct.!F114+[3]nov.!F171+[3]dic.!F151</f>
        <v>87005</v>
      </c>
      <c r="G112" s="160">
        <f>+[3]enero!G118+[3]feb.!G116+[3]marzo!G116+[3]abril!G115+[3]mayo!G170+[3]junio!G147+[3]julio!G150+[3]agosto!G170+[3]sept.!G114+[3]oct.!G114+[3]nov.!G171+[3]dic.!G151</f>
        <v>109713</v>
      </c>
      <c r="H112" s="160">
        <f>+[3]enero!H118+[3]feb.!H116+[3]marzo!H116+[3]abril!H115+[3]mayo!H170+[3]junio!H147+[3]julio!H150+[3]agosto!H170+[3]sept.!H114+[3]oct.!H114+[3]nov.!H171+[3]dic.!H151</f>
        <v>669</v>
      </c>
      <c r="I112" s="160">
        <f>+[3]enero!I118+[3]feb.!I116+[3]marzo!I116+[3]abril!I115+[3]mayo!I170+[3]junio!I147+[3]julio!I150+[3]agosto!I170+[3]sept.!I114+[3]oct.!I114+[3]nov.!I171+[3]dic.!I151</f>
        <v>0</v>
      </c>
      <c r="J112" s="160">
        <f t="shared" si="4"/>
        <v>1070992</v>
      </c>
    </row>
    <row r="113" spans="1:10" ht="20.100000000000001" customHeight="1" x14ac:dyDescent="0.2">
      <c r="A113" s="161" t="s">
        <v>145</v>
      </c>
      <c r="B113" s="160">
        <f>+[3]enero!B119+[3]feb.!B117+[3]marzo!B117+[3]abril!B116+[3]mayo!B171+[3]junio!B148+[3]julio!B151+[3]agosto!B171+[3]sept.!B115+[3]oct.!B115+[3]nov.!B172+[3]dic.!B152</f>
        <v>45843</v>
      </c>
      <c r="C113" s="160">
        <f>+[3]enero!C119+[3]feb.!C117+[3]marzo!C117+[3]abril!C116+[3]mayo!C171+[3]junio!C148+[3]julio!C151+[3]agosto!C171+[3]sept.!C115+[3]oct.!C115+[3]nov.!C172+[3]dic.!C152</f>
        <v>814054</v>
      </c>
      <c r="D113" s="160">
        <f>+[3]enero!D119+[3]feb.!D117+[3]marzo!D117+[3]abril!D116+[3]mayo!D171+[3]junio!D148+[3]julio!D151+[3]agosto!D171+[3]sept.!D115+[3]oct.!D115+[3]nov.!D172+[3]dic.!D152</f>
        <v>9509</v>
      </c>
      <c r="E113" s="160">
        <f>+[3]enero!E119+[3]feb.!E117+[3]marzo!E117+[3]abril!E116+[3]mayo!E171+[3]junio!E148+[3]julio!E151+[3]agosto!E171+[3]sept.!E115+[3]oct.!E115+[3]nov.!E172+[3]dic.!E152</f>
        <v>92735</v>
      </c>
      <c r="F113" s="160">
        <f>+[3]enero!F119+[3]feb.!F117+[3]marzo!F117+[3]abril!F116+[3]mayo!F171+[3]junio!F148+[3]julio!F151+[3]agosto!F171+[3]sept.!F115+[3]oct.!F115+[3]nov.!F172+[3]dic.!F152</f>
        <v>185314</v>
      </c>
      <c r="G113" s="160">
        <f>+[3]enero!G119+[3]feb.!G117+[3]marzo!G117+[3]abril!G116+[3]mayo!G171+[3]junio!G148+[3]julio!G151+[3]agosto!G171+[3]sept.!G115+[3]oct.!G115+[3]nov.!G172+[3]dic.!G152</f>
        <v>114945</v>
      </c>
      <c r="H113" s="160">
        <f>+[3]enero!H119+[3]feb.!H117+[3]marzo!H117+[3]abril!H116+[3]mayo!H171+[3]junio!H148+[3]julio!H151+[3]agosto!H171+[3]sept.!H115+[3]oct.!H115+[3]nov.!H172+[3]dic.!H152</f>
        <v>283</v>
      </c>
      <c r="I113" s="160">
        <f>+[3]enero!I119+[3]feb.!I117+[3]marzo!I117+[3]abril!I116+[3]mayo!I171+[3]junio!I148+[3]julio!I151+[3]agosto!I171+[3]sept.!I115+[3]oct.!I115+[3]nov.!I172+[3]dic.!I152</f>
        <v>47120</v>
      </c>
      <c r="J113" s="160">
        <f t="shared" si="4"/>
        <v>1309803</v>
      </c>
    </row>
    <row r="114" spans="1:10" ht="20.100000000000001" customHeight="1" x14ac:dyDescent="0.2">
      <c r="A114" s="161" t="s">
        <v>146</v>
      </c>
      <c r="B114" s="160">
        <f>+[3]enero!B120+[3]feb.!B118+[3]marzo!B118+[3]abril!B117+[3]mayo!B172+[3]junio!B149+[3]julio!B152+[3]agosto!B172+[3]sept.!B116+[3]oct.!B116+[3]nov.!B173+[3]dic.!B153</f>
        <v>643944</v>
      </c>
      <c r="C114" s="160">
        <f>+[3]enero!C120+[3]feb.!C118+[3]marzo!C118+[3]abril!C117+[3]mayo!C172+[3]junio!C149+[3]julio!C152+[3]agosto!C172+[3]sept.!C116+[3]oct.!C116+[3]nov.!C173+[3]dic.!C153</f>
        <v>163968</v>
      </c>
      <c r="D114" s="160">
        <f>+[3]enero!D120+[3]feb.!D118+[3]marzo!D118+[3]abril!D117+[3]mayo!D172+[3]junio!D149+[3]julio!D152+[3]agosto!D172+[3]sept.!D116+[3]oct.!D116+[3]nov.!D173+[3]dic.!D153</f>
        <v>486751</v>
      </c>
      <c r="E114" s="160">
        <f>+[3]enero!E120+[3]feb.!E118+[3]marzo!E118+[3]abril!E117+[3]mayo!E172+[3]junio!E149+[3]julio!E152+[3]agosto!E172+[3]sept.!E116+[3]oct.!E116+[3]nov.!E173+[3]dic.!E153</f>
        <v>677249</v>
      </c>
      <c r="F114" s="160">
        <f>+[3]enero!F120+[3]feb.!F118+[3]marzo!F118+[3]abril!F117+[3]mayo!F172+[3]junio!F149+[3]julio!F152+[3]agosto!F172+[3]sept.!F116+[3]oct.!F116+[3]nov.!F173+[3]dic.!F153</f>
        <v>328669</v>
      </c>
      <c r="G114" s="160">
        <f>+[3]enero!G120+[3]feb.!G118+[3]marzo!G118+[3]abril!G117+[3]mayo!G172+[3]junio!G149+[3]julio!G152+[3]agosto!G172+[3]sept.!G116+[3]oct.!G116+[3]nov.!G173+[3]dic.!G153</f>
        <v>76216</v>
      </c>
      <c r="H114" s="160">
        <f>+[3]enero!H120+[3]feb.!H118+[3]marzo!H118+[3]abril!H117+[3]mayo!H172+[3]junio!H149+[3]julio!H152+[3]agosto!H172+[3]sept.!H116+[3]oct.!H116+[3]nov.!H173+[3]dic.!H153</f>
        <v>191952</v>
      </c>
      <c r="I114" s="160">
        <f>+[3]enero!I120+[3]feb.!I118+[3]marzo!I118+[3]abril!I117+[3]mayo!I172+[3]junio!I149+[3]julio!I152+[3]agosto!I172+[3]sept.!I116+[3]oct.!I116+[3]nov.!I173+[3]dic.!I153</f>
        <v>82161</v>
      </c>
      <c r="J114" s="160">
        <f t="shared" si="4"/>
        <v>2650910</v>
      </c>
    </row>
    <row r="115" spans="1:10" ht="20.100000000000001" customHeight="1" x14ac:dyDescent="0.2">
      <c r="A115" s="161" t="s">
        <v>147</v>
      </c>
      <c r="B115" s="160">
        <f>+[3]enero!B121+[3]feb.!B119+[3]marzo!B119+[3]abril!B118+[3]mayo!B173+[3]junio!B150+[3]julio!B153+[3]agosto!B173+[3]sept.!B117+[3]oct.!B117+[3]nov.!B174+[3]dic.!B154</f>
        <v>194169</v>
      </c>
      <c r="C115" s="160">
        <f>+[3]enero!C121+[3]feb.!C119+[3]marzo!C119+[3]abril!C118+[3]mayo!C173+[3]junio!C150+[3]julio!C153+[3]agosto!C173+[3]sept.!C117+[3]oct.!C117+[3]nov.!C174+[3]dic.!C154</f>
        <v>10943</v>
      </c>
      <c r="D115" s="160">
        <f>+[3]enero!D121+[3]feb.!D119+[3]marzo!D119+[3]abril!D118+[3]mayo!D173+[3]junio!D150+[3]julio!D153+[3]agosto!D173+[3]sept.!D117+[3]oct.!D117+[3]nov.!D174+[3]dic.!D154</f>
        <v>140862</v>
      </c>
      <c r="E115" s="160">
        <f>+[3]enero!E121+[3]feb.!E119+[3]marzo!E119+[3]abril!E118+[3]mayo!E173+[3]junio!E150+[3]julio!E153+[3]agosto!E173+[3]sept.!E117+[3]oct.!E117+[3]nov.!E174+[3]dic.!E154</f>
        <v>16724</v>
      </c>
      <c r="F115" s="160">
        <f>+[3]enero!F121+[3]feb.!F119+[3]marzo!F119+[3]abril!F118+[3]mayo!F173+[3]junio!F150+[3]julio!F153+[3]agosto!F173+[3]sept.!F117+[3]oct.!F117+[3]nov.!F174+[3]dic.!F154</f>
        <v>108863</v>
      </c>
      <c r="G115" s="160">
        <f>+[3]enero!G121+[3]feb.!G119+[3]marzo!G119+[3]abril!G118+[3]mayo!G173+[3]junio!G150+[3]julio!G153+[3]agosto!G173+[3]sept.!G117+[3]oct.!G117+[3]nov.!G174+[3]dic.!G154</f>
        <v>91309</v>
      </c>
      <c r="H115" s="160">
        <f>+[3]enero!H121+[3]feb.!H119+[3]marzo!H119+[3]abril!H118+[3]mayo!H173+[3]junio!H150+[3]julio!H153+[3]agosto!H173+[3]sept.!H117+[3]oct.!H117+[3]nov.!H174+[3]dic.!H154</f>
        <v>63100</v>
      </c>
      <c r="I115" s="160">
        <f>+[3]enero!I121+[3]feb.!I119+[3]marzo!I119+[3]abril!I118+[3]mayo!I173+[3]junio!I150+[3]julio!I153+[3]agosto!I173+[3]sept.!I117+[3]oct.!I117+[3]nov.!I174+[3]dic.!I154</f>
        <v>7394</v>
      </c>
      <c r="J115" s="160">
        <f t="shared" si="4"/>
        <v>633364</v>
      </c>
    </row>
    <row r="116" spans="1:10" ht="20.100000000000001" customHeight="1" x14ac:dyDescent="0.2">
      <c r="A116" s="161" t="s">
        <v>148</v>
      </c>
      <c r="B116" s="160">
        <f>+[3]enero!B122+[3]feb.!B120+[3]marzo!B120+[3]abril!B119+[3]mayo!B174+[3]junio!B151+[3]julio!B154+[3]agosto!B174+[3]sept.!B118+[3]oct.!B118+[3]nov.!B175+[3]dic.!B155</f>
        <v>265</v>
      </c>
      <c r="C116" s="160">
        <f>+[3]enero!C122+[3]feb.!C120+[3]marzo!C120+[3]abril!C119+[3]mayo!C174+[3]junio!C151+[3]julio!C154+[3]agosto!C174+[3]sept.!C118+[3]oct.!C118+[3]nov.!C175+[3]dic.!C155</f>
        <v>0</v>
      </c>
      <c r="D116" s="160">
        <f>+[3]enero!D122+[3]feb.!D120+[3]marzo!D120+[3]abril!D119+[3]mayo!D174+[3]junio!D151+[3]julio!D154+[3]agosto!D174+[3]sept.!D118+[3]oct.!D118+[3]nov.!D175+[3]dic.!D155</f>
        <v>0</v>
      </c>
      <c r="E116" s="160">
        <f>+[3]enero!E122+[3]feb.!E120+[3]marzo!E120+[3]abril!E119+[3]mayo!E174+[3]junio!E151+[3]julio!E154+[3]agosto!E174+[3]sept.!E118+[3]oct.!E118+[3]nov.!E175+[3]dic.!E155</f>
        <v>146212</v>
      </c>
      <c r="F116" s="160">
        <f>+[3]enero!F122+[3]feb.!F120+[3]marzo!F120+[3]abril!F119+[3]mayo!F174+[3]junio!F151+[3]julio!F154+[3]agosto!F174+[3]sept.!F118+[3]oct.!F118+[3]nov.!F175+[3]dic.!F155</f>
        <v>7140</v>
      </c>
      <c r="G116" s="160">
        <f>+[3]enero!G122+[3]feb.!G120+[3]marzo!G120+[3]abril!G119+[3]mayo!G174+[3]junio!G151+[3]julio!G154+[3]agosto!G174+[3]sept.!G118+[3]oct.!G118+[3]nov.!G175+[3]dic.!G155</f>
        <v>20</v>
      </c>
      <c r="H116" s="160">
        <f>+[3]enero!H122+[3]feb.!H120+[3]marzo!H120+[3]abril!H119+[3]mayo!H174+[3]junio!H151+[3]julio!H154+[3]agosto!H174+[3]sept.!H118+[3]oct.!H118+[3]nov.!H175+[3]dic.!H155</f>
        <v>70</v>
      </c>
      <c r="I116" s="160">
        <f>+[3]enero!I122+[3]feb.!I120+[3]marzo!I120+[3]abril!I119+[3]mayo!I174+[3]junio!I151+[3]julio!I154+[3]agosto!I174+[3]sept.!I118+[3]oct.!I118+[3]nov.!I175+[3]dic.!I155</f>
        <v>0</v>
      </c>
      <c r="J116" s="160">
        <f t="shared" si="4"/>
        <v>153707</v>
      </c>
    </row>
    <row r="117" spans="1:10" ht="20.100000000000001" customHeight="1" x14ac:dyDescent="0.2">
      <c r="A117" s="161" t="s">
        <v>149</v>
      </c>
      <c r="B117" s="160">
        <f>+[3]enero!B123+[3]feb.!B121+[3]marzo!B121+[3]abril!B120+[3]mayo!B175+[3]junio!B152+[3]julio!B155+[3]agosto!B175+[3]sept.!B119+[3]oct.!B119+[3]nov.!B176+[3]dic.!B156</f>
        <v>267383</v>
      </c>
      <c r="C117" s="160">
        <f>+[3]enero!C123+[3]feb.!C121+[3]marzo!C121+[3]abril!C120+[3]mayo!C175+[3]junio!C152+[3]julio!C155+[3]agosto!C175+[3]sept.!C119+[3]oct.!C119+[3]nov.!C176+[3]dic.!C156</f>
        <v>125585</v>
      </c>
      <c r="D117" s="160">
        <f>+[3]enero!D123+[3]feb.!D121+[3]marzo!D121+[3]abril!D120+[3]mayo!D175+[3]junio!D152+[3]julio!D155+[3]agosto!D175+[3]sept.!D119+[3]oct.!D119+[3]nov.!D176+[3]dic.!D156</f>
        <v>22712</v>
      </c>
      <c r="E117" s="160">
        <f>+[3]enero!E123+[3]feb.!E121+[3]marzo!E121+[3]abril!E120+[3]mayo!E175+[3]junio!E152+[3]julio!E155+[3]agosto!E175+[3]sept.!E119+[3]oct.!E119+[3]nov.!E176+[3]dic.!E156</f>
        <v>65474</v>
      </c>
      <c r="F117" s="160">
        <f>+[3]enero!F123+[3]feb.!F121+[3]marzo!F121+[3]abril!F120+[3]mayo!F175+[3]junio!F152+[3]julio!F155+[3]agosto!F175+[3]sept.!F119+[3]oct.!F119+[3]nov.!F176+[3]dic.!F156</f>
        <v>89473</v>
      </c>
      <c r="G117" s="160">
        <f>+[3]enero!G123+[3]feb.!G121+[3]marzo!G121+[3]abril!G120+[3]mayo!G175+[3]junio!G152+[3]julio!G155+[3]agosto!G175+[3]sept.!G119+[3]oct.!G119+[3]nov.!G176+[3]dic.!G156</f>
        <v>34411</v>
      </c>
      <c r="H117" s="160">
        <f>+[3]enero!H123+[3]feb.!H121+[3]marzo!H121+[3]abril!H120+[3]mayo!H175+[3]junio!H152+[3]julio!H155+[3]agosto!H175+[3]sept.!H119+[3]oct.!H119+[3]nov.!H176+[3]dic.!H156</f>
        <v>22960</v>
      </c>
      <c r="I117" s="160">
        <f>+[3]enero!I123+[3]feb.!I121+[3]marzo!I121+[3]abril!I120+[3]mayo!I175+[3]junio!I152+[3]julio!I155+[3]agosto!I175+[3]sept.!I119+[3]oct.!I119+[3]nov.!I176+[3]dic.!I156</f>
        <v>72994</v>
      </c>
      <c r="J117" s="160">
        <f t="shared" si="4"/>
        <v>700992</v>
      </c>
    </row>
    <row r="118" spans="1:10" ht="20.100000000000001" customHeight="1" x14ac:dyDescent="0.2">
      <c r="A118" s="161" t="s">
        <v>150</v>
      </c>
      <c r="B118" s="160">
        <f>+[3]enero!B124+[3]feb.!B122+[3]marzo!B122+[3]abril!B121+[3]mayo!B176+[3]junio!B153+[3]julio!B156+[3]agosto!B176+[3]sept.!B120+[3]oct.!B120+[3]nov.!B177+[3]dic.!B157</f>
        <v>161929</v>
      </c>
      <c r="C118" s="160">
        <f>+[3]enero!C124+[3]feb.!C122+[3]marzo!C122+[3]abril!C121+[3]mayo!C176+[3]junio!C153+[3]julio!C156+[3]agosto!C176+[3]sept.!C120+[3]oct.!C120+[3]nov.!C177+[3]dic.!C157</f>
        <v>2433</v>
      </c>
      <c r="D118" s="160">
        <f>+[3]enero!D124+[3]feb.!D122+[3]marzo!D122+[3]abril!D121+[3]mayo!D176+[3]junio!D153+[3]julio!D156+[3]agosto!D176+[3]sept.!D120+[3]oct.!D120+[3]nov.!D177+[3]dic.!D157</f>
        <v>41085</v>
      </c>
      <c r="E118" s="160">
        <f>+[3]enero!E124+[3]feb.!E122+[3]marzo!E122+[3]abril!E121+[3]mayo!E176+[3]junio!E153+[3]julio!E156+[3]agosto!E176+[3]sept.!E120+[3]oct.!E120+[3]nov.!E177+[3]dic.!E157</f>
        <v>19372</v>
      </c>
      <c r="F118" s="160">
        <f>+[3]enero!F124+[3]feb.!F122+[3]marzo!F122+[3]abril!F121+[3]mayo!F176+[3]junio!F153+[3]julio!F156+[3]agosto!F176+[3]sept.!F120+[3]oct.!F120+[3]nov.!F177+[3]dic.!F157</f>
        <v>48523</v>
      </c>
      <c r="G118" s="160">
        <f>+[3]enero!G124+[3]feb.!G122+[3]marzo!G122+[3]abril!G121+[3]mayo!G176+[3]junio!G153+[3]julio!G156+[3]agosto!G176+[3]sept.!G120+[3]oct.!G120+[3]nov.!G177+[3]dic.!G157</f>
        <v>40569</v>
      </c>
      <c r="H118" s="160">
        <f>+[3]enero!H124+[3]feb.!H122+[3]marzo!H122+[3]abril!H121+[3]mayo!H176+[3]junio!H153+[3]julio!H156+[3]agosto!H176+[3]sept.!H120+[3]oct.!H120+[3]nov.!H177+[3]dic.!H157</f>
        <v>69836</v>
      </c>
      <c r="I118" s="160">
        <f>+[3]enero!I124+[3]feb.!I122+[3]marzo!I122+[3]abril!I121+[3]mayo!I176+[3]junio!I153+[3]julio!I156+[3]agosto!I176+[3]sept.!I120+[3]oct.!I120+[3]nov.!I177+[3]dic.!I157</f>
        <v>644</v>
      </c>
      <c r="J118" s="160">
        <f t="shared" si="4"/>
        <v>384391</v>
      </c>
    </row>
    <row r="119" spans="1:10" ht="20.100000000000001" customHeight="1" x14ac:dyDescent="0.2">
      <c r="A119" s="161" t="s">
        <v>151</v>
      </c>
      <c r="B119" s="160">
        <f>+[3]enero!B125+[3]feb.!B123+[3]marzo!B123+[3]abril!B122+[3]mayo!B177+[3]junio!B154+[3]julio!B157+[3]agosto!B177+[3]sept.!B121+[3]oct.!B121+[3]nov.!B178+[3]dic.!B158</f>
        <v>18373</v>
      </c>
      <c r="C119" s="160">
        <f>+[3]enero!C125+[3]feb.!C123+[3]marzo!C123+[3]abril!C122+[3]mayo!C177+[3]junio!C154+[3]julio!C157+[3]agosto!C177+[3]sept.!C121+[3]oct.!C121+[3]nov.!C178+[3]dic.!C158</f>
        <v>31</v>
      </c>
      <c r="D119" s="160">
        <f>+[3]enero!D125+[3]feb.!D123+[3]marzo!D123+[3]abril!D122+[3]mayo!D177+[3]junio!D154+[3]julio!D157+[3]agosto!D177+[3]sept.!D121+[3]oct.!D121+[3]nov.!D178+[3]dic.!D158</f>
        <v>150474</v>
      </c>
      <c r="E119" s="160">
        <f>+[3]enero!E125+[3]feb.!E123+[3]marzo!E123+[3]abril!E122+[3]mayo!E177+[3]junio!E154+[3]julio!E157+[3]agosto!E177+[3]sept.!E121+[3]oct.!E121+[3]nov.!E178+[3]dic.!E158</f>
        <v>105209</v>
      </c>
      <c r="F119" s="160">
        <f>+[3]enero!F125+[3]feb.!F123+[3]marzo!F123+[3]abril!F122+[3]mayo!F177+[3]junio!F154+[3]julio!F157+[3]agosto!F177+[3]sept.!F121+[3]oct.!F121+[3]nov.!F178+[3]dic.!F158</f>
        <v>326401</v>
      </c>
      <c r="G119" s="160">
        <f>+[3]enero!G125+[3]feb.!G123+[3]marzo!G123+[3]abril!G122+[3]mayo!G177+[3]junio!G154+[3]julio!G157+[3]agosto!G177+[3]sept.!G121+[3]oct.!G121+[3]nov.!G178+[3]dic.!G158</f>
        <v>84513</v>
      </c>
      <c r="H119" s="160">
        <f>+[3]enero!H125+[3]feb.!H123+[3]marzo!H123+[3]abril!H122+[3]mayo!H177+[3]junio!H154+[3]julio!H157+[3]agosto!H177+[3]sept.!H121+[3]oct.!H121+[3]nov.!H178+[3]dic.!H158</f>
        <v>255143</v>
      </c>
      <c r="I119" s="160">
        <f>+[3]enero!I125+[3]feb.!I123+[3]marzo!I123+[3]abril!I122+[3]mayo!I177+[3]junio!I154+[3]julio!I157+[3]agosto!I177+[3]sept.!I121+[3]oct.!I121+[3]nov.!I178+[3]dic.!I158</f>
        <v>169</v>
      </c>
      <c r="J119" s="160">
        <f t="shared" si="4"/>
        <v>940313</v>
      </c>
    </row>
    <row r="120" spans="1:10" ht="20.100000000000001" customHeight="1" x14ac:dyDescent="0.2">
      <c r="A120" s="161" t="s">
        <v>152</v>
      </c>
      <c r="B120" s="160">
        <f>+[3]enero!B126+[3]feb.!B124+[3]marzo!B124+[3]abril!B123+[3]mayo!B178+[3]junio!B155+[3]julio!B158+[3]agosto!B178+[3]sept.!B122+[3]oct.!B122+[3]nov.!B179+[3]dic.!B159</f>
        <v>27954</v>
      </c>
      <c r="C120" s="160">
        <f>+[3]enero!C126+[3]feb.!C124+[3]marzo!C124+[3]abril!C123+[3]mayo!C178+[3]junio!C155+[3]julio!C158+[3]agosto!C178+[3]sept.!C122+[3]oct.!C122+[3]nov.!C179+[3]dic.!C159</f>
        <v>1894</v>
      </c>
      <c r="D120" s="160">
        <f>+[3]enero!D126+[3]feb.!D124+[3]marzo!D124+[3]abril!D123+[3]mayo!D178+[3]junio!D155+[3]julio!D158+[3]agosto!D178+[3]sept.!D122+[3]oct.!D122+[3]nov.!D179+[3]dic.!D159</f>
        <v>46162</v>
      </c>
      <c r="E120" s="160">
        <f>+[3]enero!E126+[3]feb.!E124+[3]marzo!E124+[3]abril!E123+[3]mayo!E178+[3]junio!E155+[3]julio!E158+[3]agosto!E178+[3]sept.!E122+[3]oct.!E122+[3]nov.!E179+[3]dic.!E159</f>
        <v>31704</v>
      </c>
      <c r="F120" s="160">
        <f>+[3]enero!F126+[3]feb.!F124+[3]marzo!F124+[3]abril!F123+[3]mayo!F178+[3]junio!F155+[3]julio!F158+[3]agosto!F178+[3]sept.!F122+[3]oct.!F122+[3]nov.!F179+[3]dic.!F159</f>
        <v>81602</v>
      </c>
      <c r="G120" s="160">
        <f>+[3]enero!G126+[3]feb.!G124+[3]marzo!G124+[3]abril!G123+[3]mayo!G178+[3]junio!G155+[3]julio!G158+[3]agosto!G178+[3]sept.!G122+[3]oct.!G122+[3]nov.!G179+[3]dic.!G159</f>
        <v>9108</v>
      </c>
      <c r="H120" s="160">
        <f>+[3]enero!H126+[3]feb.!H124+[3]marzo!H124+[3]abril!H123+[3]mayo!H178+[3]junio!H155+[3]julio!H158+[3]agosto!H178+[3]sept.!H122+[3]oct.!H122+[3]nov.!H179+[3]dic.!H159</f>
        <v>15435</v>
      </c>
      <c r="I120" s="160">
        <f>+[3]enero!I126+[3]feb.!I124+[3]marzo!I124+[3]abril!I123+[3]mayo!I178+[3]junio!I155+[3]julio!I158+[3]agosto!I178+[3]sept.!I122+[3]oct.!I122+[3]nov.!I179+[3]dic.!I159</f>
        <v>259</v>
      </c>
      <c r="J120" s="160">
        <f t="shared" si="4"/>
        <v>214118</v>
      </c>
    </row>
    <row r="121" spans="1:10" ht="20.100000000000001" customHeight="1" x14ac:dyDescent="0.2">
      <c r="A121" s="161" t="s">
        <v>172</v>
      </c>
      <c r="B121" s="160">
        <f>+[3]enero!B127+[3]feb.!B125+[3]marzo!B125+[3]abril!B124+[3]mayo!B179+[3]junio!B156+[3]julio!B159+[3]agosto!B179+[3]sept.!B123+[3]oct.!B123+[3]nov.!B180+[3]dic.!B160</f>
        <v>294</v>
      </c>
      <c r="C121" s="160">
        <f>+[3]enero!C127+[3]feb.!C125+[3]marzo!C125+[3]abril!C124+[3]mayo!C179+[3]junio!C156+[3]julio!C159+[3]agosto!C179+[3]sept.!C123+[3]oct.!C123+[3]nov.!C180+[3]dic.!C160</f>
        <v>82</v>
      </c>
      <c r="D121" s="160">
        <f>+[3]enero!D127+[3]feb.!D125+[3]marzo!D125+[3]abril!D124+[3]mayo!D179+[3]junio!D156+[3]julio!D159+[3]agosto!D179+[3]sept.!D123+[3]oct.!D123+[3]nov.!D180+[3]dic.!D160</f>
        <v>0</v>
      </c>
      <c r="E121" s="160">
        <f>+[3]enero!E127+[3]feb.!E125+[3]marzo!E125+[3]abril!E124+[3]mayo!E179+[3]junio!E156+[3]julio!E159+[3]agosto!E179+[3]sept.!E123+[3]oct.!E123+[3]nov.!E180+[3]dic.!E160</f>
        <v>14927</v>
      </c>
      <c r="F121" s="160">
        <f>+[3]enero!F127+[3]feb.!F125+[3]marzo!F125+[3]abril!F124+[3]mayo!F179+[3]junio!F156+[3]julio!F159+[3]agosto!F179+[3]sept.!F123+[3]oct.!F123+[3]nov.!F180+[3]dic.!F160</f>
        <v>4408</v>
      </c>
      <c r="G121" s="160">
        <f>+[3]enero!G127+[3]feb.!G125+[3]marzo!G125+[3]abril!G124+[3]mayo!G179+[3]junio!G156+[3]julio!G159+[3]agosto!G179+[3]sept.!G123+[3]oct.!G123+[3]nov.!G180+[3]dic.!G160</f>
        <v>1640</v>
      </c>
      <c r="H121" s="160">
        <f>+[3]enero!H127+[3]feb.!H125+[3]marzo!H125+[3]abril!H124+[3]mayo!H179+[3]junio!H156+[3]julio!H159+[3]agosto!H179+[3]sept.!H123+[3]oct.!H123+[3]nov.!H180+[3]dic.!H160</f>
        <v>133</v>
      </c>
      <c r="I121" s="160">
        <f>+[3]enero!I127+[3]feb.!I125+[3]marzo!I125+[3]abril!I124+[3]mayo!I179+[3]junio!I156+[3]julio!I159+[3]agosto!I179+[3]sept.!I123+[3]oct.!I123+[3]nov.!I180+[3]dic.!I160</f>
        <v>2701</v>
      </c>
      <c r="J121" s="160">
        <f t="shared" si="4"/>
        <v>24185</v>
      </c>
    </row>
    <row r="122" spans="1:10" ht="20.100000000000001" customHeight="1" x14ac:dyDescent="0.2">
      <c r="A122" s="161" t="s">
        <v>173</v>
      </c>
      <c r="B122" s="160">
        <f>+[3]enero!B128+[3]feb.!B126+[3]marzo!B126+[3]abril!B125+[3]mayo!B180+[3]junio!B157+[3]julio!B160+[3]agosto!B180+[3]sept.!B124+[3]oct.!B124+[3]nov.!B181+[3]dic.!B161</f>
        <v>1222</v>
      </c>
      <c r="C122" s="160">
        <f>+[3]enero!C128+[3]feb.!C126+[3]marzo!C126+[3]abril!C125+[3]mayo!C180+[3]junio!C157+[3]julio!C160+[3]agosto!C180+[3]sept.!C124+[3]oct.!C124+[3]nov.!C181+[3]dic.!C161</f>
        <v>3</v>
      </c>
      <c r="D122" s="160">
        <f>+[3]enero!D128+[3]feb.!D126+[3]marzo!D126+[3]abril!D125+[3]mayo!D180+[3]junio!D157+[3]julio!D160+[3]agosto!D180+[3]sept.!D124+[3]oct.!D124+[3]nov.!D181+[3]dic.!D161</f>
        <v>1160</v>
      </c>
      <c r="E122" s="160">
        <f>+[3]enero!E128+[3]feb.!E126+[3]marzo!E126+[3]abril!E125+[3]mayo!E180+[3]junio!E157+[3]julio!E160+[3]agosto!E180+[3]sept.!E124+[3]oct.!E124+[3]nov.!E181+[3]dic.!E161</f>
        <v>21930</v>
      </c>
      <c r="F122" s="160">
        <f>+[3]enero!F128+[3]feb.!F126+[3]marzo!F126+[3]abril!F125+[3]mayo!F180+[3]junio!F157+[3]julio!F160+[3]agosto!F180+[3]sept.!F124+[3]oct.!F124+[3]nov.!F181+[3]dic.!F161</f>
        <v>33221</v>
      </c>
      <c r="G122" s="160">
        <f>+[3]enero!G128+[3]feb.!G126+[3]marzo!G126+[3]abril!G125+[3]mayo!G180+[3]junio!G157+[3]julio!G160+[3]agosto!G180+[3]sept.!G124+[3]oct.!G124+[3]nov.!G181+[3]dic.!G161</f>
        <v>5320</v>
      </c>
      <c r="H122" s="160">
        <f>+[3]enero!H128+[3]feb.!H126+[3]marzo!H126+[3]abril!H125+[3]mayo!H180+[3]junio!H157+[3]julio!H160+[3]agosto!H180+[3]sept.!H124+[3]oct.!H124+[3]nov.!H181+[3]dic.!H161</f>
        <v>1718</v>
      </c>
      <c r="I122" s="160">
        <f>+[3]enero!I128+[3]feb.!I126+[3]marzo!I126+[3]abril!I125+[3]mayo!I180+[3]junio!I157+[3]julio!I160+[3]agosto!I180+[3]sept.!I124+[3]oct.!I124+[3]nov.!I181+[3]dic.!I161</f>
        <v>142</v>
      </c>
      <c r="J122" s="160">
        <f t="shared" si="4"/>
        <v>64716</v>
      </c>
    </row>
    <row r="123" spans="1:10" ht="20.100000000000001" customHeight="1" x14ac:dyDescent="0.2">
      <c r="A123" s="161" t="s">
        <v>155</v>
      </c>
      <c r="B123" s="160">
        <f>+[3]enero!B129+[3]feb.!B127+[3]marzo!B127+[3]abril!B126+[3]mayo!B181+[3]junio!B158+[3]julio!B161+[3]agosto!B181+[3]sept.!B125+[3]oct.!B125+[3]nov.!B182+[3]dic.!B162</f>
        <v>119510</v>
      </c>
      <c r="C123" s="160">
        <f>+[3]enero!C129+[3]feb.!C127+[3]marzo!C127+[3]abril!C126+[3]mayo!C181+[3]junio!C158+[3]julio!C161+[3]agosto!C181+[3]sept.!C125+[3]oct.!C125+[3]nov.!C182+[3]dic.!C162</f>
        <v>883</v>
      </c>
      <c r="D123" s="160">
        <f>+[3]enero!D129+[3]feb.!D127+[3]marzo!D127+[3]abril!D126+[3]mayo!D181+[3]junio!D158+[3]julio!D161+[3]agosto!D181+[3]sept.!D125+[3]oct.!D125+[3]nov.!D182+[3]dic.!D162</f>
        <v>3416</v>
      </c>
      <c r="E123" s="160">
        <f>+[3]enero!E129+[3]feb.!E127+[3]marzo!E127+[3]abril!E126+[3]mayo!E181+[3]junio!E158+[3]julio!E161+[3]agosto!E181+[3]sept.!E125+[3]oct.!E125+[3]nov.!E182+[3]dic.!E162</f>
        <v>26985</v>
      </c>
      <c r="F123" s="160">
        <f>+[3]enero!F129+[3]feb.!F127+[3]marzo!F127+[3]abril!F126+[3]mayo!F181+[3]junio!F158+[3]julio!F161+[3]agosto!F181+[3]sept.!F125+[3]oct.!F125+[3]nov.!F182+[3]dic.!F162</f>
        <v>222450</v>
      </c>
      <c r="G123" s="160">
        <f>+[3]enero!G129+[3]feb.!G127+[3]marzo!G127+[3]abril!G126+[3]mayo!G181+[3]junio!G158+[3]julio!G161+[3]agosto!G181+[3]sept.!G125+[3]oct.!G125+[3]nov.!G182+[3]dic.!G162</f>
        <v>4232</v>
      </c>
      <c r="H123" s="160">
        <f>+[3]enero!H129+[3]feb.!H127+[3]marzo!H127+[3]abril!H126+[3]mayo!H181+[3]junio!H158+[3]julio!H161+[3]agosto!H181+[3]sept.!H125+[3]oct.!H125+[3]nov.!H182+[3]dic.!H162</f>
        <v>2712</v>
      </c>
      <c r="I123" s="160">
        <f>+[3]enero!I129+[3]feb.!I127+[3]marzo!I127+[3]abril!I126+[3]mayo!I181+[3]junio!I158+[3]julio!I161+[3]agosto!I181+[3]sept.!I125+[3]oct.!I125+[3]nov.!I182+[3]dic.!I162</f>
        <v>1543</v>
      </c>
      <c r="J123" s="160">
        <f t="shared" si="4"/>
        <v>381731</v>
      </c>
    </row>
    <row r="124" spans="1:10" ht="20.100000000000001" customHeight="1" x14ac:dyDescent="0.2">
      <c r="A124" s="161" t="s">
        <v>156</v>
      </c>
      <c r="B124" s="160">
        <f>+[3]enero!B130+[3]feb.!B128+[3]marzo!B128+[3]abril!B127+[3]mayo!B182+[3]junio!B159+[3]julio!B162+[3]agosto!B182+[3]sept.!B126+[3]oct.!B126+[3]nov.!B183+[3]dic.!B163</f>
        <v>532000</v>
      </c>
      <c r="C124" s="160">
        <f>+[3]enero!C130+[3]feb.!C128+[3]marzo!C128+[3]abril!C127+[3]mayo!C182+[3]junio!C159+[3]julio!C162+[3]agosto!C182+[3]sept.!C126+[3]oct.!C126+[3]nov.!C183+[3]dic.!C163</f>
        <v>0</v>
      </c>
      <c r="D124" s="160">
        <f>+[3]enero!D130+[3]feb.!D128+[3]marzo!D128+[3]abril!D127+[3]mayo!D182+[3]junio!D159+[3]julio!D162+[3]agosto!D182+[3]sept.!D126+[3]oct.!D126+[3]nov.!D183+[3]dic.!D163</f>
        <v>294000</v>
      </c>
      <c r="E124" s="160">
        <f>+[3]enero!E130+[3]feb.!E128+[3]marzo!E128+[3]abril!E127+[3]mayo!E182+[3]junio!E159+[3]julio!E162+[3]agosto!E182+[3]sept.!E126+[3]oct.!E126+[3]nov.!E183+[3]dic.!E163</f>
        <v>0</v>
      </c>
      <c r="F124" s="160">
        <f>+[3]enero!F130+[3]feb.!F128+[3]marzo!F128+[3]abril!F127+[3]mayo!F182+[3]junio!F159+[3]julio!F162+[3]agosto!F182+[3]sept.!F126+[3]oct.!F126+[3]nov.!F183+[3]dic.!F163</f>
        <v>210000</v>
      </c>
      <c r="G124" s="160">
        <f>+[3]enero!G130+[3]feb.!G128+[3]marzo!G128+[3]abril!G127+[3]mayo!G182+[3]junio!G159+[3]julio!G162+[3]agosto!G182+[3]sept.!G126+[3]oct.!G126+[3]nov.!G183+[3]dic.!G163</f>
        <v>452205</v>
      </c>
      <c r="H124" s="160">
        <f>+[3]enero!H130+[3]feb.!H128+[3]marzo!H128+[3]abril!H127+[3]mayo!H182+[3]junio!H159+[3]julio!H162+[3]agosto!H182+[3]sept.!H126+[3]oct.!H126+[3]nov.!H183+[3]dic.!H163</f>
        <v>1544800</v>
      </c>
      <c r="I124" s="160">
        <f>+[3]enero!I130+[3]feb.!I128+[3]marzo!I128+[3]abril!I127+[3]mayo!I182+[3]junio!I159+[3]julio!I162+[3]agosto!I182+[3]sept.!I126+[3]oct.!I126+[3]nov.!I183+[3]dic.!I163</f>
        <v>0</v>
      </c>
      <c r="J124" s="160">
        <f t="shared" si="4"/>
        <v>3033005</v>
      </c>
    </row>
    <row r="125" spans="1:10" ht="20.100000000000001" customHeight="1" x14ac:dyDescent="0.2">
      <c r="A125" s="161" t="s">
        <v>157</v>
      </c>
      <c r="B125" s="160">
        <f>+[3]enero!B131+[3]feb.!B129+[3]marzo!B129+[3]abril!B128+[3]mayo!B183+[3]junio!B160+[3]julio!B163+[3]agosto!B183+[3]sept.!B127+[3]oct.!B127+[3]nov.!B184+[3]dic.!B164</f>
        <v>456</v>
      </c>
      <c r="C125" s="160">
        <f>+[3]enero!C131+[3]feb.!C129+[3]marzo!C129+[3]abril!C128+[3]mayo!C183+[3]junio!C160+[3]julio!C163+[3]agosto!C183+[3]sept.!C127+[3]oct.!C127+[3]nov.!C184+[3]dic.!C164</f>
        <v>52</v>
      </c>
      <c r="D125" s="160">
        <f>+[3]enero!D131+[3]feb.!D129+[3]marzo!D129+[3]abril!D128+[3]mayo!D183+[3]junio!D160+[3]julio!D163+[3]agosto!D183+[3]sept.!D127+[3]oct.!D127+[3]nov.!D184+[3]dic.!D164</f>
        <v>141</v>
      </c>
      <c r="E125" s="160">
        <f>+[3]enero!E131+[3]feb.!E129+[3]marzo!E129+[3]abril!E128+[3]mayo!E183+[3]junio!E160+[3]julio!E163+[3]agosto!E183+[3]sept.!E127+[3]oct.!E127+[3]nov.!E184+[3]dic.!E164</f>
        <v>384284</v>
      </c>
      <c r="F125" s="160">
        <f>+[3]enero!F131+[3]feb.!F129+[3]marzo!F129+[3]abril!F128+[3]mayo!F183+[3]junio!F160+[3]julio!F163+[3]agosto!F183+[3]sept.!F127+[3]oct.!F127+[3]nov.!F184+[3]dic.!F164</f>
        <v>61975</v>
      </c>
      <c r="G125" s="160">
        <f>+[3]enero!G131+[3]feb.!G129+[3]marzo!G129+[3]abril!G128+[3]mayo!G183+[3]junio!G160+[3]julio!G163+[3]agosto!G183+[3]sept.!G127+[3]oct.!G127+[3]nov.!G184+[3]dic.!G164</f>
        <v>11569</v>
      </c>
      <c r="H125" s="160">
        <f>+[3]enero!H131+[3]feb.!H129+[3]marzo!H129+[3]abril!H128+[3]mayo!H183+[3]junio!H160+[3]julio!H163+[3]agosto!H183+[3]sept.!H127+[3]oct.!H127+[3]nov.!H184+[3]dic.!H164</f>
        <v>359</v>
      </c>
      <c r="I125" s="160">
        <f>+[3]enero!I131+[3]feb.!I129+[3]marzo!I129+[3]abril!I128+[3]mayo!I183+[3]junio!I160+[3]julio!I163+[3]agosto!I183+[3]sept.!I127+[3]oct.!I127+[3]nov.!I184+[3]dic.!I164</f>
        <v>12</v>
      </c>
      <c r="J125" s="160">
        <f t="shared" si="4"/>
        <v>458848</v>
      </c>
    </row>
    <row r="126" spans="1:10" ht="20.100000000000001" customHeight="1" x14ac:dyDescent="0.2">
      <c r="A126" s="161" t="s">
        <v>158</v>
      </c>
      <c r="B126" s="160">
        <f>+[3]enero!B132+[3]feb.!B130+[3]marzo!B130+[3]abril!B129+[3]mayo!B184+[3]junio!B161+[3]julio!B164+[3]agosto!B184+[3]sept.!B128+[3]oct.!B128+[3]nov.!B185+[3]dic.!B165</f>
        <v>213431</v>
      </c>
      <c r="C126" s="160">
        <f>+[3]enero!C132+[3]feb.!C130+[3]marzo!C130+[3]abril!C129+[3]mayo!C184+[3]junio!C161+[3]julio!C164+[3]agosto!C184+[3]sept.!C128+[3]oct.!C128+[3]nov.!C185+[3]dic.!C165</f>
        <v>6483</v>
      </c>
      <c r="D126" s="160">
        <f>+[3]enero!D132+[3]feb.!D130+[3]marzo!D130+[3]abril!D129+[3]mayo!D184+[3]junio!D161+[3]julio!D164+[3]agosto!D184+[3]sept.!D128+[3]oct.!D128+[3]nov.!D185+[3]dic.!D165</f>
        <v>42326</v>
      </c>
      <c r="E126" s="160">
        <f>+[3]enero!E132+[3]feb.!E130+[3]marzo!E130+[3]abril!E129+[3]mayo!E184+[3]junio!E161+[3]julio!E164+[3]agosto!E184+[3]sept.!E128+[3]oct.!E128+[3]nov.!E185+[3]dic.!E165</f>
        <v>2612</v>
      </c>
      <c r="F126" s="160">
        <f>+[3]enero!F132+[3]feb.!F130+[3]marzo!F130+[3]abril!F129+[3]mayo!F184+[3]junio!F161+[3]julio!F164+[3]agosto!F184+[3]sept.!F128+[3]oct.!F128+[3]nov.!F185+[3]dic.!F165</f>
        <v>43350</v>
      </c>
      <c r="G126" s="160">
        <f>+[3]enero!G132+[3]feb.!G130+[3]marzo!G130+[3]abril!G129+[3]mayo!G184+[3]junio!G161+[3]julio!G164+[3]agosto!G184+[3]sept.!G128+[3]oct.!G128+[3]nov.!G185+[3]dic.!G165</f>
        <v>5217</v>
      </c>
      <c r="H126" s="160">
        <f>+[3]enero!H132+[3]feb.!H130+[3]marzo!H130+[3]abril!H129+[3]mayo!H184+[3]junio!H161+[3]julio!H164+[3]agosto!H184+[3]sept.!H128+[3]oct.!H128+[3]nov.!H185+[3]dic.!H165</f>
        <v>2383</v>
      </c>
      <c r="I126" s="160">
        <f>+[3]enero!I132+[3]feb.!I130+[3]marzo!I130+[3]abril!I129+[3]mayo!I184+[3]junio!I161+[3]julio!I164+[3]agosto!I184+[3]sept.!I128+[3]oct.!I128+[3]nov.!I185+[3]dic.!I165</f>
        <v>9452</v>
      </c>
      <c r="J126" s="160">
        <f t="shared" si="4"/>
        <v>325254</v>
      </c>
    </row>
    <row r="127" spans="1:10" ht="20.100000000000001" customHeight="1" x14ac:dyDescent="0.2">
      <c r="A127" s="161" t="s">
        <v>175</v>
      </c>
      <c r="B127" s="160">
        <f>+[3]enero!B133+[3]feb.!B131+[3]marzo!B131+[3]abril!B130+[3]mayo!B185+[3]junio!B162+[3]julio!B165+[3]agosto!B185+[3]sept.!B129+[3]oct.!B129+[3]nov.!B186+[3]dic.!B166</f>
        <v>5340</v>
      </c>
      <c r="C127" s="160">
        <f>+[3]enero!C133+[3]feb.!C131+[3]marzo!C131+[3]abril!C130+[3]mayo!C185+[3]junio!C162+[3]julio!C165+[3]agosto!C185+[3]sept.!C129+[3]oct.!C129+[3]nov.!C186+[3]dic.!C166</f>
        <v>17080</v>
      </c>
      <c r="D127" s="160">
        <f>+[3]enero!D133+[3]feb.!D131+[3]marzo!D131+[3]abril!D130+[3]mayo!D185+[3]junio!D162+[3]julio!D165+[3]agosto!D185+[3]sept.!D129+[3]oct.!D129+[3]nov.!D186+[3]dic.!D166</f>
        <v>500</v>
      </c>
      <c r="E127" s="160">
        <f>+[3]enero!E133+[3]feb.!E131+[3]marzo!E131+[3]abril!E130+[3]mayo!E185+[3]junio!E162+[3]julio!E165+[3]agosto!E185+[3]sept.!E129+[3]oct.!E129+[3]nov.!E186+[3]dic.!E166</f>
        <v>2457</v>
      </c>
      <c r="F127" s="160">
        <f>+[3]enero!F133+[3]feb.!F131+[3]marzo!F131+[3]abril!F130+[3]mayo!F185+[3]junio!F162+[3]julio!F165+[3]agosto!F185+[3]sept.!F129+[3]oct.!F129+[3]nov.!F186+[3]dic.!F166</f>
        <v>67603</v>
      </c>
      <c r="G127" s="160">
        <f>+[3]enero!G133+[3]feb.!G131+[3]marzo!G131+[3]abril!G130+[3]mayo!G185+[3]junio!G162+[3]julio!G165+[3]agosto!G185+[3]sept.!G129+[3]oct.!G129+[3]nov.!G186+[3]dic.!G166</f>
        <v>1189</v>
      </c>
      <c r="H127" s="160">
        <f>+[3]enero!H133+[3]feb.!H131+[3]marzo!H131+[3]abril!H130+[3]mayo!H185+[3]junio!H162+[3]julio!H165+[3]agosto!H185+[3]sept.!H129+[3]oct.!H129+[3]nov.!H186+[3]dic.!H166</f>
        <v>3</v>
      </c>
      <c r="I127" s="160">
        <f>+[3]enero!I133+[3]feb.!I131+[3]marzo!I131+[3]abril!I130+[3]mayo!I185+[3]junio!I162+[3]julio!I165+[3]agosto!I185+[3]sept.!I129+[3]oct.!I129+[3]nov.!I186+[3]dic.!I166</f>
        <v>14076</v>
      </c>
      <c r="J127" s="160">
        <f t="shared" si="4"/>
        <v>108248</v>
      </c>
    </row>
    <row r="128" spans="1:10" ht="20.100000000000001" customHeight="1" x14ac:dyDescent="0.2">
      <c r="A128" s="161" t="s">
        <v>219</v>
      </c>
      <c r="B128" s="160">
        <f>+[3]enero!B134+[3]feb.!B132+[3]marzo!B132+[3]abril!B131+[3]mayo!B186+[3]junio!B163+[3]julio!B166+[3]agosto!B186+[3]sept.!B130+[3]oct.!B130+[3]nov.!B187+[3]dic.!B167</f>
        <v>30694</v>
      </c>
      <c r="C128" s="160">
        <f>+[3]enero!C134+[3]feb.!C132+[3]marzo!C132+[3]abril!C131+[3]mayo!C186+[3]junio!C163+[3]julio!C166+[3]agosto!C186+[3]sept.!C130+[3]oct.!C130+[3]nov.!C187+[3]dic.!C167</f>
        <v>2034</v>
      </c>
      <c r="D128" s="160">
        <f>+[3]enero!D134+[3]feb.!D132+[3]marzo!D132+[3]abril!D131+[3]mayo!D186+[3]junio!D163+[3]julio!D166+[3]agosto!D186+[3]sept.!D130+[3]oct.!D130+[3]nov.!D187+[3]dic.!D167</f>
        <v>78635</v>
      </c>
      <c r="E128" s="160">
        <f>+[3]enero!E134+[3]feb.!E132+[3]marzo!E132+[3]abril!E131+[3]mayo!E186+[3]junio!E163+[3]julio!E166+[3]agosto!E186+[3]sept.!E130+[3]oct.!E130+[3]nov.!E187+[3]dic.!E167</f>
        <v>14324</v>
      </c>
      <c r="F128" s="160">
        <f>+[3]enero!F134+[3]feb.!F132+[3]marzo!F132+[3]abril!F131+[3]mayo!F186+[3]junio!F163+[3]julio!F166+[3]agosto!F186+[3]sept.!F130+[3]oct.!F130+[3]nov.!F187+[3]dic.!F167</f>
        <v>3785</v>
      </c>
      <c r="G128" s="160">
        <f>+[3]enero!G134+[3]feb.!G132+[3]marzo!G132+[3]abril!G131+[3]mayo!G186+[3]junio!G163+[3]julio!G166+[3]agosto!G186+[3]sept.!G130+[3]oct.!G130+[3]nov.!G187+[3]dic.!G167</f>
        <v>16109</v>
      </c>
      <c r="H128" s="160">
        <f>+[3]enero!H134+[3]feb.!H132+[3]marzo!H132+[3]abril!H131+[3]mayo!H186+[3]junio!H163+[3]julio!H166+[3]agosto!H186+[3]sept.!H130+[3]oct.!H130+[3]nov.!H187+[3]dic.!H167</f>
        <v>3360</v>
      </c>
      <c r="I128" s="160">
        <f>+[3]enero!I134+[3]feb.!I132+[3]marzo!I132+[3]abril!I131+[3]mayo!I186+[3]junio!I163+[3]julio!I166+[3]agosto!I186+[3]sept.!I130+[3]oct.!I130+[3]nov.!I187+[3]dic.!I167</f>
        <v>1665</v>
      </c>
      <c r="J128" s="160">
        <f t="shared" si="4"/>
        <v>150606</v>
      </c>
    </row>
    <row r="129" spans="1:10" ht="20.100000000000001" customHeight="1" x14ac:dyDescent="0.2">
      <c r="A129" s="161" t="s">
        <v>177</v>
      </c>
      <c r="B129" s="160">
        <f>+[3]enero!B135+[3]feb.!B133+[3]marzo!B133+[3]abril!B132+[3]mayo!B187+[3]junio!B164+[3]julio!B167+[3]agosto!B187+[3]sept.!B131+[3]oct.!B131+[3]nov.!B188+[3]dic.!B168</f>
        <v>2552</v>
      </c>
      <c r="C129" s="160">
        <f>+[3]enero!C135+[3]feb.!C133+[3]marzo!C133+[3]abril!C132+[3]mayo!C187+[3]junio!C164+[3]julio!C167+[3]agosto!C187+[3]sept.!C131+[3]oct.!C131+[3]nov.!C188+[3]dic.!C168</f>
        <v>136</v>
      </c>
      <c r="D129" s="160">
        <f>+[3]enero!D135+[3]feb.!D133+[3]marzo!D133+[3]abril!D132+[3]mayo!D187+[3]junio!D164+[3]julio!D167+[3]agosto!D187+[3]sept.!D131+[3]oct.!D131+[3]nov.!D188+[3]dic.!D168</f>
        <v>31907</v>
      </c>
      <c r="E129" s="160">
        <f>+[3]enero!E135+[3]feb.!E133+[3]marzo!E133+[3]abril!E132+[3]mayo!E187+[3]junio!E164+[3]julio!E167+[3]agosto!E187+[3]sept.!E131+[3]oct.!E131+[3]nov.!E188+[3]dic.!E168</f>
        <v>0</v>
      </c>
      <c r="F129" s="160">
        <f>+[3]enero!F135+[3]feb.!F133+[3]marzo!F133+[3]abril!F132+[3]mayo!F187+[3]junio!F164+[3]julio!F167+[3]agosto!F187+[3]sept.!F131+[3]oct.!F131+[3]nov.!F188+[3]dic.!F168</f>
        <v>0</v>
      </c>
      <c r="G129" s="160">
        <f>+[3]enero!G135+[3]feb.!G133+[3]marzo!G133+[3]abril!G132+[3]mayo!G187+[3]junio!G164+[3]julio!G167+[3]agosto!G187+[3]sept.!G131+[3]oct.!G131+[3]nov.!G188+[3]dic.!G168</f>
        <v>4471</v>
      </c>
      <c r="H129" s="160">
        <f>+[3]enero!H135+[3]feb.!H133+[3]marzo!H133+[3]abril!H132+[3]mayo!H187+[3]junio!H164+[3]julio!H167+[3]agosto!H187+[3]sept.!H131+[3]oct.!H131+[3]nov.!H188+[3]dic.!H168</f>
        <v>2917</v>
      </c>
      <c r="I129" s="160">
        <f>+[3]enero!I135+[3]feb.!I133+[3]marzo!I133+[3]abril!I132+[3]mayo!I187+[3]junio!I164+[3]julio!I167+[3]agosto!I187+[3]sept.!I131+[3]oct.!I131+[3]nov.!I188+[3]dic.!I168</f>
        <v>2268</v>
      </c>
      <c r="J129" s="160">
        <f t="shared" si="4"/>
        <v>44251</v>
      </c>
    </row>
    <row r="130" spans="1:10" ht="20.100000000000001" customHeight="1" x14ac:dyDescent="0.2">
      <c r="A130" s="161" t="s">
        <v>220</v>
      </c>
      <c r="B130" s="160">
        <f>+[3]enero!B136+[3]feb.!B134+[3]marzo!B134+[3]abril!B133+[3]mayo!B188+[3]junio!B165+[3]julio!B168+[3]agosto!B188+[3]sept.!B132+[3]oct.!B132+[3]nov.!B189+[3]dic.!B169</f>
        <v>109077</v>
      </c>
      <c r="C130" s="160">
        <f>+[3]enero!C136+[3]feb.!C134+[3]marzo!C134+[3]abril!C133+[3]mayo!C188+[3]junio!C165+[3]julio!C168+[3]agosto!C188+[3]sept.!C132+[3]oct.!C132+[3]nov.!C189+[3]dic.!C169</f>
        <v>87612</v>
      </c>
      <c r="D130" s="160">
        <f>+[3]enero!D136+[3]feb.!D134+[3]marzo!D134+[3]abril!D133+[3]mayo!D188+[3]junio!D165+[3]julio!D168+[3]agosto!D188+[3]sept.!D132+[3]oct.!D132+[3]nov.!D189+[3]dic.!D169</f>
        <v>1093</v>
      </c>
      <c r="E130" s="160">
        <f>+[3]enero!E136+[3]feb.!E134+[3]marzo!E134+[3]abril!E133+[3]mayo!E188+[3]junio!E165+[3]julio!E168+[3]agosto!E188+[3]sept.!E132+[3]oct.!E132+[3]nov.!E189+[3]dic.!E169</f>
        <v>6780</v>
      </c>
      <c r="F130" s="160">
        <f>+[3]enero!F136+[3]feb.!F134+[3]marzo!F134+[3]abril!F133+[3]mayo!F188+[3]junio!F165+[3]julio!F168+[3]agosto!F188+[3]sept.!F132+[3]oct.!F132+[3]nov.!F189+[3]dic.!F169</f>
        <v>48305</v>
      </c>
      <c r="G130" s="160">
        <f>+[3]enero!G136+[3]feb.!G134+[3]marzo!G134+[3]abril!G133+[3]mayo!G188+[3]junio!G165+[3]julio!G168+[3]agosto!G188+[3]sept.!G132+[3]oct.!G132+[3]nov.!G189+[3]dic.!G169</f>
        <v>18932</v>
      </c>
      <c r="H130" s="160">
        <f>+[3]enero!H136+[3]feb.!H134+[3]marzo!H134+[3]abril!H133+[3]mayo!H188+[3]junio!H165+[3]julio!H168+[3]agosto!H188+[3]sept.!H132+[3]oct.!H132+[3]nov.!H189+[3]dic.!H169</f>
        <v>1575</v>
      </c>
      <c r="I130" s="160">
        <f>+[3]enero!I136+[3]feb.!I134+[3]marzo!I134+[3]abril!I133+[3]mayo!I188+[3]junio!I165+[3]julio!I168+[3]agosto!I188+[3]sept.!I132+[3]oct.!I132+[3]nov.!I189+[3]dic.!I169</f>
        <v>106177</v>
      </c>
      <c r="J130" s="160">
        <f t="shared" si="4"/>
        <v>379551</v>
      </c>
    </row>
    <row r="131" spans="1:10" ht="20.100000000000001" customHeight="1" x14ac:dyDescent="0.2">
      <c r="A131" s="161" t="s">
        <v>179</v>
      </c>
      <c r="B131" s="160">
        <f>+[3]enero!B137+[3]feb.!B135+[3]marzo!B135+[3]abril!B134+[3]mayo!B189+[3]junio!B166+[3]julio!B169+[3]agosto!B189+[3]sept.!B133+[3]oct.!B133+[3]nov.!B190+[3]dic.!B170</f>
        <v>25363</v>
      </c>
      <c r="C131" s="160">
        <f>+[3]enero!C137+[3]feb.!C135+[3]marzo!C135+[3]abril!C134+[3]mayo!C189+[3]junio!C166+[3]julio!C169+[3]agosto!C189+[3]sept.!C133+[3]oct.!C133+[3]nov.!C190+[3]dic.!C170</f>
        <v>11857</v>
      </c>
      <c r="D131" s="160">
        <f>+[3]enero!D137+[3]feb.!D135+[3]marzo!D135+[3]abril!D134+[3]mayo!D189+[3]junio!D166+[3]julio!D169+[3]agosto!D189+[3]sept.!D133+[3]oct.!D133+[3]nov.!D190+[3]dic.!D170</f>
        <v>127</v>
      </c>
      <c r="E131" s="160">
        <f>+[3]enero!E137+[3]feb.!E135+[3]marzo!E135+[3]abril!E134+[3]mayo!E189+[3]junio!E166+[3]julio!E169+[3]agosto!E189+[3]sept.!E133+[3]oct.!E133+[3]nov.!E190+[3]dic.!E170</f>
        <v>166</v>
      </c>
      <c r="F131" s="160">
        <f>+[3]enero!F137+[3]feb.!F135+[3]marzo!F135+[3]abril!F134+[3]mayo!F189+[3]junio!F166+[3]julio!F169+[3]agosto!F189+[3]sept.!F133+[3]oct.!F133+[3]nov.!F190+[3]dic.!F170</f>
        <v>8987</v>
      </c>
      <c r="G131" s="160">
        <f>+[3]enero!G137+[3]feb.!G135+[3]marzo!G135+[3]abril!G134+[3]mayo!G189+[3]junio!G166+[3]julio!G169+[3]agosto!G189+[3]sept.!G133+[3]oct.!G133+[3]nov.!G190+[3]dic.!G170</f>
        <v>0</v>
      </c>
      <c r="H131" s="160">
        <f>+[3]enero!H137+[3]feb.!H135+[3]marzo!H135+[3]abril!H134+[3]mayo!H189+[3]junio!H166+[3]julio!H169+[3]agosto!H189+[3]sept.!H133+[3]oct.!H133+[3]nov.!H190+[3]dic.!H170</f>
        <v>2</v>
      </c>
      <c r="I131" s="160">
        <f>+[3]enero!I137+[3]feb.!I135+[3]marzo!I135+[3]abril!I134+[3]mayo!I189+[3]junio!I166+[3]julio!I169+[3]agosto!I189+[3]sept.!I133+[3]oct.!I133+[3]nov.!I190+[3]dic.!I170</f>
        <v>1373</v>
      </c>
      <c r="J131" s="160">
        <f t="shared" si="4"/>
        <v>47875</v>
      </c>
    </row>
    <row r="132" spans="1:10" ht="20.100000000000001" customHeight="1" x14ac:dyDescent="0.2">
      <c r="A132" s="161" t="s">
        <v>180</v>
      </c>
      <c r="B132" s="160">
        <f>+[3]enero!B138+[3]feb.!B136+[3]marzo!B136+[3]abril!B135+[3]mayo!B190+[3]junio!B167+[3]julio!B170+[3]agosto!B190+[3]sept.!B134+[3]oct.!B134+[3]nov.!B191+[3]dic.!B171</f>
        <v>1643</v>
      </c>
      <c r="C132" s="160">
        <f>+[3]enero!C138+[3]feb.!C136+[3]marzo!C136+[3]abril!C135+[3]mayo!C190+[3]junio!C167+[3]julio!C170+[3]agosto!C190+[3]sept.!C134+[3]oct.!C134+[3]nov.!C191+[3]dic.!C171</f>
        <v>911</v>
      </c>
      <c r="D132" s="160">
        <f>+[3]enero!D138+[3]feb.!D136+[3]marzo!D136+[3]abril!D135+[3]mayo!D190+[3]junio!D167+[3]julio!D170+[3]agosto!D190+[3]sept.!D134+[3]oct.!D134+[3]nov.!D191+[3]dic.!D171</f>
        <v>0</v>
      </c>
      <c r="E132" s="160">
        <f>+[3]enero!E138+[3]feb.!E136+[3]marzo!E136+[3]abril!E135+[3]mayo!E190+[3]junio!E167+[3]julio!E170+[3]agosto!E190+[3]sept.!E134+[3]oct.!E134+[3]nov.!E191+[3]dic.!E171</f>
        <v>0</v>
      </c>
      <c r="F132" s="160">
        <f>+[3]enero!F138+[3]feb.!F136+[3]marzo!F136+[3]abril!F135+[3]mayo!F190+[3]junio!F167+[3]julio!F170+[3]agosto!F190+[3]sept.!F134+[3]oct.!F134+[3]nov.!F191+[3]dic.!F171</f>
        <v>12338</v>
      </c>
      <c r="G132" s="160">
        <f>+[3]enero!G138+[3]feb.!G136+[3]marzo!G136+[3]abril!G135+[3]mayo!G190+[3]junio!G167+[3]julio!G170+[3]agosto!G190+[3]sept.!G134+[3]oct.!G134+[3]nov.!G191+[3]dic.!G171</f>
        <v>6423</v>
      </c>
      <c r="H132" s="160">
        <f>+[3]enero!H138+[3]feb.!H136+[3]marzo!H136+[3]abril!H135+[3]mayo!H190+[3]junio!H167+[3]julio!H170+[3]agosto!H190+[3]sept.!H134+[3]oct.!H134+[3]nov.!H191+[3]dic.!H171</f>
        <v>406</v>
      </c>
      <c r="I132" s="160">
        <f>+[3]enero!I138+[3]feb.!I136+[3]marzo!I136+[3]abril!I135+[3]mayo!I190+[3]junio!I167+[3]julio!I170+[3]agosto!I190+[3]sept.!I134+[3]oct.!I134+[3]nov.!I191+[3]dic.!I171</f>
        <v>8534</v>
      </c>
      <c r="J132" s="160">
        <f t="shared" si="4"/>
        <v>30255</v>
      </c>
    </row>
    <row r="133" spans="1:10" ht="20.100000000000001" customHeight="1" x14ac:dyDescent="0.2">
      <c r="A133" s="161" t="s">
        <v>221</v>
      </c>
      <c r="B133" s="160">
        <f>+[3]enero!B139+[3]feb.!B137+[3]marzo!B137+[3]abril!B136+[3]mayo!B191+[3]junio!B168+[3]julio!B171+[3]agosto!B191+[3]sept.!B135+[3]oct.!B135+[3]nov.!B192+[3]dic.!B172</f>
        <v>2702197</v>
      </c>
      <c r="C133" s="160">
        <f>+[3]enero!C139+[3]feb.!C137+[3]marzo!C137+[3]abril!C136+[3]mayo!C191+[3]junio!C168+[3]julio!C171+[3]agosto!C191+[3]sept.!C135+[3]oct.!C135+[3]nov.!C192+[3]dic.!C172</f>
        <v>512260</v>
      </c>
      <c r="D133" s="160">
        <f>+[3]enero!D139+[3]feb.!D137+[3]marzo!D137+[3]abril!D136+[3]mayo!D191+[3]junio!D168+[3]julio!D171+[3]agosto!D191+[3]sept.!D135+[3]oct.!D135+[3]nov.!D192+[3]dic.!D172</f>
        <v>9031448</v>
      </c>
      <c r="E133" s="160">
        <f>+[3]enero!E139+[3]feb.!E137+[3]marzo!E137+[3]abril!E136+[3]mayo!E191+[3]junio!E168+[3]julio!E171+[3]agosto!E191+[3]sept.!E135+[3]oct.!E135+[3]nov.!E192+[3]dic.!E172</f>
        <v>217339</v>
      </c>
      <c r="F133" s="160">
        <f>+[3]enero!F139+[3]feb.!F137+[3]marzo!F137+[3]abril!F136+[3]mayo!F191+[3]junio!F168+[3]julio!F171+[3]agosto!F191+[3]sept.!F135+[3]oct.!F135+[3]nov.!F192+[3]dic.!F172</f>
        <v>1191872</v>
      </c>
      <c r="G133" s="160">
        <f>+[3]enero!G139+[3]feb.!G137+[3]marzo!G137+[3]abril!G136+[3]mayo!G191+[3]junio!G168+[3]julio!G171+[3]agosto!G191+[3]sept.!G135+[3]oct.!G135+[3]nov.!G192+[3]dic.!G172</f>
        <v>5169631</v>
      </c>
      <c r="H133" s="160">
        <f>+[3]enero!H139+[3]feb.!H137+[3]marzo!H137+[3]abril!H136+[3]mayo!H191+[3]junio!H168+[3]julio!H171+[3]agosto!H191+[3]sept.!H135+[3]oct.!H135+[3]nov.!H192+[3]dic.!H172</f>
        <v>1589914</v>
      </c>
      <c r="I133" s="160">
        <f>+[3]enero!I139+[3]feb.!I137+[3]marzo!I137+[3]abril!I136+[3]mayo!I191+[3]junio!I168+[3]julio!I171+[3]agosto!I191+[3]sept.!I135+[3]oct.!I135+[3]nov.!I192+[3]dic.!I172</f>
        <v>115775</v>
      </c>
      <c r="J133" s="160">
        <f t="shared" si="4"/>
        <v>20530436</v>
      </c>
    </row>
    <row r="134" spans="1:10" ht="20.100000000000001" customHeight="1" x14ac:dyDescent="0.2">
      <c r="A134" s="161" t="s">
        <v>182</v>
      </c>
      <c r="B134" s="160">
        <f>+[3]enero!B140+[3]feb.!B138+[3]marzo!B138+[3]abril!B137+[3]mayo!B192+[3]junio!B169+[3]julio!B172+[3]agosto!B192+[3]sept.!B136+[3]oct.!B136+[3]nov.!B193+[3]dic.!B173</f>
        <v>279146</v>
      </c>
      <c r="C134" s="160">
        <f>+[3]enero!C140+[3]feb.!C138+[3]marzo!C138+[3]abril!C137+[3]mayo!C192+[3]junio!C169+[3]julio!C172+[3]agosto!C192+[3]sept.!C136+[3]oct.!C136+[3]nov.!C193+[3]dic.!C173</f>
        <v>201398</v>
      </c>
      <c r="D134" s="160">
        <f>+[3]enero!D140+[3]feb.!D138+[3]marzo!D138+[3]abril!D137+[3]mayo!D192+[3]junio!D169+[3]julio!D172+[3]agosto!D192+[3]sept.!D136+[3]oct.!D136+[3]nov.!D193+[3]dic.!D173</f>
        <v>61941</v>
      </c>
      <c r="E134" s="160">
        <f>+[3]enero!E140+[3]feb.!E138+[3]marzo!E138+[3]abril!E137+[3]mayo!E192+[3]junio!E169+[3]julio!E172+[3]agosto!E192+[3]sept.!E136+[3]oct.!E136+[3]nov.!E193+[3]dic.!E173</f>
        <v>110982</v>
      </c>
      <c r="F134" s="160">
        <f>+[3]enero!F140+[3]feb.!F138+[3]marzo!F138+[3]abril!F137+[3]mayo!F192+[3]junio!F169+[3]julio!F172+[3]agosto!F192+[3]sept.!F136+[3]oct.!F136+[3]nov.!F193+[3]dic.!F173</f>
        <v>55183</v>
      </c>
      <c r="G134" s="160">
        <f>+[3]enero!G140+[3]feb.!G138+[3]marzo!G138+[3]abril!G137+[3]mayo!G192+[3]junio!G169+[3]julio!G172+[3]agosto!G192+[3]sept.!G136+[3]oct.!G136+[3]nov.!G193+[3]dic.!G173</f>
        <v>328732</v>
      </c>
      <c r="H134" s="160">
        <f>+[3]enero!H140+[3]feb.!H138+[3]marzo!H138+[3]abril!H137+[3]mayo!H192+[3]junio!H169+[3]julio!H172+[3]agosto!H192+[3]sept.!H136+[3]oct.!H136+[3]nov.!H193+[3]dic.!H173</f>
        <v>80671</v>
      </c>
      <c r="I134" s="160">
        <f>+[3]enero!I140+[3]feb.!I138+[3]marzo!I138+[3]abril!I137+[3]mayo!I192+[3]junio!I169+[3]julio!I172+[3]agosto!I192+[3]sept.!I136+[3]oct.!I136+[3]nov.!I193+[3]dic.!I173</f>
        <v>89054</v>
      </c>
      <c r="J134" s="160">
        <f t="shared" si="4"/>
        <v>1207107</v>
      </c>
    </row>
    <row r="135" spans="1:10" ht="20.100000000000001" customHeight="1" x14ac:dyDescent="0.2">
      <c r="A135" s="172" t="s">
        <v>206</v>
      </c>
      <c r="B135" s="190">
        <f>+[3]enero!B141+[3]feb.!B139+[3]marzo!B139+[3]abril!B138+[3]mayo!B193+[3]junio!B170+[3]julio!B173+[3]agosto!B193+[3]sept.!B137+[3]oct.!B137+[3]nov.!B194+[3]dic.!B174</f>
        <v>0</v>
      </c>
      <c r="C135" s="190">
        <f>+[3]enero!C141+[3]feb.!C139+[3]marzo!C139+[3]abril!C138+[3]mayo!C193+[3]junio!C170+[3]julio!C173+[3]agosto!C193+[3]sept.!C137+[3]oct.!C137+[3]nov.!C194+[3]dic.!C174</f>
        <v>0</v>
      </c>
      <c r="D135" s="190">
        <f>+[3]enero!D141+[3]feb.!D139+[3]marzo!D139+[3]abril!D138+[3]mayo!D193+[3]junio!D170+[3]julio!D173+[3]agosto!D193+[3]sept.!D137+[3]oct.!D137+[3]nov.!D194+[3]dic.!D174</f>
        <v>0</v>
      </c>
      <c r="E135" s="190">
        <f>+[3]enero!E141+[3]feb.!E139+[3]marzo!E139+[3]abril!E138+[3]mayo!E193+[3]junio!E170+[3]julio!E173+[3]agosto!E193+[3]sept.!E137+[3]oct.!E137+[3]nov.!E194+[3]dic.!E174</f>
        <v>0</v>
      </c>
      <c r="F135" s="190">
        <f>+[3]enero!F141+[3]feb.!F139+[3]marzo!F139+[3]abril!F138+[3]mayo!F193+[3]junio!F170+[3]julio!F173+[3]agosto!F193+[3]sept.!F137+[3]oct.!F137+[3]nov.!F194+[3]dic.!F174</f>
        <v>0</v>
      </c>
      <c r="G135" s="190">
        <f>+[3]enero!G141+[3]feb.!G139+[3]marzo!G139+[3]abril!G138+[3]mayo!G193+[3]junio!G170+[3]julio!G173+[3]agosto!G193+[3]sept.!G137+[3]oct.!G137+[3]nov.!G194+[3]dic.!G174</f>
        <v>0</v>
      </c>
      <c r="H135" s="190">
        <f>+[3]enero!H141+[3]feb.!H139+[3]marzo!H139+[3]abril!H138+[3]mayo!H193+[3]junio!H170+[3]julio!H173+[3]agosto!H193+[3]sept.!H137+[3]oct.!H137+[3]nov.!H194+[3]dic.!H174</f>
        <v>0</v>
      </c>
      <c r="I135" s="190">
        <f>+[3]enero!I141+[3]feb.!I139+[3]marzo!I139+[3]abril!I138+[3]mayo!I193+[3]junio!I170+[3]julio!I173+[3]agosto!I193+[3]sept.!I137+[3]oct.!I137+[3]nov.!I194+[3]dic.!I174</f>
        <v>0</v>
      </c>
      <c r="J135" s="190">
        <f t="shared" si="4"/>
        <v>0</v>
      </c>
    </row>
    <row r="136" spans="1:10" x14ac:dyDescent="0.2">
      <c r="A136" s="185" t="s">
        <v>207</v>
      </c>
      <c r="B136" s="186"/>
      <c r="C136" s="186"/>
      <c r="D136" s="156"/>
      <c r="E136" s="156"/>
      <c r="F136" s="156"/>
      <c r="G136" s="156"/>
      <c r="H136" s="156"/>
      <c r="I136" s="156"/>
      <c r="J136" s="156"/>
    </row>
    <row r="137" spans="1:10" x14ac:dyDescent="0.2">
      <c r="A137" s="187" t="s">
        <v>183</v>
      </c>
      <c r="B137" s="186"/>
      <c r="C137" s="186"/>
      <c r="D137" s="156"/>
      <c r="E137" s="156"/>
      <c r="F137" s="156"/>
      <c r="G137" s="156"/>
      <c r="H137" s="156"/>
      <c r="I137" s="156"/>
      <c r="J137" s="156"/>
    </row>
    <row r="138" spans="1:10" x14ac:dyDescent="0.2">
      <c r="A138" s="187" t="s">
        <v>184</v>
      </c>
      <c r="B138" s="186"/>
      <c r="C138" s="186"/>
      <c r="D138" s="156"/>
      <c r="E138" s="156"/>
      <c r="F138" s="156"/>
      <c r="G138" s="156"/>
      <c r="H138" s="156"/>
      <c r="I138" s="156"/>
      <c r="J138" s="156"/>
    </row>
    <row r="139" spans="1:10" x14ac:dyDescent="0.2">
      <c r="A139" s="187"/>
      <c r="B139" s="186"/>
      <c r="C139" s="186"/>
      <c r="D139" s="156"/>
      <c r="E139" s="156"/>
      <c r="F139" s="156"/>
      <c r="G139" s="156"/>
      <c r="H139" s="156"/>
      <c r="I139" s="156"/>
      <c r="J139" s="156"/>
    </row>
    <row r="140" spans="1:10" x14ac:dyDescent="0.2">
      <c r="A140" s="85"/>
      <c r="B140" s="156"/>
      <c r="C140" s="156"/>
      <c r="D140" s="156"/>
      <c r="E140" s="156"/>
      <c r="F140" s="156"/>
      <c r="G140" s="156"/>
      <c r="H140" s="156"/>
      <c r="I140" s="156"/>
      <c r="J140" s="156"/>
    </row>
    <row r="141" spans="1:10" x14ac:dyDescent="0.2">
      <c r="A141" s="85"/>
      <c r="B141" s="156"/>
      <c r="C141" s="156"/>
      <c r="D141" s="156"/>
      <c r="E141" s="156"/>
      <c r="F141" s="156"/>
      <c r="G141" s="156"/>
      <c r="H141" s="156"/>
      <c r="I141" s="156"/>
      <c r="J141" s="156"/>
    </row>
    <row r="142" spans="1:10" x14ac:dyDescent="0.2">
      <c r="A142" s="85"/>
      <c r="B142" s="156"/>
      <c r="C142" s="156"/>
      <c r="D142" s="156"/>
      <c r="E142" s="156"/>
      <c r="F142" s="156"/>
      <c r="G142" s="156"/>
      <c r="H142" s="156"/>
      <c r="I142" s="156"/>
      <c r="J142" s="156"/>
    </row>
    <row r="143" spans="1:10" x14ac:dyDescent="0.2">
      <c r="A143" s="85"/>
      <c r="B143" s="156"/>
      <c r="C143" s="156"/>
      <c r="D143" s="156"/>
      <c r="E143" s="156"/>
      <c r="F143" s="156"/>
      <c r="G143" s="156"/>
      <c r="H143" s="156"/>
      <c r="I143" s="156"/>
      <c r="J143" s="156"/>
    </row>
    <row r="144" spans="1:10" x14ac:dyDescent="0.2">
      <c r="A144" s="85"/>
      <c r="B144" s="156"/>
      <c r="C144" s="156"/>
      <c r="D144" s="156"/>
      <c r="E144" s="156"/>
      <c r="F144" s="156"/>
      <c r="G144" s="156"/>
      <c r="H144" s="156"/>
      <c r="I144" s="156"/>
      <c r="J144" s="156"/>
    </row>
    <row r="145" spans="1:10" x14ac:dyDescent="0.2">
      <c r="A145" s="85"/>
      <c r="B145" s="156"/>
      <c r="C145" s="156"/>
      <c r="D145" s="156"/>
      <c r="E145" s="156"/>
      <c r="F145" s="156"/>
      <c r="G145" s="156"/>
      <c r="H145" s="156"/>
      <c r="I145" s="156"/>
      <c r="J145" s="156"/>
    </row>
    <row r="146" spans="1:10" x14ac:dyDescent="0.2">
      <c r="A146" s="85"/>
      <c r="B146" s="156"/>
      <c r="C146" s="156"/>
      <c r="D146" s="156"/>
      <c r="E146" s="156"/>
      <c r="F146" s="156"/>
      <c r="G146" s="156"/>
      <c r="H146" s="156"/>
      <c r="I146" s="156"/>
      <c r="J146" s="156"/>
    </row>
    <row r="147" spans="1:10" x14ac:dyDescent="0.2">
      <c r="A147" s="85"/>
      <c r="B147" s="156"/>
      <c r="C147" s="156"/>
      <c r="D147" s="156"/>
      <c r="E147" s="156"/>
      <c r="F147" s="156"/>
      <c r="G147" s="156"/>
      <c r="H147" s="156"/>
      <c r="I147" s="156"/>
      <c r="J147" s="156"/>
    </row>
    <row r="148" spans="1:10" x14ac:dyDescent="0.2">
      <c r="A148" s="85"/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1:10" x14ac:dyDescent="0.2">
      <c r="A149" s="85"/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1:10" x14ac:dyDescent="0.2">
      <c r="A150" s="85"/>
      <c r="B150" s="156"/>
      <c r="C150" s="156"/>
      <c r="D150" s="156"/>
      <c r="E150" s="156"/>
      <c r="F150" s="156"/>
      <c r="G150" s="156"/>
      <c r="H150" s="156"/>
      <c r="I150" s="156"/>
      <c r="J150" s="156"/>
    </row>
    <row r="151" spans="1:10" x14ac:dyDescent="0.2">
      <c r="A151" s="85"/>
      <c r="B151" s="156"/>
      <c r="C151" s="156"/>
      <c r="D151" s="156"/>
      <c r="E151" s="156"/>
      <c r="F151" s="156"/>
      <c r="G151" s="156"/>
      <c r="H151" s="156"/>
      <c r="I151" s="156"/>
      <c r="J151" s="156"/>
    </row>
    <row r="152" spans="1:10" x14ac:dyDescent="0.2">
      <c r="A152" s="85"/>
      <c r="B152" s="156"/>
      <c r="C152" s="156"/>
      <c r="D152" s="156"/>
      <c r="E152" s="156"/>
      <c r="F152" s="156"/>
      <c r="G152" s="156"/>
      <c r="H152" s="156"/>
      <c r="I152" s="156"/>
      <c r="J152" s="156"/>
    </row>
    <row r="153" spans="1:10" x14ac:dyDescent="0.2">
      <c r="A153" s="85"/>
      <c r="B153" s="156"/>
      <c r="C153" s="156"/>
      <c r="D153" s="156"/>
      <c r="E153" s="156"/>
      <c r="F153" s="156"/>
      <c r="G153" s="156"/>
      <c r="H153" s="156"/>
      <c r="I153" s="156"/>
      <c r="J153" s="156"/>
    </row>
    <row r="154" spans="1:10" x14ac:dyDescent="0.2">
      <c r="A154" s="85"/>
      <c r="B154" s="156"/>
      <c r="C154" s="156"/>
      <c r="D154" s="156"/>
      <c r="E154" s="156"/>
      <c r="F154" s="156"/>
      <c r="G154" s="156"/>
      <c r="H154" s="156"/>
      <c r="I154" s="156"/>
      <c r="J154" s="156"/>
    </row>
    <row r="155" spans="1:10" x14ac:dyDescent="0.2">
      <c r="A155" s="85"/>
      <c r="B155" s="156"/>
      <c r="C155" s="156"/>
      <c r="D155" s="156"/>
      <c r="E155" s="156"/>
      <c r="F155" s="156"/>
      <c r="G155" s="156"/>
      <c r="H155" s="156"/>
      <c r="I155" s="156"/>
      <c r="J155" s="156"/>
    </row>
    <row r="156" spans="1:10" x14ac:dyDescent="0.2">
      <c r="A156" s="85"/>
      <c r="B156" s="156"/>
      <c r="C156" s="156"/>
      <c r="D156" s="156"/>
      <c r="E156" s="156"/>
      <c r="F156" s="156"/>
      <c r="G156" s="156"/>
      <c r="H156" s="156"/>
      <c r="I156" s="156"/>
      <c r="J156" s="156"/>
    </row>
    <row r="157" spans="1:10" x14ac:dyDescent="0.2">
      <c r="A157" s="85"/>
      <c r="B157" s="156"/>
      <c r="C157" s="156"/>
      <c r="D157" s="156"/>
      <c r="E157" s="156"/>
      <c r="F157" s="156"/>
      <c r="G157" s="156"/>
      <c r="H157" s="156"/>
      <c r="I157" s="156"/>
      <c r="J157" s="156"/>
    </row>
    <row r="158" spans="1:10" x14ac:dyDescent="0.2">
      <c r="A158" s="85"/>
      <c r="B158" s="156"/>
      <c r="C158" s="156"/>
      <c r="D158" s="156"/>
      <c r="E158" s="156"/>
      <c r="F158" s="156"/>
      <c r="G158" s="156"/>
      <c r="H158" s="156"/>
      <c r="I158" s="156"/>
      <c r="J158" s="156"/>
    </row>
    <row r="159" spans="1:10" x14ac:dyDescent="0.2">
      <c r="A159" s="85"/>
      <c r="B159" s="156"/>
      <c r="C159" s="156"/>
      <c r="D159" s="156"/>
      <c r="E159" s="156"/>
      <c r="F159" s="156"/>
      <c r="G159" s="156"/>
      <c r="H159" s="156"/>
      <c r="I159" s="156"/>
      <c r="J159" s="156"/>
    </row>
    <row r="160" spans="1:10" x14ac:dyDescent="0.2">
      <c r="A160" s="85"/>
      <c r="B160" s="156"/>
      <c r="C160" s="156"/>
      <c r="D160" s="156"/>
      <c r="E160" s="156"/>
      <c r="F160" s="156"/>
      <c r="G160" s="156"/>
      <c r="H160" s="156"/>
      <c r="I160" s="156"/>
      <c r="J160" s="156"/>
    </row>
    <row r="161" spans="1:10" x14ac:dyDescent="0.2">
      <c r="A161" s="85"/>
      <c r="B161" s="156"/>
      <c r="C161" s="156"/>
      <c r="D161" s="156"/>
      <c r="E161" s="156"/>
      <c r="F161" s="156"/>
      <c r="G161" s="156"/>
      <c r="H161" s="156"/>
      <c r="I161" s="156"/>
      <c r="J161" s="156"/>
    </row>
  </sheetData>
  <mergeCells count="3">
    <mergeCell ref="A6:J6"/>
    <mergeCell ref="A51:J51"/>
    <mergeCell ref="A97:J9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15172-C0E3-416C-A882-8CAC3C0B2A72}">
  <dimension ref="A1:Y183"/>
  <sheetViews>
    <sheetView workbookViewId="0">
      <selection activeCell="K7" sqref="K7"/>
    </sheetView>
  </sheetViews>
  <sheetFormatPr baseColWidth="10" defaultRowHeight="12.75" x14ac:dyDescent="0.2"/>
  <cols>
    <col min="1" max="1" width="13.42578125" style="183" customWidth="1"/>
    <col min="2" max="2" width="13.140625" style="183" customWidth="1"/>
    <col min="3" max="3" width="14.140625" style="183" customWidth="1"/>
    <col min="4" max="5" width="14.7109375" style="183" customWidth="1"/>
    <col min="6" max="6" width="12.5703125" style="183" customWidth="1"/>
    <col min="7" max="8" width="12.28515625" style="183" customWidth="1"/>
    <col min="9" max="9" width="11.5703125" style="183" bestFit="1" customWidth="1"/>
    <col min="10" max="10" width="14.5703125" style="183" customWidth="1"/>
    <col min="11" max="25" width="11.42578125" style="156"/>
    <col min="26" max="256" width="11.42578125" style="183"/>
    <col min="257" max="257" width="17.85546875" style="183" customWidth="1"/>
    <col min="258" max="258" width="14.28515625" style="183" customWidth="1"/>
    <col min="259" max="259" width="14.85546875" style="183" customWidth="1"/>
    <col min="260" max="260" width="15.42578125" style="183" customWidth="1"/>
    <col min="261" max="261" width="15.5703125" style="183" customWidth="1"/>
    <col min="262" max="262" width="13.42578125" style="183" customWidth="1"/>
    <col min="263" max="263" width="13.5703125" style="183" customWidth="1"/>
    <col min="264" max="264" width="13.42578125" style="183" customWidth="1"/>
    <col min="265" max="265" width="11.5703125" style="183" bestFit="1" customWidth="1"/>
    <col min="266" max="266" width="16" style="183" customWidth="1"/>
    <col min="267" max="512" width="11.42578125" style="183"/>
    <col min="513" max="513" width="17.85546875" style="183" customWidth="1"/>
    <col min="514" max="514" width="14.28515625" style="183" customWidth="1"/>
    <col min="515" max="515" width="14.85546875" style="183" customWidth="1"/>
    <col min="516" max="516" width="15.42578125" style="183" customWidth="1"/>
    <col min="517" max="517" width="15.5703125" style="183" customWidth="1"/>
    <col min="518" max="518" width="13.42578125" style="183" customWidth="1"/>
    <col min="519" max="519" width="13.5703125" style="183" customWidth="1"/>
    <col min="520" max="520" width="13.42578125" style="183" customWidth="1"/>
    <col min="521" max="521" width="11.5703125" style="183" bestFit="1" customWidth="1"/>
    <col min="522" max="522" width="16" style="183" customWidth="1"/>
    <col min="523" max="768" width="11.42578125" style="183"/>
    <col min="769" max="769" width="17.85546875" style="183" customWidth="1"/>
    <col min="770" max="770" width="14.28515625" style="183" customWidth="1"/>
    <col min="771" max="771" width="14.85546875" style="183" customWidth="1"/>
    <col min="772" max="772" width="15.42578125" style="183" customWidth="1"/>
    <col min="773" max="773" width="15.5703125" style="183" customWidth="1"/>
    <col min="774" max="774" width="13.42578125" style="183" customWidth="1"/>
    <col min="775" max="775" width="13.5703125" style="183" customWidth="1"/>
    <col min="776" max="776" width="13.42578125" style="183" customWidth="1"/>
    <col min="777" max="777" width="11.5703125" style="183" bestFit="1" customWidth="1"/>
    <col min="778" max="778" width="16" style="183" customWidth="1"/>
    <col min="779" max="1024" width="11.42578125" style="183"/>
    <col min="1025" max="1025" width="17.85546875" style="183" customWidth="1"/>
    <col min="1026" max="1026" width="14.28515625" style="183" customWidth="1"/>
    <col min="1027" max="1027" width="14.85546875" style="183" customWidth="1"/>
    <col min="1028" max="1028" width="15.42578125" style="183" customWidth="1"/>
    <col min="1029" max="1029" width="15.5703125" style="183" customWidth="1"/>
    <col min="1030" max="1030" width="13.42578125" style="183" customWidth="1"/>
    <col min="1031" max="1031" width="13.5703125" style="183" customWidth="1"/>
    <col min="1032" max="1032" width="13.42578125" style="183" customWidth="1"/>
    <col min="1033" max="1033" width="11.5703125" style="183" bestFit="1" customWidth="1"/>
    <col min="1034" max="1034" width="16" style="183" customWidth="1"/>
    <col min="1035" max="1280" width="11.42578125" style="183"/>
    <col min="1281" max="1281" width="17.85546875" style="183" customWidth="1"/>
    <col min="1282" max="1282" width="14.28515625" style="183" customWidth="1"/>
    <col min="1283" max="1283" width="14.85546875" style="183" customWidth="1"/>
    <col min="1284" max="1284" width="15.42578125" style="183" customWidth="1"/>
    <col min="1285" max="1285" width="15.5703125" style="183" customWidth="1"/>
    <col min="1286" max="1286" width="13.42578125" style="183" customWidth="1"/>
    <col min="1287" max="1287" width="13.5703125" style="183" customWidth="1"/>
    <col min="1288" max="1288" width="13.42578125" style="183" customWidth="1"/>
    <col min="1289" max="1289" width="11.5703125" style="183" bestFit="1" customWidth="1"/>
    <col min="1290" max="1290" width="16" style="183" customWidth="1"/>
    <col min="1291" max="1536" width="11.42578125" style="183"/>
    <col min="1537" max="1537" width="17.85546875" style="183" customWidth="1"/>
    <col min="1538" max="1538" width="14.28515625" style="183" customWidth="1"/>
    <col min="1539" max="1539" width="14.85546875" style="183" customWidth="1"/>
    <col min="1540" max="1540" width="15.42578125" style="183" customWidth="1"/>
    <col min="1541" max="1541" width="15.5703125" style="183" customWidth="1"/>
    <col min="1542" max="1542" width="13.42578125" style="183" customWidth="1"/>
    <col min="1543" max="1543" width="13.5703125" style="183" customWidth="1"/>
    <col min="1544" max="1544" width="13.42578125" style="183" customWidth="1"/>
    <col min="1545" max="1545" width="11.5703125" style="183" bestFit="1" customWidth="1"/>
    <col min="1546" max="1546" width="16" style="183" customWidth="1"/>
    <col min="1547" max="1792" width="11.42578125" style="183"/>
    <col min="1793" max="1793" width="17.85546875" style="183" customWidth="1"/>
    <col min="1794" max="1794" width="14.28515625" style="183" customWidth="1"/>
    <col min="1795" max="1795" width="14.85546875" style="183" customWidth="1"/>
    <col min="1796" max="1796" width="15.42578125" style="183" customWidth="1"/>
    <col min="1797" max="1797" width="15.5703125" style="183" customWidth="1"/>
    <col min="1798" max="1798" width="13.42578125" style="183" customWidth="1"/>
    <col min="1799" max="1799" width="13.5703125" style="183" customWidth="1"/>
    <col min="1800" max="1800" width="13.42578125" style="183" customWidth="1"/>
    <col min="1801" max="1801" width="11.5703125" style="183" bestFit="1" customWidth="1"/>
    <col min="1802" max="1802" width="16" style="183" customWidth="1"/>
    <col min="1803" max="2048" width="11.42578125" style="183"/>
    <col min="2049" max="2049" width="17.85546875" style="183" customWidth="1"/>
    <col min="2050" max="2050" width="14.28515625" style="183" customWidth="1"/>
    <col min="2051" max="2051" width="14.85546875" style="183" customWidth="1"/>
    <col min="2052" max="2052" width="15.42578125" style="183" customWidth="1"/>
    <col min="2053" max="2053" width="15.5703125" style="183" customWidth="1"/>
    <col min="2054" max="2054" width="13.42578125" style="183" customWidth="1"/>
    <col min="2055" max="2055" width="13.5703125" style="183" customWidth="1"/>
    <col min="2056" max="2056" width="13.42578125" style="183" customWidth="1"/>
    <col min="2057" max="2057" width="11.5703125" style="183" bestFit="1" customWidth="1"/>
    <col min="2058" max="2058" width="16" style="183" customWidth="1"/>
    <col min="2059" max="2304" width="11.42578125" style="183"/>
    <col min="2305" max="2305" width="17.85546875" style="183" customWidth="1"/>
    <col min="2306" max="2306" width="14.28515625" style="183" customWidth="1"/>
    <col min="2307" max="2307" width="14.85546875" style="183" customWidth="1"/>
    <col min="2308" max="2308" width="15.42578125" style="183" customWidth="1"/>
    <col min="2309" max="2309" width="15.5703125" style="183" customWidth="1"/>
    <col min="2310" max="2310" width="13.42578125" style="183" customWidth="1"/>
    <col min="2311" max="2311" width="13.5703125" style="183" customWidth="1"/>
    <col min="2312" max="2312" width="13.42578125" style="183" customWidth="1"/>
    <col min="2313" max="2313" width="11.5703125" style="183" bestFit="1" customWidth="1"/>
    <col min="2314" max="2314" width="16" style="183" customWidth="1"/>
    <col min="2315" max="2560" width="11.42578125" style="183"/>
    <col min="2561" max="2561" width="17.85546875" style="183" customWidth="1"/>
    <col min="2562" max="2562" width="14.28515625" style="183" customWidth="1"/>
    <col min="2563" max="2563" width="14.85546875" style="183" customWidth="1"/>
    <col min="2564" max="2564" width="15.42578125" style="183" customWidth="1"/>
    <col min="2565" max="2565" width="15.5703125" style="183" customWidth="1"/>
    <col min="2566" max="2566" width="13.42578125" style="183" customWidth="1"/>
    <col min="2567" max="2567" width="13.5703125" style="183" customWidth="1"/>
    <col min="2568" max="2568" width="13.42578125" style="183" customWidth="1"/>
    <col min="2569" max="2569" width="11.5703125" style="183" bestFit="1" customWidth="1"/>
    <col min="2570" max="2570" width="16" style="183" customWidth="1"/>
    <col min="2571" max="2816" width="11.42578125" style="183"/>
    <col min="2817" max="2817" width="17.85546875" style="183" customWidth="1"/>
    <col min="2818" max="2818" width="14.28515625" style="183" customWidth="1"/>
    <col min="2819" max="2819" width="14.85546875" style="183" customWidth="1"/>
    <col min="2820" max="2820" width="15.42578125" style="183" customWidth="1"/>
    <col min="2821" max="2821" width="15.5703125" style="183" customWidth="1"/>
    <col min="2822" max="2822" width="13.42578125" style="183" customWidth="1"/>
    <col min="2823" max="2823" width="13.5703125" style="183" customWidth="1"/>
    <col min="2824" max="2824" width="13.42578125" style="183" customWidth="1"/>
    <col min="2825" max="2825" width="11.5703125" style="183" bestFit="1" customWidth="1"/>
    <col min="2826" max="2826" width="16" style="183" customWidth="1"/>
    <col min="2827" max="3072" width="11.42578125" style="183"/>
    <col min="3073" max="3073" width="17.85546875" style="183" customWidth="1"/>
    <col min="3074" max="3074" width="14.28515625" style="183" customWidth="1"/>
    <col min="3075" max="3075" width="14.85546875" style="183" customWidth="1"/>
    <col min="3076" max="3076" width="15.42578125" style="183" customWidth="1"/>
    <col min="3077" max="3077" width="15.5703125" style="183" customWidth="1"/>
    <col min="3078" max="3078" width="13.42578125" style="183" customWidth="1"/>
    <col min="3079" max="3079" width="13.5703125" style="183" customWidth="1"/>
    <col min="3080" max="3080" width="13.42578125" style="183" customWidth="1"/>
    <col min="3081" max="3081" width="11.5703125" style="183" bestFit="1" customWidth="1"/>
    <col min="3082" max="3082" width="16" style="183" customWidth="1"/>
    <col min="3083" max="3328" width="11.42578125" style="183"/>
    <col min="3329" max="3329" width="17.85546875" style="183" customWidth="1"/>
    <col min="3330" max="3330" width="14.28515625" style="183" customWidth="1"/>
    <col min="3331" max="3331" width="14.85546875" style="183" customWidth="1"/>
    <col min="3332" max="3332" width="15.42578125" style="183" customWidth="1"/>
    <col min="3333" max="3333" width="15.5703125" style="183" customWidth="1"/>
    <col min="3334" max="3334" width="13.42578125" style="183" customWidth="1"/>
    <col min="3335" max="3335" width="13.5703125" style="183" customWidth="1"/>
    <col min="3336" max="3336" width="13.42578125" style="183" customWidth="1"/>
    <col min="3337" max="3337" width="11.5703125" style="183" bestFit="1" customWidth="1"/>
    <col min="3338" max="3338" width="16" style="183" customWidth="1"/>
    <col min="3339" max="3584" width="11.42578125" style="183"/>
    <col min="3585" max="3585" width="17.85546875" style="183" customWidth="1"/>
    <col min="3586" max="3586" width="14.28515625" style="183" customWidth="1"/>
    <col min="3587" max="3587" width="14.85546875" style="183" customWidth="1"/>
    <col min="3588" max="3588" width="15.42578125" style="183" customWidth="1"/>
    <col min="3589" max="3589" width="15.5703125" style="183" customWidth="1"/>
    <col min="3590" max="3590" width="13.42578125" style="183" customWidth="1"/>
    <col min="3591" max="3591" width="13.5703125" style="183" customWidth="1"/>
    <col min="3592" max="3592" width="13.42578125" style="183" customWidth="1"/>
    <col min="3593" max="3593" width="11.5703125" style="183" bestFit="1" customWidth="1"/>
    <col min="3594" max="3594" width="16" style="183" customWidth="1"/>
    <col min="3595" max="3840" width="11.42578125" style="183"/>
    <col min="3841" max="3841" width="17.85546875" style="183" customWidth="1"/>
    <col min="3842" max="3842" width="14.28515625" style="183" customWidth="1"/>
    <col min="3843" max="3843" width="14.85546875" style="183" customWidth="1"/>
    <col min="3844" max="3844" width="15.42578125" style="183" customWidth="1"/>
    <col min="3845" max="3845" width="15.5703125" style="183" customWidth="1"/>
    <col min="3846" max="3846" width="13.42578125" style="183" customWidth="1"/>
    <col min="3847" max="3847" width="13.5703125" style="183" customWidth="1"/>
    <col min="3848" max="3848" width="13.42578125" style="183" customWidth="1"/>
    <col min="3849" max="3849" width="11.5703125" style="183" bestFit="1" customWidth="1"/>
    <col min="3850" max="3850" width="16" style="183" customWidth="1"/>
    <col min="3851" max="4096" width="11.42578125" style="183"/>
    <col min="4097" max="4097" width="17.85546875" style="183" customWidth="1"/>
    <col min="4098" max="4098" width="14.28515625" style="183" customWidth="1"/>
    <col min="4099" max="4099" width="14.85546875" style="183" customWidth="1"/>
    <col min="4100" max="4100" width="15.42578125" style="183" customWidth="1"/>
    <col min="4101" max="4101" width="15.5703125" style="183" customWidth="1"/>
    <col min="4102" max="4102" width="13.42578125" style="183" customWidth="1"/>
    <col min="4103" max="4103" width="13.5703125" style="183" customWidth="1"/>
    <col min="4104" max="4104" width="13.42578125" style="183" customWidth="1"/>
    <col min="4105" max="4105" width="11.5703125" style="183" bestFit="1" customWidth="1"/>
    <col min="4106" max="4106" width="16" style="183" customWidth="1"/>
    <col min="4107" max="4352" width="11.42578125" style="183"/>
    <col min="4353" max="4353" width="17.85546875" style="183" customWidth="1"/>
    <col min="4354" max="4354" width="14.28515625" style="183" customWidth="1"/>
    <col min="4355" max="4355" width="14.85546875" style="183" customWidth="1"/>
    <col min="4356" max="4356" width="15.42578125" style="183" customWidth="1"/>
    <col min="4357" max="4357" width="15.5703125" style="183" customWidth="1"/>
    <col min="4358" max="4358" width="13.42578125" style="183" customWidth="1"/>
    <col min="4359" max="4359" width="13.5703125" style="183" customWidth="1"/>
    <col min="4360" max="4360" width="13.42578125" style="183" customWidth="1"/>
    <col min="4361" max="4361" width="11.5703125" style="183" bestFit="1" customWidth="1"/>
    <col min="4362" max="4362" width="16" style="183" customWidth="1"/>
    <col min="4363" max="4608" width="11.42578125" style="183"/>
    <col min="4609" max="4609" width="17.85546875" style="183" customWidth="1"/>
    <col min="4610" max="4610" width="14.28515625" style="183" customWidth="1"/>
    <col min="4611" max="4611" width="14.85546875" style="183" customWidth="1"/>
    <col min="4612" max="4612" width="15.42578125" style="183" customWidth="1"/>
    <col min="4613" max="4613" width="15.5703125" style="183" customWidth="1"/>
    <col min="4614" max="4614" width="13.42578125" style="183" customWidth="1"/>
    <col min="4615" max="4615" width="13.5703125" style="183" customWidth="1"/>
    <col min="4616" max="4616" width="13.42578125" style="183" customWidth="1"/>
    <col min="4617" max="4617" width="11.5703125" style="183" bestFit="1" customWidth="1"/>
    <col min="4618" max="4618" width="16" style="183" customWidth="1"/>
    <col min="4619" max="4864" width="11.42578125" style="183"/>
    <col min="4865" max="4865" width="17.85546875" style="183" customWidth="1"/>
    <col min="4866" max="4866" width="14.28515625" style="183" customWidth="1"/>
    <col min="4867" max="4867" width="14.85546875" style="183" customWidth="1"/>
    <col min="4868" max="4868" width="15.42578125" style="183" customWidth="1"/>
    <col min="4869" max="4869" width="15.5703125" style="183" customWidth="1"/>
    <col min="4870" max="4870" width="13.42578125" style="183" customWidth="1"/>
    <col min="4871" max="4871" width="13.5703125" style="183" customWidth="1"/>
    <col min="4872" max="4872" width="13.42578125" style="183" customWidth="1"/>
    <col min="4873" max="4873" width="11.5703125" style="183" bestFit="1" customWidth="1"/>
    <col min="4874" max="4874" width="16" style="183" customWidth="1"/>
    <col min="4875" max="5120" width="11.42578125" style="183"/>
    <col min="5121" max="5121" width="17.85546875" style="183" customWidth="1"/>
    <col min="5122" max="5122" width="14.28515625" style="183" customWidth="1"/>
    <col min="5123" max="5123" width="14.85546875" style="183" customWidth="1"/>
    <col min="5124" max="5124" width="15.42578125" style="183" customWidth="1"/>
    <col min="5125" max="5125" width="15.5703125" style="183" customWidth="1"/>
    <col min="5126" max="5126" width="13.42578125" style="183" customWidth="1"/>
    <col min="5127" max="5127" width="13.5703125" style="183" customWidth="1"/>
    <col min="5128" max="5128" width="13.42578125" style="183" customWidth="1"/>
    <col min="5129" max="5129" width="11.5703125" style="183" bestFit="1" customWidth="1"/>
    <col min="5130" max="5130" width="16" style="183" customWidth="1"/>
    <col min="5131" max="5376" width="11.42578125" style="183"/>
    <col min="5377" max="5377" width="17.85546875" style="183" customWidth="1"/>
    <col min="5378" max="5378" width="14.28515625" style="183" customWidth="1"/>
    <col min="5379" max="5379" width="14.85546875" style="183" customWidth="1"/>
    <col min="5380" max="5380" width="15.42578125" style="183" customWidth="1"/>
    <col min="5381" max="5381" width="15.5703125" style="183" customWidth="1"/>
    <col min="5382" max="5382" width="13.42578125" style="183" customWidth="1"/>
    <col min="5383" max="5383" width="13.5703125" style="183" customWidth="1"/>
    <col min="5384" max="5384" width="13.42578125" style="183" customWidth="1"/>
    <col min="5385" max="5385" width="11.5703125" style="183" bestFit="1" customWidth="1"/>
    <col min="5386" max="5386" width="16" style="183" customWidth="1"/>
    <col min="5387" max="5632" width="11.42578125" style="183"/>
    <col min="5633" max="5633" width="17.85546875" style="183" customWidth="1"/>
    <col min="5634" max="5634" width="14.28515625" style="183" customWidth="1"/>
    <col min="5635" max="5635" width="14.85546875" style="183" customWidth="1"/>
    <col min="5636" max="5636" width="15.42578125" style="183" customWidth="1"/>
    <col min="5637" max="5637" width="15.5703125" style="183" customWidth="1"/>
    <col min="5638" max="5638" width="13.42578125" style="183" customWidth="1"/>
    <col min="5639" max="5639" width="13.5703125" style="183" customWidth="1"/>
    <col min="5640" max="5640" width="13.42578125" style="183" customWidth="1"/>
    <col min="5641" max="5641" width="11.5703125" style="183" bestFit="1" customWidth="1"/>
    <col min="5642" max="5642" width="16" style="183" customWidth="1"/>
    <col min="5643" max="5888" width="11.42578125" style="183"/>
    <col min="5889" max="5889" width="17.85546875" style="183" customWidth="1"/>
    <col min="5890" max="5890" width="14.28515625" style="183" customWidth="1"/>
    <col min="5891" max="5891" width="14.85546875" style="183" customWidth="1"/>
    <col min="5892" max="5892" width="15.42578125" style="183" customWidth="1"/>
    <col min="5893" max="5893" width="15.5703125" style="183" customWidth="1"/>
    <col min="5894" max="5894" width="13.42578125" style="183" customWidth="1"/>
    <col min="5895" max="5895" width="13.5703125" style="183" customWidth="1"/>
    <col min="5896" max="5896" width="13.42578125" style="183" customWidth="1"/>
    <col min="5897" max="5897" width="11.5703125" style="183" bestFit="1" customWidth="1"/>
    <col min="5898" max="5898" width="16" style="183" customWidth="1"/>
    <col min="5899" max="6144" width="11.42578125" style="183"/>
    <col min="6145" max="6145" width="17.85546875" style="183" customWidth="1"/>
    <col min="6146" max="6146" width="14.28515625" style="183" customWidth="1"/>
    <col min="6147" max="6147" width="14.85546875" style="183" customWidth="1"/>
    <col min="6148" max="6148" width="15.42578125" style="183" customWidth="1"/>
    <col min="6149" max="6149" width="15.5703125" style="183" customWidth="1"/>
    <col min="6150" max="6150" width="13.42578125" style="183" customWidth="1"/>
    <col min="6151" max="6151" width="13.5703125" style="183" customWidth="1"/>
    <col min="6152" max="6152" width="13.42578125" style="183" customWidth="1"/>
    <col min="6153" max="6153" width="11.5703125" style="183" bestFit="1" customWidth="1"/>
    <col min="6154" max="6154" width="16" style="183" customWidth="1"/>
    <col min="6155" max="6400" width="11.42578125" style="183"/>
    <col min="6401" max="6401" width="17.85546875" style="183" customWidth="1"/>
    <col min="6402" max="6402" width="14.28515625" style="183" customWidth="1"/>
    <col min="6403" max="6403" width="14.85546875" style="183" customWidth="1"/>
    <col min="6404" max="6404" width="15.42578125" style="183" customWidth="1"/>
    <col min="6405" max="6405" width="15.5703125" style="183" customWidth="1"/>
    <col min="6406" max="6406" width="13.42578125" style="183" customWidth="1"/>
    <col min="6407" max="6407" width="13.5703125" style="183" customWidth="1"/>
    <col min="6408" max="6408" width="13.42578125" style="183" customWidth="1"/>
    <col min="6409" max="6409" width="11.5703125" style="183" bestFit="1" customWidth="1"/>
    <col min="6410" max="6410" width="16" style="183" customWidth="1"/>
    <col min="6411" max="6656" width="11.42578125" style="183"/>
    <col min="6657" max="6657" width="17.85546875" style="183" customWidth="1"/>
    <col min="6658" max="6658" width="14.28515625" style="183" customWidth="1"/>
    <col min="6659" max="6659" width="14.85546875" style="183" customWidth="1"/>
    <col min="6660" max="6660" width="15.42578125" style="183" customWidth="1"/>
    <col min="6661" max="6661" width="15.5703125" style="183" customWidth="1"/>
    <col min="6662" max="6662" width="13.42578125" style="183" customWidth="1"/>
    <col min="6663" max="6663" width="13.5703125" style="183" customWidth="1"/>
    <col min="6664" max="6664" width="13.42578125" style="183" customWidth="1"/>
    <col min="6665" max="6665" width="11.5703125" style="183" bestFit="1" customWidth="1"/>
    <col min="6666" max="6666" width="16" style="183" customWidth="1"/>
    <col min="6667" max="6912" width="11.42578125" style="183"/>
    <col min="6913" max="6913" width="17.85546875" style="183" customWidth="1"/>
    <col min="6914" max="6914" width="14.28515625" style="183" customWidth="1"/>
    <col min="6915" max="6915" width="14.85546875" style="183" customWidth="1"/>
    <col min="6916" max="6916" width="15.42578125" style="183" customWidth="1"/>
    <col min="6917" max="6917" width="15.5703125" style="183" customWidth="1"/>
    <col min="6918" max="6918" width="13.42578125" style="183" customWidth="1"/>
    <col min="6919" max="6919" width="13.5703125" style="183" customWidth="1"/>
    <col min="6920" max="6920" width="13.42578125" style="183" customWidth="1"/>
    <col min="6921" max="6921" width="11.5703125" style="183" bestFit="1" customWidth="1"/>
    <col min="6922" max="6922" width="16" style="183" customWidth="1"/>
    <col min="6923" max="7168" width="11.42578125" style="183"/>
    <col min="7169" max="7169" width="17.85546875" style="183" customWidth="1"/>
    <col min="7170" max="7170" width="14.28515625" style="183" customWidth="1"/>
    <col min="7171" max="7171" width="14.85546875" style="183" customWidth="1"/>
    <col min="7172" max="7172" width="15.42578125" style="183" customWidth="1"/>
    <col min="7173" max="7173" width="15.5703125" style="183" customWidth="1"/>
    <col min="7174" max="7174" width="13.42578125" style="183" customWidth="1"/>
    <col min="7175" max="7175" width="13.5703125" style="183" customWidth="1"/>
    <col min="7176" max="7176" width="13.42578125" style="183" customWidth="1"/>
    <col min="7177" max="7177" width="11.5703125" style="183" bestFit="1" customWidth="1"/>
    <col min="7178" max="7178" width="16" style="183" customWidth="1"/>
    <col min="7179" max="7424" width="11.42578125" style="183"/>
    <col min="7425" max="7425" width="17.85546875" style="183" customWidth="1"/>
    <col min="7426" max="7426" width="14.28515625" style="183" customWidth="1"/>
    <col min="7427" max="7427" width="14.85546875" style="183" customWidth="1"/>
    <col min="7428" max="7428" width="15.42578125" style="183" customWidth="1"/>
    <col min="7429" max="7429" width="15.5703125" style="183" customWidth="1"/>
    <col min="7430" max="7430" width="13.42578125" style="183" customWidth="1"/>
    <col min="7431" max="7431" width="13.5703125" style="183" customWidth="1"/>
    <col min="7432" max="7432" width="13.42578125" style="183" customWidth="1"/>
    <col min="7433" max="7433" width="11.5703125" style="183" bestFit="1" customWidth="1"/>
    <col min="7434" max="7434" width="16" style="183" customWidth="1"/>
    <col min="7435" max="7680" width="11.42578125" style="183"/>
    <col min="7681" max="7681" width="17.85546875" style="183" customWidth="1"/>
    <col min="7682" max="7682" width="14.28515625" style="183" customWidth="1"/>
    <col min="7683" max="7683" width="14.85546875" style="183" customWidth="1"/>
    <col min="7684" max="7684" width="15.42578125" style="183" customWidth="1"/>
    <col min="7685" max="7685" width="15.5703125" style="183" customWidth="1"/>
    <col min="7686" max="7686" width="13.42578125" style="183" customWidth="1"/>
    <col min="7687" max="7687" width="13.5703125" style="183" customWidth="1"/>
    <col min="7688" max="7688" width="13.42578125" style="183" customWidth="1"/>
    <col min="7689" max="7689" width="11.5703125" style="183" bestFit="1" customWidth="1"/>
    <col min="7690" max="7690" width="16" style="183" customWidth="1"/>
    <col min="7691" max="7936" width="11.42578125" style="183"/>
    <col min="7937" max="7937" width="17.85546875" style="183" customWidth="1"/>
    <col min="7938" max="7938" width="14.28515625" style="183" customWidth="1"/>
    <col min="7939" max="7939" width="14.85546875" style="183" customWidth="1"/>
    <col min="7940" max="7940" width="15.42578125" style="183" customWidth="1"/>
    <col min="7941" max="7941" width="15.5703125" style="183" customWidth="1"/>
    <col min="7942" max="7942" width="13.42578125" style="183" customWidth="1"/>
    <col min="7943" max="7943" width="13.5703125" style="183" customWidth="1"/>
    <col min="7944" max="7944" width="13.42578125" style="183" customWidth="1"/>
    <col min="7945" max="7945" width="11.5703125" style="183" bestFit="1" customWidth="1"/>
    <col min="7946" max="7946" width="16" style="183" customWidth="1"/>
    <col min="7947" max="8192" width="11.42578125" style="183"/>
    <col min="8193" max="8193" width="17.85546875" style="183" customWidth="1"/>
    <col min="8194" max="8194" width="14.28515625" style="183" customWidth="1"/>
    <col min="8195" max="8195" width="14.85546875" style="183" customWidth="1"/>
    <col min="8196" max="8196" width="15.42578125" style="183" customWidth="1"/>
    <col min="8197" max="8197" width="15.5703125" style="183" customWidth="1"/>
    <col min="8198" max="8198" width="13.42578125" style="183" customWidth="1"/>
    <col min="8199" max="8199" width="13.5703125" style="183" customWidth="1"/>
    <col min="8200" max="8200" width="13.42578125" style="183" customWidth="1"/>
    <col min="8201" max="8201" width="11.5703125" style="183" bestFit="1" customWidth="1"/>
    <col min="8202" max="8202" width="16" style="183" customWidth="1"/>
    <col min="8203" max="8448" width="11.42578125" style="183"/>
    <col min="8449" max="8449" width="17.85546875" style="183" customWidth="1"/>
    <col min="8450" max="8450" width="14.28515625" style="183" customWidth="1"/>
    <col min="8451" max="8451" width="14.85546875" style="183" customWidth="1"/>
    <col min="8452" max="8452" width="15.42578125" style="183" customWidth="1"/>
    <col min="8453" max="8453" width="15.5703125" style="183" customWidth="1"/>
    <col min="8454" max="8454" width="13.42578125" style="183" customWidth="1"/>
    <col min="8455" max="8455" width="13.5703125" style="183" customWidth="1"/>
    <col min="8456" max="8456" width="13.42578125" style="183" customWidth="1"/>
    <col min="8457" max="8457" width="11.5703125" style="183" bestFit="1" customWidth="1"/>
    <col min="8458" max="8458" width="16" style="183" customWidth="1"/>
    <col min="8459" max="8704" width="11.42578125" style="183"/>
    <col min="8705" max="8705" width="17.85546875" style="183" customWidth="1"/>
    <col min="8706" max="8706" width="14.28515625" style="183" customWidth="1"/>
    <col min="8707" max="8707" width="14.85546875" style="183" customWidth="1"/>
    <col min="8708" max="8708" width="15.42578125" style="183" customWidth="1"/>
    <col min="8709" max="8709" width="15.5703125" style="183" customWidth="1"/>
    <col min="8710" max="8710" width="13.42578125" style="183" customWidth="1"/>
    <col min="8711" max="8711" width="13.5703125" style="183" customWidth="1"/>
    <col min="8712" max="8712" width="13.42578125" style="183" customWidth="1"/>
    <col min="8713" max="8713" width="11.5703125" style="183" bestFit="1" customWidth="1"/>
    <col min="8714" max="8714" width="16" style="183" customWidth="1"/>
    <col min="8715" max="8960" width="11.42578125" style="183"/>
    <col min="8961" max="8961" width="17.85546875" style="183" customWidth="1"/>
    <col min="8962" max="8962" width="14.28515625" style="183" customWidth="1"/>
    <col min="8963" max="8963" width="14.85546875" style="183" customWidth="1"/>
    <col min="8964" max="8964" width="15.42578125" style="183" customWidth="1"/>
    <col min="8965" max="8965" width="15.5703125" style="183" customWidth="1"/>
    <col min="8966" max="8966" width="13.42578125" style="183" customWidth="1"/>
    <col min="8967" max="8967" width="13.5703125" style="183" customWidth="1"/>
    <col min="8968" max="8968" width="13.42578125" style="183" customWidth="1"/>
    <col min="8969" max="8969" width="11.5703125" style="183" bestFit="1" customWidth="1"/>
    <col min="8970" max="8970" width="16" style="183" customWidth="1"/>
    <col min="8971" max="9216" width="11.42578125" style="183"/>
    <col min="9217" max="9217" width="17.85546875" style="183" customWidth="1"/>
    <col min="9218" max="9218" width="14.28515625" style="183" customWidth="1"/>
    <col min="9219" max="9219" width="14.85546875" style="183" customWidth="1"/>
    <col min="9220" max="9220" width="15.42578125" style="183" customWidth="1"/>
    <col min="9221" max="9221" width="15.5703125" style="183" customWidth="1"/>
    <col min="9222" max="9222" width="13.42578125" style="183" customWidth="1"/>
    <col min="9223" max="9223" width="13.5703125" style="183" customWidth="1"/>
    <col min="9224" max="9224" width="13.42578125" style="183" customWidth="1"/>
    <col min="9225" max="9225" width="11.5703125" style="183" bestFit="1" customWidth="1"/>
    <col min="9226" max="9226" width="16" style="183" customWidth="1"/>
    <col min="9227" max="9472" width="11.42578125" style="183"/>
    <col min="9473" max="9473" width="17.85546875" style="183" customWidth="1"/>
    <col min="9474" max="9474" width="14.28515625" style="183" customWidth="1"/>
    <col min="9475" max="9475" width="14.85546875" style="183" customWidth="1"/>
    <col min="9476" max="9476" width="15.42578125" style="183" customWidth="1"/>
    <col min="9477" max="9477" width="15.5703125" style="183" customWidth="1"/>
    <col min="9478" max="9478" width="13.42578125" style="183" customWidth="1"/>
    <col min="9479" max="9479" width="13.5703125" style="183" customWidth="1"/>
    <col min="9480" max="9480" width="13.42578125" style="183" customWidth="1"/>
    <col min="9481" max="9481" width="11.5703125" style="183" bestFit="1" customWidth="1"/>
    <col min="9482" max="9482" width="16" style="183" customWidth="1"/>
    <col min="9483" max="9728" width="11.42578125" style="183"/>
    <col min="9729" max="9729" width="17.85546875" style="183" customWidth="1"/>
    <col min="9730" max="9730" width="14.28515625" style="183" customWidth="1"/>
    <col min="9731" max="9731" width="14.85546875" style="183" customWidth="1"/>
    <col min="9732" max="9732" width="15.42578125" style="183" customWidth="1"/>
    <col min="9733" max="9733" width="15.5703125" style="183" customWidth="1"/>
    <col min="9734" max="9734" width="13.42578125" style="183" customWidth="1"/>
    <col min="9735" max="9735" width="13.5703125" style="183" customWidth="1"/>
    <col min="9736" max="9736" width="13.42578125" style="183" customWidth="1"/>
    <col min="9737" max="9737" width="11.5703125" style="183" bestFit="1" customWidth="1"/>
    <col min="9738" max="9738" width="16" style="183" customWidth="1"/>
    <col min="9739" max="9984" width="11.42578125" style="183"/>
    <col min="9985" max="9985" width="17.85546875" style="183" customWidth="1"/>
    <col min="9986" max="9986" width="14.28515625" style="183" customWidth="1"/>
    <col min="9987" max="9987" width="14.85546875" style="183" customWidth="1"/>
    <col min="9988" max="9988" width="15.42578125" style="183" customWidth="1"/>
    <col min="9989" max="9989" width="15.5703125" style="183" customWidth="1"/>
    <col min="9990" max="9990" width="13.42578125" style="183" customWidth="1"/>
    <col min="9991" max="9991" width="13.5703125" style="183" customWidth="1"/>
    <col min="9992" max="9992" width="13.42578125" style="183" customWidth="1"/>
    <col min="9993" max="9993" width="11.5703125" style="183" bestFit="1" customWidth="1"/>
    <col min="9994" max="9994" width="16" style="183" customWidth="1"/>
    <col min="9995" max="10240" width="11.42578125" style="183"/>
    <col min="10241" max="10241" width="17.85546875" style="183" customWidth="1"/>
    <col min="10242" max="10242" width="14.28515625" style="183" customWidth="1"/>
    <col min="10243" max="10243" width="14.85546875" style="183" customWidth="1"/>
    <col min="10244" max="10244" width="15.42578125" style="183" customWidth="1"/>
    <col min="10245" max="10245" width="15.5703125" style="183" customWidth="1"/>
    <col min="10246" max="10246" width="13.42578125" style="183" customWidth="1"/>
    <col min="10247" max="10247" width="13.5703125" style="183" customWidth="1"/>
    <col min="10248" max="10248" width="13.42578125" style="183" customWidth="1"/>
    <col min="10249" max="10249" width="11.5703125" style="183" bestFit="1" customWidth="1"/>
    <col min="10250" max="10250" width="16" style="183" customWidth="1"/>
    <col min="10251" max="10496" width="11.42578125" style="183"/>
    <col min="10497" max="10497" width="17.85546875" style="183" customWidth="1"/>
    <col min="10498" max="10498" width="14.28515625" style="183" customWidth="1"/>
    <col min="10499" max="10499" width="14.85546875" style="183" customWidth="1"/>
    <col min="10500" max="10500" width="15.42578125" style="183" customWidth="1"/>
    <col min="10501" max="10501" width="15.5703125" style="183" customWidth="1"/>
    <col min="10502" max="10502" width="13.42578125" style="183" customWidth="1"/>
    <col min="10503" max="10503" width="13.5703125" style="183" customWidth="1"/>
    <col min="10504" max="10504" width="13.42578125" style="183" customWidth="1"/>
    <col min="10505" max="10505" width="11.5703125" style="183" bestFit="1" customWidth="1"/>
    <col min="10506" max="10506" width="16" style="183" customWidth="1"/>
    <col min="10507" max="10752" width="11.42578125" style="183"/>
    <col min="10753" max="10753" width="17.85546875" style="183" customWidth="1"/>
    <col min="10754" max="10754" width="14.28515625" style="183" customWidth="1"/>
    <col min="10755" max="10755" width="14.85546875" style="183" customWidth="1"/>
    <col min="10756" max="10756" width="15.42578125" style="183" customWidth="1"/>
    <col min="10757" max="10757" width="15.5703125" style="183" customWidth="1"/>
    <col min="10758" max="10758" width="13.42578125" style="183" customWidth="1"/>
    <col min="10759" max="10759" width="13.5703125" style="183" customWidth="1"/>
    <col min="10760" max="10760" width="13.42578125" style="183" customWidth="1"/>
    <col min="10761" max="10761" width="11.5703125" style="183" bestFit="1" customWidth="1"/>
    <col min="10762" max="10762" width="16" style="183" customWidth="1"/>
    <col min="10763" max="11008" width="11.42578125" style="183"/>
    <col min="11009" max="11009" width="17.85546875" style="183" customWidth="1"/>
    <col min="11010" max="11010" width="14.28515625" style="183" customWidth="1"/>
    <col min="11011" max="11011" width="14.85546875" style="183" customWidth="1"/>
    <col min="11012" max="11012" width="15.42578125" style="183" customWidth="1"/>
    <col min="11013" max="11013" width="15.5703125" style="183" customWidth="1"/>
    <col min="11014" max="11014" width="13.42578125" style="183" customWidth="1"/>
    <col min="11015" max="11015" width="13.5703125" style="183" customWidth="1"/>
    <col min="11016" max="11016" width="13.42578125" style="183" customWidth="1"/>
    <col min="11017" max="11017" width="11.5703125" style="183" bestFit="1" customWidth="1"/>
    <col min="11018" max="11018" width="16" style="183" customWidth="1"/>
    <col min="11019" max="11264" width="11.42578125" style="183"/>
    <col min="11265" max="11265" width="17.85546875" style="183" customWidth="1"/>
    <col min="11266" max="11266" width="14.28515625" style="183" customWidth="1"/>
    <col min="11267" max="11267" width="14.85546875" style="183" customWidth="1"/>
    <col min="11268" max="11268" width="15.42578125" style="183" customWidth="1"/>
    <col min="11269" max="11269" width="15.5703125" style="183" customWidth="1"/>
    <col min="11270" max="11270" width="13.42578125" style="183" customWidth="1"/>
    <col min="11271" max="11271" width="13.5703125" style="183" customWidth="1"/>
    <col min="11272" max="11272" width="13.42578125" style="183" customWidth="1"/>
    <col min="11273" max="11273" width="11.5703125" style="183" bestFit="1" customWidth="1"/>
    <col min="11274" max="11274" width="16" style="183" customWidth="1"/>
    <col min="11275" max="11520" width="11.42578125" style="183"/>
    <col min="11521" max="11521" width="17.85546875" style="183" customWidth="1"/>
    <col min="11522" max="11522" width="14.28515625" style="183" customWidth="1"/>
    <col min="11523" max="11523" width="14.85546875" style="183" customWidth="1"/>
    <col min="11524" max="11524" width="15.42578125" style="183" customWidth="1"/>
    <col min="11525" max="11525" width="15.5703125" style="183" customWidth="1"/>
    <col min="11526" max="11526" width="13.42578125" style="183" customWidth="1"/>
    <col min="11527" max="11527" width="13.5703125" style="183" customWidth="1"/>
    <col min="11528" max="11528" width="13.42578125" style="183" customWidth="1"/>
    <col min="11529" max="11529" width="11.5703125" style="183" bestFit="1" customWidth="1"/>
    <col min="11530" max="11530" width="16" style="183" customWidth="1"/>
    <col min="11531" max="11776" width="11.42578125" style="183"/>
    <col min="11777" max="11777" width="17.85546875" style="183" customWidth="1"/>
    <col min="11778" max="11778" width="14.28515625" style="183" customWidth="1"/>
    <col min="11779" max="11779" width="14.85546875" style="183" customWidth="1"/>
    <col min="11780" max="11780" width="15.42578125" style="183" customWidth="1"/>
    <col min="11781" max="11781" width="15.5703125" style="183" customWidth="1"/>
    <col min="11782" max="11782" width="13.42578125" style="183" customWidth="1"/>
    <col min="11783" max="11783" width="13.5703125" style="183" customWidth="1"/>
    <col min="11784" max="11784" width="13.42578125" style="183" customWidth="1"/>
    <col min="11785" max="11785" width="11.5703125" style="183" bestFit="1" customWidth="1"/>
    <col min="11786" max="11786" width="16" style="183" customWidth="1"/>
    <col min="11787" max="12032" width="11.42578125" style="183"/>
    <col min="12033" max="12033" width="17.85546875" style="183" customWidth="1"/>
    <col min="12034" max="12034" width="14.28515625" style="183" customWidth="1"/>
    <col min="12035" max="12035" width="14.85546875" style="183" customWidth="1"/>
    <col min="12036" max="12036" width="15.42578125" style="183" customWidth="1"/>
    <col min="12037" max="12037" width="15.5703125" style="183" customWidth="1"/>
    <col min="12038" max="12038" width="13.42578125" style="183" customWidth="1"/>
    <col min="12039" max="12039" width="13.5703125" style="183" customWidth="1"/>
    <col min="12040" max="12040" width="13.42578125" style="183" customWidth="1"/>
    <col min="12041" max="12041" width="11.5703125" style="183" bestFit="1" customWidth="1"/>
    <col min="12042" max="12042" width="16" style="183" customWidth="1"/>
    <col min="12043" max="12288" width="11.42578125" style="183"/>
    <col min="12289" max="12289" width="17.85546875" style="183" customWidth="1"/>
    <col min="12290" max="12290" width="14.28515625" style="183" customWidth="1"/>
    <col min="12291" max="12291" width="14.85546875" style="183" customWidth="1"/>
    <col min="12292" max="12292" width="15.42578125" style="183" customWidth="1"/>
    <col min="12293" max="12293" width="15.5703125" style="183" customWidth="1"/>
    <col min="12294" max="12294" width="13.42578125" style="183" customWidth="1"/>
    <col min="12295" max="12295" width="13.5703125" style="183" customWidth="1"/>
    <col min="12296" max="12296" width="13.42578125" style="183" customWidth="1"/>
    <col min="12297" max="12297" width="11.5703125" style="183" bestFit="1" customWidth="1"/>
    <col min="12298" max="12298" width="16" style="183" customWidth="1"/>
    <col min="12299" max="12544" width="11.42578125" style="183"/>
    <col min="12545" max="12545" width="17.85546875" style="183" customWidth="1"/>
    <col min="12546" max="12546" width="14.28515625" style="183" customWidth="1"/>
    <col min="12547" max="12547" width="14.85546875" style="183" customWidth="1"/>
    <col min="12548" max="12548" width="15.42578125" style="183" customWidth="1"/>
    <col min="12549" max="12549" width="15.5703125" style="183" customWidth="1"/>
    <col min="12550" max="12550" width="13.42578125" style="183" customWidth="1"/>
    <col min="12551" max="12551" width="13.5703125" style="183" customWidth="1"/>
    <col min="12552" max="12552" width="13.42578125" style="183" customWidth="1"/>
    <col min="12553" max="12553" width="11.5703125" style="183" bestFit="1" customWidth="1"/>
    <col min="12554" max="12554" width="16" style="183" customWidth="1"/>
    <col min="12555" max="12800" width="11.42578125" style="183"/>
    <col min="12801" max="12801" width="17.85546875" style="183" customWidth="1"/>
    <col min="12802" max="12802" width="14.28515625" style="183" customWidth="1"/>
    <col min="12803" max="12803" width="14.85546875" style="183" customWidth="1"/>
    <col min="12804" max="12804" width="15.42578125" style="183" customWidth="1"/>
    <col min="12805" max="12805" width="15.5703125" style="183" customWidth="1"/>
    <col min="12806" max="12806" width="13.42578125" style="183" customWidth="1"/>
    <col min="12807" max="12807" width="13.5703125" style="183" customWidth="1"/>
    <col min="12808" max="12808" width="13.42578125" style="183" customWidth="1"/>
    <col min="12809" max="12809" width="11.5703125" style="183" bestFit="1" customWidth="1"/>
    <col min="12810" max="12810" width="16" style="183" customWidth="1"/>
    <col min="12811" max="13056" width="11.42578125" style="183"/>
    <col min="13057" max="13057" width="17.85546875" style="183" customWidth="1"/>
    <col min="13058" max="13058" width="14.28515625" style="183" customWidth="1"/>
    <col min="13059" max="13059" width="14.85546875" style="183" customWidth="1"/>
    <col min="13060" max="13060" width="15.42578125" style="183" customWidth="1"/>
    <col min="13061" max="13061" width="15.5703125" style="183" customWidth="1"/>
    <col min="13062" max="13062" width="13.42578125" style="183" customWidth="1"/>
    <col min="13063" max="13063" width="13.5703125" style="183" customWidth="1"/>
    <col min="13064" max="13064" width="13.42578125" style="183" customWidth="1"/>
    <col min="13065" max="13065" width="11.5703125" style="183" bestFit="1" customWidth="1"/>
    <col min="13066" max="13066" width="16" style="183" customWidth="1"/>
    <col min="13067" max="13312" width="11.42578125" style="183"/>
    <col min="13313" max="13313" width="17.85546875" style="183" customWidth="1"/>
    <col min="13314" max="13314" width="14.28515625" style="183" customWidth="1"/>
    <col min="13315" max="13315" width="14.85546875" style="183" customWidth="1"/>
    <col min="13316" max="13316" width="15.42578125" style="183" customWidth="1"/>
    <col min="13317" max="13317" width="15.5703125" style="183" customWidth="1"/>
    <col min="13318" max="13318" width="13.42578125" style="183" customWidth="1"/>
    <col min="13319" max="13319" width="13.5703125" style="183" customWidth="1"/>
    <col min="13320" max="13320" width="13.42578125" style="183" customWidth="1"/>
    <col min="13321" max="13321" width="11.5703125" style="183" bestFit="1" customWidth="1"/>
    <col min="13322" max="13322" width="16" style="183" customWidth="1"/>
    <col min="13323" max="13568" width="11.42578125" style="183"/>
    <col min="13569" max="13569" width="17.85546875" style="183" customWidth="1"/>
    <col min="13570" max="13570" width="14.28515625" style="183" customWidth="1"/>
    <col min="13571" max="13571" width="14.85546875" style="183" customWidth="1"/>
    <col min="13572" max="13572" width="15.42578125" style="183" customWidth="1"/>
    <col min="13573" max="13573" width="15.5703125" style="183" customWidth="1"/>
    <col min="13574" max="13574" width="13.42578125" style="183" customWidth="1"/>
    <col min="13575" max="13575" width="13.5703125" style="183" customWidth="1"/>
    <col min="13576" max="13576" width="13.42578125" style="183" customWidth="1"/>
    <col min="13577" max="13577" width="11.5703125" style="183" bestFit="1" customWidth="1"/>
    <col min="13578" max="13578" width="16" style="183" customWidth="1"/>
    <col min="13579" max="13824" width="11.42578125" style="183"/>
    <col min="13825" max="13825" width="17.85546875" style="183" customWidth="1"/>
    <col min="13826" max="13826" width="14.28515625" style="183" customWidth="1"/>
    <col min="13827" max="13827" width="14.85546875" style="183" customWidth="1"/>
    <col min="13828" max="13828" width="15.42578125" style="183" customWidth="1"/>
    <col min="13829" max="13829" width="15.5703125" style="183" customWidth="1"/>
    <col min="13830" max="13830" width="13.42578125" style="183" customWidth="1"/>
    <col min="13831" max="13831" width="13.5703125" style="183" customWidth="1"/>
    <col min="13832" max="13832" width="13.42578125" style="183" customWidth="1"/>
    <col min="13833" max="13833" width="11.5703125" style="183" bestFit="1" customWidth="1"/>
    <col min="13834" max="13834" width="16" style="183" customWidth="1"/>
    <col min="13835" max="14080" width="11.42578125" style="183"/>
    <col min="14081" max="14081" width="17.85546875" style="183" customWidth="1"/>
    <col min="14082" max="14082" width="14.28515625" style="183" customWidth="1"/>
    <col min="14083" max="14083" width="14.85546875" style="183" customWidth="1"/>
    <col min="14084" max="14084" width="15.42578125" style="183" customWidth="1"/>
    <col min="14085" max="14085" width="15.5703125" style="183" customWidth="1"/>
    <col min="14086" max="14086" width="13.42578125" style="183" customWidth="1"/>
    <col min="14087" max="14087" width="13.5703125" style="183" customWidth="1"/>
    <col min="14088" max="14088" width="13.42578125" style="183" customWidth="1"/>
    <col min="14089" max="14089" width="11.5703125" style="183" bestFit="1" customWidth="1"/>
    <col min="14090" max="14090" width="16" style="183" customWidth="1"/>
    <col min="14091" max="14336" width="11.42578125" style="183"/>
    <col min="14337" max="14337" width="17.85546875" style="183" customWidth="1"/>
    <col min="14338" max="14338" width="14.28515625" style="183" customWidth="1"/>
    <col min="14339" max="14339" width="14.85546875" style="183" customWidth="1"/>
    <col min="14340" max="14340" width="15.42578125" style="183" customWidth="1"/>
    <col min="14341" max="14341" width="15.5703125" style="183" customWidth="1"/>
    <col min="14342" max="14342" width="13.42578125" style="183" customWidth="1"/>
    <col min="14343" max="14343" width="13.5703125" style="183" customWidth="1"/>
    <col min="14344" max="14344" width="13.42578125" style="183" customWidth="1"/>
    <col min="14345" max="14345" width="11.5703125" style="183" bestFit="1" customWidth="1"/>
    <col min="14346" max="14346" width="16" style="183" customWidth="1"/>
    <col min="14347" max="14592" width="11.42578125" style="183"/>
    <col min="14593" max="14593" width="17.85546875" style="183" customWidth="1"/>
    <col min="14594" max="14594" width="14.28515625" style="183" customWidth="1"/>
    <col min="14595" max="14595" width="14.85546875" style="183" customWidth="1"/>
    <col min="14596" max="14596" width="15.42578125" style="183" customWidth="1"/>
    <col min="14597" max="14597" width="15.5703125" style="183" customWidth="1"/>
    <col min="14598" max="14598" width="13.42578125" style="183" customWidth="1"/>
    <col min="14599" max="14599" width="13.5703125" style="183" customWidth="1"/>
    <col min="14600" max="14600" width="13.42578125" style="183" customWidth="1"/>
    <col min="14601" max="14601" width="11.5703125" style="183" bestFit="1" customWidth="1"/>
    <col min="14602" max="14602" width="16" style="183" customWidth="1"/>
    <col min="14603" max="14848" width="11.42578125" style="183"/>
    <col min="14849" max="14849" width="17.85546875" style="183" customWidth="1"/>
    <col min="14850" max="14850" width="14.28515625" style="183" customWidth="1"/>
    <col min="14851" max="14851" width="14.85546875" style="183" customWidth="1"/>
    <col min="14852" max="14852" width="15.42578125" style="183" customWidth="1"/>
    <col min="14853" max="14853" width="15.5703125" style="183" customWidth="1"/>
    <col min="14854" max="14854" width="13.42578125" style="183" customWidth="1"/>
    <col min="14855" max="14855" width="13.5703125" style="183" customWidth="1"/>
    <col min="14856" max="14856" width="13.42578125" style="183" customWidth="1"/>
    <col min="14857" max="14857" width="11.5703125" style="183" bestFit="1" customWidth="1"/>
    <col min="14858" max="14858" width="16" style="183" customWidth="1"/>
    <col min="14859" max="15104" width="11.42578125" style="183"/>
    <col min="15105" max="15105" width="17.85546875" style="183" customWidth="1"/>
    <col min="15106" max="15106" width="14.28515625" style="183" customWidth="1"/>
    <col min="15107" max="15107" width="14.85546875" style="183" customWidth="1"/>
    <col min="15108" max="15108" width="15.42578125" style="183" customWidth="1"/>
    <col min="15109" max="15109" width="15.5703125" style="183" customWidth="1"/>
    <col min="15110" max="15110" width="13.42578125" style="183" customWidth="1"/>
    <col min="15111" max="15111" width="13.5703125" style="183" customWidth="1"/>
    <col min="15112" max="15112" width="13.42578125" style="183" customWidth="1"/>
    <col min="15113" max="15113" width="11.5703125" style="183" bestFit="1" customWidth="1"/>
    <col min="15114" max="15114" width="16" style="183" customWidth="1"/>
    <col min="15115" max="15360" width="11.42578125" style="183"/>
    <col min="15361" max="15361" width="17.85546875" style="183" customWidth="1"/>
    <col min="15362" max="15362" width="14.28515625" style="183" customWidth="1"/>
    <col min="15363" max="15363" width="14.85546875" style="183" customWidth="1"/>
    <col min="15364" max="15364" width="15.42578125" style="183" customWidth="1"/>
    <col min="15365" max="15365" width="15.5703125" style="183" customWidth="1"/>
    <col min="15366" max="15366" width="13.42578125" style="183" customWidth="1"/>
    <col min="15367" max="15367" width="13.5703125" style="183" customWidth="1"/>
    <col min="15368" max="15368" width="13.42578125" style="183" customWidth="1"/>
    <col min="15369" max="15369" width="11.5703125" style="183" bestFit="1" customWidth="1"/>
    <col min="15370" max="15370" width="16" style="183" customWidth="1"/>
    <col min="15371" max="15616" width="11.42578125" style="183"/>
    <col min="15617" max="15617" width="17.85546875" style="183" customWidth="1"/>
    <col min="15618" max="15618" width="14.28515625" style="183" customWidth="1"/>
    <col min="15619" max="15619" width="14.85546875" style="183" customWidth="1"/>
    <col min="15620" max="15620" width="15.42578125" style="183" customWidth="1"/>
    <col min="15621" max="15621" width="15.5703125" style="183" customWidth="1"/>
    <col min="15622" max="15622" width="13.42578125" style="183" customWidth="1"/>
    <col min="15623" max="15623" width="13.5703125" style="183" customWidth="1"/>
    <col min="15624" max="15624" width="13.42578125" style="183" customWidth="1"/>
    <col min="15625" max="15625" width="11.5703125" style="183" bestFit="1" customWidth="1"/>
    <col min="15626" max="15626" width="16" style="183" customWidth="1"/>
    <col min="15627" max="15872" width="11.42578125" style="183"/>
    <col min="15873" max="15873" width="17.85546875" style="183" customWidth="1"/>
    <col min="15874" max="15874" width="14.28515625" style="183" customWidth="1"/>
    <col min="15875" max="15875" width="14.85546875" style="183" customWidth="1"/>
    <col min="15876" max="15876" width="15.42578125" style="183" customWidth="1"/>
    <col min="15877" max="15877" width="15.5703125" style="183" customWidth="1"/>
    <col min="15878" max="15878" width="13.42578125" style="183" customWidth="1"/>
    <col min="15879" max="15879" width="13.5703125" style="183" customWidth="1"/>
    <col min="15880" max="15880" width="13.42578125" style="183" customWidth="1"/>
    <col min="15881" max="15881" width="11.5703125" style="183" bestFit="1" customWidth="1"/>
    <col min="15882" max="15882" width="16" style="183" customWidth="1"/>
    <col min="15883" max="16128" width="11.42578125" style="183"/>
    <col min="16129" max="16129" width="17.85546875" style="183" customWidth="1"/>
    <col min="16130" max="16130" width="14.28515625" style="183" customWidth="1"/>
    <col min="16131" max="16131" width="14.85546875" style="183" customWidth="1"/>
    <col min="16132" max="16132" width="15.42578125" style="183" customWidth="1"/>
    <col min="16133" max="16133" width="15.5703125" style="183" customWidth="1"/>
    <col min="16134" max="16134" width="13.42578125" style="183" customWidth="1"/>
    <col min="16135" max="16135" width="13.5703125" style="183" customWidth="1"/>
    <col min="16136" max="16136" width="13.42578125" style="183" customWidth="1"/>
    <col min="16137" max="16137" width="11.5703125" style="183" bestFit="1" customWidth="1"/>
    <col min="16138" max="16138" width="16" style="183" customWidth="1"/>
    <col min="16139" max="16384" width="11.42578125" style="183"/>
  </cols>
  <sheetData>
    <row r="1" spans="1:10" s="156" customFormat="1" x14ac:dyDescent="0.2"/>
    <row r="2" spans="1:10" s="156" customFormat="1" x14ac:dyDescent="0.2"/>
    <row r="3" spans="1:10" x14ac:dyDescent="0.2">
      <c r="A3" s="156" t="s">
        <v>78</v>
      </c>
      <c r="B3" s="156"/>
      <c r="C3" s="156"/>
      <c r="D3" s="156"/>
      <c r="E3" s="156"/>
      <c r="F3" s="156"/>
      <c r="G3" s="156"/>
      <c r="H3" s="156"/>
      <c r="I3" s="156"/>
      <c r="J3" s="156"/>
    </row>
    <row r="4" spans="1:10" x14ac:dyDescent="0.2">
      <c r="A4" s="156"/>
      <c r="B4" s="156"/>
      <c r="C4" s="156"/>
      <c r="D4" s="156"/>
      <c r="E4" s="156"/>
      <c r="F4" s="156"/>
      <c r="G4" s="156"/>
      <c r="H4" s="156"/>
      <c r="I4" s="156"/>
      <c r="J4" s="156"/>
    </row>
    <row r="5" spans="1:10" x14ac:dyDescent="0.2">
      <c r="A5" s="156"/>
      <c r="B5" s="156"/>
      <c r="C5" s="156"/>
      <c r="D5" s="156"/>
      <c r="E5" s="156"/>
      <c r="F5" s="156"/>
      <c r="G5" s="156"/>
      <c r="H5" s="156"/>
      <c r="I5" s="156"/>
      <c r="J5" s="156"/>
    </row>
    <row r="6" spans="1:10" ht="15.75" x14ac:dyDescent="0.25">
      <c r="A6" s="240" t="s">
        <v>222</v>
      </c>
      <c r="B6" s="240"/>
      <c r="C6" s="240"/>
      <c r="D6" s="240"/>
      <c r="E6" s="240"/>
      <c r="F6" s="240"/>
      <c r="G6" s="240"/>
      <c r="H6" s="240"/>
      <c r="I6" s="240"/>
      <c r="J6" s="240"/>
    </row>
    <row r="7" spans="1:10" ht="15.75" x14ac:dyDescent="0.25">
      <c r="A7" s="240" t="s">
        <v>83</v>
      </c>
      <c r="B7" s="240"/>
      <c r="C7" s="240"/>
      <c r="D7" s="240"/>
      <c r="E7" s="240"/>
      <c r="F7" s="240"/>
      <c r="G7" s="240"/>
      <c r="H7" s="240"/>
      <c r="I7" s="240"/>
      <c r="J7" s="240"/>
    </row>
    <row r="8" spans="1:10" ht="13.5" thickBot="1" x14ac:dyDescent="0.25">
      <c r="A8" s="156"/>
      <c r="B8" s="156"/>
      <c r="C8" s="156"/>
      <c r="D8" s="156"/>
      <c r="E8" s="156"/>
      <c r="F8" s="156"/>
      <c r="G8" s="156"/>
      <c r="H8" s="156"/>
      <c r="I8" s="156"/>
      <c r="J8" s="156"/>
    </row>
    <row r="9" spans="1:10" ht="13.5" thickBot="1" x14ac:dyDescent="0.25">
      <c r="A9" s="119" t="s">
        <v>1</v>
      </c>
      <c r="B9" s="120" t="s">
        <v>2</v>
      </c>
      <c r="C9" s="121" t="s">
        <v>3</v>
      </c>
      <c r="D9" s="120" t="s">
        <v>4</v>
      </c>
      <c r="E9" s="121" t="s">
        <v>5</v>
      </c>
      <c r="F9" s="120" t="s">
        <v>6</v>
      </c>
      <c r="G9" s="121" t="s">
        <v>7</v>
      </c>
      <c r="H9" s="120" t="s">
        <v>8</v>
      </c>
      <c r="I9" s="121" t="s">
        <v>9</v>
      </c>
      <c r="J9" s="120" t="s">
        <v>10</v>
      </c>
    </row>
    <row r="10" spans="1:10" ht="20.100000000000001" customHeight="1" x14ac:dyDescent="0.2">
      <c r="A10" s="159" t="s">
        <v>133</v>
      </c>
      <c r="B10" s="160">
        <f>+[4]enero!B8+[4]feb.!B8+[4]marzo!B8+[4]abril!B8+[4]mayo!B8+[4]junio!B8+[4]julio!B8+[4]agosto!B8+'[4]sept. '!B8+[4]oct.!B8+[4]nov.!B8+[4]dic.!B9</f>
        <v>16815</v>
      </c>
      <c r="C10" s="160">
        <f>+[4]enero!C8+[4]feb.!C8+[4]marzo!C8+[4]abril!C8+[4]mayo!C8+[4]junio!C8+[4]julio!C8+[4]agosto!C8+'[4]sept. '!C8+[4]oct.!C8+[4]nov.!C8+[4]dic.!C9</f>
        <v>1063282</v>
      </c>
      <c r="D10" s="160">
        <f>+[4]enero!D8+[4]feb.!D8+[4]marzo!D8+[4]abril!D8+[4]mayo!D8+[4]junio!D8+[4]julio!D8+[4]agosto!D8+'[4]sept. '!D8+[4]oct.!D8+[4]nov.!D8+[4]dic.!D9</f>
        <v>626795</v>
      </c>
      <c r="E10" s="160">
        <f>+[4]enero!E8+[4]feb.!E8+[4]marzo!E8+[4]abril!E8+[4]mayo!E8+[4]junio!E8+[4]julio!E8+[4]agosto!E8+'[4]sept. '!E8+[4]oct.!E8+[4]nov.!E8+[4]dic.!E9</f>
        <v>449935</v>
      </c>
      <c r="F10" s="160">
        <f>+[4]enero!F8+[4]feb.!F8+[4]marzo!F8+[4]abril!F8+[4]mayo!F8+[4]junio!F8+[4]julio!F8+[4]agosto!F8+'[4]sept. '!F8+[4]oct.!F8+[4]nov.!F8+[4]dic.!F9</f>
        <v>33241</v>
      </c>
      <c r="G10" s="160">
        <f>+[4]enero!G8+[4]feb.!G8+[4]marzo!G8+[4]abril!G8+[4]mayo!G8+[4]junio!G8+[4]julio!G8+[4]agosto!G8+'[4]sept. '!G8+[4]oct.!G8+[4]nov.!G8+[4]dic.!G9</f>
        <v>0</v>
      </c>
      <c r="H10" s="160">
        <f>+[4]enero!H8+[4]feb.!H8+[4]marzo!H8+[4]abril!H8+[4]mayo!H8+[4]junio!H8+[4]julio!H8+[4]agosto!H8+'[4]sept. '!H8+[4]oct.!H8+[4]nov.!H8+[4]dic.!H9</f>
        <v>51451</v>
      </c>
      <c r="I10" s="160">
        <f>+[4]enero!I8+[4]feb.!I8+[4]marzo!I8+[4]abril!I8+[4]mayo!I8+[4]junio!I8+[4]julio!I8+[4]agosto!I8+'[4]sept. '!I8+[4]oct.!I8+[4]nov.!I8+[4]dic.!I9</f>
        <v>26605</v>
      </c>
      <c r="J10" s="160">
        <f>SUM(B10:I10)</f>
        <v>2268124</v>
      </c>
    </row>
    <row r="11" spans="1:10" ht="20.100000000000001" customHeight="1" x14ac:dyDescent="0.2">
      <c r="A11" s="161" t="s">
        <v>134</v>
      </c>
      <c r="B11" s="160">
        <f>+[4]enero!B9+[4]feb.!B9+[4]marzo!B9+[4]abril!B9+[4]mayo!B9+[4]junio!B9+[4]julio!B9+[4]agosto!B9+'[4]sept. '!B9+[4]oct.!B9+[4]nov.!B9+[4]dic.!B10</f>
        <v>68059</v>
      </c>
      <c r="C11" s="160">
        <f>+[4]enero!C9+[4]feb.!C9+[4]marzo!C9+[4]abril!C9+[4]mayo!C9+[4]junio!C9+[4]julio!C9+[4]agosto!C9+'[4]sept. '!C9+[4]oct.!C9+[4]nov.!C9+[4]dic.!C10</f>
        <v>29191</v>
      </c>
      <c r="D11" s="160">
        <f>+[4]enero!D9+[4]feb.!D9+[4]marzo!D9+[4]abril!D9+[4]mayo!D9+[4]junio!D9+[4]julio!D9+[4]agosto!D9+'[4]sept. '!D9+[4]oct.!D9+[4]nov.!D9+[4]dic.!D10</f>
        <v>38491</v>
      </c>
      <c r="E11" s="160">
        <f>+[4]enero!E9+[4]feb.!E9+[4]marzo!E9+[4]abril!E9+[4]mayo!E9+[4]junio!E9+[4]julio!E9+[4]agosto!E9+'[4]sept. '!E9+[4]oct.!E9+[4]nov.!E9+[4]dic.!E10</f>
        <v>29884</v>
      </c>
      <c r="F11" s="160">
        <f>+[4]enero!F9+[4]feb.!F9+[4]marzo!F9+[4]abril!F9+[4]mayo!F9+[4]junio!F9+[4]julio!F9+[4]agosto!F9+'[4]sept. '!F9+[4]oct.!F9+[4]nov.!F9+[4]dic.!F10</f>
        <v>53142</v>
      </c>
      <c r="G11" s="160">
        <f>+[4]enero!G9+[4]feb.!G9+[4]marzo!G9+[4]abril!G9+[4]mayo!G9+[4]junio!G9+[4]julio!G9+[4]agosto!G9+'[4]sept. '!G9+[4]oct.!G9+[4]nov.!G9+[4]dic.!G10</f>
        <v>51129</v>
      </c>
      <c r="H11" s="160">
        <f>+[4]enero!H9+[4]feb.!H9+[4]marzo!H9+[4]abril!H9+[4]mayo!H9+[4]junio!H9+[4]julio!H9+[4]agosto!H9+'[4]sept. '!H9+[4]oct.!H9+[4]nov.!H9+[4]dic.!H10</f>
        <v>233655</v>
      </c>
      <c r="I11" s="160">
        <f>+[4]enero!I9+[4]feb.!I9+[4]marzo!I9+[4]abril!I9+[4]mayo!I9+[4]junio!I9+[4]julio!I9+[4]agosto!I9+'[4]sept. '!I9+[4]oct.!I9+[4]nov.!I9+[4]dic.!I10</f>
        <v>32531</v>
      </c>
      <c r="J11" s="160">
        <f>SUM(B11:I11)</f>
        <v>536082</v>
      </c>
    </row>
    <row r="12" spans="1:10" ht="20.100000000000001" customHeight="1" x14ac:dyDescent="0.2">
      <c r="A12" s="161" t="s">
        <v>135</v>
      </c>
      <c r="B12" s="160">
        <f>+[4]enero!B10+[4]feb.!B10+[4]marzo!B10+[4]abril!B10+[4]mayo!B10+[4]junio!B10+[4]julio!B10+[4]agosto!B10+'[4]sept. '!B10+[4]oct.!B10+[4]nov.!B10+[4]dic.!B11</f>
        <v>883</v>
      </c>
      <c r="C12" s="160">
        <f>+[4]enero!C10+[4]feb.!C10+[4]marzo!C10+[4]abril!C10+[4]mayo!C10+[4]junio!C10+[4]julio!C10+[4]agosto!C10+'[4]sept. '!C10+[4]oct.!C10+[4]nov.!C10+[4]dic.!C11</f>
        <v>2684</v>
      </c>
      <c r="D12" s="160">
        <f>+[4]enero!D10+[4]feb.!D10+[4]marzo!D10+[4]abril!D10+[4]mayo!D10+[4]junio!D10+[4]julio!D10+[4]agosto!D10+'[4]sept. '!D10+[4]oct.!D10+[4]nov.!D10+[4]dic.!D11</f>
        <v>9652</v>
      </c>
      <c r="E12" s="160">
        <f>+[4]enero!E10+[4]feb.!E10+[4]marzo!E10+[4]abril!E10+[4]mayo!E10+[4]junio!E10+[4]julio!E10+[4]agosto!E10+'[4]sept. '!E10+[4]oct.!E10+[4]nov.!E10+[4]dic.!E11</f>
        <v>190</v>
      </c>
      <c r="F12" s="160">
        <f>+[4]enero!F10+[4]feb.!F10+[4]marzo!F10+[4]abril!F10+[4]mayo!F10+[4]junio!F10+[4]julio!F10+[4]agosto!F10+'[4]sept. '!F10+[4]oct.!F10+[4]nov.!F10+[4]dic.!F11</f>
        <v>30</v>
      </c>
      <c r="G12" s="160">
        <f>+[4]enero!G10+[4]feb.!G10+[4]marzo!G10+[4]abril!G10+[4]mayo!G10+[4]junio!G10+[4]julio!G10+[4]agosto!G10+'[4]sept. '!G10+[4]oct.!G10+[4]nov.!G10+[4]dic.!G11</f>
        <v>42131</v>
      </c>
      <c r="H12" s="160">
        <f>+[4]enero!H10+[4]feb.!H10+[4]marzo!H10+[4]abril!H10+[4]mayo!H10+[4]junio!H10+[4]julio!H10+[4]agosto!H10+'[4]sept. '!H10+[4]oct.!H10+[4]nov.!H10+[4]dic.!H11</f>
        <v>8271</v>
      </c>
      <c r="I12" s="160">
        <f>+[4]enero!I10+[4]feb.!I10+[4]marzo!I10+[4]abril!I10+[4]mayo!I10+[4]junio!I10+[4]julio!I10+[4]agosto!I10+'[4]sept. '!I10+[4]oct.!I10+[4]nov.!I10+[4]dic.!I11</f>
        <v>0</v>
      </c>
      <c r="J12" s="160">
        <f t="shared" ref="J12:J44" si="0">SUM(B12:I12)</f>
        <v>63841</v>
      </c>
    </row>
    <row r="13" spans="1:10" ht="20.100000000000001" customHeight="1" x14ac:dyDescent="0.2">
      <c r="A13" s="161" t="s">
        <v>136</v>
      </c>
      <c r="B13" s="160">
        <f>+[4]enero!B11+[4]feb.!B11+[4]marzo!B11+[4]abril!B11+[4]mayo!B11+[4]junio!B11+[4]julio!B11+[4]agosto!B11+'[4]sept. '!B11+[4]oct.!B11+[4]nov.!B11+[4]dic.!B12</f>
        <v>5</v>
      </c>
      <c r="C13" s="160">
        <f>+[4]enero!C11+[4]feb.!C11+[4]marzo!C11+[4]abril!C11+[4]mayo!C11+[4]junio!C11+[4]julio!C11+[4]agosto!C11+'[4]sept. '!C11+[4]oct.!C11+[4]nov.!C11+[4]dic.!C12</f>
        <v>1089</v>
      </c>
      <c r="D13" s="160">
        <f>+[4]enero!D11+[4]feb.!D11+[4]marzo!D11+[4]abril!D11+[4]mayo!D11+[4]junio!D11+[4]julio!D11+[4]agosto!D11+'[4]sept. '!D11+[4]oct.!D11+[4]nov.!D11+[4]dic.!D12</f>
        <v>23</v>
      </c>
      <c r="E13" s="160">
        <f>+[4]enero!E11+[4]feb.!E11+[4]marzo!E11+[4]abril!E11+[4]mayo!E11+[4]junio!E11+[4]julio!E11+[4]agosto!E11+'[4]sept. '!E11+[4]oct.!E11+[4]nov.!E11+[4]dic.!E12</f>
        <v>5</v>
      </c>
      <c r="F13" s="160">
        <f>+[4]enero!F11+[4]feb.!F11+[4]marzo!F11+[4]abril!F11+[4]mayo!F11+[4]junio!F11+[4]julio!F11+[4]agosto!F11+'[4]sept. '!F11+[4]oct.!F11+[4]nov.!F11+[4]dic.!F12</f>
        <v>671</v>
      </c>
      <c r="G13" s="160">
        <f>+[4]enero!G11+[4]feb.!G11+[4]marzo!G11+[4]abril!G11+[4]mayo!G11+[4]junio!G11+[4]julio!G11+[4]agosto!G11+'[4]sept. '!G11+[4]oct.!G11+[4]nov.!G11+[4]dic.!G12</f>
        <v>3964</v>
      </c>
      <c r="H13" s="160">
        <f>+[4]enero!H11+[4]feb.!H11+[4]marzo!H11+[4]abril!H11+[4]mayo!H11+[4]junio!H11+[4]julio!H11+[4]agosto!H11+'[4]sept. '!H11+[4]oct.!H11+[4]nov.!H11+[4]dic.!H12</f>
        <v>3</v>
      </c>
      <c r="I13" s="160">
        <f>+[4]enero!I11+[4]feb.!I11+[4]marzo!I11+[4]abril!I11+[4]mayo!I11+[4]junio!I11+[4]julio!I11+[4]agosto!I11+'[4]sept. '!I11+[4]oct.!I11+[4]nov.!I11+[4]dic.!I12</f>
        <v>20</v>
      </c>
      <c r="J13" s="160">
        <f t="shared" si="0"/>
        <v>5780</v>
      </c>
    </row>
    <row r="14" spans="1:10" ht="20.100000000000001" customHeight="1" x14ac:dyDescent="0.2">
      <c r="A14" s="161" t="s">
        <v>137</v>
      </c>
      <c r="B14" s="160">
        <f>+[4]enero!B12+[4]feb.!B12+[4]marzo!B12+[4]abril!B12+[4]mayo!B12+[4]junio!B12+[4]julio!B12+[4]agosto!B12+'[4]sept. '!B12+[4]oct.!B12+[4]nov.!B12+[4]dic.!B13</f>
        <v>91</v>
      </c>
      <c r="C14" s="160">
        <f>+[4]enero!C12+[4]feb.!C12+[4]marzo!C12+[4]abril!C12+[4]mayo!C12+[4]junio!C12+[4]julio!C12+[4]agosto!C12+'[4]sept. '!C12+[4]oct.!C12+[4]nov.!C12+[4]dic.!C13</f>
        <v>287</v>
      </c>
      <c r="D14" s="160">
        <f>+[4]enero!D12+[4]feb.!D12+[4]marzo!D12+[4]abril!D12+[4]mayo!D12+[4]junio!D12+[4]julio!D12+[4]agosto!D12+'[4]sept. '!D12+[4]oct.!D12+[4]nov.!D12+[4]dic.!D13</f>
        <v>9866</v>
      </c>
      <c r="E14" s="160">
        <f>+[4]enero!E12+[4]feb.!E12+[4]marzo!E12+[4]abril!E12+[4]mayo!E12+[4]junio!E12+[4]julio!E12+[4]agosto!E12+'[4]sept. '!E12+[4]oct.!E12+[4]nov.!E12+[4]dic.!E13</f>
        <v>22</v>
      </c>
      <c r="F14" s="160">
        <f>+[4]enero!F12+[4]feb.!F12+[4]marzo!F12+[4]abril!F12+[4]mayo!F12+[4]junio!F12+[4]julio!F12+[4]agosto!F12+'[4]sept. '!F12+[4]oct.!F12+[4]nov.!F12+[4]dic.!F13</f>
        <v>310</v>
      </c>
      <c r="G14" s="160">
        <f>+[4]enero!G12+[4]feb.!G12+[4]marzo!G12+[4]abril!G12+[4]mayo!G12+[4]junio!G12+[4]julio!G12+[4]agosto!G12+'[4]sept. '!G12+[4]oct.!G12+[4]nov.!G12+[4]dic.!G13</f>
        <v>215</v>
      </c>
      <c r="H14" s="160">
        <f>+[4]enero!H12+[4]feb.!H12+[4]marzo!H12+[4]abril!H12+[4]mayo!H12+[4]junio!H12+[4]julio!H12+[4]agosto!H12+'[4]sept. '!H12+[4]oct.!H12+[4]nov.!H12+[4]dic.!H13</f>
        <v>24591</v>
      </c>
      <c r="I14" s="160">
        <f>+[4]enero!I12+[4]feb.!I12+[4]marzo!I12+[4]abril!I12+[4]mayo!I12+[4]junio!I12+[4]julio!I12+[4]agosto!I12+'[4]sept. '!I12+[4]oct.!I12+[4]nov.!I12+[4]dic.!I13</f>
        <v>3277</v>
      </c>
      <c r="J14" s="160">
        <f t="shared" si="0"/>
        <v>38659</v>
      </c>
    </row>
    <row r="15" spans="1:10" ht="20.100000000000001" customHeight="1" x14ac:dyDescent="0.2">
      <c r="A15" s="161" t="s">
        <v>138</v>
      </c>
      <c r="B15" s="160">
        <f>+[4]enero!B13+[4]feb.!B13+[4]marzo!B13+[4]abril!B13+[4]mayo!B13+[4]junio!B13+[4]julio!B13+[4]agosto!B13+'[4]sept. '!B13+[4]oct.!B13+[4]nov.!B13+[4]dic.!B14</f>
        <v>15761</v>
      </c>
      <c r="C15" s="160">
        <f>+[4]enero!C13+[4]feb.!C13+[4]marzo!C13+[4]abril!C13+[4]mayo!C13+[4]junio!C13+[4]julio!C13+[4]agosto!C13+'[4]sept. '!C13+[4]oct.!C13+[4]nov.!C13+[4]dic.!C14</f>
        <v>3226</v>
      </c>
      <c r="D15" s="160">
        <f>+[4]enero!D13+[4]feb.!D13+[4]marzo!D13+[4]abril!D13+[4]mayo!D13+[4]junio!D13+[4]julio!D13+[4]agosto!D13+'[4]sept. '!D13+[4]oct.!D13+[4]nov.!D13+[4]dic.!D14</f>
        <v>12361</v>
      </c>
      <c r="E15" s="160">
        <f>+[4]enero!E13+[4]feb.!E13+[4]marzo!E13+[4]abril!E13+[4]mayo!E13+[4]junio!E13+[4]julio!E13+[4]agosto!E13+'[4]sept. '!E13+[4]oct.!E13+[4]nov.!E13+[4]dic.!E14</f>
        <v>26137</v>
      </c>
      <c r="F15" s="160">
        <f>+[4]enero!F13+[4]feb.!F13+[4]marzo!F13+[4]abril!F13+[4]mayo!F13+[4]junio!F13+[4]julio!F13+[4]agosto!F13+'[4]sept. '!F13+[4]oct.!F13+[4]nov.!F13+[4]dic.!F14</f>
        <v>29267</v>
      </c>
      <c r="G15" s="160">
        <f>+[4]enero!G13+[4]feb.!G13+[4]marzo!G13+[4]abril!G13+[4]mayo!G13+[4]junio!G13+[4]julio!G13+[4]agosto!G13+'[4]sept. '!G13+[4]oct.!G13+[4]nov.!G13+[4]dic.!G14</f>
        <v>33104</v>
      </c>
      <c r="H15" s="160">
        <f>+[4]enero!H13+[4]feb.!H13+[4]marzo!H13+[4]abril!H13+[4]mayo!H13+[4]junio!H13+[4]julio!H13+[4]agosto!H13+'[4]sept. '!H13+[4]oct.!H13+[4]nov.!H13+[4]dic.!H14</f>
        <v>181605</v>
      </c>
      <c r="I15" s="160">
        <f>+[4]enero!I13+[4]feb.!I13+[4]marzo!I13+[4]abril!I13+[4]mayo!I13+[4]junio!I13+[4]julio!I13+[4]agosto!I13+'[4]sept. '!I13+[4]oct.!I13+[4]nov.!I13+[4]dic.!I14</f>
        <v>18515</v>
      </c>
      <c r="J15" s="160">
        <f t="shared" si="0"/>
        <v>319976</v>
      </c>
    </row>
    <row r="16" spans="1:10" ht="20.100000000000001" customHeight="1" x14ac:dyDescent="0.2">
      <c r="A16" s="161" t="s">
        <v>139</v>
      </c>
      <c r="B16" s="160">
        <f>+[4]enero!B14+[4]feb.!B14+[4]marzo!B14+[4]abril!B14+[4]mayo!B14+[4]junio!B14+[4]julio!B14+[4]agosto!B14+'[4]sept. '!B14+[4]oct.!B14+[4]nov.!B14+[4]dic.!B15</f>
        <v>3046</v>
      </c>
      <c r="C16" s="160">
        <f>+[4]enero!C14+[4]feb.!C14+[4]marzo!C14+[4]abril!C14+[4]mayo!C14+[4]junio!C14+[4]julio!C14+[4]agosto!C14+'[4]sept. '!C14+[4]oct.!C14+[4]nov.!C14+[4]dic.!C15</f>
        <v>1590</v>
      </c>
      <c r="D16" s="160">
        <f>+[4]enero!D14+[4]feb.!D14+[4]marzo!D14+[4]abril!D14+[4]mayo!D14+[4]junio!D14+[4]julio!D14+[4]agosto!D14+'[4]sept. '!D14+[4]oct.!D14+[4]nov.!D14+[4]dic.!D15</f>
        <v>7286</v>
      </c>
      <c r="E16" s="160">
        <f>+[4]enero!E14+[4]feb.!E14+[4]marzo!E14+[4]abril!E14+[4]mayo!E14+[4]junio!E14+[4]julio!E14+[4]agosto!E14+'[4]sept. '!E14+[4]oct.!E14+[4]nov.!E14+[4]dic.!E15</f>
        <v>1467</v>
      </c>
      <c r="F16" s="160">
        <f>+[4]enero!F14+[4]feb.!F14+[4]marzo!F14+[4]abril!F14+[4]mayo!F14+[4]junio!F14+[4]julio!F14+[4]agosto!F14+'[4]sept. '!F14+[4]oct.!F14+[4]nov.!F14+[4]dic.!F15</f>
        <v>3232</v>
      </c>
      <c r="G16" s="160">
        <f>+[4]enero!G14+[4]feb.!G14+[4]marzo!G14+[4]abril!G14+[4]mayo!G14+[4]junio!G14+[4]julio!G14+[4]agosto!G14+'[4]sept. '!G14+[4]oct.!G14+[4]nov.!G14+[4]dic.!G15</f>
        <v>62638</v>
      </c>
      <c r="H16" s="160">
        <f>+[4]enero!H14+[4]feb.!H14+[4]marzo!H14+[4]abril!H14+[4]mayo!H14+[4]junio!H14+[4]julio!H14+[4]agosto!H14+'[4]sept. '!H14+[4]oct.!H14+[4]nov.!H14+[4]dic.!H15</f>
        <v>60305</v>
      </c>
      <c r="I16" s="160">
        <f>+[4]enero!I14+[4]feb.!I14+[4]marzo!I14+[4]abril!I14+[4]mayo!I14+[4]junio!I14+[4]julio!I14+[4]agosto!I14+'[4]sept. '!I14+[4]oct.!I14+[4]nov.!I14+[4]dic.!I15</f>
        <v>11594</v>
      </c>
      <c r="J16" s="160">
        <f t="shared" si="0"/>
        <v>151158</v>
      </c>
    </row>
    <row r="17" spans="1:10" ht="20.100000000000001" customHeight="1" x14ac:dyDescent="0.2">
      <c r="A17" s="161" t="s">
        <v>140</v>
      </c>
      <c r="B17" s="160">
        <f>+[4]enero!B15+[4]feb.!B15+[4]marzo!B15+[4]abril!B15+[4]mayo!B15+[4]junio!B15+[4]julio!B15+[4]agosto!B15+'[4]sept. '!B15+[4]oct.!B15+[4]nov.!B15+[4]dic.!B16</f>
        <v>1369</v>
      </c>
      <c r="C17" s="160">
        <f>+[4]enero!C15+[4]feb.!C15+[4]marzo!C15+[4]abril!C15+[4]mayo!C15+[4]junio!C15+[4]julio!C15+[4]agosto!C15+'[4]sept. '!C15+[4]oct.!C15+[4]nov.!C15+[4]dic.!C16</f>
        <v>2</v>
      </c>
      <c r="D17" s="160">
        <f>+[4]enero!D15+[4]feb.!D15+[4]marzo!D15+[4]abril!D15+[4]mayo!D15+[4]junio!D15+[4]julio!D15+[4]agosto!D15+'[4]sept. '!D15+[4]oct.!D15+[4]nov.!D15+[4]dic.!D16</f>
        <v>155</v>
      </c>
      <c r="E17" s="160">
        <f>+[4]enero!E15+[4]feb.!E15+[4]marzo!E15+[4]abril!E15+[4]mayo!E15+[4]junio!E15+[4]julio!E15+[4]agosto!E15+'[4]sept. '!E15+[4]oct.!E15+[4]nov.!E15+[4]dic.!E16</f>
        <v>16</v>
      </c>
      <c r="F17" s="160">
        <f>+[4]enero!F15+[4]feb.!F15+[4]marzo!F15+[4]abril!F15+[4]mayo!F15+[4]junio!F15+[4]julio!F15+[4]agosto!F15+'[4]sept. '!F15+[4]oct.!F15+[4]nov.!F15+[4]dic.!F16</f>
        <v>474</v>
      </c>
      <c r="G17" s="160">
        <f>+[4]enero!G15+[4]feb.!G15+[4]marzo!G15+[4]abril!G15+[4]mayo!G15+[4]junio!G15+[4]julio!G15+[4]agosto!G15+'[4]sept. '!G15+[4]oct.!G15+[4]nov.!G15+[4]dic.!G16</f>
        <v>4667</v>
      </c>
      <c r="H17" s="160">
        <f>+[4]enero!H15+[4]feb.!H15+[4]marzo!H15+[4]abril!H15+[4]mayo!H15+[4]junio!H15+[4]julio!H15+[4]agosto!H15+'[4]sept. '!H15+[4]oct.!H15+[4]nov.!H15+[4]dic.!H16</f>
        <v>12350</v>
      </c>
      <c r="I17" s="160">
        <f>+[4]enero!I15+[4]feb.!I15+[4]marzo!I15+[4]abril!I15+[4]mayo!I15+[4]junio!I15+[4]julio!I15+[4]agosto!I15+'[4]sept. '!I15+[4]oct.!I15+[4]nov.!I15+[4]dic.!I16</f>
        <v>135</v>
      </c>
      <c r="J17" s="160">
        <f t="shared" si="0"/>
        <v>19168</v>
      </c>
    </row>
    <row r="18" spans="1:10" ht="20.100000000000001" customHeight="1" x14ac:dyDescent="0.2">
      <c r="A18" s="161" t="s">
        <v>141</v>
      </c>
      <c r="B18" s="160">
        <f>+[4]enero!B16+[4]feb.!B16+[4]marzo!B16+[4]abril!B16+[4]mayo!B16+[4]junio!B16+[4]julio!B16+[4]agosto!B16+'[4]sept. '!B16+[4]oct.!B16+[4]nov.!B16+[4]dic.!B17</f>
        <v>6978</v>
      </c>
      <c r="C18" s="160">
        <f>+[4]enero!C16+[4]feb.!C16+[4]marzo!C16+[4]abril!C16+[4]mayo!C16+[4]junio!C16+[4]julio!C16+[4]agosto!C16+'[4]sept. '!C16+[4]oct.!C16+[4]nov.!C16+[4]dic.!C17</f>
        <v>2111</v>
      </c>
      <c r="D18" s="160">
        <f>+[4]enero!D16+[4]feb.!D16+[4]marzo!D16+[4]abril!D16+[4]mayo!D16+[4]junio!D16+[4]julio!D16+[4]agosto!D16+'[4]sept. '!D16+[4]oct.!D16+[4]nov.!D16+[4]dic.!D17</f>
        <v>10628</v>
      </c>
      <c r="E18" s="160">
        <f>+[4]enero!E16+[4]feb.!E16+[4]marzo!E16+[4]abril!E16+[4]mayo!E16+[4]junio!E16+[4]julio!E16+[4]agosto!E16+'[4]sept. '!E16+[4]oct.!E16+[4]nov.!E16+[4]dic.!E17</f>
        <v>3994</v>
      </c>
      <c r="F18" s="160">
        <f>+[4]enero!F16+[4]feb.!F16+[4]marzo!F16+[4]abril!F16+[4]mayo!F16+[4]junio!F16+[4]julio!F16+[4]agosto!F16+'[4]sept. '!F16+[4]oct.!F16+[4]nov.!F16+[4]dic.!F17</f>
        <v>32686</v>
      </c>
      <c r="G18" s="160">
        <f>+[4]enero!G16+[4]feb.!G16+[4]marzo!G16+[4]abril!G16+[4]mayo!G16+[4]junio!G16+[4]julio!G16+[4]agosto!G16+'[4]sept. '!G16+[4]oct.!G16+[4]nov.!G16+[4]dic.!G17</f>
        <v>52316</v>
      </c>
      <c r="H18" s="160">
        <f>+[4]enero!H16+[4]feb.!H16+[4]marzo!H16+[4]abril!H16+[4]mayo!H16+[4]junio!H16+[4]julio!H16+[4]agosto!H16+'[4]sept. '!H16+[4]oct.!H16+[4]nov.!H16+[4]dic.!H17</f>
        <v>142640</v>
      </c>
      <c r="I18" s="160">
        <f>+[4]enero!I16+[4]feb.!I16+[4]marzo!I16+[4]abril!I16+[4]mayo!I16+[4]junio!I16+[4]julio!I16+[4]agosto!I16+'[4]sept. '!I16+[4]oct.!I16+[4]nov.!I16+[4]dic.!I17</f>
        <v>3967</v>
      </c>
      <c r="J18" s="160">
        <f t="shared" si="0"/>
        <v>255320</v>
      </c>
    </row>
    <row r="19" spans="1:10" ht="20.100000000000001" customHeight="1" x14ac:dyDescent="0.2">
      <c r="A19" s="161" t="s">
        <v>142</v>
      </c>
      <c r="B19" s="160">
        <f>+[4]enero!B17+[4]feb.!B17+[4]marzo!B17+[4]abril!B17+[4]mayo!B17+[4]junio!B17+[4]julio!B17+[4]agosto!B17+'[4]sept. '!B17+[4]oct.!B17+[4]nov.!B17+[4]dic.!B18</f>
        <v>8110</v>
      </c>
      <c r="C19" s="160">
        <f>+[4]enero!C17+[4]feb.!C17+[4]marzo!C17+[4]abril!C17+[4]mayo!C17+[4]junio!C17+[4]julio!C17+[4]agosto!C17+'[4]sept. '!C17+[4]oct.!C17+[4]nov.!C17+[4]dic.!C18</f>
        <v>6963</v>
      </c>
      <c r="D19" s="160">
        <f>+[4]enero!D17+[4]feb.!D17+[4]marzo!D17+[4]abril!D17+[4]mayo!D17+[4]junio!D17+[4]julio!D17+[4]agosto!D17+'[4]sept. '!D17+[4]oct.!D17+[4]nov.!D17+[4]dic.!D18</f>
        <v>1815</v>
      </c>
      <c r="E19" s="160">
        <f>+[4]enero!E17+[4]feb.!E17+[4]marzo!E17+[4]abril!E17+[4]mayo!E17+[4]junio!E17+[4]julio!E17+[4]agosto!E17+'[4]sept. '!E17+[4]oct.!E17+[4]nov.!E17+[4]dic.!E18</f>
        <v>14415</v>
      </c>
      <c r="F19" s="160">
        <f>+[4]enero!F17+[4]feb.!F17+[4]marzo!F17+[4]abril!F17+[4]mayo!F17+[4]junio!F17+[4]julio!F17+[4]agosto!F17+'[4]sept. '!F17+[4]oct.!F17+[4]nov.!F17+[4]dic.!F18</f>
        <v>9557</v>
      </c>
      <c r="G19" s="160">
        <f>+[4]enero!G17+[4]feb.!G17+[4]marzo!G17+[4]abril!G17+[4]mayo!G17+[4]junio!G17+[4]julio!G17+[4]agosto!G17+'[4]sept. '!G17+[4]oct.!G17+[4]nov.!G17+[4]dic.!G18</f>
        <v>3970</v>
      </c>
      <c r="H19" s="160">
        <f>+[4]enero!H17+[4]feb.!H17+[4]marzo!H17+[4]abril!H17+[4]mayo!H17+[4]junio!H17+[4]julio!H17+[4]agosto!H17+'[4]sept. '!H17+[4]oct.!H17+[4]nov.!H17+[4]dic.!H18</f>
        <v>26755</v>
      </c>
      <c r="I19" s="160">
        <f>+[4]enero!I17+[4]feb.!I17+[4]marzo!I17+[4]abril!I17+[4]mayo!I17+[4]junio!I17+[4]julio!I17+[4]agosto!I17+'[4]sept. '!I17+[4]oct.!I17+[4]nov.!I17+[4]dic.!I18</f>
        <v>2754</v>
      </c>
      <c r="J19" s="160">
        <f t="shared" si="0"/>
        <v>74339</v>
      </c>
    </row>
    <row r="20" spans="1:10" ht="20.100000000000001" customHeight="1" x14ac:dyDescent="0.2">
      <c r="A20" s="161" t="s">
        <v>143</v>
      </c>
      <c r="B20" s="160">
        <f>+[4]enero!B18+[4]feb.!B18+[4]marzo!B18+[4]abril!B18+[4]mayo!B18+[4]junio!B18+[4]julio!B18+[4]agosto!B18+'[4]sept. '!B18+[4]oct.!B18+[4]nov.!B18+[4]dic.!B19</f>
        <v>192</v>
      </c>
      <c r="C20" s="160">
        <f>+[4]enero!C18+[4]feb.!C18+[4]marzo!C18+[4]abril!C18+[4]mayo!C18+[4]junio!C18+[4]julio!C18+[4]agosto!C18+'[4]sept. '!C18+[4]oct.!C18+[4]nov.!C18+[4]dic.!C19</f>
        <v>8900</v>
      </c>
      <c r="D20" s="160">
        <f>+[4]enero!D18+[4]feb.!D18+[4]marzo!D18+[4]abril!D18+[4]mayo!D18+[4]junio!D18+[4]julio!D18+[4]agosto!D18+'[4]sept. '!D18+[4]oct.!D18+[4]nov.!D18+[4]dic.!D19</f>
        <v>99</v>
      </c>
      <c r="E20" s="160">
        <f>+[4]enero!E18+[4]feb.!E18+[4]marzo!E18+[4]abril!E18+[4]mayo!E18+[4]junio!E18+[4]julio!E18+[4]agosto!E18+'[4]sept. '!E18+[4]oct.!E18+[4]nov.!E18+[4]dic.!E19</f>
        <v>302</v>
      </c>
      <c r="F20" s="160">
        <f>+[4]enero!F18+[4]feb.!F18+[4]marzo!F18+[4]abril!F18+[4]mayo!F18+[4]junio!F18+[4]julio!F18+[4]agosto!F18+'[4]sept. '!F18+[4]oct.!F18+[4]nov.!F18+[4]dic.!F19</f>
        <v>9839</v>
      </c>
      <c r="G20" s="160">
        <f>+[4]enero!G18+[4]feb.!G18+[4]marzo!G18+[4]abril!G18+[4]mayo!G18+[4]junio!G18+[4]julio!G18+[4]agosto!G18+'[4]sept. '!G18+[4]oct.!G18+[4]nov.!G18+[4]dic.!G19</f>
        <v>18079</v>
      </c>
      <c r="H20" s="160">
        <f>+[4]enero!H18+[4]feb.!H18+[4]marzo!H18+[4]abril!H18+[4]mayo!H18+[4]junio!H18+[4]julio!H18+[4]agosto!H18+'[4]sept. '!H18+[4]oct.!H18+[4]nov.!H18+[4]dic.!H19</f>
        <v>827</v>
      </c>
      <c r="I20" s="160">
        <f>+[4]enero!I18+[4]feb.!I18+[4]marzo!I18+[4]abril!I18+[4]mayo!I18+[4]junio!I18+[4]julio!I18+[4]agosto!I18+'[4]sept. '!I18+[4]oct.!I18+[4]nov.!I18+[4]dic.!I19</f>
        <v>4529</v>
      </c>
      <c r="J20" s="160">
        <f t="shared" si="0"/>
        <v>42767</v>
      </c>
    </row>
    <row r="21" spans="1:10" ht="20.100000000000001" customHeight="1" x14ac:dyDescent="0.2">
      <c r="A21" s="161" t="s">
        <v>144</v>
      </c>
      <c r="B21" s="160">
        <f>+[4]enero!B19+[4]feb.!B19+[4]marzo!B19+[4]abril!B19+[4]mayo!B19+[4]junio!B19+[4]julio!B19+[4]agosto!B19+'[4]sept. '!B19+[4]oct.!B19+[4]nov.!B19+[4]dic.!B20</f>
        <v>4</v>
      </c>
      <c r="C21" s="160">
        <f>+[4]enero!C19+[4]feb.!C19+[4]marzo!C19+[4]abril!C19+[4]mayo!C19+[4]junio!C19+[4]julio!C19+[4]agosto!C19+'[4]sept. '!C19+[4]oct.!C19+[4]nov.!C19+[4]dic.!C20</f>
        <v>0</v>
      </c>
      <c r="D21" s="160">
        <f>+[4]enero!D19+[4]feb.!D19+[4]marzo!D19+[4]abril!D19+[4]mayo!D19+[4]junio!D19+[4]julio!D19+[4]agosto!D19+'[4]sept. '!D19+[4]oct.!D19+[4]nov.!D19+[4]dic.!D20</f>
        <v>2181</v>
      </c>
      <c r="E21" s="160">
        <f>+[4]enero!E19+[4]feb.!E19+[4]marzo!E19+[4]abril!E19+[4]mayo!E19+[4]junio!E19+[4]julio!E19+[4]agosto!E19+'[4]sept. '!E19+[4]oct.!E19+[4]nov.!E19+[4]dic.!E20</f>
        <v>23892</v>
      </c>
      <c r="F21" s="160">
        <f>+[4]enero!F19+[4]feb.!F19+[4]marzo!F19+[4]abril!F19+[4]mayo!F19+[4]junio!F19+[4]julio!F19+[4]agosto!F19+'[4]sept. '!F19+[4]oct.!F19+[4]nov.!F19+[4]dic.!F20</f>
        <v>5480</v>
      </c>
      <c r="G21" s="160">
        <f>+[4]enero!G19+[4]feb.!G19+[4]marzo!G19+[4]abril!G19+[4]mayo!G19+[4]junio!G19+[4]julio!G19+[4]agosto!G19+'[4]sept. '!G19+[4]oct.!G19+[4]nov.!G19+[4]dic.!G20</f>
        <v>8173</v>
      </c>
      <c r="H21" s="160">
        <f>+[4]enero!H19+[4]feb.!H19+[4]marzo!H19+[4]abril!H19+[4]mayo!H19+[4]junio!H19+[4]julio!H19+[4]agosto!H19+'[4]sept. '!H19+[4]oct.!H19+[4]nov.!H19+[4]dic.!H20</f>
        <v>245</v>
      </c>
      <c r="I21" s="160">
        <f>+[4]enero!I19+[4]feb.!I19+[4]marzo!I19+[4]abril!I19+[4]mayo!I19+[4]junio!I19+[4]julio!I19+[4]agosto!I19+'[4]sept. '!I19+[4]oct.!I19+[4]nov.!I19+[4]dic.!I20</f>
        <v>25</v>
      </c>
      <c r="J21" s="160">
        <f t="shared" si="0"/>
        <v>40000</v>
      </c>
    </row>
    <row r="22" spans="1:10" ht="20.100000000000001" customHeight="1" x14ac:dyDescent="0.2">
      <c r="A22" s="161" t="s">
        <v>145</v>
      </c>
      <c r="B22" s="160">
        <f>+[4]enero!B20+[4]feb.!B20+[4]marzo!B20+[4]abril!B20+[4]mayo!B20+[4]junio!B20+[4]julio!B20+[4]agosto!B20+'[4]sept. '!B20+[4]oct.!B20+[4]nov.!B20+[4]dic.!B21</f>
        <v>3136</v>
      </c>
      <c r="C22" s="160">
        <f>+[4]enero!C20+[4]feb.!C20+[4]marzo!C20+[4]abril!C20+[4]mayo!C20+[4]junio!C20+[4]julio!C20+[4]agosto!C20+'[4]sept. '!C20+[4]oct.!C20+[4]nov.!C20+[4]dic.!C21</f>
        <v>38242</v>
      </c>
      <c r="D22" s="160">
        <f>+[4]enero!D20+[4]feb.!D20+[4]marzo!D20+[4]abril!D20+[4]mayo!D20+[4]junio!D20+[4]julio!D20+[4]agosto!D20+'[4]sept. '!D20+[4]oct.!D20+[4]nov.!D20+[4]dic.!D21</f>
        <v>361</v>
      </c>
      <c r="E22" s="160">
        <f>+[4]enero!E20+[4]feb.!E20+[4]marzo!E20+[4]abril!E20+[4]mayo!E20+[4]junio!E20+[4]julio!E20+[4]agosto!E20+'[4]sept. '!E20+[4]oct.!E20+[4]nov.!E20+[4]dic.!E21</f>
        <v>6830</v>
      </c>
      <c r="F22" s="160">
        <f>+[4]enero!F20+[4]feb.!F20+[4]marzo!F20+[4]abril!F20+[4]mayo!F20+[4]junio!F20+[4]julio!F20+[4]agosto!F20+'[4]sept. '!F20+[4]oct.!F20+[4]nov.!F20+[4]dic.!F21</f>
        <v>18950</v>
      </c>
      <c r="G22" s="160">
        <f>+[4]enero!G20+[4]feb.!G20+[4]marzo!G20+[4]abril!G20+[4]mayo!G20+[4]junio!G20+[4]julio!G20+[4]agosto!G20+'[4]sept. '!G20+[4]oct.!G20+[4]nov.!G20+[4]dic.!G21</f>
        <v>15846</v>
      </c>
      <c r="H22" s="160">
        <f>+[4]enero!H20+[4]feb.!H20+[4]marzo!H20+[4]abril!H20+[4]mayo!H20+[4]junio!H20+[4]julio!H20+[4]agosto!H20+'[4]sept. '!H20+[4]oct.!H20+[4]nov.!H20+[4]dic.!H21</f>
        <v>519</v>
      </c>
      <c r="I22" s="160">
        <f>+[4]enero!I20+[4]feb.!I20+[4]marzo!I20+[4]abril!I20+[4]mayo!I20+[4]junio!I20+[4]julio!I20+[4]agosto!I20+'[4]sept. '!I20+[4]oct.!I20+[4]nov.!I20+[4]dic.!I21</f>
        <v>3682</v>
      </c>
      <c r="J22" s="160">
        <f t="shared" si="0"/>
        <v>87566</v>
      </c>
    </row>
    <row r="23" spans="1:10" ht="20.100000000000001" customHeight="1" x14ac:dyDescent="0.2">
      <c r="A23" s="161" t="s">
        <v>146</v>
      </c>
      <c r="B23" s="160">
        <f>+[4]enero!B21+[4]feb.!B21+[4]marzo!B21+[4]abril!B21+[4]mayo!B21+[4]junio!B21+[4]julio!B21+[4]agosto!B21+'[4]sept. '!B21+[4]oct.!B21+[4]nov.!B21+[4]dic.!B22</f>
        <v>59411</v>
      </c>
      <c r="C23" s="160">
        <f>+[4]enero!C21+[4]feb.!C21+[4]marzo!C21+[4]abril!C21+[4]mayo!C21+[4]junio!C21+[4]julio!C21+[4]agosto!C21+'[4]sept. '!C21+[4]oct.!C21+[4]nov.!C21+[4]dic.!C22</f>
        <v>16253</v>
      </c>
      <c r="D23" s="160">
        <f>+[4]enero!D21+[4]feb.!D21+[4]marzo!D21+[4]abril!D21+[4]mayo!D21+[4]junio!D21+[4]julio!D21+[4]agosto!D21+'[4]sept. '!D21+[4]oct.!D21+[4]nov.!D21+[4]dic.!D22</f>
        <v>32516</v>
      </c>
      <c r="E23" s="160">
        <f>+[4]enero!E21+[4]feb.!E21+[4]marzo!E21+[4]abril!E21+[4]mayo!E21+[4]junio!E21+[4]julio!E21+[4]agosto!E21+'[4]sept. '!E21+[4]oct.!E21+[4]nov.!E21+[4]dic.!E22</f>
        <v>54838</v>
      </c>
      <c r="F23" s="160">
        <f>+[4]enero!F21+[4]feb.!F21+[4]marzo!F21+[4]abril!F21+[4]mayo!F21+[4]junio!F21+[4]julio!F21+[4]agosto!F21+'[4]sept. '!F21+[4]oct.!F21+[4]nov.!F21+[4]dic.!F22</f>
        <v>33801</v>
      </c>
      <c r="G23" s="160">
        <f>+[4]enero!G21+[4]feb.!G21+[4]marzo!G21+[4]abril!G21+[4]mayo!G21+[4]junio!G21+[4]julio!G21+[4]agosto!G21+'[4]sept. '!G21+[4]oct.!G21+[4]nov.!G21+[4]dic.!G22</f>
        <v>9838</v>
      </c>
      <c r="H23" s="160">
        <f>+[4]enero!H21+[4]feb.!H21+[4]marzo!H21+[4]abril!H21+[4]mayo!H21+[4]junio!H21+[4]julio!H21+[4]agosto!H21+'[4]sept. '!H21+[4]oct.!H21+[4]nov.!H21+[4]dic.!H22</f>
        <v>16073</v>
      </c>
      <c r="I23" s="160">
        <f>+[4]enero!I21+[4]feb.!I21+[4]marzo!I21+[4]abril!I21+[4]mayo!I21+[4]junio!I21+[4]julio!I21+[4]agosto!I21+'[4]sept. '!I21+[4]oct.!I21+[4]nov.!I21+[4]dic.!I22</f>
        <v>11817</v>
      </c>
      <c r="J23" s="160">
        <f t="shared" si="0"/>
        <v>234547</v>
      </c>
    </row>
    <row r="24" spans="1:10" ht="20.100000000000001" customHeight="1" x14ac:dyDescent="0.2">
      <c r="A24" s="161" t="s">
        <v>147</v>
      </c>
      <c r="B24" s="160">
        <f>+[4]enero!B22+[4]feb.!B22+[4]marzo!B22+[4]abril!B22+[4]mayo!B22+[4]junio!B22+[4]julio!B22+[4]agosto!B22+'[4]sept. '!B22+[4]oct.!B22+[4]nov.!B22+[4]dic.!B23</f>
        <v>4022</v>
      </c>
      <c r="C24" s="160">
        <f>+[4]enero!C22+[4]feb.!C22+[4]marzo!C22+[4]abril!C22+[4]mayo!C22+[4]junio!C22+[4]julio!C22+[4]agosto!C22+'[4]sept. '!C22+[4]oct.!C22+[4]nov.!C22+[4]dic.!C23</f>
        <v>1701</v>
      </c>
      <c r="D24" s="160">
        <f>+[4]enero!D22+[4]feb.!D22+[4]marzo!D22+[4]abril!D22+[4]mayo!D22+[4]junio!D22+[4]julio!D22+[4]agosto!D22+'[4]sept. '!D22+[4]oct.!D22+[4]nov.!D22+[4]dic.!D23</f>
        <v>6526</v>
      </c>
      <c r="E24" s="160">
        <f>+[4]enero!E22+[4]feb.!E22+[4]marzo!E22+[4]abril!E22+[4]mayo!E22+[4]junio!E22+[4]julio!E22+[4]agosto!E22+'[4]sept. '!E22+[4]oct.!E22+[4]nov.!E22+[4]dic.!E23</f>
        <v>3326</v>
      </c>
      <c r="F24" s="160">
        <f>+[4]enero!F22+[4]feb.!F22+[4]marzo!F22+[4]abril!F22+[4]mayo!F22+[4]junio!F22+[4]julio!F22+[4]agosto!F22+'[4]sept. '!F22+[4]oct.!F22+[4]nov.!F22+[4]dic.!F23</f>
        <v>8033</v>
      </c>
      <c r="G24" s="160">
        <f>+[4]enero!G22+[4]feb.!G22+[4]marzo!G22+[4]abril!G22+[4]mayo!G22+[4]junio!G22+[4]julio!G22+[4]agosto!G22+'[4]sept. '!G22+[4]oct.!G22+[4]nov.!G22+[4]dic.!G23</f>
        <v>6175</v>
      </c>
      <c r="H24" s="160">
        <f>+[4]enero!H22+[4]feb.!H22+[4]marzo!H22+[4]abril!H22+[4]mayo!H22+[4]junio!H22+[4]julio!H22+[4]agosto!H22+'[4]sept. '!H22+[4]oct.!H22+[4]nov.!H22+[4]dic.!H23</f>
        <v>5622</v>
      </c>
      <c r="I24" s="160">
        <f>+[4]enero!I22+[4]feb.!I22+[4]marzo!I22+[4]abril!I22+[4]mayo!I22+[4]junio!I22+[4]julio!I22+[4]agosto!I22+'[4]sept. '!I22+[4]oct.!I22+[4]nov.!I22+[4]dic.!I23</f>
        <v>835</v>
      </c>
      <c r="J24" s="160">
        <f t="shared" si="0"/>
        <v>36240</v>
      </c>
    </row>
    <row r="25" spans="1:10" ht="20.100000000000001" customHeight="1" x14ac:dyDescent="0.2">
      <c r="A25" s="161" t="s">
        <v>148</v>
      </c>
      <c r="B25" s="160">
        <f>+[4]enero!B23+[4]feb.!B23+[4]marzo!B23+[4]abril!B23+[4]mayo!B23+[4]junio!B23+[4]julio!B23+[4]agosto!B23+'[4]sept. '!B23+[4]oct.!B23+[4]nov.!B23+[4]dic.!B24</f>
        <v>6</v>
      </c>
      <c r="C25" s="160">
        <f>+[4]enero!C23+[4]feb.!C23+[4]marzo!C23+[4]abril!C23+[4]mayo!C23+[4]junio!C23+[4]julio!C23+[4]agosto!C23+'[4]sept. '!C23+[4]oct.!C23+[4]nov.!C23+[4]dic.!C24</f>
        <v>0</v>
      </c>
      <c r="D25" s="160">
        <f>+[4]enero!D23+[4]feb.!D23+[4]marzo!D23+[4]abril!D23+[4]mayo!D23+[4]junio!D23+[4]julio!D23+[4]agosto!D23+'[4]sept. '!D23+[4]oct.!D23+[4]nov.!D23+[4]dic.!D24</f>
        <v>0</v>
      </c>
      <c r="E25" s="160">
        <f>+[4]enero!E23+[4]feb.!E23+[4]marzo!E23+[4]abril!E23+[4]mayo!E23+[4]junio!E23+[4]julio!E23+[4]agosto!E23+'[4]sept. '!E23+[4]oct.!E23+[4]nov.!E23+[4]dic.!E24</f>
        <v>4834</v>
      </c>
      <c r="F25" s="160">
        <f>+[4]enero!F23+[4]feb.!F23+[4]marzo!F23+[4]abril!F23+[4]mayo!F23+[4]junio!F23+[4]julio!F23+[4]agosto!F23+'[4]sept. '!F23+[4]oct.!F23+[4]nov.!F23+[4]dic.!F24</f>
        <v>230</v>
      </c>
      <c r="G25" s="160">
        <f>+[4]enero!G23+[4]feb.!G23+[4]marzo!G23+[4]abril!G23+[4]mayo!G23+[4]junio!G23+[4]julio!G23+[4]agosto!G23+'[4]sept. '!G23+[4]oct.!G23+[4]nov.!G23+[4]dic.!G24</f>
        <v>8</v>
      </c>
      <c r="H25" s="160">
        <f>+[4]enero!H23+[4]feb.!H23+[4]marzo!H23+[4]abril!H23+[4]mayo!H23+[4]junio!H23+[4]julio!H23+[4]agosto!H23+'[4]sept. '!H23+[4]oct.!H23+[4]nov.!H23+[4]dic.!H24</f>
        <v>0</v>
      </c>
      <c r="I25" s="160">
        <f>+[4]enero!I23+[4]feb.!I23+[4]marzo!I23+[4]abril!I23+[4]mayo!I23+[4]junio!I23+[4]julio!I23+[4]agosto!I23+'[4]sept. '!I23+[4]oct.!I23+[4]nov.!I23+[4]dic.!I24</f>
        <v>0</v>
      </c>
      <c r="J25" s="160">
        <f t="shared" si="0"/>
        <v>5078</v>
      </c>
    </row>
    <row r="26" spans="1:10" ht="20.100000000000001" customHeight="1" x14ac:dyDescent="0.2">
      <c r="A26" s="161" t="s">
        <v>149</v>
      </c>
      <c r="B26" s="160">
        <f>+[4]enero!B24+[4]feb.!B24+[4]marzo!B24+[4]abril!B24+[4]mayo!B24+[4]junio!B24+[4]julio!B24+[4]agosto!B24+'[4]sept. '!B24+[4]oct.!B24+[4]nov.!B24+[4]dic.!B25</f>
        <v>6808</v>
      </c>
      <c r="C26" s="160">
        <f>+[4]enero!C24+[4]feb.!C24+[4]marzo!C24+[4]abril!C24+[4]mayo!C24+[4]junio!C24+[4]julio!C24+[4]agosto!C24+'[4]sept. '!C24+[4]oct.!C24+[4]nov.!C24+[4]dic.!C25</f>
        <v>9840</v>
      </c>
      <c r="D26" s="160">
        <f>+[4]enero!D24+[4]feb.!D24+[4]marzo!D24+[4]abril!D24+[4]mayo!D24+[4]junio!D24+[4]julio!D24+[4]agosto!D24+'[4]sept. '!D24+[4]oct.!D24+[4]nov.!D24+[4]dic.!D25</f>
        <v>2946</v>
      </c>
      <c r="E26" s="160">
        <f>+[4]enero!E24+[4]feb.!E24+[4]marzo!E24+[4]abril!E24+[4]mayo!E24+[4]junio!E24+[4]julio!E24+[4]agosto!E24+'[4]sept. '!E24+[4]oct.!E24+[4]nov.!E24+[4]dic.!E25</f>
        <v>6528</v>
      </c>
      <c r="F26" s="160">
        <f>+[4]enero!F24+[4]feb.!F24+[4]marzo!F24+[4]abril!F24+[4]mayo!F24+[4]junio!F24+[4]julio!F24+[4]agosto!F24+'[4]sept. '!F24+[4]oct.!F24+[4]nov.!F24+[4]dic.!F25</f>
        <v>17034</v>
      </c>
      <c r="G26" s="160">
        <f>+[4]enero!G24+[4]feb.!G24+[4]marzo!G24+[4]abril!G24+[4]mayo!G24+[4]junio!G24+[4]julio!G24+[4]agosto!G24+'[4]sept. '!G24+[4]oct.!G24+[4]nov.!G24+[4]dic.!G25</f>
        <v>2930</v>
      </c>
      <c r="H26" s="160">
        <f>+[4]enero!H24+[4]feb.!H24+[4]marzo!H24+[4]abril!H24+[4]mayo!H24+[4]junio!H24+[4]julio!H24+[4]agosto!H24+'[4]sept. '!H24+[4]oct.!H24+[4]nov.!H24+[4]dic.!H25</f>
        <v>5850</v>
      </c>
      <c r="I26" s="160">
        <f>+[4]enero!I24+[4]feb.!I24+[4]marzo!I24+[4]abril!I24+[4]mayo!I24+[4]junio!I24+[4]julio!I24+[4]agosto!I24+'[4]sept. '!I24+[4]oct.!I24+[4]nov.!I24+[4]dic.!I25</f>
        <v>10152</v>
      </c>
      <c r="J26" s="160">
        <f t="shared" si="0"/>
        <v>62088</v>
      </c>
    </row>
    <row r="27" spans="1:10" ht="20.100000000000001" customHeight="1" x14ac:dyDescent="0.2">
      <c r="A27" s="161" t="s">
        <v>150</v>
      </c>
      <c r="B27" s="160">
        <f>+[4]enero!B25+[4]feb.!B25+[4]marzo!B25+[4]abril!B25+[4]mayo!B25+[4]junio!B25+[4]julio!B25+[4]agosto!B25+'[4]sept. '!B25+[4]oct.!B25+[4]nov.!B25+[4]dic.!B26</f>
        <v>2140</v>
      </c>
      <c r="C27" s="160">
        <f>+[4]enero!C25+[4]feb.!C25+[4]marzo!C25+[4]abril!C25+[4]mayo!C25+[4]junio!C25+[4]julio!C25+[4]agosto!C25+'[4]sept. '!C25+[4]oct.!C25+[4]nov.!C25+[4]dic.!C26</f>
        <v>473</v>
      </c>
      <c r="D27" s="160">
        <f>+[4]enero!D25+[4]feb.!D25+[4]marzo!D25+[4]abril!D25+[4]mayo!D25+[4]junio!D25+[4]julio!D25+[4]agosto!D25+'[4]sept. '!D25+[4]oct.!D25+[4]nov.!D25+[4]dic.!D26</f>
        <v>2021</v>
      </c>
      <c r="E27" s="160">
        <f>+[4]enero!E25+[4]feb.!E25+[4]marzo!E25+[4]abril!E25+[4]mayo!E25+[4]junio!E25+[4]julio!E25+[4]agosto!E25+'[4]sept. '!E25+[4]oct.!E25+[4]nov.!E25+[4]dic.!E26</f>
        <v>2402</v>
      </c>
      <c r="F27" s="160">
        <f>+[4]enero!F25+[4]feb.!F25+[4]marzo!F25+[4]abril!F25+[4]mayo!F25+[4]junio!F25+[4]julio!F25+[4]agosto!F25+'[4]sept. '!F25+[4]oct.!F25+[4]nov.!F25+[4]dic.!F26</f>
        <v>3417</v>
      </c>
      <c r="G27" s="160">
        <f>+[4]enero!G25+[4]feb.!G25+[4]marzo!G25+[4]abril!G25+[4]mayo!G25+[4]junio!G25+[4]julio!G25+[4]agosto!G25+'[4]sept. '!G25+[4]oct.!G25+[4]nov.!G25+[4]dic.!G26</f>
        <v>1429</v>
      </c>
      <c r="H27" s="160">
        <f>+[4]enero!H25+[4]feb.!H25+[4]marzo!H25+[4]abril!H25+[4]mayo!H25+[4]junio!H25+[4]julio!H25+[4]agosto!H25+'[4]sept. '!H25+[4]oct.!H25+[4]nov.!H25+[4]dic.!H26</f>
        <v>3795</v>
      </c>
      <c r="I27" s="160">
        <f>+[4]enero!I25+[4]feb.!I25+[4]marzo!I25+[4]abril!I25+[4]mayo!I25+[4]junio!I25+[4]julio!I25+[4]agosto!I25+'[4]sept. '!I25+[4]oct.!I25+[4]nov.!I25+[4]dic.!I26</f>
        <v>229</v>
      </c>
      <c r="J27" s="160">
        <f t="shared" si="0"/>
        <v>15906</v>
      </c>
    </row>
    <row r="28" spans="1:10" ht="20.100000000000001" customHeight="1" x14ac:dyDescent="0.2">
      <c r="A28" s="161" t="s">
        <v>151</v>
      </c>
      <c r="B28" s="160">
        <f>+[4]enero!B26+[4]feb.!B26+[4]marzo!B26+[4]abril!B26+[4]mayo!B26+[4]junio!B26+[4]julio!B26+[4]agosto!B26+'[4]sept. '!B26+[4]oct.!B26+[4]nov.!B26+[4]dic.!B27</f>
        <v>1387</v>
      </c>
      <c r="C28" s="160">
        <f>+[4]enero!C26+[4]feb.!C26+[4]marzo!C26+[4]abril!C26+[4]mayo!C26+[4]junio!C26+[4]julio!C26+[4]agosto!C26+'[4]sept. '!C26+[4]oct.!C26+[4]nov.!C26+[4]dic.!C27</f>
        <v>0</v>
      </c>
      <c r="D28" s="160">
        <f>+[4]enero!D26+[4]feb.!D26+[4]marzo!D26+[4]abril!D26+[4]mayo!D26+[4]junio!D26+[4]julio!D26+[4]agosto!D26+'[4]sept. '!D26+[4]oct.!D26+[4]nov.!D26+[4]dic.!D27</f>
        <v>3823</v>
      </c>
      <c r="E28" s="160">
        <f>+[4]enero!E26+[4]feb.!E26+[4]marzo!E26+[4]abril!E26+[4]mayo!E26+[4]junio!E26+[4]julio!E26+[4]agosto!E26+'[4]sept. '!E26+[4]oct.!E26+[4]nov.!E26+[4]dic.!E27</f>
        <v>2231</v>
      </c>
      <c r="F28" s="160">
        <f>+[4]enero!F26+[4]feb.!F26+[4]marzo!F26+[4]abril!F26+[4]mayo!F26+[4]junio!F26+[4]julio!F26+[4]agosto!F26+'[4]sept. '!F26+[4]oct.!F26+[4]nov.!F26+[4]dic.!F27</f>
        <v>14634</v>
      </c>
      <c r="G28" s="160">
        <f>+[4]enero!G26+[4]feb.!G26+[4]marzo!G26+[4]abril!G26+[4]mayo!G26+[4]junio!G26+[4]julio!G26+[4]agosto!G26+'[4]sept. '!G26+[4]oct.!G26+[4]nov.!G26+[4]dic.!G27</f>
        <v>2245</v>
      </c>
      <c r="H28" s="160">
        <f>+[4]enero!H26+[4]feb.!H26+[4]marzo!H26+[4]abril!H26+[4]mayo!H26+[4]junio!H26+[4]julio!H26+[4]agosto!H26+'[4]sept. '!H26+[4]oct.!H26+[4]nov.!H26+[4]dic.!H27</f>
        <v>18635</v>
      </c>
      <c r="I28" s="160">
        <f>+[4]enero!I26+[4]feb.!I26+[4]marzo!I26+[4]abril!I26+[4]mayo!I26+[4]junio!I26+[4]julio!I26+[4]agosto!I26+'[4]sept. '!I26+[4]oct.!I26+[4]nov.!I26+[4]dic.!I27</f>
        <v>20</v>
      </c>
      <c r="J28" s="160">
        <f t="shared" si="0"/>
        <v>42975</v>
      </c>
    </row>
    <row r="29" spans="1:10" ht="20.100000000000001" customHeight="1" x14ac:dyDescent="0.2">
      <c r="A29" s="161" t="s">
        <v>152</v>
      </c>
      <c r="B29" s="160">
        <f>+[4]enero!B27+[4]feb.!B27+[4]marzo!B27+[4]abril!B27+[4]mayo!B27+[4]junio!B27+[4]julio!B27+[4]agosto!B27+'[4]sept. '!B27+[4]oct.!B27+[4]nov.!B27+[4]dic.!B28</f>
        <v>836</v>
      </c>
      <c r="C29" s="160">
        <f>+[4]enero!C27+[4]feb.!C27+[4]marzo!C27+[4]abril!C27+[4]mayo!C27+[4]junio!C27+[4]julio!C27+[4]agosto!C27+'[4]sept. '!C27+[4]oct.!C27+[4]nov.!C27+[4]dic.!C28</f>
        <v>349</v>
      </c>
      <c r="D29" s="160">
        <f>+[4]enero!D27+[4]feb.!D27+[4]marzo!D27+[4]abril!D27+[4]mayo!D27+[4]junio!D27+[4]julio!D27+[4]agosto!D27+'[4]sept. '!D27+[4]oct.!D27+[4]nov.!D27+[4]dic.!D28</f>
        <v>2075</v>
      </c>
      <c r="E29" s="160">
        <f>+[4]enero!E27+[4]feb.!E27+[4]marzo!E27+[4]abril!E27+[4]mayo!E27+[4]junio!E27+[4]julio!E27+[4]agosto!E27+'[4]sept. '!E27+[4]oct.!E27+[4]nov.!E27+[4]dic.!E28</f>
        <v>1838</v>
      </c>
      <c r="F29" s="160">
        <f>+[4]enero!F27+[4]feb.!F27+[4]marzo!F27+[4]abril!F27+[4]mayo!F27+[4]junio!F27+[4]julio!F27+[4]agosto!F27+'[4]sept. '!F27+[4]oct.!F27+[4]nov.!F27+[4]dic.!F28</f>
        <v>4811</v>
      </c>
      <c r="G29" s="160">
        <f>+[4]enero!G27+[4]feb.!G27+[4]marzo!G27+[4]abril!G27+[4]mayo!G27+[4]junio!G27+[4]julio!G27+[4]agosto!G27+'[4]sept. '!G27+[4]oct.!G27+[4]nov.!G27+[4]dic.!G28</f>
        <v>269</v>
      </c>
      <c r="H29" s="160">
        <f>+[4]enero!H27+[4]feb.!H27+[4]marzo!H27+[4]abril!H27+[4]mayo!H27+[4]junio!H27+[4]julio!H27+[4]agosto!H27+'[4]sept. '!H27+[4]oct.!H27+[4]nov.!H27+[4]dic.!H28</f>
        <v>1371</v>
      </c>
      <c r="I29" s="160">
        <f>+[4]enero!I27+[4]feb.!I27+[4]marzo!I27+[4]abril!I27+[4]mayo!I27+[4]junio!I27+[4]julio!I27+[4]agosto!I27+'[4]sept. '!I27+[4]oct.!I27+[4]nov.!I27+[4]dic.!I28</f>
        <v>112</v>
      </c>
      <c r="J29" s="160">
        <f t="shared" si="0"/>
        <v>11661</v>
      </c>
    </row>
    <row r="30" spans="1:10" ht="20.100000000000001" customHeight="1" x14ac:dyDescent="0.2">
      <c r="A30" s="161" t="s">
        <v>153</v>
      </c>
      <c r="B30" s="160">
        <f>+[4]enero!B28+[4]feb.!B28+[4]marzo!B28+[4]abril!B28+[4]mayo!B28+[4]junio!B28+[4]julio!B28+[4]agosto!B28+'[4]sept. '!B28+[4]oct.!B28+[4]nov.!B28+[4]dic.!B29</f>
        <v>264</v>
      </c>
      <c r="C30" s="160">
        <f>+[4]enero!C28+[4]feb.!C28+[4]marzo!C28+[4]abril!C28+[4]mayo!C28+[4]junio!C28+[4]julio!C28+[4]agosto!C28+'[4]sept. '!C28+[4]oct.!C28+[4]nov.!C28+[4]dic.!C29</f>
        <v>59</v>
      </c>
      <c r="D30" s="160">
        <f>+[4]enero!D28+[4]feb.!D28+[4]marzo!D28+[4]abril!D28+[4]mayo!D28+[4]junio!D28+[4]julio!D28+[4]agosto!D28+'[4]sept. '!D28+[4]oct.!D28+[4]nov.!D28+[4]dic.!D29</f>
        <v>119</v>
      </c>
      <c r="E30" s="160">
        <f>+[4]enero!E28+[4]feb.!E28+[4]marzo!E28+[4]abril!E28+[4]mayo!E28+[4]junio!E28+[4]julio!E28+[4]agosto!E28+'[4]sept. '!E28+[4]oct.!E28+[4]nov.!E28+[4]dic.!E29</f>
        <v>7426</v>
      </c>
      <c r="F30" s="160">
        <f>+[4]enero!F28+[4]feb.!F28+[4]marzo!F28+[4]abril!F28+[4]mayo!F28+[4]junio!F28+[4]julio!F28+[4]agosto!F28+'[4]sept. '!F28+[4]oct.!F28+[4]nov.!F28+[4]dic.!F29</f>
        <v>2810</v>
      </c>
      <c r="G30" s="160">
        <f>+[4]enero!G28+[4]feb.!G28+[4]marzo!G28+[4]abril!G28+[4]mayo!G28+[4]junio!G28+[4]julio!G28+[4]agosto!G28+'[4]sept. '!G28+[4]oct.!G28+[4]nov.!G28+[4]dic.!G29</f>
        <v>485</v>
      </c>
      <c r="H30" s="160">
        <f>+[4]enero!H28+[4]feb.!H28+[4]marzo!H28+[4]abril!H28+[4]mayo!H28+[4]junio!H28+[4]julio!H28+[4]agosto!H28+'[4]sept. '!H28+[4]oct.!H28+[4]nov.!H28+[4]dic.!H29</f>
        <v>16</v>
      </c>
      <c r="I30" s="160">
        <f>+[4]enero!I28+[4]feb.!I28+[4]marzo!I28+[4]abril!I28+[4]mayo!I28+[4]junio!I28+[4]julio!I28+[4]agosto!I28+'[4]sept. '!I28+[4]oct.!I28+[4]nov.!I28+[4]dic.!I29</f>
        <v>21</v>
      </c>
      <c r="J30" s="160">
        <f t="shared" si="0"/>
        <v>11200</v>
      </c>
    </row>
    <row r="31" spans="1:10" ht="20.100000000000001" customHeight="1" x14ac:dyDescent="0.2">
      <c r="A31" s="161" t="s">
        <v>154</v>
      </c>
      <c r="B31" s="160">
        <f>+[4]enero!B29+[4]feb.!B29+[4]marzo!B29+[4]abril!B29+[4]mayo!B29+[4]junio!B29+[4]julio!B29+[4]agosto!B29+'[4]sept. '!B29+[4]oct.!B29+[4]nov.!B29+[4]dic.!B30</f>
        <v>66</v>
      </c>
      <c r="C31" s="160">
        <f>+[4]enero!C29+[4]feb.!C29+[4]marzo!C29+[4]abril!C29+[4]mayo!C29+[4]junio!C29+[4]julio!C29+[4]agosto!C29+'[4]sept. '!C29+[4]oct.!C29+[4]nov.!C29+[4]dic.!C30</f>
        <v>0</v>
      </c>
      <c r="D31" s="160">
        <f>+[4]enero!D29+[4]feb.!D29+[4]marzo!D29+[4]abril!D29+[4]mayo!D29+[4]junio!D29+[4]julio!D29+[4]agosto!D29+'[4]sept. '!D29+[4]oct.!D29+[4]nov.!D29+[4]dic.!D30</f>
        <v>25</v>
      </c>
      <c r="E31" s="160">
        <f>+[4]enero!E29+[4]feb.!E29+[4]marzo!E29+[4]abril!E29+[4]mayo!E29+[4]junio!E29+[4]julio!E29+[4]agosto!E29+'[4]sept. '!E29+[4]oct.!E29+[4]nov.!E29+[4]dic.!E30</f>
        <v>2453</v>
      </c>
      <c r="F31" s="160">
        <f>+[4]enero!F29+[4]feb.!F29+[4]marzo!F29+[4]abril!F29+[4]mayo!F29+[4]junio!F29+[4]julio!F29+[4]agosto!F29+'[4]sept. '!F29+[4]oct.!F29+[4]nov.!F29+[4]dic.!F30</f>
        <v>135</v>
      </c>
      <c r="G31" s="160">
        <f>+[4]enero!G29+[4]feb.!G29+[4]marzo!G29+[4]abril!G29+[4]mayo!G29+[4]junio!G29+[4]julio!G29+[4]agosto!G29+'[4]sept. '!G29+[4]oct.!G29+[4]nov.!G29+[4]dic.!G30</f>
        <v>286</v>
      </c>
      <c r="H31" s="160">
        <f>+[4]enero!H29+[4]feb.!H29+[4]marzo!H29+[4]abril!H29+[4]mayo!H29+[4]junio!H29+[4]julio!H29+[4]agosto!H29+'[4]sept. '!H29+[4]oct.!H29+[4]nov.!H29+[4]dic.!H30</f>
        <v>5</v>
      </c>
      <c r="I31" s="160">
        <f>+[4]enero!I29+[4]feb.!I29+[4]marzo!I29+[4]abril!I29+[4]mayo!I29+[4]junio!I29+[4]julio!I29+[4]agosto!I29+'[4]sept. '!I29+[4]oct.!I29+[4]nov.!I29+[4]dic.!I30</f>
        <v>5</v>
      </c>
      <c r="J31" s="160">
        <f t="shared" si="0"/>
        <v>2975</v>
      </c>
    </row>
    <row r="32" spans="1:10" ht="20.100000000000001" customHeight="1" x14ac:dyDescent="0.2">
      <c r="A32" s="161" t="s">
        <v>155</v>
      </c>
      <c r="B32" s="160">
        <f>+[4]enero!B30+[4]feb.!B30+[4]marzo!B30+[4]abril!B30+[4]mayo!B30+[4]junio!B30+[4]julio!B30+[4]agosto!B30+'[4]sept. '!B30+[4]oct.!B30+[4]nov.!B30+[4]dic.!B31</f>
        <v>1250</v>
      </c>
      <c r="C32" s="160">
        <f>+[4]enero!C30+[4]feb.!C30+[4]marzo!C30+[4]abril!C30+[4]mayo!C30+[4]junio!C30+[4]julio!C30+[4]agosto!C30+'[4]sept. '!C30+[4]oct.!C30+[4]nov.!C30+[4]dic.!C31</f>
        <v>69</v>
      </c>
      <c r="D32" s="160">
        <f>+[4]enero!D30+[4]feb.!D30+[4]marzo!D30+[4]abril!D30+[4]mayo!D30+[4]junio!D30+[4]julio!D30+[4]agosto!D30+'[4]sept. '!D30+[4]oct.!D30+[4]nov.!D30+[4]dic.!D31</f>
        <v>208</v>
      </c>
      <c r="E32" s="160">
        <f>+[4]enero!E30+[4]feb.!E30+[4]marzo!E30+[4]abril!E30+[4]mayo!E30+[4]junio!E30+[4]julio!E30+[4]agosto!E30+'[4]sept. '!E30+[4]oct.!E30+[4]nov.!E30+[4]dic.!E31</f>
        <v>1207</v>
      </c>
      <c r="F32" s="160">
        <f>+[4]enero!F30+[4]feb.!F30+[4]marzo!F30+[4]abril!F30+[4]mayo!F30+[4]junio!F30+[4]julio!F30+[4]agosto!F30+'[4]sept. '!F30+[4]oct.!F30+[4]nov.!F30+[4]dic.!F31</f>
        <v>6611</v>
      </c>
      <c r="G32" s="160">
        <f>+[4]enero!G30+[4]feb.!G30+[4]marzo!G30+[4]abril!G30+[4]mayo!G30+[4]junio!G30+[4]julio!G30+[4]agosto!G30+'[4]sept. '!G30+[4]oct.!G30+[4]nov.!G30+[4]dic.!G31</f>
        <v>258</v>
      </c>
      <c r="H32" s="160">
        <f>+[4]enero!H30+[4]feb.!H30+[4]marzo!H30+[4]abril!H30+[4]mayo!H30+[4]junio!H30+[4]julio!H30+[4]agosto!H30+'[4]sept. '!H30+[4]oct.!H30+[4]nov.!H30+[4]dic.!H31</f>
        <v>168</v>
      </c>
      <c r="I32" s="160">
        <f>+[4]enero!I30+[4]feb.!I30+[4]marzo!I30+[4]abril!I30+[4]mayo!I30+[4]junio!I30+[4]julio!I30+[4]agosto!I30+'[4]sept. '!I30+[4]oct.!I30+[4]nov.!I30+[4]dic.!I31</f>
        <v>197</v>
      </c>
      <c r="J32" s="160">
        <f t="shared" si="0"/>
        <v>9968</v>
      </c>
    </row>
    <row r="33" spans="1:10" ht="20.100000000000001" customHeight="1" x14ac:dyDescent="0.2">
      <c r="A33" s="161" t="s">
        <v>156</v>
      </c>
      <c r="B33" s="160">
        <f>+[4]enero!B31+[4]feb.!B31+[4]marzo!B31+[4]abril!B31+[4]mayo!B31+[4]junio!B31+[4]julio!B31+[4]agosto!B31+'[4]sept. '!B31+[4]oct.!B31+[4]nov.!B31+[4]dic.!B32</f>
        <v>0</v>
      </c>
      <c r="C33" s="160">
        <f>+[4]enero!C31+[4]feb.!C31+[4]marzo!C31+[4]abril!C31+[4]mayo!C31+[4]junio!C31+[4]julio!C31+[4]agosto!C31+'[4]sept. '!C31+[4]oct.!C31+[4]nov.!C31+[4]dic.!C32</f>
        <v>0</v>
      </c>
      <c r="D33" s="160">
        <f>+[4]enero!D31+[4]feb.!D31+[4]marzo!D31+[4]abril!D31+[4]mayo!D31+[4]junio!D31+[4]julio!D31+[4]agosto!D31+'[4]sept. '!D31+[4]oct.!D31+[4]nov.!D31+[4]dic.!D32</f>
        <v>0</v>
      </c>
      <c r="E33" s="160">
        <f>+[4]enero!E31+[4]feb.!E31+[4]marzo!E31+[4]abril!E31+[4]mayo!E31+[4]junio!E31+[4]julio!E31+[4]agosto!E31+'[4]sept. '!E31+[4]oct.!E31+[4]nov.!E31+[4]dic.!E32</f>
        <v>0</v>
      </c>
      <c r="F33" s="160">
        <f>+[4]enero!F31+[4]feb.!F31+[4]marzo!F31+[4]abril!F31+[4]mayo!F31+[4]junio!F31+[4]julio!F31+[4]agosto!F31+'[4]sept. '!F31+[4]oct.!F31+[4]nov.!F31+[4]dic.!F32</f>
        <v>0</v>
      </c>
      <c r="G33" s="160">
        <f>+[4]enero!G31+[4]feb.!G31+[4]marzo!G31+[4]abril!G31+[4]mayo!G31+[4]junio!G31+[4]julio!G31+[4]agosto!G31+'[4]sept. '!G31+[4]oct.!G31+[4]nov.!G31+[4]dic.!G32</f>
        <v>0</v>
      </c>
      <c r="H33" s="160">
        <f>+[4]enero!H31+[4]feb.!H31+[4]marzo!H31+[4]abril!H31+[4]mayo!H31+[4]junio!H31+[4]julio!H31+[4]agosto!H31+'[4]sept. '!H31+[4]oct.!H31+[4]nov.!H31+[4]dic.!H32</f>
        <v>0</v>
      </c>
      <c r="I33" s="160">
        <f>+[4]enero!I31+[4]feb.!I31+[4]marzo!I31+[4]abril!I31+[4]mayo!I31+[4]junio!I31+[4]julio!I31+[4]agosto!I31+'[4]sept. '!I31+[4]oct.!I31+[4]nov.!I31+[4]dic.!I32</f>
        <v>0</v>
      </c>
      <c r="J33" s="160">
        <f t="shared" si="0"/>
        <v>0</v>
      </c>
    </row>
    <row r="34" spans="1:10" ht="20.100000000000001" customHeight="1" x14ac:dyDescent="0.2">
      <c r="A34" s="161" t="s">
        <v>157</v>
      </c>
      <c r="B34" s="160">
        <f>+[4]enero!B32+[4]feb.!B32+[4]marzo!B32+[4]abril!B32+[4]mayo!B32+[4]junio!B32+[4]julio!B32+[4]agosto!B32+'[4]sept. '!B32+[4]oct.!B32+[4]nov.!B32+[4]dic.!B33</f>
        <v>56</v>
      </c>
      <c r="C34" s="160">
        <f>+[4]enero!C32+[4]feb.!C32+[4]marzo!C32+[4]abril!C32+[4]mayo!C32+[4]junio!C32+[4]julio!C32+[4]agosto!C32+'[4]sept. '!C32+[4]oct.!C32+[4]nov.!C32+[4]dic.!C33</f>
        <v>6</v>
      </c>
      <c r="D34" s="160">
        <f>+[4]enero!D32+[4]feb.!D32+[4]marzo!D32+[4]abril!D32+[4]mayo!D32+[4]junio!D32+[4]julio!D32+[4]agosto!D32+'[4]sept. '!D32+[4]oct.!D32+[4]nov.!D32+[4]dic.!D33</f>
        <v>51</v>
      </c>
      <c r="E34" s="160">
        <f>+[4]enero!E32+[4]feb.!E32+[4]marzo!E32+[4]abril!E32+[4]mayo!E32+[4]junio!E32+[4]julio!E32+[4]agosto!E32+'[4]sept. '!E32+[4]oct.!E32+[4]nov.!E32+[4]dic.!E33</f>
        <v>6774</v>
      </c>
      <c r="F34" s="160">
        <f>+[4]enero!F32+[4]feb.!F32+[4]marzo!F32+[4]abril!F32+[4]mayo!F32+[4]junio!F32+[4]julio!F32+[4]agosto!F32+'[4]sept. '!F32+[4]oct.!F32+[4]nov.!F32+[4]dic.!F33</f>
        <v>2880</v>
      </c>
      <c r="G34" s="160">
        <f>+[4]enero!G32+[4]feb.!G32+[4]marzo!G32+[4]abril!G32+[4]mayo!G32+[4]junio!G32+[4]julio!G32+[4]agosto!G32+'[4]sept. '!G32+[4]oct.!G32+[4]nov.!G32+[4]dic.!G33</f>
        <v>3652</v>
      </c>
      <c r="H34" s="160">
        <f>+[4]enero!H32+[4]feb.!H32+[4]marzo!H32+[4]abril!H32+[4]mayo!H32+[4]junio!H32+[4]julio!H32+[4]agosto!H32+'[4]sept. '!H32+[4]oct.!H32+[4]nov.!H32+[4]dic.!H33</f>
        <v>80</v>
      </c>
      <c r="I34" s="160">
        <f>+[4]enero!I32+[4]feb.!I32+[4]marzo!I32+[4]abril!I32+[4]mayo!I32+[4]junio!I32+[4]julio!I32+[4]agosto!I32+'[4]sept. '!I32+[4]oct.!I32+[4]nov.!I32+[4]dic.!I33</f>
        <v>43</v>
      </c>
      <c r="J34" s="160">
        <f t="shared" si="0"/>
        <v>13542</v>
      </c>
    </row>
    <row r="35" spans="1:10" ht="20.100000000000001" customHeight="1" x14ac:dyDescent="0.2">
      <c r="A35" s="161" t="s">
        <v>158</v>
      </c>
      <c r="B35" s="160">
        <f>+[4]enero!B33+[4]feb.!B33+[4]marzo!B33+[4]abril!B33+[4]mayo!B33+[4]junio!B33+[4]julio!B33+[4]agosto!B33+'[4]sept. '!B33+[4]oct.!B33+[4]nov.!B33+[4]dic.!B34</f>
        <v>16235</v>
      </c>
      <c r="C35" s="160">
        <f>+[4]enero!C33+[4]feb.!C33+[4]marzo!C33+[4]abril!C33+[4]mayo!C33+[4]junio!C33+[4]julio!C33+[4]agosto!C33+'[4]sept. '!C33+[4]oct.!C33+[4]nov.!C33+[4]dic.!C34</f>
        <v>224</v>
      </c>
      <c r="D35" s="160">
        <f>+[4]enero!D33+[4]feb.!D33+[4]marzo!D33+[4]abril!D33+[4]mayo!D33+[4]junio!D33+[4]julio!D33+[4]agosto!D33+'[4]sept. '!D33+[4]oct.!D33+[4]nov.!D33+[4]dic.!D34</f>
        <v>5100</v>
      </c>
      <c r="E35" s="160">
        <f>+[4]enero!E33+[4]feb.!E33+[4]marzo!E33+[4]abril!E33+[4]mayo!E33+[4]junio!E33+[4]julio!E33+[4]agosto!E33+'[4]sept. '!E33+[4]oct.!E33+[4]nov.!E33+[4]dic.!E34</f>
        <v>1343</v>
      </c>
      <c r="F35" s="160">
        <f>+[4]enero!F33+[4]feb.!F33+[4]marzo!F33+[4]abril!F33+[4]mayo!F33+[4]junio!F33+[4]julio!F33+[4]agosto!F33+'[4]sept. '!F33+[4]oct.!F33+[4]nov.!F33+[4]dic.!F34</f>
        <v>5747</v>
      </c>
      <c r="G35" s="160">
        <f>+[4]enero!G33+[4]feb.!G33+[4]marzo!G33+[4]abril!G33+[4]mayo!G33+[4]junio!G33+[4]julio!G33+[4]agosto!G33+'[4]sept. '!G33+[4]oct.!G33+[4]nov.!G33+[4]dic.!G34</f>
        <v>16778</v>
      </c>
      <c r="H35" s="160">
        <f>+[4]enero!H33+[4]feb.!H33+[4]marzo!H33+[4]abril!H33+[4]mayo!H33+[4]junio!H33+[4]julio!H33+[4]agosto!H33+'[4]sept. '!H33+[4]oct.!H33+[4]nov.!H33+[4]dic.!H34</f>
        <v>2012</v>
      </c>
      <c r="I35" s="160">
        <f>+[4]enero!I33+[4]feb.!I33+[4]marzo!I33+[4]abril!I33+[4]mayo!I33+[4]junio!I33+[4]julio!I33+[4]agosto!I33+'[4]sept. '!I33+[4]oct.!I33+[4]nov.!I33+[4]dic.!I34</f>
        <v>1879</v>
      </c>
      <c r="J35" s="160">
        <f t="shared" si="0"/>
        <v>49318</v>
      </c>
    </row>
    <row r="36" spans="1:10" ht="20.100000000000001" customHeight="1" x14ac:dyDescent="0.2">
      <c r="A36" s="161" t="s">
        <v>159</v>
      </c>
      <c r="B36" s="160">
        <f>+[4]enero!B34+[4]feb.!B34+[4]marzo!B34+[4]abril!B34+[4]mayo!B34+[4]junio!B34+[4]julio!B34+[4]agosto!B34+'[4]sept. '!B34+[4]oct.!B34+[4]nov.!B34+[4]dic.!B35</f>
        <v>470</v>
      </c>
      <c r="C36" s="160">
        <f>+[4]enero!C34+[4]feb.!C34+[4]marzo!C34+[4]abril!C34+[4]mayo!C34+[4]junio!C34+[4]julio!C34+[4]agosto!C34+'[4]sept. '!C34+[4]oct.!C34+[4]nov.!C34+[4]dic.!C35</f>
        <v>3465</v>
      </c>
      <c r="D36" s="160">
        <f>+[4]enero!D34+[4]feb.!D34+[4]marzo!D34+[4]abril!D34+[4]mayo!D34+[4]junio!D34+[4]julio!D34+[4]agosto!D34+'[4]sept. '!D34+[4]oct.!D34+[4]nov.!D34+[4]dic.!D35</f>
        <v>270</v>
      </c>
      <c r="E36" s="160">
        <f>+[4]enero!E34+[4]feb.!E34+[4]marzo!E34+[4]abril!E34+[4]mayo!E34+[4]junio!E34+[4]julio!E34+[4]agosto!E34+'[4]sept. '!E34+[4]oct.!E34+[4]nov.!E34+[4]dic.!E35</f>
        <v>420</v>
      </c>
      <c r="F36" s="160">
        <f>+[4]enero!F34+[4]feb.!F34+[4]marzo!F34+[4]abril!F34+[4]mayo!F34+[4]junio!F34+[4]julio!F34+[4]agosto!F34+'[4]sept. '!F34+[4]oct.!F34+[4]nov.!F34+[4]dic.!F35</f>
        <v>5799</v>
      </c>
      <c r="G36" s="160">
        <f>+[4]enero!G34+[4]feb.!G34+[4]marzo!G34+[4]abril!G34+[4]mayo!G34+[4]junio!G34+[4]julio!G34+[4]agosto!G34+'[4]sept. '!G34+[4]oct.!G34+[4]nov.!G34+[4]dic.!G35</f>
        <v>194</v>
      </c>
      <c r="H36" s="160">
        <f>+[4]enero!H34+[4]feb.!H34+[4]marzo!H34+[4]abril!H34+[4]mayo!H34+[4]junio!H34+[4]julio!H34+[4]agosto!H34+'[4]sept. '!H34+[4]oct.!H34+[4]nov.!H34+[4]dic.!H35</f>
        <v>1136</v>
      </c>
      <c r="I36" s="160">
        <f>+[4]enero!I34+[4]feb.!I34+[4]marzo!I34+[4]abril!I34+[4]mayo!I34+[4]junio!I34+[4]julio!I34+[4]agosto!I34+'[4]sept. '!I34+[4]oct.!I34+[4]nov.!I34+[4]dic.!I35</f>
        <v>791</v>
      </c>
      <c r="J36" s="160">
        <f t="shared" si="0"/>
        <v>12545</v>
      </c>
    </row>
    <row r="37" spans="1:10" ht="20.100000000000001" customHeight="1" x14ac:dyDescent="0.2">
      <c r="A37" s="161" t="s">
        <v>160</v>
      </c>
      <c r="B37" s="160">
        <f>+[4]enero!B35+[4]feb.!B35+[4]marzo!B35+[4]abril!B35+[4]mayo!B35+[4]junio!B35+[4]julio!B35+[4]agosto!B35+'[4]sept. '!B35+[4]oct.!B35+[4]nov.!B35+[4]dic.!B36</f>
        <v>2250</v>
      </c>
      <c r="C37" s="160">
        <f>+[4]enero!C35+[4]feb.!C35+[4]marzo!C35+[4]abril!C35+[4]mayo!C35+[4]junio!C35+[4]julio!C35+[4]agosto!C35+'[4]sept. '!C35+[4]oct.!C35+[4]nov.!C35+[4]dic.!C36</f>
        <v>1795</v>
      </c>
      <c r="D37" s="160">
        <f>+[4]enero!D35+[4]feb.!D35+[4]marzo!D35+[4]abril!D35+[4]mayo!D35+[4]junio!D35+[4]julio!D35+[4]agosto!D35+'[4]sept. '!D35+[4]oct.!D35+[4]nov.!D35+[4]dic.!D36</f>
        <v>4607</v>
      </c>
      <c r="E37" s="160">
        <f>+[4]enero!E35+[4]feb.!E35+[4]marzo!E35+[4]abril!E35+[4]mayo!E35+[4]junio!E35+[4]julio!E35+[4]agosto!E35+'[4]sept. '!E35+[4]oct.!E35+[4]nov.!E35+[4]dic.!E36</f>
        <v>1164</v>
      </c>
      <c r="F37" s="160">
        <f>+[4]enero!F35+[4]feb.!F35+[4]marzo!F35+[4]abril!F35+[4]mayo!F35+[4]junio!F35+[4]julio!F35+[4]agosto!F35+'[4]sept. '!F35+[4]oct.!F35+[4]nov.!F35+[4]dic.!F36</f>
        <v>3317</v>
      </c>
      <c r="G37" s="160">
        <f>+[4]enero!G35+[4]feb.!G35+[4]marzo!G35+[4]abril!G35+[4]mayo!G35+[4]junio!G35+[4]julio!G35+[4]agosto!G35+'[4]sept. '!G35+[4]oct.!G35+[4]nov.!G35+[4]dic.!G36</f>
        <v>3998</v>
      </c>
      <c r="H37" s="160">
        <f>+[4]enero!H35+[4]feb.!H35+[4]marzo!H35+[4]abril!H35+[4]mayo!H35+[4]junio!H35+[4]julio!H35+[4]agosto!H35+'[4]sept. '!H35+[4]oct.!H35+[4]nov.!H35+[4]dic.!H36</f>
        <v>2234</v>
      </c>
      <c r="I37" s="160">
        <f>+[4]enero!I35+[4]feb.!I35+[4]marzo!I35+[4]abril!I35+[4]mayo!I35+[4]junio!I35+[4]julio!I35+[4]agosto!I35+'[4]sept. '!I35+[4]oct.!I35+[4]nov.!I35+[4]dic.!I36</f>
        <v>1078</v>
      </c>
      <c r="J37" s="160">
        <f t="shared" si="0"/>
        <v>20443</v>
      </c>
    </row>
    <row r="38" spans="1:10" ht="20.100000000000001" customHeight="1" x14ac:dyDescent="0.2">
      <c r="A38" s="161" t="s">
        <v>161</v>
      </c>
      <c r="B38" s="160">
        <f>+[4]enero!B36+[4]feb.!B36+[4]marzo!B36+[4]abril!B36+[4]mayo!B36+[4]junio!B36+[4]julio!B36+[4]agosto!B36+'[4]sept. '!B36+[4]oct.!B36+[4]nov.!B36+[4]dic.!B37</f>
        <v>1403</v>
      </c>
      <c r="C38" s="160">
        <f>+[4]enero!C36+[4]feb.!C36+[4]marzo!C36+[4]abril!C36+[4]mayo!C36+[4]junio!C36+[4]julio!C36+[4]agosto!C36+'[4]sept. '!C36+[4]oct.!C36+[4]nov.!C36+[4]dic.!C37</f>
        <v>28</v>
      </c>
      <c r="D38" s="160">
        <f>+[4]enero!D36+[4]feb.!D36+[4]marzo!D36+[4]abril!D36+[4]mayo!D36+[4]junio!D36+[4]julio!D36+[4]agosto!D36+'[4]sept. '!D36+[4]oct.!D36+[4]nov.!D36+[4]dic.!D37</f>
        <v>19115</v>
      </c>
      <c r="E38" s="160">
        <f>+[4]enero!E36+[4]feb.!E36+[4]marzo!E36+[4]abril!E36+[4]mayo!E36+[4]junio!E36+[4]julio!E36+[4]agosto!E36+'[4]sept. '!E36+[4]oct.!E36+[4]nov.!E36+[4]dic.!E37</f>
        <v>0</v>
      </c>
      <c r="F38" s="160">
        <f>+[4]enero!F36+[4]feb.!F36+[4]marzo!F36+[4]abril!F36+[4]mayo!F36+[4]junio!F36+[4]julio!F36+[4]agosto!F36+'[4]sept. '!F36+[4]oct.!F36+[4]nov.!F36+[4]dic.!F37</f>
        <v>142</v>
      </c>
      <c r="G38" s="160">
        <f>+[4]enero!G36+[4]feb.!G36+[4]marzo!G36+[4]abril!G36+[4]mayo!G36+[4]junio!G36+[4]julio!G36+[4]agosto!G36+'[4]sept. '!G36+[4]oct.!G36+[4]nov.!G36+[4]dic.!G37</f>
        <v>2992</v>
      </c>
      <c r="H38" s="160">
        <f>+[4]enero!H36+[4]feb.!H36+[4]marzo!H36+[4]abril!H36+[4]mayo!H36+[4]junio!H36+[4]julio!H36+[4]agosto!H36+'[4]sept. '!H36+[4]oct.!H36+[4]nov.!H36+[4]dic.!H37</f>
        <v>4474</v>
      </c>
      <c r="I38" s="160">
        <f>+[4]enero!I36+[4]feb.!I36+[4]marzo!I36+[4]abril!I36+[4]mayo!I36+[4]junio!I36+[4]julio!I36+[4]agosto!I36+'[4]sept. '!I36+[4]oct.!I36+[4]nov.!I36+[4]dic.!I37</f>
        <v>1331</v>
      </c>
      <c r="J38" s="160">
        <f t="shared" si="0"/>
        <v>29485</v>
      </c>
    </row>
    <row r="39" spans="1:10" ht="20.100000000000001" customHeight="1" x14ac:dyDescent="0.2">
      <c r="A39" s="161" t="s">
        <v>162</v>
      </c>
      <c r="B39" s="160">
        <f>+[4]enero!B37+[4]feb.!B37+[4]marzo!B37+[4]abril!B37+[4]mayo!B37+[4]junio!B37+[4]julio!B37+[4]agosto!B37+'[4]sept. '!B37+[4]oct.!B37+[4]nov.!B37+[4]dic.!B38</f>
        <v>1121</v>
      </c>
      <c r="C39" s="160">
        <f>+[4]enero!C37+[4]feb.!C37+[4]marzo!C37+[4]abril!C37+[4]mayo!C37+[4]junio!C37+[4]julio!C37+[4]agosto!C37+'[4]sept. '!C37+[4]oct.!C37+[4]nov.!C37+[4]dic.!C38</f>
        <v>361</v>
      </c>
      <c r="D39" s="160">
        <f>+[4]enero!D37+[4]feb.!D37+[4]marzo!D37+[4]abril!D37+[4]mayo!D37+[4]junio!D37+[4]julio!D37+[4]agosto!D37+'[4]sept. '!D37+[4]oct.!D37+[4]nov.!D37+[4]dic.!D38</f>
        <v>749</v>
      </c>
      <c r="E39" s="160">
        <f>+[4]enero!E37+[4]feb.!E37+[4]marzo!E37+[4]abril!E37+[4]mayo!E37+[4]junio!E37+[4]julio!E37+[4]agosto!E37+'[4]sept. '!E37+[4]oct.!E37+[4]nov.!E37+[4]dic.!E38</f>
        <v>985</v>
      </c>
      <c r="F39" s="160">
        <f>+[4]enero!F37+[4]feb.!F37+[4]marzo!F37+[4]abril!F37+[4]mayo!F37+[4]junio!F37+[4]julio!F37+[4]agosto!F37+'[4]sept. '!F37+[4]oct.!F37+[4]nov.!F37+[4]dic.!F38</f>
        <v>426</v>
      </c>
      <c r="G39" s="160">
        <f>+[4]enero!G37+[4]feb.!G37+[4]marzo!G37+[4]abril!G37+[4]mayo!G37+[4]junio!G37+[4]julio!G37+[4]agosto!G37+'[4]sept. '!G37+[4]oct.!G37+[4]nov.!G37+[4]dic.!G38</f>
        <v>1276</v>
      </c>
      <c r="H39" s="160">
        <f>+[4]enero!H37+[4]feb.!H37+[4]marzo!H37+[4]abril!H37+[4]mayo!H37+[4]junio!H37+[4]julio!H37+[4]agosto!H37+'[4]sept. '!H37+[4]oct.!H37+[4]nov.!H37+[4]dic.!H38</f>
        <v>62</v>
      </c>
      <c r="I39" s="160">
        <f>+[4]enero!I37+[4]feb.!I37+[4]marzo!I37+[4]abril!I37+[4]mayo!I37+[4]junio!I37+[4]julio!I37+[4]agosto!I37+'[4]sept. '!I37+[4]oct.!I37+[4]nov.!I37+[4]dic.!I38</f>
        <v>4212</v>
      </c>
      <c r="J39" s="160">
        <f t="shared" si="0"/>
        <v>9192</v>
      </c>
    </row>
    <row r="40" spans="1:10" ht="20.100000000000001" customHeight="1" x14ac:dyDescent="0.2">
      <c r="A40" s="161" t="s">
        <v>163</v>
      </c>
      <c r="B40" s="160">
        <f>+[4]enero!B38+[4]feb.!B38+[4]marzo!B38+[4]abril!B38+[4]mayo!B38+[4]junio!B38+[4]julio!B38+[4]agosto!B38+'[4]sept. '!B38+[4]oct.!B38+[4]nov.!B38+[4]dic.!B39</f>
        <v>8253</v>
      </c>
      <c r="C40" s="160">
        <f>+[4]enero!C38+[4]feb.!C38+[4]marzo!C38+[4]abril!C38+[4]mayo!C38+[4]junio!C38+[4]julio!C38+[4]agosto!C38+'[4]sept. '!C38+[4]oct.!C38+[4]nov.!C38+[4]dic.!C39</f>
        <v>8062</v>
      </c>
      <c r="D40" s="160">
        <f>+[4]enero!D38+[4]feb.!D38+[4]marzo!D38+[4]abril!D38+[4]mayo!D38+[4]junio!D38+[4]julio!D38+[4]agosto!D38+'[4]sept. '!D38+[4]oct.!D38+[4]nov.!D38+[4]dic.!D39</f>
        <v>42</v>
      </c>
      <c r="E40" s="160">
        <f>+[4]enero!E38+[4]feb.!E38+[4]marzo!E38+[4]abril!E38+[4]mayo!E38+[4]junio!E38+[4]julio!E38+[4]agosto!E38+'[4]sept. '!E38+[4]oct.!E38+[4]nov.!E38+[4]dic.!E39</f>
        <v>196</v>
      </c>
      <c r="F40" s="160">
        <f>+[4]enero!F38+[4]feb.!F38+[4]marzo!F38+[4]abril!F38+[4]mayo!F38+[4]junio!F38+[4]julio!F38+[4]agosto!F38+'[4]sept. '!F38+[4]oct.!F38+[4]nov.!F38+[4]dic.!F39</f>
        <v>1734</v>
      </c>
      <c r="G40" s="160">
        <f>+[4]enero!G38+[4]feb.!G38+[4]marzo!G38+[4]abril!G38+[4]mayo!G38+[4]junio!G38+[4]julio!G38+[4]agosto!G38+'[4]sept. '!G38+[4]oct.!G38+[4]nov.!G38+[4]dic.!G39</f>
        <v>12</v>
      </c>
      <c r="H40" s="160">
        <f>+[4]enero!H38+[4]feb.!H38+[4]marzo!H38+[4]abril!H38+[4]mayo!H38+[4]junio!H38+[4]julio!H38+[4]agosto!H38+'[4]sept. '!H38+[4]oct.!H38+[4]nov.!H38+[4]dic.!H39</f>
        <v>3</v>
      </c>
      <c r="I40" s="160">
        <f>+[4]enero!I38+[4]feb.!I38+[4]marzo!I38+[4]abril!I38+[4]mayo!I38+[4]junio!I38+[4]julio!I38+[4]agosto!I38+'[4]sept. '!I38+[4]oct.!I38+[4]nov.!I38+[4]dic.!I39</f>
        <v>550</v>
      </c>
      <c r="J40" s="160">
        <f t="shared" si="0"/>
        <v>18852</v>
      </c>
    </row>
    <row r="41" spans="1:10" ht="20.100000000000001" customHeight="1" x14ac:dyDescent="0.2">
      <c r="A41" s="161" t="s">
        <v>164</v>
      </c>
      <c r="B41" s="160">
        <f>+[4]enero!B39+[4]feb.!B39+[4]marzo!B39+[4]abril!B39+[4]mayo!B39+[4]junio!B39+[4]julio!B39+[4]agosto!B39+'[4]sept. '!B39+[4]oct.!B39+[4]nov.!B39+[4]dic.!B40</f>
        <v>0</v>
      </c>
      <c r="C41" s="160">
        <f>+[4]enero!C39+[4]feb.!C39+[4]marzo!C39+[4]abril!C39+[4]mayo!C39+[4]junio!C39+[4]julio!C39+[4]agosto!C39+'[4]sept. '!C39+[4]oct.!C39+[4]nov.!C39+[4]dic.!C40</f>
        <v>0</v>
      </c>
      <c r="D41" s="160">
        <f>+[4]enero!D39+[4]feb.!D39+[4]marzo!D39+[4]abril!D39+[4]mayo!D39+[4]junio!D39+[4]julio!D39+[4]agosto!D39+'[4]sept. '!D39+[4]oct.!D39+[4]nov.!D39+[4]dic.!D40</f>
        <v>0</v>
      </c>
      <c r="E41" s="160">
        <f>+[4]enero!E39+[4]feb.!E39+[4]marzo!E39+[4]abril!E39+[4]mayo!E39+[4]junio!E39+[4]julio!E39+[4]agosto!E39+'[4]sept. '!E39+[4]oct.!E39+[4]nov.!E39+[4]dic.!E40</f>
        <v>0</v>
      </c>
      <c r="F41" s="160">
        <f>+[4]enero!F39+[4]feb.!F39+[4]marzo!F39+[4]abril!F39+[4]mayo!F39+[4]junio!F39+[4]julio!F39+[4]agosto!F39+'[4]sept. '!F39+[4]oct.!F39+[4]nov.!F39+[4]dic.!F40</f>
        <v>125</v>
      </c>
      <c r="G41" s="160">
        <f>+[4]enero!G39+[4]feb.!G39+[4]marzo!G39+[4]abril!G39+[4]mayo!G39+[4]junio!G39+[4]julio!G39+[4]agosto!G39+'[4]sept. '!G39+[4]oct.!G39+[4]nov.!G39+[4]dic.!G40</f>
        <v>348</v>
      </c>
      <c r="H41" s="160">
        <f>+[4]enero!H39+[4]feb.!H39+[4]marzo!H39+[4]abril!H39+[4]mayo!H39+[4]junio!H39+[4]julio!H39+[4]agosto!H39+'[4]sept. '!H39+[4]oct.!H39+[4]nov.!H39+[4]dic.!H40</f>
        <v>0</v>
      </c>
      <c r="I41" s="160">
        <f>+[4]enero!I39+[4]feb.!I39+[4]marzo!I39+[4]abril!I39+[4]mayo!I39+[4]junio!I39+[4]julio!I39+[4]agosto!I39+'[4]sept. '!I39+[4]oct.!I39+[4]nov.!I39+[4]dic.!I40</f>
        <v>45</v>
      </c>
      <c r="J41" s="160">
        <f t="shared" si="0"/>
        <v>518</v>
      </c>
    </row>
    <row r="42" spans="1:10" ht="20.100000000000001" customHeight="1" x14ac:dyDescent="0.2">
      <c r="A42" s="161" t="s">
        <v>165</v>
      </c>
      <c r="B42" s="160">
        <f>+[4]enero!B40+[4]feb.!B40+[4]marzo!B40+[4]abril!B40+[4]mayo!B40+[4]junio!B40+[4]julio!B40+[4]agosto!B40+'[4]sept. '!B40+[4]oct.!B40+[4]nov.!B40+[4]dic.!B41</f>
        <v>3870</v>
      </c>
      <c r="C42" s="160">
        <f>+[4]enero!C40+[4]feb.!C40+[4]marzo!C40+[4]abril!C40+[4]mayo!C40+[4]junio!C40+[4]julio!C40+[4]agosto!C40+'[4]sept. '!C40+[4]oct.!C40+[4]nov.!C40+[4]dic.!C41</f>
        <v>1140</v>
      </c>
      <c r="D42" s="160">
        <f>+[4]enero!D40+[4]feb.!D40+[4]marzo!D40+[4]abril!D40+[4]mayo!D40+[4]junio!D40+[4]julio!D40+[4]agosto!D40+'[4]sept. '!D40+[4]oct.!D40+[4]nov.!D40+[4]dic.!D41</f>
        <v>19719</v>
      </c>
      <c r="E42" s="160">
        <f>+[4]enero!E40+[4]feb.!E40+[4]marzo!E40+[4]abril!E40+[4]mayo!E40+[4]junio!E40+[4]julio!E40+[4]agosto!E40+'[4]sept. '!E40+[4]oct.!E40+[4]nov.!E40+[4]dic.!E41</f>
        <v>1334</v>
      </c>
      <c r="F42" s="160">
        <f>+[4]enero!F40+[4]feb.!F40+[4]marzo!F40+[4]abril!F40+[4]mayo!F40+[4]junio!F40+[4]julio!F40+[4]agosto!F40+'[4]sept. '!F40+[4]oct.!F40+[4]nov.!F40+[4]dic.!F41</f>
        <v>3678</v>
      </c>
      <c r="G42" s="160">
        <f>+[4]enero!G40+[4]feb.!G40+[4]marzo!G40+[4]abril!G40+[4]mayo!G40+[4]junio!G40+[4]julio!G40+[4]agosto!G40+'[4]sept. '!G40+[4]oct.!G40+[4]nov.!G40+[4]dic.!G41</f>
        <v>2076</v>
      </c>
      <c r="H42" s="160">
        <f>+[4]enero!H40+[4]feb.!H40+[4]marzo!H40+[4]abril!H40+[4]mayo!H40+[4]junio!H40+[4]julio!H40+[4]agosto!H40+'[4]sept. '!H40+[4]oct.!H40+[4]nov.!H40+[4]dic.!H41</f>
        <v>3265</v>
      </c>
      <c r="I42" s="160">
        <f>+[4]enero!I40+[4]feb.!I40+[4]marzo!I40+[4]abril!I40+[4]mayo!I40+[4]junio!I40+[4]julio!I40+[4]agosto!I40+'[4]sept. '!I40+[4]oct.!I40+[4]nov.!I40+[4]dic.!I41</f>
        <v>1421</v>
      </c>
      <c r="J42" s="160">
        <f t="shared" si="0"/>
        <v>36503</v>
      </c>
    </row>
    <row r="43" spans="1:10" ht="20.100000000000001" customHeight="1" x14ac:dyDescent="0.2">
      <c r="A43" s="161" t="s">
        <v>166</v>
      </c>
      <c r="B43" s="160">
        <f>+[4]enero!B41+[4]feb.!B41+[4]marzo!B41+[4]abril!B41+[4]mayo!B41+[4]junio!B41+[4]julio!B41+[4]agosto!B41+'[4]sept. '!B41+[4]oct.!B41+[4]nov.!B41+[4]dic.!B42</f>
        <v>23960</v>
      </c>
      <c r="C43" s="160">
        <f>+[4]enero!C41+[4]feb.!C41+[4]marzo!C41+[4]abril!C41+[4]mayo!C41+[4]junio!C41+[4]julio!C41+[4]agosto!C41+'[4]sept. '!C41+[4]oct.!C41+[4]nov.!C41+[4]dic.!C42</f>
        <v>16847</v>
      </c>
      <c r="D43" s="160">
        <f>+[4]enero!D41+[4]feb.!D41+[4]marzo!D41+[4]abril!D41+[4]mayo!D41+[4]junio!D41+[4]julio!D41+[4]agosto!D41+'[4]sept. '!D41+[4]oct.!D41+[4]nov.!D41+[4]dic.!D42</f>
        <v>16101</v>
      </c>
      <c r="E43" s="160">
        <f>+[4]enero!E41+[4]feb.!E41+[4]marzo!E41+[4]abril!E41+[4]mayo!E41+[4]junio!E41+[4]julio!E41+[4]agosto!E41+'[4]sept. '!E41+[4]oct.!E41+[4]nov.!E41+[4]dic.!E42</f>
        <v>25926</v>
      </c>
      <c r="F43" s="160">
        <f>+[4]enero!F41+[4]feb.!F41+[4]marzo!F41+[4]abril!F41+[4]mayo!F41+[4]junio!F41+[4]julio!F41+[4]agosto!F41+'[4]sept. '!F41+[4]oct.!F41+[4]nov.!F41+[4]dic.!F42</f>
        <v>11572</v>
      </c>
      <c r="G43" s="160">
        <f>+[4]enero!G41+[4]feb.!G41+[4]marzo!G41+[4]abril!G41+[4]mayo!G41+[4]junio!G41+[4]julio!G41+[4]agosto!G41+'[4]sept. '!G41+[4]oct.!G41+[4]nov.!G41+[4]dic.!G42</f>
        <v>14762</v>
      </c>
      <c r="H43" s="160">
        <f>+[4]enero!H41+[4]feb.!H41+[4]marzo!H41+[4]abril!H41+[4]mayo!H41+[4]junio!H41+[4]julio!H41+[4]agosto!H41+'[4]sept. '!H41+[4]oct.!H41+[4]nov.!H41+[4]dic.!H42</f>
        <v>22733</v>
      </c>
      <c r="I43" s="160">
        <f>+[4]enero!I41+[4]feb.!I41+[4]marzo!I41+[4]abril!I41+[4]mayo!I41+[4]junio!I41+[4]julio!I41+[4]agosto!I41+'[4]sept. '!I41+[4]oct.!I41+[4]nov.!I41+[4]dic.!I42</f>
        <v>5383</v>
      </c>
      <c r="J43" s="160">
        <f t="shared" si="0"/>
        <v>137284</v>
      </c>
    </row>
    <row r="44" spans="1:10" ht="20.100000000000001" customHeight="1" thickBot="1" x14ac:dyDescent="0.25">
      <c r="A44" s="162" t="s">
        <v>206</v>
      </c>
      <c r="B44" s="160">
        <f>+[4]enero!B42+[4]feb.!B42+[4]marzo!B42+[4]abril!B42+[4]mayo!B42+[4]junio!B42+[4]julio!B42+[4]agosto!B42+'[4]sept. '!B42+[4]oct.!B42+[4]nov.!B42+[4]dic.!B43</f>
        <v>0</v>
      </c>
      <c r="C44" s="160">
        <f>+[4]enero!C42+[4]feb.!C42+[4]marzo!C42+[4]abril!C42+[4]mayo!C42+[4]junio!C42+[4]julio!C42+[4]agosto!C42+'[4]sept. '!C42+[4]oct.!C42+[4]nov.!C42+[4]dic.!C43</f>
        <v>0</v>
      </c>
      <c r="D44" s="160">
        <f>+[4]enero!D42+[4]feb.!D42+[4]marzo!D42+[4]abril!D42+[4]mayo!D42+[4]junio!D42+[4]julio!D42+[4]agosto!D42+'[4]sept. '!D42+[4]oct.!D42+[4]nov.!D42+[4]dic.!D43</f>
        <v>0</v>
      </c>
      <c r="E44" s="160">
        <f>+[4]enero!E42+[4]feb.!E42+[4]marzo!E42+[4]abril!E42+[4]mayo!E42+[4]junio!E42+[4]julio!E42+[4]agosto!E42+'[4]sept. '!E42+[4]oct.!E42+[4]nov.!E42+[4]dic.!E43</f>
        <v>0</v>
      </c>
      <c r="F44" s="160">
        <f>+[4]enero!F42+[4]feb.!F42+[4]marzo!F42+[4]abril!F42+[4]mayo!F42+[4]junio!F42+[4]julio!F42+[4]agosto!F42+'[4]sept. '!F42+[4]oct.!F42+[4]nov.!F42+[4]dic.!F43</f>
        <v>0</v>
      </c>
      <c r="G44" s="160">
        <f>+[4]enero!G42+[4]feb.!G42+[4]marzo!G42+[4]abril!G42+[4]mayo!G42+[4]junio!G42+[4]julio!G42+[4]agosto!G42+'[4]sept. '!G42+[4]oct.!G42+[4]nov.!G42+[4]dic.!G43</f>
        <v>0</v>
      </c>
      <c r="H44" s="160">
        <f>+[4]enero!H42+[4]feb.!H42+[4]marzo!H42+[4]abril!H42+[4]mayo!H42+[4]junio!H42+[4]julio!H42+[4]agosto!H42+'[4]sept. '!H42+[4]oct.!H42+[4]nov.!H42+[4]dic.!H43</f>
        <v>0</v>
      </c>
      <c r="I44" s="160">
        <f>+[4]enero!I42+[4]feb.!I42+[4]marzo!I42+[4]abril!I42+[4]mayo!I42+[4]junio!I42+[4]julio!I42+[4]agosto!I42+'[4]sept. '!I42+[4]oct.!I42+[4]nov.!I42+[4]dic.!I43</f>
        <v>0</v>
      </c>
      <c r="J44" s="160">
        <f t="shared" si="0"/>
        <v>0</v>
      </c>
    </row>
    <row r="45" spans="1:10" ht="13.5" customHeight="1" thickBot="1" x14ac:dyDescent="0.25">
      <c r="A45" s="166" t="s">
        <v>10</v>
      </c>
      <c r="B45" s="167">
        <f>SUM(B10:B44)</f>
        <v>258257</v>
      </c>
      <c r="C45" s="167">
        <f t="shared" ref="C45:J45" si="1">SUM(C10:C44)</f>
        <v>1218239</v>
      </c>
      <c r="D45" s="167">
        <f t="shared" si="1"/>
        <v>835726</v>
      </c>
      <c r="E45" s="167">
        <f t="shared" si="1"/>
        <v>682314</v>
      </c>
      <c r="F45" s="167">
        <f t="shared" si="1"/>
        <v>323815</v>
      </c>
      <c r="G45" s="167">
        <f t="shared" si="1"/>
        <v>366243</v>
      </c>
      <c r="H45" s="167">
        <f t="shared" si="1"/>
        <v>830751</v>
      </c>
      <c r="I45" s="167">
        <f t="shared" si="1"/>
        <v>147755</v>
      </c>
      <c r="J45" s="167">
        <f t="shared" si="1"/>
        <v>4663100</v>
      </c>
    </row>
    <row r="46" spans="1:10" x14ac:dyDescent="0.2">
      <c r="A46" s="185" t="s">
        <v>167</v>
      </c>
      <c r="B46" s="186"/>
      <c r="C46" s="186"/>
      <c r="D46" s="186"/>
      <c r="E46" s="156"/>
      <c r="F46" s="156"/>
      <c r="G46" s="156"/>
      <c r="H46" s="156"/>
      <c r="I46" s="156"/>
      <c r="J46" s="156"/>
    </row>
    <row r="47" spans="1:10" x14ac:dyDescent="0.2">
      <c r="A47" s="186"/>
      <c r="B47" s="186"/>
      <c r="C47" s="186"/>
      <c r="D47" s="186"/>
      <c r="E47" s="156"/>
      <c r="F47" s="156"/>
      <c r="G47" s="156"/>
      <c r="H47" s="156"/>
      <c r="I47" s="156"/>
      <c r="J47" s="156"/>
    </row>
    <row r="48" spans="1:10" x14ac:dyDescent="0.2">
      <c r="A48" s="156"/>
      <c r="B48" s="156"/>
      <c r="C48" s="156"/>
      <c r="D48" s="156"/>
      <c r="E48" s="156"/>
      <c r="F48" s="156"/>
      <c r="G48" s="156"/>
      <c r="H48" s="156"/>
      <c r="I48" s="156"/>
      <c r="J48" s="156"/>
    </row>
    <row r="49" spans="1:10" x14ac:dyDescent="0.2">
      <c r="A49" s="156"/>
      <c r="B49" s="156"/>
      <c r="C49" s="156"/>
      <c r="D49" s="156"/>
      <c r="E49" s="156"/>
      <c r="F49" s="156"/>
      <c r="G49" s="156"/>
      <c r="H49" s="156"/>
      <c r="I49" s="156"/>
      <c r="J49" s="156"/>
    </row>
    <row r="50" spans="1:10" x14ac:dyDescent="0.2">
      <c r="A50" s="156"/>
      <c r="B50" s="156"/>
      <c r="C50" s="156"/>
      <c r="D50" s="156"/>
      <c r="E50" s="156"/>
      <c r="F50" s="156"/>
      <c r="G50" s="156"/>
      <c r="H50" s="156"/>
      <c r="I50" s="156"/>
      <c r="J50" s="156"/>
    </row>
    <row r="51" spans="1:10" x14ac:dyDescent="0.2">
      <c r="A51" s="156"/>
      <c r="B51" s="156"/>
      <c r="C51" s="156"/>
      <c r="D51" s="156"/>
      <c r="E51" s="156"/>
      <c r="F51" s="156"/>
      <c r="G51" s="156"/>
      <c r="H51" s="156"/>
      <c r="I51" s="156"/>
      <c r="J51" s="156"/>
    </row>
    <row r="52" spans="1:10" ht="15.75" x14ac:dyDescent="0.25">
      <c r="A52" s="240" t="s">
        <v>223</v>
      </c>
      <c r="B52" s="240"/>
      <c r="C52" s="240"/>
      <c r="D52" s="240"/>
      <c r="E52" s="240"/>
      <c r="F52" s="240"/>
      <c r="G52" s="240"/>
      <c r="H52" s="240"/>
      <c r="I52" s="240"/>
      <c r="J52" s="240"/>
    </row>
    <row r="53" spans="1:10" ht="15.75" x14ac:dyDescent="0.25">
      <c r="A53" s="240" t="s">
        <v>83</v>
      </c>
      <c r="B53" s="240"/>
      <c r="C53" s="240"/>
      <c r="D53" s="240"/>
      <c r="E53" s="240"/>
      <c r="F53" s="240"/>
      <c r="G53" s="240"/>
      <c r="H53" s="240"/>
      <c r="I53" s="240"/>
      <c r="J53" s="240"/>
    </row>
    <row r="54" spans="1:10" ht="9" customHeight="1" thickBot="1" x14ac:dyDescent="0.3">
      <c r="A54" s="124"/>
      <c r="B54" s="124"/>
      <c r="C54" s="124"/>
      <c r="D54" s="124"/>
      <c r="E54" s="124"/>
      <c r="F54" s="124"/>
      <c r="G54" s="124"/>
      <c r="H54" s="124"/>
      <c r="I54" s="124"/>
      <c r="J54" s="124"/>
    </row>
    <row r="55" spans="1:10" ht="13.5" thickBot="1" x14ac:dyDescent="0.25">
      <c r="A55" s="119" t="s">
        <v>1</v>
      </c>
      <c r="B55" s="120" t="s">
        <v>2</v>
      </c>
      <c r="C55" s="121" t="s">
        <v>3</v>
      </c>
      <c r="D55" s="120" t="s">
        <v>4</v>
      </c>
      <c r="E55" s="121" t="s">
        <v>5</v>
      </c>
      <c r="F55" s="120" t="s">
        <v>6</v>
      </c>
      <c r="G55" s="121" t="s">
        <v>7</v>
      </c>
      <c r="H55" s="120" t="s">
        <v>8</v>
      </c>
      <c r="I55" s="121" t="s">
        <v>9</v>
      </c>
      <c r="J55" s="120" t="s">
        <v>10</v>
      </c>
    </row>
    <row r="56" spans="1:10" ht="20.100000000000001" customHeight="1" x14ac:dyDescent="0.2">
      <c r="A56" s="159" t="s">
        <v>133</v>
      </c>
      <c r="B56" s="160">
        <f>+[4]enero!B57+[4]feb.!B57+[4]marzo!B57+[4]abril!B56+[4]mayo!B71+[4]junio!B73+[4]julio!B74+[4]agosto!B84+'[4]sept. '!B55+[4]oct.!B56+[4]nov.!B84+[4]dic.!B75</f>
        <v>16900</v>
      </c>
      <c r="C56" s="160">
        <f>+[4]enero!C57+[4]feb.!C57+[4]marzo!C57+[4]abril!C56+[4]mayo!C71+[4]junio!C73+[4]julio!C74+[4]agosto!C84+'[4]sept. '!C55+[4]oct.!C56+[4]nov.!C84+[4]dic.!C75</f>
        <v>947481</v>
      </c>
      <c r="D56" s="160">
        <f>+[4]enero!D57+[4]feb.!D57+[4]marzo!D57+[4]abril!D56+[4]mayo!D71+[4]junio!D73+[4]julio!D74+[4]agosto!D84+'[4]sept. '!D55+[4]oct.!D56+[4]nov.!D84+[4]dic.!D75</f>
        <v>590428</v>
      </c>
      <c r="E56" s="160">
        <f>+[4]enero!E57+[4]feb.!E57+[4]marzo!E57+[4]abril!E56+[4]mayo!E71+[4]junio!E73+[4]julio!E74+[4]agosto!E84+'[4]sept. '!E55+[4]oct.!E56+[4]nov.!E84+[4]dic.!E75</f>
        <v>425953</v>
      </c>
      <c r="F56" s="160">
        <f>+[4]enero!F57+[4]feb.!F57+[4]marzo!F57+[4]abril!F56+[4]mayo!F71+[4]junio!F73+[4]julio!F74+[4]agosto!F84+'[4]sept. '!F55+[4]oct.!F56+[4]nov.!F84+[4]dic.!F75</f>
        <v>33034</v>
      </c>
      <c r="G56" s="160">
        <f>+[4]enero!G57+[4]feb.!G57+[4]marzo!G57+[4]abril!G56+[4]mayo!G71+[4]junio!G73+[4]julio!G74+[4]agosto!G84+'[4]sept. '!G55+[4]oct.!G56+[4]nov.!G84+[4]dic.!G75</f>
        <v>0</v>
      </c>
      <c r="H56" s="160">
        <f>+[4]enero!H57+[4]feb.!H57+[4]marzo!H57+[4]abril!H56+[4]mayo!H71+[4]junio!H73+[4]julio!H74+[4]agosto!H84+'[4]sept. '!H55+[4]oct.!H56+[4]nov.!H84+[4]dic.!H75</f>
        <v>48607</v>
      </c>
      <c r="I56" s="160">
        <f>+[4]enero!I57+[4]feb.!I57+[4]marzo!I57+[4]abril!I56+[4]mayo!I71+[4]junio!I73+[4]julio!I74+[4]agosto!I84+'[4]sept. '!I55+[4]oct.!I56+[4]nov.!I84+[4]dic.!I75</f>
        <v>22525</v>
      </c>
      <c r="J56" s="160">
        <f>SUM(B56:I56)</f>
        <v>2084928</v>
      </c>
    </row>
    <row r="57" spans="1:10" ht="20.100000000000001" customHeight="1" x14ac:dyDescent="0.2">
      <c r="A57" s="161" t="s">
        <v>134</v>
      </c>
      <c r="B57" s="160">
        <f>+[4]enero!B58+[4]feb.!B58+[4]marzo!B58+[4]abril!B57+[4]mayo!B72+[4]junio!B74+[4]julio!B75+[4]agosto!B85+'[4]sept. '!B56+[4]oct.!B57+[4]nov.!B85+[4]dic.!B76</f>
        <v>68725</v>
      </c>
      <c r="C57" s="160">
        <f>+[4]enero!C58+[4]feb.!C58+[4]marzo!C58+[4]abril!C57+[4]mayo!C72+[4]junio!C74+[4]julio!C75+[4]agosto!C85+'[4]sept. '!C56+[4]oct.!C57+[4]nov.!C85+[4]dic.!C76</f>
        <v>30256</v>
      </c>
      <c r="D57" s="160">
        <f>+[4]enero!D58+[4]feb.!D58+[4]marzo!D58+[4]abril!D57+[4]mayo!D72+[4]junio!D74+[4]julio!D75+[4]agosto!D85+'[4]sept. '!D56+[4]oct.!D57+[4]nov.!D85+[4]dic.!D76</f>
        <v>27040</v>
      </c>
      <c r="E57" s="160">
        <f>+[4]enero!E58+[4]feb.!E58+[4]marzo!E58+[4]abril!E57+[4]mayo!E72+[4]junio!E74+[4]julio!E75+[4]agosto!E85+'[4]sept. '!E56+[4]oct.!E57+[4]nov.!E85+[4]dic.!E76</f>
        <v>23606</v>
      </c>
      <c r="F57" s="160">
        <f>+[4]enero!F58+[4]feb.!F58+[4]marzo!F58+[4]abril!F57+[4]mayo!F72+[4]junio!F74+[4]julio!F75+[4]agosto!F85+'[4]sept. '!F56+[4]oct.!F57+[4]nov.!F85+[4]dic.!F76</f>
        <v>56510</v>
      </c>
      <c r="G57" s="160">
        <f>+[4]enero!G58+[4]feb.!G58+[4]marzo!G58+[4]abril!G57+[4]mayo!G72+[4]junio!G74+[4]julio!G75+[4]agosto!G85+'[4]sept. '!G56+[4]oct.!G57+[4]nov.!G85+[4]dic.!G76</f>
        <v>52745</v>
      </c>
      <c r="H57" s="160">
        <f>+[4]enero!H58+[4]feb.!H58+[4]marzo!H58+[4]abril!H57+[4]mayo!H72+[4]junio!H74+[4]julio!H75+[4]agosto!H85+'[4]sept. '!H56+[4]oct.!H57+[4]nov.!H85+[4]dic.!H76</f>
        <v>204049</v>
      </c>
      <c r="I57" s="160">
        <f>+[4]enero!I58+[4]feb.!I58+[4]marzo!I58+[4]abril!I57+[4]mayo!I72+[4]junio!I74+[4]julio!I75+[4]agosto!I85+'[4]sept. '!I56+[4]oct.!I57+[4]nov.!I85+[4]dic.!I76</f>
        <v>30469</v>
      </c>
      <c r="J57" s="160">
        <f>SUM(B57:I57)</f>
        <v>493400</v>
      </c>
    </row>
    <row r="58" spans="1:10" ht="20.100000000000001" customHeight="1" x14ac:dyDescent="0.2">
      <c r="A58" s="161" t="s">
        <v>135</v>
      </c>
      <c r="B58" s="160">
        <f>+[4]enero!B59+[4]feb.!B59+[4]marzo!B59+[4]abril!B58+[4]mayo!B73+[4]junio!B75+[4]julio!B76+[4]agosto!B86+'[4]sept. '!B57+[4]oct.!B58+[4]nov.!B86+[4]dic.!B77</f>
        <v>732</v>
      </c>
      <c r="C58" s="160">
        <f>+[4]enero!C59+[4]feb.!C59+[4]marzo!C59+[4]abril!C58+[4]mayo!C73+[4]junio!C75+[4]julio!C76+[4]agosto!C86+'[4]sept. '!C57+[4]oct.!C58+[4]nov.!C86+[4]dic.!C77</f>
        <v>2895</v>
      </c>
      <c r="D58" s="160">
        <f>+[4]enero!D59+[4]feb.!D59+[4]marzo!D59+[4]abril!D58+[4]mayo!D73+[4]junio!D75+[4]julio!D76+[4]agosto!D86+'[4]sept. '!D57+[4]oct.!D58+[4]nov.!D86+[4]dic.!D77</f>
        <v>8182</v>
      </c>
      <c r="E58" s="160">
        <f>+[4]enero!E59+[4]feb.!E59+[4]marzo!E59+[4]abril!E58+[4]mayo!E73+[4]junio!E75+[4]julio!E76+[4]agosto!E86+'[4]sept. '!E57+[4]oct.!E58+[4]nov.!E86+[4]dic.!E77</f>
        <v>990</v>
      </c>
      <c r="F58" s="160">
        <f>+[4]enero!F59+[4]feb.!F59+[4]marzo!F59+[4]abril!F58+[4]mayo!F73+[4]junio!F75+[4]julio!F76+[4]agosto!F86+'[4]sept. '!F57+[4]oct.!F58+[4]nov.!F86+[4]dic.!F77</f>
        <v>0</v>
      </c>
      <c r="G58" s="160">
        <f>+[4]enero!G59+[4]feb.!G59+[4]marzo!G59+[4]abril!G58+[4]mayo!G73+[4]junio!G75+[4]julio!G76+[4]agosto!G86+'[4]sept. '!G57+[4]oct.!G58+[4]nov.!G86+[4]dic.!G77</f>
        <v>14879</v>
      </c>
      <c r="H58" s="160">
        <f>+[4]enero!H59+[4]feb.!H59+[4]marzo!H59+[4]abril!H58+[4]mayo!H73+[4]junio!H75+[4]julio!H76+[4]agosto!H86+'[4]sept. '!H57+[4]oct.!H58+[4]nov.!H86+[4]dic.!H77</f>
        <v>2190</v>
      </c>
      <c r="I58" s="160">
        <f>+[4]enero!I59+[4]feb.!I59+[4]marzo!I59+[4]abril!I58+[4]mayo!I73+[4]junio!I75+[4]julio!I76+[4]agosto!I86+'[4]sept. '!I57+[4]oct.!I58+[4]nov.!I86+[4]dic.!I77</f>
        <v>0</v>
      </c>
      <c r="J58" s="160">
        <f t="shared" ref="J58:J90" si="2">SUM(B58:I58)</f>
        <v>29868</v>
      </c>
    </row>
    <row r="59" spans="1:10" ht="20.100000000000001" customHeight="1" x14ac:dyDescent="0.2">
      <c r="A59" s="161" t="s">
        <v>136</v>
      </c>
      <c r="B59" s="160">
        <f>+[4]enero!B60+[4]feb.!B60+[4]marzo!B60+[4]abril!B59+[4]mayo!B74+[4]junio!B76+[4]julio!B77+[4]agosto!B87+'[4]sept. '!B58+[4]oct.!B59+[4]nov.!B87+[4]dic.!B78</f>
        <v>16105</v>
      </c>
      <c r="C59" s="160">
        <f>+[4]enero!C60+[4]feb.!C60+[4]marzo!C60+[4]abril!C59+[4]mayo!C74+[4]junio!C76+[4]julio!C77+[4]agosto!C87+'[4]sept. '!C58+[4]oct.!C59+[4]nov.!C87+[4]dic.!C78</f>
        <v>1032303</v>
      </c>
      <c r="D59" s="160">
        <f>+[4]enero!D60+[4]feb.!D60+[4]marzo!D60+[4]abril!D59+[4]mayo!D74+[4]junio!D76+[4]julio!D77+[4]agosto!D87+'[4]sept. '!D58+[4]oct.!D59+[4]nov.!D87+[4]dic.!D78</f>
        <v>4895</v>
      </c>
      <c r="E59" s="160">
        <f>+[4]enero!E60+[4]feb.!E60+[4]marzo!E60+[4]abril!E59+[4]mayo!E74+[4]junio!E76+[4]julio!E77+[4]agosto!E87+'[4]sept. '!E58+[4]oct.!E59+[4]nov.!E87+[4]dic.!E78</f>
        <v>15855</v>
      </c>
      <c r="F59" s="160">
        <f>+[4]enero!F60+[4]feb.!F60+[4]marzo!F60+[4]abril!F59+[4]mayo!F74+[4]junio!F76+[4]julio!F77+[4]agosto!F87+'[4]sept. '!F58+[4]oct.!F59+[4]nov.!F87+[4]dic.!F78</f>
        <v>110725</v>
      </c>
      <c r="G59" s="160">
        <f>+[4]enero!G60+[4]feb.!G60+[4]marzo!G60+[4]abril!G59+[4]mayo!G74+[4]junio!G76+[4]julio!G77+[4]agosto!G87+'[4]sept. '!G58+[4]oct.!G59+[4]nov.!G87+[4]dic.!G78</f>
        <v>214020</v>
      </c>
      <c r="H59" s="160">
        <f>+[4]enero!H60+[4]feb.!H60+[4]marzo!H60+[4]abril!H59+[4]mayo!H74+[4]junio!H76+[4]julio!H77+[4]agosto!H87+'[4]sept. '!H58+[4]oct.!H59+[4]nov.!H87+[4]dic.!H78</f>
        <v>5135</v>
      </c>
      <c r="I59" s="160">
        <f>+[4]enero!I60+[4]feb.!I60+[4]marzo!I60+[4]abril!I59+[4]mayo!I74+[4]junio!I76+[4]julio!I77+[4]agosto!I87+'[4]sept. '!I58+[4]oct.!I59+[4]nov.!I87+[4]dic.!I78</f>
        <v>430616</v>
      </c>
      <c r="J59" s="160">
        <f t="shared" si="2"/>
        <v>1829654</v>
      </c>
    </row>
    <row r="60" spans="1:10" ht="20.100000000000001" customHeight="1" x14ac:dyDescent="0.2">
      <c r="A60" s="161" t="s">
        <v>137</v>
      </c>
      <c r="B60" s="160">
        <f>+[4]enero!B61+[4]feb.!B61+[4]marzo!B61+[4]abril!B60+[4]mayo!B75+[4]junio!B77+[4]julio!B78+[4]agosto!B88+'[4]sept. '!B59+[4]oct.!B60+[4]nov.!B88+[4]dic.!B79</f>
        <v>75</v>
      </c>
      <c r="C60" s="160">
        <f>+[4]enero!C61+[4]feb.!C61+[4]marzo!C61+[4]abril!C60+[4]mayo!C75+[4]junio!C77+[4]julio!C78+[4]agosto!C88+'[4]sept. '!C59+[4]oct.!C60+[4]nov.!C88+[4]dic.!C79</f>
        <v>230</v>
      </c>
      <c r="D60" s="160">
        <f>+[4]enero!D61+[4]feb.!D61+[4]marzo!D61+[4]abril!D60+[4]mayo!D75+[4]junio!D77+[4]julio!D78+[4]agosto!D88+'[4]sept. '!D59+[4]oct.!D60+[4]nov.!D88+[4]dic.!D79</f>
        <v>10163</v>
      </c>
      <c r="E60" s="160">
        <f>+[4]enero!E61+[4]feb.!E61+[4]marzo!E61+[4]abril!E60+[4]mayo!E75+[4]junio!E77+[4]julio!E78+[4]agosto!E88+'[4]sept. '!E59+[4]oct.!E60+[4]nov.!E88+[4]dic.!E79</f>
        <v>18</v>
      </c>
      <c r="F60" s="160">
        <f>+[4]enero!F61+[4]feb.!F61+[4]marzo!F61+[4]abril!F60+[4]mayo!F75+[4]junio!F77+[4]julio!F78+[4]agosto!F88+'[4]sept. '!F59+[4]oct.!F60+[4]nov.!F88+[4]dic.!F79</f>
        <v>210</v>
      </c>
      <c r="G60" s="160">
        <f>+[4]enero!G61+[4]feb.!G61+[4]marzo!G61+[4]abril!G60+[4]mayo!G75+[4]junio!G77+[4]julio!G78+[4]agosto!G88+'[4]sept. '!G59+[4]oct.!G60+[4]nov.!G88+[4]dic.!G79</f>
        <v>168</v>
      </c>
      <c r="H60" s="160">
        <f>+[4]enero!H61+[4]feb.!H61+[4]marzo!H61+[4]abril!H60+[4]mayo!H75+[4]junio!H77+[4]julio!H78+[4]agosto!H88+'[4]sept. '!H59+[4]oct.!H60+[4]nov.!H88+[4]dic.!H79</f>
        <v>22606</v>
      </c>
      <c r="I60" s="160">
        <f>+[4]enero!I61+[4]feb.!I61+[4]marzo!I61+[4]abril!I60+[4]mayo!I75+[4]junio!I77+[4]julio!I78+[4]agosto!I88+'[4]sept. '!I59+[4]oct.!I60+[4]nov.!I88+[4]dic.!I79</f>
        <v>3246</v>
      </c>
      <c r="J60" s="160">
        <f t="shared" si="2"/>
        <v>36716</v>
      </c>
    </row>
    <row r="61" spans="1:10" ht="20.100000000000001" customHeight="1" x14ac:dyDescent="0.2">
      <c r="A61" s="161" t="s">
        <v>138</v>
      </c>
      <c r="B61" s="160">
        <f>+[4]enero!B62+[4]feb.!B62+[4]marzo!B62+[4]abril!B61+[4]mayo!B76+[4]junio!B78+[4]julio!B79+[4]agosto!B89+'[4]sept. '!B60+[4]oct.!B61+[4]nov.!B89+[4]dic.!B80</f>
        <v>13603</v>
      </c>
      <c r="C61" s="160">
        <f>+[4]enero!C62+[4]feb.!C62+[4]marzo!C62+[4]abril!C61+[4]mayo!C76+[4]junio!C78+[4]julio!C79+[4]agosto!C89+'[4]sept. '!C60+[4]oct.!C61+[4]nov.!C89+[4]dic.!C80</f>
        <v>3737</v>
      </c>
      <c r="D61" s="160">
        <f>+[4]enero!D62+[4]feb.!D62+[4]marzo!D62+[4]abril!D61+[4]mayo!D76+[4]junio!D78+[4]julio!D79+[4]agosto!D89+'[4]sept. '!D60+[4]oct.!D61+[4]nov.!D89+[4]dic.!D80</f>
        <v>12306</v>
      </c>
      <c r="E61" s="160">
        <f>+[4]enero!E62+[4]feb.!E62+[4]marzo!E62+[4]abril!E61+[4]mayo!E76+[4]junio!E78+[4]julio!E79+[4]agosto!E89+'[4]sept. '!E60+[4]oct.!E61+[4]nov.!E89+[4]dic.!E80</f>
        <v>22038</v>
      </c>
      <c r="F61" s="160">
        <f>+[4]enero!F62+[4]feb.!F62+[4]marzo!F62+[4]abril!F61+[4]mayo!F76+[4]junio!F78+[4]julio!F79+[4]agosto!F89+'[4]sept. '!F60+[4]oct.!F61+[4]nov.!F89+[4]dic.!F80</f>
        <v>32092</v>
      </c>
      <c r="G61" s="160">
        <f>+[4]enero!G62+[4]feb.!G62+[4]marzo!G62+[4]abril!G61+[4]mayo!G76+[4]junio!G78+[4]julio!G79+[4]agosto!G89+'[4]sept. '!G60+[4]oct.!G61+[4]nov.!G89+[4]dic.!G80</f>
        <v>33975</v>
      </c>
      <c r="H61" s="160">
        <f>+[4]enero!H62+[4]feb.!H62+[4]marzo!H62+[4]abril!H61+[4]mayo!H76+[4]junio!H78+[4]julio!H79+[4]agosto!H89+'[4]sept. '!H60+[4]oct.!H61+[4]nov.!H89+[4]dic.!H80</f>
        <v>291916</v>
      </c>
      <c r="I61" s="160">
        <f>+[4]enero!I62+[4]feb.!I62+[4]marzo!I62+[4]abril!I61+[4]mayo!I76+[4]junio!I78+[4]julio!I79+[4]agosto!I89+'[4]sept. '!I60+[4]oct.!I61+[4]nov.!I89+[4]dic.!I80</f>
        <v>37469</v>
      </c>
      <c r="J61" s="160">
        <f t="shared" si="2"/>
        <v>447136</v>
      </c>
    </row>
    <row r="62" spans="1:10" ht="20.100000000000001" customHeight="1" x14ac:dyDescent="0.2">
      <c r="A62" s="161" t="s">
        <v>139</v>
      </c>
      <c r="B62" s="160">
        <f>+[4]enero!B63+[4]feb.!B63+[4]marzo!B63+[4]abril!B62+[4]mayo!B77+[4]junio!B79+[4]julio!B80+[4]agosto!B90+'[4]sept. '!B61+[4]oct.!B62+[4]nov.!B90+[4]dic.!B81</f>
        <v>1997</v>
      </c>
      <c r="C62" s="160">
        <f>+[4]enero!C63+[4]feb.!C63+[4]marzo!C63+[4]abril!C62+[4]mayo!C77+[4]junio!C79+[4]julio!C80+[4]agosto!C90+'[4]sept. '!C61+[4]oct.!C62+[4]nov.!C90+[4]dic.!C81</f>
        <v>1516</v>
      </c>
      <c r="D62" s="160">
        <f>+[4]enero!D63+[4]feb.!D63+[4]marzo!D63+[4]abril!D62+[4]mayo!D77+[4]junio!D79+[4]julio!D80+[4]agosto!D90+'[4]sept. '!D61+[4]oct.!D62+[4]nov.!D90+[4]dic.!D81</f>
        <v>6433</v>
      </c>
      <c r="E62" s="160">
        <f>+[4]enero!E63+[4]feb.!E63+[4]marzo!E63+[4]abril!E62+[4]mayo!E77+[4]junio!E79+[4]julio!E80+[4]agosto!E90+'[4]sept. '!E61+[4]oct.!E62+[4]nov.!E90+[4]dic.!E81</f>
        <v>1176</v>
      </c>
      <c r="F62" s="160">
        <f>+[4]enero!F63+[4]feb.!F63+[4]marzo!F63+[4]abril!F62+[4]mayo!F77+[4]junio!F79+[4]julio!F80+[4]agosto!F90+'[4]sept. '!F61+[4]oct.!F62+[4]nov.!F90+[4]dic.!F81</f>
        <v>3559</v>
      </c>
      <c r="G62" s="160">
        <f>+[4]enero!G63+[4]feb.!G63+[4]marzo!G63+[4]abril!G62+[4]mayo!G77+[4]junio!G79+[4]julio!G80+[4]agosto!G90+'[4]sept. '!G61+[4]oct.!G62+[4]nov.!G90+[4]dic.!G81</f>
        <v>54010</v>
      </c>
      <c r="H62" s="160">
        <f>+[4]enero!H63+[4]feb.!H63+[4]marzo!H63+[4]abril!H62+[4]mayo!H77+[4]junio!H79+[4]julio!H80+[4]agosto!H90+'[4]sept. '!H61+[4]oct.!H62+[4]nov.!H90+[4]dic.!H81</f>
        <v>48552</v>
      </c>
      <c r="I62" s="160">
        <f>+[4]enero!I63+[4]feb.!I63+[4]marzo!I63+[4]abril!I62+[4]mayo!I77+[4]junio!I79+[4]julio!I80+[4]agosto!I90+'[4]sept. '!I61+[4]oct.!I62+[4]nov.!I90+[4]dic.!I81</f>
        <v>10553</v>
      </c>
      <c r="J62" s="160">
        <f t="shared" si="2"/>
        <v>127796</v>
      </c>
    </row>
    <row r="63" spans="1:10" ht="20.100000000000001" customHeight="1" x14ac:dyDescent="0.2">
      <c r="A63" s="161" t="s">
        <v>140</v>
      </c>
      <c r="B63" s="160">
        <f>+[4]enero!B64+[4]feb.!B64+[4]marzo!B64+[4]abril!B63+[4]mayo!B78+[4]junio!B80+[4]julio!B81+[4]agosto!B91+'[4]sept. '!B62+[4]oct.!B63+[4]nov.!B91+[4]dic.!B82</f>
        <v>998</v>
      </c>
      <c r="C63" s="160">
        <f>+[4]enero!C64+[4]feb.!C64+[4]marzo!C64+[4]abril!C63+[4]mayo!C78+[4]junio!C80+[4]julio!C81+[4]agosto!C91+'[4]sept. '!C62+[4]oct.!C63+[4]nov.!C91+[4]dic.!C82</f>
        <v>2</v>
      </c>
      <c r="D63" s="160">
        <f>+[4]enero!D64+[4]feb.!D64+[4]marzo!D64+[4]abril!D63+[4]mayo!D78+[4]junio!D80+[4]julio!D81+[4]agosto!D91+'[4]sept. '!D62+[4]oct.!D63+[4]nov.!D91+[4]dic.!D82</f>
        <v>48</v>
      </c>
      <c r="E63" s="160">
        <f>+[4]enero!E64+[4]feb.!E64+[4]marzo!E64+[4]abril!E63+[4]mayo!E78+[4]junio!E80+[4]julio!E81+[4]agosto!E91+'[4]sept. '!E62+[4]oct.!E63+[4]nov.!E91+[4]dic.!E82</f>
        <v>5</v>
      </c>
      <c r="F63" s="160">
        <f>+[4]enero!F64+[4]feb.!F64+[4]marzo!F64+[4]abril!F63+[4]mayo!F78+[4]junio!F80+[4]julio!F81+[4]agosto!F91+'[4]sept. '!F62+[4]oct.!F63+[4]nov.!F91+[4]dic.!F82</f>
        <v>447</v>
      </c>
      <c r="G63" s="160">
        <f>+[4]enero!G64+[4]feb.!G64+[4]marzo!G64+[4]abril!G63+[4]mayo!G78+[4]junio!G80+[4]julio!G81+[4]agosto!G91+'[4]sept. '!G62+[4]oct.!G63+[4]nov.!G91+[4]dic.!G82</f>
        <v>4055</v>
      </c>
      <c r="H63" s="160">
        <f>+[4]enero!H64+[4]feb.!H64+[4]marzo!H64+[4]abril!H63+[4]mayo!H78+[4]junio!H80+[4]julio!H81+[4]agosto!H91+'[4]sept. '!H62+[4]oct.!H63+[4]nov.!H91+[4]dic.!H82</f>
        <v>8511</v>
      </c>
      <c r="I63" s="160">
        <f>+[4]enero!I64+[4]feb.!I64+[4]marzo!I64+[4]abril!I63+[4]mayo!I78+[4]junio!I80+[4]julio!I81+[4]agosto!I91+'[4]sept. '!I62+[4]oct.!I63+[4]nov.!I91+[4]dic.!I82</f>
        <v>0</v>
      </c>
      <c r="J63" s="160">
        <f t="shared" si="2"/>
        <v>14066</v>
      </c>
    </row>
    <row r="64" spans="1:10" ht="20.100000000000001" customHeight="1" x14ac:dyDescent="0.2">
      <c r="A64" s="161" t="s">
        <v>141</v>
      </c>
      <c r="B64" s="160">
        <f>+[4]enero!B65+[4]feb.!B65+[4]marzo!B65+[4]abril!B64+[4]mayo!B79+[4]junio!B81+[4]julio!B82+[4]agosto!B92+'[4]sept. '!B63+[4]oct.!B64+[4]nov.!B92+[4]dic.!B83</f>
        <v>39860</v>
      </c>
      <c r="C64" s="160">
        <f>+[4]enero!C65+[4]feb.!C65+[4]marzo!C65+[4]abril!C64+[4]mayo!C79+[4]junio!C81+[4]julio!C82+[4]agosto!C92+'[4]sept. '!C63+[4]oct.!C64+[4]nov.!C92+[4]dic.!C83</f>
        <v>9225</v>
      </c>
      <c r="D64" s="160">
        <f>+[4]enero!D65+[4]feb.!D65+[4]marzo!D65+[4]abril!D64+[4]mayo!D79+[4]junio!D81+[4]julio!D82+[4]agosto!D92+'[4]sept. '!D63+[4]oct.!D64+[4]nov.!D92+[4]dic.!D83</f>
        <v>38130</v>
      </c>
      <c r="E64" s="160">
        <f>+[4]enero!E65+[4]feb.!E65+[4]marzo!E65+[4]abril!E64+[4]mayo!E79+[4]junio!E81+[4]julio!E82+[4]agosto!E92+'[4]sept. '!E63+[4]oct.!E64+[4]nov.!E92+[4]dic.!E83</f>
        <v>4885</v>
      </c>
      <c r="F64" s="160">
        <f>+[4]enero!F65+[4]feb.!F65+[4]marzo!F65+[4]abril!F64+[4]mayo!F79+[4]junio!F81+[4]julio!F82+[4]agosto!F92+'[4]sept. '!F63+[4]oct.!F64+[4]nov.!F92+[4]dic.!F83</f>
        <v>49409</v>
      </c>
      <c r="G64" s="160">
        <f>+[4]enero!G65+[4]feb.!G65+[4]marzo!G65+[4]abril!G64+[4]mayo!G79+[4]junio!G81+[4]julio!G82+[4]agosto!G92+'[4]sept. '!G63+[4]oct.!G64+[4]nov.!G92+[4]dic.!G83</f>
        <v>88855</v>
      </c>
      <c r="H64" s="160">
        <f>+[4]enero!H65+[4]feb.!H65+[4]marzo!H65+[4]abril!H64+[4]mayo!H79+[4]junio!H81+[4]julio!H82+[4]agosto!H92+'[4]sept. '!H63+[4]oct.!H64+[4]nov.!H92+[4]dic.!H83</f>
        <v>214074</v>
      </c>
      <c r="I64" s="160">
        <f>+[4]enero!I65+[4]feb.!I65+[4]marzo!I65+[4]abril!I64+[4]mayo!I79+[4]junio!I81+[4]julio!I82+[4]agosto!I92+'[4]sept. '!I63+[4]oct.!I64+[4]nov.!I92+[4]dic.!I83</f>
        <v>6435</v>
      </c>
      <c r="J64" s="160">
        <f t="shared" si="2"/>
        <v>450873</v>
      </c>
    </row>
    <row r="65" spans="1:10" ht="20.100000000000001" customHeight="1" x14ac:dyDescent="0.2">
      <c r="A65" s="161" t="s">
        <v>142</v>
      </c>
      <c r="B65" s="160">
        <f>+[4]enero!B66+[4]feb.!B66+[4]marzo!B66+[4]abril!B65+[4]mayo!B80+[4]junio!B82+[4]julio!B83+[4]agosto!B93+'[4]sept. '!B64+[4]oct.!B65+[4]nov.!B93+[4]dic.!B84</f>
        <v>11484</v>
      </c>
      <c r="C65" s="160">
        <f>+[4]enero!C66+[4]feb.!C66+[4]marzo!C66+[4]abril!C65+[4]mayo!C80+[4]junio!C82+[4]julio!C83+[4]agosto!C93+'[4]sept. '!C64+[4]oct.!C65+[4]nov.!C93+[4]dic.!C84</f>
        <v>7928</v>
      </c>
      <c r="D65" s="160">
        <f>+[4]enero!D66+[4]feb.!D66+[4]marzo!D66+[4]abril!D65+[4]mayo!D80+[4]junio!D82+[4]julio!D83+[4]agosto!D93+'[4]sept. '!D64+[4]oct.!D65+[4]nov.!D93+[4]dic.!D84</f>
        <v>1594</v>
      </c>
      <c r="E65" s="160">
        <f>+[4]enero!E66+[4]feb.!E66+[4]marzo!E66+[4]abril!E65+[4]mayo!E80+[4]junio!E82+[4]julio!E83+[4]agosto!E93+'[4]sept. '!E64+[4]oct.!E65+[4]nov.!E93+[4]dic.!E84</f>
        <v>15236</v>
      </c>
      <c r="F65" s="160">
        <f>+[4]enero!F66+[4]feb.!F66+[4]marzo!F66+[4]abril!F65+[4]mayo!F80+[4]junio!F82+[4]julio!F83+[4]agosto!F93+'[4]sept. '!F64+[4]oct.!F65+[4]nov.!F93+[4]dic.!F84</f>
        <v>8661</v>
      </c>
      <c r="G65" s="160">
        <f>+[4]enero!G66+[4]feb.!G66+[4]marzo!G66+[4]abril!G65+[4]mayo!G80+[4]junio!G82+[4]julio!G83+[4]agosto!G93+'[4]sept. '!G64+[4]oct.!G65+[4]nov.!G93+[4]dic.!G84</f>
        <v>4066</v>
      </c>
      <c r="H65" s="160">
        <f>+[4]enero!H66+[4]feb.!H66+[4]marzo!H66+[4]abril!H65+[4]mayo!H80+[4]junio!H82+[4]julio!H83+[4]agosto!H93+'[4]sept. '!H64+[4]oct.!H65+[4]nov.!H93+[4]dic.!H84</f>
        <v>30202</v>
      </c>
      <c r="I65" s="160">
        <f>+[4]enero!I66+[4]feb.!I66+[4]marzo!I66+[4]abril!I65+[4]mayo!I80+[4]junio!I82+[4]julio!I83+[4]agosto!I93+'[4]sept. '!I64+[4]oct.!I65+[4]nov.!I93+[4]dic.!I84</f>
        <v>3811</v>
      </c>
      <c r="J65" s="160">
        <f t="shared" si="2"/>
        <v>82982</v>
      </c>
    </row>
    <row r="66" spans="1:10" ht="20.100000000000001" customHeight="1" x14ac:dyDescent="0.2">
      <c r="A66" s="161" t="s">
        <v>143</v>
      </c>
      <c r="B66" s="160">
        <f>+[4]enero!B67+[4]feb.!B67+[4]marzo!B67+[4]abril!B66+[4]mayo!B81+[4]junio!B83+[4]julio!B84+[4]agosto!B94+'[4]sept. '!B65+[4]oct.!B66+[4]nov.!B94+[4]dic.!B85</f>
        <v>277</v>
      </c>
      <c r="C66" s="160">
        <f>+[4]enero!C67+[4]feb.!C67+[4]marzo!C67+[4]abril!C66+[4]mayo!C81+[4]junio!C83+[4]julio!C84+[4]agosto!C94+'[4]sept. '!C65+[4]oct.!C66+[4]nov.!C94+[4]dic.!C85</f>
        <v>10942</v>
      </c>
      <c r="D66" s="160">
        <f>+[4]enero!D67+[4]feb.!D67+[4]marzo!D67+[4]abril!D66+[4]mayo!D81+[4]junio!D83+[4]julio!D84+[4]agosto!D94+'[4]sept. '!D65+[4]oct.!D66+[4]nov.!D94+[4]dic.!D85</f>
        <v>114</v>
      </c>
      <c r="E66" s="160">
        <f>+[4]enero!E67+[4]feb.!E67+[4]marzo!E67+[4]abril!E66+[4]mayo!E81+[4]junio!E83+[4]julio!E84+[4]agosto!E94+'[4]sept. '!E65+[4]oct.!E66+[4]nov.!E94+[4]dic.!E85</f>
        <v>498</v>
      </c>
      <c r="F66" s="160">
        <f>+[4]enero!F67+[4]feb.!F67+[4]marzo!F67+[4]abril!F66+[4]mayo!F81+[4]junio!F83+[4]julio!F84+[4]agosto!F94+'[4]sept. '!F65+[4]oct.!F66+[4]nov.!F94+[4]dic.!F85</f>
        <v>17094</v>
      </c>
      <c r="G66" s="160">
        <f>+[4]enero!G67+[4]feb.!G67+[4]marzo!G67+[4]abril!G66+[4]mayo!G81+[4]junio!G83+[4]julio!G84+[4]agosto!G94+'[4]sept. '!G65+[4]oct.!G66+[4]nov.!G94+[4]dic.!G85</f>
        <v>17383</v>
      </c>
      <c r="H66" s="160">
        <f>+[4]enero!H67+[4]feb.!H67+[4]marzo!H67+[4]abril!H66+[4]mayo!H81+[4]junio!H83+[4]julio!H84+[4]agosto!H94+'[4]sept. '!H65+[4]oct.!H66+[4]nov.!H94+[4]dic.!H85</f>
        <v>339</v>
      </c>
      <c r="I66" s="160">
        <f>+[4]enero!I67+[4]feb.!I67+[4]marzo!I67+[4]abril!I66+[4]mayo!I81+[4]junio!I83+[4]julio!I84+[4]agosto!I94+'[4]sept. '!I65+[4]oct.!I66+[4]nov.!I94+[4]dic.!I85</f>
        <v>9920</v>
      </c>
      <c r="J66" s="160">
        <f t="shared" si="2"/>
        <v>56567</v>
      </c>
    </row>
    <row r="67" spans="1:10" ht="20.100000000000001" customHeight="1" x14ac:dyDescent="0.2">
      <c r="A67" s="161" t="s">
        <v>144</v>
      </c>
      <c r="B67" s="160">
        <f>+[4]enero!B68+[4]feb.!B68+[4]marzo!B68+[4]abril!B67+[4]mayo!B82+[4]junio!B84+[4]julio!B85+[4]agosto!B95+'[4]sept. '!B66+[4]oct.!B67+[4]nov.!B95+[4]dic.!B86</f>
        <v>4</v>
      </c>
      <c r="C67" s="160">
        <f>+[4]enero!C68+[4]feb.!C68+[4]marzo!C68+[4]abril!C67+[4]mayo!C82+[4]junio!C84+[4]julio!C85+[4]agosto!C95+'[4]sept. '!C66+[4]oct.!C67+[4]nov.!C95+[4]dic.!C86</f>
        <v>20</v>
      </c>
      <c r="D67" s="160">
        <f>+[4]enero!D68+[4]feb.!D68+[4]marzo!D68+[4]abril!D67+[4]mayo!D82+[4]junio!D84+[4]julio!D85+[4]agosto!D95+'[4]sept. '!D66+[4]oct.!D67+[4]nov.!D95+[4]dic.!D86</f>
        <v>740</v>
      </c>
      <c r="E67" s="160">
        <f>+[4]enero!E68+[4]feb.!E68+[4]marzo!E68+[4]abril!E67+[4]mayo!E82+[4]junio!E84+[4]julio!E85+[4]agosto!E95+'[4]sept. '!E66+[4]oct.!E67+[4]nov.!E95+[4]dic.!E86</f>
        <v>29837</v>
      </c>
      <c r="F67" s="160">
        <f>+[4]enero!F68+[4]feb.!F68+[4]marzo!F68+[4]abril!F67+[4]mayo!F82+[4]junio!F84+[4]julio!F85+[4]agosto!F95+'[4]sept. '!F66+[4]oct.!F67+[4]nov.!F95+[4]dic.!F86</f>
        <v>5640</v>
      </c>
      <c r="G67" s="160">
        <f>+[4]enero!G68+[4]feb.!G68+[4]marzo!G68+[4]abril!G67+[4]mayo!G82+[4]junio!G84+[4]julio!G85+[4]agosto!G95+'[4]sept. '!G66+[4]oct.!G67+[4]nov.!G95+[4]dic.!G86</f>
        <v>6240</v>
      </c>
      <c r="H67" s="160">
        <f>+[4]enero!H68+[4]feb.!H68+[4]marzo!H68+[4]abril!H67+[4]mayo!H82+[4]junio!H84+[4]julio!H85+[4]agosto!H95+'[4]sept. '!H66+[4]oct.!H67+[4]nov.!H95+[4]dic.!H86</f>
        <v>188</v>
      </c>
      <c r="I67" s="160">
        <f>+[4]enero!I68+[4]feb.!I68+[4]marzo!I68+[4]abril!I67+[4]mayo!I82+[4]junio!I84+[4]julio!I85+[4]agosto!I95+'[4]sept. '!I66+[4]oct.!I67+[4]nov.!I95+[4]dic.!I86</f>
        <v>0</v>
      </c>
      <c r="J67" s="160">
        <f t="shared" si="2"/>
        <v>42669</v>
      </c>
    </row>
    <row r="68" spans="1:10" ht="20.100000000000001" customHeight="1" x14ac:dyDescent="0.2">
      <c r="A68" s="161" t="s">
        <v>145</v>
      </c>
      <c r="B68" s="160">
        <f>+[4]enero!B69+[4]feb.!B69+[4]marzo!B69+[4]abril!B68+[4]mayo!B83+[4]junio!B85+[4]julio!B86+[4]agosto!B96+'[4]sept. '!B67+[4]oct.!B68+[4]nov.!B96+[4]dic.!B87</f>
        <v>2764</v>
      </c>
      <c r="C68" s="160">
        <f>+[4]enero!C69+[4]feb.!C69+[4]marzo!C69+[4]abril!C68+[4]mayo!C83+[4]junio!C85+[4]julio!C86+[4]agosto!C96+'[4]sept. '!C67+[4]oct.!C68+[4]nov.!C96+[4]dic.!C87</f>
        <v>40086</v>
      </c>
      <c r="D68" s="160">
        <f>+[4]enero!D69+[4]feb.!D69+[4]marzo!D69+[4]abril!D68+[4]mayo!D83+[4]junio!D85+[4]julio!D86+[4]agosto!D96+'[4]sept. '!D67+[4]oct.!D68+[4]nov.!D96+[4]dic.!D87</f>
        <v>1146</v>
      </c>
      <c r="E68" s="160">
        <f>+[4]enero!E69+[4]feb.!E69+[4]marzo!E69+[4]abril!E68+[4]mayo!E83+[4]junio!E85+[4]julio!E86+[4]agosto!E96+'[4]sept. '!E67+[4]oct.!E68+[4]nov.!E96+[4]dic.!E87</f>
        <v>7097</v>
      </c>
      <c r="F68" s="160">
        <f>+[4]enero!F69+[4]feb.!F69+[4]marzo!F69+[4]abril!F68+[4]mayo!F83+[4]junio!F85+[4]julio!F86+[4]agosto!F96+'[4]sept. '!F67+[4]oct.!F68+[4]nov.!F96+[4]dic.!F87</f>
        <v>34742</v>
      </c>
      <c r="G68" s="160">
        <f>+[4]enero!G69+[4]feb.!G69+[4]marzo!G69+[4]abril!G68+[4]mayo!G83+[4]junio!G85+[4]julio!G86+[4]agosto!G96+'[4]sept. '!G67+[4]oct.!G68+[4]nov.!G96+[4]dic.!G87</f>
        <v>18122</v>
      </c>
      <c r="H68" s="160">
        <f>+[4]enero!H69+[4]feb.!H69+[4]marzo!H69+[4]abril!H68+[4]mayo!H83+[4]junio!H85+[4]julio!H86+[4]agosto!H96+'[4]sept. '!H67+[4]oct.!H68+[4]nov.!H96+[4]dic.!H87</f>
        <v>278</v>
      </c>
      <c r="I68" s="160">
        <f>+[4]enero!I69+[4]feb.!I69+[4]marzo!I69+[4]abril!I68+[4]mayo!I83+[4]junio!I85+[4]julio!I86+[4]agosto!I96+'[4]sept. '!I67+[4]oct.!I68+[4]nov.!I96+[4]dic.!I87</f>
        <v>9020</v>
      </c>
      <c r="J68" s="160">
        <f t="shared" si="2"/>
        <v>113255</v>
      </c>
    </row>
    <row r="69" spans="1:10" ht="20.100000000000001" customHeight="1" x14ac:dyDescent="0.2">
      <c r="A69" s="161" t="s">
        <v>146</v>
      </c>
      <c r="B69" s="160">
        <f>+[4]enero!B70+[4]feb.!B70+[4]marzo!B70+[4]abril!B69+[4]mayo!B84+[4]junio!B86+[4]julio!B87+[4]agosto!B97+'[4]sept. '!B68+[4]oct.!B69+[4]nov.!B97+[4]dic.!B88</f>
        <v>63008</v>
      </c>
      <c r="C69" s="160">
        <f>+[4]enero!C70+[4]feb.!C70+[4]marzo!C70+[4]abril!C69+[4]mayo!C84+[4]junio!C86+[4]julio!C87+[4]agosto!C97+'[4]sept. '!C68+[4]oct.!C69+[4]nov.!C97+[4]dic.!C88</f>
        <v>20497</v>
      </c>
      <c r="D69" s="160">
        <f>+[4]enero!D70+[4]feb.!D70+[4]marzo!D70+[4]abril!D69+[4]mayo!D84+[4]junio!D86+[4]julio!D87+[4]agosto!D97+'[4]sept. '!D68+[4]oct.!D69+[4]nov.!D97+[4]dic.!D88</f>
        <v>34468</v>
      </c>
      <c r="E69" s="160">
        <f>+[4]enero!E70+[4]feb.!E70+[4]marzo!E70+[4]abril!E69+[4]mayo!E84+[4]junio!E86+[4]julio!E87+[4]agosto!E97+'[4]sept. '!E68+[4]oct.!E69+[4]nov.!E97+[4]dic.!E88</f>
        <v>67027</v>
      </c>
      <c r="F69" s="160">
        <f>+[4]enero!F70+[4]feb.!F70+[4]marzo!F70+[4]abril!F69+[4]mayo!F84+[4]junio!F86+[4]julio!F87+[4]agosto!F97+'[4]sept. '!F68+[4]oct.!F69+[4]nov.!F97+[4]dic.!F88</f>
        <v>40260</v>
      </c>
      <c r="G69" s="160">
        <f>+[4]enero!G70+[4]feb.!G70+[4]marzo!G70+[4]abril!G69+[4]mayo!G84+[4]junio!G86+[4]julio!G87+[4]agosto!G97+'[4]sept. '!G68+[4]oct.!G69+[4]nov.!G97+[4]dic.!G88</f>
        <v>9876</v>
      </c>
      <c r="H69" s="160">
        <f>+[4]enero!H70+[4]feb.!H70+[4]marzo!H70+[4]abril!H69+[4]mayo!H84+[4]junio!H86+[4]julio!H87+[4]agosto!H97+'[4]sept. '!H68+[4]oct.!H69+[4]nov.!H97+[4]dic.!H88</f>
        <v>18168</v>
      </c>
      <c r="I69" s="160">
        <f>+[4]enero!I70+[4]feb.!I70+[4]marzo!I70+[4]abril!I69+[4]mayo!I84+[4]junio!I86+[4]julio!I87+[4]agosto!I97+'[4]sept. '!I68+[4]oct.!I69+[4]nov.!I97+[4]dic.!I88</f>
        <v>15543</v>
      </c>
      <c r="J69" s="160">
        <f t="shared" si="2"/>
        <v>268847</v>
      </c>
    </row>
    <row r="70" spans="1:10" ht="20.100000000000001" customHeight="1" x14ac:dyDescent="0.2">
      <c r="A70" s="161" t="s">
        <v>147</v>
      </c>
      <c r="B70" s="160">
        <f>+[4]enero!B71+[4]feb.!B71+[4]marzo!B71+[4]abril!B70+[4]mayo!B85+[4]junio!B87+[4]julio!B88+[4]agosto!B98+'[4]sept. '!B69+[4]oct.!B70+[4]nov.!B98+[4]dic.!B89</f>
        <v>17075</v>
      </c>
      <c r="C70" s="160">
        <f>+[4]enero!C71+[4]feb.!C71+[4]marzo!C71+[4]abril!C70+[4]mayo!C85+[4]junio!C87+[4]julio!C88+[4]agosto!C98+'[4]sept. '!C69+[4]oct.!C70+[4]nov.!C98+[4]dic.!C89</f>
        <v>6476</v>
      </c>
      <c r="D70" s="160">
        <f>+[4]enero!D71+[4]feb.!D71+[4]marzo!D71+[4]abril!D70+[4]mayo!D85+[4]junio!D87+[4]julio!D88+[4]agosto!D98+'[4]sept. '!D69+[4]oct.!D70+[4]nov.!D98+[4]dic.!D89</f>
        <v>18286</v>
      </c>
      <c r="E70" s="160">
        <f>+[4]enero!E71+[4]feb.!E71+[4]marzo!E71+[4]abril!E70+[4]mayo!E85+[4]junio!E87+[4]julio!E88+[4]agosto!E98+'[4]sept. '!E69+[4]oct.!E70+[4]nov.!E98+[4]dic.!E89</f>
        <v>10285</v>
      </c>
      <c r="F70" s="160">
        <f>+[4]enero!F71+[4]feb.!F71+[4]marzo!F71+[4]abril!F70+[4]mayo!F85+[4]junio!F87+[4]julio!F88+[4]agosto!F98+'[4]sept. '!F69+[4]oct.!F70+[4]nov.!F98+[4]dic.!F89</f>
        <v>16773</v>
      </c>
      <c r="G70" s="160">
        <f>+[4]enero!G71+[4]feb.!G71+[4]marzo!G71+[4]abril!G70+[4]mayo!G85+[4]junio!G87+[4]julio!G88+[4]agosto!G98+'[4]sept. '!G69+[4]oct.!G70+[4]nov.!G98+[4]dic.!G89</f>
        <v>10222</v>
      </c>
      <c r="H70" s="160">
        <f>+[4]enero!H71+[4]feb.!H71+[4]marzo!H71+[4]abril!H70+[4]mayo!H85+[4]junio!H87+[4]julio!H88+[4]agosto!H98+'[4]sept. '!H69+[4]oct.!H70+[4]nov.!H98+[4]dic.!H89</f>
        <v>11665</v>
      </c>
      <c r="I70" s="160">
        <f>+[4]enero!I71+[4]feb.!I71+[4]marzo!I71+[4]abril!I70+[4]mayo!I85+[4]junio!I87+[4]julio!I88+[4]agosto!I98+'[4]sept. '!I69+[4]oct.!I70+[4]nov.!I98+[4]dic.!I89</f>
        <v>2126</v>
      </c>
      <c r="J70" s="160">
        <f t="shared" si="2"/>
        <v>92908</v>
      </c>
    </row>
    <row r="71" spans="1:10" ht="20.100000000000001" customHeight="1" x14ac:dyDescent="0.2">
      <c r="A71" s="161" t="s">
        <v>148</v>
      </c>
      <c r="B71" s="160">
        <f>+[4]enero!B72+[4]feb.!B72+[4]marzo!B72+[4]abril!B71+[4]mayo!B86+[4]junio!B88+[4]julio!B89+[4]agosto!B99+'[4]sept. '!B70+[4]oct.!B71+[4]nov.!B99+[4]dic.!B90</f>
        <v>16</v>
      </c>
      <c r="C71" s="160">
        <f>+[4]enero!C72+[4]feb.!C72+[4]marzo!C72+[4]abril!C71+[4]mayo!C86+[4]junio!C88+[4]julio!C89+[4]agosto!C99+'[4]sept. '!C70+[4]oct.!C71+[4]nov.!C99+[4]dic.!C90</f>
        <v>0</v>
      </c>
      <c r="D71" s="160">
        <f>+[4]enero!D72+[4]feb.!D72+[4]marzo!D72+[4]abril!D71+[4]mayo!D86+[4]junio!D88+[4]julio!D89+[4]agosto!D99+'[4]sept. '!D70+[4]oct.!D71+[4]nov.!D99+[4]dic.!D90</f>
        <v>0</v>
      </c>
      <c r="E71" s="160">
        <f>+[4]enero!E72+[4]feb.!E72+[4]marzo!E72+[4]abril!E71+[4]mayo!E86+[4]junio!E88+[4]julio!E89+[4]agosto!E99+'[4]sept. '!E70+[4]oct.!E71+[4]nov.!E99+[4]dic.!E90</f>
        <v>12453</v>
      </c>
      <c r="F71" s="160">
        <f>+[4]enero!F72+[4]feb.!F72+[4]marzo!F72+[4]abril!F71+[4]mayo!F86+[4]junio!F88+[4]julio!F89+[4]agosto!F99+'[4]sept. '!F70+[4]oct.!F71+[4]nov.!F99+[4]dic.!F90</f>
        <v>1580</v>
      </c>
      <c r="G71" s="160">
        <f>+[4]enero!G72+[4]feb.!G72+[4]marzo!G72+[4]abril!G71+[4]mayo!G86+[4]junio!G88+[4]julio!G89+[4]agosto!G99+'[4]sept. '!G70+[4]oct.!G71+[4]nov.!G99+[4]dic.!G90</f>
        <v>14</v>
      </c>
      <c r="H71" s="160">
        <f>+[4]enero!H72+[4]feb.!H72+[4]marzo!H72+[4]abril!H71+[4]mayo!H86+[4]junio!H88+[4]julio!H89+[4]agosto!H99+'[4]sept. '!H70+[4]oct.!H71+[4]nov.!H99+[4]dic.!H90</f>
        <v>0</v>
      </c>
      <c r="I71" s="160">
        <f>+[4]enero!I72+[4]feb.!I72+[4]marzo!I72+[4]abril!I71+[4]mayo!I86+[4]junio!I88+[4]julio!I89+[4]agosto!I99+'[4]sept. '!I70+[4]oct.!I71+[4]nov.!I99+[4]dic.!I90</f>
        <v>0</v>
      </c>
      <c r="J71" s="160">
        <f t="shared" si="2"/>
        <v>14063</v>
      </c>
    </row>
    <row r="72" spans="1:10" ht="20.100000000000001" customHeight="1" x14ac:dyDescent="0.2">
      <c r="A72" s="161" t="s">
        <v>149</v>
      </c>
      <c r="B72" s="160">
        <f>+[4]enero!B73+[4]feb.!B73+[4]marzo!B73+[4]abril!B72+[4]mayo!B87+[4]junio!B89+[4]julio!B90+[4]agosto!B100+'[4]sept. '!B71+[4]oct.!B72+[4]nov.!B100+[4]dic.!B91</f>
        <v>38694</v>
      </c>
      <c r="C72" s="160">
        <f>+[4]enero!C73+[4]feb.!C73+[4]marzo!C73+[4]abril!C72+[4]mayo!C87+[4]junio!C89+[4]julio!C90+[4]agosto!C100+'[4]sept. '!C71+[4]oct.!C72+[4]nov.!C100+[4]dic.!C91</f>
        <v>29114</v>
      </c>
      <c r="D72" s="160">
        <f>+[4]enero!D73+[4]feb.!D73+[4]marzo!D73+[4]abril!D72+[4]mayo!D87+[4]junio!D89+[4]julio!D90+[4]agosto!D100+'[4]sept. '!D71+[4]oct.!D72+[4]nov.!D100+[4]dic.!D91</f>
        <v>3614</v>
      </c>
      <c r="E72" s="160">
        <f>+[4]enero!E73+[4]feb.!E73+[4]marzo!E73+[4]abril!E72+[4]mayo!E87+[4]junio!E89+[4]julio!E90+[4]agosto!E100+'[4]sept. '!E71+[4]oct.!E72+[4]nov.!E100+[4]dic.!E91</f>
        <v>8802</v>
      </c>
      <c r="F72" s="160">
        <f>+[4]enero!F73+[4]feb.!F73+[4]marzo!F73+[4]abril!F72+[4]mayo!F87+[4]junio!F89+[4]julio!F90+[4]agosto!F100+'[4]sept. '!F71+[4]oct.!F72+[4]nov.!F100+[4]dic.!F91</f>
        <v>21317</v>
      </c>
      <c r="G72" s="160">
        <f>+[4]enero!G73+[4]feb.!G73+[4]marzo!G73+[4]abril!G72+[4]mayo!G87+[4]junio!G89+[4]julio!G90+[4]agosto!G100+'[4]sept. '!G71+[4]oct.!G72+[4]nov.!G100+[4]dic.!G91</f>
        <v>3910</v>
      </c>
      <c r="H72" s="160">
        <f>+[4]enero!H73+[4]feb.!H73+[4]marzo!H73+[4]abril!H72+[4]mayo!H87+[4]junio!H89+[4]julio!H90+[4]agosto!H100+'[4]sept. '!H71+[4]oct.!H72+[4]nov.!H100+[4]dic.!H91</f>
        <v>4876</v>
      </c>
      <c r="I72" s="160">
        <f>+[4]enero!I73+[4]feb.!I73+[4]marzo!I73+[4]abril!I72+[4]mayo!I87+[4]junio!I89+[4]julio!I90+[4]agosto!I100+'[4]sept. '!I71+[4]oct.!I72+[4]nov.!I100+[4]dic.!I91</f>
        <v>12378</v>
      </c>
      <c r="J72" s="160">
        <f t="shared" si="2"/>
        <v>122705</v>
      </c>
    </row>
    <row r="73" spans="1:10" ht="20.100000000000001" customHeight="1" x14ac:dyDescent="0.2">
      <c r="A73" s="161" t="s">
        <v>150</v>
      </c>
      <c r="B73" s="160">
        <f>+[4]enero!B74+[4]feb.!B74+[4]marzo!B74+[4]abril!B73+[4]mayo!B88+[4]junio!B90+[4]julio!B91+[4]agosto!B101+'[4]sept. '!B72+[4]oct.!B73+[4]nov.!B101+[4]dic.!B92</f>
        <v>15884</v>
      </c>
      <c r="C73" s="160">
        <f>+[4]enero!C74+[4]feb.!C74+[4]marzo!C74+[4]abril!C73+[4]mayo!C88+[4]junio!C90+[4]julio!C91+[4]agosto!C101+'[4]sept. '!C72+[4]oct.!C73+[4]nov.!C101+[4]dic.!C92</f>
        <v>1158</v>
      </c>
      <c r="D73" s="160">
        <f>+[4]enero!D74+[4]feb.!D74+[4]marzo!D74+[4]abril!D73+[4]mayo!D88+[4]junio!D90+[4]julio!D91+[4]agosto!D101+'[4]sept. '!D72+[4]oct.!D73+[4]nov.!D101+[4]dic.!D92</f>
        <v>3592</v>
      </c>
      <c r="E73" s="160">
        <f>+[4]enero!E74+[4]feb.!E74+[4]marzo!E74+[4]abril!E73+[4]mayo!E88+[4]junio!E90+[4]julio!E91+[4]agosto!E101+'[4]sept. '!E72+[4]oct.!E73+[4]nov.!E101+[4]dic.!E92</f>
        <v>5781</v>
      </c>
      <c r="F73" s="160">
        <f>+[4]enero!F74+[4]feb.!F74+[4]marzo!F74+[4]abril!F73+[4]mayo!F88+[4]junio!F90+[4]julio!F91+[4]agosto!F101+'[4]sept. '!F72+[4]oct.!F73+[4]nov.!F101+[4]dic.!F92</f>
        <v>6158</v>
      </c>
      <c r="G73" s="160">
        <f>+[4]enero!G74+[4]feb.!G74+[4]marzo!G74+[4]abril!G73+[4]mayo!G88+[4]junio!G90+[4]julio!G91+[4]agosto!G101+'[4]sept. '!G72+[4]oct.!G73+[4]nov.!G101+[4]dic.!G92</f>
        <v>3695</v>
      </c>
      <c r="H73" s="160">
        <f>+[4]enero!H74+[4]feb.!H74+[4]marzo!H74+[4]abril!H73+[4]mayo!H88+[4]junio!H90+[4]julio!H91+[4]agosto!H101+'[4]sept. '!H72+[4]oct.!H73+[4]nov.!H101+[4]dic.!H92</f>
        <v>7448</v>
      </c>
      <c r="I73" s="160">
        <f>+[4]enero!I74+[4]feb.!I74+[4]marzo!I74+[4]abril!I73+[4]mayo!I88+[4]junio!I90+[4]julio!I91+[4]agosto!I101+'[4]sept. '!I72+[4]oct.!I73+[4]nov.!I101+[4]dic.!I92</f>
        <v>133</v>
      </c>
      <c r="J73" s="160">
        <f t="shared" si="2"/>
        <v>43849</v>
      </c>
    </row>
    <row r="74" spans="1:10" ht="20.100000000000001" customHeight="1" x14ac:dyDescent="0.2">
      <c r="A74" s="161" t="s">
        <v>151</v>
      </c>
      <c r="B74" s="160">
        <f>+[4]enero!B75+[4]feb.!B75+[4]marzo!B75+[4]abril!B74+[4]mayo!B89+[4]junio!B91+[4]julio!B92+[4]agosto!B102+'[4]sept. '!B73+[4]oct.!B74+[4]nov.!B102+[4]dic.!B93</f>
        <v>1423</v>
      </c>
      <c r="C74" s="160">
        <f>+[4]enero!C75+[4]feb.!C75+[4]marzo!C75+[4]abril!C74+[4]mayo!C89+[4]junio!C91+[4]julio!C92+[4]agosto!C102+'[4]sept. '!C73+[4]oct.!C74+[4]nov.!C102+[4]dic.!C93</f>
        <v>1</v>
      </c>
      <c r="D74" s="160">
        <f>+[4]enero!D75+[4]feb.!D75+[4]marzo!D75+[4]abril!D74+[4]mayo!D89+[4]junio!D91+[4]julio!D92+[4]agosto!D102+'[4]sept. '!D73+[4]oct.!D74+[4]nov.!D102+[4]dic.!D93</f>
        <v>5721</v>
      </c>
      <c r="E74" s="160">
        <f>+[4]enero!E75+[4]feb.!E75+[4]marzo!E75+[4]abril!E74+[4]mayo!E89+[4]junio!E91+[4]julio!E92+[4]agosto!E102+'[4]sept. '!E73+[4]oct.!E74+[4]nov.!E102+[4]dic.!E93</f>
        <v>2255</v>
      </c>
      <c r="F74" s="160">
        <f>+[4]enero!F75+[4]feb.!F75+[4]marzo!F75+[4]abril!F74+[4]mayo!F89+[4]junio!F91+[4]julio!F92+[4]agosto!F102+'[4]sept. '!F73+[4]oct.!F74+[4]nov.!F102+[4]dic.!F93</f>
        <v>16052</v>
      </c>
      <c r="G74" s="160">
        <f>+[4]enero!G75+[4]feb.!G75+[4]marzo!G75+[4]abril!G74+[4]mayo!G89+[4]junio!G91+[4]julio!G92+[4]agosto!G102+'[4]sept. '!G73+[4]oct.!G74+[4]nov.!G102+[4]dic.!G93</f>
        <v>2038</v>
      </c>
      <c r="H74" s="160">
        <f>+[4]enero!H75+[4]feb.!H75+[4]marzo!H75+[4]abril!H74+[4]mayo!H89+[4]junio!H91+[4]julio!H92+[4]agosto!H102+'[4]sept. '!H73+[4]oct.!H74+[4]nov.!H102+[4]dic.!H93</f>
        <v>21735</v>
      </c>
      <c r="I74" s="160">
        <f>+[4]enero!I75+[4]feb.!I75+[4]marzo!I75+[4]abril!I74+[4]mayo!I89+[4]junio!I91+[4]julio!I92+[4]agosto!I102+'[4]sept. '!I73+[4]oct.!I74+[4]nov.!I102+[4]dic.!I93</f>
        <v>36</v>
      </c>
      <c r="J74" s="160">
        <f t="shared" si="2"/>
        <v>49261</v>
      </c>
    </row>
    <row r="75" spans="1:10" ht="20.100000000000001" customHeight="1" x14ac:dyDescent="0.2">
      <c r="A75" s="161" t="s">
        <v>152</v>
      </c>
      <c r="B75" s="160">
        <f>+[4]enero!B76+[4]feb.!B76+[4]marzo!B76+[4]abril!B75+[4]mayo!B90+[4]junio!B92+[4]julio!B93+[4]agosto!B103+'[4]sept. '!B74+[4]oct.!B75+[4]nov.!B103+[4]dic.!B94</f>
        <v>2607</v>
      </c>
      <c r="C75" s="160">
        <f>+[4]enero!C76+[4]feb.!C76+[4]marzo!C76+[4]abril!C75+[4]mayo!C90+[4]junio!C92+[4]julio!C93+[4]agosto!C103+'[4]sept. '!C74+[4]oct.!C75+[4]nov.!C103+[4]dic.!C94</f>
        <v>705</v>
      </c>
      <c r="D75" s="160">
        <f>+[4]enero!D76+[4]feb.!D76+[4]marzo!D76+[4]abril!D75+[4]mayo!D90+[4]junio!D92+[4]julio!D93+[4]agosto!D103+'[4]sept. '!D74+[4]oct.!D75+[4]nov.!D103+[4]dic.!D94</f>
        <v>2422</v>
      </c>
      <c r="E75" s="160">
        <f>+[4]enero!E76+[4]feb.!E76+[4]marzo!E76+[4]abril!E75+[4]mayo!E90+[4]junio!E92+[4]julio!E93+[4]agosto!E103+'[4]sept. '!E74+[4]oct.!E75+[4]nov.!E103+[4]dic.!E94</f>
        <v>2372</v>
      </c>
      <c r="F75" s="160">
        <f>+[4]enero!F76+[4]feb.!F76+[4]marzo!F76+[4]abril!F75+[4]mayo!F90+[4]junio!F92+[4]julio!F93+[4]agosto!F103+'[4]sept. '!F74+[4]oct.!F75+[4]nov.!F103+[4]dic.!F94</f>
        <v>5824</v>
      </c>
      <c r="G75" s="160">
        <f>+[4]enero!G76+[4]feb.!G76+[4]marzo!G76+[4]abril!G75+[4]mayo!G90+[4]junio!G92+[4]julio!G93+[4]agosto!G103+'[4]sept. '!G74+[4]oct.!G75+[4]nov.!G103+[4]dic.!G94</f>
        <v>363</v>
      </c>
      <c r="H75" s="160">
        <f>+[4]enero!H76+[4]feb.!H76+[4]marzo!H76+[4]abril!H75+[4]mayo!H90+[4]junio!H92+[4]julio!H93+[4]agosto!H103+'[4]sept. '!H74+[4]oct.!H75+[4]nov.!H103+[4]dic.!H94</f>
        <v>1453</v>
      </c>
      <c r="I75" s="160">
        <f>+[4]enero!I76+[4]feb.!I76+[4]marzo!I76+[4]abril!I75+[4]mayo!I90+[4]junio!I92+[4]julio!I93+[4]agosto!I103+'[4]sept. '!I74+[4]oct.!I75+[4]nov.!I103+[4]dic.!I94</f>
        <v>170</v>
      </c>
      <c r="J75" s="160">
        <f t="shared" si="2"/>
        <v>15916</v>
      </c>
    </row>
    <row r="76" spans="1:10" ht="20.100000000000001" customHeight="1" x14ac:dyDescent="0.2">
      <c r="A76" s="161" t="s">
        <v>153</v>
      </c>
      <c r="B76" s="160">
        <f>+[4]enero!B77+[4]feb.!B77+[4]marzo!B77+[4]abril!B76+[4]mayo!B91+[4]junio!B93+[4]julio!B94+[4]agosto!B104+'[4]sept. '!B75+[4]oct.!B76+[4]nov.!B104+[4]dic.!B95</f>
        <v>279</v>
      </c>
      <c r="C76" s="160">
        <f>+[4]enero!C77+[4]feb.!C77+[4]marzo!C77+[4]abril!C76+[4]mayo!C91+[4]junio!C93+[4]julio!C94+[4]agosto!C104+'[4]sept. '!C75+[4]oct.!C76+[4]nov.!C104+[4]dic.!C95</f>
        <v>93</v>
      </c>
      <c r="D76" s="160">
        <f>+[4]enero!D77+[4]feb.!D77+[4]marzo!D77+[4]abril!D76+[4]mayo!D91+[4]junio!D93+[4]julio!D94+[4]agosto!D104+'[4]sept. '!D75+[4]oct.!D76+[4]nov.!D104+[4]dic.!D95</f>
        <v>122</v>
      </c>
      <c r="E76" s="160">
        <f>+[4]enero!E77+[4]feb.!E77+[4]marzo!E77+[4]abril!E76+[4]mayo!E91+[4]junio!E93+[4]julio!E94+[4]agosto!E104+'[4]sept. '!E75+[4]oct.!E76+[4]nov.!E104+[4]dic.!E95</f>
        <v>8375</v>
      </c>
      <c r="F76" s="160">
        <f>+[4]enero!F77+[4]feb.!F77+[4]marzo!F77+[4]abril!F76+[4]mayo!F91+[4]junio!F93+[4]julio!F94+[4]agosto!F104+'[4]sept. '!F75+[4]oct.!F76+[4]nov.!F104+[4]dic.!F95</f>
        <v>3553</v>
      </c>
      <c r="G76" s="160">
        <f>+[4]enero!G77+[4]feb.!G77+[4]marzo!G77+[4]abril!G76+[4]mayo!G91+[4]junio!G93+[4]julio!G94+[4]agosto!G104+'[4]sept. '!G75+[4]oct.!G76+[4]nov.!G104+[4]dic.!G95</f>
        <v>827</v>
      </c>
      <c r="H76" s="160">
        <f>+[4]enero!H77+[4]feb.!H77+[4]marzo!H77+[4]abril!H76+[4]mayo!H91+[4]junio!H93+[4]julio!H94+[4]agosto!H104+'[4]sept. '!H75+[4]oct.!H76+[4]nov.!H104+[4]dic.!H95</f>
        <v>59</v>
      </c>
      <c r="I76" s="160">
        <f>+[4]enero!I77+[4]feb.!I77+[4]marzo!I77+[4]abril!I76+[4]mayo!I91+[4]junio!I93+[4]julio!I94+[4]agosto!I104+'[4]sept. '!I75+[4]oct.!I76+[4]nov.!I104+[4]dic.!I95</f>
        <v>21</v>
      </c>
      <c r="J76" s="160">
        <f t="shared" si="2"/>
        <v>13329</v>
      </c>
    </row>
    <row r="77" spans="1:10" ht="20.100000000000001" customHeight="1" x14ac:dyDescent="0.2">
      <c r="A77" s="161" t="s">
        <v>154</v>
      </c>
      <c r="B77" s="160">
        <f>+[4]enero!B78+[4]feb.!B78+[4]marzo!B78+[4]abril!B77+[4]mayo!B92+[4]junio!B94+[4]julio!B95+[4]agosto!B105+'[4]sept. '!B76+[4]oct.!B77+[4]nov.!B105+[4]dic.!B96</f>
        <v>1053</v>
      </c>
      <c r="C77" s="160">
        <f>+[4]enero!C78+[4]feb.!C78+[4]marzo!C78+[4]abril!C77+[4]mayo!C92+[4]junio!C94+[4]julio!C95+[4]agosto!C105+'[4]sept. '!C76+[4]oct.!C77+[4]nov.!C105+[4]dic.!C96</f>
        <v>0</v>
      </c>
      <c r="D77" s="160">
        <f>+[4]enero!D78+[4]feb.!D78+[4]marzo!D78+[4]abril!D77+[4]mayo!D92+[4]junio!D94+[4]julio!D95+[4]agosto!D105+'[4]sept. '!D76+[4]oct.!D77+[4]nov.!D105+[4]dic.!D96</f>
        <v>996</v>
      </c>
      <c r="E77" s="160">
        <f>+[4]enero!E78+[4]feb.!E78+[4]marzo!E78+[4]abril!E77+[4]mayo!E92+[4]junio!E94+[4]julio!E95+[4]agosto!E105+'[4]sept. '!E76+[4]oct.!E77+[4]nov.!E105+[4]dic.!E96</f>
        <v>27669</v>
      </c>
      <c r="F77" s="160">
        <f>+[4]enero!F78+[4]feb.!F78+[4]marzo!F78+[4]abril!F77+[4]mayo!F92+[4]junio!F94+[4]julio!F95+[4]agosto!F105+'[4]sept. '!F76+[4]oct.!F77+[4]nov.!F105+[4]dic.!F96</f>
        <v>4840</v>
      </c>
      <c r="G77" s="160">
        <f>+[4]enero!G78+[4]feb.!G78+[4]marzo!G78+[4]abril!G77+[4]mayo!G92+[4]junio!G94+[4]julio!G95+[4]agosto!G105+'[4]sept. '!G76+[4]oct.!G77+[4]nov.!G105+[4]dic.!G96</f>
        <v>3804</v>
      </c>
      <c r="H77" s="160">
        <f>+[4]enero!H78+[4]feb.!H78+[4]marzo!H78+[4]abril!H77+[4]mayo!H92+[4]junio!H94+[4]julio!H95+[4]agosto!H105+'[4]sept. '!H76+[4]oct.!H77+[4]nov.!H105+[4]dic.!H96</f>
        <v>2417</v>
      </c>
      <c r="I77" s="160">
        <f>+[4]enero!I78+[4]feb.!I78+[4]marzo!I78+[4]abril!I77+[4]mayo!I92+[4]junio!I94+[4]julio!I95+[4]agosto!I105+'[4]sept. '!I76+[4]oct.!I77+[4]nov.!I105+[4]dic.!I96</f>
        <v>46</v>
      </c>
      <c r="J77" s="160">
        <f t="shared" si="2"/>
        <v>40825</v>
      </c>
    </row>
    <row r="78" spans="1:10" ht="20.100000000000001" customHeight="1" x14ac:dyDescent="0.2">
      <c r="A78" s="161" t="s">
        <v>155</v>
      </c>
      <c r="B78" s="160">
        <f>+[4]enero!B79+[4]feb.!B79+[4]marzo!B79+[4]abril!B78+[4]mayo!B93+[4]junio!B95+[4]julio!B96+[4]agosto!B106+'[4]sept. '!B77+[4]oct.!B78+[4]nov.!B106+[4]dic.!B97</f>
        <v>8908</v>
      </c>
      <c r="C78" s="160">
        <f>+[4]enero!C79+[4]feb.!C79+[4]marzo!C79+[4]abril!C78+[4]mayo!C93+[4]junio!C95+[4]julio!C96+[4]agosto!C106+'[4]sept. '!C77+[4]oct.!C78+[4]nov.!C106+[4]dic.!C97</f>
        <v>249</v>
      </c>
      <c r="D78" s="160">
        <f>+[4]enero!D79+[4]feb.!D79+[4]marzo!D79+[4]abril!D78+[4]mayo!D93+[4]junio!D95+[4]julio!D96+[4]agosto!D106+'[4]sept. '!D77+[4]oct.!D78+[4]nov.!D106+[4]dic.!D97</f>
        <v>517</v>
      </c>
      <c r="E78" s="160">
        <f>+[4]enero!E79+[4]feb.!E79+[4]marzo!E79+[4]abril!E78+[4]mayo!E93+[4]junio!E95+[4]julio!E96+[4]agosto!E106+'[4]sept. '!E77+[4]oct.!E78+[4]nov.!E106+[4]dic.!E97</f>
        <v>1811</v>
      </c>
      <c r="F78" s="160">
        <f>+[4]enero!F79+[4]feb.!F79+[4]marzo!F79+[4]abril!F78+[4]mayo!F93+[4]junio!F95+[4]julio!F96+[4]agosto!F106+'[4]sept. '!F77+[4]oct.!F78+[4]nov.!F106+[4]dic.!F97</f>
        <v>11692</v>
      </c>
      <c r="G78" s="160">
        <f>+[4]enero!G79+[4]feb.!G79+[4]marzo!G79+[4]abril!G78+[4]mayo!G93+[4]junio!G95+[4]julio!G96+[4]agosto!G106+'[4]sept. '!G77+[4]oct.!G78+[4]nov.!G106+[4]dic.!G97</f>
        <v>318</v>
      </c>
      <c r="H78" s="160">
        <f>+[4]enero!H79+[4]feb.!H79+[4]marzo!H79+[4]abril!H78+[4]mayo!H93+[4]junio!H95+[4]julio!H96+[4]agosto!H106+'[4]sept. '!H77+[4]oct.!H78+[4]nov.!H106+[4]dic.!H97</f>
        <v>303</v>
      </c>
      <c r="I78" s="160">
        <f>+[4]enero!I79+[4]feb.!I79+[4]marzo!I79+[4]abril!I78+[4]mayo!I93+[4]junio!I95+[4]julio!I96+[4]agosto!I106+'[4]sept. '!I77+[4]oct.!I78+[4]nov.!I106+[4]dic.!I97</f>
        <v>162</v>
      </c>
      <c r="J78" s="160">
        <f t="shared" si="2"/>
        <v>23960</v>
      </c>
    </row>
    <row r="79" spans="1:10" ht="20.100000000000001" customHeight="1" x14ac:dyDescent="0.2">
      <c r="A79" s="161" t="s">
        <v>156</v>
      </c>
      <c r="B79" s="160">
        <f>+[4]enero!B80+[4]feb.!B80+[4]marzo!B80+[4]abril!B79+[4]mayo!B94+[4]junio!B96+[4]julio!B97+[4]agosto!B107+'[4]sept. '!B78+[4]oct.!B79+[4]nov.!B107+[4]dic.!B98</f>
        <v>15200</v>
      </c>
      <c r="C79" s="160">
        <f>+[4]enero!C80+[4]feb.!C80+[4]marzo!C80+[4]abril!C79+[4]mayo!C94+[4]junio!C96+[4]julio!C97+[4]agosto!C107+'[4]sept. '!C78+[4]oct.!C79+[4]nov.!C107+[4]dic.!C98</f>
        <v>0</v>
      </c>
      <c r="D79" s="160">
        <f>+[4]enero!D80+[4]feb.!D80+[4]marzo!D80+[4]abril!D79+[4]mayo!D94+[4]junio!D96+[4]julio!D97+[4]agosto!D107+'[4]sept. '!D78+[4]oct.!D79+[4]nov.!D107+[4]dic.!D98</f>
        <v>7000</v>
      </c>
      <c r="E79" s="160">
        <f>+[4]enero!E80+[4]feb.!E80+[4]marzo!E80+[4]abril!E79+[4]mayo!E94+[4]junio!E96+[4]julio!E97+[4]agosto!E107+'[4]sept. '!E78+[4]oct.!E79+[4]nov.!E107+[4]dic.!E98</f>
        <v>0</v>
      </c>
      <c r="F79" s="160">
        <f>+[4]enero!F80+[4]feb.!F80+[4]marzo!F80+[4]abril!F79+[4]mayo!F94+[4]junio!F96+[4]julio!F97+[4]agosto!F107+'[4]sept. '!F78+[4]oct.!F79+[4]nov.!F107+[4]dic.!F98</f>
        <v>5000</v>
      </c>
      <c r="G79" s="160">
        <f>+[4]enero!G80+[4]feb.!G80+[4]marzo!G80+[4]abril!G79+[4]mayo!G94+[4]junio!G96+[4]julio!G97+[4]agosto!G107+'[4]sept. '!G78+[4]oct.!G79+[4]nov.!G107+[4]dic.!G98</f>
        <v>20550</v>
      </c>
      <c r="H79" s="160">
        <f>+[4]enero!H80+[4]feb.!H80+[4]marzo!H80+[4]abril!H79+[4]mayo!H94+[4]junio!H96+[4]julio!H97+[4]agosto!H107+'[4]sept. '!H78+[4]oct.!H79+[4]nov.!H107+[4]dic.!H98</f>
        <v>24200</v>
      </c>
      <c r="I79" s="160">
        <f>+[4]enero!I80+[4]feb.!I80+[4]marzo!I80+[4]abril!I79+[4]mayo!I94+[4]junio!I96+[4]julio!I97+[4]agosto!I107+'[4]sept. '!I78+[4]oct.!I79+[4]nov.!I107+[4]dic.!I98</f>
        <v>0</v>
      </c>
      <c r="J79" s="160">
        <f t="shared" si="2"/>
        <v>71950</v>
      </c>
    </row>
    <row r="80" spans="1:10" ht="20.100000000000001" customHeight="1" x14ac:dyDescent="0.2">
      <c r="A80" s="161" t="s">
        <v>157</v>
      </c>
      <c r="B80" s="160">
        <f>+[4]enero!B81+[4]feb.!B81+[4]marzo!B81+[4]abril!B80+[4]mayo!B95+[4]junio!B97+[4]julio!B98+[4]agosto!B108+'[4]sept. '!B79+[4]oct.!B80+[4]nov.!B108+[4]dic.!B99</f>
        <v>32</v>
      </c>
      <c r="C80" s="160">
        <f>+[4]enero!C81+[4]feb.!C81+[4]marzo!C81+[4]abril!C80+[4]mayo!C95+[4]junio!C97+[4]julio!C98+[4]agosto!C108+'[4]sept. '!C79+[4]oct.!C80+[4]nov.!C108+[4]dic.!C99</f>
        <v>3</v>
      </c>
      <c r="D80" s="160">
        <f>+[4]enero!D81+[4]feb.!D81+[4]marzo!D81+[4]abril!D80+[4]mayo!D95+[4]junio!D97+[4]julio!D98+[4]agosto!D108+'[4]sept. '!D79+[4]oct.!D80+[4]nov.!D108+[4]dic.!D99</f>
        <v>76</v>
      </c>
      <c r="E80" s="160">
        <f>+[4]enero!E81+[4]feb.!E81+[4]marzo!E81+[4]abril!E80+[4]mayo!E95+[4]junio!E97+[4]julio!E98+[4]agosto!E108+'[4]sept. '!E79+[4]oct.!E80+[4]nov.!E108+[4]dic.!E99</f>
        <v>7939</v>
      </c>
      <c r="F80" s="160">
        <f>+[4]enero!F81+[4]feb.!F81+[4]marzo!F81+[4]abril!F80+[4]mayo!F95+[4]junio!F97+[4]julio!F98+[4]agosto!F108+'[4]sept. '!F79+[4]oct.!F80+[4]nov.!F108+[4]dic.!F99</f>
        <v>3358</v>
      </c>
      <c r="G80" s="160">
        <f>+[4]enero!G81+[4]feb.!G81+[4]marzo!G81+[4]abril!G80+[4]mayo!G95+[4]junio!G97+[4]julio!G98+[4]agosto!G108+'[4]sept. '!G79+[4]oct.!G80+[4]nov.!G108+[4]dic.!G99</f>
        <v>3104</v>
      </c>
      <c r="H80" s="160">
        <f>+[4]enero!H81+[4]feb.!H81+[4]marzo!H81+[4]abril!H80+[4]mayo!H95+[4]junio!H97+[4]julio!H98+[4]agosto!H108+'[4]sept. '!H79+[4]oct.!H80+[4]nov.!H108+[4]dic.!H99</f>
        <v>96</v>
      </c>
      <c r="I80" s="160">
        <f>+[4]enero!I81+[4]feb.!I81+[4]marzo!I81+[4]abril!I80+[4]mayo!I95+[4]junio!I97+[4]julio!I98+[4]agosto!I108+'[4]sept. '!I79+[4]oct.!I80+[4]nov.!I108+[4]dic.!I99</f>
        <v>68</v>
      </c>
      <c r="J80" s="160">
        <f t="shared" si="2"/>
        <v>14676</v>
      </c>
    </row>
    <row r="81" spans="1:10" ht="20.100000000000001" customHeight="1" x14ac:dyDescent="0.2">
      <c r="A81" s="161" t="s">
        <v>158</v>
      </c>
      <c r="B81" s="160">
        <f>+[4]enero!B82+[4]feb.!B82+[4]marzo!B82+[4]abril!B81+[4]mayo!B96+[4]junio!B98+[4]julio!B99+[4]agosto!B109+'[4]sept. '!B80+[4]oct.!B81+[4]nov.!B109+[4]dic.!B100</f>
        <v>238095</v>
      </c>
      <c r="C81" s="160">
        <f>+[4]enero!C82+[4]feb.!C82+[4]marzo!C82+[4]abril!C81+[4]mayo!C96+[4]junio!C98+[4]julio!C99+[4]agosto!C109+'[4]sept. '!C80+[4]oct.!C81+[4]nov.!C109+[4]dic.!C100</f>
        <v>5994</v>
      </c>
      <c r="D81" s="160">
        <f>+[4]enero!D82+[4]feb.!D82+[4]marzo!D82+[4]abril!D81+[4]mayo!D96+[4]junio!D98+[4]julio!D99+[4]agosto!D109+'[4]sept. '!D80+[4]oct.!D81+[4]nov.!D109+[4]dic.!D100</f>
        <v>15419</v>
      </c>
      <c r="E81" s="160">
        <f>+[4]enero!E82+[4]feb.!E82+[4]marzo!E82+[4]abril!E81+[4]mayo!E96+[4]junio!E98+[4]julio!E99+[4]agosto!E109+'[4]sept. '!E80+[4]oct.!E81+[4]nov.!E109+[4]dic.!E100</f>
        <v>7740</v>
      </c>
      <c r="F81" s="160">
        <f>+[4]enero!F82+[4]feb.!F82+[4]marzo!F82+[4]abril!F81+[4]mayo!F96+[4]junio!F98+[4]julio!F99+[4]agosto!F109+'[4]sept. '!F80+[4]oct.!F81+[4]nov.!F109+[4]dic.!F100</f>
        <v>16127</v>
      </c>
      <c r="G81" s="160">
        <f>+[4]enero!G82+[4]feb.!G82+[4]marzo!G82+[4]abril!G81+[4]mayo!G96+[4]junio!G98+[4]julio!G99+[4]agosto!G109+'[4]sept. '!G80+[4]oct.!G81+[4]nov.!G109+[4]dic.!G100</f>
        <v>11699</v>
      </c>
      <c r="H81" s="160">
        <f>+[4]enero!H82+[4]feb.!H82+[4]marzo!H82+[4]abril!H81+[4]mayo!H96+[4]junio!H98+[4]julio!H99+[4]agosto!H109+'[4]sept. '!H80+[4]oct.!H81+[4]nov.!H109+[4]dic.!H100</f>
        <v>11487</v>
      </c>
      <c r="I81" s="160">
        <f>+[4]enero!I82+[4]feb.!I82+[4]marzo!I82+[4]abril!I81+[4]mayo!I96+[4]junio!I98+[4]julio!I99+[4]agosto!I109+'[4]sept. '!I80+[4]oct.!I81+[4]nov.!I109+[4]dic.!I100</f>
        <v>7224</v>
      </c>
      <c r="J81" s="160">
        <f t="shared" si="2"/>
        <v>313785</v>
      </c>
    </row>
    <row r="82" spans="1:10" ht="20.100000000000001" customHeight="1" x14ac:dyDescent="0.2">
      <c r="A82" s="161" t="s">
        <v>159</v>
      </c>
      <c r="B82" s="160">
        <f>+[4]enero!B83+[4]feb.!B83+[4]marzo!B83+[4]abril!B82+[4]mayo!B97+[4]junio!B99+[4]julio!B100+[4]agosto!B110+'[4]sept. '!B81+[4]oct.!B82+[4]nov.!B110+[4]dic.!B101</f>
        <v>4002</v>
      </c>
      <c r="C82" s="160">
        <f>+[4]enero!C83+[4]feb.!C83+[4]marzo!C83+[4]abril!C82+[4]mayo!C97+[4]junio!C99+[4]julio!C100+[4]agosto!C110+'[4]sept. '!C81+[4]oct.!C82+[4]nov.!C110+[4]dic.!C101</f>
        <v>55105</v>
      </c>
      <c r="D82" s="160">
        <f>+[4]enero!D83+[4]feb.!D83+[4]marzo!D83+[4]abril!D82+[4]mayo!D97+[4]junio!D99+[4]julio!D100+[4]agosto!D110+'[4]sept. '!D81+[4]oct.!D82+[4]nov.!D110+[4]dic.!D101</f>
        <v>759</v>
      </c>
      <c r="E82" s="160">
        <f>+[4]enero!E83+[4]feb.!E83+[4]marzo!E83+[4]abril!E82+[4]mayo!E97+[4]junio!E99+[4]julio!E100+[4]agosto!E110+'[4]sept. '!E81+[4]oct.!E82+[4]nov.!E110+[4]dic.!E101</f>
        <v>1821</v>
      </c>
      <c r="F82" s="160">
        <f>+[4]enero!F83+[4]feb.!F83+[4]marzo!F83+[4]abril!F82+[4]mayo!F97+[4]junio!F99+[4]julio!F100+[4]agosto!F110+'[4]sept. '!F81+[4]oct.!F82+[4]nov.!F110+[4]dic.!F101</f>
        <v>68946</v>
      </c>
      <c r="G82" s="160">
        <f>+[4]enero!G83+[4]feb.!G83+[4]marzo!G83+[4]abril!G82+[4]mayo!G97+[4]junio!G99+[4]julio!G100+[4]agosto!G110+'[4]sept. '!G81+[4]oct.!G82+[4]nov.!G110+[4]dic.!G101</f>
        <v>799</v>
      </c>
      <c r="H82" s="160">
        <f>+[4]enero!H83+[4]feb.!H83+[4]marzo!H83+[4]abril!H82+[4]mayo!H97+[4]junio!H99+[4]julio!H100+[4]agosto!H110+'[4]sept. '!H81+[4]oct.!H82+[4]nov.!H110+[4]dic.!H101</f>
        <v>177</v>
      </c>
      <c r="I82" s="160">
        <f>+[4]enero!I83+[4]feb.!I83+[4]marzo!I83+[4]abril!I82+[4]mayo!I97+[4]junio!I99+[4]julio!I100+[4]agosto!I110+'[4]sept. '!I81+[4]oct.!I82+[4]nov.!I110+[4]dic.!I101</f>
        <v>4310</v>
      </c>
      <c r="J82" s="160">
        <f t="shared" si="2"/>
        <v>135919</v>
      </c>
    </row>
    <row r="83" spans="1:10" ht="20.100000000000001" customHeight="1" x14ac:dyDescent="0.2">
      <c r="A83" s="161" t="s">
        <v>160</v>
      </c>
      <c r="B83" s="160">
        <f>+[4]enero!B84+[4]feb.!B84+[4]marzo!B84+[4]abril!B83+[4]mayo!B98+[4]junio!B100+[4]julio!B101+[4]agosto!B111+'[4]sept. '!B82+[4]oct.!B83+[4]nov.!B111+[4]dic.!B102</f>
        <v>19360</v>
      </c>
      <c r="C83" s="160">
        <f>+[4]enero!C84+[4]feb.!C84+[4]marzo!C84+[4]abril!C83+[4]mayo!C98+[4]junio!C100+[4]julio!C101+[4]agosto!C111+'[4]sept. '!C82+[4]oct.!C83+[4]nov.!C111+[4]dic.!C102</f>
        <v>14002</v>
      </c>
      <c r="D83" s="160">
        <f>+[4]enero!D84+[4]feb.!D84+[4]marzo!D84+[4]abril!D83+[4]mayo!D98+[4]junio!D100+[4]julio!D101+[4]agosto!D111+'[4]sept. '!D82+[4]oct.!D83+[4]nov.!D111+[4]dic.!D102</f>
        <v>21594</v>
      </c>
      <c r="E83" s="160">
        <f>+[4]enero!E84+[4]feb.!E84+[4]marzo!E84+[4]abril!E83+[4]mayo!E98+[4]junio!E100+[4]julio!E101+[4]agosto!E111+'[4]sept. '!E82+[4]oct.!E83+[4]nov.!E111+[4]dic.!E102</f>
        <v>4176</v>
      </c>
      <c r="F83" s="160">
        <f>+[4]enero!F84+[4]feb.!F84+[4]marzo!F84+[4]abril!F83+[4]mayo!F98+[4]junio!F100+[4]julio!F101+[4]agosto!F111+'[4]sept. '!F82+[4]oct.!F83+[4]nov.!F111+[4]dic.!F102</f>
        <v>4984</v>
      </c>
      <c r="G83" s="160">
        <f>+[4]enero!G84+[4]feb.!G84+[4]marzo!G84+[4]abril!G83+[4]mayo!G98+[4]junio!G100+[4]julio!G101+[4]agosto!G111+'[4]sept. '!G82+[4]oct.!G83+[4]nov.!G111+[4]dic.!G102</f>
        <v>16258</v>
      </c>
      <c r="H83" s="160">
        <f>+[4]enero!H84+[4]feb.!H84+[4]marzo!H84+[4]abril!H83+[4]mayo!H98+[4]junio!H100+[4]julio!H101+[4]agosto!H111+'[4]sept. '!H82+[4]oct.!H83+[4]nov.!H111+[4]dic.!H102</f>
        <v>3444</v>
      </c>
      <c r="I83" s="160">
        <f>+[4]enero!I84+[4]feb.!I84+[4]marzo!I84+[4]abril!I83+[4]mayo!I98+[4]junio!I100+[4]julio!I101+[4]agosto!I111+'[4]sept. '!I82+[4]oct.!I83+[4]nov.!I111+[4]dic.!I102</f>
        <v>2060</v>
      </c>
      <c r="J83" s="160">
        <f t="shared" si="2"/>
        <v>85878</v>
      </c>
    </row>
    <row r="84" spans="1:10" ht="20.100000000000001" customHeight="1" x14ac:dyDescent="0.2">
      <c r="A84" s="161" t="s">
        <v>161</v>
      </c>
      <c r="B84" s="160">
        <f>+[4]enero!B85+[4]feb.!B85+[4]marzo!B85+[4]abril!B84+[4]mayo!B99+[4]junio!B101+[4]julio!B102+[4]agosto!B112+'[4]sept. '!B83+[4]oct.!B84+[4]nov.!B112+[4]dic.!B103</f>
        <v>2502</v>
      </c>
      <c r="C84" s="160">
        <f>+[4]enero!C85+[4]feb.!C85+[4]marzo!C85+[4]abril!C84+[4]mayo!C99+[4]junio!C101+[4]julio!C102+[4]agosto!C112+'[4]sept. '!C83+[4]oct.!C84+[4]nov.!C112+[4]dic.!C103</f>
        <v>671</v>
      </c>
      <c r="D84" s="160">
        <f>+[4]enero!D85+[4]feb.!D85+[4]marzo!D85+[4]abril!D84+[4]mayo!D99+[4]junio!D101+[4]julio!D102+[4]agosto!D112+'[4]sept. '!D83+[4]oct.!D84+[4]nov.!D112+[4]dic.!D103</f>
        <v>26066</v>
      </c>
      <c r="E84" s="160">
        <f>+[4]enero!E85+[4]feb.!E85+[4]marzo!E85+[4]abril!E84+[4]mayo!E99+[4]junio!E101+[4]julio!E102+[4]agosto!E112+'[4]sept. '!E83+[4]oct.!E84+[4]nov.!E112+[4]dic.!E103</f>
        <v>0</v>
      </c>
      <c r="F84" s="160">
        <f>+[4]enero!F85+[4]feb.!F85+[4]marzo!F85+[4]abril!F84+[4]mayo!F99+[4]junio!F101+[4]julio!F102+[4]agosto!F112+'[4]sept. '!F83+[4]oct.!F84+[4]nov.!F112+[4]dic.!F103</f>
        <v>112</v>
      </c>
      <c r="G84" s="160">
        <f>+[4]enero!G85+[4]feb.!G85+[4]marzo!G85+[4]abril!G84+[4]mayo!G99+[4]junio!G101+[4]julio!G102+[4]agosto!G112+'[4]sept. '!G83+[4]oct.!G84+[4]nov.!G112+[4]dic.!G103</f>
        <v>4520</v>
      </c>
      <c r="H84" s="160">
        <f>+[4]enero!H85+[4]feb.!H85+[4]marzo!H85+[4]abril!H84+[4]mayo!H99+[4]junio!H101+[4]julio!H102+[4]agosto!H112+'[4]sept. '!H83+[4]oct.!H84+[4]nov.!H112+[4]dic.!H103</f>
        <v>6903</v>
      </c>
      <c r="I84" s="160">
        <f>+[4]enero!I85+[4]feb.!I85+[4]marzo!I85+[4]abril!I84+[4]mayo!I99+[4]junio!I101+[4]julio!I102+[4]agosto!I112+'[4]sept. '!I83+[4]oct.!I84+[4]nov.!I112+[4]dic.!I103</f>
        <v>2064</v>
      </c>
      <c r="J84" s="160">
        <f t="shared" si="2"/>
        <v>42838</v>
      </c>
    </row>
    <row r="85" spans="1:10" ht="20.100000000000001" customHeight="1" x14ac:dyDescent="0.2">
      <c r="A85" s="161" t="s">
        <v>162</v>
      </c>
      <c r="B85" s="160">
        <f>+[4]enero!B86+[4]feb.!B86+[4]marzo!B86+[4]abril!B85+[4]mayo!B100+[4]junio!B102+[4]julio!B103+[4]agosto!B113+'[4]sept. '!B84+[4]oct.!B85+[4]nov.!B113+[4]dic.!B104</f>
        <v>70720</v>
      </c>
      <c r="C85" s="160">
        <f>+[4]enero!C86+[4]feb.!C86+[4]marzo!C86+[4]abril!C85+[4]mayo!C100+[4]junio!C102+[4]julio!C103+[4]agosto!C113+'[4]sept. '!C84+[4]oct.!C85+[4]nov.!C113+[4]dic.!C104</f>
        <v>100978</v>
      </c>
      <c r="D85" s="160">
        <f>+[4]enero!D86+[4]feb.!D86+[4]marzo!D86+[4]abril!D85+[4]mayo!D100+[4]junio!D102+[4]julio!D103+[4]agosto!D113+'[4]sept. '!D84+[4]oct.!D85+[4]nov.!D113+[4]dic.!D104</f>
        <v>3789</v>
      </c>
      <c r="E85" s="160">
        <f>+[4]enero!E86+[4]feb.!E86+[4]marzo!E86+[4]abril!E85+[4]mayo!E100+[4]junio!E102+[4]julio!E103+[4]agosto!E113+'[4]sept. '!E84+[4]oct.!E85+[4]nov.!E113+[4]dic.!E104</f>
        <v>24414</v>
      </c>
      <c r="F85" s="160">
        <f>+[4]enero!F86+[4]feb.!F86+[4]marzo!F86+[4]abril!F85+[4]mayo!F100+[4]junio!F102+[4]julio!F103+[4]agosto!F113+'[4]sept. '!F84+[4]oct.!F85+[4]nov.!F113+[4]dic.!F104</f>
        <v>110623</v>
      </c>
      <c r="G85" s="160">
        <f>+[4]enero!G86+[4]feb.!G86+[4]marzo!G86+[4]abril!G85+[4]mayo!G100+[4]junio!G102+[4]julio!G103+[4]agosto!G113+'[4]sept. '!G84+[4]oct.!G85+[4]nov.!G113+[4]dic.!G104</f>
        <v>20189</v>
      </c>
      <c r="H85" s="160">
        <f>+[4]enero!H86+[4]feb.!H86+[4]marzo!H86+[4]abril!H85+[4]mayo!H100+[4]junio!H102+[4]julio!H103+[4]agosto!H113+'[4]sept. '!H84+[4]oct.!H85+[4]nov.!H113+[4]dic.!H104</f>
        <v>843</v>
      </c>
      <c r="I85" s="160">
        <f>+[4]enero!I86+[4]feb.!I86+[4]marzo!I86+[4]abril!I85+[4]mayo!I100+[4]junio!I102+[4]julio!I103+[4]agosto!I113+'[4]sept. '!I84+[4]oct.!I85+[4]nov.!I113+[4]dic.!I104</f>
        <v>85935</v>
      </c>
      <c r="J85" s="160">
        <f t="shared" si="2"/>
        <v>417491</v>
      </c>
    </row>
    <row r="86" spans="1:10" ht="20.100000000000001" customHeight="1" x14ac:dyDescent="0.2">
      <c r="A86" s="161" t="s">
        <v>163</v>
      </c>
      <c r="B86" s="160">
        <f>+[4]enero!B87+[4]feb.!B87+[4]marzo!B87+[4]abril!B86+[4]mayo!B101+[4]junio!B103+[4]julio!B104+[4]agosto!B114+'[4]sept. '!B85+[4]oct.!B86+[4]nov.!B114+[4]dic.!B105</f>
        <v>6626</v>
      </c>
      <c r="C86" s="160">
        <f>+[4]enero!C87+[4]feb.!C87+[4]marzo!C87+[4]abril!C86+[4]mayo!C101+[4]junio!C103+[4]julio!C104+[4]agosto!C114+'[4]sept. '!C85+[4]oct.!C86+[4]nov.!C114+[4]dic.!C105</f>
        <v>91782</v>
      </c>
      <c r="D86" s="160">
        <f>+[4]enero!D87+[4]feb.!D87+[4]marzo!D87+[4]abril!D86+[4]mayo!D101+[4]junio!D103+[4]julio!D104+[4]agosto!D114+'[4]sept. '!D85+[4]oct.!D86+[4]nov.!D114+[4]dic.!D105</f>
        <v>95</v>
      </c>
      <c r="E86" s="160">
        <f>+[4]enero!E87+[4]feb.!E87+[4]marzo!E87+[4]abril!E86+[4]mayo!E101+[4]junio!E103+[4]julio!E104+[4]agosto!E114+'[4]sept. '!E85+[4]oct.!E86+[4]nov.!E114+[4]dic.!E105</f>
        <v>861</v>
      </c>
      <c r="F86" s="160">
        <f>+[4]enero!F87+[4]feb.!F87+[4]marzo!F87+[4]abril!F86+[4]mayo!F101+[4]junio!F103+[4]julio!F104+[4]agosto!F114+'[4]sept. '!F85+[4]oct.!F86+[4]nov.!F114+[4]dic.!F105</f>
        <v>2148</v>
      </c>
      <c r="G86" s="160">
        <f>+[4]enero!G87+[4]feb.!G87+[4]marzo!G87+[4]abril!G86+[4]mayo!G101+[4]junio!G103+[4]julio!G104+[4]agosto!G114+'[4]sept. '!G85+[4]oct.!G86+[4]nov.!G114+[4]dic.!G105</f>
        <v>0</v>
      </c>
      <c r="H86" s="160">
        <f>+[4]enero!H87+[4]feb.!H87+[4]marzo!H87+[4]abril!H86+[4]mayo!H101+[4]junio!H103+[4]julio!H104+[4]agosto!H114+'[4]sept. '!H85+[4]oct.!H86+[4]nov.!H114+[4]dic.!H105</f>
        <v>1</v>
      </c>
      <c r="I86" s="160">
        <f>+[4]enero!I87+[4]feb.!I87+[4]marzo!I87+[4]abril!I86+[4]mayo!I101+[4]junio!I103+[4]julio!I104+[4]agosto!I114+'[4]sept. '!I85+[4]oct.!I86+[4]nov.!I114+[4]dic.!I105</f>
        <v>1060</v>
      </c>
      <c r="J86" s="160">
        <f t="shared" si="2"/>
        <v>102573</v>
      </c>
    </row>
    <row r="87" spans="1:10" ht="20.100000000000001" customHeight="1" x14ac:dyDescent="0.2">
      <c r="A87" s="161" t="s">
        <v>164</v>
      </c>
      <c r="B87" s="160">
        <f>+[4]enero!B88+[4]feb.!B88+[4]marzo!B88+[4]abril!B87+[4]mayo!B102+[4]junio!B104+[4]julio!B105+[4]agosto!B115+'[4]sept. '!B86+[4]oct.!B87+[4]nov.!B115+[4]dic.!B106</f>
        <v>1350</v>
      </c>
      <c r="C87" s="160">
        <f>+[4]enero!C88+[4]feb.!C88+[4]marzo!C88+[4]abril!C87+[4]mayo!C102+[4]junio!C104+[4]julio!C105+[4]agosto!C115+'[4]sept. '!C86+[4]oct.!C87+[4]nov.!C115+[4]dic.!C106</f>
        <v>1166</v>
      </c>
      <c r="D87" s="160">
        <f>+[4]enero!D88+[4]feb.!D88+[4]marzo!D88+[4]abril!D87+[4]mayo!D102+[4]junio!D104+[4]julio!D105+[4]agosto!D115+'[4]sept. '!D86+[4]oct.!D87+[4]nov.!D115+[4]dic.!D106</f>
        <v>0</v>
      </c>
      <c r="E87" s="160">
        <f>+[4]enero!E88+[4]feb.!E88+[4]marzo!E88+[4]abril!E87+[4]mayo!E102+[4]junio!E104+[4]julio!E105+[4]agosto!E115+'[4]sept. '!E86+[4]oct.!E87+[4]nov.!E115+[4]dic.!E106</f>
        <v>1152</v>
      </c>
      <c r="F87" s="160">
        <f>+[4]enero!F88+[4]feb.!F88+[4]marzo!F88+[4]abril!F87+[4]mayo!F102+[4]junio!F104+[4]julio!F105+[4]agosto!F115+'[4]sept. '!F86+[4]oct.!F87+[4]nov.!F115+[4]dic.!F106</f>
        <v>35148</v>
      </c>
      <c r="G87" s="160">
        <f>+[4]enero!G88+[4]feb.!G88+[4]marzo!G88+[4]abril!G87+[4]mayo!G102+[4]junio!G104+[4]julio!G105+[4]agosto!G115+'[4]sept. '!G86+[4]oct.!G87+[4]nov.!G115+[4]dic.!G106</f>
        <v>8888</v>
      </c>
      <c r="H87" s="160">
        <f>+[4]enero!H88+[4]feb.!H88+[4]marzo!H88+[4]abril!H87+[4]mayo!H102+[4]junio!H104+[4]julio!H105+[4]agosto!H115+'[4]sept. '!H86+[4]oct.!H87+[4]nov.!H115+[4]dic.!H106</f>
        <v>0</v>
      </c>
      <c r="I87" s="160">
        <f>+[4]enero!I88+[4]feb.!I88+[4]marzo!I88+[4]abril!I87+[4]mayo!I102+[4]junio!I104+[4]julio!I105+[4]agosto!I115+'[4]sept. '!I86+[4]oct.!I87+[4]nov.!I115+[4]dic.!I106</f>
        <v>4943</v>
      </c>
      <c r="J87" s="160">
        <f t="shared" si="2"/>
        <v>52647</v>
      </c>
    </row>
    <row r="88" spans="1:10" ht="20.100000000000001" customHeight="1" x14ac:dyDescent="0.2">
      <c r="A88" s="161" t="s">
        <v>165</v>
      </c>
      <c r="B88" s="160">
        <f>+[4]enero!B89+[4]feb.!B89+[4]marzo!B89+[4]abril!B88+[4]mayo!B103+[4]junio!B105+[4]julio!B106+[4]agosto!B116+'[4]sept. '!B87+[4]oct.!B88+[4]nov.!B116+[4]dic.!B107</f>
        <v>302528</v>
      </c>
      <c r="C88" s="160">
        <f>+[4]enero!C89+[4]feb.!C89+[4]marzo!C89+[4]abril!C88+[4]mayo!C103+[4]junio!C105+[4]julio!C106+[4]agosto!C116+'[4]sept. '!C87+[4]oct.!C88+[4]nov.!C116+[4]dic.!C107</f>
        <v>106056</v>
      </c>
      <c r="D88" s="160">
        <f>+[4]enero!D89+[4]feb.!D89+[4]marzo!D89+[4]abril!D88+[4]mayo!D103+[4]junio!D105+[4]julio!D106+[4]agosto!D116+'[4]sept. '!D87+[4]oct.!D88+[4]nov.!D116+[4]dic.!D107</f>
        <v>1125205</v>
      </c>
      <c r="E88" s="160">
        <f>+[4]enero!E89+[4]feb.!E89+[4]marzo!E89+[4]abril!E88+[4]mayo!E103+[4]junio!E105+[4]julio!E106+[4]agosto!E116+'[4]sept. '!E87+[4]oct.!E88+[4]nov.!E116+[4]dic.!E107</f>
        <v>45239</v>
      </c>
      <c r="F88" s="160">
        <f>+[4]enero!F89+[4]feb.!F89+[4]marzo!F89+[4]abril!F88+[4]mayo!F103+[4]junio!F105+[4]julio!F106+[4]agosto!F116+'[4]sept. '!F87+[4]oct.!F88+[4]nov.!F116+[4]dic.!F107</f>
        <v>341477</v>
      </c>
      <c r="G88" s="160">
        <f>+[4]enero!G89+[4]feb.!G89+[4]marzo!G89+[4]abril!G88+[4]mayo!G103+[4]junio!G105+[4]julio!G106+[4]agosto!G116+'[4]sept. '!G87+[4]oct.!G88+[4]nov.!G116+[4]dic.!G107</f>
        <v>989403</v>
      </c>
      <c r="H88" s="160">
        <f>+[4]enero!H89+[4]feb.!H89+[4]marzo!H89+[4]abril!H88+[4]mayo!H103+[4]junio!H105+[4]julio!H106+[4]agosto!H116+'[4]sept. '!H87+[4]oct.!H88+[4]nov.!H116+[4]dic.!H107</f>
        <v>181795</v>
      </c>
      <c r="I88" s="160">
        <f>+[4]enero!I89+[4]feb.!I89+[4]marzo!I89+[4]abril!I88+[4]mayo!I103+[4]junio!I105+[4]julio!I106+[4]agosto!I116+'[4]sept. '!I87+[4]oct.!I88+[4]nov.!I116+[4]dic.!I107</f>
        <v>5806</v>
      </c>
      <c r="J88" s="160">
        <f t="shared" si="2"/>
        <v>3097509</v>
      </c>
    </row>
    <row r="89" spans="1:10" ht="20.100000000000001" customHeight="1" x14ac:dyDescent="0.2">
      <c r="A89" s="161" t="s">
        <v>166</v>
      </c>
      <c r="B89" s="160">
        <f>+[4]enero!B90+[4]feb.!B90+[4]marzo!B90+[4]abril!B89+[4]mayo!B104+[4]junio!B106+[4]julio!B107+[4]agosto!B117+'[4]sept. '!B88+[4]oct.!B89+[4]nov.!B117+[4]dic.!B108</f>
        <v>1689890</v>
      </c>
      <c r="C89" s="160">
        <f>+[4]enero!C90+[4]feb.!C90+[4]marzo!C90+[4]abril!C89+[4]mayo!C104+[4]junio!C106+[4]julio!C107+[4]agosto!C117+'[4]sept. '!C88+[4]oct.!C89+[4]nov.!C117+[4]dic.!C108</f>
        <v>1627700</v>
      </c>
      <c r="D89" s="160">
        <f>+[4]enero!D90+[4]feb.!D90+[4]marzo!D90+[4]abril!D89+[4]mayo!D104+[4]junio!D106+[4]julio!D107+[4]agosto!D117+'[4]sept. '!D88+[4]oct.!D89+[4]nov.!D117+[4]dic.!D108</f>
        <v>166935</v>
      </c>
      <c r="E89" s="160">
        <f>+[4]enero!E90+[4]feb.!E90+[4]marzo!E90+[4]abril!E89+[4]mayo!E104+[4]junio!E106+[4]julio!E107+[4]agosto!E117+'[4]sept. '!E88+[4]oct.!E89+[4]nov.!E117+[4]dic.!E108</f>
        <v>2260647</v>
      </c>
      <c r="F89" s="160">
        <f>+[4]enero!F90+[4]feb.!F90+[4]marzo!F90+[4]abril!F89+[4]mayo!F104+[4]junio!F106+[4]julio!F107+[4]agosto!F117+'[4]sept. '!F88+[4]oct.!F89+[4]nov.!F117+[4]dic.!F108</f>
        <v>413763</v>
      </c>
      <c r="G89" s="160">
        <f>+[4]enero!G90+[4]feb.!G90+[4]marzo!G90+[4]abril!G89+[4]mayo!G104+[4]junio!G106+[4]julio!G107+[4]agosto!G117+'[4]sept. '!G88+[4]oct.!G89+[4]nov.!G117+[4]dic.!G108</f>
        <v>1575111</v>
      </c>
      <c r="H89" s="160">
        <f>+[4]enero!H90+[4]feb.!H90+[4]marzo!H90+[4]abril!H89+[4]mayo!H104+[4]junio!H106+[4]julio!H107+[4]agosto!H117+'[4]sept. '!H88+[4]oct.!H89+[4]nov.!H117+[4]dic.!H108</f>
        <v>344196</v>
      </c>
      <c r="I89" s="160">
        <f>+[4]enero!I90+[4]feb.!I90+[4]marzo!I90+[4]abril!I89+[4]mayo!I104+[4]junio!I106+[4]julio!I107+[4]agosto!I117+'[4]sept. '!I88+[4]oct.!I89+[4]nov.!I117+[4]dic.!I108</f>
        <v>53455</v>
      </c>
      <c r="J89" s="160">
        <f t="shared" si="2"/>
        <v>8131697</v>
      </c>
    </row>
    <row r="90" spans="1:10" ht="20.100000000000001" customHeight="1" thickBot="1" x14ac:dyDescent="0.25">
      <c r="A90" s="162" t="s">
        <v>206</v>
      </c>
      <c r="B90" s="160">
        <f>+[4]enero!B91+[4]feb.!B91+[4]marzo!B91+[4]abril!B90+[4]mayo!B105+[4]junio!B107+[4]julio!B108+[4]agosto!B118+'[4]sept. '!B89+[4]oct.!B90+[4]nov.!B118+[4]dic.!B109</f>
        <v>0</v>
      </c>
      <c r="C90" s="160">
        <f>+[4]enero!C91+[4]feb.!C91+[4]marzo!C91+[4]abril!C90+[4]mayo!C105+[4]junio!C107+[4]julio!C108+[4]agosto!C118+'[4]sept. '!C89+[4]oct.!C90+[4]nov.!C118+[4]dic.!C109</f>
        <v>0</v>
      </c>
      <c r="D90" s="160">
        <f>+[4]enero!D91+[4]feb.!D91+[4]marzo!D91+[4]abril!D90+[4]mayo!D105+[4]junio!D107+[4]julio!D108+[4]agosto!D118+'[4]sept. '!D89+[4]oct.!D90+[4]nov.!D118+[4]dic.!D109</f>
        <v>0</v>
      </c>
      <c r="E90" s="160">
        <f>+[4]enero!E91+[4]feb.!E91+[4]marzo!E91+[4]abril!E90+[4]mayo!E105+[4]junio!E107+[4]julio!E108+[4]agosto!E118+'[4]sept. '!E89+[4]oct.!E90+[4]nov.!E118+[4]dic.!E109</f>
        <v>0</v>
      </c>
      <c r="F90" s="160">
        <f>+[4]enero!F91+[4]feb.!F91+[4]marzo!F91+[4]abril!F90+[4]mayo!F105+[4]junio!F107+[4]julio!F108+[4]agosto!F118+'[4]sept. '!F89+[4]oct.!F90+[4]nov.!F118+[4]dic.!F109</f>
        <v>0</v>
      </c>
      <c r="G90" s="160">
        <f>+[4]enero!G91+[4]feb.!G91+[4]marzo!G91+[4]abril!G90+[4]mayo!G105+[4]junio!G107+[4]julio!G108+[4]agosto!G118+'[4]sept. '!G89+[4]oct.!G90+[4]nov.!G118+[4]dic.!G109</f>
        <v>0</v>
      </c>
      <c r="H90" s="160">
        <f>+[4]enero!H91+[4]feb.!H91+[4]marzo!H91+[4]abril!H90+[4]mayo!H105+[4]junio!H107+[4]julio!H108+[4]agosto!H118+'[4]sept. '!H89+[4]oct.!H90+[4]nov.!H118+[4]dic.!H109</f>
        <v>0</v>
      </c>
      <c r="I90" s="160">
        <f>+[4]enero!I91+[4]feb.!I91+[4]marzo!I91+[4]abril!I90+[4]mayo!I105+[4]junio!I107+[4]julio!I108+[4]agosto!I118+'[4]sept. '!I89+[4]oct.!I90+[4]nov.!I118+[4]dic.!I109</f>
        <v>0</v>
      </c>
      <c r="J90" s="160">
        <f t="shared" si="2"/>
        <v>0</v>
      </c>
    </row>
    <row r="91" spans="1:10" ht="14.25" customHeight="1" thickBot="1" x14ac:dyDescent="0.25">
      <c r="A91" s="166" t="s">
        <v>10</v>
      </c>
      <c r="B91" s="167">
        <f>SUM(B56:B90)</f>
        <v>2672776</v>
      </c>
      <c r="C91" s="167">
        <f t="shared" ref="C91:I91" si="3">SUM(C56:C90)</f>
        <v>4148371</v>
      </c>
      <c r="D91" s="167">
        <f t="shared" si="3"/>
        <v>2137895</v>
      </c>
      <c r="E91" s="167">
        <f t="shared" si="3"/>
        <v>3048013</v>
      </c>
      <c r="F91" s="167">
        <f t="shared" si="3"/>
        <v>1481858</v>
      </c>
      <c r="G91" s="167">
        <f t="shared" si="3"/>
        <v>3194106</v>
      </c>
      <c r="H91" s="167">
        <f t="shared" si="3"/>
        <v>1517913</v>
      </c>
      <c r="I91" s="167">
        <f t="shared" si="3"/>
        <v>761604</v>
      </c>
      <c r="J91" s="167">
        <f>SUM(J56:J90)</f>
        <v>18962536</v>
      </c>
    </row>
    <row r="92" spans="1:10" x14ac:dyDescent="0.2">
      <c r="A92" s="185" t="s">
        <v>167</v>
      </c>
      <c r="B92" s="186"/>
      <c r="C92" s="186"/>
      <c r="D92" s="186"/>
      <c r="E92" s="156"/>
      <c r="F92" s="156"/>
      <c r="G92" s="156"/>
      <c r="H92" s="156"/>
      <c r="I92" s="156"/>
      <c r="J92" s="156"/>
    </row>
    <row r="93" spans="1:10" x14ac:dyDescent="0.2">
      <c r="A93" s="185"/>
      <c r="B93" s="186"/>
      <c r="C93" s="186"/>
      <c r="D93" s="186"/>
      <c r="E93" s="156"/>
      <c r="F93" s="156"/>
      <c r="G93" s="156"/>
      <c r="H93" s="156"/>
      <c r="I93" s="156"/>
      <c r="J93" s="156"/>
    </row>
    <row r="94" spans="1:10" x14ac:dyDescent="0.2">
      <c r="A94" s="185"/>
      <c r="B94" s="186"/>
      <c r="C94" s="186"/>
      <c r="D94" s="186"/>
      <c r="E94" s="156"/>
      <c r="F94" s="156"/>
      <c r="G94" s="156"/>
      <c r="H94" s="156"/>
      <c r="I94" s="156"/>
      <c r="J94" s="156"/>
    </row>
    <row r="95" spans="1:10" x14ac:dyDescent="0.2">
      <c r="A95" s="122"/>
      <c r="B95" s="156"/>
      <c r="C95" s="156"/>
      <c r="D95" s="156"/>
      <c r="E95" s="156"/>
      <c r="F95" s="156"/>
      <c r="G95" s="156"/>
      <c r="H95" s="156"/>
      <c r="I95" s="156"/>
      <c r="J95" s="156"/>
    </row>
    <row r="96" spans="1:10" x14ac:dyDescent="0.2">
      <c r="A96" s="156"/>
      <c r="B96" s="156"/>
      <c r="C96" s="156"/>
      <c r="D96" s="156"/>
      <c r="E96" s="156"/>
      <c r="F96" s="156"/>
      <c r="G96" s="156"/>
      <c r="H96" s="156"/>
      <c r="I96" s="156"/>
      <c r="J96" s="156"/>
    </row>
    <row r="97" spans="1:10" x14ac:dyDescent="0.2">
      <c r="A97" s="156"/>
      <c r="B97" s="156"/>
      <c r="C97" s="156"/>
      <c r="D97" s="156"/>
      <c r="E97" s="156"/>
      <c r="F97" s="156"/>
      <c r="G97" s="156"/>
      <c r="H97" s="156"/>
      <c r="I97" s="156"/>
      <c r="J97" s="156"/>
    </row>
    <row r="98" spans="1:10" ht="15.75" x14ac:dyDescent="0.25">
      <c r="A98" s="124"/>
      <c r="B98" s="124"/>
      <c r="C98" s="124"/>
      <c r="D98" s="124"/>
      <c r="E98" s="124"/>
      <c r="F98" s="124"/>
      <c r="G98" s="124"/>
      <c r="H98" s="124"/>
      <c r="I98" s="124"/>
      <c r="J98" s="124"/>
    </row>
    <row r="99" spans="1:10" ht="15.75" x14ac:dyDescent="0.25">
      <c r="A99" s="240" t="s">
        <v>224</v>
      </c>
      <c r="B99" s="240"/>
      <c r="C99" s="240"/>
      <c r="D99" s="240"/>
      <c r="E99" s="240"/>
      <c r="F99" s="240"/>
      <c r="G99" s="240"/>
      <c r="H99" s="240"/>
      <c r="I99" s="240"/>
      <c r="J99" s="240"/>
    </row>
    <row r="100" spans="1:10" ht="15.75" x14ac:dyDescent="0.25">
      <c r="A100" s="240" t="s">
        <v>170</v>
      </c>
      <c r="B100" s="240"/>
      <c r="C100" s="240"/>
      <c r="D100" s="240"/>
      <c r="E100" s="240"/>
      <c r="F100" s="240"/>
      <c r="G100" s="240"/>
      <c r="H100" s="240"/>
      <c r="I100" s="240"/>
      <c r="J100" s="240"/>
    </row>
    <row r="101" spans="1:10" ht="7.5" customHeight="1" thickBot="1" x14ac:dyDescent="0.25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</row>
    <row r="102" spans="1:10" ht="13.5" thickBot="1" x14ac:dyDescent="0.25">
      <c r="A102" s="168" t="s">
        <v>1</v>
      </c>
      <c r="B102" s="169" t="s">
        <v>2</v>
      </c>
      <c r="C102" s="170" t="s">
        <v>3</v>
      </c>
      <c r="D102" s="169" t="s">
        <v>4</v>
      </c>
      <c r="E102" s="170" t="s">
        <v>5</v>
      </c>
      <c r="F102" s="169" t="s">
        <v>6</v>
      </c>
      <c r="G102" s="170" t="s">
        <v>7</v>
      </c>
      <c r="H102" s="169" t="s">
        <v>8</v>
      </c>
      <c r="I102" s="170" t="s">
        <v>9</v>
      </c>
      <c r="J102" s="169" t="s">
        <v>10</v>
      </c>
    </row>
    <row r="103" spans="1:10" ht="20.100000000000001" customHeight="1" x14ac:dyDescent="0.2">
      <c r="A103" s="159" t="s">
        <v>133</v>
      </c>
      <c r="B103" s="160">
        <f>+[4]enero!B107+[4]feb.!B105+[4]marzo!B105+[4]abril!B104+[4]mayo!B126+[4]junio!B136+[4]julio!B139+[4]agosto!B159+'[4]sept. '!B103+[4]oct.!B103+[4]nov.!B156+[4]dic.!B140</f>
        <v>77400</v>
      </c>
      <c r="C103" s="160">
        <f>+[4]enero!C107+[4]feb.!C105+[4]marzo!C105+[4]abril!C104+[4]mayo!C126+[4]junio!C136+[4]julio!C139+[4]agosto!C159+'[4]sept. '!C103+[4]oct.!C103+[4]nov.!C156+[4]dic.!C140</f>
        <v>3370542</v>
      </c>
      <c r="D103" s="160">
        <f>+[4]enero!D107+[4]feb.!D105+[4]marzo!D105+[4]abril!D104+[4]mayo!D126+[4]junio!D136+[4]julio!D139+[4]agosto!D159+'[4]sept. '!D103+[4]oct.!D103+[4]nov.!D156+[4]dic.!D140</f>
        <v>3143714</v>
      </c>
      <c r="E103" s="160">
        <f>+[4]enero!E107+[4]feb.!E105+[4]marzo!E105+[4]abril!E104+[4]mayo!E126+[4]junio!E136+[4]julio!E139+[4]agosto!E159+'[4]sept. '!E103+[4]oct.!E103+[4]nov.!E156+[4]dic.!E140</f>
        <v>1785150</v>
      </c>
      <c r="F103" s="160">
        <f>+[4]enero!F107+[4]feb.!F105+[4]marzo!F105+[4]abril!F104+[4]mayo!F126+[4]junio!F136+[4]julio!F139+[4]agosto!F159+'[4]sept. '!F103+[4]oct.!F103+[4]nov.!F156+[4]dic.!F140</f>
        <v>104309</v>
      </c>
      <c r="G103" s="160">
        <f>+[4]enero!G107+[4]feb.!G105+[4]marzo!G105+[4]abril!G104+[4]mayo!G126+[4]junio!G136+[4]julio!G139+[4]agosto!G159+'[4]sept. '!G103+[4]oct.!G103+[4]nov.!G156+[4]dic.!G140</f>
        <v>0</v>
      </c>
      <c r="H103" s="160">
        <f>+[4]enero!H107+[4]feb.!H105+[4]marzo!H105+[4]abril!H104+[4]mayo!H126+[4]junio!H136+[4]julio!H139+[4]agosto!H159+'[4]sept. '!H103+[4]oct.!H103+[4]nov.!H156+[4]dic.!H140</f>
        <v>164383</v>
      </c>
      <c r="I103" s="160">
        <f>+[4]enero!I107+[4]feb.!I105+[4]marzo!I105+[4]abril!I104+[4]mayo!I126+[4]junio!I136+[4]julio!I139+[4]agosto!I159+'[4]sept. '!I103+[4]oct.!I103+[4]nov.!I156+[4]dic.!I140</f>
        <v>71793</v>
      </c>
      <c r="J103" s="160">
        <f>SUM(B103:I103)</f>
        <v>8717291</v>
      </c>
    </row>
    <row r="104" spans="1:10" ht="20.100000000000001" customHeight="1" x14ac:dyDescent="0.2">
      <c r="A104" s="161" t="s">
        <v>134</v>
      </c>
      <c r="B104" s="160">
        <f>+[4]enero!B108+[4]feb.!B106+[4]marzo!B106+[4]abril!B105+[4]mayo!B127+[4]junio!B137+[4]julio!B140+[4]agosto!B160+'[4]sept. '!B104+[4]oct.!B104+[4]nov.!B157+[4]dic.!B141</f>
        <v>164671</v>
      </c>
      <c r="C104" s="160">
        <f>+[4]enero!C108+[4]feb.!C106+[4]marzo!C106+[4]abril!C105+[4]mayo!C127+[4]junio!C137+[4]julio!C140+[4]agosto!C160+'[4]sept. '!C104+[4]oct.!C104+[4]nov.!C157+[4]dic.!C141</f>
        <v>51608</v>
      </c>
      <c r="D104" s="160">
        <f>+[4]enero!D108+[4]feb.!D106+[4]marzo!D106+[4]abril!D105+[4]mayo!D127+[4]junio!D137+[4]julio!D140+[4]agosto!D160+'[4]sept. '!D104+[4]oct.!D104+[4]nov.!D157+[4]dic.!D141</f>
        <v>59022</v>
      </c>
      <c r="E104" s="160">
        <f>+[4]enero!E108+[4]feb.!E106+[4]marzo!E106+[4]abril!E105+[4]mayo!E127+[4]junio!E137+[4]julio!E140+[4]agosto!E160+'[4]sept. '!E104+[4]oct.!E104+[4]nov.!E157+[4]dic.!E141</f>
        <v>34168</v>
      </c>
      <c r="F104" s="160">
        <f>+[4]enero!F108+[4]feb.!F106+[4]marzo!F106+[4]abril!F105+[4]mayo!F127+[4]junio!F137+[4]julio!F140+[4]agosto!F160+'[4]sept. '!F104+[4]oct.!F104+[4]nov.!F157+[4]dic.!F141</f>
        <v>132231</v>
      </c>
      <c r="G104" s="160">
        <f>+[4]enero!G108+[4]feb.!G106+[4]marzo!G106+[4]abril!G105+[4]mayo!G127+[4]junio!G137+[4]julio!G140+[4]agosto!G160+'[4]sept. '!G104+[4]oct.!G104+[4]nov.!G157+[4]dic.!G141</f>
        <v>79753</v>
      </c>
      <c r="H104" s="160">
        <f>+[4]enero!H108+[4]feb.!H106+[4]marzo!H106+[4]abril!H105+[4]mayo!H127+[4]junio!H137+[4]julio!H140+[4]agosto!H160+'[4]sept. '!H104+[4]oct.!H104+[4]nov.!H157+[4]dic.!H141</f>
        <v>396074</v>
      </c>
      <c r="I104" s="160">
        <f>+[4]enero!I108+[4]feb.!I106+[4]marzo!I106+[4]abril!I105+[4]mayo!I127+[4]junio!I137+[4]julio!I140+[4]agosto!I160+'[4]sept. '!I104+[4]oct.!I104+[4]nov.!I157+[4]dic.!I141</f>
        <v>52277</v>
      </c>
      <c r="J104" s="160">
        <f>SUM(B104:I104)</f>
        <v>969804</v>
      </c>
    </row>
    <row r="105" spans="1:10" ht="20.100000000000001" customHeight="1" x14ac:dyDescent="0.2">
      <c r="A105" s="161" t="s">
        <v>135</v>
      </c>
      <c r="B105" s="160">
        <f>+[4]enero!B109+[4]feb.!B107+[4]marzo!B107+[4]abril!B106+[4]mayo!B128+[4]junio!B138+[4]julio!B141+[4]agosto!B161+'[4]sept. '!B105+[4]oct.!B105+[4]nov.!B158+[4]dic.!B142</f>
        <v>4392</v>
      </c>
      <c r="C105" s="160">
        <f>+[4]enero!C109+[4]feb.!C107+[4]marzo!C107+[4]abril!C106+[4]mayo!C128+[4]junio!C138+[4]julio!C141+[4]agosto!C161+'[4]sept. '!C105+[4]oct.!C105+[4]nov.!C158+[4]dic.!C142</f>
        <v>8140</v>
      </c>
      <c r="D105" s="160">
        <f>+[4]enero!D109+[4]feb.!D107+[4]marzo!D107+[4]abril!D106+[4]mayo!D128+[4]junio!D138+[4]julio!D141+[4]agosto!D161+'[4]sept. '!D105+[4]oct.!D105+[4]nov.!D158+[4]dic.!D142</f>
        <v>33805</v>
      </c>
      <c r="E105" s="160">
        <f>+[4]enero!E109+[4]feb.!E107+[4]marzo!E107+[4]abril!E106+[4]mayo!E128+[4]junio!E138+[4]julio!E141+[4]agosto!E161+'[4]sept. '!E105+[4]oct.!E105+[4]nov.!E158+[4]dic.!E142</f>
        <v>2175</v>
      </c>
      <c r="F105" s="160">
        <f>+[4]enero!F109+[4]feb.!F107+[4]marzo!F107+[4]abril!F106+[4]mayo!F128+[4]junio!F138+[4]julio!F141+[4]agosto!F161+'[4]sept. '!F105+[4]oct.!F105+[4]nov.!F158+[4]dic.!F142</f>
        <v>0</v>
      </c>
      <c r="G105" s="160">
        <f>+[4]enero!G109+[4]feb.!G107+[4]marzo!G107+[4]abril!G106+[4]mayo!G128+[4]junio!G138+[4]julio!G141+[4]agosto!G161+'[4]sept. '!G105+[4]oct.!G105+[4]nov.!G158+[4]dic.!G142</f>
        <v>31601</v>
      </c>
      <c r="H105" s="160">
        <f>+[4]enero!H109+[4]feb.!H107+[4]marzo!H107+[4]abril!H106+[4]mayo!H128+[4]junio!H138+[4]julio!H141+[4]agosto!H161+'[4]sept. '!H105+[4]oct.!H105+[4]nov.!H158+[4]dic.!H142</f>
        <v>7156</v>
      </c>
      <c r="I105" s="160">
        <f>+[4]enero!I109+[4]feb.!I107+[4]marzo!I107+[4]abril!I106+[4]mayo!I128+[4]junio!I138+[4]julio!I141+[4]agosto!I161+'[4]sept. '!I105+[4]oct.!I105+[4]nov.!I158+[4]dic.!I142</f>
        <v>0</v>
      </c>
      <c r="J105" s="160">
        <f t="shared" ref="J105:J137" si="4">SUM(B105:I105)</f>
        <v>87269</v>
      </c>
    </row>
    <row r="106" spans="1:10" ht="20.100000000000001" customHeight="1" x14ac:dyDescent="0.2">
      <c r="A106" s="161" t="s">
        <v>136</v>
      </c>
      <c r="B106" s="160">
        <f>+[4]enero!B110+[4]feb.!B108+[4]marzo!B108+[4]abril!B107+[4]mayo!B129+[4]junio!B139+[4]julio!B142+[4]agosto!B162+'[4]sept. '!B106+[4]oct.!B106+[4]nov.!B159+[4]dic.!B143</f>
        <v>2717</v>
      </c>
      <c r="C106" s="160">
        <f>+[4]enero!C110+[4]feb.!C108+[4]marzo!C108+[4]abril!C107+[4]mayo!C129+[4]junio!C139+[4]julio!C142+[4]agosto!C162+'[4]sept. '!C106+[4]oct.!C106+[4]nov.!C159+[4]dic.!C143</f>
        <v>151352</v>
      </c>
      <c r="D106" s="160">
        <f>+[4]enero!D110+[4]feb.!D108+[4]marzo!D108+[4]abril!D107+[4]mayo!D129+[4]junio!D139+[4]julio!D142+[4]agosto!D162+'[4]sept. '!D106+[4]oct.!D106+[4]nov.!D159+[4]dic.!D143</f>
        <v>869</v>
      </c>
      <c r="E106" s="160">
        <f>+[4]enero!E110+[4]feb.!E108+[4]marzo!E108+[4]abril!E107+[4]mayo!E129+[4]junio!E139+[4]julio!E142+[4]agosto!E162+'[4]sept. '!E106+[4]oct.!E106+[4]nov.!E159+[4]dic.!E143</f>
        <v>2490</v>
      </c>
      <c r="F106" s="160">
        <f>+[4]enero!F110+[4]feb.!F108+[4]marzo!F108+[4]abril!F107+[4]mayo!F129+[4]junio!F139+[4]julio!F142+[4]agosto!F162+'[4]sept. '!F106+[4]oct.!F106+[4]nov.!F159+[4]dic.!F143</f>
        <v>16820</v>
      </c>
      <c r="G106" s="160">
        <f>+[4]enero!G110+[4]feb.!G108+[4]marzo!G108+[4]abril!G107+[4]mayo!G129+[4]junio!G139+[4]julio!G142+[4]agosto!G162+'[4]sept. '!G106+[4]oct.!G106+[4]nov.!G159+[4]dic.!G143</f>
        <v>31368</v>
      </c>
      <c r="H106" s="160">
        <f>+[4]enero!H110+[4]feb.!H108+[4]marzo!H108+[4]abril!H107+[4]mayo!H129+[4]junio!H139+[4]julio!H142+[4]agosto!H162+'[4]sept. '!H106+[4]oct.!H106+[4]nov.!H159+[4]dic.!H143</f>
        <v>1050</v>
      </c>
      <c r="I106" s="160">
        <f>+[4]enero!I110+[4]feb.!I108+[4]marzo!I108+[4]abril!I107+[4]mayo!I129+[4]junio!I139+[4]julio!I142+[4]agosto!I162+'[4]sept. '!I106+[4]oct.!I106+[4]nov.!I159+[4]dic.!I143</f>
        <v>63330</v>
      </c>
      <c r="J106" s="160">
        <f t="shared" si="4"/>
        <v>269996</v>
      </c>
    </row>
    <row r="107" spans="1:10" ht="20.100000000000001" customHeight="1" x14ac:dyDescent="0.2">
      <c r="A107" s="161" t="s">
        <v>137</v>
      </c>
      <c r="B107" s="160">
        <f>+[4]enero!B111+[4]feb.!B109+[4]marzo!B109+[4]abril!B108+[4]mayo!B130+[4]junio!B140+[4]julio!B143+[4]agosto!B163+'[4]sept. '!B107+[4]oct.!B107+[4]nov.!B160+[4]dic.!B144</f>
        <v>150</v>
      </c>
      <c r="C107" s="160">
        <f>+[4]enero!C111+[4]feb.!C109+[4]marzo!C109+[4]abril!C108+[4]mayo!C130+[4]junio!C140+[4]julio!C143+[4]agosto!C163+'[4]sept. '!C107+[4]oct.!C107+[4]nov.!C160+[4]dic.!C144</f>
        <v>632</v>
      </c>
      <c r="D107" s="160">
        <f>+[4]enero!D111+[4]feb.!D109+[4]marzo!D109+[4]abril!D108+[4]mayo!D130+[4]junio!D140+[4]julio!D143+[4]agosto!D163+'[4]sept. '!D107+[4]oct.!D107+[4]nov.!D160+[4]dic.!D144</f>
        <v>11774</v>
      </c>
      <c r="E107" s="160">
        <f>+[4]enero!E111+[4]feb.!E109+[4]marzo!E109+[4]abril!E108+[4]mayo!E130+[4]junio!E140+[4]julio!E143+[4]agosto!E163+'[4]sept. '!E107+[4]oct.!E107+[4]nov.!E160+[4]dic.!E144</f>
        <v>36</v>
      </c>
      <c r="F107" s="160">
        <f>+[4]enero!F111+[4]feb.!F109+[4]marzo!F109+[4]abril!F108+[4]mayo!F130+[4]junio!F140+[4]julio!F143+[4]agosto!F163+'[4]sept. '!F107+[4]oct.!F107+[4]nov.!F160+[4]dic.!F144</f>
        <v>365</v>
      </c>
      <c r="G107" s="160">
        <f>+[4]enero!G111+[4]feb.!G109+[4]marzo!G109+[4]abril!G108+[4]mayo!G130+[4]junio!G140+[4]julio!G143+[4]agosto!G163+'[4]sept. '!G107+[4]oct.!G107+[4]nov.!G160+[4]dic.!G144</f>
        <v>268</v>
      </c>
      <c r="H107" s="160">
        <f>+[4]enero!H111+[4]feb.!H109+[4]marzo!H109+[4]abril!H108+[4]mayo!H130+[4]junio!H140+[4]julio!H143+[4]agosto!H163+'[4]sept. '!H107+[4]oct.!H107+[4]nov.!H160+[4]dic.!H144</f>
        <v>34714</v>
      </c>
      <c r="I107" s="160">
        <f>+[4]enero!I111+[4]feb.!I109+[4]marzo!I109+[4]abril!I108+[4]mayo!I130+[4]junio!I140+[4]julio!I143+[4]agosto!I163+'[4]sept. '!I107+[4]oct.!I107+[4]nov.!I160+[4]dic.!I144</f>
        <v>7077</v>
      </c>
      <c r="J107" s="160">
        <f t="shared" si="4"/>
        <v>55016</v>
      </c>
    </row>
    <row r="108" spans="1:10" ht="20.100000000000001" customHeight="1" x14ac:dyDescent="0.2">
      <c r="A108" s="161" t="s">
        <v>138</v>
      </c>
      <c r="B108" s="160">
        <f>+[4]enero!B112+[4]feb.!B110+[4]marzo!B110+[4]abril!B109+[4]mayo!B131+[4]junio!B141+[4]julio!B144+[4]agosto!B164+'[4]sept. '!B108+[4]oct.!B108+[4]nov.!B161+[4]dic.!B145</f>
        <v>14562</v>
      </c>
      <c r="C108" s="160">
        <f>+[4]enero!C112+[4]feb.!C110+[4]marzo!C110+[4]abril!C109+[4]mayo!C131+[4]junio!C141+[4]julio!C144+[4]agosto!C164+'[4]sept. '!C108+[4]oct.!C108+[4]nov.!C161+[4]dic.!C145</f>
        <v>4797</v>
      </c>
      <c r="D108" s="160">
        <f>+[4]enero!D112+[4]feb.!D110+[4]marzo!D110+[4]abril!D109+[4]mayo!D131+[4]junio!D141+[4]julio!D144+[4]agosto!D164+'[4]sept. '!D108+[4]oct.!D108+[4]nov.!D161+[4]dic.!D145</f>
        <v>7100</v>
      </c>
      <c r="E108" s="160">
        <f>+[4]enero!E112+[4]feb.!E110+[4]marzo!E110+[4]abril!E109+[4]mayo!E131+[4]junio!E141+[4]julio!E144+[4]agosto!E164+'[4]sept. '!E108+[4]oct.!E108+[4]nov.!E161+[4]dic.!E145</f>
        <v>27472</v>
      </c>
      <c r="F108" s="160">
        <f>+[4]enero!F112+[4]feb.!F110+[4]marzo!F110+[4]abril!F109+[4]mayo!F131+[4]junio!F141+[4]julio!F144+[4]agosto!F164+'[4]sept. '!F108+[4]oct.!F108+[4]nov.!F161+[4]dic.!F145</f>
        <v>39935</v>
      </c>
      <c r="G108" s="160">
        <f>+[4]enero!G112+[4]feb.!G110+[4]marzo!G110+[4]abril!G109+[4]mayo!G131+[4]junio!G141+[4]julio!G144+[4]agosto!G164+'[4]sept. '!G108+[4]oct.!G108+[4]nov.!G161+[4]dic.!G145</f>
        <v>23960</v>
      </c>
      <c r="H108" s="160">
        <f>+[4]enero!H112+[4]feb.!H110+[4]marzo!H110+[4]abril!H109+[4]mayo!H131+[4]junio!H141+[4]julio!H144+[4]agosto!H164+'[4]sept. '!H108+[4]oct.!H108+[4]nov.!H161+[4]dic.!H145</f>
        <v>365765</v>
      </c>
      <c r="I108" s="160">
        <f>+[4]enero!I112+[4]feb.!I110+[4]marzo!I110+[4]abril!I109+[4]mayo!I131+[4]junio!I141+[4]julio!I144+[4]agosto!I164+'[4]sept. '!I108+[4]oct.!I108+[4]nov.!I161+[4]dic.!I145</f>
        <v>28837</v>
      </c>
      <c r="J108" s="160">
        <f t="shared" si="4"/>
        <v>512428</v>
      </c>
    </row>
    <row r="109" spans="1:10" ht="20.100000000000001" customHeight="1" x14ac:dyDescent="0.2">
      <c r="A109" s="161" t="s">
        <v>139</v>
      </c>
      <c r="B109" s="160">
        <f>+[4]enero!B113+[4]feb.!B111+[4]marzo!B111+[4]abril!B110+[4]mayo!B132+[4]junio!B142+[4]julio!B145+[4]agosto!B165+'[4]sept. '!B109+[4]oct.!B109+[4]nov.!B162+[4]dic.!B146</f>
        <v>2984</v>
      </c>
      <c r="C109" s="160">
        <f>+[4]enero!C113+[4]feb.!C111+[4]marzo!C111+[4]abril!C110+[4]mayo!C132+[4]junio!C142+[4]julio!C145+[4]agosto!C165+'[4]sept. '!C109+[4]oct.!C109+[4]nov.!C162+[4]dic.!C146</f>
        <v>2351</v>
      </c>
      <c r="D109" s="160">
        <f>+[4]enero!D113+[4]feb.!D111+[4]marzo!D111+[4]abril!D110+[4]mayo!D132+[4]junio!D142+[4]julio!D145+[4]agosto!D165+'[4]sept. '!D109+[4]oct.!D109+[4]nov.!D162+[4]dic.!D146</f>
        <v>4289</v>
      </c>
      <c r="E109" s="160">
        <f>+[4]enero!E113+[4]feb.!E111+[4]marzo!E111+[4]abril!E110+[4]mayo!E132+[4]junio!E142+[4]julio!E145+[4]agosto!E165+'[4]sept. '!E109+[4]oct.!E109+[4]nov.!E162+[4]dic.!E146</f>
        <v>1743</v>
      </c>
      <c r="F109" s="160">
        <f>+[4]enero!F113+[4]feb.!F111+[4]marzo!F111+[4]abril!F110+[4]mayo!F132+[4]junio!F142+[4]julio!F145+[4]agosto!F165+'[4]sept. '!F109+[4]oct.!F109+[4]nov.!F162+[4]dic.!F146</f>
        <v>5537</v>
      </c>
      <c r="G109" s="160">
        <f>+[4]enero!G113+[4]feb.!G111+[4]marzo!G111+[4]abril!G110+[4]mayo!G132+[4]junio!G142+[4]julio!G145+[4]agosto!G165+'[4]sept. '!G109+[4]oct.!G109+[4]nov.!G162+[4]dic.!G146</f>
        <v>39326</v>
      </c>
      <c r="H109" s="160">
        <f>+[4]enero!H113+[4]feb.!H111+[4]marzo!H111+[4]abril!H110+[4]mayo!H132+[4]junio!H142+[4]julio!H145+[4]agosto!H165+'[4]sept. '!H109+[4]oct.!H109+[4]nov.!H162+[4]dic.!H146</f>
        <v>49377</v>
      </c>
      <c r="I109" s="160">
        <f>+[4]enero!I113+[4]feb.!I111+[4]marzo!I111+[4]abril!I110+[4]mayo!I132+[4]junio!I142+[4]julio!I145+[4]agosto!I165+'[4]sept. '!I109+[4]oct.!I109+[4]nov.!I162+[4]dic.!I146</f>
        <v>8968</v>
      </c>
      <c r="J109" s="160">
        <f t="shared" si="4"/>
        <v>114575</v>
      </c>
    </row>
    <row r="110" spans="1:10" ht="20.100000000000001" customHeight="1" x14ac:dyDescent="0.2">
      <c r="A110" s="161" t="s">
        <v>140</v>
      </c>
      <c r="B110" s="160">
        <f>+[4]enero!B114+[4]feb.!B112+[4]marzo!B112+[4]abril!B111+[4]mayo!B133+[4]junio!B143+[4]julio!B146+[4]agosto!B166+'[4]sept. '!B110+[4]oct.!B110+[4]nov.!B163+[4]dic.!B147</f>
        <v>1469</v>
      </c>
      <c r="C110" s="160">
        <f>+[4]enero!C114+[4]feb.!C112+[4]marzo!C112+[4]abril!C111+[4]mayo!C133+[4]junio!C143+[4]julio!C146+[4]agosto!C166+'[4]sept. '!C110+[4]oct.!C110+[4]nov.!C163+[4]dic.!C147</f>
        <v>2</v>
      </c>
      <c r="D110" s="160">
        <f>+[4]enero!D114+[4]feb.!D112+[4]marzo!D112+[4]abril!D111+[4]mayo!D133+[4]junio!D143+[4]julio!D146+[4]agosto!D166+'[4]sept. '!D110+[4]oct.!D110+[4]nov.!D163+[4]dic.!D147</f>
        <v>53</v>
      </c>
      <c r="E110" s="160">
        <f>+[4]enero!E114+[4]feb.!E112+[4]marzo!E112+[4]abril!E111+[4]mayo!E133+[4]junio!E143+[4]julio!E146+[4]agosto!E166+'[4]sept. '!E110+[4]oct.!E110+[4]nov.!E163+[4]dic.!E147</f>
        <v>6</v>
      </c>
      <c r="F110" s="160">
        <f>+[4]enero!F114+[4]feb.!F112+[4]marzo!F112+[4]abril!F111+[4]mayo!F133+[4]junio!F143+[4]julio!F146+[4]agosto!F166+'[4]sept. '!F110+[4]oct.!F110+[4]nov.!F163+[4]dic.!F147</f>
        <v>772</v>
      </c>
      <c r="G110" s="160">
        <f>+[4]enero!G114+[4]feb.!G112+[4]marzo!G112+[4]abril!G111+[4]mayo!G133+[4]junio!G143+[4]julio!G146+[4]agosto!G166+'[4]sept. '!G110+[4]oct.!G110+[4]nov.!G163+[4]dic.!G147</f>
        <v>2470</v>
      </c>
      <c r="H110" s="160">
        <f>+[4]enero!H114+[4]feb.!H112+[4]marzo!H112+[4]abril!H111+[4]mayo!H133+[4]junio!H143+[4]julio!H146+[4]agosto!H166+'[4]sept. '!H110+[4]oct.!H110+[4]nov.!H163+[4]dic.!H147</f>
        <v>8177</v>
      </c>
      <c r="I110" s="160">
        <f>+[4]enero!I114+[4]feb.!I112+[4]marzo!I112+[4]abril!I111+[4]mayo!I133+[4]junio!I143+[4]julio!I146+[4]agosto!I166+'[4]sept. '!I110+[4]oct.!I110+[4]nov.!I163+[4]dic.!I147</f>
        <v>0</v>
      </c>
      <c r="J110" s="160">
        <f t="shared" si="4"/>
        <v>12949</v>
      </c>
    </row>
    <row r="111" spans="1:10" ht="20.100000000000001" customHeight="1" x14ac:dyDescent="0.2">
      <c r="A111" s="161" t="s">
        <v>141</v>
      </c>
      <c r="B111" s="160">
        <f>+[4]enero!B115+[4]feb.!B113+[4]marzo!B113+[4]abril!B112+[4]mayo!B134+[4]junio!B144+[4]julio!B147+[4]agosto!B167+'[4]sept. '!B111+[4]oct.!B111+[4]nov.!B164+[4]dic.!B148</f>
        <v>59500</v>
      </c>
      <c r="C111" s="160">
        <f>+[4]enero!C115+[4]feb.!C113+[4]marzo!C113+[4]abril!C112+[4]mayo!C134+[4]junio!C144+[4]julio!C147+[4]agosto!C167+'[4]sept. '!C111+[4]oct.!C111+[4]nov.!C164+[4]dic.!C148</f>
        <v>5200</v>
      </c>
      <c r="D111" s="160">
        <f>+[4]enero!D115+[4]feb.!D113+[4]marzo!D113+[4]abril!D112+[4]mayo!D134+[4]junio!D144+[4]julio!D147+[4]agosto!D167+'[4]sept. '!D111+[4]oct.!D111+[4]nov.!D164+[4]dic.!D148</f>
        <v>59439</v>
      </c>
      <c r="E111" s="160">
        <f>+[4]enero!E115+[4]feb.!E113+[4]marzo!E113+[4]abril!E112+[4]mayo!E134+[4]junio!E144+[4]julio!E147+[4]agosto!E167+'[4]sept. '!E111+[4]oct.!E111+[4]nov.!E164+[4]dic.!E148</f>
        <v>4762</v>
      </c>
      <c r="F111" s="160">
        <f>+[4]enero!F115+[4]feb.!F113+[4]marzo!F113+[4]abril!F112+[4]mayo!F134+[4]junio!F144+[4]julio!F147+[4]agosto!F167+'[4]sept. '!F111+[4]oct.!F111+[4]nov.!F164+[4]dic.!F148</f>
        <v>57100</v>
      </c>
      <c r="G111" s="160">
        <f>+[4]enero!G115+[4]feb.!G113+[4]marzo!G113+[4]abril!G112+[4]mayo!G134+[4]junio!G144+[4]julio!G147+[4]agosto!G167+'[4]sept. '!G111+[4]oct.!G111+[4]nov.!G164+[4]dic.!G148</f>
        <v>136556</v>
      </c>
      <c r="H111" s="160">
        <f>+[4]enero!H115+[4]feb.!H113+[4]marzo!H113+[4]abril!H112+[4]mayo!H134+[4]junio!H144+[4]julio!H147+[4]agosto!H167+'[4]sept. '!H111+[4]oct.!H111+[4]nov.!H164+[4]dic.!H148</f>
        <v>259939</v>
      </c>
      <c r="I111" s="160">
        <f>+[4]enero!I115+[4]feb.!I113+[4]marzo!I113+[4]abril!I112+[4]mayo!I134+[4]junio!I144+[4]julio!I147+[4]agosto!I167+'[4]sept. '!I111+[4]oct.!I111+[4]nov.!I164+[4]dic.!I148</f>
        <v>8234</v>
      </c>
      <c r="J111" s="160">
        <f t="shared" si="4"/>
        <v>590730</v>
      </c>
    </row>
    <row r="112" spans="1:10" ht="20.100000000000001" customHeight="1" x14ac:dyDescent="0.2">
      <c r="A112" s="161" t="s">
        <v>142</v>
      </c>
      <c r="B112" s="160">
        <f>+[4]enero!B116+[4]feb.!B114+[4]marzo!B114+[4]abril!B113+[4]mayo!B135+[4]junio!B145+[4]julio!B148+[4]agosto!B168+'[4]sept. '!B112+[4]oct.!B112+[4]nov.!B165+[4]dic.!B149</f>
        <v>109473</v>
      </c>
      <c r="C112" s="160">
        <f>+[4]enero!C116+[4]feb.!C114+[4]marzo!C114+[4]abril!C113+[4]mayo!C135+[4]junio!C145+[4]julio!C148+[4]agosto!C168+'[4]sept. '!C112+[4]oct.!C112+[4]nov.!C165+[4]dic.!C149</f>
        <v>67837</v>
      </c>
      <c r="D112" s="160">
        <f>+[4]enero!D116+[4]feb.!D114+[4]marzo!D114+[4]abril!D113+[4]mayo!D135+[4]junio!D145+[4]julio!D148+[4]agosto!D168+'[4]sept. '!D112+[4]oct.!D112+[4]nov.!D165+[4]dic.!D149</f>
        <v>11630</v>
      </c>
      <c r="E112" s="160">
        <f>+[4]enero!E116+[4]feb.!E114+[4]marzo!E114+[4]abril!E113+[4]mayo!E135+[4]junio!E145+[4]julio!E148+[4]agosto!E168+'[4]sept. '!E112+[4]oct.!E112+[4]nov.!E165+[4]dic.!E149</f>
        <v>162897</v>
      </c>
      <c r="F112" s="160">
        <f>+[4]enero!F116+[4]feb.!F114+[4]marzo!F114+[4]abril!F113+[4]mayo!F135+[4]junio!F145+[4]julio!F148+[4]agosto!F168+'[4]sept. '!F112+[4]oct.!F112+[4]nov.!F165+[4]dic.!F149</f>
        <v>60128</v>
      </c>
      <c r="G112" s="160">
        <f>+[4]enero!G116+[4]feb.!G114+[4]marzo!G114+[4]abril!G113+[4]mayo!G135+[4]junio!G145+[4]julio!G148+[4]agosto!G168+'[4]sept. '!G112+[4]oct.!G112+[4]nov.!G165+[4]dic.!G149</f>
        <v>28572</v>
      </c>
      <c r="H112" s="160">
        <f>+[4]enero!H116+[4]feb.!H114+[4]marzo!H114+[4]abril!H113+[4]mayo!H135+[4]junio!H145+[4]julio!H148+[4]agosto!H168+'[4]sept. '!H112+[4]oct.!H112+[4]nov.!H165+[4]dic.!H149</f>
        <v>281808</v>
      </c>
      <c r="I112" s="160">
        <f>+[4]enero!I116+[4]feb.!I114+[4]marzo!I114+[4]abril!I113+[4]mayo!I135+[4]junio!I145+[4]julio!I148+[4]agosto!I168+'[4]sept. '!I112+[4]oct.!I112+[4]nov.!I165+[4]dic.!I149</f>
        <v>24872</v>
      </c>
      <c r="J112" s="160">
        <f t="shared" si="4"/>
        <v>747217</v>
      </c>
    </row>
    <row r="113" spans="1:10" ht="20.100000000000001" customHeight="1" x14ac:dyDescent="0.2">
      <c r="A113" s="161" t="s">
        <v>143</v>
      </c>
      <c r="B113" s="160">
        <f>+[4]enero!B117+[4]feb.!B115+[4]marzo!B115+[4]abril!B114+[4]mayo!B136+[4]junio!B146+[4]julio!B149+[4]agosto!B169+'[4]sept. '!B113+[4]oct.!B113+[4]nov.!B166+[4]dic.!B150</f>
        <v>2696</v>
      </c>
      <c r="C113" s="160">
        <f>+[4]enero!C117+[4]feb.!C115+[4]marzo!C115+[4]abril!C114+[4]mayo!C136+[4]junio!C146+[4]julio!C149+[4]agosto!C169+'[4]sept. '!C113+[4]oct.!C113+[4]nov.!C166+[4]dic.!C150</f>
        <v>112324</v>
      </c>
      <c r="D113" s="160">
        <f>+[4]enero!D117+[4]feb.!D115+[4]marzo!D115+[4]abril!D114+[4]mayo!D136+[4]junio!D146+[4]julio!D149+[4]agosto!D169+'[4]sept. '!D113+[4]oct.!D113+[4]nov.!D166+[4]dic.!D150</f>
        <v>427</v>
      </c>
      <c r="E113" s="160">
        <f>+[4]enero!E117+[4]feb.!E115+[4]marzo!E115+[4]abril!E114+[4]mayo!E136+[4]junio!E146+[4]julio!E149+[4]agosto!E169+'[4]sept. '!E113+[4]oct.!E113+[4]nov.!E166+[4]dic.!E150</f>
        <v>6552</v>
      </c>
      <c r="F113" s="160">
        <f>+[4]enero!F117+[4]feb.!F115+[4]marzo!F115+[4]abril!F114+[4]mayo!F136+[4]junio!F146+[4]julio!F149+[4]agosto!F169+'[4]sept. '!F113+[4]oct.!F113+[4]nov.!F166+[4]dic.!F150</f>
        <v>135362</v>
      </c>
      <c r="G113" s="160">
        <f>+[4]enero!G117+[4]feb.!G115+[4]marzo!G115+[4]abril!G114+[4]mayo!G136+[4]junio!G146+[4]julio!G149+[4]agosto!G169+'[4]sept. '!G113+[4]oct.!G113+[4]nov.!G166+[4]dic.!G150</f>
        <v>203762</v>
      </c>
      <c r="H113" s="160">
        <f>+[4]enero!H117+[4]feb.!H115+[4]marzo!H115+[4]abril!H114+[4]mayo!H136+[4]junio!H146+[4]julio!H149+[4]agosto!H169+'[4]sept. '!H113+[4]oct.!H113+[4]nov.!H166+[4]dic.!H150</f>
        <v>2610</v>
      </c>
      <c r="I113" s="160">
        <f>+[4]enero!I117+[4]feb.!I115+[4]marzo!I115+[4]abril!I114+[4]mayo!I136+[4]junio!I146+[4]julio!I149+[4]agosto!I169+'[4]sept. '!I113+[4]oct.!I113+[4]nov.!I166+[4]dic.!I150</f>
        <v>80007</v>
      </c>
      <c r="J113" s="160">
        <f t="shared" si="4"/>
        <v>543740</v>
      </c>
    </row>
    <row r="114" spans="1:10" ht="20.100000000000001" customHeight="1" x14ac:dyDescent="0.2">
      <c r="A114" s="161" t="s">
        <v>144</v>
      </c>
      <c r="B114" s="160">
        <f>+[4]enero!B118+[4]feb.!B116+[4]marzo!B116+[4]abril!B115+[4]mayo!B137+[4]junio!B147+[4]julio!B150+[4]agosto!B170+'[4]sept. '!B114+[4]oct.!B114+[4]nov.!B167+[4]dic.!B151</f>
        <v>36</v>
      </c>
      <c r="C114" s="160">
        <f>+[4]enero!C118+[4]feb.!C116+[4]marzo!C116+[4]abril!C115+[4]mayo!C137+[4]junio!C147+[4]julio!C150+[4]agosto!C170+'[4]sept. '!C114+[4]oct.!C114+[4]nov.!C167+[4]dic.!C151</f>
        <v>200</v>
      </c>
      <c r="D114" s="160">
        <f>+[4]enero!D118+[4]feb.!D116+[4]marzo!D116+[4]abril!D115+[4]mayo!D137+[4]junio!D147+[4]julio!D150+[4]agosto!D170+'[4]sept. '!D114+[4]oct.!D114+[4]nov.!D167+[4]dic.!D151</f>
        <v>21548</v>
      </c>
      <c r="E114" s="160">
        <f>+[4]enero!E118+[4]feb.!E116+[4]marzo!E116+[4]abril!E115+[4]mayo!E137+[4]junio!E147+[4]julio!E150+[4]agosto!E170+'[4]sept. '!E114+[4]oct.!E114+[4]nov.!E167+[4]dic.!E151</f>
        <v>912708</v>
      </c>
      <c r="F114" s="160">
        <f>+[4]enero!F118+[4]feb.!F116+[4]marzo!F116+[4]abril!F115+[4]mayo!F137+[4]junio!F147+[4]julio!F150+[4]agosto!F170+'[4]sept. '!F114+[4]oct.!F114+[4]nov.!F167+[4]dic.!F151</f>
        <v>60890</v>
      </c>
      <c r="G114" s="160">
        <f>+[4]enero!G118+[4]feb.!G116+[4]marzo!G116+[4]abril!G115+[4]mayo!G137+[4]junio!G147+[4]julio!G150+[4]agosto!G170+'[4]sept. '!G114+[4]oct.!G114+[4]nov.!G167+[4]dic.!G151</f>
        <v>87486</v>
      </c>
      <c r="H114" s="160">
        <f>+[4]enero!H118+[4]feb.!H116+[4]marzo!H116+[4]abril!H115+[4]mayo!H137+[4]junio!H147+[4]julio!H150+[4]agosto!H170+'[4]sept. '!H114+[4]oct.!H114+[4]nov.!H167+[4]dic.!H151</f>
        <v>3679</v>
      </c>
      <c r="I114" s="160">
        <f>+[4]enero!I118+[4]feb.!I116+[4]marzo!I116+[4]abril!I115+[4]mayo!I137+[4]junio!I147+[4]julio!I150+[4]agosto!I170+'[4]sept. '!I114+[4]oct.!I114+[4]nov.!I167+[4]dic.!I151</f>
        <v>0</v>
      </c>
      <c r="J114" s="160">
        <f t="shared" si="4"/>
        <v>1086547</v>
      </c>
    </row>
    <row r="115" spans="1:10" ht="20.100000000000001" customHeight="1" x14ac:dyDescent="0.2">
      <c r="A115" s="161" t="s">
        <v>145</v>
      </c>
      <c r="B115" s="160">
        <f>+[4]enero!B119+[4]feb.!B117+[4]marzo!B117+[4]abril!B116+[4]mayo!B138+[4]junio!B148+[4]julio!B151+[4]agosto!B171+'[4]sept. '!B115+[4]oct.!B115+[4]nov.!B168+[4]dic.!B152</f>
        <v>26253</v>
      </c>
      <c r="C115" s="160">
        <f>+[4]enero!C119+[4]feb.!C117+[4]marzo!C117+[4]abril!C116+[4]mayo!C138+[4]junio!C148+[4]julio!C151+[4]agosto!C171+'[4]sept. '!C115+[4]oct.!C115+[4]nov.!C168+[4]dic.!C152</f>
        <v>1146916</v>
      </c>
      <c r="D115" s="160">
        <f>+[4]enero!D119+[4]feb.!D117+[4]marzo!D117+[4]abril!D116+[4]mayo!D138+[4]junio!D148+[4]julio!D151+[4]agosto!D171+'[4]sept. '!D115+[4]oct.!D115+[4]nov.!D168+[4]dic.!D152</f>
        <v>7668</v>
      </c>
      <c r="E115" s="160">
        <f>+[4]enero!E119+[4]feb.!E117+[4]marzo!E117+[4]abril!E116+[4]mayo!E138+[4]junio!E148+[4]julio!E151+[4]agosto!E171+'[4]sept. '!E115+[4]oct.!E115+[4]nov.!E168+[4]dic.!E152</f>
        <v>94570</v>
      </c>
      <c r="F115" s="160">
        <f>+[4]enero!F119+[4]feb.!F117+[4]marzo!F117+[4]abril!F116+[4]mayo!F138+[4]junio!F148+[4]julio!F151+[4]agosto!F171+'[4]sept. '!F115+[4]oct.!F115+[4]nov.!F168+[4]dic.!F152</f>
        <v>289190</v>
      </c>
      <c r="G115" s="160">
        <f>+[4]enero!G119+[4]feb.!G117+[4]marzo!G117+[4]abril!G116+[4]mayo!G138+[4]junio!G148+[4]julio!G151+[4]agosto!G171+'[4]sept. '!G115+[4]oct.!G115+[4]nov.!G168+[4]dic.!G152</f>
        <v>112425</v>
      </c>
      <c r="H115" s="160">
        <f>+[4]enero!H119+[4]feb.!H117+[4]marzo!H117+[4]abril!H116+[4]mayo!H138+[4]junio!H148+[4]julio!H151+[4]agosto!H171+'[4]sept. '!H115+[4]oct.!H115+[4]nov.!H168+[4]dic.!H152</f>
        <v>2566</v>
      </c>
      <c r="I115" s="160">
        <f>+[4]enero!I119+[4]feb.!I117+[4]marzo!I117+[4]abril!I116+[4]mayo!I138+[4]junio!I148+[4]julio!I151+[4]agosto!I171+'[4]sept. '!I115+[4]oct.!I115+[4]nov.!I168+[4]dic.!I152</f>
        <v>70260</v>
      </c>
      <c r="J115" s="160">
        <f t="shared" si="4"/>
        <v>1749848</v>
      </c>
    </row>
    <row r="116" spans="1:10" ht="20.100000000000001" customHeight="1" x14ac:dyDescent="0.2">
      <c r="A116" s="161" t="s">
        <v>146</v>
      </c>
      <c r="B116" s="160">
        <f>+[4]enero!B120+[4]feb.!B118+[4]marzo!B118+[4]abril!B117+[4]mayo!B139+[4]junio!B149+[4]julio!B152+[4]agosto!B172+'[4]sept. '!B116+[4]oct.!B116+[4]nov.!B169+[4]dic.!B153</f>
        <v>654566</v>
      </c>
      <c r="C116" s="160">
        <f>+[4]enero!C120+[4]feb.!C118+[4]marzo!C118+[4]abril!C117+[4]mayo!C139+[4]junio!C149+[4]julio!C152+[4]agosto!C172+'[4]sept. '!C116+[4]oct.!C116+[4]nov.!C169+[4]dic.!C153</f>
        <v>158392</v>
      </c>
      <c r="D116" s="160">
        <f>+[4]enero!D120+[4]feb.!D118+[4]marzo!D118+[4]abril!D117+[4]mayo!D139+[4]junio!D149+[4]julio!D152+[4]agosto!D172+'[4]sept. '!D116+[4]oct.!D116+[4]nov.!D169+[4]dic.!D153</f>
        <v>356262</v>
      </c>
      <c r="E116" s="160">
        <f>+[4]enero!E120+[4]feb.!E118+[4]marzo!E118+[4]abril!E117+[4]mayo!E139+[4]junio!E149+[4]julio!E152+[4]agosto!E172+'[4]sept. '!E116+[4]oct.!E116+[4]nov.!E169+[4]dic.!E153</f>
        <v>858654</v>
      </c>
      <c r="F116" s="160">
        <f>+[4]enero!F120+[4]feb.!F118+[4]marzo!F118+[4]abril!F117+[4]mayo!F139+[4]junio!F149+[4]julio!F152+[4]agosto!F172+'[4]sept. '!F116+[4]oct.!F116+[4]nov.!F169+[4]dic.!F153</f>
        <v>358455</v>
      </c>
      <c r="G116" s="160">
        <f>+[4]enero!G120+[4]feb.!G118+[4]marzo!G118+[4]abril!G117+[4]mayo!G139+[4]junio!G149+[4]julio!G152+[4]agosto!G172+'[4]sept. '!G116+[4]oct.!G116+[4]nov.!G169+[4]dic.!G153</f>
        <v>88335</v>
      </c>
      <c r="H116" s="160">
        <f>+[4]enero!H120+[4]feb.!H118+[4]marzo!H118+[4]abril!H117+[4]mayo!H139+[4]junio!H149+[4]julio!H152+[4]agosto!H172+'[4]sept. '!H116+[4]oct.!H116+[4]nov.!H169+[4]dic.!H153</f>
        <v>153447</v>
      </c>
      <c r="I116" s="160">
        <f>+[4]enero!I120+[4]feb.!I118+[4]marzo!I118+[4]abril!I117+[4]mayo!I139+[4]junio!I149+[4]julio!I152+[4]agosto!I172+'[4]sept. '!I116+[4]oct.!I116+[4]nov.!I169+[4]dic.!I153</f>
        <v>97094</v>
      </c>
      <c r="J116" s="160">
        <f t="shared" si="4"/>
        <v>2725205</v>
      </c>
    </row>
    <row r="117" spans="1:10" ht="20.100000000000001" customHeight="1" x14ac:dyDescent="0.2">
      <c r="A117" s="161" t="s">
        <v>147</v>
      </c>
      <c r="B117" s="160">
        <f>+[4]enero!B121+[4]feb.!B119+[4]marzo!B119+[4]abril!B118+[4]mayo!B140+[4]junio!B150+[4]julio!B153+[4]agosto!B173+'[4]sept. '!B117+[4]oct.!B117+[4]nov.!B170+[4]dic.!B154</f>
        <v>239169</v>
      </c>
      <c r="C117" s="160">
        <f>+[4]enero!C121+[4]feb.!C119+[4]marzo!C119+[4]abril!C118+[4]mayo!C140+[4]junio!C150+[4]julio!C153+[4]agosto!C173+'[4]sept. '!C117+[4]oct.!C117+[4]nov.!C170+[4]dic.!C154</f>
        <v>18605</v>
      </c>
      <c r="D117" s="160">
        <f>+[4]enero!D121+[4]feb.!D119+[4]marzo!D119+[4]abril!D118+[4]mayo!D140+[4]junio!D150+[4]julio!D153+[4]agosto!D173+'[4]sept. '!D117+[4]oct.!D117+[4]nov.!D170+[4]dic.!D154</f>
        <v>151100</v>
      </c>
      <c r="E117" s="160">
        <f>+[4]enero!E121+[4]feb.!E119+[4]marzo!E119+[4]abril!E118+[4]mayo!E140+[4]junio!E150+[4]julio!E153+[4]agosto!E173+'[4]sept. '!E117+[4]oct.!E117+[4]nov.!E170+[4]dic.!E154</f>
        <v>90871</v>
      </c>
      <c r="F117" s="160">
        <f>+[4]enero!F121+[4]feb.!F119+[4]marzo!F119+[4]abril!F118+[4]mayo!F140+[4]junio!F150+[4]julio!F153+[4]agosto!F173+'[4]sept. '!F117+[4]oct.!F117+[4]nov.!F170+[4]dic.!F154</f>
        <v>140712</v>
      </c>
      <c r="G117" s="160">
        <f>+[4]enero!G121+[4]feb.!G119+[4]marzo!G119+[4]abril!G118+[4]mayo!G140+[4]junio!G150+[4]julio!G153+[4]agosto!G173+'[4]sept. '!G117+[4]oct.!G117+[4]nov.!G170+[4]dic.!G154</f>
        <v>85051</v>
      </c>
      <c r="H117" s="160">
        <f>+[4]enero!H121+[4]feb.!H119+[4]marzo!H119+[4]abril!H118+[4]mayo!H140+[4]junio!H150+[4]julio!H153+[4]agosto!H173+'[4]sept. '!H117+[4]oct.!H117+[4]nov.!H170+[4]dic.!H154</f>
        <v>67596</v>
      </c>
      <c r="I117" s="160">
        <f>+[4]enero!I121+[4]feb.!I119+[4]marzo!I119+[4]abril!I118+[4]mayo!I140+[4]junio!I150+[4]julio!I153+[4]agosto!I173+'[4]sept. '!I117+[4]oct.!I117+[4]nov.!I170+[4]dic.!I154</f>
        <v>7317</v>
      </c>
      <c r="J117" s="160">
        <f t="shared" si="4"/>
        <v>800421</v>
      </c>
    </row>
    <row r="118" spans="1:10" ht="20.100000000000001" customHeight="1" x14ac:dyDescent="0.2">
      <c r="A118" s="161" t="s">
        <v>148</v>
      </c>
      <c r="B118" s="160">
        <f>+[4]enero!B122+[4]feb.!B120+[4]marzo!B120+[4]abril!B119+[4]mayo!B141+[4]junio!B151+[4]julio!B154+[4]agosto!B174+'[4]sept. '!B118+[4]oct.!B118+[4]nov.!B171+[4]dic.!B155</f>
        <v>104</v>
      </c>
      <c r="C118" s="160">
        <f>+[4]enero!C122+[4]feb.!C120+[4]marzo!C120+[4]abril!C119+[4]mayo!C141+[4]junio!C151+[4]julio!C154+[4]agosto!C174+'[4]sept. '!C118+[4]oct.!C118+[4]nov.!C171+[4]dic.!C155</f>
        <v>0</v>
      </c>
      <c r="D118" s="160">
        <f>+[4]enero!D122+[4]feb.!D120+[4]marzo!D120+[4]abril!D119+[4]mayo!D141+[4]junio!D151+[4]julio!D154+[4]agosto!D174+'[4]sept. '!D118+[4]oct.!D118+[4]nov.!D171+[4]dic.!D155</f>
        <v>0</v>
      </c>
      <c r="E118" s="160">
        <f>+[4]enero!E122+[4]feb.!E120+[4]marzo!E120+[4]abril!E119+[4]mayo!E141+[4]junio!E151+[4]julio!E154+[4]agosto!E174+'[4]sept. '!E118+[4]oct.!E118+[4]nov.!E171+[4]dic.!E155</f>
        <v>90465</v>
      </c>
      <c r="F118" s="160">
        <f>+[4]enero!F122+[4]feb.!F120+[4]marzo!F120+[4]abril!F119+[4]mayo!F141+[4]junio!F151+[4]julio!F154+[4]agosto!F174+'[4]sept. '!F118+[4]oct.!F118+[4]nov.!F171+[4]dic.!F155</f>
        <v>18410</v>
      </c>
      <c r="G118" s="160">
        <f>+[4]enero!G122+[4]feb.!G120+[4]marzo!G120+[4]abril!G119+[4]mayo!G141+[4]junio!G151+[4]julio!G154+[4]agosto!G174+'[4]sept. '!G118+[4]oct.!G118+[4]nov.!G171+[4]dic.!G155</f>
        <v>34</v>
      </c>
      <c r="H118" s="160">
        <f>+[4]enero!H122+[4]feb.!H120+[4]marzo!H120+[4]abril!H119+[4]mayo!H141+[4]junio!H151+[4]julio!H154+[4]agosto!H174+'[4]sept. '!H118+[4]oct.!H118+[4]nov.!H171+[4]dic.!H155</f>
        <v>0</v>
      </c>
      <c r="I118" s="160">
        <f>+[4]enero!I122+[4]feb.!I120+[4]marzo!I120+[4]abril!I119+[4]mayo!I141+[4]junio!I151+[4]julio!I154+[4]agosto!I174+'[4]sept. '!I118+[4]oct.!I118+[4]nov.!I171+[4]dic.!I155</f>
        <v>0</v>
      </c>
      <c r="J118" s="160">
        <f t="shared" si="4"/>
        <v>109013</v>
      </c>
    </row>
    <row r="119" spans="1:10" ht="20.100000000000001" customHeight="1" x14ac:dyDescent="0.2">
      <c r="A119" s="161" t="s">
        <v>149</v>
      </c>
      <c r="B119" s="160">
        <f>+[4]enero!B123+[4]feb.!B121+[4]marzo!B121+[4]abril!B120+[4]mayo!B142+[4]junio!B152+[4]julio!B155+[4]agosto!B175+'[4]sept. '!B119+[4]oct.!B119+[4]nov.!B172+[4]dic.!B156</f>
        <v>206600</v>
      </c>
      <c r="C119" s="160">
        <f>+[4]enero!C123+[4]feb.!C121+[4]marzo!C121+[4]abril!C120+[4]mayo!C142+[4]junio!C152+[4]julio!C155+[4]agosto!C175+'[4]sept. '!C119+[4]oct.!C119+[4]nov.!C172+[4]dic.!C156</f>
        <v>126221</v>
      </c>
      <c r="D119" s="160">
        <f>+[4]enero!D123+[4]feb.!D121+[4]marzo!D121+[4]abril!D120+[4]mayo!D142+[4]junio!D152+[4]julio!D155+[4]agosto!D175+'[4]sept. '!D119+[4]oct.!D119+[4]nov.!D172+[4]dic.!D156</f>
        <v>18064</v>
      </c>
      <c r="E119" s="160">
        <f>+[4]enero!E123+[4]feb.!E121+[4]marzo!E121+[4]abril!E120+[4]mayo!E142+[4]junio!E152+[4]julio!E155+[4]agosto!E175+'[4]sept. '!E119+[4]oct.!E119+[4]nov.!E172+[4]dic.!E156</f>
        <v>72656</v>
      </c>
      <c r="F119" s="160">
        <f>+[4]enero!F123+[4]feb.!F121+[4]marzo!F121+[4]abril!F120+[4]mayo!F142+[4]junio!F152+[4]julio!F155+[4]agosto!F175+'[4]sept. '!F119+[4]oct.!F119+[4]nov.!F172+[4]dic.!F156</f>
        <v>156232</v>
      </c>
      <c r="G119" s="160">
        <f>+[4]enero!G123+[4]feb.!G121+[4]marzo!G121+[4]abril!G120+[4]mayo!G142+[4]junio!G152+[4]julio!G155+[4]agosto!G175+'[4]sept. '!G119+[4]oct.!G119+[4]nov.!G172+[4]dic.!G156</f>
        <v>30179</v>
      </c>
      <c r="H119" s="160">
        <f>+[4]enero!H123+[4]feb.!H121+[4]marzo!H121+[4]abril!H120+[4]mayo!H142+[4]junio!H152+[4]julio!H155+[4]agosto!H175+'[4]sept. '!H119+[4]oct.!H119+[4]nov.!H172+[4]dic.!H156</f>
        <v>26585</v>
      </c>
      <c r="I119" s="160">
        <f>+[4]enero!I123+[4]feb.!I121+[4]marzo!I121+[4]abril!I120+[4]mayo!I142+[4]junio!I152+[4]julio!I155+[4]agosto!I175+'[4]sept. '!I119+[4]oct.!I119+[4]nov.!I172+[4]dic.!I156</f>
        <v>89460</v>
      </c>
      <c r="J119" s="160">
        <f t="shared" si="4"/>
        <v>725997</v>
      </c>
    </row>
    <row r="120" spans="1:10" ht="20.100000000000001" customHeight="1" x14ac:dyDescent="0.2">
      <c r="A120" s="161" t="s">
        <v>150</v>
      </c>
      <c r="B120" s="160">
        <f>+[4]enero!B124+[4]feb.!B122+[4]marzo!B122+[4]abril!B121+[4]mayo!B143+[4]junio!B153+[4]julio!B156+[4]agosto!B176+'[4]sept. '!B120+[4]oct.!B120+[4]nov.!B173+[4]dic.!B157</f>
        <v>171092</v>
      </c>
      <c r="C120" s="160">
        <f>+[4]enero!C124+[4]feb.!C122+[4]marzo!C122+[4]abril!C121+[4]mayo!C143+[4]junio!C153+[4]julio!C156+[4]agosto!C176+'[4]sept. '!C120+[4]oct.!C120+[4]nov.!C173+[4]dic.!C157</f>
        <v>3375</v>
      </c>
      <c r="D120" s="160">
        <f>+[4]enero!D124+[4]feb.!D122+[4]marzo!D122+[4]abril!D121+[4]mayo!D143+[4]junio!D153+[4]julio!D156+[4]agosto!D176+'[4]sept. '!D120+[4]oct.!D120+[4]nov.!D173+[4]dic.!D157</f>
        <v>27821</v>
      </c>
      <c r="E120" s="160">
        <f>+[4]enero!E124+[4]feb.!E122+[4]marzo!E122+[4]abril!E121+[4]mayo!E143+[4]junio!E153+[4]julio!E156+[4]agosto!E176+'[4]sept. '!E120+[4]oct.!E120+[4]nov.!E173+[4]dic.!E157</f>
        <v>55687</v>
      </c>
      <c r="F120" s="160">
        <f>+[4]enero!F124+[4]feb.!F122+[4]marzo!F122+[4]abril!F121+[4]mayo!F143+[4]junio!F153+[4]julio!F156+[4]agosto!F176+'[4]sept. '!F120+[4]oct.!F120+[4]nov.!F173+[4]dic.!F157</f>
        <v>64783</v>
      </c>
      <c r="G120" s="160">
        <f>+[4]enero!G124+[4]feb.!G122+[4]marzo!G122+[4]abril!G121+[4]mayo!G143+[4]junio!G153+[4]julio!G156+[4]agosto!G176+'[4]sept. '!G120+[4]oct.!G120+[4]nov.!G173+[4]dic.!G157</f>
        <v>30740</v>
      </c>
      <c r="H120" s="160">
        <f>+[4]enero!H124+[4]feb.!H122+[4]marzo!H122+[4]abril!H121+[4]mayo!H143+[4]junio!H153+[4]julio!H156+[4]agosto!H176+'[4]sept. '!H120+[4]oct.!H120+[4]nov.!H173+[4]dic.!H157</f>
        <v>58929</v>
      </c>
      <c r="I120" s="160">
        <f>+[4]enero!I124+[4]feb.!I122+[4]marzo!I122+[4]abril!I121+[4]mayo!I143+[4]junio!I153+[4]julio!I156+[4]agosto!I176+'[4]sept. '!I120+[4]oct.!I120+[4]nov.!I173+[4]dic.!I157</f>
        <v>516</v>
      </c>
      <c r="J120" s="160">
        <f t="shared" si="4"/>
        <v>412943</v>
      </c>
    </row>
    <row r="121" spans="1:10" ht="20.100000000000001" customHeight="1" x14ac:dyDescent="0.2">
      <c r="A121" s="161" t="s">
        <v>151</v>
      </c>
      <c r="B121" s="160">
        <f>+[4]enero!B125+[4]feb.!B123+[4]marzo!B123+[4]abril!B122+[4]mayo!B144+[4]junio!B154+[4]julio!B157+[4]agosto!B177+'[4]sept. '!B121+[4]oct.!B121+[4]nov.!B174+[4]dic.!B158</f>
        <v>16445</v>
      </c>
      <c r="C121" s="160">
        <f>+[4]enero!C125+[4]feb.!C123+[4]marzo!C123+[4]abril!C122+[4]mayo!C144+[4]junio!C154+[4]julio!C157+[4]agosto!C177+'[4]sept. '!C121+[4]oct.!C121+[4]nov.!C174+[4]dic.!C158</f>
        <v>2</v>
      </c>
      <c r="D121" s="160">
        <f>+[4]enero!D125+[4]feb.!D123+[4]marzo!D123+[4]abril!D122+[4]mayo!D144+[4]junio!D154+[4]julio!D157+[4]agosto!D177+'[4]sept. '!D121+[4]oct.!D121+[4]nov.!D174+[4]dic.!D158</f>
        <v>113493</v>
      </c>
      <c r="E121" s="160">
        <f>+[4]enero!E125+[4]feb.!E123+[4]marzo!E123+[4]abril!E122+[4]mayo!E144+[4]junio!E154+[4]julio!E157+[4]agosto!E177+'[4]sept. '!E121+[4]oct.!E121+[4]nov.!E174+[4]dic.!E158</f>
        <v>67837</v>
      </c>
      <c r="F121" s="160">
        <f>+[4]enero!F125+[4]feb.!F123+[4]marzo!F123+[4]abril!F122+[4]mayo!F144+[4]junio!F154+[4]julio!F157+[4]agosto!F177+'[4]sept. '!F121+[4]oct.!F121+[4]nov.!F174+[4]dic.!F158</f>
        <v>356007</v>
      </c>
      <c r="G121" s="160">
        <f>+[4]enero!G125+[4]feb.!G123+[4]marzo!G123+[4]abril!G122+[4]mayo!G144+[4]junio!G154+[4]julio!G157+[4]agosto!G177+'[4]sept. '!G121+[4]oct.!G121+[4]nov.!G174+[4]dic.!G158</f>
        <v>24444</v>
      </c>
      <c r="H121" s="160">
        <f>+[4]enero!H125+[4]feb.!H123+[4]marzo!H123+[4]abril!H122+[4]mayo!H144+[4]junio!H154+[4]julio!H157+[4]agosto!H177+'[4]sept. '!H121+[4]oct.!H121+[4]nov.!H174+[4]dic.!H158</f>
        <v>380287</v>
      </c>
      <c r="I121" s="160">
        <f>+[4]enero!I125+[4]feb.!I123+[4]marzo!I123+[4]abril!I122+[4]mayo!I144+[4]junio!I154+[4]julio!I157+[4]agosto!I177+'[4]sept. '!I121+[4]oct.!I121+[4]nov.!I174+[4]dic.!I158</f>
        <v>281</v>
      </c>
      <c r="J121" s="160">
        <f t="shared" si="4"/>
        <v>958796</v>
      </c>
    </row>
    <row r="122" spans="1:10" ht="20.100000000000001" customHeight="1" x14ac:dyDescent="0.2">
      <c r="A122" s="161" t="s">
        <v>152</v>
      </c>
      <c r="B122" s="160">
        <f>+[4]enero!B126+[4]feb.!B124+[4]marzo!B124+[4]abril!B123+[4]mayo!B145+[4]junio!B155+[4]julio!B158+[4]agosto!B178+'[4]sept. '!B122+[4]oct.!B122+[4]nov.!B175+[4]dic.!B159</f>
        <v>31643</v>
      </c>
      <c r="C122" s="160">
        <f>+[4]enero!C126+[4]feb.!C124+[4]marzo!C124+[4]abril!C123+[4]mayo!C145+[4]junio!C155+[4]julio!C158+[4]agosto!C178+'[4]sept. '!C122+[4]oct.!C122+[4]nov.!C175+[4]dic.!C159</f>
        <v>2805</v>
      </c>
      <c r="D122" s="160">
        <f>+[4]enero!D126+[4]feb.!D124+[4]marzo!D124+[4]abril!D123+[4]mayo!D145+[4]junio!D155+[4]julio!D158+[4]agosto!D178+'[4]sept. '!D122+[4]oct.!D122+[4]nov.!D175+[4]dic.!D159</f>
        <v>35133</v>
      </c>
      <c r="E122" s="160">
        <f>+[4]enero!E126+[4]feb.!E124+[4]marzo!E124+[4]abril!E123+[4]mayo!E145+[4]junio!E155+[4]julio!E158+[4]agosto!E178+'[4]sept. '!E122+[4]oct.!E122+[4]nov.!E175+[4]dic.!E159</f>
        <v>39348</v>
      </c>
      <c r="F122" s="160">
        <f>+[4]enero!F126+[4]feb.!F124+[4]marzo!F124+[4]abril!F123+[4]mayo!F145+[4]junio!F155+[4]julio!F158+[4]agosto!F178+'[4]sept. '!F122+[4]oct.!F122+[4]nov.!F175+[4]dic.!F159</f>
        <v>88970</v>
      </c>
      <c r="G122" s="160">
        <f>+[4]enero!G126+[4]feb.!G124+[4]marzo!G124+[4]abril!G123+[4]mayo!G145+[4]junio!G155+[4]julio!G158+[4]agosto!G178+'[4]sept. '!G122+[4]oct.!G122+[4]nov.!G175+[4]dic.!G159</f>
        <v>5440</v>
      </c>
      <c r="H122" s="160">
        <f>+[4]enero!H126+[4]feb.!H124+[4]marzo!H124+[4]abril!H123+[4]mayo!H145+[4]junio!H155+[4]julio!H158+[4]agosto!H178+'[4]sept. '!H122+[4]oct.!H122+[4]nov.!H175+[4]dic.!H159</f>
        <v>12140</v>
      </c>
      <c r="I122" s="160">
        <f>+[4]enero!I126+[4]feb.!I124+[4]marzo!I124+[4]abril!I123+[4]mayo!I145+[4]junio!I155+[4]julio!I158+[4]agosto!I178+'[4]sept. '!I122+[4]oct.!I122+[4]nov.!I175+[4]dic.!I159</f>
        <v>625</v>
      </c>
      <c r="J122" s="160">
        <f t="shared" si="4"/>
        <v>216104</v>
      </c>
    </row>
    <row r="123" spans="1:10" ht="20.100000000000001" customHeight="1" x14ac:dyDescent="0.2">
      <c r="A123" s="161" t="s">
        <v>225</v>
      </c>
      <c r="B123" s="160">
        <f>+[4]enero!B127+[4]feb.!B125+[4]marzo!B125+[4]abril!B124+[4]mayo!B146+[4]junio!B156+[4]julio!B159+[4]agosto!B179+'[4]sept. '!B123+[4]oct.!B123+[4]nov.!B176+[4]dic.!B160</f>
        <v>448</v>
      </c>
      <c r="C123" s="160">
        <f>+[4]enero!C127+[4]feb.!C125+[4]marzo!C125+[4]abril!C124+[4]mayo!C146+[4]junio!C156+[4]julio!C159+[4]agosto!C179+'[4]sept. '!C123+[4]oct.!C123+[4]nov.!C176+[4]dic.!C160</f>
        <v>264</v>
      </c>
      <c r="D123" s="160">
        <f>+[4]enero!D127+[4]feb.!D125+[4]marzo!D125+[4]abril!D124+[4]mayo!D146+[4]junio!D156+[4]julio!D159+[4]agosto!D179+'[4]sept. '!D123+[4]oct.!D123+[4]nov.!D176+[4]dic.!D160</f>
        <v>172</v>
      </c>
      <c r="E123" s="160">
        <f>+[4]enero!E127+[4]feb.!E125+[4]marzo!E125+[4]abril!E124+[4]mayo!E146+[4]junio!E156+[4]julio!E159+[4]agosto!E179+'[4]sept. '!E123+[4]oct.!E123+[4]nov.!E176+[4]dic.!E160</f>
        <v>17554</v>
      </c>
      <c r="F123" s="160">
        <f>+[4]enero!F127+[4]feb.!F125+[4]marzo!F125+[4]abril!F124+[4]mayo!F146+[4]junio!F156+[4]julio!F159+[4]agosto!F179+'[4]sept. '!F123+[4]oct.!F123+[4]nov.!F176+[4]dic.!F160</f>
        <v>6115</v>
      </c>
      <c r="G123" s="160">
        <f>+[4]enero!G127+[4]feb.!G125+[4]marzo!G125+[4]abril!G124+[4]mayo!G146+[4]junio!G156+[4]julio!G159+[4]agosto!G179+'[4]sept. '!G123+[4]oct.!G123+[4]nov.!G176+[4]dic.!G160</f>
        <v>1407</v>
      </c>
      <c r="H123" s="160">
        <f>+[4]enero!H127+[4]feb.!H125+[4]marzo!H125+[4]abril!H124+[4]mayo!H146+[4]junio!H156+[4]julio!H159+[4]agosto!H179+'[4]sept. '!H123+[4]oct.!H123+[4]nov.!H176+[4]dic.!H160</f>
        <v>80</v>
      </c>
      <c r="I123" s="160">
        <f>+[4]enero!I127+[4]feb.!I125+[4]marzo!I125+[4]abril!I124+[4]mayo!I146+[4]junio!I156+[4]julio!I159+[4]agosto!I179+'[4]sept. '!I123+[4]oct.!I123+[4]nov.!I176+[4]dic.!I160</f>
        <v>84</v>
      </c>
      <c r="J123" s="160">
        <f t="shared" si="4"/>
        <v>26124</v>
      </c>
    </row>
    <row r="124" spans="1:10" ht="20.100000000000001" customHeight="1" x14ac:dyDescent="0.2">
      <c r="A124" s="161" t="s">
        <v>226</v>
      </c>
      <c r="B124" s="160">
        <f>+[4]enero!B128+[4]feb.!B126+[4]marzo!B126+[4]abril!B125+[4]mayo!B147+[4]junio!B157+[4]julio!B160+[4]agosto!B180+'[4]sept. '!B124+[4]oct.!B124+[4]nov.!B177+[4]dic.!B161</f>
        <v>969</v>
      </c>
      <c r="C124" s="160">
        <f>+[4]enero!C128+[4]feb.!C126+[4]marzo!C126+[4]abril!C125+[4]mayo!C147+[4]junio!C157+[4]julio!C160+[4]agosto!C180+'[4]sept. '!C124+[4]oct.!C124+[4]nov.!C177+[4]dic.!C161</f>
        <v>0</v>
      </c>
      <c r="D124" s="160">
        <f>+[4]enero!D128+[4]feb.!D126+[4]marzo!D126+[4]abril!D125+[4]mayo!D147+[4]junio!D157+[4]julio!D160+[4]agosto!D180+'[4]sept. '!D124+[4]oct.!D124+[4]nov.!D177+[4]dic.!D161</f>
        <v>837</v>
      </c>
      <c r="E124" s="160">
        <f>+[4]enero!E128+[4]feb.!E126+[4]marzo!E126+[4]abril!E125+[4]mayo!E147+[4]junio!E157+[4]julio!E160+[4]agosto!E180+'[4]sept. '!E124+[4]oct.!E124+[4]nov.!E177+[4]dic.!E161</f>
        <v>31000</v>
      </c>
      <c r="F124" s="160">
        <f>+[4]enero!F128+[4]feb.!F126+[4]marzo!F126+[4]abril!F125+[4]mayo!F147+[4]junio!F157+[4]julio!F160+[4]agosto!F180+'[4]sept. '!F124+[4]oct.!F124+[4]nov.!F177+[4]dic.!F161</f>
        <v>8231</v>
      </c>
      <c r="G124" s="160">
        <f>+[4]enero!G128+[4]feb.!G126+[4]marzo!G126+[4]abril!G125+[4]mayo!G147+[4]junio!G157+[4]julio!G160+[4]agosto!G180+'[4]sept. '!G124+[4]oct.!G124+[4]nov.!G177+[4]dic.!G161</f>
        <v>2205</v>
      </c>
      <c r="H124" s="160">
        <f>+[4]enero!H128+[4]feb.!H126+[4]marzo!H126+[4]abril!H125+[4]mayo!H147+[4]junio!H157+[4]julio!H160+[4]agosto!H180+'[4]sept. '!H124+[4]oct.!H124+[4]nov.!H177+[4]dic.!H161</f>
        <v>1889</v>
      </c>
      <c r="I124" s="160">
        <f>+[4]enero!I128+[4]feb.!I126+[4]marzo!I126+[4]abril!I125+[4]mayo!I147+[4]junio!I157+[4]julio!I160+[4]agosto!I180+'[4]sept. '!I124+[4]oct.!I124+[4]nov.!I177+[4]dic.!I161</f>
        <v>61</v>
      </c>
      <c r="J124" s="160">
        <f t="shared" si="4"/>
        <v>45192</v>
      </c>
    </row>
    <row r="125" spans="1:10" ht="20.100000000000001" customHeight="1" x14ac:dyDescent="0.2">
      <c r="A125" s="161" t="s">
        <v>155</v>
      </c>
      <c r="B125" s="160">
        <f>+[4]enero!B129+[4]feb.!B127+[4]marzo!B127+[4]abril!B126+[4]mayo!B148+[4]junio!B158+[4]julio!B161+[4]agosto!B181+'[4]sept. '!B125+[4]oct.!B125+[4]nov.!B178+[4]dic.!B162</f>
        <v>116795</v>
      </c>
      <c r="C125" s="160">
        <f>+[4]enero!C129+[4]feb.!C127+[4]marzo!C127+[4]abril!C126+[4]mayo!C148+[4]junio!C158+[4]julio!C161+[4]agosto!C181+'[4]sept. '!C125+[4]oct.!C125+[4]nov.!C178+[4]dic.!C162</f>
        <v>659</v>
      </c>
      <c r="D125" s="160">
        <f>+[4]enero!D129+[4]feb.!D127+[4]marzo!D127+[4]abril!D126+[4]mayo!D148+[4]junio!D158+[4]julio!D161+[4]agosto!D181+'[4]sept. '!D125+[4]oct.!D125+[4]nov.!D178+[4]dic.!D162</f>
        <v>7767</v>
      </c>
      <c r="E125" s="160">
        <f>+[4]enero!E129+[4]feb.!E127+[4]marzo!E127+[4]abril!E126+[4]mayo!E148+[4]junio!E158+[4]julio!E161+[4]agosto!E181+'[4]sept. '!E125+[4]oct.!E125+[4]nov.!E178+[4]dic.!E162</f>
        <v>35443</v>
      </c>
      <c r="F125" s="160">
        <f>+[4]enero!F129+[4]feb.!F127+[4]marzo!F127+[4]abril!F126+[4]mayo!F148+[4]junio!F158+[4]julio!F161+[4]agosto!F181+'[4]sept. '!F125+[4]oct.!F125+[4]nov.!F178+[4]dic.!F162</f>
        <v>260928</v>
      </c>
      <c r="G125" s="160">
        <f>+[4]enero!G129+[4]feb.!G127+[4]marzo!G127+[4]abril!G126+[4]mayo!G148+[4]junio!G158+[4]julio!G161+[4]agosto!G181+'[4]sept. '!G125+[4]oct.!G125+[4]nov.!G178+[4]dic.!G162</f>
        <v>4997</v>
      </c>
      <c r="H125" s="160">
        <f>+[4]enero!H129+[4]feb.!H127+[4]marzo!H127+[4]abril!H126+[4]mayo!H148+[4]junio!H158+[4]julio!H161+[4]agosto!H181+'[4]sept. '!H125+[4]oct.!H125+[4]nov.!H178+[4]dic.!H162</f>
        <v>7976</v>
      </c>
      <c r="I125" s="160">
        <f>+[4]enero!I129+[4]feb.!I127+[4]marzo!I127+[4]abril!I126+[4]mayo!I148+[4]junio!I158+[4]julio!I161+[4]agosto!I181+'[4]sept. '!I125+[4]oct.!I125+[4]nov.!I178+[4]dic.!I162</f>
        <v>846</v>
      </c>
      <c r="J125" s="160">
        <f t="shared" si="4"/>
        <v>435411</v>
      </c>
    </row>
    <row r="126" spans="1:10" ht="20.100000000000001" customHeight="1" x14ac:dyDescent="0.2">
      <c r="A126" s="161" t="s">
        <v>156</v>
      </c>
      <c r="B126" s="160">
        <f>+[4]enero!B130+[4]feb.!B128+[4]marzo!B128+[4]abril!B127+[4]mayo!B149+[4]junio!B159+[4]julio!B162+[4]agosto!B182+'[4]sept. '!B126+[4]oct.!B126+[4]nov.!B179+[4]dic.!B163</f>
        <v>850000</v>
      </c>
      <c r="C126" s="160">
        <f>+[4]enero!C130+[4]feb.!C128+[4]marzo!C128+[4]abril!C127+[4]mayo!C149+[4]junio!C159+[4]julio!C162+[4]agosto!C182+'[4]sept. '!C126+[4]oct.!C126+[4]nov.!C179+[4]dic.!C163</f>
        <v>0</v>
      </c>
      <c r="D126" s="160">
        <f>+[4]enero!D130+[4]feb.!D128+[4]marzo!D128+[4]abril!D127+[4]mayo!D149+[4]junio!D159+[4]julio!D162+[4]agosto!D182+'[4]sept. '!D126+[4]oct.!D126+[4]nov.!D179+[4]dic.!D163</f>
        <v>476000</v>
      </c>
      <c r="E126" s="160">
        <f>+[4]enero!E130+[4]feb.!E128+[4]marzo!E128+[4]abril!E127+[4]mayo!E149+[4]junio!E159+[4]julio!E162+[4]agosto!E182+'[4]sept. '!E126+[4]oct.!E126+[4]nov.!E179+[4]dic.!E163</f>
        <v>0</v>
      </c>
      <c r="F126" s="160">
        <f>+[4]enero!F130+[4]feb.!F128+[4]marzo!F128+[4]abril!F127+[4]mayo!F149+[4]junio!F159+[4]julio!F162+[4]agosto!F182+'[4]sept. '!F126+[4]oct.!F126+[4]nov.!F179+[4]dic.!F163</f>
        <v>210000</v>
      </c>
      <c r="G126" s="160">
        <f>+[4]enero!G130+[4]feb.!G128+[4]marzo!G128+[4]abril!G127+[4]mayo!G149+[4]junio!G159+[4]julio!G162+[4]agosto!G182+'[4]sept. '!G126+[4]oct.!G126+[4]nov.!G179+[4]dic.!G163</f>
        <v>1022510</v>
      </c>
      <c r="H126" s="160">
        <f>+[4]enero!H130+[4]feb.!H128+[4]marzo!H128+[4]abril!H127+[4]mayo!H149+[4]junio!H159+[4]julio!H162+[4]agosto!H182+'[4]sept. '!H126+[4]oct.!H126+[4]nov.!H179+[4]dic.!H163</f>
        <v>1046000</v>
      </c>
      <c r="I126" s="160">
        <f>+[4]enero!I130+[4]feb.!I128+[4]marzo!I128+[4]abril!I127+[4]mayo!I149+[4]junio!I159+[4]julio!I162+[4]agosto!I182+'[4]sept. '!I126+[4]oct.!I126+[4]nov.!I179+[4]dic.!I163</f>
        <v>0</v>
      </c>
      <c r="J126" s="160">
        <f t="shared" si="4"/>
        <v>3604510</v>
      </c>
    </row>
    <row r="127" spans="1:10" ht="20.100000000000001" customHeight="1" x14ac:dyDescent="0.2">
      <c r="A127" s="161" t="s">
        <v>157</v>
      </c>
      <c r="B127" s="160">
        <f>+[4]enero!B131+[4]feb.!B129+[4]marzo!B129+[4]abril!B128+[4]mayo!B150+[4]junio!B160+[4]julio!B163+[4]agosto!B183+'[4]sept. '!B127+[4]oct.!B127+[4]nov.!B180+[4]dic.!B164</f>
        <v>166</v>
      </c>
      <c r="C127" s="160">
        <f>+[4]enero!C131+[4]feb.!C129+[4]marzo!C129+[4]abril!C128+[4]mayo!C150+[4]junio!C160+[4]julio!C163+[4]agosto!C183+'[4]sept. '!C127+[4]oct.!C127+[4]nov.!C180+[4]dic.!C164</f>
        <v>20</v>
      </c>
      <c r="D127" s="160">
        <f>+[4]enero!D131+[4]feb.!D129+[4]marzo!D129+[4]abril!D128+[4]mayo!D150+[4]junio!D160+[4]julio!D163+[4]agosto!D183+'[4]sept. '!D127+[4]oct.!D127+[4]nov.!D180+[4]dic.!D164</f>
        <v>1102</v>
      </c>
      <c r="E127" s="160">
        <f>+[4]enero!E131+[4]feb.!E129+[4]marzo!E129+[4]abril!E128+[4]mayo!E150+[4]junio!E160+[4]julio!E163+[4]agosto!E183+'[4]sept. '!E127+[4]oct.!E127+[4]nov.!E180+[4]dic.!E164</f>
        <v>410052</v>
      </c>
      <c r="F127" s="160">
        <f>+[4]enero!F131+[4]feb.!F129+[4]marzo!F129+[4]abril!F128+[4]mayo!F150+[4]junio!F160+[4]julio!F163+[4]agosto!F183+'[4]sept. '!F127+[4]oct.!F127+[4]nov.!F180+[4]dic.!F164</f>
        <v>51871</v>
      </c>
      <c r="G127" s="160">
        <f>+[4]enero!G131+[4]feb.!G129+[4]marzo!G129+[4]abril!G128+[4]mayo!G150+[4]junio!G160+[4]julio!G163+[4]agosto!G183+'[4]sept. '!G127+[4]oct.!G127+[4]nov.!G180+[4]dic.!G164</f>
        <v>23924</v>
      </c>
      <c r="H127" s="160">
        <f>+[4]enero!H131+[4]feb.!H129+[4]marzo!H129+[4]abril!H128+[4]mayo!H150+[4]junio!H160+[4]julio!H163+[4]agosto!H183+'[4]sept. '!H127+[4]oct.!H127+[4]nov.!H180+[4]dic.!H164</f>
        <v>1332</v>
      </c>
      <c r="I127" s="160">
        <f>+[4]enero!I131+[4]feb.!I129+[4]marzo!I129+[4]abril!I128+[4]mayo!I150+[4]junio!I160+[4]julio!I163+[4]agosto!I183+'[4]sept. '!I127+[4]oct.!I127+[4]nov.!I180+[4]dic.!I164</f>
        <v>168</v>
      </c>
      <c r="J127" s="160">
        <f t="shared" si="4"/>
        <v>488635</v>
      </c>
    </row>
    <row r="128" spans="1:10" ht="20.100000000000001" customHeight="1" x14ac:dyDescent="0.2">
      <c r="A128" s="161" t="s">
        <v>227</v>
      </c>
      <c r="B128" s="160">
        <f>+[4]enero!B132+[4]feb.!B130+[4]marzo!B130+[4]abril!B129+[4]mayo!B151+[4]junio!B161+[4]julio!B164+[4]agosto!B184+'[4]sept. '!B128+[4]oct.!B128+[4]nov.!B181+[4]dic.!B165</f>
        <v>455406</v>
      </c>
      <c r="C128" s="160">
        <f>+[4]enero!C132+[4]feb.!C130+[4]marzo!C130+[4]abril!C129+[4]mayo!C151+[4]junio!C161+[4]julio!C164+[4]agosto!C184+'[4]sept. '!C128+[4]oct.!C128+[4]nov.!C181+[4]dic.!C165</f>
        <v>8756</v>
      </c>
      <c r="D128" s="160">
        <f>+[4]enero!D132+[4]feb.!D130+[4]marzo!D130+[4]abril!D129+[4]mayo!D151+[4]junio!D161+[4]julio!D164+[4]agosto!D184+'[4]sept. '!D128+[4]oct.!D128+[4]nov.!D181+[4]dic.!D165</f>
        <v>55190</v>
      </c>
      <c r="E128" s="160">
        <f>+[4]enero!E132+[4]feb.!E130+[4]marzo!E130+[4]abril!E129+[4]mayo!E151+[4]junio!E161+[4]julio!E164+[4]agosto!E184+'[4]sept. '!E128+[4]oct.!E128+[4]nov.!E181+[4]dic.!E165</f>
        <v>7270</v>
      </c>
      <c r="F128" s="160">
        <f>+[4]enero!F132+[4]feb.!F130+[4]marzo!F130+[4]abril!F129+[4]mayo!F151+[4]junio!F161+[4]julio!F164+[4]agosto!F184+'[4]sept. '!F128+[4]oct.!F128+[4]nov.!F181+[4]dic.!F165</f>
        <v>31259</v>
      </c>
      <c r="G128" s="160">
        <f>+[4]enero!G132+[4]feb.!G130+[4]marzo!G130+[4]abril!G129+[4]mayo!G151+[4]junio!G161+[4]julio!G164+[4]agosto!G184+'[4]sept. '!G128+[4]oct.!G128+[4]nov.!G181+[4]dic.!G165</f>
        <v>13917</v>
      </c>
      <c r="H128" s="160">
        <f>+[4]enero!H132+[4]feb.!H130+[4]marzo!H130+[4]abril!H129+[4]mayo!H151+[4]junio!H161+[4]julio!H164+[4]agosto!H184+'[4]sept. '!H128+[4]oct.!H128+[4]nov.!H181+[4]dic.!H165</f>
        <v>18760</v>
      </c>
      <c r="I128" s="160">
        <f>+[4]enero!I132+[4]feb.!I130+[4]marzo!I130+[4]abril!I129+[4]mayo!I151+[4]junio!I161+[4]julio!I164+[4]agosto!I184+'[4]sept. '!I128+[4]oct.!I128+[4]nov.!I181+[4]dic.!I165</f>
        <v>12634</v>
      </c>
      <c r="J128" s="160">
        <f t="shared" si="4"/>
        <v>603192</v>
      </c>
    </row>
    <row r="129" spans="1:10" ht="20.100000000000001" customHeight="1" x14ac:dyDescent="0.2">
      <c r="A129" s="161" t="s">
        <v>228</v>
      </c>
      <c r="B129" s="160">
        <f>+[4]enero!B133+[4]feb.!B131+[4]marzo!B131+[4]abril!B130+[4]mayo!B152+[4]junio!B162+[4]julio!B165+[4]agosto!B185+'[4]sept. '!B129+[4]oct.!B129+[4]nov.!B182+[4]dic.!B166</f>
        <v>11581</v>
      </c>
      <c r="C129" s="160">
        <f>+[4]enero!C133+[4]feb.!C131+[4]marzo!C131+[4]abril!C130+[4]mayo!C152+[4]junio!C162+[4]julio!C165+[4]agosto!C185+'[4]sept. '!C129+[4]oct.!C129+[4]nov.!C182+[4]dic.!C166</f>
        <v>47826</v>
      </c>
      <c r="D129" s="160">
        <f>+[4]enero!D133+[4]feb.!D131+[4]marzo!D131+[4]abril!D130+[4]mayo!D152+[4]junio!D162+[4]julio!D165+[4]agosto!D185+'[4]sept. '!D129+[4]oct.!D129+[4]nov.!D182+[4]dic.!D166</f>
        <v>184</v>
      </c>
      <c r="E129" s="160">
        <f>+[4]enero!E133+[4]feb.!E131+[4]marzo!E131+[4]abril!E130+[4]mayo!E152+[4]junio!E162+[4]julio!E165+[4]agosto!E185+'[4]sept. '!E129+[4]oct.!E129+[4]nov.!E182+[4]dic.!E166</f>
        <v>1325</v>
      </c>
      <c r="F129" s="160">
        <f>+[4]enero!F133+[4]feb.!F131+[4]marzo!F131+[4]abril!F130+[4]mayo!F152+[4]junio!F162+[4]julio!F165+[4]agosto!F185+'[4]sept. '!F129+[4]oct.!F129+[4]nov.!F182+[4]dic.!F166</f>
        <v>118118</v>
      </c>
      <c r="G129" s="160">
        <f>+[4]enero!G133+[4]feb.!G131+[4]marzo!G131+[4]abril!G130+[4]mayo!G152+[4]junio!G162+[4]julio!G165+[4]agosto!G185+'[4]sept. '!G129+[4]oct.!G129+[4]nov.!G182+[4]dic.!G166</f>
        <v>1089</v>
      </c>
      <c r="H129" s="160">
        <f>+[4]enero!H133+[4]feb.!H131+[4]marzo!H131+[4]abril!H130+[4]mayo!H152+[4]junio!H162+[4]julio!H165+[4]agosto!H185+'[4]sept. '!H129+[4]oct.!H129+[4]nov.!H182+[4]dic.!H166</f>
        <v>143</v>
      </c>
      <c r="I129" s="160">
        <f>+[4]enero!I133+[4]feb.!I131+[4]marzo!I131+[4]abril!I130+[4]mayo!I152+[4]junio!I162+[4]julio!I165+[4]agosto!I185+'[4]sept. '!I129+[4]oct.!I129+[4]nov.!I182+[4]dic.!I166</f>
        <v>11802</v>
      </c>
      <c r="J129" s="160">
        <f t="shared" si="4"/>
        <v>192068</v>
      </c>
    </row>
    <row r="130" spans="1:10" ht="20.100000000000001" customHeight="1" x14ac:dyDescent="0.2">
      <c r="A130" s="161" t="s">
        <v>229</v>
      </c>
      <c r="B130" s="160">
        <f>+[4]enero!B134+[4]feb.!B132+[4]marzo!B132+[4]abril!B131+[4]mayo!B153+[4]junio!B163+[4]julio!B166+[4]agosto!B186+'[4]sept. '!B130+[4]oct.!B130+[4]nov.!B183+[4]dic.!B167</f>
        <v>27617</v>
      </c>
      <c r="C130" s="160">
        <f>+[4]enero!C134+[4]feb.!C132+[4]marzo!C132+[4]abril!C131+[4]mayo!C153+[4]junio!C163+[4]julio!C166+[4]agosto!C186+'[4]sept. '!C130+[4]oct.!C130+[4]nov.!C183+[4]dic.!C167</f>
        <v>3527</v>
      </c>
      <c r="D130" s="160">
        <f>+[4]enero!D134+[4]feb.!D132+[4]marzo!D132+[4]abril!D131+[4]mayo!D153+[4]junio!D163+[4]julio!D166+[4]agosto!D186+'[4]sept. '!D130+[4]oct.!D130+[4]nov.!D183+[4]dic.!D167</f>
        <v>76610</v>
      </c>
      <c r="E130" s="160">
        <f>+[4]enero!E134+[4]feb.!E132+[4]marzo!E132+[4]abril!E131+[4]mayo!E153+[4]junio!E163+[4]julio!E166+[4]agosto!E186+'[4]sept. '!E130+[4]oct.!E130+[4]nov.!E183+[4]dic.!E167</f>
        <v>2832</v>
      </c>
      <c r="F130" s="160">
        <f>+[4]enero!F134+[4]feb.!F132+[4]marzo!F132+[4]abril!F131+[4]mayo!F153+[4]junio!F163+[4]julio!F166+[4]agosto!F186+'[4]sept. '!F130+[4]oct.!F130+[4]nov.!F183+[4]dic.!F167</f>
        <v>4949</v>
      </c>
      <c r="G130" s="160">
        <f>+[4]enero!G134+[4]feb.!G132+[4]marzo!G132+[4]abril!G131+[4]mayo!G153+[4]junio!G163+[4]julio!G166+[4]agosto!G186+'[4]sept. '!G130+[4]oct.!G130+[4]nov.!G183+[4]dic.!G167</f>
        <v>8332</v>
      </c>
      <c r="H130" s="160">
        <f>+[4]enero!H134+[4]feb.!H132+[4]marzo!H132+[4]abril!H131+[4]mayo!H153+[4]junio!H163+[4]julio!H166+[4]agosto!H186+'[4]sept. '!H130+[4]oct.!H130+[4]nov.!H183+[4]dic.!H167</f>
        <v>12824</v>
      </c>
      <c r="I130" s="160">
        <f>+[4]enero!I134+[4]feb.!I132+[4]marzo!I132+[4]abril!I131+[4]mayo!I153+[4]junio!I163+[4]julio!I166+[4]agosto!I186+'[4]sept. '!I130+[4]oct.!I130+[4]nov.!I183+[4]dic.!I167</f>
        <v>2738</v>
      </c>
      <c r="J130" s="160">
        <f t="shared" si="4"/>
        <v>139429</v>
      </c>
    </row>
    <row r="131" spans="1:10" ht="20.100000000000001" customHeight="1" x14ac:dyDescent="0.2">
      <c r="A131" s="161" t="s">
        <v>230</v>
      </c>
      <c r="B131" s="160">
        <f>+[4]enero!B135+[4]feb.!B133+[4]marzo!B133+[4]abril!B132+[4]mayo!B154+[4]junio!B164+[4]julio!B167+[4]agosto!B187+'[4]sept. '!B131+[4]oct.!B131+[4]nov.!B184+[4]dic.!B168</f>
        <v>2721</v>
      </c>
      <c r="C131" s="160">
        <f>+[4]enero!C135+[4]feb.!C133+[4]marzo!C133+[4]abril!C132+[4]mayo!C154+[4]junio!C164+[4]julio!C167+[4]agosto!C187+'[4]sept. '!C131+[4]oct.!C131+[4]nov.!C184+[4]dic.!C168</f>
        <v>877</v>
      </c>
      <c r="D131" s="160">
        <f>+[4]enero!D135+[4]feb.!D133+[4]marzo!D133+[4]abril!D132+[4]mayo!D154+[4]junio!D164+[4]julio!D167+[4]agosto!D187+'[4]sept. '!D131+[4]oct.!D131+[4]nov.!D184+[4]dic.!D168</f>
        <v>30720</v>
      </c>
      <c r="E131" s="160">
        <f>+[4]enero!E135+[4]feb.!E133+[4]marzo!E133+[4]abril!E132+[4]mayo!E154+[4]junio!E164+[4]julio!E167+[4]agosto!E187+'[4]sept. '!E131+[4]oct.!E131+[4]nov.!E184+[4]dic.!E168</f>
        <v>0</v>
      </c>
      <c r="F131" s="160">
        <f>+[4]enero!F135+[4]feb.!F133+[4]marzo!F133+[4]abril!F132+[4]mayo!F154+[4]junio!F164+[4]julio!F167+[4]agosto!F187+'[4]sept. '!F131+[4]oct.!F131+[4]nov.!F184+[4]dic.!F168</f>
        <v>146</v>
      </c>
      <c r="G131" s="160">
        <f>+[4]enero!G135+[4]feb.!G133+[4]marzo!G133+[4]abril!G132+[4]mayo!G154+[4]junio!G164+[4]julio!G167+[4]agosto!G187+'[4]sept. '!G131+[4]oct.!G131+[4]nov.!G184+[4]dic.!G168</f>
        <v>3016</v>
      </c>
      <c r="H131" s="160">
        <f>+[4]enero!H135+[4]feb.!H133+[4]marzo!H133+[4]abril!H132+[4]mayo!H154+[4]junio!H164+[4]julio!H167+[4]agosto!H187+'[4]sept. '!H131+[4]oct.!H131+[4]nov.!H184+[4]dic.!H168</f>
        <v>10725</v>
      </c>
      <c r="I131" s="160">
        <f>+[4]enero!I135+[4]feb.!I133+[4]marzo!I133+[4]abril!I132+[4]mayo!I154+[4]junio!I164+[4]julio!I167+[4]agosto!I187+'[4]sept. '!I131+[4]oct.!I131+[4]nov.!I184+[4]dic.!I168</f>
        <v>1742</v>
      </c>
      <c r="J131" s="160">
        <f t="shared" si="4"/>
        <v>49947</v>
      </c>
    </row>
    <row r="132" spans="1:10" ht="20.100000000000001" customHeight="1" x14ac:dyDescent="0.2">
      <c r="A132" s="161" t="s">
        <v>231</v>
      </c>
      <c r="B132" s="160">
        <f>+[4]enero!B136+[4]feb.!B134+[4]marzo!B134+[4]abril!B133+[4]mayo!B155+[4]junio!B165+[4]julio!B168+[4]agosto!B188+'[4]sept. '!B132+[4]oct.!B132+[4]nov.!B185+[4]dic.!B169</f>
        <v>228236</v>
      </c>
      <c r="C132" s="160">
        <f>+[4]enero!C136+[4]feb.!C134+[4]marzo!C134+[4]abril!C133+[4]mayo!C155+[4]junio!C165+[4]julio!C168+[4]agosto!C188+'[4]sept. '!C132+[4]oct.!C132+[4]nov.!C185+[4]dic.!C169</f>
        <v>118042</v>
      </c>
      <c r="D132" s="160">
        <f>+[4]enero!D136+[4]feb.!D134+[4]marzo!D134+[4]abril!D133+[4]mayo!D155+[4]junio!D165+[4]julio!D168+[4]agosto!D188+'[4]sept. '!D132+[4]oct.!D132+[4]nov.!D185+[4]dic.!D169</f>
        <v>3031</v>
      </c>
      <c r="E132" s="160">
        <f>+[4]enero!E136+[4]feb.!E134+[4]marzo!E134+[4]abril!E133+[4]mayo!E155+[4]junio!E165+[4]julio!E168+[4]agosto!E188+'[4]sept. '!E132+[4]oct.!E132+[4]nov.!E185+[4]dic.!E169</f>
        <v>8556</v>
      </c>
      <c r="F132" s="160">
        <f>+[4]enero!F136+[4]feb.!F134+[4]marzo!F134+[4]abril!F133+[4]mayo!F155+[4]junio!F165+[4]julio!F168+[4]agosto!F188+'[4]sept. '!F132+[4]oct.!F132+[4]nov.!F185+[4]dic.!F169</f>
        <v>97936</v>
      </c>
      <c r="G132" s="160">
        <f>+[4]enero!G136+[4]feb.!G134+[4]marzo!G134+[4]abril!G133+[4]mayo!G155+[4]junio!G165+[4]julio!G168+[4]agosto!G188+'[4]sept. '!G132+[4]oct.!G132+[4]nov.!G185+[4]dic.!G169</f>
        <v>37531</v>
      </c>
      <c r="H132" s="160">
        <f>+[4]enero!H136+[4]feb.!H134+[4]marzo!H134+[4]abril!H133+[4]mayo!H155+[4]junio!H165+[4]julio!H168+[4]agosto!H188+'[4]sept. '!H132+[4]oct.!H132+[4]nov.!H185+[4]dic.!H169</f>
        <v>1779</v>
      </c>
      <c r="I132" s="160">
        <f>+[4]enero!I136+[4]feb.!I134+[4]marzo!I134+[4]abril!I133+[4]mayo!I155+[4]junio!I165+[4]julio!I168+[4]agosto!I188+'[4]sept. '!I132+[4]oct.!I132+[4]nov.!I185+[4]dic.!I169</f>
        <v>197441</v>
      </c>
      <c r="J132" s="160">
        <f t="shared" si="4"/>
        <v>692552</v>
      </c>
    </row>
    <row r="133" spans="1:10" ht="20.100000000000001" customHeight="1" x14ac:dyDescent="0.2">
      <c r="A133" s="161" t="s">
        <v>232</v>
      </c>
      <c r="B133" s="160">
        <f>+[4]enero!B137+[4]feb.!B135+[4]marzo!B135+[4]abril!B134+[4]mayo!B156+[4]junio!B166+[4]julio!B169+[4]agosto!B189+'[4]sept. '!B133+[4]oct.!B133+[4]nov.!B186+[4]dic.!B170</f>
        <v>10749</v>
      </c>
      <c r="C133" s="160">
        <f>+[4]enero!C137+[4]feb.!C135+[4]marzo!C135+[4]abril!C134+[4]mayo!C156+[4]junio!C166+[4]julio!C169+[4]agosto!C189+'[4]sept. '!C133+[4]oct.!C133+[4]nov.!C186+[4]dic.!C170</f>
        <v>23468</v>
      </c>
      <c r="D133" s="160">
        <f>+[4]enero!D137+[4]feb.!D135+[4]marzo!D135+[4]abril!D134+[4]mayo!D156+[4]junio!D166+[4]julio!D169+[4]agosto!D189+'[4]sept. '!D133+[4]oct.!D133+[4]nov.!D186+[4]dic.!D170</f>
        <v>110</v>
      </c>
      <c r="E133" s="160">
        <f>+[4]enero!E137+[4]feb.!E135+[4]marzo!E135+[4]abril!E134+[4]mayo!E156+[4]junio!E166+[4]julio!E169+[4]agosto!E189+'[4]sept. '!E133+[4]oct.!E133+[4]nov.!E186+[4]dic.!E170</f>
        <v>864</v>
      </c>
      <c r="F133" s="160">
        <f>+[4]enero!F137+[4]feb.!F135+[4]marzo!F135+[4]abril!F134+[4]mayo!F156+[4]junio!F166+[4]julio!F169+[4]agosto!F189+'[4]sept. '!F133+[4]oct.!F133+[4]nov.!F186+[4]dic.!F170</f>
        <v>6023</v>
      </c>
      <c r="G133" s="160">
        <f>+[4]enero!G137+[4]feb.!G135+[4]marzo!G135+[4]abril!G134+[4]mayo!G156+[4]junio!G166+[4]julio!G169+[4]agosto!G189+'[4]sept. '!G133+[4]oct.!G133+[4]nov.!G186+[4]dic.!G170</f>
        <v>0</v>
      </c>
      <c r="H133" s="160">
        <f>+[4]enero!H137+[4]feb.!H135+[4]marzo!H135+[4]abril!H134+[4]mayo!H156+[4]junio!H166+[4]julio!H169+[4]agosto!H189+'[4]sept. '!H133+[4]oct.!H133+[4]nov.!H186+[4]dic.!H170</f>
        <v>1</v>
      </c>
      <c r="I133" s="160">
        <f>+[4]enero!I137+[4]feb.!I135+[4]marzo!I135+[4]abril!I134+[4]mayo!I156+[4]junio!I166+[4]julio!I169+[4]agosto!I189+'[4]sept. '!I133+[4]oct.!I133+[4]nov.!I186+[4]dic.!I170</f>
        <v>1660</v>
      </c>
      <c r="J133" s="160">
        <f t="shared" si="4"/>
        <v>42875</v>
      </c>
    </row>
    <row r="134" spans="1:10" ht="20.100000000000001" customHeight="1" x14ac:dyDescent="0.2">
      <c r="A134" s="161" t="s">
        <v>233</v>
      </c>
      <c r="B134" s="160">
        <f>+[4]enero!B138+[4]feb.!B136+[4]marzo!B136+[4]abril!B135+[4]mayo!B157+[4]junio!B167+[4]julio!B170+[4]agosto!B190+'[4]sept. '!B134+[4]oct.!B134+[4]nov.!B187+[4]dic.!B171</f>
        <v>2062</v>
      </c>
      <c r="C134" s="160">
        <f>+[4]enero!C138+[4]feb.!C136+[4]marzo!C136+[4]abril!C135+[4]mayo!C157+[4]junio!C167+[4]julio!C170+[4]agosto!C190+'[4]sept. '!C134+[4]oct.!C134+[4]nov.!C187+[4]dic.!C171</f>
        <v>2067</v>
      </c>
      <c r="D134" s="160">
        <f>+[4]enero!D138+[4]feb.!D136+[4]marzo!D136+[4]abril!D135+[4]mayo!D157+[4]junio!D167+[4]julio!D170+[4]agosto!D190+'[4]sept. '!D134+[4]oct.!D134+[4]nov.!D187+[4]dic.!D171</f>
        <v>0</v>
      </c>
      <c r="E134" s="160">
        <f>+[4]enero!E138+[4]feb.!E136+[4]marzo!E136+[4]abril!E135+[4]mayo!E157+[4]junio!E167+[4]julio!E170+[4]agosto!E190+'[4]sept. '!E134+[4]oct.!E134+[4]nov.!E187+[4]dic.!E171</f>
        <v>96</v>
      </c>
      <c r="F134" s="160">
        <f>+[4]enero!F138+[4]feb.!F136+[4]marzo!F136+[4]abril!F135+[4]mayo!F157+[4]junio!F167+[4]julio!F170+[4]agosto!F190+'[4]sept. '!F134+[4]oct.!F134+[4]nov.!F187+[4]dic.!F171</f>
        <v>17780</v>
      </c>
      <c r="G134" s="160">
        <f>+[4]enero!G138+[4]feb.!G136+[4]marzo!G136+[4]abril!G135+[4]mayo!G157+[4]junio!G167+[4]julio!G170+[4]agosto!G190+'[4]sept. '!G134+[4]oct.!G134+[4]nov.!G187+[4]dic.!G171</f>
        <v>17615</v>
      </c>
      <c r="H134" s="160">
        <f>+[4]enero!H138+[4]feb.!H136+[4]marzo!H136+[4]abril!H135+[4]mayo!H157+[4]junio!H167+[4]julio!H170+[4]agosto!H190+'[4]sept. '!H134+[4]oct.!H134+[4]nov.!H187+[4]dic.!H171</f>
        <v>0</v>
      </c>
      <c r="I134" s="160">
        <f>+[4]enero!I138+[4]feb.!I136+[4]marzo!I136+[4]abril!I135+[4]mayo!I157+[4]junio!I167+[4]julio!I170+[4]agosto!I190+'[4]sept. '!I134+[4]oct.!I134+[4]nov.!I187+[4]dic.!I171</f>
        <v>5781</v>
      </c>
      <c r="J134" s="160">
        <f t="shared" si="4"/>
        <v>45401</v>
      </c>
    </row>
    <row r="135" spans="1:10" ht="20.100000000000001" customHeight="1" x14ac:dyDescent="0.2">
      <c r="A135" s="161" t="s">
        <v>234</v>
      </c>
      <c r="B135" s="160">
        <f>+[4]enero!B139+[4]feb.!B137+[4]marzo!B137+[4]abril!B136+[4]mayo!B158+[4]junio!B168+[4]julio!B171+[4]agosto!B191+'[4]sept. '!B135+[4]oct.!B135+[4]nov.!B188+[4]dic.!B172</f>
        <v>1741132</v>
      </c>
      <c r="C135" s="160">
        <f>+[4]enero!C139+[4]feb.!C137+[4]marzo!C137+[4]abril!C136+[4]mayo!C158+[4]junio!C168+[4]julio!C171+[4]agosto!C191+'[4]sept. '!C135+[4]oct.!C135+[4]nov.!C188+[4]dic.!C172</f>
        <v>494420</v>
      </c>
      <c r="D135" s="160">
        <f>+[4]enero!D139+[4]feb.!D137+[4]marzo!D137+[4]abril!D136+[4]mayo!D158+[4]junio!D168+[4]julio!D171+[4]agosto!D191+'[4]sept. '!D135+[4]oct.!D135+[4]nov.!D188+[4]dic.!D172</f>
        <v>10088421</v>
      </c>
      <c r="E135" s="160">
        <f>+[4]enero!E139+[4]feb.!E137+[4]marzo!E137+[4]abril!E136+[4]mayo!E158+[4]junio!E168+[4]julio!E171+[4]agosto!E191+'[4]sept. '!E135+[4]oct.!E135+[4]nov.!E188+[4]dic.!E172</f>
        <v>226666</v>
      </c>
      <c r="F135" s="160">
        <f>+[4]enero!F139+[4]feb.!F137+[4]marzo!F137+[4]abril!F136+[4]mayo!F158+[4]junio!F168+[4]julio!F171+[4]agosto!F191+'[4]sept. '!F135+[4]oct.!F135+[4]nov.!F188+[4]dic.!F172</f>
        <v>1573696</v>
      </c>
      <c r="G135" s="160">
        <f>+[4]enero!G139+[4]feb.!G137+[4]marzo!G137+[4]abril!G136+[4]mayo!G158+[4]junio!G168+[4]julio!G171+[4]agosto!G191+'[4]sept. '!G135+[4]oct.!G135+[4]nov.!G188+[4]dic.!G172</f>
        <v>5171599</v>
      </c>
      <c r="H135" s="160">
        <f>+[4]enero!H139+[4]feb.!H137+[4]marzo!H137+[4]abril!H136+[4]mayo!H158+[4]junio!H168+[4]julio!H171+[4]agosto!H191+'[4]sept. '!H135+[4]oct.!H135+[4]nov.!H188+[4]dic.!H172</f>
        <v>1486911</v>
      </c>
      <c r="I135" s="160">
        <f>+[4]enero!I139+[4]feb.!I137+[4]marzo!I137+[4]abril!I136+[4]mayo!I158+[4]junio!I168+[4]julio!I171+[4]agosto!I191+'[4]sept. '!I135+[4]oct.!I135+[4]nov.!I188+[4]dic.!I172</f>
        <v>240509</v>
      </c>
      <c r="J135" s="160">
        <f t="shared" si="4"/>
        <v>21023354</v>
      </c>
    </row>
    <row r="136" spans="1:10" ht="20.100000000000001" customHeight="1" x14ac:dyDescent="0.2">
      <c r="A136" s="161" t="s">
        <v>235</v>
      </c>
      <c r="B136" s="160">
        <f>+[4]enero!B140+[4]feb.!B138+[4]marzo!B138+[4]abril!B137+[4]mayo!B159+[4]junio!B169+[4]julio!B172+[4]agosto!B192+'[4]sept. '!B136+[4]oct.!B136+[4]nov.!B189+[4]dic.!B173</f>
        <v>299619</v>
      </c>
      <c r="C136" s="160">
        <f>+[4]enero!C140+[4]feb.!C138+[4]marzo!C138+[4]abril!C137+[4]mayo!C159+[4]junio!C169+[4]julio!C172+[4]agosto!C192+'[4]sept. '!C136+[4]oct.!C136+[4]nov.!C189+[4]dic.!C173</f>
        <v>214281</v>
      </c>
      <c r="D136" s="160">
        <f>+[4]enero!D140+[4]feb.!D138+[4]marzo!D138+[4]abril!D137+[4]mayo!D159+[4]junio!D169+[4]julio!D172+[4]agosto!D192+'[4]sept. '!D136+[4]oct.!D136+[4]nov.!D189+[4]dic.!D173</f>
        <v>50157</v>
      </c>
      <c r="E136" s="160">
        <f>+[4]enero!E140+[4]feb.!E138+[4]marzo!E138+[4]abril!E137+[4]mayo!E159+[4]junio!E169+[4]julio!E172+[4]agosto!E192+'[4]sept. '!E136+[4]oct.!E136+[4]nov.!E189+[4]dic.!E173</f>
        <v>141847</v>
      </c>
      <c r="F136" s="160">
        <f>+[4]enero!F140+[4]feb.!F138+[4]marzo!F138+[4]abril!F137+[4]mayo!F159+[4]junio!F169+[4]julio!F172+[4]agosto!F192+'[4]sept. '!F136+[4]oct.!F136+[4]nov.!F189+[4]dic.!F173</f>
        <v>73804</v>
      </c>
      <c r="G136" s="160">
        <f>+[4]enero!G140+[4]feb.!G138+[4]marzo!G138+[4]abril!G137+[4]mayo!G159+[4]junio!G169+[4]julio!G172+[4]agosto!G192+'[4]sept. '!G136+[4]oct.!G136+[4]nov.!G189+[4]dic.!G173</f>
        <v>352000</v>
      </c>
      <c r="H136" s="160">
        <f>+[4]enero!H140+[4]feb.!H138+[4]marzo!H138+[4]abril!H137+[4]mayo!H159+[4]junio!H169+[4]julio!H172+[4]agosto!H192+'[4]sept. '!H136+[4]oct.!H136+[4]nov.!H189+[4]dic.!H173</f>
        <v>100735</v>
      </c>
      <c r="I136" s="160">
        <f>+[4]enero!I140+[4]feb.!I138+[4]marzo!I138+[4]abril!I137+[4]mayo!I159+[4]junio!I169+[4]julio!I172+[4]agosto!I192+'[4]sept. '!I136+[4]oct.!I136+[4]nov.!I189+[4]dic.!I173</f>
        <v>61129</v>
      </c>
      <c r="J136" s="160">
        <f t="shared" si="4"/>
        <v>1293572</v>
      </c>
    </row>
    <row r="137" spans="1:10" ht="20.100000000000001" customHeight="1" x14ac:dyDescent="0.2">
      <c r="A137" s="172" t="s">
        <v>206</v>
      </c>
      <c r="B137" s="160">
        <f>+[4]enero!B141+[4]feb.!B139+[4]marzo!B139+[4]abril!B138+[4]mayo!B160+[4]junio!B170+[4]julio!B173+[4]agosto!B193+'[4]sept. '!B137+[4]oct.!B137+[4]nov.!B190+[4]dic.!B174</f>
        <v>0</v>
      </c>
      <c r="C137" s="160">
        <f>+[4]enero!C141+[4]feb.!C139+[4]marzo!C139+[4]abril!C138+[4]mayo!C160+[4]junio!C170+[4]julio!C173+[4]agosto!C193+'[4]sept. '!C137+[4]oct.!C137+[4]nov.!C190+[4]dic.!C174</f>
        <v>0</v>
      </c>
      <c r="D137" s="160">
        <f>+[4]enero!D141+[4]feb.!D139+[4]marzo!D139+[4]abril!D138+[4]mayo!D160+[4]junio!D170+[4]julio!D173+[4]agosto!D193+'[4]sept. '!D137+[4]oct.!D137+[4]nov.!D190+[4]dic.!D174</f>
        <v>0</v>
      </c>
      <c r="E137" s="160">
        <f>+[4]enero!E141+[4]feb.!E139+[4]marzo!E139+[4]abril!E138+[4]mayo!E160+[4]junio!E170+[4]julio!E173+[4]agosto!E193+'[4]sept. '!E137+[4]oct.!E137+[4]nov.!E190+[4]dic.!E174</f>
        <v>0</v>
      </c>
      <c r="F137" s="160">
        <f>+[4]enero!F141+[4]feb.!F139+[4]marzo!F139+[4]abril!F138+[4]mayo!F160+[4]junio!F170+[4]julio!F173+[4]agosto!F193+'[4]sept. '!F137+[4]oct.!F137+[4]nov.!F190+[4]dic.!F174</f>
        <v>0</v>
      </c>
      <c r="G137" s="160">
        <f>+[4]enero!G141+[4]feb.!G139+[4]marzo!G139+[4]abril!G138+[4]mayo!G160+[4]junio!G170+[4]julio!G173+[4]agosto!G193+'[4]sept. '!G137+[4]oct.!G137+[4]nov.!G190+[4]dic.!G174</f>
        <v>0</v>
      </c>
      <c r="H137" s="160">
        <f>+[4]enero!H141+[4]feb.!H139+[4]marzo!H139+[4]abril!H138+[4]mayo!H160+[4]junio!H170+[4]julio!H173+[4]agosto!H193+'[4]sept. '!H137+[4]oct.!H137+[4]nov.!H190+[4]dic.!H174</f>
        <v>0</v>
      </c>
      <c r="I137" s="160">
        <f>+[4]enero!I141+[4]feb.!I139+[4]marzo!I139+[4]abril!I138+[4]mayo!I160+[4]junio!I170+[4]julio!I173+[4]agosto!I193+'[4]sept. '!I137+[4]oct.!I137+[4]nov.!I190+[4]dic.!I174</f>
        <v>0</v>
      </c>
      <c r="J137" s="160">
        <f t="shared" si="4"/>
        <v>0</v>
      </c>
    </row>
    <row r="138" spans="1:10" x14ac:dyDescent="0.2">
      <c r="A138" s="185" t="s">
        <v>167</v>
      </c>
      <c r="B138" s="186"/>
      <c r="C138" s="186"/>
      <c r="D138" s="186"/>
      <c r="E138" s="156"/>
      <c r="F138" s="156"/>
      <c r="G138" s="156"/>
      <c r="H138" s="156"/>
      <c r="I138" s="156"/>
      <c r="J138" s="156"/>
    </row>
    <row r="139" spans="1:10" x14ac:dyDescent="0.2">
      <c r="A139" s="187" t="s">
        <v>183</v>
      </c>
      <c r="B139" s="186"/>
      <c r="C139" s="186"/>
      <c r="D139" s="186"/>
      <c r="E139" s="156"/>
      <c r="F139" s="156"/>
      <c r="G139" s="156"/>
      <c r="H139" s="156"/>
      <c r="I139" s="156"/>
      <c r="J139" s="156"/>
    </row>
    <row r="140" spans="1:10" x14ac:dyDescent="0.2">
      <c r="A140" s="187" t="s">
        <v>184</v>
      </c>
      <c r="B140" s="186"/>
      <c r="C140" s="186"/>
      <c r="D140" s="186"/>
      <c r="E140" s="156"/>
      <c r="F140" s="156"/>
      <c r="G140" s="156"/>
      <c r="H140" s="156"/>
      <c r="I140" s="156"/>
      <c r="J140" s="156"/>
    </row>
    <row r="141" spans="1:10" x14ac:dyDescent="0.2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</row>
    <row r="142" spans="1:10" x14ac:dyDescent="0.2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</row>
    <row r="143" spans="1:10" x14ac:dyDescent="0.2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</row>
    <row r="144" spans="1:10" x14ac:dyDescent="0.2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</row>
    <row r="145" spans="1:10" x14ac:dyDescent="0.2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</row>
    <row r="146" spans="1:10" x14ac:dyDescent="0.2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</row>
    <row r="147" spans="1:10" x14ac:dyDescent="0.2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</row>
    <row r="148" spans="1:10" x14ac:dyDescent="0.2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1:10" x14ac:dyDescent="0.2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1:10" x14ac:dyDescent="0.2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</row>
    <row r="151" spans="1:10" x14ac:dyDescent="0.2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</row>
    <row r="152" spans="1:10" x14ac:dyDescent="0.2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</row>
    <row r="153" spans="1:10" x14ac:dyDescent="0.2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</row>
    <row r="154" spans="1:10" x14ac:dyDescent="0.2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</row>
    <row r="155" spans="1:10" x14ac:dyDescent="0.2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</row>
    <row r="156" spans="1:10" x14ac:dyDescent="0.2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</row>
    <row r="157" spans="1:10" x14ac:dyDescent="0.2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</row>
    <row r="158" spans="1:10" x14ac:dyDescent="0.2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</row>
    <row r="159" spans="1:10" x14ac:dyDescent="0.2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</row>
    <row r="160" spans="1:10" x14ac:dyDescent="0.2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</row>
    <row r="161" spans="1:10" x14ac:dyDescent="0.2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</row>
    <row r="162" spans="1:10" x14ac:dyDescent="0.2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</row>
    <row r="163" spans="1:10" x14ac:dyDescent="0.2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</row>
    <row r="164" spans="1:10" x14ac:dyDescent="0.2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</row>
    <row r="165" spans="1:10" x14ac:dyDescent="0.2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</row>
    <row r="166" spans="1:10" x14ac:dyDescent="0.2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</row>
    <row r="167" spans="1:10" x14ac:dyDescent="0.2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</row>
    <row r="168" spans="1:10" x14ac:dyDescent="0.2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</row>
    <row r="169" spans="1:10" x14ac:dyDescent="0.2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1:10" x14ac:dyDescent="0.2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1:10" x14ac:dyDescent="0.2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</row>
    <row r="172" spans="1:10" x14ac:dyDescent="0.2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</row>
    <row r="173" spans="1:10" x14ac:dyDescent="0.2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</row>
    <row r="174" spans="1:10" x14ac:dyDescent="0.2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</row>
    <row r="175" spans="1:10" x14ac:dyDescent="0.2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</row>
    <row r="176" spans="1:10" x14ac:dyDescent="0.2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</row>
    <row r="177" spans="1:10" x14ac:dyDescent="0.2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</row>
    <row r="178" spans="1:10" x14ac:dyDescent="0.2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</row>
    <row r="179" spans="1:10" x14ac:dyDescent="0.2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</row>
    <row r="180" spans="1:10" x14ac:dyDescent="0.2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</row>
    <row r="181" spans="1:10" x14ac:dyDescent="0.2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</row>
    <row r="182" spans="1:10" x14ac:dyDescent="0.2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</row>
    <row r="183" spans="1:10" x14ac:dyDescent="0.2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</row>
  </sheetData>
  <mergeCells count="6">
    <mergeCell ref="A100:J100"/>
    <mergeCell ref="A6:J6"/>
    <mergeCell ref="A7:J7"/>
    <mergeCell ref="A52:J52"/>
    <mergeCell ref="A53:J53"/>
    <mergeCell ref="A99:J9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29BF4-447F-4CF8-A475-CA873E23DBAF}">
  <dimension ref="A1:S173"/>
  <sheetViews>
    <sheetView workbookViewId="0">
      <selection activeCell="L6" sqref="L6"/>
    </sheetView>
  </sheetViews>
  <sheetFormatPr baseColWidth="10" defaultRowHeight="12.75" x14ac:dyDescent="0.2"/>
  <cols>
    <col min="1" max="1" width="15.7109375" style="183" customWidth="1"/>
    <col min="2" max="2" width="12.7109375" style="183" customWidth="1"/>
    <col min="3" max="3" width="13.85546875" style="183" customWidth="1"/>
    <col min="4" max="4" width="14.28515625" style="183" customWidth="1"/>
    <col min="5" max="5" width="15.28515625" style="183" customWidth="1"/>
    <col min="6" max="6" width="13.42578125" style="183" customWidth="1"/>
    <col min="7" max="7" width="13.85546875" style="183" customWidth="1"/>
    <col min="8" max="8" width="12.140625" style="183" customWidth="1"/>
    <col min="9" max="9" width="13.28515625" style="183" bestFit="1" customWidth="1"/>
    <col min="10" max="10" width="14.7109375" style="183" customWidth="1"/>
    <col min="11" max="19" width="11.42578125" style="156"/>
    <col min="20" max="256" width="11.42578125" style="183"/>
    <col min="257" max="257" width="17.85546875" style="183" customWidth="1"/>
    <col min="258" max="258" width="14.28515625" style="183" customWidth="1"/>
    <col min="259" max="259" width="14.85546875" style="183" customWidth="1"/>
    <col min="260" max="260" width="15.42578125" style="183" customWidth="1"/>
    <col min="261" max="261" width="15.5703125" style="183" customWidth="1"/>
    <col min="262" max="262" width="13.42578125" style="183" customWidth="1"/>
    <col min="263" max="263" width="13.5703125" style="183" customWidth="1"/>
    <col min="264" max="264" width="13.42578125" style="183" customWidth="1"/>
    <col min="265" max="265" width="13.28515625" style="183" bestFit="1" customWidth="1"/>
    <col min="266" max="266" width="16" style="183" customWidth="1"/>
    <col min="267" max="512" width="11.42578125" style="183"/>
    <col min="513" max="513" width="17.85546875" style="183" customWidth="1"/>
    <col min="514" max="514" width="14.28515625" style="183" customWidth="1"/>
    <col min="515" max="515" width="14.85546875" style="183" customWidth="1"/>
    <col min="516" max="516" width="15.42578125" style="183" customWidth="1"/>
    <col min="517" max="517" width="15.5703125" style="183" customWidth="1"/>
    <col min="518" max="518" width="13.42578125" style="183" customWidth="1"/>
    <col min="519" max="519" width="13.5703125" style="183" customWidth="1"/>
    <col min="520" max="520" width="13.42578125" style="183" customWidth="1"/>
    <col min="521" max="521" width="13.28515625" style="183" bestFit="1" customWidth="1"/>
    <col min="522" max="522" width="16" style="183" customWidth="1"/>
    <col min="523" max="768" width="11.42578125" style="183"/>
    <col min="769" max="769" width="17.85546875" style="183" customWidth="1"/>
    <col min="770" max="770" width="14.28515625" style="183" customWidth="1"/>
    <col min="771" max="771" width="14.85546875" style="183" customWidth="1"/>
    <col min="772" max="772" width="15.42578125" style="183" customWidth="1"/>
    <col min="773" max="773" width="15.5703125" style="183" customWidth="1"/>
    <col min="774" max="774" width="13.42578125" style="183" customWidth="1"/>
    <col min="775" max="775" width="13.5703125" style="183" customWidth="1"/>
    <col min="776" max="776" width="13.42578125" style="183" customWidth="1"/>
    <col min="777" max="777" width="13.28515625" style="183" bestFit="1" customWidth="1"/>
    <col min="778" max="778" width="16" style="183" customWidth="1"/>
    <col min="779" max="1024" width="11.42578125" style="183"/>
    <col min="1025" max="1025" width="17.85546875" style="183" customWidth="1"/>
    <col min="1026" max="1026" width="14.28515625" style="183" customWidth="1"/>
    <col min="1027" max="1027" width="14.85546875" style="183" customWidth="1"/>
    <col min="1028" max="1028" width="15.42578125" style="183" customWidth="1"/>
    <col min="1029" max="1029" width="15.5703125" style="183" customWidth="1"/>
    <col min="1030" max="1030" width="13.42578125" style="183" customWidth="1"/>
    <col min="1031" max="1031" width="13.5703125" style="183" customWidth="1"/>
    <col min="1032" max="1032" width="13.42578125" style="183" customWidth="1"/>
    <col min="1033" max="1033" width="13.28515625" style="183" bestFit="1" customWidth="1"/>
    <col min="1034" max="1034" width="16" style="183" customWidth="1"/>
    <col min="1035" max="1280" width="11.42578125" style="183"/>
    <col min="1281" max="1281" width="17.85546875" style="183" customWidth="1"/>
    <col min="1282" max="1282" width="14.28515625" style="183" customWidth="1"/>
    <col min="1283" max="1283" width="14.85546875" style="183" customWidth="1"/>
    <col min="1284" max="1284" width="15.42578125" style="183" customWidth="1"/>
    <col min="1285" max="1285" width="15.5703125" style="183" customWidth="1"/>
    <col min="1286" max="1286" width="13.42578125" style="183" customWidth="1"/>
    <col min="1287" max="1287" width="13.5703125" style="183" customWidth="1"/>
    <col min="1288" max="1288" width="13.42578125" style="183" customWidth="1"/>
    <col min="1289" max="1289" width="13.28515625" style="183" bestFit="1" customWidth="1"/>
    <col min="1290" max="1290" width="16" style="183" customWidth="1"/>
    <col min="1291" max="1536" width="11.42578125" style="183"/>
    <col min="1537" max="1537" width="17.85546875" style="183" customWidth="1"/>
    <col min="1538" max="1538" width="14.28515625" style="183" customWidth="1"/>
    <col min="1539" max="1539" width="14.85546875" style="183" customWidth="1"/>
    <col min="1540" max="1540" width="15.42578125" style="183" customWidth="1"/>
    <col min="1541" max="1541" width="15.5703125" style="183" customWidth="1"/>
    <col min="1542" max="1542" width="13.42578125" style="183" customWidth="1"/>
    <col min="1543" max="1543" width="13.5703125" style="183" customWidth="1"/>
    <col min="1544" max="1544" width="13.42578125" style="183" customWidth="1"/>
    <col min="1545" max="1545" width="13.28515625" style="183" bestFit="1" customWidth="1"/>
    <col min="1546" max="1546" width="16" style="183" customWidth="1"/>
    <col min="1547" max="1792" width="11.42578125" style="183"/>
    <col min="1793" max="1793" width="17.85546875" style="183" customWidth="1"/>
    <col min="1794" max="1794" width="14.28515625" style="183" customWidth="1"/>
    <col min="1795" max="1795" width="14.85546875" style="183" customWidth="1"/>
    <col min="1796" max="1796" width="15.42578125" style="183" customWidth="1"/>
    <col min="1797" max="1797" width="15.5703125" style="183" customWidth="1"/>
    <col min="1798" max="1798" width="13.42578125" style="183" customWidth="1"/>
    <col min="1799" max="1799" width="13.5703125" style="183" customWidth="1"/>
    <col min="1800" max="1800" width="13.42578125" style="183" customWidth="1"/>
    <col min="1801" max="1801" width="13.28515625" style="183" bestFit="1" customWidth="1"/>
    <col min="1802" max="1802" width="16" style="183" customWidth="1"/>
    <col min="1803" max="2048" width="11.42578125" style="183"/>
    <col min="2049" max="2049" width="17.85546875" style="183" customWidth="1"/>
    <col min="2050" max="2050" width="14.28515625" style="183" customWidth="1"/>
    <col min="2051" max="2051" width="14.85546875" style="183" customWidth="1"/>
    <col min="2052" max="2052" width="15.42578125" style="183" customWidth="1"/>
    <col min="2053" max="2053" width="15.5703125" style="183" customWidth="1"/>
    <col min="2054" max="2054" width="13.42578125" style="183" customWidth="1"/>
    <col min="2055" max="2055" width="13.5703125" style="183" customWidth="1"/>
    <col min="2056" max="2056" width="13.42578125" style="183" customWidth="1"/>
    <col min="2057" max="2057" width="13.28515625" style="183" bestFit="1" customWidth="1"/>
    <col min="2058" max="2058" width="16" style="183" customWidth="1"/>
    <col min="2059" max="2304" width="11.42578125" style="183"/>
    <col min="2305" max="2305" width="17.85546875" style="183" customWidth="1"/>
    <col min="2306" max="2306" width="14.28515625" style="183" customWidth="1"/>
    <col min="2307" max="2307" width="14.85546875" style="183" customWidth="1"/>
    <col min="2308" max="2308" width="15.42578125" style="183" customWidth="1"/>
    <col min="2309" max="2309" width="15.5703125" style="183" customWidth="1"/>
    <col min="2310" max="2310" width="13.42578125" style="183" customWidth="1"/>
    <col min="2311" max="2311" width="13.5703125" style="183" customWidth="1"/>
    <col min="2312" max="2312" width="13.42578125" style="183" customWidth="1"/>
    <col min="2313" max="2313" width="13.28515625" style="183" bestFit="1" customWidth="1"/>
    <col min="2314" max="2314" width="16" style="183" customWidth="1"/>
    <col min="2315" max="2560" width="11.42578125" style="183"/>
    <col min="2561" max="2561" width="17.85546875" style="183" customWidth="1"/>
    <col min="2562" max="2562" width="14.28515625" style="183" customWidth="1"/>
    <col min="2563" max="2563" width="14.85546875" style="183" customWidth="1"/>
    <col min="2564" max="2564" width="15.42578125" style="183" customWidth="1"/>
    <col min="2565" max="2565" width="15.5703125" style="183" customWidth="1"/>
    <col min="2566" max="2566" width="13.42578125" style="183" customWidth="1"/>
    <col min="2567" max="2567" width="13.5703125" style="183" customWidth="1"/>
    <col min="2568" max="2568" width="13.42578125" style="183" customWidth="1"/>
    <col min="2569" max="2569" width="13.28515625" style="183" bestFit="1" customWidth="1"/>
    <col min="2570" max="2570" width="16" style="183" customWidth="1"/>
    <col min="2571" max="2816" width="11.42578125" style="183"/>
    <col min="2817" max="2817" width="17.85546875" style="183" customWidth="1"/>
    <col min="2818" max="2818" width="14.28515625" style="183" customWidth="1"/>
    <col min="2819" max="2819" width="14.85546875" style="183" customWidth="1"/>
    <col min="2820" max="2820" width="15.42578125" style="183" customWidth="1"/>
    <col min="2821" max="2821" width="15.5703125" style="183" customWidth="1"/>
    <col min="2822" max="2822" width="13.42578125" style="183" customWidth="1"/>
    <col min="2823" max="2823" width="13.5703125" style="183" customWidth="1"/>
    <col min="2824" max="2824" width="13.42578125" style="183" customWidth="1"/>
    <col min="2825" max="2825" width="13.28515625" style="183" bestFit="1" customWidth="1"/>
    <col min="2826" max="2826" width="16" style="183" customWidth="1"/>
    <col min="2827" max="3072" width="11.42578125" style="183"/>
    <col min="3073" max="3073" width="17.85546875" style="183" customWidth="1"/>
    <col min="3074" max="3074" width="14.28515625" style="183" customWidth="1"/>
    <col min="3075" max="3075" width="14.85546875" style="183" customWidth="1"/>
    <col min="3076" max="3076" width="15.42578125" style="183" customWidth="1"/>
    <col min="3077" max="3077" width="15.5703125" style="183" customWidth="1"/>
    <col min="3078" max="3078" width="13.42578125" style="183" customWidth="1"/>
    <col min="3079" max="3079" width="13.5703125" style="183" customWidth="1"/>
    <col min="3080" max="3080" width="13.42578125" style="183" customWidth="1"/>
    <col min="3081" max="3081" width="13.28515625" style="183" bestFit="1" customWidth="1"/>
    <col min="3082" max="3082" width="16" style="183" customWidth="1"/>
    <col min="3083" max="3328" width="11.42578125" style="183"/>
    <col min="3329" max="3329" width="17.85546875" style="183" customWidth="1"/>
    <col min="3330" max="3330" width="14.28515625" style="183" customWidth="1"/>
    <col min="3331" max="3331" width="14.85546875" style="183" customWidth="1"/>
    <col min="3332" max="3332" width="15.42578125" style="183" customWidth="1"/>
    <col min="3333" max="3333" width="15.5703125" style="183" customWidth="1"/>
    <col min="3334" max="3334" width="13.42578125" style="183" customWidth="1"/>
    <col min="3335" max="3335" width="13.5703125" style="183" customWidth="1"/>
    <col min="3336" max="3336" width="13.42578125" style="183" customWidth="1"/>
    <col min="3337" max="3337" width="13.28515625" style="183" bestFit="1" customWidth="1"/>
    <col min="3338" max="3338" width="16" style="183" customWidth="1"/>
    <col min="3339" max="3584" width="11.42578125" style="183"/>
    <col min="3585" max="3585" width="17.85546875" style="183" customWidth="1"/>
    <col min="3586" max="3586" width="14.28515625" style="183" customWidth="1"/>
    <col min="3587" max="3587" width="14.85546875" style="183" customWidth="1"/>
    <col min="3588" max="3588" width="15.42578125" style="183" customWidth="1"/>
    <col min="3589" max="3589" width="15.5703125" style="183" customWidth="1"/>
    <col min="3590" max="3590" width="13.42578125" style="183" customWidth="1"/>
    <col min="3591" max="3591" width="13.5703125" style="183" customWidth="1"/>
    <col min="3592" max="3592" width="13.42578125" style="183" customWidth="1"/>
    <col min="3593" max="3593" width="13.28515625" style="183" bestFit="1" customWidth="1"/>
    <col min="3594" max="3594" width="16" style="183" customWidth="1"/>
    <col min="3595" max="3840" width="11.42578125" style="183"/>
    <col min="3841" max="3841" width="17.85546875" style="183" customWidth="1"/>
    <col min="3842" max="3842" width="14.28515625" style="183" customWidth="1"/>
    <col min="3843" max="3843" width="14.85546875" style="183" customWidth="1"/>
    <col min="3844" max="3844" width="15.42578125" style="183" customWidth="1"/>
    <col min="3845" max="3845" width="15.5703125" style="183" customWidth="1"/>
    <col min="3846" max="3846" width="13.42578125" style="183" customWidth="1"/>
    <col min="3847" max="3847" width="13.5703125" style="183" customWidth="1"/>
    <col min="3848" max="3848" width="13.42578125" style="183" customWidth="1"/>
    <col min="3849" max="3849" width="13.28515625" style="183" bestFit="1" customWidth="1"/>
    <col min="3850" max="3850" width="16" style="183" customWidth="1"/>
    <col min="3851" max="4096" width="11.42578125" style="183"/>
    <col min="4097" max="4097" width="17.85546875" style="183" customWidth="1"/>
    <col min="4098" max="4098" width="14.28515625" style="183" customWidth="1"/>
    <col min="4099" max="4099" width="14.85546875" style="183" customWidth="1"/>
    <col min="4100" max="4100" width="15.42578125" style="183" customWidth="1"/>
    <col min="4101" max="4101" width="15.5703125" style="183" customWidth="1"/>
    <col min="4102" max="4102" width="13.42578125" style="183" customWidth="1"/>
    <col min="4103" max="4103" width="13.5703125" style="183" customWidth="1"/>
    <col min="4104" max="4104" width="13.42578125" style="183" customWidth="1"/>
    <col min="4105" max="4105" width="13.28515625" style="183" bestFit="1" customWidth="1"/>
    <col min="4106" max="4106" width="16" style="183" customWidth="1"/>
    <col min="4107" max="4352" width="11.42578125" style="183"/>
    <col min="4353" max="4353" width="17.85546875" style="183" customWidth="1"/>
    <col min="4354" max="4354" width="14.28515625" style="183" customWidth="1"/>
    <col min="4355" max="4355" width="14.85546875" style="183" customWidth="1"/>
    <col min="4356" max="4356" width="15.42578125" style="183" customWidth="1"/>
    <col min="4357" max="4357" width="15.5703125" style="183" customWidth="1"/>
    <col min="4358" max="4358" width="13.42578125" style="183" customWidth="1"/>
    <col min="4359" max="4359" width="13.5703125" style="183" customWidth="1"/>
    <col min="4360" max="4360" width="13.42578125" style="183" customWidth="1"/>
    <col min="4361" max="4361" width="13.28515625" style="183" bestFit="1" customWidth="1"/>
    <col min="4362" max="4362" width="16" style="183" customWidth="1"/>
    <col min="4363" max="4608" width="11.42578125" style="183"/>
    <col min="4609" max="4609" width="17.85546875" style="183" customWidth="1"/>
    <col min="4610" max="4610" width="14.28515625" style="183" customWidth="1"/>
    <col min="4611" max="4611" width="14.85546875" style="183" customWidth="1"/>
    <col min="4612" max="4612" width="15.42578125" style="183" customWidth="1"/>
    <col min="4613" max="4613" width="15.5703125" style="183" customWidth="1"/>
    <col min="4614" max="4614" width="13.42578125" style="183" customWidth="1"/>
    <col min="4615" max="4615" width="13.5703125" style="183" customWidth="1"/>
    <col min="4616" max="4616" width="13.42578125" style="183" customWidth="1"/>
    <col min="4617" max="4617" width="13.28515625" style="183" bestFit="1" customWidth="1"/>
    <col min="4618" max="4618" width="16" style="183" customWidth="1"/>
    <col min="4619" max="4864" width="11.42578125" style="183"/>
    <col min="4865" max="4865" width="17.85546875" style="183" customWidth="1"/>
    <col min="4866" max="4866" width="14.28515625" style="183" customWidth="1"/>
    <col min="4867" max="4867" width="14.85546875" style="183" customWidth="1"/>
    <col min="4868" max="4868" width="15.42578125" style="183" customWidth="1"/>
    <col min="4869" max="4869" width="15.5703125" style="183" customWidth="1"/>
    <col min="4870" max="4870" width="13.42578125" style="183" customWidth="1"/>
    <col min="4871" max="4871" width="13.5703125" style="183" customWidth="1"/>
    <col min="4872" max="4872" width="13.42578125" style="183" customWidth="1"/>
    <col min="4873" max="4873" width="13.28515625" style="183" bestFit="1" customWidth="1"/>
    <col min="4874" max="4874" width="16" style="183" customWidth="1"/>
    <col min="4875" max="5120" width="11.42578125" style="183"/>
    <col min="5121" max="5121" width="17.85546875" style="183" customWidth="1"/>
    <col min="5122" max="5122" width="14.28515625" style="183" customWidth="1"/>
    <col min="5123" max="5123" width="14.85546875" style="183" customWidth="1"/>
    <col min="5124" max="5124" width="15.42578125" style="183" customWidth="1"/>
    <col min="5125" max="5125" width="15.5703125" style="183" customWidth="1"/>
    <col min="5126" max="5126" width="13.42578125" style="183" customWidth="1"/>
    <col min="5127" max="5127" width="13.5703125" style="183" customWidth="1"/>
    <col min="5128" max="5128" width="13.42578125" style="183" customWidth="1"/>
    <col min="5129" max="5129" width="13.28515625" style="183" bestFit="1" customWidth="1"/>
    <col min="5130" max="5130" width="16" style="183" customWidth="1"/>
    <col min="5131" max="5376" width="11.42578125" style="183"/>
    <col min="5377" max="5377" width="17.85546875" style="183" customWidth="1"/>
    <col min="5378" max="5378" width="14.28515625" style="183" customWidth="1"/>
    <col min="5379" max="5379" width="14.85546875" style="183" customWidth="1"/>
    <col min="5380" max="5380" width="15.42578125" style="183" customWidth="1"/>
    <col min="5381" max="5381" width="15.5703125" style="183" customWidth="1"/>
    <col min="5382" max="5382" width="13.42578125" style="183" customWidth="1"/>
    <col min="5383" max="5383" width="13.5703125" style="183" customWidth="1"/>
    <col min="5384" max="5384" width="13.42578125" style="183" customWidth="1"/>
    <col min="5385" max="5385" width="13.28515625" style="183" bestFit="1" customWidth="1"/>
    <col min="5386" max="5386" width="16" style="183" customWidth="1"/>
    <col min="5387" max="5632" width="11.42578125" style="183"/>
    <col min="5633" max="5633" width="17.85546875" style="183" customWidth="1"/>
    <col min="5634" max="5634" width="14.28515625" style="183" customWidth="1"/>
    <col min="5635" max="5635" width="14.85546875" style="183" customWidth="1"/>
    <col min="5636" max="5636" width="15.42578125" style="183" customWidth="1"/>
    <col min="5637" max="5637" width="15.5703125" style="183" customWidth="1"/>
    <col min="5638" max="5638" width="13.42578125" style="183" customWidth="1"/>
    <col min="5639" max="5639" width="13.5703125" style="183" customWidth="1"/>
    <col min="5640" max="5640" width="13.42578125" style="183" customWidth="1"/>
    <col min="5641" max="5641" width="13.28515625" style="183" bestFit="1" customWidth="1"/>
    <col min="5642" max="5642" width="16" style="183" customWidth="1"/>
    <col min="5643" max="5888" width="11.42578125" style="183"/>
    <col min="5889" max="5889" width="17.85546875" style="183" customWidth="1"/>
    <col min="5890" max="5890" width="14.28515625" style="183" customWidth="1"/>
    <col min="5891" max="5891" width="14.85546875" style="183" customWidth="1"/>
    <col min="5892" max="5892" width="15.42578125" style="183" customWidth="1"/>
    <col min="5893" max="5893" width="15.5703125" style="183" customWidth="1"/>
    <col min="5894" max="5894" width="13.42578125" style="183" customWidth="1"/>
    <col min="5895" max="5895" width="13.5703125" style="183" customWidth="1"/>
    <col min="5896" max="5896" width="13.42578125" style="183" customWidth="1"/>
    <col min="5897" max="5897" width="13.28515625" style="183" bestFit="1" customWidth="1"/>
    <col min="5898" max="5898" width="16" style="183" customWidth="1"/>
    <col min="5899" max="6144" width="11.42578125" style="183"/>
    <col min="6145" max="6145" width="17.85546875" style="183" customWidth="1"/>
    <col min="6146" max="6146" width="14.28515625" style="183" customWidth="1"/>
    <col min="6147" max="6147" width="14.85546875" style="183" customWidth="1"/>
    <col min="6148" max="6148" width="15.42578125" style="183" customWidth="1"/>
    <col min="6149" max="6149" width="15.5703125" style="183" customWidth="1"/>
    <col min="6150" max="6150" width="13.42578125" style="183" customWidth="1"/>
    <col min="6151" max="6151" width="13.5703125" style="183" customWidth="1"/>
    <col min="6152" max="6152" width="13.42578125" style="183" customWidth="1"/>
    <col min="6153" max="6153" width="13.28515625" style="183" bestFit="1" customWidth="1"/>
    <col min="6154" max="6154" width="16" style="183" customWidth="1"/>
    <col min="6155" max="6400" width="11.42578125" style="183"/>
    <col min="6401" max="6401" width="17.85546875" style="183" customWidth="1"/>
    <col min="6402" max="6402" width="14.28515625" style="183" customWidth="1"/>
    <col min="6403" max="6403" width="14.85546875" style="183" customWidth="1"/>
    <col min="6404" max="6404" width="15.42578125" style="183" customWidth="1"/>
    <col min="6405" max="6405" width="15.5703125" style="183" customWidth="1"/>
    <col min="6406" max="6406" width="13.42578125" style="183" customWidth="1"/>
    <col min="6407" max="6407" width="13.5703125" style="183" customWidth="1"/>
    <col min="6408" max="6408" width="13.42578125" style="183" customWidth="1"/>
    <col min="6409" max="6409" width="13.28515625" style="183" bestFit="1" customWidth="1"/>
    <col min="6410" max="6410" width="16" style="183" customWidth="1"/>
    <col min="6411" max="6656" width="11.42578125" style="183"/>
    <col min="6657" max="6657" width="17.85546875" style="183" customWidth="1"/>
    <col min="6658" max="6658" width="14.28515625" style="183" customWidth="1"/>
    <col min="6659" max="6659" width="14.85546875" style="183" customWidth="1"/>
    <col min="6660" max="6660" width="15.42578125" style="183" customWidth="1"/>
    <col min="6661" max="6661" width="15.5703125" style="183" customWidth="1"/>
    <col min="6662" max="6662" width="13.42578125" style="183" customWidth="1"/>
    <col min="6663" max="6663" width="13.5703125" style="183" customWidth="1"/>
    <col min="6664" max="6664" width="13.42578125" style="183" customWidth="1"/>
    <col min="6665" max="6665" width="13.28515625" style="183" bestFit="1" customWidth="1"/>
    <col min="6666" max="6666" width="16" style="183" customWidth="1"/>
    <col min="6667" max="6912" width="11.42578125" style="183"/>
    <col min="6913" max="6913" width="17.85546875" style="183" customWidth="1"/>
    <col min="6914" max="6914" width="14.28515625" style="183" customWidth="1"/>
    <col min="6915" max="6915" width="14.85546875" style="183" customWidth="1"/>
    <col min="6916" max="6916" width="15.42578125" style="183" customWidth="1"/>
    <col min="6917" max="6917" width="15.5703125" style="183" customWidth="1"/>
    <col min="6918" max="6918" width="13.42578125" style="183" customWidth="1"/>
    <col min="6919" max="6919" width="13.5703125" style="183" customWidth="1"/>
    <col min="6920" max="6920" width="13.42578125" style="183" customWidth="1"/>
    <col min="6921" max="6921" width="13.28515625" style="183" bestFit="1" customWidth="1"/>
    <col min="6922" max="6922" width="16" style="183" customWidth="1"/>
    <col min="6923" max="7168" width="11.42578125" style="183"/>
    <col min="7169" max="7169" width="17.85546875" style="183" customWidth="1"/>
    <col min="7170" max="7170" width="14.28515625" style="183" customWidth="1"/>
    <col min="7171" max="7171" width="14.85546875" style="183" customWidth="1"/>
    <col min="7172" max="7172" width="15.42578125" style="183" customWidth="1"/>
    <col min="7173" max="7173" width="15.5703125" style="183" customWidth="1"/>
    <col min="7174" max="7174" width="13.42578125" style="183" customWidth="1"/>
    <col min="7175" max="7175" width="13.5703125" style="183" customWidth="1"/>
    <col min="7176" max="7176" width="13.42578125" style="183" customWidth="1"/>
    <col min="7177" max="7177" width="13.28515625" style="183" bestFit="1" customWidth="1"/>
    <col min="7178" max="7178" width="16" style="183" customWidth="1"/>
    <col min="7179" max="7424" width="11.42578125" style="183"/>
    <col min="7425" max="7425" width="17.85546875" style="183" customWidth="1"/>
    <col min="7426" max="7426" width="14.28515625" style="183" customWidth="1"/>
    <col min="7427" max="7427" width="14.85546875" style="183" customWidth="1"/>
    <col min="7428" max="7428" width="15.42578125" style="183" customWidth="1"/>
    <col min="7429" max="7429" width="15.5703125" style="183" customWidth="1"/>
    <col min="7430" max="7430" width="13.42578125" style="183" customWidth="1"/>
    <col min="7431" max="7431" width="13.5703125" style="183" customWidth="1"/>
    <col min="7432" max="7432" width="13.42578125" style="183" customWidth="1"/>
    <col min="7433" max="7433" width="13.28515625" style="183" bestFit="1" customWidth="1"/>
    <col min="7434" max="7434" width="16" style="183" customWidth="1"/>
    <col min="7435" max="7680" width="11.42578125" style="183"/>
    <col min="7681" max="7681" width="17.85546875" style="183" customWidth="1"/>
    <col min="7682" max="7682" width="14.28515625" style="183" customWidth="1"/>
    <col min="7683" max="7683" width="14.85546875" style="183" customWidth="1"/>
    <col min="7684" max="7684" width="15.42578125" style="183" customWidth="1"/>
    <col min="7685" max="7685" width="15.5703125" style="183" customWidth="1"/>
    <col min="7686" max="7686" width="13.42578125" style="183" customWidth="1"/>
    <col min="7687" max="7687" width="13.5703125" style="183" customWidth="1"/>
    <col min="7688" max="7688" width="13.42578125" style="183" customWidth="1"/>
    <col min="7689" max="7689" width="13.28515625" style="183" bestFit="1" customWidth="1"/>
    <col min="7690" max="7690" width="16" style="183" customWidth="1"/>
    <col min="7691" max="7936" width="11.42578125" style="183"/>
    <col min="7937" max="7937" width="17.85546875" style="183" customWidth="1"/>
    <col min="7938" max="7938" width="14.28515625" style="183" customWidth="1"/>
    <col min="7939" max="7939" width="14.85546875" style="183" customWidth="1"/>
    <col min="7940" max="7940" width="15.42578125" style="183" customWidth="1"/>
    <col min="7941" max="7941" width="15.5703125" style="183" customWidth="1"/>
    <col min="7942" max="7942" width="13.42578125" style="183" customWidth="1"/>
    <col min="7943" max="7943" width="13.5703125" style="183" customWidth="1"/>
    <col min="7944" max="7944" width="13.42578125" style="183" customWidth="1"/>
    <col min="7945" max="7945" width="13.28515625" style="183" bestFit="1" customWidth="1"/>
    <col min="7946" max="7946" width="16" style="183" customWidth="1"/>
    <col min="7947" max="8192" width="11.42578125" style="183"/>
    <col min="8193" max="8193" width="17.85546875" style="183" customWidth="1"/>
    <col min="8194" max="8194" width="14.28515625" style="183" customWidth="1"/>
    <col min="8195" max="8195" width="14.85546875" style="183" customWidth="1"/>
    <col min="8196" max="8196" width="15.42578125" style="183" customWidth="1"/>
    <col min="8197" max="8197" width="15.5703125" style="183" customWidth="1"/>
    <col min="8198" max="8198" width="13.42578125" style="183" customWidth="1"/>
    <col min="8199" max="8199" width="13.5703125" style="183" customWidth="1"/>
    <col min="8200" max="8200" width="13.42578125" style="183" customWidth="1"/>
    <col min="8201" max="8201" width="13.28515625" style="183" bestFit="1" customWidth="1"/>
    <col min="8202" max="8202" width="16" style="183" customWidth="1"/>
    <col min="8203" max="8448" width="11.42578125" style="183"/>
    <col min="8449" max="8449" width="17.85546875" style="183" customWidth="1"/>
    <col min="8450" max="8450" width="14.28515625" style="183" customWidth="1"/>
    <col min="8451" max="8451" width="14.85546875" style="183" customWidth="1"/>
    <col min="8452" max="8452" width="15.42578125" style="183" customWidth="1"/>
    <col min="8453" max="8453" width="15.5703125" style="183" customWidth="1"/>
    <col min="8454" max="8454" width="13.42578125" style="183" customWidth="1"/>
    <col min="8455" max="8455" width="13.5703125" style="183" customWidth="1"/>
    <col min="8456" max="8456" width="13.42578125" style="183" customWidth="1"/>
    <col min="8457" max="8457" width="13.28515625" style="183" bestFit="1" customWidth="1"/>
    <col min="8458" max="8458" width="16" style="183" customWidth="1"/>
    <col min="8459" max="8704" width="11.42578125" style="183"/>
    <col min="8705" max="8705" width="17.85546875" style="183" customWidth="1"/>
    <col min="8706" max="8706" width="14.28515625" style="183" customWidth="1"/>
    <col min="8707" max="8707" width="14.85546875" style="183" customWidth="1"/>
    <col min="8708" max="8708" width="15.42578125" style="183" customWidth="1"/>
    <col min="8709" max="8709" width="15.5703125" style="183" customWidth="1"/>
    <col min="8710" max="8710" width="13.42578125" style="183" customWidth="1"/>
    <col min="8711" max="8711" width="13.5703125" style="183" customWidth="1"/>
    <col min="8712" max="8712" width="13.42578125" style="183" customWidth="1"/>
    <col min="8713" max="8713" width="13.28515625" style="183" bestFit="1" customWidth="1"/>
    <col min="8714" max="8714" width="16" style="183" customWidth="1"/>
    <col min="8715" max="8960" width="11.42578125" style="183"/>
    <col min="8961" max="8961" width="17.85546875" style="183" customWidth="1"/>
    <col min="8962" max="8962" width="14.28515625" style="183" customWidth="1"/>
    <col min="8963" max="8963" width="14.85546875" style="183" customWidth="1"/>
    <col min="8964" max="8964" width="15.42578125" style="183" customWidth="1"/>
    <col min="8965" max="8965" width="15.5703125" style="183" customWidth="1"/>
    <col min="8966" max="8966" width="13.42578125" style="183" customWidth="1"/>
    <col min="8967" max="8967" width="13.5703125" style="183" customWidth="1"/>
    <col min="8968" max="8968" width="13.42578125" style="183" customWidth="1"/>
    <col min="8969" max="8969" width="13.28515625" style="183" bestFit="1" customWidth="1"/>
    <col min="8970" max="8970" width="16" style="183" customWidth="1"/>
    <col min="8971" max="9216" width="11.42578125" style="183"/>
    <col min="9217" max="9217" width="17.85546875" style="183" customWidth="1"/>
    <col min="9218" max="9218" width="14.28515625" style="183" customWidth="1"/>
    <col min="9219" max="9219" width="14.85546875" style="183" customWidth="1"/>
    <col min="9220" max="9220" width="15.42578125" style="183" customWidth="1"/>
    <col min="9221" max="9221" width="15.5703125" style="183" customWidth="1"/>
    <col min="9222" max="9222" width="13.42578125" style="183" customWidth="1"/>
    <col min="9223" max="9223" width="13.5703125" style="183" customWidth="1"/>
    <col min="9224" max="9224" width="13.42578125" style="183" customWidth="1"/>
    <col min="9225" max="9225" width="13.28515625" style="183" bestFit="1" customWidth="1"/>
    <col min="9226" max="9226" width="16" style="183" customWidth="1"/>
    <col min="9227" max="9472" width="11.42578125" style="183"/>
    <col min="9473" max="9473" width="17.85546875" style="183" customWidth="1"/>
    <col min="9474" max="9474" width="14.28515625" style="183" customWidth="1"/>
    <col min="9475" max="9475" width="14.85546875" style="183" customWidth="1"/>
    <col min="9476" max="9476" width="15.42578125" style="183" customWidth="1"/>
    <col min="9477" max="9477" width="15.5703125" style="183" customWidth="1"/>
    <col min="9478" max="9478" width="13.42578125" style="183" customWidth="1"/>
    <col min="9479" max="9479" width="13.5703125" style="183" customWidth="1"/>
    <col min="9480" max="9480" width="13.42578125" style="183" customWidth="1"/>
    <col min="9481" max="9481" width="13.28515625" style="183" bestFit="1" customWidth="1"/>
    <col min="9482" max="9482" width="16" style="183" customWidth="1"/>
    <col min="9483" max="9728" width="11.42578125" style="183"/>
    <col min="9729" max="9729" width="17.85546875" style="183" customWidth="1"/>
    <col min="9730" max="9730" width="14.28515625" style="183" customWidth="1"/>
    <col min="9731" max="9731" width="14.85546875" style="183" customWidth="1"/>
    <col min="9732" max="9732" width="15.42578125" style="183" customWidth="1"/>
    <col min="9733" max="9733" width="15.5703125" style="183" customWidth="1"/>
    <col min="9734" max="9734" width="13.42578125" style="183" customWidth="1"/>
    <col min="9735" max="9735" width="13.5703125" style="183" customWidth="1"/>
    <col min="9736" max="9736" width="13.42578125" style="183" customWidth="1"/>
    <col min="9737" max="9737" width="13.28515625" style="183" bestFit="1" customWidth="1"/>
    <col min="9738" max="9738" width="16" style="183" customWidth="1"/>
    <col min="9739" max="9984" width="11.42578125" style="183"/>
    <col min="9985" max="9985" width="17.85546875" style="183" customWidth="1"/>
    <col min="9986" max="9986" width="14.28515625" style="183" customWidth="1"/>
    <col min="9987" max="9987" width="14.85546875" style="183" customWidth="1"/>
    <col min="9988" max="9988" width="15.42578125" style="183" customWidth="1"/>
    <col min="9989" max="9989" width="15.5703125" style="183" customWidth="1"/>
    <col min="9990" max="9990" width="13.42578125" style="183" customWidth="1"/>
    <col min="9991" max="9991" width="13.5703125" style="183" customWidth="1"/>
    <col min="9992" max="9992" width="13.42578125" style="183" customWidth="1"/>
    <col min="9993" max="9993" width="13.28515625" style="183" bestFit="1" customWidth="1"/>
    <col min="9994" max="9994" width="16" style="183" customWidth="1"/>
    <col min="9995" max="10240" width="11.42578125" style="183"/>
    <col min="10241" max="10241" width="17.85546875" style="183" customWidth="1"/>
    <col min="10242" max="10242" width="14.28515625" style="183" customWidth="1"/>
    <col min="10243" max="10243" width="14.85546875" style="183" customWidth="1"/>
    <col min="10244" max="10244" width="15.42578125" style="183" customWidth="1"/>
    <col min="10245" max="10245" width="15.5703125" style="183" customWidth="1"/>
    <col min="10246" max="10246" width="13.42578125" style="183" customWidth="1"/>
    <col min="10247" max="10247" width="13.5703125" style="183" customWidth="1"/>
    <col min="10248" max="10248" width="13.42578125" style="183" customWidth="1"/>
    <col min="10249" max="10249" width="13.28515625" style="183" bestFit="1" customWidth="1"/>
    <col min="10250" max="10250" width="16" style="183" customWidth="1"/>
    <col min="10251" max="10496" width="11.42578125" style="183"/>
    <col min="10497" max="10497" width="17.85546875" style="183" customWidth="1"/>
    <col min="10498" max="10498" width="14.28515625" style="183" customWidth="1"/>
    <col min="10499" max="10499" width="14.85546875" style="183" customWidth="1"/>
    <col min="10500" max="10500" width="15.42578125" style="183" customWidth="1"/>
    <col min="10501" max="10501" width="15.5703125" style="183" customWidth="1"/>
    <col min="10502" max="10502" width="13.42578125" style="183" customWidth="1"/>
    <col min="10503" max="10503" width="13.5703125" style="183" customWidth="1"/>
    <col min="10504" max="10504" width="13.42578125" style="183" customWidth="1"/>
    <col min="10505" max="10505" width="13.28515625" style="183" bestFit="1" customWidth="1"/>
    <col min="10506" max="10506" width="16" style="183" customWidth="1"/>
    <col min="10507" max="10752" width="11.42578125" style="183"/>
    <col min="10753" max="10753" width="17.85546875" style="183" customWidth="1"/>
    <col min="10754" max="10754" width="14.28515625" style="183" customWidth="1"/>
    <col min="10755" max="10755" width="14.85546875" style="183" customWidth="1"/>
    <col min="10756" max="10756" width="15.42578125" style="183" customWidth="1"/>
    <col min="10757" max="10757" width="15.5703125" style="183" customWidth="1"/>
    <col min="10758" max="10758" width="13.42578125" style="183" customWidth="1"/>
    <col min="10759" max="10759" width="13.5703125" style="183" customWidth="1"/>
    <col min="10760" max="10760" width="13.42578125" style="183" customWidth="1"/>
    <col min="10761" max="10761" width="13.28515625" style="183" bestFit="1" customWidth="1"/>
    <col min="10762" max="10762" width="16" style="183" customWidth="1"/>
    <col min="10763" max="11008" width="11.42578125" style="183"/>
    <col min="11009" max="11009" width="17.85546875" style="183" customWidth="1"/>
    <col min="11010" max="11010" width="14.28515625" style="183" customWidth="1"/>
    <col min="11011" max="11011" width="14.85546875" style="183" customWidth="1"/>
    <col min="11012" max="11012" width="15.42578125" style="183" customWidth="1"/>
    <col min="11013" max="11013" width="15.5703125" style="183" customWidth="1"/>
    <col min="11014" max="11014" width="13.42578125" style="183" customWidth="1"/>
    <col min="11015" max="11015" width="13.5703125" style="183" customWidth="1"/>
    <col min="11016" max="11016" width="13.42578125" style="183" customWidth="1"/>
    <col min="11017" max="11017" width="13.28515625" style="183" bestFit="1" customWidth="1"/>
    <col min="11018" max="11018" width="16" style="183" customWidth="1"/>
    <col min="11019" max="11264" width="11.42578125" style="183"/>
    <col min="11265" max="11265" width="17.85546875" style="183" customWidth="1"/>
    <col min="11266" max="11266" width="14.28515625" style="183" customWidth="1"/>
    <col min="11267" max="11267" width="14.85546875" style="183" customWidth="1"/>
    <col min="11268" max="11268" width="15.42578125" style="183" customWidth="1"/>
    <col min="11269" max="11269" width="15.5703125" style="183" customWidth="1"/>
    <col min="11270" max="11270" width="13.42578125" style="183" customWidth="1"/>
    <col min="11271" max="11271" width="13.5703125" style="183" customWidth="1"/>
    <col min="11272" max="11272" width="13.42578125" style="183" customWidth="1"/>
    <col min="11273" max="11273" width="13.28515625" style="183" bestFit="1" customWidth="1"/>
    <col min="11274" max="11274" width="16" style="183" customWidth="1"/>
    <col min="11275" max="11520" width="11.42578125" style="183"/>
    <col min="11521" max="11521" width="17.85546875" style="183" customWidth="1"/>
    <col min="11522" max="11522" width="14.28515625" style="183" customWidth="1"/>
    <col min="11523" max="11523" width="14.85546875" style="183" customWidth="1"/>
    <col min="11524" max="11524" width="15.42578125" style="183" customWidth="1"/>
    <col min="11525" max="11525" width="15.5703125" style="183" customWidth="1"/>
    <col min="11526" max="11526" width="13.42578125" style="183" customWidth="1"/>
    <col min="11527" max="11527" width="13.5703125" style="183" customWidth="1"/>
    <col min="11528" max="11528" width="13.42578125" style="183" customWidth="1"/>
    <col min="11529" max="11529" width="13.28515625" style="183" bestFit="1" customWidth="1"/>
    <col min="11530" max="11530" width="16" style="183" customWidth="1"/>
    <col min="11531" max="11776" width="11.42578125" style="183"/>
    <col min="11777" max="11777" width="17.85546875" style="183" customWidth="1"/>
    <col min="11778" max="11778" width="14.28515625" style="183" customWidth="1"/>
    <col min="11779" max="11779" width="14.85546875" style="183" customWidth="1"/>
    <col min="11780" max="11780" width="15.42578125" style="183" customWidth="1"/>
    <col min="11781" max="11781" width="15.5703125" style="183" customWidth="1"/>
    <col min="11782" max="11782" width="13.42578125" style="183" customWidth="1"/>
    <col min="11783" max="11783" width="13.5703125" style="183" customWidth="1"/>
    <col min="11784" max="11784" width="13.42578125" style="183" customWidth="1"/>
    <col min="11785" max="11785" width="13.28515625" style="183" bestFit="1" customWidth="1"/>
    <col min="11786" max="11786" width="16" style="183" customWidth="1"/>
    <col min="11787" max="12032" width="11.42578125" style="183"/>
    <col min="12033" max="12033" width="17.85546875" style="183" customWidth="1"/>
    <col min="12034" max="12034" width="14.28515625" style="183" customWidth="1"/>
    <col min="12035" max="12035" width="14.85546875" style="183" customWidth="1"/>
    <col min="12036" max="12036" width="15.42578125" style="183" customWidth="1"/>
    <col min="12037" max="12037" width="15.5703125" style="183" customWidth="1"/>
    <col min="12038" max="12038" width="13.42578125" style="183" customWidth="1"/>
    <col min="12039" max="12039" width="13.5703125" style="183" customWidth="1"/>
    <col min="12040" max="12040" width="13.42578125" style="183" customWidth="1"/>
    <col min="12041" max="12041" width="13.28515625" style="183" bestFit="1" customWidth="1"/>
    <col min="12042" max="12042" width="16" style="183" customWidth="1"/>
    <col min="12043" max="12288" width="11.42578125" style="183"/>
    <col min="12289" max="12289" width="17.85546875" style="183" customWidth="1"/>
    <col min="12290" max="12290" width="14.28515625" style="183" customWidth="1"/>
    <col min="12291" max="12291" width="14.85546875" style="183" customWidth="1"/>
    <col min="12292" max="12292" width="15.42578125" style="183" customWidth="1"/>
    <col min="12293" max="12293" width="15.5703125" style="183" customWidth="1"/>
    <col min="12294" max="12294" width="13.42578125" style="183" customWidth="1"/>
    <col min="12295" max="12295" width="13.5703125" style="183" customWidth="1"/>
    <col min="12296" max="12296" width="13.42578125" style="183" customWidth="1"/>
    <col min="12297" max="12297" width="13.28515625" style="183" bestFit="1" customWidth="1"/>
    <col min="12298" max="12298" width="16" style="183" customWidth="1"/>
    <col min="12299" max="12544" width="11.42578125" style="183"/>
    <col min="12545" max="12545" width="17.85546875" style="183" customWidth="1"/>
    <col min="12546" max="12546" width="14.28515625" style="183" customWidth="1"/>
    <col min="12547" max="12547" width="14.85546875" style="183" customWidth="1"/>
    <col min="12548" max="12548" width="15.42578125" style="183" customWidth="1"/>
    <col min="12549" max="12549" width="15.5703125" style="183" customWidth="1"/>
    <col min="12550" max="12550" width="13.42578125" style="183" customWidth="1"/>
    <col min="12551" max="12551" width="13.5703125" style="183" customWidth="1"/>
    <col min="12552" max="12552" width="13.42578125" style="183" customWidth="1"/>
    <col min="12553" max="12553" width="13.28515625" style="183" bestFit="1" customWidth="1"/>
    <col min="12554" max="12554" width="16" style="183" customWidth="1"/>
    <col min="12555" max="12800" width="11.42578125" style="183"/>
    <col min="12801" max="12801" width="17.85546875" style="183" customWidth="1"/>
    <col min="12802" max="12802" width="14.28515625" style="183" customWidth="1"/>
    <col min="12803" max="12803" width="14.85546875" style="183" customWidth="1"/>
    <col min="12804" max="12804" width="15.42578125" style="183" customWidth="1"/>
    <col min="12805" max="12805" width="15.5703125" style="183" customWidth="1"/>
    <col min="12806" max="12806" width="13.42578125" style="183" customWidth="1"/>
    <col min="12807" max="12807" width="13.5703125" style="183" customWidth="1"/>
    <col min="12808" max="12808" width="13.42578125" style="183" customWidth="1"/>
    <col min="12809" max="12809" width="13.28515625" style="183" bestFit="1" customWidth="1"/>
    <col min="12810" max="12810" width="16" style="183" customWidth="1"/>
    <col min="12811" max="13056" width="11.42578125" style="183"/>
    <col min="13057" max="13057" width="17.85546875" style="183" customWidth="1"/>
    <col min="13058" max="13058" width="14.28515625" style="183" customWidth="1"/>
    <col min="13059" max="13059" width="14.85546875" style="183" customWidth="1"/>
    <col min="13060" max="13060" width="15.42578125" style="183" customWidth="1"/>
    <col min="13061" max="13061" width="15.5703125" style="183" customWidth="1"/>
    <col min="13062" max="13062" width="13.42578125" style="183" customWidth="1"/>
    <col min="13063" max="13063" width="13.5703125" style="183" customWidth="1"/>
    <col min="13064" max="13064" width="13.42578125" style="183" customWidth="1"/>
    <col min="13065" max="13065" width="13.28515625" style="183" bestFit="1" customWidth="1"/>
    <col min="13066" max="13066" width="16" style="183" customWidth="1"/>
    <col min="13067" max="13312" width="11.42578125" style="183"/>
    <col min="13313" max="13313" width="17.85546875" style="183" customWidth="1"/>
    <col min="13314" max="13314" width="14.28515625" style="183" customWidth="1"/>
    <col min="13315" max="13315" width="14.85546875" style="183" customWidth="1"/>
    <col min="13316" max="13316" width="15.42578125" style="183" customWidth="1"/>
    <col min="13317" max="13317" width="15.5703125" style="183" customWidth="1"/>
    <col min="13318" max="13318" width="13.42578125" style="183" customWidth="1"/>
    <col min="13319" max="13319" width="13.5703125" style="183" customWidth="1"/>
    <col min="13320" max="13320" width="13.42578125" style="183" customWidth="1"/>
    <col min="13321" max="13321" width="13.28515625" style="183" bestFit="1" customWidth="1"/>
    <col min="13322" max="13322" width="16" style="183" customWidth="1"/>
    <col min="13323" max="13568" width="11.42578125" style="183"/>
    <col min="13569" max="13569" width="17.85546875" style="183" customWidth="1"/>
    <col min="13570" max="13570" width="14.28515625" style="183" customWidth="1"/>
    <col min="13571" max="13571" width="14.85546875" style="183" customWidth="1"/>
    <col min="13572" max="13572" width="15.42578125" style="183" customWidth="1"/>
    <col min="13573" max="13573" width="15.5703125" style="183" customWidth="1"/>
    <col min="13574" max="13574" width="13.42578125" style="183" customWidth="1"/>
    <col min="13575" max="13575" width="13.5703125" style="183" customWidth="1"/>
    <col min="13576" max="13576" width="13.42578125" style="183" customWidth="1"/>
    <col min="13577" max="13577" width="13.28515625" style="183" bestFit="1" customWidth="1"/>
    <col min="13578" max="13578" width="16" style="183" customWidth="1"/>
    <col min="13579" max="13824" width="11.42578125" style="183"/>
    <col min="13825" max="13825" width="17.85546875" style="183" customWidth="1"/>
    <col min="13826" max="13826" width="14.28515625" style="183" customWidth="1"/>
    <col min="13827" max="13827" width="14.85546875" style="183" customWidth="1"/>
    <col min="13828" max="13828" width="15.42578125" style="183" customWidth="1"/>
    <col min="13829" max="13829" width="15.5703125" style="183" customWidth="1"/>
    <col min="13830" max="13830" width="13.42578125" style="183" customWidth="1"/>
    <col min="13831" max="13831" width="13.5703125" style="183" customWidth="1"/>
    <col min="13832" max="13832" width="13.42578125" style="183" customWidth="1"/>
    <col min="13833" max="13833" width="13.28515625" style="183" bestFit="1" customWidth="1"/>
    <col min="13834" max="13834" width="16" style="183" customWidth="1"/>
    <col min="13835" max="14080" width="11.42578125" style="183"/>
    <col min="14081" max="14081" width="17.85546875" style="183" customWidth="1"/>
    <col min="14082" max="14082" width="14.28515625" style="183" customWidth="1"/>
    <col min="14083" max="14083" width="14.85546875" style="183" customWidth="1"/>
    <col min="14084" max="14084" width="15.42578125" style="183" customWidth="1"/>
    <col min="14085" max="14085" width="15.5703125" style="183" customWidth="1"/>
    <col min="14086" max="14086" width="13.42578125" style="183" customWidth="1"/>
    <col min="14087" max="14087" width="13.5703125" style="183" customWidth="1"/>
    <col min="14088" max="14088" width="13.42578125" style="183" customWidth="1"/>
    <col min="14089" max="14089" width="13.28515625" style="183" bestFit="1" customWidth="1"/>
    <col min="14090" max="14090" width="16" style="183" customWidth="1"/>
    <col min="14091" max="14336" width="11.42578125" style="183"/>
    <col min="14337" max="14337" width="17.85546875" style="183" customWidth="1"/>
    <col min="14338" max="14338" width="14.28515625" style="183" customWidth="1"/>
    <col min="14339" max="14339" width="14.85546875" style="183" customWidth="1"/>
    <col min="14340" max="14340" width="15.42578125" style="183" customWidth="1"/>
    <col min="14341" max="14341" width="15.5703125" style="183" customWidth="1"/>
    <col min="14342" max="14342" width="13.42578125" style="183" customWidth="1"/>
    <col min="14343" max="14343" width="13.5703125" style="183" customWidth="1"/>
    <col min="14344" max="14344" width="13.42578125" style="183" customWidth="1"/>
    <col min="14345" max="14345" width="13.28515625" style="183" bestFit="1" customWidth="1"/>
    <col min="14346" max="14346" width="16" style="183" customWidth="1"/>
    <col min="14347" max="14592" width="11.42578125" style="183"/>
    <col min="14593" max="14593" width="17.85546875" style="183" customWidth="1"/>
    <col min="14594" max="14594" width="14.28515625" style="183" customWidth="1"/>
    <col min="14595" max="14595" width="14.85546875" style="183" customWidth="1"/>
    <col min="14596" max="14596" width="15.42578125" style="183" customWidth="1"/>
    <col min="14597" max="14597" width="15.5703125" style="183" customWidth="1"/>
    <col min="14598" max="14598" width="13.42578125" style="183" customWidth="1"/>
    <col min="14599" max="14599" width="13.5703125" style="183" customWidth="1"/>
    <col min="14600" max="14600" width="13.42578125" style="183" customWidth="1"/>
    <col min="14601" max="14601" width="13.28515625" style="183" bestFit="1" customWidth="1"/>
    <col min="14602" max="14602" width="16" style="183" customWidth="1"/>
    <col min="14603" max="14848" width="11.42578125" style="183"/>
    <col min="14849" max="14849" width="17.85546875" style="183" customWidth="1"/>
    <col min="14850" max="14850" width="14.28515625" style="183" customWidth="1"/>
    <col min="14851" max="14851" width="14.85546875" style="183" customWidth="1"/>
    <col min="14852" max="14852" width="15.42578125" style="183" customWidth="1"/>
    <col min="14853" max="14853" width="15.5703125" style="183" customWidth="1"/>
    <col min="14854" max="14854" width="13.42578125" style="183" customWidth="1"/>
    <col min="14855" max="14855" width="13.5703125" style="183" customWidth="1"/>
    <col min="14856" max="14856" width="13.42578125" style="183" customWidth="1"/>
    <col min="14857" max="14857" width="13.28515625" style="183" bestFit="1" customWidth="1"/>
    <col min="14858" max="14858" width="16" style="183" customWidth="1"/>
    <col min="14859" max="15104" width="11.42578125" style="183"/>
    <col min="15105" max="15105" width="17.85546875" style="183" customWidth="1"/>
    <col min="15106" max="15106" width="14.28515625" style="183" customWidth="1"/>
    <col min="15107" max="15107" width="14.85546875" style="183" customWidth="1"/>
    <col min="15108" max="15108" width="15.42578125" style="183" customWidth="1"/>
    <col min="15109" max="15109" width="15.5703125" style="183" customWidth="1"/>
    <col min="15110" max="15110" width="13.42578125" style="183" customWidth="1"/>
    <col min="15111" max="15111" width="13.5703125" style="183" customWidth="1"/>
    <col min="15112" max="15112" width="13.42578125" style="183" customWidth="1"/>
    <col min="15113" max="15113" width="13.28515625" style="183" bestFit="1" customWidth="1"/>
    <col min="15114" max="15114" width="16" style="183" customWidth="1"/>
    <col min="15115" max="15360" width="11.42578125" style="183"/>
    <col min="15361" max="15361" width="17.85546875" style="183" customWidth="1"/>
    <col min="15362" max="15362" width="14.28515625" style="183" customWidth="1"/>
    <col min="15363" max="15363" width="14.85546875" style="183" customWidth="1"/>
    <col min="15364" max="15364" width="15.42578125" style="183" customWidth="1"/>
    <col min="15365" max="15365" width="15.5703125" style="183" customWidth="1"/>
    <col min="15366" max="15366" width="13.42578125" style="183" customWidth="1"/>
    <col min="15367" max="15367" width="13.5703125" style="183" customWidth="1"/>
    <col min="15368" max="15368" width="13.42578125" style="183" customWidth="1"/>
    <col min="15369" max="15369" width="13.28515625" style="183" bestFit="1" customWidth="1"/>
    <col min="15370" max="15370" width="16" style="183" customWidth="1"/>
    <col min="15371" max="15616" width="11.42578125" style="183"/>
    <col min="15617" max="15617" width="17.85546875" style="183" customWidth="1"/>
    <col min="15618" max="15618" width="14.28515625" style="183" customWidth="1"/>
    <col min="15619" max="15619" width="14.85546875" style="183" customWidth="1"/>
    <col min="15620" max="15620" width="15.42578125" style="183" customWidth="1"/>
    <col min="15621" max="15621" width="15.5703125" style="183" customWidth="1"/>
    <col min="15622" max="15622" width="13.42578125" style="183" customWidth="1"/>
    <col min="15623" max="15623" width="13.5703125" style="183" customWidth="1"/>
    <col min="15624" max="15624" width="13.42578125" style="183" customWidth="1"/>
    <col min="15625" max="15625" width="13.28515625" style="183" bestFit="1" customWidth="1"/>
    <col min="15626" max="15626" width="16" style="183" customWidth="1"/>
    <col min="15627" max="15872" width="11.42578125" style="183"/>
    <col min="15873" max="15873" width="17.85546875" style="183" customWidth="1"/>
    <col min="15874" max="15874" width="14.28515625" style="183" customWidth="1"/>
    <col min="15875" max="15875" width="14.85546875" style="183" customWidth="1"/>
    <col min="15876" max="15876" width="15.42578125" style="183" customWidth="1"/>
    <col min="15877" max="15877" width="15.5703125" style="183" customWidth="1"/>
    <col min="15878" max="15878" width="13.42578125" style="183" customWidth="1"/>
    <col min="15879" max="15879" width="13.5703125" style="183" customWidth="1"/>
    <col min="15880" max="15880" width="13.42578125" style="183" customWidth="1"/>
    <col min="15881" max="15881" width="13.28515625" style="183" bestFit="1" customWidth="1"/>
    <col min="15882" max="15882" width="16" style="183" customWidth="1"/>
    <col min="15883" max="16128" width="11.42578125" style="183"/>
    <col min="16129" max="16129" width="17.85546875" style="183" customWidth="1"/>
    <col min="16130" max="16130" width="14.28515625" style="183" customWidth="1"/>
    <col min="16131" max="16131" width="14.85546875" style="183" customWidth="1"/>
    <col min="16132" max="16132" width="15.42578125" style="183" customWidth="1"/>
    <col min="16133" max="16133" width="15.5703125" style="183" customWidth="1"/>
    <col min="16134" max="16134" width="13.42578125" style="183" customWidth="1"/>
    <col min="16135" max="16135" width="13.5703125" style="183" customWidth="1"/>
    <col min="16136" max="16136" width="13.42578125" style="183" customWidth="1"/>
    <col min="16137" max="16137" width="13.28515625" style="183" bestFit="1" customWidth="1"/>
    <col min="16138" max="16138" width="16" style="183" customWidth="1"/>
    <col min="16139" max="16384" width="11.42578125" style="183"/>
  </cols>
  <sheetData>
    <row r="1" spans="1:10" s="156" customFormat="1" x14ac:dyDescent="0.2"/>
    <row r="2" spans="1:10" s="156" customFormat="1" x14ac:dyDescent="0.2"/>
    <row r="3" spans="1:10" x14ac:dyDescent="0.2">
      <c r="A3" s="156" t="s">
        <v>78</v>
      </c>
      <c r="B3" s="156"/>
      <c r="C3" s="156"/>
      <c r="D3" s="156"/>
      <c r="E3" s="156"/>
      <c r="F3" s="156"/>
      <c r="G3" s="156"/>
      <c r="H3" s="156"/>
      <c r="I3" s="156"/>
      <c r="J3" s="156"/>
    </row>
    <row r="4" spans="1:10" x14ac:dyDescent="0.2">
      <c r="A4" s="156"/>
      <c r="B4" s="156"/>
      <c r="C4" s="156"/>
      <c r="D4" s="156"/>
      <c r="E4" s="156"/>
      <c r="F4" s="156"/>
      <c r="G4" s="156"/>
      <c r="H4" s="156"/>
      <c r="I4" s="156"/>
      <c r="J4" s="156"/>
    </row>
    <row r="5" spans="1:10" x14ac:dyDescent="0.2">
      <c r="A5" s="156"/>
      <c r="B5" s="156"/>
      <c r="C5" s="156"/>
      <c r="D5" s="156"/>
      <c r="E5" s="156"/>
      <c r="F5" s="156"/>
      <c r="G5" s="156"/>
      <c r="H5" s="156"/>
      <c r="I5" s="156"/>
      <c r="J5" s="156"/>
    </row>
    <row r="6" spans="1:10" ht="15.75" x14ac:dyDescent="0.25">
      <c r="A6" s="240" t="s">
        <v>236</v>
      </c>
      <c r="B6" s="240"/>
      <c r="C6" s="240"/>
      <c r="D6" s="240"/>
      <c r="E6" s="240"/>
      <c r="F6" s="240"/>
      <c r="G6" s="240"/>
      <c r="H6" s="240"/>
      <c r="I6" s="240"/>
      <c r="J6" s="240"/>
    </row>
    <row r="7" spans="1:10" ht="15.75" x14ac:dyDescent="0.25">
      <c r="A7" s="240" t="s">
        <v>83</v>
      </c>
      <c r="B7" s="240"/>
      <c r="C7" s="240"/>
      <c r="D7" s="240"/>
      <c r="E7" s="240"/>
      <c r="F7" s="240"/>
      <c r="G7" s="240"/>
      <c r="H7" s="240"/>
      <c r="I7" s="240"/>
      <c r="J7" s="240"/>
    </row>
    <row r="8" spans="1:10" ht="13.5" thickBot="1" x14ac:dyDescent="0.25">
      <c r="A8" s="156"/>
      <c r="B8" s="156"/>
      <c r="C8" s="156"/>
      <c r="D8" s="156"/>
      <c r="E8" s="156"/>
      <c r="F8" s="156"/>
      <c r="G8" s="156"/>
      <c r="H8" s="156"/>
      <c r="I8" s="156"/>
      <c r="J8" s="156"/>
    </row>
    <row r="9" spans="1:10" ht="13.5" thickBot="1" x14ac:dyDescent="0.25">
      <c r="A9" s="119" t="s">
        <v>1</v>
      </c>
      <c r="B9" s="120" t="s">
        <v>2</v>
      </c>
      <c r="C9" s="121" t="s">
        <v>3</v>
      </c>
      <c r="D9" s="120" t="s">
        <v>4</v>
      </c>
      <c r="E9" s="121" t="s">
        <v>5</v>
      </c>
      <c r="F9" s="120" t="s">
        <v>6</v>
      </c>
      <c r="G9" s="121" t="s">
        <v>7</v>
      </c>
      <c r="H9" s="120" t="s">
        <v>8</v>
      </c>
      <c r="I9" s="121" t="s">
        <v>9</v>
      </c>
      <c r="J9" s="120" t="s">
        <v>10</v>
      </c>
    </row>
    <row r="10" spans="1:10" ht="20.100000000000001" customHeight="1" x14ac:dyDescent="0.2">
      <c r="A10" s="159" t="s">
        <v>133</v>
      </c>
      <c r="B10" s="160">
        <v>44245</v>
      </c>
      <c r="C10" s="160">
        <v>1084537</v>
      </c>
      <c r="D10" s="160">
        <v>614405</v>
      </c>
      <c r="E10" s="160">
        <v>406738</v>
      </c>
      <c r="F10" s="160">
        <v>39823</v>
      </c>
      <c r="G10" s="160">
        <v>639</v>
      </c>
      <c r="H10" s="160">
        <v>117822</v>
      </c>
      <c r="I10" s="160">
        <v>13648</v>
      </c>
      <c r="J10" s="160">
        <v>2321857</v>
      </c>
    </row>
    <row r="11" spans="1:10" ht="20.100000000000001" customHeight="1" x14ac:dyDescent="0.2">
      <c r="A11" s="161" t="s">
        <v>134</v>
      </c>
      <c r="B11" s="160">
        <v>72474</v>
      </c>
      <c r="C11" s="160">
        <v>15707</v>
      </c>
      <c r="D11" s="160">
        <v>28392</v>
      </c>
      <c r="E11" s="160">
        <v>18322</v>
      </c>
      <c r="F11" s="160">
        <v>43949</v>
      </c>
      <c r="G11" s="160">
        <v>46125</v>
      </c>
      <c r="H11" s="160">
        <v>170566</v>
      </c>
      <c r="I11" s="160">
        <v>30074</v>
      </c>
      <c r="J11" s="160">
        <v>425609</v>
      </c>
    </row>
    <row r="12" spans="1:10" ht="20.100000000000001" customHeight="1" x14ac:dyDescent="0.2">
      <c r="A12" s="161" t="s">
        <v>135</v>
      </c>
      <c r="B12" s="160">
        <v>1808</v>
      </c>
      <c r="C12" s="160">
        <v>115</v>
      </c>
      <c r="D12" s="160">
        <v>2474</v>
      </c>
      <c r="E12" s="160">
        <v>0</v>
      </c>
      <c r="F12" s="160">
        <v>0</v>
      </c>
      <c r="G12" s="160">
        <v>13821</v>
      </c>
      <c r="H12" s="160">
        <v>4709</v>
      </c>
      <c r="I12" s="160">
        <v>12</v>
      </c>
      <c r="J12" s="160">
        <v>22939</v>
      </c>
    </row>
    <row r="13" spans="1:10" ht="20.100000000000001" customHeight="1" x14ac:dyDescent="0.2">
      <c r="A13" s="161" t="s">
        <v>136</v>
      </c>
      <c r="B13" s="160">
        <v>5</v>
      </c>
      <c r="C13" s="160">
        <v>306</v>
      </c>
      <c r="D13" s="160">
        <v>715</v>
      </c>
      <c r="E13" s="160">
        <v>0</v>
      </c>
      <c r="F13" s="160">
        <v>2378</v>
      </c>
      <c r="G13" s="160">
        <v>487</v>
      </c>
      <c r="H13" s="160">
        <v>3</v>
      </c>
      <c r="I13" s="160">
        <v>613</v>
      </c>
      <c r="J13" s="160">
        <v>4507</v>
      </c>
    </row>
    <row r="14" spans="1:10" ht="20.100000000000001" customHeight="1" x14ac:dyDescent="0.2">
      <c r="A14" s="161" t="s">
        <v>137</v>
      </c>
      <c r="B14" s="160">
        <v>21</v>
      </c>
      <c r="C14" s="160">
        <v>216</v>
      </c>
      <c r="D14" s="160">
        <v>11146</v>
      </c>
      <c r="E14" s="160">
        <v>0</v>
      </c>
      <c r="F14" s="160">
        <v>121</v>
      </c>
      <c r="G14" s="160">
        <v>18</v>
      </c>
      <c r="H14" s="160">
        <v>22202</v>
      </c>
      <c r="I14" s="160">
        <v>4062</v>
      </c>
      <c r="J14" s="160">
        <v>37786</v>
      </c>
    </row>
    <row r="15" spans="1:10" ht="20.100000000000001" customHeight="1" x14ac:dyDescent="0.2">
      <c r="A15" s="161" t="s">
        <v>138</v>
      </c>
      <c r="B15" s="160">
        <v>12502</v>
      </c>
      <c r="C15" s="160">
        <v>2698</v>
      </c>
      <c r="D15" s="160">
        <v>10104</v>
      </c>
      <c r="E15" s="160">
        <v>23020</v>
      </c>
      <c r="F15" s="160">
        <v>24551</v>
      </c>
      <c r="G15" s="160">
        <v>20816</v>
      </c>
      <c r="H15" s="160">
        <v>147792</v>
      </c>
      <c r="I15" s="160">
        <v>41546</v>
      </c>
      <c r="J15" s="160">
        <v>283029</v>
      </c>
    </row>
    <row r="16" spans="1:10" ht="20.100000000000001" customHeight="1" x14ac:dyDescent="0.2">
      <c r="A16" s="161" t="s">
        <v>139</v>
      </c>
      <c r="B16" s="160">
        <v>3756</v>
      </c>
      <c r="C16" s="160">
        <v>1623</v>
      </c>
      <c r="D16" s="160">
        <v>4522</v>
      </c>
      <c r="E16" s="160">
        <v>842</v>
      </c>
      <c r="F16" s="160">
        <v>3091</v>
      </c>
      <c r="G16" s="160">
        <v>71612</v>
      </c>
      <c r="H16" s="160">
        <v>86873</v>
      </c>
      <c r="I16" s="160">
        <v>23820</v>
      </c>
      <c r="J16" s="160">
        <v>196139</v>
      </c>
    </row>
    <row r="17" spans="1:10" ht="20.100000000000001" customHeight="1" x14ac:dyDescent="0.2">
      <c r="A17" s="161" t="s">
        <v>140</v>
      </c>
      <c r="B17" s="160">
        <v>1263</v>
      </c>
      <c r="C17" s="160">
        <v>42</v>
      </c>
      <c r="D17" s="160">
        <v>15</v>
      </c>
      <c r="E17" s="160">
        <v>0</v>
      </c>
      <c r="F17" s="160">
        <v>527</v>
      </c>
      <c r="G17" s="160">
        <v>5244</v>
      </c>
      <c r="H17" s="160">
        <v>11865</v>
      </c>
      <c r="I17" s="160">
        <v>0</v>
      </c>
      <c r="J17" s="160">
        <v>18956</v>
      </c>
    </row>
    <row r="18" spans="1:10" ht="20.100000000000001" customHeight="1" x14ac:dyDescent="0.2">
      <c r="A18" s="161" t="s">
        <v>141</v>
      </c>
      <c r="B18" s="160">
        <v>4009</v>
      </c>
      <c r="C18" s="160">
        <v>1665</v>
      </c>
      <c r="D18" s="160">
        <v>4425</v>
      </c>
      <c r="E18" s="160">
        <v>717</v>
      </c>
      <c r="F18" s="160">
        <v>23749</v>
      </c>
      <c r="G18" s="160">
        <v>52948</v>
      </c>
      <c r="H18" s="160">
        <v>95481</v>
      </c>
      <c r="I18" s="160">
        <v>4709</v>
      </c>
      <c r="J18" s="160">
        <v>187703</v>
      </c>
    </row>
    <row r="19" spans="1:10" ht="20.100000000000001" customHeight="1" x14ac:dyDescent="0.2">
      <c r="A19" s="161" t="s">
        <v>142</v>
      </c>
      <c r="B19" s="160">
        <v>15038</v>
      </c>
      <c r="C19" s="160">
        <v>8261</v>
      </c>
      <c r="D19" s="160">
        <v>2272</v>
      </c>
      <c r="E19" s="160">
        <v>17705</v>
      </c>
      <c r="F19" s="160">
        <v>10531</v>
      </c>
      <c r="G19" s="160">
        <v>5268</v>
      </c>
      <c r="H19" s="160">
        <v>20017</v>
      </c>
      <c r="I19" s="160">
        <v>3392</v>
      </c>
      <c r="J19" s="160">
        <v>82484</v>
      </c>
    </row>
    <row r="20" spans="1:10" ht="20.100000000000001" customHeight="1" x14ac:dyDescent="0.2">
      <c r="A20" s="161" t="s">
        <v>143</v>
      </c>
      <c r="B20" s="160">
        <v>216</v>
      </c>
      <c r="C20" s="160">
        <v>10654</v>
      </c>
      <c r="D20" s="160">
        <v>190</v>
      </c>
      <c r="E20" s="160">
        <v>456</v>
      </c>
      <c r="F20" s="160">
        <v>14604</v>
      </c>
      <c r="G20" s="160">
        <v>11826</v>
      </c>
      <c r="H20" s="160">
        <v>96</v>
      </c>
      <c r="I20" s="160">
        <v>6167</v>
      </c>
      <c r="J20" s="160">
        <v>44209</v>
      </c>
    </row>
    <row r="21" spans="1:10" ht="20.100000000000001" customHeight="1" x14ac:dyDescent="0.2">
      <c r="A21" s="161" t="s">
        <v>144</v>
      </c>
      <c r="B21" s="160">
        <v>0</v>
      </c>
      <c r="C21" s="160">
        <v>0</v>
      </c>
      <c r="D21" s="160">
        <v>554</v>
      </c>
      <c r="E21" s="160">
        <v>22749</v>
      </c>
      <c r="F21" s="160">
        <v>3480</v>
      </c>
      <c r="G21" s="160">
        <v>2511</v>
      </c>
      <c r="H21" s="160">
        <v>10</v>
      </c>
      <c r="I21" s="160">
        <v>0</v>
      </c>
      <c r="J21" s="160">
        <v>29304</v>
      </c>
    </row>
    <row r="22" spans="1:10" ht="20.100000000000001" customHeight="1" x14ac:dyDescent="0.2">
      <c r="A22" s="161" t="s">
        <v>145</v>
      </c>
      <c r="B22" s="160">
        <v>3302</v>
      </c>
      <c r="C22" s="160">
        <v>32281</v>
      </c>
      <c r="D22" s="160">
        <v>237</v>
      </c>
      <c r="E22" s="160">
        <v>6903</v>
      </c>
      <c r="F22" s="160">
        <v>29352</v>
      </c>
      <c r="G22" s="160">
        <v>15593</v>
      </c>
      <c r="H22" s="160">
        <v>121</v>
      </c>
      <c r="I22" s="160">
        <v>3861</v>
      </c>
      <c r="J22" s="160">
        <v>91650</v>
      </c>
    </row>
    <row r="23" spans="1:10" ht="20.100000000000001" customHeight="1" x14ac:dyDescent="0.2">
      <c r="A23" s="161" t="s">
        <v>146</v>
      </c>
      <c r="B23" s="160">
        <v>53452</v>
      </c>
      <c r="C23" s="160">
        <v>19434</v>
      </c>
      <c r="D23" s="160">
        <v>37015</v>
      </c>
      <c r="E23" s="160">
        <v>54219</v>
      </c>
      <c r="F23" s="160">
        <v>35811</v>
      </c>
      <c r="G23" s="160">
        <v>10557</v>
      </c>
      <c r="H23" s="160">
        <v>19664</v>
      </c>
      <c r="I23" s="160">
        <v>16209</v>
      </c>
      <c r="J23" s="160">
        <v>246361</v>
      </c>
    </row>
    <row r="24" spans="1:10" ht="20.100000000000001" customHeight="1" x14ac:dyDescent="0.2">
      <c r="A24" s="161" t="s">
        <v>147</v>
      </c>
      <c r="B24" s="160">
        <v>4372</v>
      </c>
      <c r="C24" s="160">
        <v>1032</v>
      </c>
      <c r="D24" s="160">
        <v>7445</v>
      </c>
      <c r="E24" s="160">
        <v>3529</v>
      </c>
      <c r="F24" s="160">
        <v>6263</v>
      </c>
      <c r="G24" s="160">
        <v>4617</v>
      </c>
      <c r="H24" s="160">
        <v>7286</v>
      </c>
      <c r="I24" s="160">
        <v>742</v>
      </c>
      <c r="J24" s="160">
        <v>35286</v>
      </c>
    </row>
    <row r="25" spans="1:10" ht="20.100000000000001" customHeight="1" x14ac:dyDescent="0.2">
      <c r="A25" s="161" t="s">
        <v>148</v>
      </c>
      <c r="B25" s="160">
        <v>14</v>
      </c>
      <c r="C25" s="160">
        <v>0</v>
      </c>
      <c r="D25" s="160">
        <v>0</v>
      </c>
      <c r="E25" s="160">
        <v>2773</v>
      </c>
      <c r="F25" s="160">
        <v>210</v>
      </c>
      <c r="G25" s="160">
        <v>227</v>
      </c>
      <c r="H25" s="160">
        <v>0</v>
      </c>
      <c r="I25" s="160">
        <v>0</v>
      </c>
      <c r="J25" s="160">
        <v>3224</v>
      </c>
    </row>
    <row r="26" spans="1:10" ht="20.100000000000001" customHeight="1" x14ac:dyDescent="0.2">
      <c r="A26" s="161" t="s">
        <v>149</v>
      </c>
      <c r="B26" s="160">
        <v>5744</v>
      </c>
      <c r="C26" s="160">
        <v>9004</v>
      </c>
      <c r="D26" s="160">
        <v>5135</v>
      </c>
      <c r="E26" s="160">
        <v>3729</v>
      </c>
      <c r="F26" s="160">
        <v>22342</v>
      </c>
      <c r="G26" s="160">
        <v>3302</v>
      </c>
      <c r="H26" s="160">
        <v>8811</v>
      </c>
      <c r="I26" s="160">
        <v>9342</v>
      </c>
      <c r="J26" s="160">
        <v>67409</v>
      </c>
    </row>
    <row r="27" spans="1:10" ht="20.100000000000001" customHeight="1" x14ac:dyDescent="0.2">
      <c r="A27" s="161" t="s">
        <v>150</v>
      </c>
      <c r="B27" s="160">
        <v>2547</v>
      </c>
      <c r="C27" s="160">
        <v>787</v>
      </c>
      <c r="D27" s="160">
        <v>2465</v>
      </c>
      <c r="E27" s="160">
        <v>2893</v>
      </c>
      <c r="F27" s="160">
        <v>2824</v>
      </c>
      <c r="G27" s="160">
        <v>1695</v>
      </c>
      <c r="H27" s="160">
        <v>5060</v>
      </c>
      <c r="I27" s="160">
        <v>143</v>
      </c>
      <c r="J27" s="160">
        <v>18414</v>
      </c>
    </row>
    <row r="28" spans="1:10" ht="20.100000000000001" customHeight="1" x14ac:dyDescent="0.2">
      <c r="A28" s="161" t="s">
        <v>151</v>
      </c>
      <c r="B28" s="160">
        <v>1920</v>
      </c>
      <c r="C28" s="160">
        <v>45</v>
      </c>
      <c r="D28" s="160">
        <v>2829</v>
      </c>
      <c r="E28" s="160">
        <v>2310</v>
      </c>
      <c r="F28" s="160">
        <v>14540</v>
      </c>
      <c r="G28" s="160">
        <v>3800</v>
      </c>
      <c r="H28" s="160">
        <v>31522</v>
      </c>
      <c r="I28" s="160">
        <v>215</v>
      </c>
      <c r="J28" s="160">
        <v>57181</v>
      </c>
    </row>
    <row r="29" spans="1:10" ht="20.100000000000001" customHeight="1" x14ac:dyDescent="0.2">
      <c r="A29" s="161" t="s">
        <v>152</v>
      </c>
      <c r="B29" s="160">
        <v>587</v>
      </c>
      <c r="C29" s="160">
        <v>201</v>
      </c>
      <c r="D29" s="160">
        <v>1433</v>
      </c>
      <c r="E29" s="160">
        <v>11594</v>
      </c>
      <c r="F29" s="160">
        <v>3729</v>
      </c>
      <c r="G29" s="160">
        <v>668</v>
      </c>
      <c r="H29" s="160">
        <v>1102</v>
      </c>
      <c r="I29" s="160">
        <v>98</v>
      </c>
      <c r="J29" s="160">
        <v>19412</v>
      </c>
    </row>
    <row r="30" spans="1:10" ht="20.100000000000001" customHeight="1" x14ac:dyDescent="0.2">
      <c r="A30" s="161" t="s">
        <v>153</v>
      </c>
      <c r="B30" s="160">
        <v>183</v>
      </c>
      <c r="C30" s="160">
        <v>134</v>
      </c>
      <c r="D30" s="160">
        <v>15</v>
      </c>
      <c r="E30" s="160">
        <v>8388</v>
      </c>
      <c r="F30" s="160">
        <v>2048</v>
      </c>
      <c r="G30" s="160">
        <v>251</v>
      </c>
      <c r="H30" s="160">
        <v>134</v>
      </c>
      <c r="I30" s="160">
        <v>120</v>
      </c>
      <c r="J30" s="160">
        <v>11273</v>
      </c>
    </row>
    <row r="31" spans="1:10" ht="20.100000000000001" customHeight="1" x14ac:dyDescent="0.2">
      <c r="A31" s="161" t="s">
        <v>154</v>
      </c>
      <c r="B31" s="160">
        <v>26</v>
      </c>
      <c r="C31" s="160">
        <v>0</v>
      </c>
      <c r="D31" s="160">
        <v>0</v>
      </c>
      <c r="E31" s="160">
        <v>1256</v>
      </c>
      <c r="F31" s="160">
        <v>89</v>
      </c>
      <c r="G31" s="160">
        <v>415</v>
      </c>
      <c r="H31" s="160">
        <v>470</v>
      </c>
      <c r="I31" s="160">
        <v>4</v>
      </c>
      <c r="J31" s="160">
        <v>2260</v>
      </c>
    </row>
    <row r="32" spans="1:10" ht="20.100000000000001" customHeight="1" x14ac:dyDescent="0.2">
      <c r="A32" s="161" t="s">
        <v>155</v>
      </c>
      <c r="B32" s="160">
        <v>1281</v>
      </c>
      <c r="C32" s="160">
        <v>186</v>
      </c>
      <c r="D32" s="160">
        <v>617</v>
      </c>
      <c r="E32" s="160">
        <v>901</v>
      </c>
      <c r="F32" s="160">
        <v>6525</v>
      </c>
      <c r="G32" s="160">
        <v>544</v>
      </c>
      <c r="H32" s="160">
        <v>335</v>
      </c>
      <c r="I32" s="160">
        <v>166</v>
      </c>
      <c r="J32" s="160">
        <v>10555</v>
      </c>
    </row>
    <row r="33" spans="1:10" ht="20.100000000000001" customHeight="1" x14ac:dyDescent="0.2">
      <c r="A33" s="161" t="s">
        <v>156</v>
      </c>
      <c r="B33" s="160">
        <v>50</v>
      </c>
      <c r="C33" s="160">
        <v>0</v>
      </c>
      <c r="D33" s="160">
        <v>4</v>
      </c>
      <c r="E33" s="160">
        <v>0</v>
      </c>
      <c r="F33" s="160">
        <v>206</v>
      </c>
      <c r="G33" s="160">
        <v>4952</v>
      </c>
      <c r="H33" s="160">
        <v>0</v>
      </c>
      <c r="I33" s="160">
        <v>0</v>
      </c>
      <c r="J33" s="160">
        <v>5212</v>
      </c>
    </row>
    <row r="34" spans="1:10" ht="20.100000000000001" customHeight="1" x14ac:dyDescent="0.2">
      <c r="A34" s="161" t="s">
        <v>157</v>
      </c>
      <c r="B34" s="160">
        <v>57</v>
      </c>
      <c r="C34" s="160">
        <v>36</v>
      </c>
      <c r="D34" s="160">
        <v>1</v>
      </c>
      <c r="E34" s="160">
        <v>7043</v>
      </c>
      <c r="F34" s="160">
        <v>2546</v>
      </c>
      <c r="G34" s="160">
        <v>1982</v>
      </c>
      <c r="H34" s="160">
        <v>27</v>
      </c>
      <c r="I34" s="160">
        <v>25</v>
      </c>
      <c r="J34" s="160">
        <v>11717</v>
      </c>
    </row>
    <row r="35" spans="1:10" ht="20.100000000000001" customHeight="1" x14ac:dyDescent="0.2">
      <c r="A35" s="161" t="s">
        <v>158</v>
      </c>
      <c r="B35" s="160">
        <v>12159</v>
      </c>
      <c r="C35" s="160">
        <v>70</v>
      </c>
      <c r="D35" s="160">
        <v>733</v>
      </c>
      <c r="E35" s="160">
        <v>2629</v>
      </c>
      <c r="F35" s="160">
        <v>10637</v>
      </c>
      <c r="G35" s="160">
        <v>10618</v>
      </c>
      <c r="H35" s="160">
        <v>1683</v>
      </c>
      <c r="I35" s="160">
        <v>825</v>
      </c>
      <c r="J35" s="160">
        <v>39354</v>
      </c>
    </row>
    <row r="36" spans="1:10" ht="20.100000000000001" customHeight="1" x14ac:dyDescent="0.2">
      <c r="A36" s="161" t="s">
        <v>159</v>
      </c>
      <c r="B36" s="160">
        <v>274</v>
      </c>
      <c r="C36" s="160">
        <v>3046</v>
      </c>
      <c r="D36" s="160">
        <v>184</v>
      </c>
      <c r="E36" s="160">
        <v>262</v>
      </c>
      <c r="F36" s="160">
        <v>5672</v>
      </c>
      <c r="G36" s="160">
        <v>26</v>
      </c>
      <c r="H36" s="160">
        <v>5</v>
      </c>
      <c r="I36" s="160">
        <v>550</v>
      </c>
      <c r="J36" s="160">
        <v>10019</v>
      </c>
    </row>
    <row r="37" spans="1:10" ht="20.100000000000001" customHeight="1" x14ac:dyDescent="0.2">
      <c r="A37" s="161" t="s">
        <v>160</v>
      </c>
      <c r="B37" s="160">
        <v>1688</v>
      </c>
      <c r="C37" s="160">
        <v>749</v>
      </c>
      <c r="D37" s="160">
        <v>3126</v>
      </c>
      <c r="E37" s="160">
        <v>729</v>
      </c>
      <c r="F37" s="160">
        <v>2057</v>
      </c>
      <c r="G37" s="160">
        <v>5660</v>
      </c>
      <c r="H37" s="160">
        <v>1184</v>
      </c>
      <c r="I37" s="160">
        <v>526</v>
      </c>
      <c r="J37" s="160">
        <v>15719</v>
      </c>
    </row>
    <row r="38" spans="1:10" ht="20.100000000000001" customHeight="1" x14ac:dyDescent="0.2">
      <c r="A38" s="161" t="s">
        <v>161</v>
      </c>
      <c r="B38" s="160">
        <v>1138</v>
      </c>
      <c r="C38" s="160">
        <v>2</v>
      </c>
      <c r="D38" s="160">
        <v>11828</v>
      </c>
      <c r="E38" s="160">
        <v>0</v>
      </c>
      <c r="F38" s="160">
        <v>65</v>
      </c>
      <c r="G38" s="160">
        <v>3347</v>
      </c>
      <c r="H38" s="160">
        <v>4346</v>
      </c>
      <c r="I38" s="160">
        <v>2562</v>
      </c>
      <c r="J38" s="160">
        <v>23288</v>
      </c>
    </row>
    <row r="39" spans="1:10" ht="20.100000000000001" customHeight="1" x14ac:dyDescent="0.2">
      <c r="A39" s="161" t="s">
        <v>162</v>
      </c>
      <c r="B39" s="160">
        <v>358</v>
      </c>
      <c r="C39" s="160">
        <v>482</v>
      </c>
      <c r="D39" s="160">
        <v>47</v>
      </c>
      <c r="E39" s="160">
        <v>32</v>
      </c>
      <c r="F39" s="160">
        <v>966</v>
      </c>
      <c r="G39" s="160">
        <v>622</v>
      </c>
      <c r="H39" s="160">
        <v>0</v>
      </c>
      <c r="I39" s="160">
        <v>11757</v>
      </c>
      <c r="J39" s="160">
        <v>14264</v>
      </c>
    </row>
    <row r="40" spans="1:10" ht="20.100000000000001" customHeight="1" x14ac:dyDescent="0.2">
      <c r="A40" s="161" t="s">
        <v>163</v>
      </c>
      <c r="B40" s="160">
        <v>2513</v>
      </c>
      <c r="C40" s="160">
        <v>10008</v>
      </c>
      <c r="D40" s="160">
        <v>56</v>
      </c>
      <c r="E40" s="160">
        <v>472</v>
      </c>
      <c r="F40" s="160">
        <v>5220</v>
      </c>
      <c r="G40" s="160">
        <v>0</v>
      </c>
      <c r="H40" s="160">
        <v>0</v>
      </c>
      <c r="I40" s="160">
        <v>1163</v>
      </c>
      <c r="J40" s="160">
        <v>19432</v>
      </c>
    </row>
    <row r="41" spans="1:10" ht="20.100000000000001" customHeight="1" x14ac:dyDescent="0.2">
      <c r="A41" s="161" t="s">
        <v>164</v>
      </c>
      <c r="B41" s="160">
        <v>5</v>
      </c>
      <c r="C41" s="160">
        <v>0</v>
      </c>
      <c r="D41" s="160">
        <v>0</v>
      </c>
      <c r="E41" s="160">
        <v>0</v>
      </c>
      <c r="F41" s="160">
        <v>50</v>
      </c>
      <c r="G41" s="160">
        <v>1000</v>
      </c>
      <c r="H41" s="160">
        <v>0</v>
      </c>
      <c r="I41" s="160">
        <v>7</v>
      </c>
      <c r="J41" s="160">
        <v>1062</v>
      </c>
    </row>
    <row r="42" spans="1:10" ht="20.100000000000001" customHeight="1" x14ac:dyDescent="0.2">
      <c r="A42" s="161" t="s">
        <v>165</v>
      </c>
      <c r="B42" s="160">
        <v>3449</v>
      </c>
      <c r="C42" s="160">
        <v>3118</v>
      </c>
      <c r="D42" s="160">
        <v>24042</v>
      </c>
      <c r="E42" s="160">
        <v>1136</v>
      </c>
      <c r="F42" s="160">
        <v>4569</v>
      </c>
      <c r="G42" s="160">
        <v>3969</v>
      </c>
      <c r="H42" s="160">
        <v>4494</v>
      </c>
      <c r="I42" s="160">
        <v>3102</v>
      </c>
      <c r="J42" s="160">
        <v>47879</v>
      </c>
    </row>
    <row r="43" spans="1:10" ht="20.100000000000001" customHeight="1" thickBot="1" x14ac:dyDescent="0.25">
      <c r="A43" s="161" t="s">
        <v>166</v>
      </c>
      <c r="B43" s="160">
        <v>25818</v>
      </c>
      <c r="C43" s="160">
        <v>21532</v>
      </c>
      <c r="D43" s="160">
        <v>15291</v>
      </c>
      <c r="E43" s="160">
        <v>34906</v>
      </c>
      <c r="F43" s="160">
        <v>14633</v>
      </c>
      <c r="G43" s="160">
        <v>19031</v>
      </c>
      <c r="H43" s="160">
        <v>21567</v>
      </c>
      <c r="I43" s="160">
        <v>7958</v>
      </c>
      <c r="J43" s="160">
        <v>160736</v>
      </c>
    </row>
    <row r="44" spans="1:10" ht="13.5" customHeight="1" thickBot="1" x14ac:dyDescent="0.25">
      <c r="A44" s="166" t="s">
        <v>10</v>
      </c>
      <c r="B44" s="167">
        <v>276274</v>
      </c>
      <c r="C44" s="167">
        <v>1227971</v>
      </c>
      <c r="D44" s="167">
        <v>791717</v>
      </c>
      <c r="E44" s="167">
        <v>636253</v>
      </c>
      <c r="F44" s="167">
        <v>337158</v>
      </c>
      <c r="G44" s="167">
        <v>324191</v>
      </c>
      <c r="H44" s="167">
        <v>785247</v>
      </c>
      <c r="I44" s="167">
        <v>187418</v>
      </c>
      <c r="J44" s="167">
        <v>4566229</v>
      </c>
    </row>
    <row r="45" spans="1:10" x14ac:dyDescent="0.2">
      <c r="A45" s="185" t="s">
        <v>167</v>
      </c>
      <c r="B45" s="186"/>
      <c r="C45" s="186"/>
      <c r="D45" s="186"/>
      <c r="E45" s="156"/>
      <c r="F45" s="156"/>
      <c r="G45" s="156"/>
      <c r="H45" s="156"/>
      <c r="I45" s="156"/>
      <c r="J45" s="156"/>
    </row>
    <row r="46" spans="1:10" x14ac:dyDescent="0.2">
      <c r="A46" s="186"/>
      <c r="B46" s="186"/>
      <c r="C46" s="186"/>
      <c r="D46" s="186"/>
      <c r="E46" s="156"/>
      <c r="F46" s="156"/>
      <c r="G46" s="156"/>
      <c r="H46" s="156"/>
      <c r="I46" s="156"/>
      <c r="J46" s="156"/>
    </row>
    <row r="47" spans="1:10" x14ac:dyDescent="0.2">
      <c r="A47" s="156"/>
      <c r="B47" s="156"/>
      <c r="C47" s="156"/>
      <c r="D47" s="156"/>
      <c r="E47" s="156"/>
      <c r="F47" s="156"/>
      <c r="G47" s="156"/>
      <c r="H47" s="156"/>
      <c r="I47" s="156"/>
      <c r="J47" s="156"/>
    </row>
    <row r="48" spans="1:10" x14ac:dyDescent="0.2">
      <c r="A48" s="156"/>
      <c r="B48" s="156"/>
      <c r="C48" s="156"/>
      <c r="D48" s="156"/>
      <c r="E48" s="156"/>
      <c r="F48" s="156"/>
      <c r="G48" s="156"/>
      <c r="H48" s="156"/>
      <c r="I48" s="156"/>
      <c r="J48" s="156"/>
    </row>
    <row r="49" spans="1:10" x14ac:dyDescent="0.2">
      <c r="A49" s="156"/>
      <c r="B49" s="156"/>
      <c r="C49" s="156"/>
      <c r="D49" s="156"/>
      <c r="E49" s="156"/>
      <c r="F49" s="156"/>
      <c r="G49" s="156"/>
      <c r="H49" s="156"/>
      <c r="I49" s="156"/>
      <c r="J49" s="156"/>
    </row>
    <row r="50" spans="1:10" x14ac:dyDescent="0.2">
      <c r="A50" s="156"/>
      <c r="B50" s="156"/>
      <c r="C50" s="156"/>
      <c r="D50" s="156"/>
      <c r="E50" s="156"/>
      <c r="F50" s="156"/>
      <c r="G50" s="156"/>
      <c r="H50" s="156"/>
      <c r="I50" s="156"/>
      <c r="J50" s="156"/>
    </row>
    <row r="51" spans="1:10" x14ac:dyDescent="0.2">
      <c r="A51" s="156"/>
      <c r="B51" s="156"/>
      <c r="C51" s="156"/>
      <c r="D51" s="156"/>
      <c r="E51" s="156"/>
      <c r="F51" s="156"/>
      <c r="G51" s="156"/>
      <c r="H51" s="156"/>
      <c r="I51" s="156"/>
      <c r="J51" s="156"/>
    </row>
    <row r="52" spans="1:10" ht="15.75" x14ac:dyDescent="0.25">
      <c r="A52" s="240" t="s">
        <v>237</v>
      </c>
      <c r="B52" s="240"/>
      <c r="C52" s="240"/>
      <c r="D52" s="240"/>
      <c r="E52" s="240"/>
      <c r="F52" s="240"/>
      <c r="G52" s="240"/>
      <c r="H52" s="240"/>
      <c r="I52" s="240"/>
      <c r="J52" s="240"/>
    </row>
    <row r="53" spans="1:10" ht="15.75" x14ac:dyDescent="0.25">
      <c r="A53" s="240" t="s">
        <v>83</v>
      </c>
      <c r="B53" s="240"/>
      <c r="C53" s="240"/>
      <c r="D53" s="240"/>
      <c r="E53" s="240"/>
      <c r="F53" s="240"/>
      <c r="G53" s="240"/>
      <c r="H53" s="240"/>
      <c r="I53" s="240"/>
      <c r="J53" s="240"/>
    </row>
    <row r="54" spans="1:10" ht="13.5" thickBot="1" x14ac:dyDescent="0.25">
      <c r="A54" s="156"/>
      <c r="B54" s="156"/>
      <c r="C54" s="156"/>
      <c r="D54" s="156"/>
      <c r="E54" s="156"/>
      <c r="F54" s="156"/>
      <c r="G54" s="156"/>
      <c r="H54" s="156"/>
      <c r="I54" s="156"/>
      <c r="J54" s="156"/>
    </row>
    <row r="55" spans="1:10" ht="13.5" thickBot="1" x14ac:dyDescent="0.25">
      <c r="A55" s="119" t="s">
        <v>1</v>
      </c>
      <c r="B55" s="120" t="s">
        <v>2</v>
      </c>
      <c r="C55" s="121" t="s">
        <v>3</v>
      </c>
      <c r="D55" s="120" t="s">
        <v>4</v>
      </c>
      <c r="E55" s="121" t="s">
        <v>5</v>
      </c>
      <c r="F55" s="120" t="s">
        <v>6</v>
      </c>
      <c r="G55" s="121" t="s">
        <v>7</v>
      </c>
      <c r="H55" s="120" t="s">
        <v>8</v>
      </c>
      <c r="I55" s="121" t="s">
        <v>9</v>
      </c>
      <c r="J55" s="120" t="s">
        <v>10</v>
      </c>
    </row>
    <row r="56" spans="1:10" ht="20.100000000000001" customHeight="1" x14ac:dyDescent="0.2">
      <c r="A56" s="159" t="s">
        <v>133</v>
      </c>
      <c r="B56" s="160">
        <v>30563</v>
      </c>
      <c r="C56" s="160">
        <v>976234</v>
      </c>
      <c r="D56" s="160">
        <v>607637</v>
      </c>
      <c r="E56" s="160">
        <v>347288</v>
      </c>
      <c r="F56" s="160">
        <v>50879</v>
      </c>
      <c r="G56" s="160">
        <v>0</v>
      </c>
      <c r="H56" s="160">
        <v>110694</v>
      </c>
      <c r="I56" s="160">
        <v>6677</v>
      </c>
      <c r="J56" s="160">
        <v>2129972</v>
      </c>
    </row>
    <row r="57" spans="1:10" ht="20.100000000000001" customHeight="1" x14ac:dyDescent="0.2">
      <c r="A57" s="161" t="s">
        <v>134</v>
      </c>
      <c r="B57" s="160">
        <v>82930</v>
      </c>
      <c r="C57" s="160">
        <v>15201</v>
      </c>
      <c r="D57" s="160">
        <v>33971</v>
      </c>
      <c r="E57" s="160">
        <v>16308</v>
      </c>
      <c r="F57" s="160">
        <v>33537</v>
      </c>
      <c r="G57" s="160">
        <v>48223</v>
      </c>
      <c r="H57" s="160">
        <v>158203</v>
      </c>
      <c r="I57" s="160">
        <v>13374</v>
      </c>
      <c r="J57" s="160">
        <v>401747</v>
      </c>
    </row>
    <row r="58" spans="1:10" ht="20.100000000000001" customHeight="1" x14ac:dyDescent="0.2">
      <c r="A58" s="161" t="s">
        <v>135</v>
      </c>
      <c r="B58" s="160">
        <v>2845</v>
      </c>
      <c r="C58" s="160">
        <v>242</v>
      </c>
      <c r="D58" s="160">
        <v>2560</v>
      </c>
      <c r="E58" s="160">
        <v>0</v>
      </c>
      <c r="F58" s="160">
        <v>0</v>
      </c>
      <c r="G58" s="160">
        <v>36701</v>
      </c>
      <c r="H58" s="160">
        <v>1950</v>
      </c>
      <c r="I58" s="160">
        <v>1285</v>
      </c>
      <c r="J58" s="160">
        <v>45583</v>
      </c>
    </row>
    <row r="59" spans="1:10" ht="20.100000000000001" customHeight="1" x14ac:dyDescent="0.2">
      <c r="A59" s="161" t="s">
        <v>136</v>
      </c>
      <c r="B59" s="160">
        <v>18080</v>
      </c>
      <c r="C59" s="160">
        <v>976216</v>
      </c>
      <c r="D59" s="160">
        <v>4445</v>
      </c>
      <c r="E59" s="160">
        <v>14940</v>
      </c>
      <c r="F59" s="160">
        <v>109013</v>
      </c>
      <c r="G59" s="160">
        <v>227540</v>
      </c>
      <c r="H59" s="160">
        <v>6714</v>
      </c>
      <c r="I59" s="160">
        <v>403882</v>
      </c>
      <c r="J59" s="160">
        <v>1760830</v>
      </c>
    </row>
    <row r="60" spans="1:10" ht="20.100000000000001" customHeight="1" x14ac:dyDescent="0.2">
      <c r="A60" s="161" t="s">
        <v>137</v>
      </c>
      <c r="B60" s="160">
        <v>65</v>
      </c>
      <c r="C60" s="160">
        <v>201</v>
      </c>
      <c r="D60" s="160">
        <v>8077</v>
      </c>
      <c r="E60" s="160">
        <v>0</v>
      </c>
      <c r="F60" s="160">
        <v>126</v>
      </c>
      <c r="G60" s="160">
        <v>121</v>
      </c>
      <c r="H60" s="160">
        <v>21976</v>
      </c>
      <c r="I60" s="160">
        <v>3276</v>
      </c>
      <c r="J60" s="160">
        <v>33842</v>
      </c>
    </row>
    <row r="61" spans="1:10" ht="20.100000000000001" customHeight="1" x14ac:dyDescent="0.2">
      <c r="A61" s="161" t="s">
        <v>138</v>
      </c>
      <c r="B61" s="160">
        <v>14734</v>
      </c>
      <c r="C61" s="160">
        <v>2134</v>
      </c>
      <c r="D61" s="160">
        <v>10009</v>
      </c>
      <c r="E61" s="160">
        <v>24970</v>
      </c>
      <c r="F61" s="160">
        <v>22687</v>
      </c>
      <c r="G61" s="160">
        <v>21907</v>
      </c>
      <c r="H61" s="160">
        <v>175617</v>
      </c>
      <c r="I61" s="160">
        <v>14623</v>
      </c>
      <c r="J61" s="160">
        <v>286681</v>
      </c>
    </row>
    <row r="62" spans="1:10" ht="20.100000000000001" customHeight="1" x14ac:dyDescent="0.2">
      <c r="A62" s="161" t="s">
        <v>139</v>
      </c>
      <c r="B62" s="160">
        <v>4421</v>
      </c>
      <c r="C62" s="160">
        <v>1362</v>
      </c>
      <c r="D62" s="160">
        <v>6143</v>
      </c>
      <c r="E62" s="160">
        <v>647</v>
      </c>
      <c r="F62" s="160">
        <v>1977</v>
      </c>
      <c r="G62" s="160">
        <v>67803</v>
      </c>
      <c r="H62" s="160">
        <v>84452</v>
      </c>
      <c r="I62" s="160">
        <v>14324</v>
      </c>
      <c r="J62" s="160">
        <v>181129</v>
      </c>
    </row>
    <row r="63" spans="1:10" ht="20.100000000000001" customHeight="1" x14ac:dyDescent="0.2">
      <c r="A63" s="161" t="s">
        <v>140</v>
      </c>
      <c r="B63" s="160">
        <v>1405</v>
      </c>
      <c r="C63" s="160">
        <v>47</v>
      </c>
      <c r="D63" s="160">
        <v>92</v>
      </c>
      <c r="E63" s="160">
        <v>11</v>
      </c>
      <c r="F63" s="160">
        <v>401</v>
      </c>
      <c r="G63" s="160">
        <v>5996</v>
      </c>
      <c r="H63" s="160">
        <v>10403</v>
      </c>
      <c r="I63" s="160">
        <v>0</v>
      </c>
      <c r="J63" s="160">
        <v>18355</v>
      </c>
    </row>
    <row r="64" spans="1:10" ht="20.100000000000001" customHeight="1" x14ac:dyDescent="0.2">
      <c r="A64" s="161" t="s">
        <v>141</v>
      </c>
      <c r="B64" s="160">
        <v>37502</v>
      </c>
      <c r="C64" s="160">
        <v>9368</v>
      </c>
      <c r="D64" s="160">
        <v>13943</v>
      </c>
      <c r="E64" s="160">
        <v>3831</v>
      </c>
      <c r="F64" s="160">
        <v>49883</v>
      </c>
      <c r="G64" s="160">
        <v>90036</v>
      </c>
      <c r="H64" s="160">
        <v>140750</v>
      </c>
      <c r="I64" s="160">
        <v>4391</v>
      </c>
      <c r="J64" s="160">
        <v>349704</v>
      </c>
    </row>
    <row r="65" spans="1:10" ht="20.100000000000001" customHeight="1" x14ac:dyDescent="0.2">
      <c r="A65" s="161" t="s">
        <v>142</v>
      </c>
      <c r="B65" s="160">
        <v>9497</v>
      </c>
      <c r="C65" s="160">
        <v>7213</v>
      </c>
      <c r="D65" s="160">
        <v>1676</v>
      </c>
      <c r="E65" s="160">
        <v>12706</v>
      </c>
      <c r="F65" s="160">
        <v>7893</v>
      </c>
      <c r="G65" s="160">
        <v>3940</v>
      </c>
      <c r="H65" s="160">
        <v>23195</v>
      </c>
      <c r="I65" s="160">
        <v>2322</v>
      </c>
      <c r="J65" s="160">
        <v>68442</v>
      </c>
    </row>
    <row r="66" spans="1:10" ht="20.100000000000001" customHeight="1" x14ac:dyDescent="0.2">
      <c r="A66" s="161" t="s">
        <v>143</v>
      </c>
      <c r="B66" s="160">
        <v>471</v>
      </c>
      <c r="C66" s="160">
        <v>9718</v>
      </c>
      <c r="D66" s="160">
        <v>196</v>
      </c>
      <c r="E66" s="160">
        <v>264</v>
      </c>
      <c r="F66" s="160">
        <v>12246</v>
      </c>
      <c r="G66" s="160">
        <v>10127</v>
      </c>
      <c r="H66" s="160">
        <v>680</v>
      </c>
      <c r="I66" s="160">
        <v>6551</v>
      </c>
      <c r="J66" s="160">
        <v>40253</v>
      </c>
    </row>
    <row r="67" spans="1:10" ht="20.100000000000001" customHeight="1" x14ac:dyDescent="0.2">
      <c r="A67" s="161" t="s">
        <v>144</v>
      </c>
      <c r="B67" s="160">
        <v>1</v>
      </c>
      <c r="C67" s="160">
        <v>0</v>
      </c>
      <c r="D67" s="160">
        <v>1601</v>
      </c>
      <c r="E67" s="160">
        <v>23755</v>
      </c>
      <c r="F67" s="160">
        <v>3341</v>
      </c>
      <c r="G67" s="160">
        <v>3858</v>
      </c>
      <c r="H67" s="160">
        <v>20</v>
      </c>
      <c r="I67" s="160">
        <v>0</v>
      </c>
      <c r="J67" s="160">
        <v>32576</v>
      </c>
    </row>
    <row r="68" spans="1:10" ht="20.100000000000001" customHeight="1" x14ac:dyDescent="0.2">
      <c r="A68" s="161" t="s">
        <v>145</v>
      </c>
      <c r="B68" s="160">
        <v>4134</v>
      </c>
      <c r="C68" s="160">
        <v>38435</v>
      </c>
      <c r="D68" s="160">
        <v>1440</v>
      </c>
      <c r="E68" s="160">
        <v>5570</v>
      </c>
      <c r="F68" s="160">
        <v>17604</v>
      </c>
      <c r="G68" s="160">
        <v>12359</v>
      </c>
      <c r="H68" s="160">
        <v>305</v>
      </c>
      <c r="I68" s="160">
        <v>4363</v>
      </c>
      <c r="J68" s="160">
        <v>84210</v>
      </c>
    </row>
    <row r="69" spans="1:10" ht="20.100000000000001" customHeight="1" x14ac:dyDescent="0.2">
      <c r="A69" s="161" t="s">
        <v>146</v>
      </c>
      <c r="B69" s="160">
        <v>58720</v>
      </c>
      <c r="C69" s="160">
        <v>17892</v>
      </c>
      <c r="D69" s="160">
        <v>38095</v>
      </c>
      <c r="E69" s="160">
        <v>33341</v>
      </c>
      <c r="F69" s="160">
        <v>29545</v>
      </c>
      <c r="G69" s="160">
        <v>8806</v>
      </c>
      <c r="H69" s="160">
        <v>19489</v>
      </c>
      <c r="I69" s="160">
        <v>13816</v>
      </c>
      <c r="J69" s="160">
        <v>219704</v>
      </c>
    </row>
    <row r="70" spans="1:10" ht="20.100000000000001" customHeight="1" x14ac:dyDescent="0.2">
      <c r="A70" s="161" t="s">
        <v>147</v>
      </c>
      <c r="B70" s="160">
        <v>14584</v>
      </c>
      <c r="C70" s="160">
        <v>2576</v>
      </c>
      <c r="D70" s="160">
        <v>19456</v>
      </c>
      <c r="E70" s="160">
        <v>11708</v>
      </c>
      <c r="F70" s="160">
        <v>13058</v>
      </c>
      <c r="G70" s="160">
        <v>9606</v>
      </c>
      <c r="H70" s="160">
        <v>12748</v>
      </c>
      <c r="I70" s="160">
        <v>1373</v>
      </c>
      <c r="J70" s="160">
        <v>85109</v>
      </c>
    </row>
    <row r="71" spans="1:10" ht="20.100000000000001" customHeight="1" x14ac:dyDescent="0.2">
      <c r="A71" s="161" t="s">
        <v>148</v>
      </c>
      <c r="B71" s="160">
        <v>13</v>
      </c>
      <c r="C71" s="160">
        <v>0</v>
      </c>
      <c r="D71" s="160">
        <v>0</v>
      </c>
      <c r="E71" s="160">
        <v>5171</v>
      </c>
      <c r="F71" s="160">
        <v>370</v>
      </c>
      <c r="G71" s="160">
        <v>10</v>
      </c>
      <c r="H71" s="160">
        <v>12</v>
      </c>
      <c r="I71" s="160">
        <v>0</v>
      </c>
      <c r="J71" s="160">
        <v>5576</v>
      </c>
    </row>
    <row r="72" spans="1:10" ht="20.100000000000001" customHeight="1" x14ac:dyDescent="0.2">
      <c r="A72" s="161" t="s">
        <v>149</v>
      </c>
      <c r="B72" s="160">
        <v>26904</v>
      </c>
      <c r="C72" s="160">
        <v>29455</v>
      </c>
      <c r="D72" s="160">
        <v>4875</v>
      </c>
      <c r="E72" s="160">
        <v>5204</v>
      </c>
      <c r="F72" s="160">
        <v>17068</v>
      </c>
      <c r="G72" s="160">
        <v>7526</v>
      </c>
      <c r="H72" s="160">
        <v>6740</v>
      </c>
      <c r="I72" s="160">
        <v>8164</v>
      </c>
      <c r="J72" s="160">
        <v>105936</v>
      </c>
    </row>
    <row r="73" spans="1:10" ht="20.100000000000001" customHeight="1" x14ac:dyDescent="0.2">
      <c r="A73" s="161" t="s">
        <v>150</v>
      </c>
      <c r="B73" s="160">
        <v>16184</v>
      </c>
      <c r="C73" s="160">
        <v>1830</v>
      </c>
      <c r="D73" s="160">
        <v>7530</v>
      </c>
      <c r="E73" s="160">
        <v>8887</v>
      </c>
      <c r="F73" s="160">
        <v>5102</v>
      </c>
      <c r="G73" s="160">
        <v>4810</v>
      </c>
      <c r="H73" s="160">
        <v>13808</v>
      </c>
      <c r="I73" s="160">
        <v>92</v>
      </c>
      <c r="J73" s="160">
        <v>58243</v>
      </c>
    </row>
    <row r="74" spans="1:10" ht="20.100000000000001" customHeight="1" x14ac:dyDescent="0.2">
      <c r="A74" s="161" t="s">
        <v>151</v>
      </c>
      <c r="B74" s="160">
        <v>1505</v>
      </c>
      <c r="C74" s="160">
        <v>10</v>
      </c>
      <c r="D74" s="160">
        <v>3610</v>
      </c>
      <c r="E74" s="160">
        <v>3436</v>
      </c>
      <c r="F74" s="160">
        <v>12981</v>
      </c>
      <c r="G74" s="160">
        <v>3140</v>
      </c>
      <c r="H74" s="160">
        <v>22075</v>
      </c>
      <c r="I74" s="160">
        <v>172</v>
      </c>
      <c r="J74" s="160">
        <v>46929</v>
      </c>
    </row>
    <row r="75" spans="1:10" ht="20.100000000000001" customHeight="1" x14ac:dyDescent="0.2">
      <c r="A75" s="161" t="s">
        <v>152</v>
      </c>
      <c r="B75" s="160">
        <v>1738</v>
      </c>
      <c r="C75" s="160">
        <v>448</v>
      </c>
      <c r="D75" s="160">
        <v>2057</v>
      </c>
      <c r="E75" s="160">
        <v>16276</v>
      </c>
      <c r="F75" s="160">
        <v>4728</v>
      </c>
      <c r="G75" s="160">
        <v>810</v>
      </c>
      <c r="H75" s="160">
        <v>1488</v>
      </c>
      <c r="I75" s="160">
        <v>60</v>
      </c>
      <c r="J75" s="160">
        <v>27605</v>
      </c>
    </row>
    <row r="76" spans="1:10" ht="20.100000000000001" customHeight="1" x14ac:dyDescent="0.2">
      <c r="A76" s="161" t="s">
        <v>153</v>
      </c>
      <c r="B76" s="160">
        <v>181</v>
      </c>
      <c r="C76" s="160">
        <v>100</v>
      </c>
      <c r="D76" s="160">
        <v>30</v>
      </c>
      <c r="E76" s="160">
        <v>7805</v>
      </c>
      <c r="F76" s="160">
        <v>2090</v>
      </c>
      <c r="G76" s="160">
        <v>276</v>
      </c>
      <c r="H76" s="160">
        <v>48</v>
      </c>
      <c r="I76" s="160">
        <v>29</v>
      </c>
      <c r="J76" s="160">
        <v>10559</v>
      </c>
    </row>
    <row r="77" spans="1:10" ht="20.100000000000001" customHeight="1" x14ac:dyDescent="0.2">
      <c r="A77" s="161" t="s">
        <v>154</v>
      </c>
      <c r="B77" s="160">
        <v>1436</v>
      </c>
      <c r="C77" s="160">
        <v>0</v>
      </c>
      <c r="D77" s="160">
        <v>999</v>
      </c>
      <c r="E77" s="160">
        <v>19911</v>
      </c>
      <c r="F77" s="160">
        <v>2179</v>
      </c>
      <c r="G77" s="160">
        <v>6288</v>
      </c>
      <c r="H77" s="160">
        <v>1315</v>
      </c>
      <c r="I77" s="160">
        <v>29</v>
      </c>
      <c r="J77" s="160">
        <v>32157</v>
      </c>
    </row>
    <row r="78" spans="1:10" ht="20.100000000000001" customHeight="1" x14ac:dyDescent="0.2">
      <c r="A78" s="161" t="s">
        <v>155</v>
      </c>
      <c r="B78" s="160">
        <v>5739</v>
      </c>
      <c r="C78" s="160">
        <v>441</v>
      </c>
      <c r="D78" s="160">
        <v>416</v>
      </c>
      <c r="E78" s="160">
        <v>6418</v>
      </c>
      <c r="F78" s="160">
        <v>10298</v>
      </c>
      <c r="G78" s="160">
        <v>505</v>
      </c>
      <c r="H78" s="160">
        <v>295</v>
      </c>
      <c r="I78" s="160">
        <v>113</v>
      </c>
      <c r="J78" s="160">
        <v>24225</v>
      </c>
    </row>
    <row r="79" spans="1:10" ht="20.100000000000001" customHeight="1" x14ac:dyDescent="0.2">
      <c r="A79" s="161" t="s">
        <v>156</v>
      </c>
      <c r="B79" s="160">
        <v>24992</v>
      </c>
      <c r="C79" s="160">
        <v>0</v>
      </c>
      <c r="D79" s="160">
        <v>5088</v>
      </c>
      <c r="E79" s="160">
        <v>0</v>
      </c>
      <c r="F79" s="160">
        <v>7500</v>
      </c>
      <c r="G79" s="160">
        <v>21736</v>
      </c>
      <c r="H79" s="160">
        <v>34496</v>
      </c>
      <c r="I79" s="160">
        <v>0</v>
      </c>
      <c r="J79" s="160">
        <v>93812</v>
      </c>
    </row>
    <row r="80" spans="1:10" ht="20.100000000000001" customHeight="1" x14ac:dyDescent="0.2">
      <c r="A80" s="161" t="s">
        <v>157</v>
      </c>
      <c r="B80" s="160">
        <v>80</v>
      </c>
      <c r="C80" s="160">
        <v>20</v>
      </c>
      <c r="D80" s="160">
        <v>0</v>
      </c>
      <c r="E80" s="160">
        <v>7444</v>
      </c>
      <c r="F80" s="160">
        <v>2770</v>
      </c>
      <c r="G80" s="160">
        <v>3246</v>
      </c>
      <c r="H80" s="160">
        <v>25</v>
      </c>
      <c r="I80" s="160">
        <v>5</v>
      </c>
      <c r="J80" s="160">
        <v>13590</v>
      </c>
    </row>
    <row r="81" spans="1:10" ht="20.100000000000001" customHeight="1" x14ac:dyDescent="0.2">
      <c r="A81" s="161" t="s">
        <v>158</v>
      </c>
      <c r="B81" s="160">
        <v>224817</v>
      </c>
      <c r="C81" s="160">
        <v>4095</v>
      </c>
      <c r="D81" s="160">
        <v>24076</v>
      </c>
      <c r="E81" s="160">
        <v>6583</v>
      </c>
      <c r="F81" s="160">
        <v>31882</v>
      </c>
      <c r="G81" s="160">
        <v>17959</v>
      </c>
      <c r="H81" s="160">
        <v>11699</v>
      </c>
      <c r="I81" s="160">
        <v>6058</v>
      </c>
      <c r="J81" s="160">
        <v>327169</v>
      </c>
    </row>
    <row r="82" spans="1:10" ht="20.100000000000001" customHeight="1" x14ac:dyDescent="0.2">
      <c r="A82" s="161" t="s">
        <v>159</v>
      </c>
      <c r="B82" s="160">
        <v>3493</v>
      </c>
      <c r="C82" s="160">
        <v>37021</v>
      </c>
      <c r="D82" s="160">
        <v>202</v>
      </c>
      <c r="E82" s="160">
        <v>2185</v>
      </c>
      <c r="F82" s="160">
        <v>53498</v>
      </c>
      <c r="G82" s="160">
        <v>866</v>
      </c>
      <c r="H82" s="160">
        <v>10</v>
      </c>
      <c r="I82" s="160">
        <v>2039</v>
      </c>
      <c r="J82" s="160">
        <v>99314</v>
      </c>
    </row>
    <row r="83" spans="1:10" ht="20.100000000000001" customHeight="1" x14ac:dyDescent="0.2">
      <c r="A83" s="161" t="s">
        <v>160</v>
      </c>
      <c r="B83" s="160">
        <v>15466</v>
      </c>
      <c r="C83" s="160">
        <v>24331</v>
      </c>
      <c r="D83" s="160">
        <v>17182</v>
      </c>
      <c r="E83" s="160">
        <v>1596</v>
      </c>
      <c r="F83" s="160">
        <v>7469</v>
      </c>
      <c r="G83" s="160">
        <v>15161</v>
      </c>
      <c r="H83" s="160">
        <v>5172</v>
      </c>
      <c r="I83" s="160">
        <v>1637</v>
      </c>
      <c r="J83" s="160">
        <v>88014</v>
      </c>
    </row>
    <row r="84" spans="1:10" ht="20.100000000000001" customHeight="1" x14ac:dyDescent="0.2">
      <c r="A84" s="161" t="s">
        <v>161</v>
      </c>
      <c r="B84" s="160">
        <v>1812</v>
      </c>
      <c r="C84" s="160">
        <v>9</v>
      </c>
      <c r="D84" s="160">
        <v>17641</v>
      </c>
      <c r="E84" s="160">
        <v>0</v>
      </c>
      <c r="F84" s="160">
        <v>50</v>
      </c>
      <c r="G84" s="160">
        <v>3476</v>
      </c>
      <c r="H84" s="160">
        <v>8315</v>
      </c>
      <c r="I84" s="160">
        <v>4319</v>
      </c>
      <c r="J84" s="160">
        <v>35622</v>
      </c>
    </row>
    <row r="85" spans="1:10" ht="20.100000000000001" customHeight="1" x14ac:dyDescent="0.2">
      <c r="A85" s="161" t="s">
        <v>162</v>
      </c>
      <c r="B85" s="160">
        <v>74420</v>
      </c>
      <c r="C85" s="160">
        <v>59232</v>
      </c>
      <c r="D85" s="160">
        <v>1023</v>
      </c>
      <c r="E85" s="160">
        <v>16234</v>
      </c>
      <c r="F85" s="160">
        <v>51569</v>
      </c>
      <c r="G85" s="160">
        <v>18873</v>
      </c>
      <c r="H85" s="160">
        <v>916</v>
      </c>
      <c r="I85" s="160">
        <v>100019</v>
      </c>
      <c r="J85" s="160">
        <v>322286</v>
      </c>
    </row>
    <row r="86" spans="1:10" ht="20.100000000000001" customHeight="1" x14ac:dyDescent="0.2">
      <c r="A86" s="161" t="s">
        <v>163</v>
      </c>
      <c r="B86" s="160">
        <v>3800</v>
      </c>
      <c r="C86" s="160">
        <v>106852</v>
      </c>
      <c r="D86" s="160">
        <v>0</v>
      </c>
      <c r="E86" s="160">
        <v>169</v>
      </c>
      <c r="F86" s="160">
        <v>2555</v>
      </c>
      <c r="G86" s="160">
        <v>0</v>
      </c>
      <c r="H86" s="160">
        <v>0</v>
      </c>
      <c r="I86" s="160">
        <v>1380</v>
      </c>
      <c r="J86" s="160">
        <v>114756</v>
      </c>
    </row>
    <row r="87" spans="1:10" ht="20.100000000000001" customHeight="1" x14ac:dyDescent="0.2">
      <c r="A87" s="161" t="s">
        <v>164</v>
      </c>
      <c r="B87" s="160">
        <v>8518</v>
      </c>
      <c r="C87" s="160">
        <v>436</v>
      </c>
      <c r="D87" s="160">
        <v>0</v>
      </c>
      <c r="E87" s="160">
        <v>201</v>
      </c>
      <c r="F87" s="160">
        <v>14097</v>
      </c>
      <c r="G87" s="160">
        <v>13843</v>
      </c>
      <c r="H87" s="160">
        <v>2</v>
      </c>
      <c r="I87" s="160">
        <v>7188</v>
      </c>
      <c r="J87" s="160">
        <v>44285</v>
      </c>
    </row>
    <row r="88" spans="1:10" ht="20.100000000000001" customHeight="1" x14ac:dyDescent="0.2">
      <c r="A88" s="161" t="s">
        <v>165</v>
      </c>
      <c r="B88" s="160">
        <v>290720</v>
      </c>
      <c r="C88" s="160">
        <v>106453</v>
      </c>
      <c r="D88" s="160">
        <v>1116743</v>
      </c>
      <c r="E88" s="160">
        <v>41971</v>
      </c>
      <c r="F88" s="160">
        <v>298062</v>
      </c>
      <c r="G88" s="160">
        <v>793021</v>
      </c>
      <c r="H88" s="160">
        <v>207077</v>
      </c>
      <c r="I88" s="160">
        <v>4695</v>
      </c>
      <c r="J88" s="160">
        <v>2858742</v>
      </c>
    </row>
    <row r="89" spans="1:10" ht="20.100000000000001" customHeight="1" thickBot="1" x14ac:dyDescent="0.25">
      <c r="A89" s="161" t="s">
        <v>166</v>
      </c>
      <c r="B89" s="160">
        <v>1523245</v>
      </c>
      <c r="C89" s="160">
        <v>1746592</v>
      </c>
      <c r="D89" s="160">
        <v>141323</v>
      </c>
      <c r="E89" s="160">
        <v>2008694</v>
      </c>
      <c r="F89" s="160">
        <v>451424</v>
      </c>
      <c r="G89" s="160">
        <v>665951</v>
      </c>
      <c r="H89" s="160">
        <v>330652</v>
      </c>
      <c r="I89" s="160">
        <v>35915</v>
      </c>
      <c r="J89" s="160">
        <v>6903796</v>
      </c>
    </row>
    <row r="90" spans="1:10" ht="20.100000000000001" customHeight="1" thickBot="1" x14ac:dyDescent="0.25">
      <c r="A90" s="164" t="s">
        <v>10</v>
      </c>
      <c r="B90" s="165">
        <v>2505015</v>
      </c>
      <c r="C90" s="165">
        <v>4174164</v>
      </c>
      <c r="D90" s="165">
        <v>2092136</v>
      </c>
      <c r="E90" s="165">
        <v>2653524</v>
      </c>
      <c r="F90" s="165">
        <v>1327882</v>
      </c>
      <c r="G90" s="165">
        <v>2124520</v>
      </c>
      <c r="H90" s="165">
        <v>1411341</v>
      </c>
      <c r="I90" s="165">
        <v>662171</v>
      </c>
      <c r="J90" s="165">
        <v>16950753</v>
      </c>
    </row>
    <row r="91" spans="1:10" x14ac:dyDescent="0.2">
      <c r="A91" s="185" t="s">
        <v>167</v>
      </c>
      <c r="B91" s="186"/>
      <c r="C91" s="186"/>
      <c r="D91" s="186"/>
      <c r="E91" s="156"/>
      <c r="F91" s="156"/>
      <c r="G91" s="156"/>
      <c r="H91" s="156"/>
      <c r="I91" s="156"/>
      <c r="J91" s="156"/>
    </row>
    <row r="92" spans="1:10" x14ac:dyDescent="0.2">
      <c r="A92" s="185"/>
      <c r="B92" s="186"/>
      <c r="C92" s="186"/>
      <c r="D92" s="186"/>
      <c r="E92" s="156"/>
      <c r="F92" s="156"/>
      <c r="G92" s="156"/>
      <c r="H92" s="156"/>
      <c r="I92" s="156"/>
      <c r="J92" s="156"/>
    </row>
    <row r="93" spans="1:10" x14ac:dyDescent="0.2">
      <c r="A93" s="122"/>
      <c r="B93" s="156"/>
      <c r="C93" s="156"/>
      <c r="D93" s="156"/>
      <c r="E93" s="156"/>
      <c r="F93" s="156"/>
      <c r="G93" s="156"/>
      <c r="H93" s="156"/>
      <c r="I93" s="156"/>
      <c r="J93" s="156"/>
    </row>
    <row r="94" spans="1:10" x14ac:dyDescent="0.2">
      <c r="A94" s="122"/>
      <c r="B94" s="156"/>
      <c r="C94" s="156"/>
      <c r="D94" s="156"/>
      <c r="E94" s="156"/>
      <c r="F94" s="156"/>
      <c r="G94" s="156"/>
      <c r="H94" s="156"/>
      <c r="I94" s="156"/>
      <c r="J94" s="156"/>
    </row>
    <row r="95" spans="1:10" x14ac:dyDescent="0.2">
      <c r="A95" s="156"/>
      <c r="B95" s="156"/>
      <c r="C95" s="156"/>
      <c r="D95" s="156"/>
      <c r="E95" s="156"/>
      <c r="F95" s="156"/>
      <c r="G95" s="156"/>
      <c r="H95" s="156"/>
      <c r="I95" s="156"/>
      <c r="J95" s="156"/>
    </row>
    <row r="96" spans="1:10" x14ac:dyDescent="0.2">
      <c r="A96" s="156"/>
      <c r="B96" s="156"/>
      <c r="C96" s="156"/>
      <c r="D96" s="156"/>
      <c r="E96" s="156"/>
      <c r="F96" s="156"/>
      <c r="G96" s="156"/>
      <c r="H96" s="156"/>
      <c r="I96" s="156"/>
      <c r="J96" s="156"/>
    </row>
    <row r="97" spans="1:10" x14ac:dyDescent="0.2">
      <c r="A97" s="156"/>
      <c r="B97" s="156"/>
      <c r="C97" s="156"/>
      <c r="D97" s="156"/>
      <c r="E97" s="156"/>
      <c r="F97" s="156"/>
      <c r="G97" s="156"/>
      <c r="H97" s="156"/>
      <c r="I97" s="156"/>
      <c r="J97" s="156"/>
    </row>
    <row r="98" spans="1:10" ht="15.75" x14ac:dyDescent="0.25">
      <c r="A98" s="240" t="s">
        <v>238</v>
      </c>
      <c r="B98" s="240"/>
      <c r="C98" s="240"/>
      <c r="D98" s="240"/>
      <c r="E98" s="240"/>
      <c r="F98" s="240"/>
      <c r="G98" s="240"/>
      <c r="H98" s="240"/>
      <c r="I98" s="240"/>
      <c r="J98" s="240"/>
    </row>
    <row r="99" spans="1:10" ht="15.75" x14ac:dyDescent="0.25">
      <c r="A99" s="240" t="s">
        <v>170</v>
      </c>
      <c r="B99" s="240"/>
      <c r="C99" s="240"/>
      <c r="D99" s="240"/>
      <c r="E99" s="240"/>
      <c r="F99" s="240"/>
      <c r="G99" s="240"/>
      <c r="H99" s="240"/>
      <c r="I99" s="240"/>
      <c r="J99" s="240"/>
    </row>
    <row r="100" spans="1:10" ht="13.5" thickBot="1" x14ac:dyDescent="0.25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</row>
    <row r="101" spans="1:10" ht="13.5" thickBot="1" x14ac:dyDescent="0.25">
      <c r="A101" s="119" t="s">
        <v>1</v>
      </c>
      <c r="B101" s="120" t="s">
        <v>2</v>
      </c>
      <c r="C101" s="121" t="s">
        <v>3</v>
      </c>
      <c r="D101" s="120" t="s">
        <v>4</v>
      </c>
      <c r="E101" s="121" t="s">
        <v>5</v>
      </c>
      <c r="F101" s="120" t="s">
        <v>6</v>
      </c>
      <c r="G101" s="121" t="s">
        <v>7</v>
      </c>
      <c r="H101" s="120" t="s">
        <v>8</v>
      </c>
      <c r="I101" s="121" t="s">
        <v>9</v>
      </c>
      <c r="J101" s="120" t="s">
        <v>10</v>
      </c>
    </row>
    <row r="102" spans="1:10" ht="20.100000000000001" customHeight="1" x14ac:dyDescent="0.2">
      <c r="A102" s="159" t="s">
        <v>133</v>
      </c>
      <c r="B102" s="160">
        <v>156136</v>
      </c>
      <c r="C102" s="160">
        <v>3079143</v>
      </c>
      <c r="D102" s="160">
        <v>3085304</v>
      </c>
      <c r="E102" s="160">
        <v>1361504</v>
      </c>
      <c r="F102" s="160">
        <v>151825</v>
      </c>
      <c r="G102" s="160">
        <v>0</v>
      </c>
      <c r="H102" s="160">
        <v>415156</v>
      </c>
      <c r="I102" s="160">
        <v>14358</v>
      </c>
      <c r="J102" s="160">
        <v>8263426</v>
      </c>
    </row>
    <row r="103" spans="1:10" ht="20.100000000000001" customHeight="1" x14ac:dyDescent="0.2">
      <c r="A103" s="161" t="s">
        <v>134</v>
      </c>
      <c r="B103" s="160">
        <v>193094</v>
      </c>
      <c r="C103" s="160">
        <v>28552</v>
      </c>
      <c r="D103" s="160">
        <v>62888</v>
      </c>
      <c r="E103" s="160">
        <v>31671</v>
      </c>
      <c r="F103" s="160">
        <v>59968</v>
      </c>
      <c r="G103" s="160">
        <v>69319</v>
      </c>
      <c r="H103" s="160">
        <v>360432</v>
      </c>
      <c r="I103" s="160">
        <v>25380</v>
      </c>
      <c r="J103" s="160">
        <v>831304</v>
      </c>
    </row>
    <row r="104" spans="1:10" ht="20.100000000000001" customHeight="1" x14ac:dyDescent="0.2">
      <c r="A104" s="161" t="s">
        <v>135</v>
      </c>
      <c r="B104" s="160">
        <v>11873</v>
      </c>
      <c r="C104" s="160">
        <v>968</v>
      </c>
      <c r="D104" s="160">
        <v>11031</v>
      </c>
      <c r="E104" s="160">
        <v>0</v>
      </c>
      <c r="F104" s="160">
        <v>80</v>
      </c>
      <c r="G104" s="160">
        <v>90723</v>
      </c>
      <c r="H104" s="160">
        <v>9257</v>
      </c>
      <c r="I104" s="160">
        <v>514</v>
      </c>
      <c r="J104" s="160">
        <v>124446</v>
      </c>
    </row>
    <row r="105" spans="1:10" ht="20.100000000000001" customHeight="1" x14ac:dyDescent="0.2">
      <c r="A105" s="161" t="s">
        <v>136</v>
      </c>
      <c r="B105" s="160">
        <v>3035</v>
      </c>
      <c r="C105" s="160">
        <v>129128</v>
      </c>
      <c r="D105" s="160">
        <v>770</v>
      </c>
      <c r="E105" s="160">
        <v>2306</v>
      </c>
      <c r="F105" s="160">
        <v>14284</v>
      </c>
      <c r="G105" s="160">
        <v>30500</v>
      </c>
      <c r="H105" s="160">
        <v>971</v>
      </c>
      <c r="I105" s="160">
        <v>52439</v>
      </c>
      <c r="J105" s="160">
        <v>233433</v>
      </c>
    </row>
    <row r="106" spans="1:10" ht="20.100000000000001" customHeight="1" x14ac:dyDescent="0.2">
      <c r="A106" s="161" t="s">
        <v>137</v>
      </c>
      <c r="B106" s="160">
        <v>60</v>
      </c>
      <c r="C106" s="160">
        <v>399</v>
      </c>
      <c r="D106" s="160">
        <v>11587</v>
      </c>
      <c r="E106" s="160">
        <v>0</v>
      </c>
      <c r="F106" s="160">
        <v>237</v>
      </c>
      <c r="G106" s="160">
        <v>574</v>
      </c>
      <c r="H106" s="160">
        <v>42906</v>
      </c>
      <c r="I106" s="160">
        <v>6994</v>
      </c>
      <c r="J106" s="160">
        <v>62757</v>
      </c>
    </row>
    <row r="107" spans="1:10" ht="20.100000000000001" customHeight="1" x14ac:dyDescent="0.2">
      <c r="A107" s="161" t="s">
        <v>138</v>
      </c>
      <c r="B107" s="160">
        <v>13286</v>
      </c>
      <c r="C107" s="160">
        <v>2504</v>
      </c>
      <c r="D107" s="160">
        <v>9989</v>
      </c>
      <c r="E107" s="160">
        <v>35441</v>
      </c>
      <c r="F107" s="160">
        <v>32174</v>
      </c>
      <c r="G107" s="160">
        <v>30671</v>
      </c>
      <c r="H107" s="160">
        <v>187903</v>
      </c>
      <c r="I107" s="160">
        <v>11722</v>
      </c>
      <c r="J107" s="160">
        <v>323690</v>
      </c>
    </row>
    <row r="108" spans="1:10" ht="20.100000000000001" customHeight="1" x14ac:dyDescent="0.2">
      <c r="A108" s="161" t="s">
        <v>139</v>
      </c>
      <c r="B108" s="160">
        <v>6423</v>
      </c>
      <c r="C108" s="160">
        <v>2041</v>
      </c>
      <c r="D108" s="160">
        <v>5787</v>
      </c>
      <c r="E108" s="160">
        <v>1083</v>
      </c>
      <c r="F108" s="160">
        <v>2527</v>
      </c>
      <c r="G108" s="160">
        <v>57742</v>
      </c>
      <c r="H108" s="160">
        <v>75845</v>
      </c>
      <c r="I108" s="160">
        <v>11720</v>
      </c>
      <c r="J108" s="160">
        <v>163168</v>
      </c>
    </row>
    <row r="109" spans="1:10" ht="20.100000000000001" customHeight="1" x14ac:dyDescent="0.2">
      <c r="A109" s="161" t="s">
        <v>140</v>
      </c>
      <c r="B109" s="160">
        <v>1946</v>
      </c>
      <c r="C109" s="160">
        <v>50</v>
      </c>
      <c r="D109" s="160">
        <v>117</v>
      </c>
      <c r="E109" s="160">
        <v>9</v>
      </c>
      <c r="F109" s="160">
        <v>656</v>
      </c>
      <c r="G109" s="160">
        <v>5740</v>
      </c>
      <c r="H109" s="160">
        <v>7590</v>
      </c>
      <c r="I109" s="160">
        <v>0</v>
      </c>
      <c r="J109" s="160">
        <v>16108</v>
      </c>
    </row>
    <row r="110" spans="1:10" ht="20.100000000000001" customHeight="1" x14ac:dyDescent="0.2">
      <c r="A110" s="161" t="s">
        <v>141</v>
      </c>
      <c r="B110" s="160">
        <v>69512</v>
      </c>
      <c r="C110" s="160">
        <v>4215</v>
      </c>
      <c r="D110" s="160">
        <v>14570</v>
      </c>
      <c r="E110" s="160">
        <v>6428</v>
      </c>
      <c r="F110" s="160">
        <v>64588</v>
      </c>
      <c r="G110" s="160">
        <v>158744</v>
      </c>
      <c r="H110" s="160">
        <v>160316</v>
      </c>
      <c r="I110" s="160">
        <v>12683</v>
      </c>
      <c r="J110" s="160">
        <v>491056</v>
      </c>
    </row>
    <row r="111" spans="1:10" ht="20.100000000000001" customHeight="1" x14ac:dyDescent="0.2">
      <c r="A111" s="161" t="s">
        <v>142</v>
      </c>
      <c r="B111" s="160">
        <v>87617</v>
      </c>
      <c r="C111" s="160">
        <v>58125</v>
      </c>
      <c r="D111" s="160">
        <v>14282</v>
      </c>
      <c r="E111" s="160">
        <v>131201</v>
      </c>
      <c r="F111" s="160">
        <v>57763</v>
      </c>
      <c r="G111" s="160">
        <v>29262</v>
      </c>
      <c r="H111" s="160">
        <v>215343</v>
      </c>
      <c r="I111" s="160">
        <v>15121</v>
      </c>
      <c r="J111" s="160">
        <v>608714</v>
      </c>
    </row>
    <row r="112" spans="1:10" ht="20.100000000000001" customHeight="1" x14ac:dyDescent="0.2">
      <c r="A112" s="161" t="s">
        <v>143</v>
      </c>
      <c r="B112" s="160">
        <v>3763</v>
      </c>
      <c r="C112" s="160">
        <v>96200</v>
      </c>
      <c r="D112" s="160">
        <v>957</v>
      </c>
      <c r="E112" s="160">
        <v>2630</v>
      </c>
      <c r="F112" s="160">
        <v>98512</v>
      </c>
      <c r="G112" s="160">
        <v>99316</v>
      </c>
      <c r="H112" s="160">
        <v>6612</v>
      </c>
      <c r="I112" s="160">
        <v>52500</v>
      </c>
      <c r="J112" s="160">
        <v>360490</v>
      </c>
    </row>
    <row r="113" spans="1:10" ht="20.100000000000001" customHeight="1" x14ac:dyDescent="0.2">
      <c r="A113" s="161" t="s">
        <v>144</v>
      </c>
      <c r="B113" s="160">
        <v>9</v>
      </c>
      <c r="C113" s="160">
        <v>0</v>
      </c>
      <c r="D113" s="160">
        <v>34787</v>
      </c>
      <c r="E113" s="160">
        <v>687297</v>
      </c>
      <c r="F113" s="160">
        <v>48440</v>
      </c>
      <c r="G113" s="160">
        <v>40561</v>
      </c>
      <c r="H113" s="160">
        <v>200</v>
      </c>
      <c r="I113" s="160">
        <v>0</v>
      </c>
      <c r="J113" s="160">
        <v>811294</v>
      </c>
    </row>
    <row r="114" spans="1:10" ht="20.100000000000001" customHeight="1" x14ac:dyDescent="0.2">
      <c r="A114" s="161" t="s">
        <v>145</v>
      </c>
      <c r="B114" s="160">
        <v>41277</v>
      </c>
      <c r="C114" s="160">
        <v>1140865</v>
      </c>
      <c r="D114" s="160">
        <v>13335</v>
      </c>
      <c r="E114" s="160">
        <v>79657</v>
      </c>
      <c r="F114" s="160">
        <v>142090</v>
      </c>
      <c r="G114" s="160">
        <v>80102</v>
      </c>
      <c r="H114" s="160">
        <v>3043</v>
      </c>
      <c r="I114" s="160">
        <v>27519</v>
      </c>
      <c r="J114" s="160">
        <v>1527888</v>
      </c>
    </row>
    <row r="115" spans="1:10" ht="20.100000000000001" customHeight="1" x14ac:dyDescent="0.2">
      <c r="A115" s="161" t="s">
        <v>146</v>
      </c>
      <c r="B115" s="160">
        <v>553032</v>
      </c>
      <c r="C115" s="160">
        <v>142178</v>
      </c>
      <c r="D115" s="160">
        <v>318578</v>
      </c>
      <c r="E115" s="160">
        <v>390811</v>
      </c>
      <c r="F115" s="160">
        <v>271720</v>
      </c>
      <c r="G115" s="160">
        <v>72382</v>
      </c>
      <c r="H115" s="160">
        <v>159657</v>
      </c>
      <c r="I115" s="160">
        <v>87118</v>
      </c>
      <c r="J115" s="160">
        <v>1995476</v>
      </c>
    </row>
    <row r="116" spans="1:10" ht="20.100000000000001" customHeight="1" x14ac:dyDescent="0.2">
      <c r="A116" s="161" t="s">
        <v>147</v>
      </c>
      <c r="B116" s="160">
        <v>178971</v>
      </c>
      <c r="C116" s="160">
        <v>5593</v>
      </c>
      <c r="D116" s="160">
        <v>118939</v>
      </c>
      <c r="E116" s="160">
        <v>69231</v>
      </c>
      <c r="F116" s="160">
        <v>141843</v>
      </c>
      <c r="G116" s="160">
        <v>63549</v>
      </c>
      <c r="H116" s="160">
        <v>61154</v>
      </c>
      <c r="I116" s="160">
        <v>4374</v>
      </c>
      <c r="J116" s="160">
        <v>643654</v>
      </c>
    </row>
    <row r="117" spans="1:10" ht="20.100000000000001" customHeight="1" x14ac:dyDescent="0.2">
      <c r="A117" s="161" t="s">
        <v>148</v>
      </c>
      <c r="B117" s="160">
        <v>87</v>
      </c>
      <c r="C117" s="160">
        <v>0</v>
      </c>
      <c r="D117" s="160">
        <v>0</v>
      </c>
      <c r="E117" s="160">
        <v>41984</v>
      </c>
      <c r="F117" s="160">
        <v>2770</v>
      </c>
      <c r="G117" s="160">
        <v>19</v>
      </c>
      <c r="H117" s="160">
        <v>62</v>
      </c>
      <c r="I117" s="160">
        <v>0</v>
      </c>
      <c r="J117" s="160">
        <v>44922</v>
      </c>
    </row>
    <row r="118" spans="1:10" ht="20.100000000000001" customHeight="1" x14ac:dyDescent="0.2">
      <c r="A118" s="161" t="s">
        <v>149</v>
      </c>
      <c r="B118" s="160">
        <v>192943</v>
      </c>
      <c r="C118" s="160">
        <v>111609</v>
      </c>
      <c r="D118" s="160">
        <v>47140</v>
      </c>
      <c r="E118" s="160">
        <v>43927</v>
      </c>
      <c r="F118" s="160">
        <v>161991</v>
      </c>
      <c r="G118" s="160">
        <v>54155</v>
      </c>
      <c r="H118" s="160">
        <v>40029</v>
      </c>
      <c r="I118" s="160">
        <v>69024</v>
      </c>
      <c r="J118" s="160">
        <v>720818</v>
      </c>
    </row>
    <row r="119" spans="1:10" ht="20.100000000000001" customHeight="1" x14ac:dyDescent="0.2">
      <c r="A119" s="161" t="s">
        <v>150</v>
      </c>
      <c r="B119" s="160">
        <v>192449</v>
      </c>
      <c r="C119" s="160">
        <v>4684</v>
      </c>
      <c r="D119" s="160">
        <v>48364</v>
      </c>
      <c r="E119" s="160">
        <v>72170</v>
      </c>
      <c r="F119" s="160">
        <v>63406</v>
      </c>
      <c r="G119" s="160">
        <v>30885</v>
      </c>
      <c r="H119" s="160">
        <v>78011</v>
      </c>
      <c r="I119" s="160">
        <v>424</v>
      </c>
      <c r="J119" s="160">
        <v>490393</v>
      </c>
    </row>
    <row r="120" spans="1:10" ht="20.100000000000001" customHeight="1" x14ac:dyDescent="0.2">
      <c r="A120" s="161" t="s">
        <v>151</v>
      </c>
      <c r="B120" s="160">
        <v>22639</v>
      </c>
      <c r="C120" s="160">
        <v>16</v>
      </c>
      <c r="D120" s="160">
        <v>77095</v>
      </c>
      <c r="E120" s="160">
        <v>86784</v>
      </c>
      <c r="F120" s="160">
        <v>322767</v>
      </c>
      <c r="G120" s="160">
        <v>33391</v>
      </c>
      <c r="H120" s="160">
        <v>272704</v>
      </c>
      <c r="I120" s="160">
        <v>1196</v>
      </c>
      <c r="J120" s="160">
        <v>816592</v>
      </c>
    </row>
    <row r="121" spans="1:10" ht="20.100000000000001" customHeight="1" x14ac:dyDescent="0.2">
      <c r="A121" s="161" t="s">
        <v>152</v>
      </c>
      <c r="B121" s="160">
        <v>22356</v>
      </c>
      <c r="C121" s="160">
        <v>1523</v>
      </c>
      <c r="D121" s="160">
        <v>25224</v>
      </c>
      <c r="E121" s="160">
        <v>36201</v>
      </c>
      <c r="F121" s="160">
        <v>73012</v>
      </c>
      <c r="G121" s="160">
        <v>9181</v>
      </c>
      <c r="H121" s="160">
        <v>9929</v>
      </c>
      <c r="I121" s="160">
        <v>271</v>
      </c>
      <c r="J121" s="160">
        <v>177697</v>
      </c>
    </row>
    <row r="122" spans="1:10" ht="20.100000000000001" customHeight="1" x14ac:dyDescent="0.2">
      <c r="A122" s="161" t="s">
        <v>172</v>
      </c>
      <c r="B122" s="160">
        <v>379</v>
      </c>
      <c r="C122" s="160">
        <v>103</v>
      </c>
      <c r="D122" s="160">
        <v>29</v>
      </c>
      <c r="E122" s="160">
        <v>15637</v>
      </c>
      <c r="F122" s="160">
        <v>3059</v>
      </c>
      <c r="G122" s="160">
        <v>567</v>
      </c>
      <c r="H122" s="160">
        <v>55</v>
      </c>
      <c r="I122" s="160">
        <v>33</v>
      </c>
      <c r="J122" s="160">
        <v>19862</v>
      </c>
    </row>
    <row r="123" spans="1:10" ht="20.100000000000001" customHeight="1" x14ac:dyDescent="0.2">
      <c r="A123" s="161" t="s">
        <v>173</v>
      </c>
      <c r="B123" s="160">
        <v>1109</v>
      </c>
      <c r="C123" s="160">
        <v>0</v>
      </c>
      <c r="D123" s="160">
        <v>2420</v>
      </c>
      <c r="E123" s="160">
        <v>27251</v>
      </c>
      <c r="F123" s="160">
        <v>2979</v>
      </c>
      <c r="G123" s="160">
        <v>9693</v>
      </c>
      <c r="H123" s="160">
        <v>1008</v>
      </c>
      <c r="I123" s="160">
        <v>88</v>
      </c>
      <c r="J123" s="160">
        <v>44548</v>
      </c>
    </row>
    <row r="124" spans="1:10" ht="20.100000000000001" customHeight="1" x14ac:dyDescent="0.2">
      <c r="A124" s="161" t="s">
        <v>155</v>
      </c>
      <c r="B124" s="160">
        <v>81239</v>
      </c>
      <c r="C124" s="160">
        <v>1250</v>
      </c>
      <c r="D124" s="160">
        <v>8625</v>
      </c>
      <c r="E124" s="160">
        <v>35153</v>
      </c>
      <c r="F124" s="160">
        <v>250950</v>
      </c>
      <c r="G124" s="160">
        <v>11922</v>
      </c>
      <c r="H124" s="160">
        <v>7140</v>
      </c>
      <c r="I124" s="160">
        <v>438</v>
      </c>
      <c r="J124" s="160">
        <v>396717</v>
      </c>
    </row>
    <row r="125" spans="1:10" ht="20.100000000000001" customHeight="1" x14ac:dyDescent="0.2">
      <c r="A125" s="161" t="s">
        <v>156</v>
      </c>
      <c r="B125" s="160">
        <v>624800</v>
      </c>
      <c r="C125" s="160">
        <v>0</v>
      </c>
      <c r="D125" s="160">
        <v>235000</v>
      </c>
      <c r="E125" s="160">
        <v>0</v>
      </c>
      <c r="F125" s="160">
        <v>420000</v>
      </c>
      <c r="G125" s="160">
        <v>839400</v>
      </c>
      <c r="H125" s="160">
        <v>1722770</v>
      </c>
      <c r="I125" s="160">
        <v>0</v>
      </c>
      <c r="J125" s="160">
        <v>3841970</v>
      </c>
    </row>
    <row r="126" spans="1:10" ht="20.100000000000001" customHeight="1" x14ac:dyDescent="0.2">
      <c r="A126" s="161" t="s">
        <v>157</v>
      </c>
      <c r="B126" s="160">
        <v>2492</v>
      </c>
      <c r="C126" s="160">
        <v>68</v>
      </c>
      <c r="D126" s="160">
        <v>0</v>
      </c>
      <c r="E126" s="160">
        <v>372733</v>
      </c>
      <c r="F126" s="160">
        <v>43011</v>
      </c>
      <c r="G126" s="160">
        <v>21805</v>
      </c>
      <c r="H126" s="160">
        <v>225</v>
      </c>
      <c r="I126" s="160">
        <v>21</v>
      </c>
      <c r="J126" s="160">
        <v>440355</v>
      </c>
    </row>
    <row r="127" spans="1:10" ht="20.100000000000001" customHeight="1" x14ac:dyDescent="0.2">
      <c r="A127" s="161" t="s">
        <v>158</v>
      </c>
      <c r="B127" s="160">
        <v>360704</v>
      </c>
      <c r="C127" s="160">
        <v>3587</v>
      </c>
      <c r="D127" s="160">
        <v>30662</v>
      </c>
      <c r="E127" s="160">
        <v>6755</v>
      </c>
      <c r="F127" s="160">
        <v>34167</v>
      </c>
      <c r="G127" s="160">
        <v>17898</v>
      </c>
      <c r="H127" s="160">
        <v>17519</v>
      </c>
      <c r="I127" s="160">
        <v>11053</v>
      </c>
      <c r="J127" s="160">
        <v>482345</v>
      </c>
    </row>
    <row r="128" spans="1:10" ht="20.100000000000001" customHeight="1" x14ac:dyDescent="0.2">
      <c r="A128" s="161" t="s">
        <v>175</v>
      </c>
      <c r="B128" s="160">
        <v>5567</v>
      </c>
      <c r="C128" s="160">
        <v>15836</v>
      </c>
      <c r="D128" s="160">
        <v>143</v>
      </c>
      <c r="E128" s="160">
        <v>2795</v>
      </c>
      <c r="F128" s="160">
        <v>129807</v>
      </c>
      <c r="G128" s="160">
        <v>1045</v>
      </c>
      <c r="H128" s="160">
        <v>1043</v>
      </c>
      <c r="I128" s="160">
        <v>2963</v>
      </c>
      <c r="J128" s="160">
        <v>159199</v>
      </c>
    </row>
    <row r="129" spans="1:10" ht="20.100000000000001" customHeight="1" x14ac:dyDescent="0.2">
      <c r="A129" s="161" t="s">
        <v>219</v>
      </c>
      <c r="B129" s="160">
        <v>30553</v>
      </c>
      <c r="C129" s="160">
        <v>15269</v>
      </c>
      <c r="D129" s="160">
        <v>31912</v>
      </c>
      <c r="E129" s="160">
        <v>3049</v>
      </c>
      <c r="F129" s="160">
        <v>8660</v>
      </c>
      <c r="G129" s="160">
        <v>10851</v>
      </c>
      <c r="H129" s="160">
        <v>5773</v>
      </c>
      <c r="I129" s="160">
        <v>1144</v>
      </c>
      <c r="J129" s="160">
        <v>107211</v>
      </c>
    </row>
    <row r="130" spans="1:10" ht="20.100000000000001" customHeight="1" x14ac:dyDescent="0.2">
      <c r="A130" s="161" t="s">
        <v>177</v>
      </c>
      <c r="B130" s="160">
        <v>2098</v>
      </c>
      <c r="C130" s="160">
        <v>17</v>
      </c>
      <c r="D130" s="160">
        <v>19779</v>
      </c>
      <c r="E130" s="160">
        <v>0</v>
      </c>
      <c r="F130" s="160">
        <v>80</v>
      </c>
      <c r="G130" s="160">
        <v>2733</v>
      </c>
      <c r="H130" s="160">
        <v>8230</v>
      </c>
      <c r="I130" s="160">
        <v>5510</v>
      </c>
      <c r="J130" s="160">
        <v>38447</v>
      </c>
    </row>
    <row r="131" spans="1:10" ht="20.100000000000001" customHeight="1" x14ac:dyDescent="0.2">
      <c r="A131" s="161" t="s">
        <v>220</v>
      </c>
      <c r="B131" s="160">
        <v>195970</v>
      </c>
      <c r="C131" s="160">
        <v>80986</v>
      </c>
      <c r="D131" s="160">
        <v>3098</v>
      </c>
      <c r="E131" s="160">
        <v>4641</v>
      </c>
      <c r="F131" s="160">
        <v>22143</v>
      </c>
      <c r="G131" s="160">
        <v>51173</v>
      </c>
      <c r="H131" s="160">
        <v>3564</v>
      </c>
      <c r="I131" s="160">
        <v>239342</v>
      </c>
      <c r="J131" s="160">
        <v>600917</v>
      </c>
    </row>
    <row r="132" spans="1:10" ht="20.100000000000001" customHeight="1" x14ac:dyDescent="0.2">
      <c r="A132" s="161" t="s">
        <v>179</v>
      </c>
      <c r="B132" s="160">
        <v>6770</v>
      </c>
      <c r="C132" s="160">
        <v>23048</v>
      </c>
      <c r="D132" s="160">
        <v>0</v>
      </c>
      <c r="E132" s="160">
        <v>526</v>
      </c>
      <c r="F132" s="160">
        <v>8835</v>
      </c>
      <c r="G132" s="160">
        <v>0</v>
      </c>
      <c r="H132" s="160">
        <v>0</v>
      </c>
      <c r="I132" s="160">
        <v>1659</v>
      </c>
      <c r="J132" s="160">
        <v>40838</v>
      </c>
    </row>
    <row r="133" spans="1:10" ht="20.100000000000001" customHeight="1" x14ac:dyDescent="0.2">
      <c r="A133" s="161" t="s">
        <v>180</v>
      </c>
      <c r="B133" s="160">
        <v>9347</v>
      </c>
      <c r="C133" s="160">
        <v>198</v>
      </c>
      <c r="D133" s="160">
        <v>0</v>
      </c>
      <c r="E133" s="160">
        <v>79</v>
      </c>
      <c r="F133" s="160">
        <v>11312</v>
      </c>
      <c r="G133" s="160">
        <v>18526</v>
      </c>
      <c r="H133" s="160">
        <v>3</v>
      </c>
      <c r="I133" s="160">
        <v>10840</v>
      </c>
      <c r="J133" s="160">
        <v>50305</v>
      </c>
    </row>
    <row r="134" spans="1:10" ht="20.100000000000001" customHeight="1" x14ac:dyDescent="0.2">
      <c r="A134" s="161" t="s">
        <v>221</v>
      </c>
      <c r="B134" s="160">
        <v>1675658</v>
      </c>
      <c r="C134" s="160">
        <v>547850</v>
      </c>
      <c r="D134" s="160">
        <v>9330800</v>
      </c>
      <c r="E134" s="160">
        <v>147415</v>
      </c>
      <c r="F134" s="160">
        <v>1524209</v>
      </c>
      <c r="G134" s="160">
        <v>4608202</v>
      </c>
      <c r="H134" s="160">
        <v>1096251</v>
      </c>
      <c r="I134" s="160">
        <v>189312</v>
      </c>
      <c r="J134" s="160">
        <v>19119697</v>
      </c>
    </row>
    <row r="135" spans="1:10" ht="20.100000000000001" customHeight="1" x14ac:dyDescent="0.2">
      <c r="A135" s="161" t="s">
        <v>182</v>
      </c>
      <c r="B135" s="160">
        <v>292946</v>
      </c>
      <c r="C135" s="160">
        <v>230282</v>
      </c>
      <c r="D135" s="160">
        <v>51567</v>
      </c>
      <c r="E135" s="160">
        <v>155307</v>
      </c>
      <c r="F135" s="160">
        <v>92489</v>
      </c>
      <c r="G135" s="160">
        <v>189504</v>
      </c>
      <c r="H135" s="160">
        <v>106658</v>
      </c>
      <c r="I135" s="160">
        <v>42951</v>
      </c>
      <c r="J135" s="160">
        <v>1161704</v>
      </c>
    </row>
    <row r="136" spans="1:10" x14ac:dyDescent="0.2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</row>
    <row r="137" spans="1:10" x14ac:dyDescent="0.2">
      <c r="A137" s="185" t="s">
        <v>167</v>
      </c>
      <c r="B137" s="186"/>
      <c r="C137" s="186"/>
      <c r="D137" s="186"/>
      <c r="E137" s="156"/>
      <c r="F137" s="156"/>
      <c r="G137" s="156"/>
      <c r="H137" s="156"/>
      <c r="I137" s="156"/>
      <c r="J137" s="156"/>
    </row>
    <row r="138" spans="1:10" x14ac:dyDescent="0.2">
      <c r="A138" s="187" t="s">
        <v>183</v>
      </c>
      <c r="B138" s="186"/>
      <c r="C138" s="186"/>
      <c r="D138" s="186"/>
      <c r="E138" s="156"/>
      <c r="F138" s="156"/>
      <c r="G138" s="156"/>
      <c r="H138" s="156"/>
      <c r="I138" s="156"/>
      <c r="J138" s="156"/>
    </row>
    <row r="139" spans="1:10" x14ac:dyDescent="0.2">
      <c r="A139" s="187" t="s">
        <v>184</v>
      </c>
      <c r="B139" s="186"/>
      <c r="C139" s="186"/>
      <c r="D139" s="186"/>
      <c r="E139" s="156"/>
      <c r="F139" s="156"/>
      <c r="G139" s="156"/>
      <c r="H139" s="156"/>
      <c r="I139" s="156"/>
      <c r="J139" s="156"/>
    </row>
    <row r="140" spans="1:10" x14ac:dyDescent="0.2">
      <c r="A140" s="186"/>
      <c r="B140" s="186"/>
      <c r="C140" s="186"/>
      <c r="D140" s="186"/>
      <c r="E140" s="156"/>
      <c r="F140" s="156"/>
      <c r="G140" s="156"/>
      <c r="H140" s="156"/>
      <c r="I140" s="156"/>
      <c r="J140" s="156"/>
    </row>
    <row r="141" spans="1:10" x14ac:dyDescent="0.2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</row>
    <row r="142" spans="1:10" x14ac:dyDescent="0.2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</row>
    <row r="143" spans="1:10" x14ac:dyDescent="0.2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</row>
    <row r="144" spans="1:10" x14ac:dyDescent="0.2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</row>
    <row r="145" spans="1:10" x14ac:dyDescent="0.2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</row>
    <row r="146" spans="1:10" x14ac:dyDescent="0.2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</row>
    <row r="147" spans="1:10" x14ac:dyDescent="0.2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</row>
    <row r="148" spans="1:10" x14ac:dyDescent="0.2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1:10" x14ac:dyDescent="0.2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1:10" x14ac:dyDescent="0.2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</row>
    <row r="151" spans="1:10" x14ac:dyDescent="0.2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</row>
    <row r="152" spans="1:10" x14ac:dyDescent="0.2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</row>
    <row r="153" spans="1:10" x14ac:dyDescent="0.2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</row>
    <row r="154" spans="1:10" x14ac:dyDescent="0.2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</row>
    <row r="155" spans="1:10" x14ac:dyDescent="0.2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</row>
    <row r="156" spans="1:10" x14ac:dyDescent="0.2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</row>
    <row r="157" spans="1:10" x14ac:dyDescent="0.2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</row>
    <row r="158" spans="1:10" x14ac:dyDescent="0.2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</row>
    <row r="159" spans="1:10" x14ac:dyDescent="0.2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</row>
    <row r="160" spans="1:10" x14ac:dyDescent="0.2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</row>
    <row r="161" spans="1:10" x14ac:dyDescent="0.2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</row>
    <row r="162" spans="1:10" x14ac:dyDescent="0.2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</row>
    <row r="163" spans="1:10" x14ac:dyDescent="0.2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</row>
    <row r="164" spans="1:10" x14ac:dyDescent="0.2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</row>
    <row r="165" spans="1:10" x14ac:dyDescent="0.2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</row>
    <row r="166" spans="1:10" x14ac:dyDescent="0.2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</row>
    <row r="167" spans="1:10" x14ac:dyDescent="0.2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</row>
    <row r="168" spans="1:10" x14ac:dyDescent="0.2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</row>
    <row r="169" spans="1:10" x14ac:dyDescent="0.2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1:10" x14ac:dyDescent="0.2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1:10" x14ac:dyDescent="0.2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</row>
    <row r="172" spans="1:10" x14ac:dyDescent="0.2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</row>
    <row r="173" spans="1:10" x14ac:dyDescent="0.2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</row>
  </sheetData>
  <mergeCells count="6">
    <mergeCell ref="A99:J99"/>
    <mergeCell ref="A6:J6"/>
    <mergeCell ref="A7:J7"/>
    <mergeCell ref="A52:J52"/>
    <mergeCell ref="A53:J53"/>
    <mergeCell ref="A98:J9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660A5-A304-49F9-9F57-55A312F866DA}">
  <dimension ref="A1:W177"/>
  <sheetViews>
    <sheetView workbookViewId="0">
      <selection activeCell="K10" sqref="K10"/>
    </sheetView>
  </sheetViews>
  <sheetFormatPr baseColWidth="10" defaultColWidth="12.140625" defaultRowHeight="12.75" x14ac:dyDescent="0.2"/>
  <cols>
    <col min="1" max="10" width="12.140625" style="183"/>
    <col min="11" max="23" width="12.140625" style="156"/>
    <col min="24" max="16384" width="12.140625" style="183"/>
  </cols>
  <sheetData>
    <row r="1" spans="1:10" s="156" customFormat="1" x14ac:dyDescent="0.2"/>
    <row r="2" spans="1:10" s="156" customFormat="1" x14ac:dyDescent="0.2"/>
    <row r="3" spans="1:10" x14ac:dyDescent="0.2">
      <c r="A3" s="156" t="s">
        <v>78</v>
      </c>
      <c r="B3" s="156"/>
      <c r="C3" s="156"/>
      <c r="D3" s="156"/>
      <c r="E3" s="156"/>
      <c r="F3" s="156"/>
      <c r="G3" s="156"/>
      <c r="H3" s="156"/>
      <c r="I3" s="156"/>
      <c r="J3" s="156"/>
    </row>
    <row r="4" spans="1:10" x14ac:dyDescent="0.2">
      <c r="A4" s="156"/>
      <c r="B4" s="156"/>
      <c r="C4" s="156"/>
      <c r="D4" s="156"/>
      <c r="E4" s="156"/>
      <c r="F4" s="156"/>
      <c r="G4" s="156"/>
      <c r="H4" s="156"/>
      <c r="I4" s="156"/>
      <c r="J4" s="156"/>
    </row>
    <row r="5" spans="1:10" x14ac:dyDescent="0.2">
      <c r="A5" s="156"/>
      <c r="B5" s="156"/>
      <c r="C5" s="156"/>
      <c r="D5" s="156"/>
      <c r="E5" s="156"/>
      <c r="F5" s="156"/>
      <c r="G5" s="156"/>
      <c r="H5" s="156"/>
      <c r="I5" s="156"/>
      <c r="J5" s="156"/>
    </row>
    <row r="6" spans="1:10" ht="15.75" x14ac:dyDescent="0.25">
      <c r="A6" s="240" t="s">
        <v>239</v>
      </c>
      <c r="B6" s="240"/>
      <c r="C6" s="240"/>
      <c r="D6" s="240"/>
      <c r="E6" s="240"/>
      <c r="F6" s="240"/>
      <c r="G6" s="240"/>
      <c r="H6" s="240"/>
      <c r="I6" s="240"/>
      <c r="J6" s="240"/>
    </row>
    <row r="7" spans="1:10" ht="15.75" x14ac:dyDescent="0.25">
      <c r="A7" s="240" t="s">
        <v>83</v>
      </c>
      <c r="B7" s="240"/>
      <c r="C7" s="240"/>
      <c r="D7" s="240"/>
      <c r="E7" s="240"/>
      <c r="F7" s="240"/>
      <c r="G7" s="240"/>
      <c r="H7" s="240"/>
      <c r="I7" s="240"/>
      <c r="J7" s="240"/>
    </row>
    <row r="8" spans="1:10" ht="13.5" thickBot="1" x14ac:dyDescent="0.25">
      <c r="A8" s="156"/>
      <c r="B8" s="156"/>
      <c r="C8" s="156"/>
      <c r="D8" s="156"/>
      <c r="E8" s="156"/>
      <c r="F8" s="156"/>
      <c r="G8" s="156"/>
      <c r="H8" s="156"/>
      <c r="I8" s="156"/>
      <c r="J8" s="156"/>
    </row>
    <row r="9" spans="1:10" ht="13.5" thickBot="1" x14ac:dyDescent="0.25">
      <c r="A9" s="119" t="s">
        <v>1</v>
      </c>
      <c r="B9" s="120" t="s">
        <v>2</v>
      </c>
      <c r="C9" s="121" t="s">
        <v>3</v>
      </c>
      <c r="D9" s="120" t="s">
        <v>4</v>
      </c>
      <c r="E9" s="121" t="s">
        <v>5</v>
      </c>
      <c r="F9" s="120" t="s">
        <v>6</v>
      </c>
      <c r="G9" s="121" t="s">
        <v>7</v>
      </c>
      <c r="H9" s="120" t="s">
        <v>8</v>
      </c>
      <c r="I9" s="121" t="s">
        <v>9</v>
      </c>
      <c r="J9" s="120" t="s">
        <v>10</v>
      </c>
    </row>
    <row r="10" spans="1:10" ht="20.100000000000001" customHeight="1" x14ac:dyDescent="0.2">
      <c r="A10" s="159" t="s">
        <v>133</v>
      </c>
      <c r="B10" s="160">
        <f>+[5]Enero!B8+[5]Febrero!B8+[5]Marzo!B8+[5]Abril!B8+[5]Mayo!B8+[5]Junio!B8+[5]Julio!B8+[5]Agosto!B8+[5]Septiembre!B8+[5]Octubre!B8+[5]Noviembre!B8+[5]Diciembre!B8</f>
        <v>34567</v>
      </c>
      <c r="C10" s="160">
        <f>+[5]Enero!C8+[5]Febrero!C8+[5]Marzo!C8+[5]Abril!C8+[5]Mayo!C8+[5]Junio!C8+[5]Julio!C8+[5]Agosto!C8+[5]Septiembre!C8+[5]Octubre!C8+[5]Noviembre!C8+[5]Diciembre!C8</f>
        <v>1049406</v>
      </c>
      <c r="D10" s="160">
        <f>+[5]Enero!D8+[5]Febrero!D8+[5]Marzo!D8+[5]Abril!D8+[5]Mayo!D8+[5]Junio!D8+[5]Julio!D8+[5]Agosto!D8+[5]Septiembre!D8+[5]Octubre!D8+[5]Noviembre!D8+[5]Diciembre!D8</f>
        <v>684221</v>
      </c>
      <c r="E10" s="160">
        <f>+[5]Enero!E8+[5]Febrero!E8+[5]Marzo!E8+[5]Abril!E8+[5]Mayo!E8+[5]Junio!E8+[5]Julio!E8+[5]Agosto!E8+[5]Septiembre!E8+[5]Octubre!E8+[5]Noviembre!E8+[5]Diciembre!E8</f>
        <v>454998</v>
      </c>
      <c r="F10" s="160">
        <f>+[5]Enero!F8+[5]Febrero!F8+[5]Marzo!F8+[5]Abril!F8+[5]Mayo!F8+[5]Junio!F8+[5]Julio!F8+[5]Agosto!F8+[5]Septiembre!F8+[5]Octubre!F8+[5]Noviembre!F8+[5]Diciembre!F8</f>
        <v>50216</v>
      </c>
      <c r="G10" s="160">
        <f>+[5]Enero!G8+[5]Febrero!G8+[5]Marzo!G8+[5]Abril!G8+[5]Mayo!G8+[5]Junio!G8+[5]Julio!G8+[5]Agosto!G8+[5]Septiembre!G8+[5]Octubre!G8+[5]Noviembre!G8+[5]Diciembre!G8</f>
        <v>5266</v>
      </c>
      <c r="H10" s="160">
        <f>+[5]Enero!H8+[5]Febrero!H8+[5]Marzo!H8+[5]Abril!H8+[5]Mayo!H8+[5]Junio!H8+[5]Julio!H8+[5]Agosto!H8+[5]Septiembre!H8+[5]Octubre!H8+[5]Noviembre!H8+[5]Diciembre!H8</f>
        <v>133199</v>
      </c>
      <c r="I10" s="160">
        <f>+[5]Enero!I8+[5]Febrero!I8+[5]Marzo!I8+[5]Abril!I8+[5]Mayo!I8+[5]Junio!I8+[5]Julio!I8+[5]Agosto!I8+[5]Septiembre!I8+[5]Octubre!I8+[5]Noviembre!I8+[5]Diciembre!I8</f>
        <v>35774</v>
      </c>
      <c r="J10" s="160">
        <f>SUM(B10:I10)</f>
        <v>2447647</v>
      </c>
    </row>
    <row r="11" spans="1:10" ht="20.100000000000001" customHeight="1" x14ac:dyDescent="0.2">
      <c r="A11" s="161" t="s">
        <v>134</v>
      </c>
      <c r="B11" s="160">
        <f>+[5]Enero!B9+[5]Febrero!B9+[5]Marzo!B9+[5]Abril!B9+[5]Mayo!B9+[5]Junio!B9+[5]Julio!B9+[5]Agosto!B9+[5]Septiembre!B9+[5]Octubre!B9+[5]Noviembre!B9+[5]Diciembre!B9</f>
        <v>29103</v>
      </c>
      <c r="C11" s="160">
        <f>+[5]Enero!C9+[5]Febrero!C9+[5]Marzo!C9+[5]Abril!C9+[5]Mayo!C9+[5]Junio!C9+[5]Julio!C9+[5]Agosto!C9+[5]Septiembre!C9+[5]Octubre!C9+[5]Noviembre!C9+[5]Diciembre!C9</f>
        <v>20888</v>
      </c>
      <c r="D11" s="160">
        <f>+[5]Enero!D9+[5]Febrero!D9+[5]Marzo!D9+[5]Abril!D9+[5]Mayo!D9+[5]Junio!D9+[5]Julio!D9+[5]Agosto!D9+[5]Septiembre!D9+[5]Octubre!D9+[5]Noviembre!D9+[5]Diciembre!D9</f>
        <v>17565</v>
      </c>
      <c r="E11" s="160">
        <f>+[5]Enero!E9+[5]Febrero!E9+[5]Marzo!E9+[5]Abril!E9+[5]Mayo!E9+[5]Junio!E9+[5]Julio!E9+[5]Agosto!E9+[5]Septiembre!E9+[5]Octubre!E9+[5]Noviembre!E9+[5]Diciembre!E9</f>
        <v>15788</v>
      </c>
      <c r="F11" s="160">
        <f>+[5]Enero!F9+[5]Febrero!F9+[5]Marzo!F9+[5]Abril!F9+[5]Mayo!F9+[5]Junio!F9+[5]Julio!F9+[5]Agosto!F9+[5]Septiembre!F9+[5]Octubre!F9+[5]Noviembre!F9+[5]Diciembre!F9</f>
        <v>46016</v>
      </c>
      <c r="G11" s="160">
        <f>+[5]Enero!G9+[5]Febrero!G9+[5]Marzo!G9+[5]Abril!G9+[5]Mayo!G9+[5]Junio!G9+[5]Julio!G9+[5]Agosto!G9+[5]Septiembre!G9+[5]Octubre!G9+[5]Noviembre!G9+[5]Diciembre!G9</f>
        <v>61706</v>
      </c>
      <c r="H11" s="160">
        <f>+[5]Enero!H9+[5]Febrero!H9+[5]Marzo!H9+[5]Abril!H9+[5]Mayo!H9+[5]Junio!H9+[5]Julio!H9+[5]Agosto!H9+[5]Septiembre!H9+[5]Octubre!H9+[5]Noviembre!H9+[5]Diciembre!H9</f>
        <v>159152</v>
      </c>
      <c r="I11" s="160">
        <f>+[5]Enero!I9+[5]Febrero!I9+[5]Marzo!I9+[5]Abril!I9+[5]Mayo!I9+[5]Junio!I9+[5]Julio!I9+[5]Agosto!I9+[5]Septiembre!I9+[5]Octubre!I9+[5]Noviembre!I9+[5]Diciembre!I9</f>
        <v>29294</v>
      </c>
      <c r="J11" s="160">
        <f t="shared" ref="J11:J43" si="0">SUM(B11:I11)</f>
        <v>379512</v>
      </c>
    </row>
    <row r="12" spans="1:10" ht="20.100000000000001" customHeight="1" x14ac:dyDescent="0.2">
      <c r="A12" s="161" t="s">
        <v>135</v>
      </c>
      <c r="B12" s="160">
        <f>+[5]Enero!B10+[5]Febrero!B10+[5]Marzo!B10+[5]Abril!B10+[5]Mayo!B10+[5]Junio!B10+[5]Julio!B10+[5]Agosto!B10+[5]Septiembre!B10+[5]Octubre!B10+[5]Noviembre!B10+[5]Diciembre!B10</f>
        <v>1125</v>
      </c>
      <c r="C12" s="160">
        <f>+[5]Enero!C10+[5]Febrero!C10+[5]Marzo!C10+[5]Abril!C10+[5]Mayo!C10+[5]Junio!C10+[5]Julio!C10+[5]Agosto!C10+[5]Septiembre!C10+[5]Octubre!C10+[5]Noviembre!C10+[5]Diciembre!C10</f>
        <v>0</v>
      </c>
      <c r="D12" s="160">
        <f>+[5]Enero!D10+[5]Febrero!D10+[5]Marzo!D10+[5]Abril!D10+[5]Mayo!D10+[5]Junio!D10+[5]Julio!D10+[5]Agosto!D10+[5]Septiembre!D10+[5]Octubre!D10+[5]Noviembre!D10+[5]Diciembre!D10</f>
        <v>1688</v>
      </c>
      <c r="E12" s="160">
        <f>+[5]Enero!E10+[5]Febrero!E10+[5]Marzo!E10+[5]Abril!E10+[5]Mayo!E10+[5]Junio!E10+[5]Julio!E10+[5]Agosto!E10+[5]Septiembre!E10+[5]Octubre!E10+[5]Noviembre!E10+[5]Diciembre!E10</f>
        <v>0</v>
      </c>
      <c r="F12" s="160">
        <f>+[5]Enero!F10+[5]Febrero!F10+[5]Marzo!F10+[5]Abril!F10+[5]Mayo!F10+[5]Junio!F10+[5]Julio!F10+[5]Agosto!F10+[5]Septiembre!F10+[5]Octubre!F10+[5]Noviembre!F10+[5]Diciembre!F10</f>
        <v>0</v>
      </c>
      <c r="G12" s="160">
        <f>+[5]Enero!G10+[5]Febrero!G10+[5]Marzo!G10+[5]Abril!G10+[5]Mayo!G10+[5]Junio!G10+[5]Julio!G10+[5]Agosto!G10+[5]Septiembre!G10+[5]Octubre!G10+[5]Noviembre!G10+[5]Diciembre!G10</f>
        <v>4547</v>
      </c>
      <c r="H12" s="160">
        <f>+[5]Enero!H10+[5]Febrero!H10+[5]Marzo!H10+[5]Abril!H10+[5]Mayo!H10+[5]Junio!H10+[5]Julio!H10+[5]Agosto!H10+[5]Septiembre!H10+[5]Octubre!H10+[5]Noviembre!H10+[5]Diciembre!H10</f>
        <v>100</v>
      </c>
      <c r="I12" s="160">
        <f>+[5]Enero!I10+[5]Febrero!I10+[5]Marzo!I10+[5]Abril!I10+[5]Mayo!I10+[5]Junio!I10+[5]Julio!I10+[5]Agosto!I10+[5]Septiembre!I10+[5]Octubre!I10+[5]Noviembre!I10+[5]Diciembre!I10</f>
        <v>0</v>
      </c>
      <c r="J12" s="160">
        <f t="shared" si="0"/>
        <v>7460</v>
      </c>
    </row>
    <row r="13" spans="1:10" ht="20.100000000000001" customHeight="1" x14ac:dyDescent="0.2">
      <c r="A13" s="161" t="s">
        <v>136</v>
      </c>
      <c r="B13" s="160">
        <f>+[5]Enero!B11+[5]Febrero!B11+[5]Marzo!B11+[5]Abril!B11+[5]Mayo!B11+[5]Junio!B11+[5]Julio!B11+[5]Agosto!B11+[5]Septiembre!B11+[5]Octubre!B11+[5]Noviembre!B11+[5]Diciembre!B11</f>
        <v>20</v>
      </c>
      <c r="C13" s="160">
        <f>+[5]Enero!C11+[5]Febrero!C11+[5]Marzo!C11+[5]Abril!C11+[5]Mayo!C11+[5]Junio!C11+[5]Julio!C11+[5]Agosto!C11+[5]Septiembre!C11+[5]Octubre!C11+[5]Noviembre!C11+[5]Diciembre!C11</f>
        <v>1708</v>
      </c>
      <c r="D13" s="160">
        <f>+[5]Enero!D11+[5]Febrero!D11+[5]Marzo!D11+[5]Abril!D11+[5]Mayo!D11+[5]Junio!D11+[5]Julio!D11+[5]Agosto!D11+[5]Septiembre!D11+[5]Octubre!D11+[5]Noviembre!D11+[5]Diciembre!D11</f>
        <v>40</v>
      </c>
      <c r="E13" s="160">
        <f>+[5]Enero!E11+[5]Febrero!E11+[5]Marzo!E11+[5]Abril!E11+[5]Mayo!E11+[5]Junio!E11+[5]Julio!E11+[5]Agosto!E11+[5]Septiembre!E11+[5]Octubre!E11+[5]Noviembre!E11+[5]Diciembre!E11</f>
        <v>0</v>
      </c>
      <c r="F13" s="160">
        <f>+[5]Enero!F11+[5]Febrero!F11+[5]Marzo!F11+[5]Abril!F11+[5]Mayo!F11+[5]Junio!F11+[5]Julio!F11+[5]Agosto!F11+[5]Septiembre!F11+[5]Octubre!F11+[5]Noviembre!F11+[5]Diciembre!F11</f>
        <v>42</v>
      </c>
      <c r="G13" s="160">
        <f>+[5]Enero!G11+[5]Febrero!G11+[5]Marzo!G11+[5]Abril!G11+[5]Mayo!G11+[5]Junio!G11+[5]Julio!G11+[5]Agosto!G11+[5]Septiembre!G11+[5]Octubre!G11+[5]Noviembre!G11+[5]Diciembre!G11</f>
        <v>504</v>
      </c>
      <c r="H13" s="160">
        <f>+[5]Enero!H11+[5]Febrero!H11+[5]Marzo!H11+[5]Abril!H11+[5]Mayo!H11+[5]Junio!H11+[5]Julio!H11+[5]Agosto!H11+[5]Septiembre!H11+[5]Octubre!H11+[5]Noviembre!H11+[5]Diciembre!H11</f>
        <v>24</v>
      </c>
      <c r="I13" s="160">
        <f>+[5]Enero!I11+[5]Febrero!I11+[5]Marzo!I11+[5]Abril!I11+[5]Mayo!I11+[5]Junio!I11+[5]Julio!I11+[5]Agosto!I11+[5]Septiembre!I11+[5]Octubre!I11+[5]Noviembre!I11+[5]Diciembre!I11</f>
        <v>235</v>
      </c>
      <c r="J13" s="160">
        <f t="shared" si="0"/>
        <v>2573</v>
      </c>
    </row>
    <row r="14" spans="1:10" ht="20.100000000000001" customHeight="1" x14ac:dyDescent="0.2">
      <c r="A14" s="161" t="s">
        <v>137</v>
      </c>
      <c r="B14" s="160">
        <f>+[5]Enero!B12+[5]Febrero!B12+[5]Marzo!B12+[5]Abril!B12+[5]Mayo!B12+[5]Junio!B12+[5]Julio!B12+[5]Agosto!B12+[5]Septiembre!B12+[5]Octubre!B12+[5]Noviembre!B12+[5]Diciembre!B12</f>
        <v>2046</v>
      </c>
      <c r="C14" s="160">
        <f>+[5]Enero!C12+[5]Febrero!C12+[5]Marzo!C12+[5]Abril!C12+[5]Mayo!C12+[5]Junio!C12+[5]Julio!C12+[5]Agosto!C12+[5]Septiembre!C12+[5]Octubre!C12+[5]Noviembre!C12+[5]Diciembre!C12</f>
        <v>364</v>
      </c>
      <c r="D14" s="160">
        <f>+[5]Enero!D12+[5]Febrero!D12+[5]Marzo!D12+[5]Abril!D12+[5]Mayo!D12+[5]Junio!D12+[5]Julio!D12+[5]Agosto!D12+[5]Septiembre!D12+[5]Octubre!D12+[5]Noviembre!D12+[5]Diciembre!D12</f>
        <v>6568</v>
      </c>
      <c r="E14" s="160">
        <f>+[5]Enero!E12+[5]Febrero!E12+[5]Marzo!E12+[5]Abril!E12+[5]Mayo!E12+[5]Junio!E12+[5]Julio!E12+[5]Agosto!E12+[5]Septiembre!E12+[5]Octubre!E12+[5]Noviembre!E12+[5]Diciembre!E12</f>
        <v>2</v>
      </c>
      <c r="F14" s="160">
        <f>+[5]Enero!F12+[5]Febrero!F12+[5]Marzo!F12+[5]Abril!F12+[5]Mayo!F12+[5]Junio!F12+[5]Julio!F12+[5]Agosto!F12+[5]Septiembre!F12+[5]Octubre!F12+[5]Noviembre!F12+[5]Diciembre!F12</f>
        <v>238</v>
      </c>
      <c r="G14" s="160">
        <f>+[5]Enero!G12+[5]Febrero!G12+[5]Marzo!G12+[5]Abril!G12+[5]Mayo!G12+[5]Junio!G12+[5]Julio!G12+[5]Agosto!G12+[5]Septiembre!G12+[5]Octubre!G12+[5]Noviembre!G12+[5]Diciembre!G12</f>
        <v>53</v>
      </c>
      <c r="H14" s="160">
        <f>+[5]Enero!H12+[5]Febrero!H12+[5]Marzo!H12+[5]Abril!H12+[5]Mayo!H12+[5]Junio!H12+[5]Julio!H12+[5]Agosto!H12+[5]Septiembre!H12+[5]Octubre!H12+[5]Noviembre!H12+[5]Diciembre!H12</f>
        <v>32273</v>
      </c>
      <c r="I14" s="160">
        <f>+[5]Enero!I12+[5]Febrero!I12+[5]Marzo!I12+[5]Abril!I12+[5]Mayo!I12+[5]Junio!I12+[5]Julio!I12+[5]Agosto!I12+[5]Septiembre!I12+[5]Octubre!I12+[5]Noviembre!I12+[5]Diciembre!I12</f>
        <v>3544</v>
      </c>
      <c r="J14" s="160">
        <f t="shared" si="0"/>
        <v>45088</v>
      </c>
    </row>
    <row r="15" spans="1:10" ht="20.100000000000001" customHeight="1" x14ac:dyDescent="0.2">
      <c r="A15" s="161" t="s">
        <v>138</v>
      </c>
      <c r="B15" s="160">
        <f>+[5]Enero!B13+[5]Febrero!B13+[5]Marzo!B13+[5]Abril!B13+[5]Mayo!B13+[5]Junio!B13+[5]Julio!B13+[5]Agosto!B13+[5]Septiembre!B13+[5]Octubre!B13+[5]Noviembre!B13+[5]Diciembre!B13</f>
        <v>8081</v>
      </c>
      <c r="C15" s="160">
        <f>+[5]Enero!C13+[5]Febrero!C13+[5]Marzo!C13+[5]Abril!C13+[5]Mayo!C13+[5]Junio!C13+[5]Julio!C13+[5]Agosto!C13+[5]Septiembre!C13+[5]Octubre!C13+[5]Noviembre!C13+[5]Diciembre!C13</f>
        <v>2178</v>
      </c>
      <c r="D15" s="160">
        <f>+[5]Enero!D13+[5]Febrero!D13+[5]Marzo!D13+[5]Abril!D13+[5]Mayo!D13+[5]Junio!D13+[5]Julio!D13+[5]Agosto!D13+[5]Septiembre!D13+[5]Octubre!D13+[5]Noviembre!D13+[5]Diciembre!D13</f>
        <v>9026</v>
      </c>
      <c r="E15" s="160">
        <f>+[5]Enero!E13+[5]Febrero!E13+[5]Marzo!E13+[5]Abril!E13+[5]Mayo!E13+[5]Junio!E13+[5]Julio!E13+[5]Agosto!E13+[5]Septiembre!E13+[5]Octubre!E13+[5]Noviembre!E13+[5]Diciembre!E13</f>
        <v>18976</v>
      </c>
      <c r="F15" s="160">
        <f>+[5]Enero!F13+[5]Febrero!F13+[5]Marzo!F13+[5]Abril!F13+[5]Mayo!F13+[5]Junio!F13+[5]Julio!F13+[5]Agosto!F13+[5]Septiembre!F13+[5]Octubre!F13+[5]Noviembre!F13+[5]Diciembre!F13</f>
        <v>20475</v>
      </c>
      <c r="G15" s="160">
        <f>+[5]Enero!G13+[5]Febrero!G13+[5]Marzo!G13+[5]Abril!G13+[5]Mayo!G13+[5]Junio!G13+[5]Julio!G13+[5]Agosto!G13+[5]Septiembre!G13+[5]Octubre!G13+[5]Noviembre!G13+[5]Diciembre!G13</f>
        <v>21626</v>
      </c>
      <c r="H15" s="160">
        <f>+[5]Enero!H13+[5]Febrero!H13+[5]Marzo!H13+[5]Abril!H13+[5]Mayo!H13+[5]Junio!H13+[5]Julio!H13+[5]Agosto!H13+[5]Septiembre!H13+[5]Octubre!H13+[5]Noviembre!H13+[5]Diciembre!H13</f>
        <v>191334</v>
      </c>
      <c r="I15" s="160">
        <f>+[5]Enero!I13+[5]Febrero!I13+[5]Marzo!I13+[5]Abril!I13+[5]Mayo!I13+[5]Junio!I13+[5]Julio!I13+[5]Agosto!I13+[5]Septiembre!I13+[5]Octubre!I13+[5]Noviembre!I13+[5]Diciembre!I13</f>
        <v>17113</v>
      </c>
      <c r="J15" s="160">
        <f t="shared" si="0"/>
        <v>288809</v>
      </c>
    </row>
    <row r="16" spans="1:10" ht="20.100000000000001" customHeight="1" x14ac:dyDescent="0.2">
      <c r="A16" s="161" t="s">
        <v>139</v>
      </c>
      <c r="B16" s="160">
        <f>+[5]Enero!B14+[5]Febrero!B14+[5]Marzo!B14+[5]Abril!B14+[5]Mayo!B14+[5]Junio!B14+[5]Julio!B14+[5]Agosto!B14+[5]Septiembre!B14+[5]Octubre!B14+[5]Noviembre!B14+[5]Diciembre!B14</f>
        <v>2292</v>
      </c>
      <c r="C16" s="160">
        <f>+[5]Enero!C14+[5]Febrero!C14+[5]Marzo!C14+[5]Abril!C14+[5]Mayo!C14+[5]Junio!C14+[5]Julio!C14+[5]Agosto!C14+[5]Septiembre!C14+[5]Octubre!C14+[5]Noviembre!C14+[5]Diciembre!C14</f>
        <v>2669</v>
      </c>
      <c r="D16" s="160">
        <f>+[5]Enero!D14+[5]Febrero!D14+[5]Marzo!D14+[5]Abril!D14+[5]Mayo!D14+[5]Junio!D14+[5]Julio!D14+[5]Agosto!D14+[5]Septiembre!D14+[5]Octubre!D14+[5]Noviembre!D14+[5]Diciembre!D14</f>
        <v>5952</v>
      </c>
      <c r="E16" s="160">
        <f>+[5]Enero!E14+[5]Febrero!E14+[5]Marzo!E14+[5]Abril!E14+[5]Mayo!E14+[5]Junio!E14+[5]Julio!E14+[5]Agosto!E14+[5]Septiembre!E14+[5]Octubre!E14+[5]Noviembre!E14+[5]Diciembre!E14</f>
        <v>691</v>
      </c>
      <c r="F16" s="160">
        <f>+[5]Enero!F14+[5]Febrero!F14+[5]Marzo!F14+[5]Abril!F14+[5]Mayo!F14+[5]Junio!F14+[5]Julio!F14+[5]Agosto!F14+[5]Septiembre!F14+[5]Octubre!F14+[5]Noviembre!F14+[5]Diciembre!F14</f>
        <v>3348</v>
      </c>
      <c r="G16" s="160">
        <f>+[5]Enero!G14+[5]Febrero!G14+[5]Marzo!G14+[5]Abril!G14+[5]Mayo!G14+[5]Junio!G14+[5]Julio!G14+[5]Agosto!G14+[5]Septiembre!G14+[5]Octubre!G14+[5]Noviembre!G14+[5]Diciembre!G14</f>
        <v>78414</v>
      </c>
      <c r="H16" s="160">
        <f>+[5]Enero!H14+[5]Febrero!H14+[5]Marzo!H14+[5]Abril!H14+[5]Mayo!H14+[5]Junio!H14+[5]Julio!H14+[5]Agosto!H14+[5]Septiembre!H14+[5]Octubre!H14+[5]Noviembre!H14+[5]Diciembre!H14</f>
        <v>98168</v>
      </c>
      <c r="I16" s="160">
        <f>+[5]Enero!I14+[5]Febrero!I14+[5]Marzo!I14+[5]Abril!I14+[5]Mayo!I14+[5]Junio!I14+[5]Julio!I14+[5]Agosto!I14+[5]Septiembre!I14+[5]Octubre!I14+[5]Noviembre!I14+[5]Diciembre!I14</f>
        <v>19973</v>
      </c>
      <c r="J16" s="160">
        <f t="shared" si="0"/>
        <v>211507</v>
      </c>
    </row>
    <row r="17" spans="1:10" ht="20.100000000000001" customHeight="1" x14ac:dyDescent="0.2">
      <c r="A17" s="161" t="s">
        <v>140</v>
      </c>
      <c r="B17" s="160">
        <f>+[5]Enero!B15+[5]Febrero!B15+[5]Marzo!B15+[5]Abril!B15+[5]Mayo!B15+[5]Junio!B15+[5]Julio!B15+[5]Agosto!B15+[5]Septiembre!B15+[5]Octubre!B15+[5]Noviembre!B15+[5]Diciembre!B15</f>
        <v>666</v>
      </c>
      <c r="C17" s="160">
        <f>+[5]Enero!C15+[5]Febrero!C15+[5]Marzo!C15+[5]Abril!C15+[5]Mayo!C15+[5]Junio!C15+[5]Julio!C15+[5]Agosto!C15+[5]Septiembre!C15+[5]Octubre!C15+[5]Noviembre!C15+[5]Diciembre!C15</f>
        <v>0</v>
      </c>
      <c r="D17" s="160">
        <f>+[5]Enero!D15+[5]Febrero!D15+[5]Marzo!D15+[5]Abril!D15+[5]Mayo!D15+[5]Junio!D15+[5]Julio!D15+[5]Agosto!D15+[5]Septiembre!D15+[5]Octubre!D15+[5]Noviembre!D15+[5]Diciembre!D15</f>
        <v>78</v>
      </c>
      <c r="E17" s="160">
        <f>+[5]Enero!E15+[5]Febrero!E15+[5]Marzo!E15+[5]Abril!E15+[5]Mayo!E15+[5]Junio!E15+[5]Julio!E15+[5]Agosto!E15+[5]Septiembre!E15+[5]Octubre!E15+[5]Noviembre!E15+[5]Diciembre!E15</f>
        <v>18</v>
      </c>
      <c r="F17" s="160">
        <f>+[5]Enero!F15+[5]Febrero!F15+[5]Marzo!F15+[5]Abril!F15+[5]Mayo!F15+[5]Junio!F15+[5]Julio!F15+[5]Agosto!F15+[5]Septiembre!F15+[5]Octubre!F15+[5]Noviembre!F15+[5]Diciembre!F15</f>
        <v>735</v>
      </c>
      <c r="G17" s="160">
        <f>+[5]Enero!G15+[5]Febrero!G15+[5]Marzo!G15+[5]Abril!G15+[5]Mayo!G15+[5]Junio!G15+[5]Julio!G15+[5]Agosto!G15+[5]Septiembre!G15+[5]Octubre!G15+[5]Noviembre!G15+[5]Diciembre!G15</f>
        <v>5442</v>
      </c>
      <c r="H17" s="160">
        <f>+[5]Enero!H15+[5]Febrero!H15+[5]Marzo!H15+[5]Abril!H15+[5]Mayo!H15+[5]Junio!H15+[5]Julio!H15+[5]Agosto!H15+[5]Septiembre!H15+[5]Octubre!H15+[5]Noviembre!H15+[5]Diciembre!H15</f>
        <v>5845</v>
      </c>
      <c r="I17" s="160">
        <f>+[5]Enero!I15+[5]Febrero!I15+[5]Marzo!I15+[5]Abril!I15+[5]Mayo!I15+[5]Junio!I15+[5]Julio!I15+[5]Agosto!I15+[5]Septiembre!I15+[5]Octubre!I15+[5]Noviembre!I15+[5]Diciembre!I15</f>
        <v>30</v>
      </c>
      <c r="J17" s="160">
        <f t="shared" si="0"/>
        <v>12814</v>
      </c>
    </row>
    <row r="18" spans="1:10" ht="20.100000000000001" customHeight="1" x14ac:dyDescent="0.2">
      <c r="A18" s="161" t="s">
        <v>141</v>
      </c>
      <c r="B18" s="160">
        <f>+[5]Enero!B16+[5]Febrero!B16+[5]Marzo!B16+[5]Abril!B16+[5]Mayo!B16+[5]Junio!B16+[5]Julio!B16+[5]Agosto!B16+[5]Septiembre!B16+[5]Octubre!B16+[5]Noviembre!B16+[5]Diciembre!B16</f>
        <v>7938</v>
      </c>
      <c r="C18" s="160">
        <f>+[5]Enero!C16+[5]Febrero!C16+[5]Marzo!C16+[5]Abril!C16+[5]Mayo!C16+[5]Junio!C16+[5]Julio!C16+[5]Agosto!C16+[5]Septiembre!C16+[5]Octubre!C16+[5]Noviembre!C16+[5]Diciembre!C16</f>
        <v>3650</v>
      </c>
      <c r="D18" s="160">
        <f>+[5]Enero!D16+[5]Febrero!D16+[5]Marzo!D16+[5]Abril!D16+[5]Mayo!D16+[5]Junio!D16+[5]Julio!D16+[5]Agosto!D16+[5]Septiembre!D16+[5]Octubre!D16+[5]Noviembre!D16+[5]Diciembre!D16</f>
        <v>7543</v>
      </c>
      <c r="E18" s="160">
        <f>+[5]Enero!E16+[5]Febrero!E16+[5]Marzo!E16+[5]Abril!E16+[5]Mayo!E16+[5]Junio!E16+[5]Julio!E16+[5]Agosto!E16+[5]Septiembre!E16+[5]Octubre!E16+[5]Noviembre!E16+[5]Diciembre!E16</f>
        <v>1448</v>
      </c>
      <c r="F18" s="160">
        <f>+[5]Enero!F16+[5]Febrero!F16+[5]Marzo!F16+[5]Abril!F16+[5]Mayo!F16+[5]Junio!F16+[5]Julio!F16+[5]Agosto!F16+[5]Septiembre!F16+[5]Octubre!F16+[5]Noviembre!F16+[5]Diciembre!F16</f>
        <v>25933</v>
      </c>
      <c r="G18" s="160">
        <f>+[5]Enero!G16+[5]Febrero!G16+[5]Marzo!G16+[5]Abril!G16+[5]Mayo!G16+[5]Junio!G16+[5]Julio!G16+[5]Agosto!G16+[5]Septiembre!G16+[5]Octubre!G16+[5]Noviembre!G16+[5]Diciembre!G16</f>
        <v>82319</v>
      </c>
      <c r="H18" s="160">
        <f>+[5]Enero!H16+[5]Febrero!H16+[5]Marzo!H16+[5]Abril!H16+[5]Mayo!H16+[5]Junio!H16+[5]Julio!H16+[5]Agosto!H16+[5]Septiembre!H16+[5]Octubre!H16+[5]Noviembre!H16+[5]Diciembre!H16</f>
        <v>110546</v>
      </c>
      <c r="I18" s="160">
        <f>+[5]Enero!I16+[5]Febrero!I16+[5]Marzo!I16+[5]Abril!I16+[5]Mayo!I16+[5]Junio!I16+[5]Julio!I16+[5]Agosto!I16+[5]Septiembre!I16+[5]Octubre!I16+[5]Noviembre!I16+[5]Diciembre!I16</f>
        <v>6560</v>
      </c>
      <c r="J18" s="160">
        <f t="shared" si="0"/>
        <v>245937</v>
      </c>
    </row>
    <row r="19" spans="1:10" ht="20.100000000000001" customHeight="1" x14ac:dyDescent="0.2">
      <c r="A19" s="161" t="s">
        <v>142</v>
      </c>
      <c r="B19" s="160">
        <f>+[5]Enero!B17+[5]Febrero!B17+[5]Marzo!B17+[5]Abril!B17+[5]Mayo!B17+[5]Junio!B17+[5]Julio!B17+[5]Agosto!B17+[5]Septiembre!B17+[5]Octubre!B17+[5]Noviembre!B17+[5]Diciembre!B17</f>
        <v>10386</v>
      </c>
      <c r="C19" s="160">
        <f>+[5]Enero!C17+[5]Febrero!C17+[5]Marzo!C17+[5]Abril!C17+[5]Mayo!C17+[5]Junio!C17+[5]Julio!C17+[5]Agosto!C17+[5]Septiembre!C17+[5]Octubre!C17+[5]Noviembre!C17+[5]Diciembre!C17</f>
        <v>11490</v>
      </c>
      <c r="D19" s="160">
        <f>+[5]Enero!D17+[5]Febrero!D17+[5]Marzo!D17+[5]Abril!D17+[5]Mayo!D17+[5]Junio!D17+[5]Julio!D17+[5]Agosto!D17+[5]Septiembre!D17+[5]Octubre!D17+[5]Noviembre!D17+[5]Diciembre!D17</f>
        <v>2092</v>
      </c>
      <c r="E19" s="160">
        <f>+[5]Enero!E17+[5]Febrero!E17+[5]Marzo!E17+[5]Abril!E17+[5]Mayo!E17+[5]Junio!E17+[5]Julio!E17+[5]Agosto!E17+[5]Septiembre!E17+[5]Octubre!E17+[5]Noviembre!E17+[5]Diciembre!E17</f>
        <v>16867</v>
      </c>
      <c r="F19" s="160">
        <f>+[5]Enero!F17+[5]Febrero!F17+[5]Marzo!F17+[5]Abril!F17+[5]Mayo!F17+[5]Junio!F17+[5]Julio!F17+[5]Agosto!F17+[5]Septiembre!F17+[5]Octubre!F17+[5]Noviembre!F17+[5]Diciembre!F17</f>
        <v>10607</v>
      </c>
      <c r="G19" s="160">
        <f>+[5]Enero!G17+[5]Febrero!G17+[5]Marzo!G17+[5]Abril!G17+[5]Mayo!G17+[5]Junio!G17+[5]Julio!G17+[5]Agosto!G17+[5]Septiembre!G17+[5]Octubre!G17+[5]Noviembre!G17+[5]Diciembre!G17</f>
        <v>4204</v>
      </c>
      <c r="H19" s="160">
        <f>+[5]Enero!H17+[5]Febrero!H17+[5]Marzo!H17+[5]Abril!H17+[5]Mayo!H17+[5]Junio!H17+[5]Julio!H17+[5]Agosto!H17+[5]Septiembre!H17+[5]Octubre!H17+[5]Noviembre!H17+[5]Diciembre!H17</f>
        <v>29516</v>
      </c>
      <c r="I19" s="160">
        <f>+[5]Enero!I17+[5]Febrero!I17+[5]Marzo!I17+[5]Abril!I17+[5]Mayo!I17+[5]Junio!I17+[5]Julio!I17+[5]Agosto!I17+[5]Septiembre!I17+[5]Octubre!I17+[5]Noviembre!I17+[5]Diciembre!I17</f>
        <v>4038</v>
      </c>
      <c r="J19" s="160">
        <f t="shared" si="0"/>
        <v>89200</v>
      </c>
    </row>
    <row r="20" spans="1:10" ht="20.100000000000001" customHeight="1" x14ac:dyDescent="0.2">
      <c r="A20" s="161" t="s">
        <v>143</v>
      </c>
      <c r="B20" s="160">
        <f>+[5]Enero!B18+[5]Febrero!B18+[5]Marzo!B18+[5]Abril!B18+[5]Mayo!B18+[5]Junio!B18+[5]Julio!B18+[5]Agosto!B18+[5]Septiembre!B18+[5]Octubre!B18+[5]Noviembre!B18+[5]Diciembre!B18</f>
        <v>298</v>
      </c>
      <c r="C20" s="160">
        <f>+[5]Enero!C18+[5]Febrero!C18+[5]Marzo!C18+[5]Abril!C18+[5]Mayo!C18+[5]Junio!C18+[5]Julio!C18+[5]Agosto!C18+[5]Septiembre!C18+[5]Octubre!C18+[5]Noviembre!C18+[5]Diciembre!C18</f>
        <v>15508</v>
      </c>
      <c r="D20" s="160">
        <f>+[5]Enero!D18+[5]Febrero!D18+[5]Marzo!D18+[5]Abril!D18+[5]Mayo!D18+[5]Junio!D18+[5]Julio!D18+[5]Agosto!D18+[5]Septiembre!D18+[5]Octubre!D18+[5]Noviembre!D18+[5]Diciembre!D18</f>
        <v>137</v>
      </c>
      <c r="E20" s="160">
        <f>+[5]Enero!E18+[5]Febrero!E18+[5]Marzo!E18+[5]Abril!E18+[5]Mayo!E18+[5]Junio!E18+[5]Julio!E18+[5]Agosto!E18+[5]Septiembre!E18+[5]Octubre!E18+[5]Noviembre!E18+[5]Diciembre!E18</f>
        <v>691</v>
      </c>
      <c r="F20" s="160">
        <f>+[5]Enero!F18+[5]Febrero!F18+[5]Marzo!F18+[5]Abril!F18+[5]Mayo!F18+[5]Junio!F18+[5]Julio!F18+[5]Agosto!F18+[5]Septiembre!F18+[5]Octubre!F18+[5]Noviembre!F18+[5]Diciembre!F18</f>
        <v>21941</v>
      </c>
      <c r="G20" s="160">
        <f>+[5]Enero!G18+[5]Febrero!G18+[5]Marzo!G18+[5]Abril!G18+[5]Mayo!G18+[5]Junio!G18+[5]Julio!G18+[5]Agosto!G18+[5]Septiembre!G18+[5]Octubre!G18+[5]Noviembre!G18+[5]Diciembre!G18</f>
        <v>5440</v>
      </c>
      <c r="H20" s="160">
        <f>+[5]Enero!H18+[5]Febrero!H18+[5]Marzo!H18+[5]Abril!H18+[5]Mayo!H18+[5]Junio!H18+[5]Julio!H18+[5]Agosto!H18+[5]Septiembre!H18+[5]Octubre!H18+[5]Noviembre!H18+[5]Diciembre!H18</f>
        <v>122</v>
      </c>
      <c r="I20" s="160">
        <f>+[5]Enero!I18+[5]Febrero!I18+[5]Marzo!I18+[5]Abril!I18+[5]Mayo!I18+[5]Junio!I18+[5]Julio!I18+[5]Agosto!I18+[5]Septiembre!I18+[5]Octubre!I18+[5]Noviembre!I18+[5]Diciembre!I18</f>
        <v>6825</v>
      </c>
      <c r="J20" s="160">
        <f t="shared" si="0"/>
        <v>50962</v>
      </c>
    </row>
    <row r="21" spans="1:10" ht="20.100000000000001" customHeight="1" x14ac:dyDescent="0.2">
      <c r="A21" s="161" t="s">
        <v>144</v>
      </c>
      <c r="B21" s="160">
        <f>+[5]Enero!B19+[5]Febrero!B19+[5]Marzo!B19+[5]Abril!B19+[5]Mayo!B19+[5]Junio!B19+[5]Julio!B19+[5]Agosto!B19+[5]Septiembre!B19+[5]Octubre!B19+[5]Noviembre!B19+[5]Diciembre!B19</f>
        <v>0</v>
      </c>
      <c r="C21" s="160">
        <f>+[5]Enero!C19+[5]Febrero!C19+[5]Marzo!C19+[5]Abril!C19+[5]Mayo!C19+[5]Junio!C19+[5]Julio!C19+[5]Agosto!C19+[5]Septiembre!C19+[5]Octubre!C19+[5]Noviembre!C19+[5]Diciembre!C19</f>
        <v>0</v>
      </c>
      <c r="D21" s="160">
        <f>+[5]Enero!D19+[5]Febrero!D19+[5]Marzo!D19+[5]Abril!D19+[5]Mayo!D19+[5]Junio!D19+[5]Julio!D19+[5]Agosto!D19+[5]Septiembre!D19+[5]Octubre!D19+[5]Noviembre!D19+[5]Diciembre!D19</f>
        <v>750</v>
      </c>
      <c r="E21" s="160">
        <f>+[5]Enero!E19+[5]Febrero!E19+[5]Marzo!E19+[5]Abril!E19+[5]Mayo!E19+[5]Junio!E19+[5]Julio!E19+[5]Agosto!E19+[5]Septiembre!E19+[5]Octubre!E19+[5]Noviembre!E19+[5]Diciembre!E19</f>
        <v>24982</v>
      </c>
      <c r="F21" s="160">
        <f>+[5]Enero!F19+[5]Febrero!F19+[5]Marzo!F19+[5]Abril!F19+[5]Mayo!F19+[5]Junio!F19+[5]Julio!F19+[5]Agosto!F19+[5]Septiembre!F19+[5]Octubre!F19+[5]Noviembre!F19+[5]Diciembre!F19</f>
        <v>4613</v>
      </c>
      <c r="G21" s="160">
        <f>+[5]Enero!G19+[5]Febrero!G19+[5]Marzo!G19+[5]Abril!G19+[5]Mayo!G19+[5]Junio!G19+[5]Julio!G19+[5]Agosto!G19+[5]Septiembre!G19+[5]Octubre!G19+[5]Noviembre!G19+[5]Diciembre!G19</f>
        <v>5315</v>
      </c>
      <c r="H21" s="160">
        <f>+[5]Enero!H19+[5]Febrero!H19+[5]Marzo!H19+[5]Abril!H19+[5]Mayo!H19+[5]Junio!H19+[5]Julio!H19+[5]Agosto!H19+[5]Septiembre!H19+[5]Octubre!H19+[5]Noviembre!H19+[5]Diciembre!H19</f>
        <v>50</v>
      </c>
      <c r="I21" s="160">
        <f>+[5]Enero!I19+[5]Febrero!I19+[5]Marzo!I19+[5]Abril!I19+[5]Mayo!I19+[5]Junio!I19+[5]Julio!I19+[5]Agosto!I19+[5]Septiembre!I19+[5]Octubre!I19+[5]Noviembre!I19+[5]Diciembre!I19</f>
        <v>0</v>
      </c>
      <c r="J21" s="160">
        <f t="shared" si="0"/>
        <v>35710</v>
      </c>
    </row>
    <row r="22" spans="1:10" ht="20.100000000000001" customHeight="1" x14ac:dyDescent="0.2">
      <c r="A22" s="161" t="s">
        <v>145</v>
      </c>
      <c r="B22" s="160">
        <f>+[5]Enero!B20+[5]Febrero!B20+[5]Marzo!B20+[5]Abril!B20+[5]Mayo!B20+[5]Junio!B20+[5]Julio!B20+[5]Agosto!B20+[5]Septiembre!B20+[5]Octubre!B20+[5]Noviembre!B20+[5]Diciembre!B20</f>
        <v>4077</v>
      </c>
      <c r="C22" s="160">
        <f>+[5]Enero!C20+[5]Febrero!C20+[5]Marzo!C20+[5]Abril!C20+[5]Mayo!C20+[5]Junio!C20+[5]Julio!C20+[5]Agosto!C20+[5]Septiembre!C20+[5]Octubre!C20+[5]Noviembre!C20+[5]Diciembre!C20</f>
        <v>12801</v>
      </c>
      <c r="D22" s="160">
        <f>+[5]Enero!D20+[5]Febrero!D20+[5]Marzo!D20+[5]Abril!D20+[5]Mayo!D20+[5]Junio!D20+[5]Julio!D20+[5]Agosto!D20+[5]Septiembre!D20+[5]Octubre!D20+[5]Noviembre!D20+[5]Diciembre!D20</f>
        <v>195</v>
      </c>
      <c r="E22" s="160">
        <f>+[5]Enero!E20+[5]Febrero!E20+[5]Marzo!E20+[5]Abril!E20+[5]Mayo!E20+[5]Junio!E20+[5]Julio!E20+[5]Agosto!E20+[5]Septiembre!E20+[5]Octubre!E20+[5]Noviembre!E20+[5]Diciembre!E20</f>
        <v>5222</v>
      </c>
      <c r="F22" s="160">
        <f>+[5]Enero!F20+[5]Febrero!F20+[5]Marzo!F20+[5]Abril!F20+[5]Mayo!F20+[5]Junio!F20+[5]Julio!F20+[5]Agosto!F20+[5]Septiembre!F20+[5]Octubre!F20+[5]Noviembre!F20+[5]Diciembre!F20</f>
        <v>26248</v>
      </c>
      <c r="G22" s="160">
        <f>+[5]Enero!G20+[5]Febrero!G20+[5]Marzo!G20+[5]Abril!G20+[5]Mayo!G20+[5]Junio!G20+[5]Julio!G20+[5]Agosto!G20+[5]Septiembre!G20+[5]Octubre!G20+[5]Noviembre!G20+[5]Diciembre!G20</f>
        <v>10041</v>
      </c>
      <c r="H22" s="160">
        <f>+[5]Enero!H20+[5]Febrero!H20+[5]Marzo!H20+[5]Abril!H20+[5]Mayo!H20+[5]Junio!H20+[5]Julio!H20+[5]Agosto!H20+[5]Septiembre!H20+[5]Octubre!H20+[5]Noviembre!H20+[5]Diciembre!H20</f>
        <v>134</v>
      </c>
      <c r="I22" s="160">
        <f>+[5]Enero!I20+[5]Febrero!I20+[5]Marzo!I20+[5]Abril!I20+[5]Mayo!I20+[5]Junio!I20+[5]Julio!I20+[5]Agosto!I20+[5]Septiembre!I20+[5]Octubre!I20+[5]Noviembre!I20+[5]Diciembre!I20</f>
        <v>5035</v>
      </c>
      <c r="J22" s="160">
        <f t="shared" si="0"/>
        <v>63753</v>
      </c>
    </row>
    <row r="23" spans="1:10" ht="20.100000000000001" customHeight="1" x14ac:dyDescent="0.2">
      <c r="A23" s="161" t="s">
        <v>146</v>
      </c>
      <c r="B23" s="160">
        <f>+[5]Enero!B21+[5]Febrero!B21+[5]Marzo!B21+[5]Abril!B21+[5]Mayo!B21+[5]Junio!B21+[5]Julio!B21+[5]Agosto!B21+[5]Septiembre!B21+[5]Octubre!B21+[5]Noviembre!B21+[5]Diciembre!B21</f>
        <v>71709</v>
      </c>
      <c r="C23" s="160">
        <f>+[5]Enero!C21+[5]Febrero!C21+[5]Marzo!C21+[5]Abril!C21+[5]Mayo!C21+[5]Junio!C21+[5]Julio!C21+[5]Agosto!C21+[5]Septiembre!C21+[5]Octubre!C21+[5]Noviembre!C21+[5]Diciembre!C21</f>
        <v>26020</v>
      </c>
      <c r="D23" s="160">
        <f>+[5]Enero!D21+[5]Febrero!D21+[5]Marzo!D21+[5]Abril!D21+[5]Mayo!D21+[5]Junio!D21+[5]Julio!D21+[5]Agosto!D21+[5]Septiembre!D21+[5]Octubre!D21+[5]Noviembre!D21+[5]Diciembre!D21</f>
        <v>56051</v>
      </c>
      <c r="E23" s="160">
        <f>+[5]Enero!E21+[5]Febrero!E21+[5]Marzo!E21+[5]Abril!E21+[5]Mayo!E21+[5]Junio!E21+[5]Julio!E21+[5]Agosto!E21+[5]Septiembre!E21+[5]Octubre!E21+[5]Noviembre!E21+[5]Diciembre!E21</f>
        <v>65400</v>
      </c>
      <c r="F23" s="160">
        <f>+[5]Enero!F21+[5]Febrero!F21+[5]Marzo!F21+[5]Abril!F21+[5]Mayo!F21+[5]Junio!F21+[5]Julio!F21+[5]Agosto!F21+[5]Septiembre!F21+[5]Octubre!F21+[5]Noviembre!F21+[5]Diciembre!F21</f>
        <v>34903</v>
      </c>
      <c r="G23" s="160">
        <f>+[5]Enero!G21+[5]Febrero!G21+[5]Marzo!G21+[5]Abril!G21+[5]Mayo!G21+[5]Junio!G21+[5]Julio!G21+[5]Agosto!G21+[5]Septiembre!G21+[5]Octubre!G21+[5]Noviembre!G21+[5]Diciembre!G21</f>
        <v>15674</v>
      </c>
      <c r="H23" s="160">
        <f>+[5]Enero!H21+[5]Febrero!H21+[5]Marzo!H21+[5]Abril!H21+[5]Mayo!H21+[5]Junio!H21+[5]Julio!H21+[5]Agosto!H21+[5]Septiembre!H21+[5]Octubre!H21+[5]Noviembre!H21+[5]Diciembre!H21</f>
        <v>34882</v>
      </c>
      <c r="I23" s="160">
        <f>+[5]Enero!I21+[5]Febrero!I21+[5]Marzo!I21+[5]Abril!I21+[5]Mayo!I21+[5]Junio!I21+[5]Julio!I21+[5]Agosto!I21+[5]Septiembre!I21+[5]Octubre!I21+[5]Noviembre!I21+[5]Diciembre!I21</f>
        <v>15569</v>
      </c>
      <c r="J23" s="160">
        <f t="shared" si="0"/>
        <v>320208</v>
      </c>
    </row>
    <row r="24" spans="1:10" ht="20.100000000000001" customHeight="1" x14ac:dyDescent="0.2">
      <c r="A24" s="161" t="s">
        <v>147</v>
      </c>
      <c r="B24" s="160">
        <f>+[5]Enero!B22+[5]Febrero!B22+[5]Marzo!B22+[5]Abril!B22+[5]Mayo!B22+[5]Junio!B22+[5]Julio!B22+[5]Agosto!B22+[5]Septiembre!B22+[5]Octubre!B22+[5]Noviembre!B22+[5]Diciembre!B22</f>
        <v>4092</v>
      </c>
      <c r="C24" s="160">
        <f>+[5]Enero!C22+[5]Febrero!C22+[5]Marzo!C22+[5]Abril!C22+[5]Mayo!C22+[5]Junio!C22+[5]Julio!C22+[5]Agosto!C22+[5]Septiembre!C22+[5]Octubre!C22+[5]Noviembre!C22+[5]Diciembre!C22</f>
        <v>904</v>
      </c>
      <c r="D24" s="160">
        <f>+[5]Enero!D22+[5]Febrero!D22+[5]Marzo!D22+[5]Abril!D22+[5]Mayo!D22+[5]Junio!D22+[5]Julio!D22+[5]Agosto!D22+[5]Septiembre!D22+[5]Octubre!D22+[5]Noviembre!D22+[5]Diciembre!D22</f>
        <v>7923</v>
      </c>
      <c r="E24" s="160">
        <f>+[5]Enero!E22+[5]Febrero!E22+[5]Marzo!E22+[5]Abril!E22+[5]Mayo!E22+[5]Junio!E22+[5]Julio!E22+[5]Agosto!E22+[5]Septiembre!E22+[5]Octubre!E22+[5]Noviembre!E22+[5]Diciembre!E22</f>
        <v>3727</v>
      </c>
      <c r="F24" s="160">
        <f>+[5]Enero!F22+[5]Febrero!F22+[5]Marzo!F22+[5]Abril!F22+[5]Mayo!F22+[5]Junio!F22+[5]Julio!F22+[5]Agosto!F22+[5]Septiembre!F22+[5]Octubre!F22+[5]Noviembre!F22+[5]Diciembre!F22</f>
        <v>8430</v>
      </c>
      <c r="G24" s="160">
        <f>+[5]Enero!G22+[5]Febrero!G22+[5]Marzo!G22+[5]Abril!G22+[5]Mayo!G22+[5]Junio!G22+[5]Julio!G22+[5]Agosto!G22+[5]Septiembre!G22+[5]Octubre!G22+[5]Noviembre!G22+[5]Diciembre!G22</f>
        <v>4407</v>
      </c>
      <c r="H24" s="160">
        <f>+[5]Enero!H22+[5]Febrero!H22+[5]Marzo!H22+[5]Abril!H22+[5]Mayo!H22+[5]Junio!H22+[5]Julio!H22+[5]Agosto!H22+[5]Septiembre!H22+[5]Octubre!H22+[5]Noviembre!H22+[5]Diciembre!H22</f>
        <v>6262</v>
      </c>
      <c r="I24" s="160">
        <f>+[5]Enero!I22+[5]Febrero!I22+[5]Marzo!I22+[5]Abril!I22+[5]Mayo!I22+[5]Junio!I22+[5]Julio!I22+[5]Agosto!I22+[5]Septiembre!I22+[5]Octubre!I22+[5]Noviembre!I22+[5]Diciembre!I22</f>
        <v>1117</v>
      </c>
      <c r="J24" s="160">
        <f t="shared" si="0"/>
        <v>36862</v>
      </c>
    </row>
    <row r="25" spans="1:10" ht="20.100000000000001" customHeight="1" x14ac:dyDescent="0.2">
      <c r="A25" s="161" t="s">
        <v>148</v>
      </c>
      <c r="B25" s="160">
        <f>+[5]Enero!B23+[5]Febrero!B23+[5]Marzo!B23+[5]Abril!B23+[5]Mayo!B23+[5]Junio!B23+[5]Julio!B23+[5]Agosto!B23+[5]Septiembre!B23+[5]Octubre!B23+[5]Noviembre!B23+[5]Diciembre!B23</f>
        <v>1</v>
      </c>
      <c r="C25" s="160">
        <f>+[5]Enero!C23+[5]Febrero!C23+[5]Marzo!C23+[5]Abril!C23+[5]Mayo!C23+[5]Junio!C23+[5]Julio!C23+[5]Agosto!C23+[5]Septiembre!C23+[5]Octubre!C23+[5]Noviembre!C23+[5]Diciembre!C23</f>
        <v>0</v>
      </c>
      <c r="D25" s="160">
        <f>+[5]Enero!D23+[5]Febrero!D23+[5]Marzo!D23+[5]Abril!D23+[5]Mayo!D23+[5]Junio!D23+[5]Julio!D23+[5]Agosto!D23+[5]Septiembre!D23+[5]Octubre!D23+[5]Noviembre!D23+[5]Diciembre!D23</f>
        <v>0</v>
      </c>
      <c r="E25" s="160">
        <f>+[5]Enero!E23+[5]Febrero!E23+[5]Marzo!E23+[5]Abril!E23+[5]Mayo!E23+[5]Junio!E23+[5]Julio!E23+[5]Agosto!E23+[5]Septiembre!E23+[5]Octubre!E23+[5]Noviembre!E23+[5]Diciembre!E23</f>
        <v>7774</v>
      </c>
      <c r="F25" s="160">
        <f>+[5]Enero!F23+[5]Febrero!F23+[5]Marzo!F23+[5]Abril!F23+[5]Mayo!F23+[5]Junio!F23+[5]Julio!F23+[5]Agosto!F23+[5]Septiembre!F23+[5]Octubre!F23+[5]Noviembre!F23+[5]Diciembre!F23</f>
        <v>0</v>
      </c>
      <c r="G25" s="160">
        <f>+[5]Enero!G23+[5]Febrero!G23+[5]Marzo!G23+[5]Abril!G23+[5]Mayo!G23+[5]Junio!G23+[5]Julio!G23+[5]Agosto!G23+[5]Septiembre!G23+[5]Octubre!G23+[5]Noviembre!G23+[5]Diciembre!G23</f>
        <v>6</v>
      </c>
      <c r="H25" s="160">
        <f>+[5]Enero!H23+[5]Febrero!H23+[5]Marzo!H23+[5]Abril!H23+[5]Mayo!H23+[5]Junio!H23+[5]Julio!H23+[5]Agosto!H23+[5]Septiembre!H23+[5]Octubre!H23+[5]Noviembre!H23+[5]Diciembre!H23</f>
        <v>0</v>
      </c>
      <c r="I25" s="160">
        <f>+[5]Enero!I23+[5]Febrero!I23+[5]Marzo!I23+[5]Abril!I23+[5]Mayo!I23+[5]Junio!I23+[5]Julio!I23+[5]Agosto!I23+[5]Septiembre!I23+[5]Octubre!I23+[5]Noviembre!I23+[5]Diciembre!I23</f>
        <v>0</v>
      </c>
      <c r="J25" s="160">
        <f t="shared" si="0"/>
        <v>7781</v>
      </c>
    </row>
    <row r="26" spans="1:10" ht="20.100000000000001" customHeight="1" x14ac:dyDescent="0.2">
      <c r="A26" s="161" t="s">
        <v>149</v>
      </c>
      <c r="B26" s="160">
        <f>+[5]Enero!B24+[5]Febrero!B24+[5]Marzo!B24+[5]Abril!B24+[5]Mayo!B24+[5]Junio!B24+[5]Julio!B24+[5]Agosto!B24+[5]Septiembre!B24+[5]Octubre!B24+[5]Noviembre!B24+[5]Diciembre!B24</f>
        <v>6143</v>
      </c>
      <c r="C26" s="160">
        <f>+[5]Enero!C24+[5]Febrero!C24+[5]Marzo!C24+[5]Abril!C24+[5]Mayo!C24+[5]Junio!C24+[5]Julio!C24+[5]Agosto!C24+[5]Septiembre!C24+[5]Octubre!C24+[5]Noviembre!C24+[5]Diciembre!C24</f>
        <v>11927</v>
      </c>
      <c r="D26" s="160">
        <f>+[5]Enero!D24+[5]Febrero!D24+[5]Marzo!D24+[5]Abril!D24+[5]Mayo!D24+[5]Junio!D24+[5]Julio!D24+[5]Agosto!D24+[5]Septiembre!D24+[5]Octubre!D24+[5]Noviembre!D24+[5]Diciembre!D24</f>
        <v>6056</v>
      </c>
      <c r="E26" s="160">
        <f>+[5]Enero!E24+[5]Febrero!E24+[5]Marzo!E24+[5]Abril!E24+[5]Mayo!E24+[5]Junio!E24+[5]Julio!E24+[5]Agosto!E24+[5]Septiembre!E24+[5]Octubre!E24+[5]Noviembre!E24+[5]Diciembre!E24</f>
        <v>5734</v>
      </c>
      <c r="F26" s="160">
        <f>+[5]Enero!F24+[5]Febrero!F24+[5]Marzo!F24+[5]Abril!F24+[5]Mayo!F24+[5]Junio!F24+[5]Julio!F24+[5]Agosto!F24+[5]Septiembre!F24+[5]Octubre!F24+[5]Noviembre!F24+[5]Diciembre!F24</f>
        <v>17038</v>
      </c>
      <c r="G26" s="160">
        <f>+[5]Enero!G24+[5]Febrero!G24+[5]Marzo!G24+[5]Abril!G24+[5]Mayo!G24+[5]Junio!G24+[5]Julio!G24+[5]Agosto!G24+[5]Septiembre!G24+[5]Octubre!G24+[5]Noviembre!G24+[5]Diciembre!G24</f>
        <v>5026</v>
      </c>
      <c r="H26" s="160">
        <f>+[5]Enero!H24+[5]Febrero!H24+[5]Marzo!H24+[5]Abril!H24+[5]Mayo!H24+[5]Junio!H24+[5]Julio!H24+[5]Agosto!H24+[5]Septiembre!H24+[5]Octubre!H24+[5]Noviembre!H24+[5]Diciembre!H24</f>
        <v>18708</v>
      </c>
      <c r="I26" s="160">
        <f>+[5]Enero!I24+[5]Febrero!I24+[5]Marzo!I24+[5]Abril!I24+[5]Mayo!I24+[5]Junio!I24+[5]Julio!I24+[5]Agosto!I24+[5]Septiembre!I24+[5]Octubre!I24+[5]Noviembre!I24+[5]Diciembre!I24</f>
        <v>11145</v>
      </c>
      <c r="J26" s="160">
        <f t="shared" si="0"/>
        <v>81777</v>
      </c>
    </row>
    <row r="27" spans="1:10" ht="20.100000000000001" customHeight="1" x14ac:dyDescent="0.2">
      <c r="A27" s="161" t="s">
        <v>150</v>
      </c>
      <c r="B27" s="160">
        <f>+[5]Enero!B25+[5]Febrero!B25+[5]Marzo!B25+[5]Abril!B25+[5]Mayo!B25+[5]Junio!B25+[5]Julio!B25+[5]Agosto!B25+[5]Septiembre!B25+[5]Octubre!B25+[5]Noviembre!B25+[5]Diciembre!B25</f>
        <v>3170</v>
      </c>
      <c r="C27" s="160">
        <f>+[5]Enero!C25+[5]Febrero!C25+[5]Marzo!C25+[5]Abril!C25+[5]Mayo!C25+[5]Junio!C25+[5]Julio!C25+[5]Agosto!C25+[5]Septiembre!C25+[5]Octubre!C25+[5]Noviembre!C25+[5]Diciembre!C25</f>
        <v>379</v>
      </c>
      <c r="D27" s="160">
        <f>+[5]Enero!D25+[5]Febrero!D25+[5]Marzo!D25+[5]Abril!D25+[5]Mayo!D25+[5]Junio!D25+[5]Julio!D25+[5]Agosto!D25+[5]Septiembre!D25+[5]Octubre!D25+[5]Noviembre!D25+[5]Diciembre!D25</f>
        <v>2932</v>
      </c>
      <c r="E27" s="160">
        <f>+[5]Enero!E25+[5]Febrero!E25+[5]Marzo!E25+[5]Abril!E25+[5]Mayo!E25+[5]Junio!E25+[5]Julio!E25+[5]Agosto!E25+[5]Septiembre!E25+[5]Octubre!E25+[5]Noviembre!E25+[5]Diciembre!E25</f>
        <v>3738</v>
      </c>
      <c r="F27" s="160">
        <f>+[5]Enero!F25+[5]Febrero!F25+[5]Marzo!F25+[5]Abril!F25+[5]Mayo!F25+[5]Junio!F25+[5]Julio!F25+[5]Agosto!F25+[5]Septiembre!F25+[5]Octubre!F25+[5]Noviembre!F25+[5]Diciembre!F25</f>
        <v>3274</v>
      </c>
      <c r="G27" s="160">
        <f>+[5]Enero!G25+[5]Febrero!G25+[5]Marzo!G25+[5]Abril!G25+[5]Mayo!G25+[5]Junio!G25+[5]Julio!G25+[5]Agosto!G25+[5]Septiembre!G25+[5]Octubre!G25+[5]Noviembre!G25+[5]Diciembre!G25</f>
        <v>1481</v>
      </c>
      <c r="H27" s="160">
        <f>+[5]Enero!H25+[5]Febrero!H25+[5]Marzo!H25+[5]Abril!H25+[5]Mayo!H25+[5]Junio!H25+[5]Julio!H25+[5]Agosto!H25+[5]Septiembre!H25+[5]Octubre!H25+[5]Noviembre!H25+[5]Diciembre!H25</f>
        <v>2720</v>
      </c>
      <c r="I27" s="160">
        <f>+[5]Enero!I25+[5]Febrero!I25+[5]Marzo!I25+[5]Abril!I25+[5]Mayo!I25+[5]Junio!I25+[5]Julio!I25+[5]Agosto!I25+[5]Septiembre!I25+[5]Octubre!I25+[5]Noviembre!I25+[5]Diciembre!I25</f>
        <v>377</v>
      </c>
      <c r="J27" s="160">
        <f t="shared" si="0"/>
        <v>18071</v>
      </c>
    </row>
    <row r="28" spans="1:10" ht="20.100000000000001" customHeight="1" x14ac:dyDescent="0.2">
      <c r="A28" s="161" t="s">
        <v>151</v>
      </c>
      <c r="B28" s="160">
        <f>+[5]Enero!B26+[5]Febrero!B26+[5]Marzo!B26+[5]Abril!B26+[5]Mayo!B26+[5]Junio!B26+[5]Julio!B26+[5]Agosto!B26+[5]Septiembre!B26+[5]Octubre!B26+[5]Noviembre!B26+[5]Diciembre!B26</f>
        <v>992</v>
      </c>
      <c r="C28" s="160">
        <f>+[5]Enero!C26+[5]Febrero!C26+[5]Marzo!C26+[5]Abril!C26+[5]Mayo!C26+[5]Junio!C26+[5]Julio!C26+[5]Agosto!C26+[5]Septiembre!C26+[5]Octubre!C26+[5]Noviembre!C26+[5]Diciembre!C26</f>
        <v>58</v>
      </c>
      <c r="D28" s="160">
        <f>+[5]Enero!D26+[5]Febrero!D26+[5]Marzo!D26+[5]Abril!D26+[5]Mayo!D26+[5]Junio!D26+[5]Julio!D26+[5]Agosto!D26+[5]Septiembre!D26+[5]Octubre!D26+[5]Noviembre!D26+[5]Diciembre!D26</f>
        <v>1991</v>
      </c>
      <c r="E28" s="160">
        <f>+[5]Enero!E26+[5]Febrero!E26+[5]Marzo!E26+[5]Abril!E26+[5]Mayo!E26+[5]Junio!E26+[5]Julio!E26+[5]Agosto!E26+[5]Septiembre!E26+[5]Octubre!E26+[5]Noviembre!E26+[5]Diciembre!E26</f>
        <v>4147</v>
      </c>
      <c r="F28" s="160">
        <f>+[5]Enero!F26+[5]Febrero!F26+[5]Marzo!F26+[5]Abril!F26+[5]Mayo!F26+[5]Junio!F26+[5]Julio!F26+[5]Agosto!F26+[5]Septiembre!F26+[5]Octubre!F26+[5]Noviembre!F26+[5]Diciembre!F26</f>
        <v>14846</v>
      </c>
      <c r="G28" s="160">
        <f>+[5]Enero!G26+[5]Febrero!G26+[5]Marzo!G26+[5]Abril!G26+[5]Mayo!G26+[5]Junio!G26+[5]Julio!G26+[5]Agosto!G26+[5]Septiembre!G26+[5]Octubre!G26+[5]Noviembre!G26+[5]Diciembre!G26</f>
        <v>4921</v>
      </c>
      <c r="H28" s="160">
        <f>+[5]Enero!H26+[5]Febrero!H26+[5]Marzo!H26+[5]Abril!H26+[5]Mayo!H26+[5]Junio!H26+[5]Julio!H26+[5]Agosto!H26+[5]Septiembre!H26+[5]Octubre!H26+[5]Noviembre!H26+[5]Diciembre!H26</f>
        <v>22562</v>
      </c>
      <c r="I28" s="160">
        <f>+[5]Enero!I26+[5]Febrero!I26+[5]Marzo!I26+[5]Abril!I26+[5]Mayo!I26+[5]Junio!I26+[5]Julio!I26+[5]Agosto!I26+[5]Septiembre!I26+[5]Octubre!I26+[5]Noviembre!I26+[5]Diciembre!I26</f>
        <v>41</v>
      </c>
      <c r="J28" s="160">
        <f t="shared" si="0"/>
        <v>49558</v>
      </c>
    </row>
    <row r="29" spans="1:10" ht="20.100000000000001" customHeight="1" x14ac:dyDescent="0.2">
      <c r="A29" s="161" t="s">
        <v>152</v>
      </c>
      <c r="B29" s="160">
        <f>+[5]Enero!B27+[5]Febrero!B27+[5]Marzo!B27+[5]Abril!B27+[5]Mayo!B27+[5]Junio!B27+[5]Julio!B27+[5]Agosto!B27+[5]Septiembre!B27+[5]Octubre!B27+[5]Noviembre!B27+[5]Diciembre!B27</f>
        <v>888</v>
      </c>
      <c r="C29" s="160">
        <f>+[5]Enero!C27+[5]Febrero!C27+[5]Marzo!C27+[5]Abril!C27+[5]Mayo!C27+[5]Junio!C27+[5]Julio!C27+[5]Agosto!C27+[5]Septiembre!C27+[5]Octubre!C27+[5]Noviembre!C27+[5]Diciembre!C27</f>
        <v>292</v>
      </c>
      <c r="D29" s="160">
        <f>+[5]Enero!D27+[5]Febrero!D27+[5]Marzo!D27+[5]Abril!D27+[5]Mayo!D27+[5]Junio!D27+[5]Julio!D27+[5]Agosto!D27+[5]Septiembre!D27+[5]Octubre!D27+[5]Noviembre!D27+[5]Diciembre!D27</f>
        <v>1618</v>
      </c>
      <c r="E29" s="160">
        <f>+[5]Enero!E27+[5]Febrero!E27+[5]Marzo!E27+[5]Abril!E27+[5]Mayo!E27+[5]Junio!E27+[5]Julio!E27+[5]Agosto!E27+[5]Septiembre!E27+[5]Octubre!E27+[5]Noviembre!E27+[5]Diciembre!E27</f>
        <v>1897</v>
      </c>
      <c r="F29" s="160">
        <f>+[5]Enero!F27+[5]Febrero!F27+[5]Marzo!F27+[5]Abril!F27+[5]Mayo!F27+[5]Junio!F27+[5]Julio!F27+[5]Agosto!F27+[5]Septiembre!F27+[5]Octubre!F27+[5]Noviembre!F27+[5]Diciembre!F27</f>
        <v>3276</v>
      </c>
      <c r="G29" s="160">
        <f>+[5]Enero!G27+[5]Febrero!G27+[5]Marzo!G27+[5]Abril!G27+[5]Mayo!G27+[5]Junio!G27+[5]Julio!G27+[5]Agosto!G27+[5]Septiembre!G27+[5]Octubre!G27+[5]Noviembre!G27+[5]Diciembre!G27</f>
        <v>258</v>
      </c>
      <c r="H29" s="160">
        <f>+[5]Enero!H27+[5]Febrero!H27+[5]Marzo!H27+[5]Abril!H27+[5]Mayo!H27+[5]Junio!H27+[5]Julio!H27+[5]Agosto!H27+[5]Septiembre!H27+[5]Octubre!H27+[5]Noviembre!H27+[5]Diciembre!H27</f>
        <v>785</v>
      </c>
      <c r="I29" s="160">
        <f>+[5]Enero!I27+[5]Febrero!I27+[5]Marzo!I27+[5]Abril!I27+[5]Mayo!I27+[5]Junio!I27+[5]Julio!I27+[5]Agosto!I27+[5]Septiembre!I27+[5]Octubre!I27+[5]Noviembre!I27+[5]Diciembre!I27</f>
        <v>270</v>
      </c>
      <c r="J29" s="160">
        <f t="shared" si="0"/>
        <v>9284</v>
      </c>
    </row>
    <row r="30" spans="1:10" ht="20.100000000000001" customHeight="1" x14ac:dyDescent="0.2">
      <c r="A30" s="161" t="s">
        <v>153</v>
      </c>
      <c r="B30" s="160">
        <f>+[5]Enero!B28+[5]Febrero!B28+[5]Marzo!B28+[5]Abril!B28+[5]Mayo!B28+[5]Junio!B28+[5]Julio!B28+[5]Agosto!B28+[5]Septiembre!B28+[5]Octubre!B28+[5]Noviembre!B28+[5]Diciembre!B28</f>
        <v>60</v>
      </c>
      <c r="C30" s="160">
        <f>+[5]Enero!C28+[5]Febrero!C28+[5]Marzo!C28+[5]Abril!C28+[5]Mayo!C28+[5]Junio!C28+[5]Julio!C28+[5]Agosto!C28+[5]Septiembre!C28+[5]Octubre!C28+[5]Noviembre!C28+[5]Diciembre!C28</f>
        <v>68</v>
      </c>
      <c r="D30" s="160">
        <f>+[5]Enero!D28+[5]Febrero!D28+[5]Marzo!D28+[5]Abril!D28+[5]Mayo!D28+[5]Junio!D28+[5]Julio!D28+[5]Agosto!D28+[5]Septiembre!D28+[5]Octubre!D28+[5]Noviembre!D28+[5]Diciembre!D28</f>
        <v>0</v>
      </c>
      <c r="E30" s="160">
        <f>+[5]Enero!E28+[5]Febrero!E28+[5]Marzo!E28+[5]Abril!E28+[5]Mayo!E28+[5]Junio!E28+[5]Julio!E28+[5]Agosto!E28+[5]Septiembre!E28+[5]Octubre!E28+[5]Noviembre!E28+[5]Diciembre!E28</f>
        <v>7890</v>
      </c>
      <c r="F30" s="160">
        <f>+[5]Enero!F28+[5]Febrero!F28+[5]Marzo!F28+[5]Abril!F28+[5]Mayo!F28+[5]Junio!F28+[5]Julio!F28+[5]Agosto!F28+[5]Septiembre!F28+[5]Octubre!F28+[5]Noviembre!F28+[5]Diciembre!F28</f>
        <v>1932</v>
      </c>
      <c r="G30" s="160">
        <f>+[5]Enero!G28+[5]Febrero!G28+[5]Marzo!G28+[5]Abril!G28+[5]Mayo!G28+[5]Junio!G28+[5]Julio!G28+[5]Agosto!G28+[5]Septiembre!G28+[5]Octubre!G28+[5]Noviembre!G28+[5]Diciembre!G28</f>
        <v>345</v>
      </c>
      <c r="H30" s="160">
        <f>+[5]Enero!H28+[5]Febrero!H28+[5]Marzo!H28+[5]Abril!H28+[5]Mayo!H28+[5]Junio!H28+[5]Julio!H28+[5]Agosto!H28+[5]Septiembre!H28+[5]Octubre!H28+[5]Noviembre!H28+[5]Diciembre!H28</f>
        <v>49</v>
      </c>
      <c r="I30" s="160">
        <f>+[5]Enero!I28+[5]Febrero!I28+[5]Marzo!I28+[5]Abril!I28+[5]Mayo!I28+[5]Junio!I28+[5]Julio!I28+[5]Agosto!I28+[5]Septiembre!I28+[5]Octubre!I28+[5]Noviembre!I28+[5]Diciembre!I28</f>
        <v>223</v>
      </c>
      <c r="J30" s="160">
        <f t="shared" si="0"/>
        <v>10567</v>
      </c>
    </row>
    <row r="31" spans="1:10" ht="20.100000000000001" customHeight="1" x14ac:dyDescent="0.2">
      <c r="A31" s="161" t="s">
        <v>154</v>
      </c>
      <c r="B31" s="160">
        <f>+[5]Enero!B29+[5]Febrero!B29+[5]Marzo!B29+[5]Abril!B29+[5]Mayo!B29+[5]Junio!B29+[5]Julio!B29+[5]Agosto!B29+[5]Septiembre!B29+[5]Octubre!B29+[5]Noviembre!B29+[5]Diciembre!B29</f>
        <v>112</v>
      </c>
      <c r="C31" s="160">
        <f>+[5]Enero!C29+[5]Febrero!C29+[5]Marzo!C29+[5]Abril!C29+[5]Mayo!C29+[5]Junio!C29+[5]Julio!C29+[5]Agosto!C29+[5]Septiembre!C29+[5]Octubre!C29+[5]Noviembre!C29+[5]Diciembre!C29</f>
        <v>0</v>
      </c>
      <c r="D31" s="160">
        <f>+[5]Enero!D29+[5]Febrero!D29+[5]Marzo!D29+[5]Abril!D29+[5]Mayo!D29+[5]Junio!D29+[5]Julio!D29+[5]Agosto!D29+[5]Septiembre!D29+[5]Octubre!D29+[5]Noviembre!D29+[5]Diciembre!D29</f>
        <v>12</v>
      </c>
      <c r="E31" s="160">
        <f>+[5]Enero!E29+[5]Febrero!E29+[5]Marzo!E29+[5]Abril!E29+[5]Mayo!E29+[5]Junio!E29+[5]Julio!E29+[5]Agosto!E29+[5]Septiembre!E29+[5]Octubre!E29+[5]Noviembre!E29+[5]Diciembre!E29</f>
        <v>9865</v>
      </c>
      <c r="F31" s="160">
        <f>+[5]Enero!F29+[5]Febrero!F29+[5]Marzo!F29+[5]Abril!F29+[5]Mayo!F29+[5]Junio!F29+[5]Julio!F29+[5]Agosto!F29+[5]Septiembre!F29+[5]Octubre!F29+[5]Noviembre!F29+[5]Diciembre!F29</f>
        <v>212</v>
      </c>
      <c r="G31" s="160">
        <f>+[5]Enero!G29+[5]Febrero!G29+[5]Marzo!G29+[5]Abril!G29+[5]Mayo!G29+[5]Junio!G29+[5]Julio!G29+[5]Agosto!G29+[5]Septiembre!G29+[5]Octubre!G29+[5]Noviembre!G29+[5]Diciembre!G29</f>
        <v>1138</v>
      </c>
      <c r="H31" s="160">
        <f>+[5]Enero!H29+[5]Febrero!H29+[5]Marzo!H29+[5]Abril!H29+[5]Mayo!H29+[5]Junio!H29+[5]Julio!H29+[5]Agosto!H29+[5]Septiembre!H29+[5]Octubre!H29+[5]Noviembre!H29+[5]Diciembre!H29</f>
        <v>65</v>
      </c>
      <c r="I31" s="160">
        <f>+[5]Enero!I29+[5]Febrero!I29+[5]Marzo!I29+[5]Abril!I29+[5]Mayo!I29+[5]Junio!I29+[5]Julio!I29+[5]Agosto!I29+[5]Septiembre!I29+[5]Octubre!I29+[5]Noviembre!I29+[5]Diciembre!I29</f>
        <v>0</v>
      </c>
      <c r="J31" s="160">
        <f t="shared" si="0"/>
        <v>11404</v>
      </c>
    </row>
    <row r="32" spans="1:10" ht="20.100000000000001" customHeight="1" x14ac:dyDescent="0.2">
      <c r="A32" s="161" t="s">
        <v>155</v>
      </c>
      <c r="B32" s="160">
        <f>+[5]Enero!B30+[5]Febrero!B30+[5]Marzo!B30+[5]Abril!B30+[5]Mayo!B30+[5]Junio!B30+[5]Julio!B30+[5]Agosto!B30+[5]Septiembre!B30+[5]Octubre!B30+[5]Noviembre!B30+[5]Diciembre!B30</f>
        <v>1190</v>
      </c>
      <c r="C32" s="160">
        <f>+[5]Enero!C30+[5]Febrero!C30+[5]Marzo!C30+[5]Abril!C30+[5]Mayo!C30+[5]Junio!C30+[5]Julio!C30+[5]Agosto!C30+[5]Septiembre!C30+[5]Octubre!C30+[5]Noviembre!C30+[5]Diciembre!C30</f>
        <v>65</v>
      </c>
      <c r="D32" s="160">
        <f>+[5]Enero!D30+[5]Febrero!D30+[5]Marzo!D30+[5]Abril!D30+[5]Mayo!D30+[5]Junio!D30+[5]Julio!D30+[5]Agosto!D30+[5]Septiembre!D30+[5]Octubre!D30+[5]Noviembre!D30+[5]Diciembre!D30</f>
        <v>180</v>
      </c>
      <c r="E32" s="160">
        <f>+[5]Enero!E30+[5]Febrero!E30+[5]Marzo!E30+[5]Abril!E30+[5]Mayo!E30+[5]Junio!E30+[5]Julio!E30+[5]Agosto!E30+[5]Septiembre!E30+[5]Octubre!E30+[5]Noviembre!E30+[5]Diciembre!E30</f>
        <v>1049</v>
      </c>
      <c r="F32" s="160">
        <f>+[5]Enero!F30+[5]Febrero!F30+[5]Marzo!F30+[5]Abril!F30+[5]Mayo!F30+[5]Junio!F30+[5]Julio!F30+[5]Agosto!F30+[5]Septiembre!F30+[5]Octubre!F30+[5]Noviembre!F30+[5]Diciembre!F30</f>
        <v>6495</v>
      </c>
      <c r="G32" s="160">
        <f>+[5]Enero!G30+[5]Febrero!G30+[5]Marzo!G30+[5]Abril!G30+[5]Mayo!G30+[5]Junio!G30+[5]Julio!G30+[5]Agosto!G30+[5]Septiembre!G30+[5]Octubre!G30+[5]Noviembre!G30+[5]Diciembre!G30</f>
        <v>532</v>
      </c>
      <c r="H32" s="160">
        <f>+[5]Enero!H30+[5]Febrero!H30+[5]Marzo!H30+[5]Abril!H30+[5]Mayo!H30+[5]Junio!H30+[5]Julio!H30+[5]Agosto!H30+[5]Septiembre!H30+[5]Octubre!H30+[5]Noviembre!H30+[5]Diciembre!H30</f>
        <v>414</v>
      </c>
      <c r="I32" s="160">
        <f>+[5]Enero!I30+[5]Febrero!I30+[5]Marzo!I30+[5]Abril!I30+[5]Mayo!I30+[5]Junio!I30+[5]Julio!I30+[5]Agosto!I30+[5]Septiembre!I30+[5]Octubre!I30+[5]Noviembre!I30+[5]Diciembre!I30</f>
        <v>219</v>
      </c>
      <c r="J32" s="160">
        <f t="shared" si="0"/>
        <v>10144</v>
      </c>
    </row>
    <row r="33" spans="1:10" ht="20.100000000000001" customHeight="1" x14ac:dyDescent="0.2">
      <c r="A33" s="161" t="s">
        <v>156</v>
      </c>
      <c r="B33" s="160">
        <f>+[5]Enero!B31+[5]Febrero!B31+[5]Marzo!B31+[5]Abril!B31+[5]Mayo!B31+[5]Junio!B31+[5]Julio!B31+[5]Agosto!B31+[5]Septiembre!B31+[5]Octubre!B31+[5]Noviembre!B31+[5]Diciembre!B31</f>
        <v>0</v>
      </c>
      <c r="C33" s="160">
        <f>+[5]Enero!C31+[5]Febrero!C31+[5]Marzo!C31+[5]Abril!C31+[5]Mayo!C31+[5]Junio!C31+[5]Julio!C31+[5]Agosto!C31+[5]Septiembre!C31+[5]Octubre!C31+[5]Noviembre!C31+[5]Diciembre!C31</f>
        <v>0</v>
      </c>
      <c r="D33" s="160">
        <f>+[5]Enero!D31+[5]Febrero!D31+[5]Marzo!D31+[5]Abril!D31+[5]Mayo!D31+[5]Junio!D31+[5]Julio!D31+[5]Agosto!D31+[5]Septiembre!D31+[5]Octubre!D31+[5]Noviembre!D31+[5]Diciembre!D31</f>
        <v>0</v>
      </c>
      <c r="E33" s="160">
        <f>+[5]Enero!E31+[5]Febrero!E31+[5]Marzo!E31+[5]Abril!E31+[5]Mayo!E31+[5]Junio!E31+[5]Julio!E31+[5]Agosto!E31+[5]Septiembre!E31+[5]Octubre!E31+[5]Noviembre!E31+[5]Diciembre!E31</f>
        <v>0</v>
      </c>
      <c r="F33" s="160">
        <f>+[5]Enero!F31+[5]Febrero!F31+[5]Marzo!F31+[5]Abril!F31+[5]Mayo!F31+[5]Junio!F31+[5]Julio!F31+[5]Agosto!F31+[5]Septiembre!F31+[5]Octubre!F31+[5]Noviembre!F31+[5]Diciembre!F31</f>
        <v>0</v>
      </c>
      <c r="G33" s="160">
        <f>+[5]Enero!G31+[5]Febrero!G31+[5]Marzo!G31+[5]Abril!G31+[5]Mayo!G31+[5]Junio!G31+[5]Julio!G31+[5]Agosto!G31+[5]Septiembre!G31+[5]Octubre!G31+[5]Noviembre!G31+[5]Diciembre!G31</f>
        <v>0</v>
      </c>
      <c r="H33" s="160">
        <f>+[5]Enero!H31+[5]Febrero!H31+[5]Marzo!H31+[5]Abril!H31+[5]Mayo!H31+[5]Junio!H31+[5]Julio!H31+[5]Agosto!H31+[5]Septiembre!H31+[5]Octubre!H31+[5]Noviembre!H31+[5]Diciembre!H31</f>
        <v>0</v>
      </c>
      <c r="I33" s="160">
        <f>+[5]Enero!I31+[5]Febrero!I31+[5]Marzo!I31+[5]Abril!I31+[5]Mayo!I31+[5]Junio!I31+[5]Julio!I31+[5]Agosto!I31+[5]Septiembre!I31+[5]Octubre!I31+[5]Noviembre!I31+[5]Diciembre!I31</f>
        <v>0</v>
      </c>
      <c r="J33" s="160">
        <f t="shared" si="0"/>
        <v>0</v>
      </c>
    </row>
    <row r="34" spans="1:10" ht="20.100000000000001" customHeight="1" x14ac:dyDescent="0.2">
      <c r="A34" s="161" t="s">
        <v>157</v>
      </c>
      <c r="B34" s="160">
        <f>+[5]Enero!B32+[5]Febrero!B32+[5]Marzo!B32+[5]Abril!B32+[5]Mayo!B32+[5]Junio!B32+[5]Julio!B32+[5]Agosto!B32+[5]Septiembre!B32+[5]Octubre!B32+[5]Noviembre!B32+[5]Diciembre!B32</f>
        <v>21</v>
      </c>
      <c r="C34" s="160">
        <f>+[5]Enero!C32+[5]Febrero!C32+[5]Marzo!C32+[5]Abril!C32+[5]Mayo!C32+[5]Junio!C32+[5]Julio!C32+[5]Agosto!C32+[5]Septiembre!C32+[5]Octubre!C32+[5]Noviembre!C32+[5]Diciembre!C32</f>
        <v>29</v>
      </c>
      <c r="D34" s="160">
        <f>+[5]Enero!D32+[5]Febrero!D32+[5]Marzo!D32+[5]Abril!D32+[5]Mayo!D32+[5]Junio!D32+[5]Julio!D32+[5]Agosto!D32+[5]Septiembre!D32+[5]Octubre!D32+[5]Noviembre!D32+[5]Diciembre!D32</f>
        <v>67</v>
      </c>
      <c r="E34" s="160">
        <f>+[5]Enero!E32+[5]Febrero!E32+[5]Marzo!E32+[5]Abril!E32+[5]Mayo!E32+[5]Junio!E32+[5]Julio!E32+[5]Agosto!E32+[5]Septiembre!E32+[5]Octubre!E32+[5]Noviembre!E32+[5]Diciembre!E32</f>
        <v>6756</v>
      </c>
      <c r="F34" s="160">
        <f>+[5]Enero!F32+[5]Febrero!F32+[5]Marzo!F32+[5]Abril!F32+[5]Mayo!F32+[5]Junio!F32+[5]Julio!F32+[5]Agosto!F32+[5]Septiembre!F32+[5]Octubre!F32+[5]Noviembre!F32+[5]Diciembre!F32</f>
        <v>2347</v>
      </c>
      <c r="G34" s="160">
        <f>+[5]Enero!G32+[5]Febrero!G32+[5]Marzo!G32+[5]Abril!G32+[5]Mayo!G32+[5]Junio!G32+[5]Julio!G32+[5]Agosto!G32+[5]Septiembre!G32+[5]Octubre!G32+[5]Noviembre!G32+[5]Diciembre!G32</f>
        <v>3220</v>
      </c>
      <c r="H34" s="160">
        <f>+[5]Enero!H32+[5]Febrero!H32+[5]Marzo!H32+[5]Abril!H32+[5]Mayo!H32+[5]Junio!H32+[5]Julio!H32+[5]Agosto!H32+[5]Septiembre!H32+[5]Octubre!H32+[5]Noviembre!H32+[5]Diciembre!H32</f>
        <v>103</v>
      </c>
      <c r="I34" s="160">
        <f>+[5]Enero!I32+[5]Febrero!I32+[5]Marzo!I32+[5]Abril!I32+[5]Mayo!I32+[5]Junio!I32+[5]Julio!I32+[5]Agosto!I32+[5]Septiembre!I32+[5]Octubre!I32+[5]Noviembre!I32+[5]Diciembre!I32</f>
        <v>55</v>
      </c>
      <c r="J34" s="160">
        <f t="shared" si="0"/>
        <v>12598</v>
      </c>
    </row>
    <row r="35" spans="1:10" ht="20.100000000000001" customHeight="1" x14ac:dyDescent="0.2">
      <c r="A35" s="161" t="s">
        <v>158</v>
      </c>
      <c r="B35" s="160">
        <f>+[5]Enero!B33+[5]Febrero!B33+[5]Marzo!B33+[5]Abril!B33+[5]Mayo!B33+[5]Junio!B33+[5]Julio!B33+[5]Agosto!B33+[5]Septiembre!B33+[5]Octubre!B33+[5]Noviembre!B33+[5]Diciembre!B33</f>
        <v>2219</v>
      </c>
      <c r="C35" s="160">
        <f>+[5]Enero!C33+[5]Febrero!C33+[5]Marzo!C33+[5]Abril!C33+[5]Mayo!C33+[5]Junio!C33+[5]Julio!C33+[5]Agosto!C33+[5]Septiembre!C33+[5]Octubre!C33+[5]Noviembre!C33+[5]Diciembre!C33</f>
        <v>116</v>
      </c>
      <c r="D35" s="160">
        <f>+[5]Enero!D33+[5]Febrero!D33+[5]Marzo!D33+[5]Abril!D33+[5]Mayo!D33+[5]Junio!D33+[5]Julio!D33+[5]Agosto!D33+[5]Septiembre!D33+[5]Octubre!D33+[5]Noviembre!D33+[5]Diciembre!D33</f>
        <v>403</v>
      </c>
      <c r="E35" s="160">
        <f>+[5]Enero!E33+[5]Febrero!E33+[5]Marzo!E33+[5]Abril!E33+[5]Mayo!E33+[5]Junio!E33+[5]Julio!E33+[5]Agosto!E33+[5]Septiembre!E33+[5]Octubre!E33+[5]Noviembre!E33+[5]Diciembre!E33</f>
        <v>325</v>
      </c>
      <c r="F35" s="160">
        <f>+[5]Enero!F33+[5]Febrero!F33+[5]Marzo!F33+[5]Abril!F33+[5]Mayo!F33+[5]Junio!F33+[5]Julio!F33+[5]Agosto!F33+[5]Septiembre!F33+[5]Octubre!F33+[5]Noviembre!F33+[5]Diciembre!F33</f>
        <v>4649</v>
      </c>
      <c r="G35" s="160">
        <f>+[5]Enero!G33+[5]Febrero!G33+[5]Marzo!G33+[5]Abril!G33+[5]Mayo!G33+[5]Junio!G33+[5]Julio!G33+[5]Agosto!G33+[5]Septiembre!G33+[5]Octubre!G33+[5]Noviembre!G33+[5]Diciembre!G33</f>
        <v>16311</v>
      </c>
      <c r="H35" s="160">
        <f>+[5]Enero!H33+[5]Febrero!H33+[5]Marzo!H33+[5]Abril!H33+[5]Mayo!H33+[5]Junio!H33+[5]Julio!H33+[5]Agosto!H33+[5]Septiembre!H33+[5]Octubre!H33+[5]Noviembre!H33+[5]Diciembre!H33</f>
        <v>1180</v>
      </c>
      <c r="I35" s="160">
        <f>+[5]Enero!I33+[5]Febrero!I33+[5]Marzo!I33+[5]Abril!I33+[5]Mayo!I33+[5]Junio!I33+[5]Julio!I33+[5]Agosto!I33+[5]Septiembre!I33+[5]Octubre!I33+[5]Noviembre!I33+[5]Diciembre!I33</f>
        <v>1024</v>
      </c>
      <c r="J35" s="160">
        <f t="shared" si="0"/>
        <v>26227</v>
      </c>
    </row>
    <row r="36" spans="1:10" ht="20.100000000000001" customHeight="1" x14ac:dyDescent="0.2">
      <c r="A36" s="161" t="s">
        <v>159</v>
      </c>
      <c r="B36" s="160">
        <f>+[5]Enero!B34+[5]Febrero!B34+[5]Marzo!B34+[5]Abril!B34+[5]Mayo!B34+[5]Junio!B34+[5]Julio!B34+[5]Agosto!B34+[5]Septiembre!B34+[5]Octubre!B34+[5]Noviembre!B34+[5]Diciembre!B34</f>
        <v>246</v>
      </c>
      <c r="C36" s="160">
        <f>+[5]Enero!C34+[5]Febrero!C34+[5]Marzo!C34+[5]Abril!C34+[5]Mayo!C34+[5]Junio!C34+[5]Julio!C34+[5]Agosto!C34+[5]Septiembre!C34+[5]Octubre!C34+[5]Noviembre!C34+[5]Diciembre!C34</f>
        <v>4945</v>
      </c>
      <c r="D36" s="160">
        <f>+[5]Enero!D34+[5]Febrero!D34+[5]Marzo!D34+[5]Abril!D34+[5]Mayo!D34+[5]Junio!D34+[5]Julio!D34+[5]Agosto!D34+[5]Septiembre!D34+[5]Octubre!D34+[5]Noviembre!D34+[5]Diciembre!D34</f>
        <v>66</v>
      </c>
      <c r="E36" s="160">
        <f>+[5]Enero!E34+[5]Febrero!E34+[5]Marzo!E34+[5]Abril!E34+[5]Mayo!E34+[5]Junio!E34+[5]Julio!E34+[5]Agosto!E34+[5]Septiembre!E34+[5]Octubre!E34+[5]Noviembre!E34+[5]Diciembre!E34</f>
        <v>313</v>
      </c>
      <c r="F36" s="160">
        <f>+[5]Enero!F34+[5]Febrero!F34+[5]Marzo!F34+[5]Abril!F34+[5]Mayo!F34+[5]Junio!F34+[5]Julio!F34+[5]Agosto!F34+[5]Septiembre!F34+[5]Octubre!F34+[5]Noviembre!F34+[5]Diciembre!F34</f>
        <v>6090</v>
      </c>
      <c r="G36" s="160">
        <f>+[5]Enero!G34+[5]Febrero!G34+[5]Marzo!G34+[5]Abril!G34+[5]Mayo!G34+[5]Junio!G34+[5]Julio!G34+[5]Agosto!G34+[5]Septiembre!G34+[5]Octubre!G34+[5]Noviembre!G34+[5]Diciembre!G34</f>
        <v>133</v>
      </c>
      <c r="H36" s="160">
        <f>+[5]Enero!H34+[5]Febrero!H34+[5]Marzo!H34+[5]Abril!H34+[5]Mayo!H34+[5]Junio!H34+[5]Julio!H34+[5]Agosto!H34+[5]Septiembre!H34+[5]Octubre!H34+[5]Noviembre!H34+[5]Diciembre!H34</f>
        <v>0</v>
      </c>
      <c r="I36" s="160">
        <f>+[5]Enero!I34+[5]Febrero!I34+[5]Marzo!I34+[5]Abril!I34+[5]Mayo!I34+[5]Junio!I34+[5]Julio!I34+[5]Agosto!I34+[5]Septiembre!I34+[5]Octubre!I34+[5]Noviembre!I34+[5]Diciembre!I34</f>
        <v>1654</v>
      </c>
      <c r="J36" s="160">
        <f t="shared" si="0"/>
        <v>13447</v>
      </c>
    </row>
    <row r="37" spans="1:10" ht="20.100000000000001" customHeight="1" x14ac:dyDescent="0.2">
      <c r="A37" s="161" t="s">
        <v>160</v>
      </c>
      <c r="B37" s="160">
        <f>+[5]Enero!B35+[5]Febrero!B35+[5]Marzo!B35+[5]Abril!B35+[5]Mayo!B35+[5]Junio!B35+[5]Julio!B35+[5]Agosto!B35+[5]Septiembre!B35+[5]Octubre!B35+[5]Noviembre!B35+[5]Diciembre!B35</f>
        <v>1321</v>
      </c>
      <c r="C37" s="160">
        <f>+[5]Enero!C35+[5]Febrero!C35+[5]Marzo!C35+[5]Abril!C35+[5]Mayo!C35+[5]Junio!C35+[5]Julio!C35+[5]Agosto!C35+[5]Septiembre!C35+[5]Octubre!C35+[5]Noviembre!C35+[5]Diciembre!C35</f>
        <v>1501</v>
      </c>
      <c r="D37" s="160">
        <f>+[5]Enero!D35+[5]Febrero!D35+[5]Marzo!D35+[5]Abril!D35+[5]Mayo!D35+[5]Junio!D35+[5]Julio!D35+[5]Agosto!D35+[5]Septiembre!D35+[5]Octubre!D35+[5]Noviembre!D35+[5]Diciembre!D35</f>
        <v>3357</v>
      </c>
      <c r="E37" s="160">
        <f>+[5]Enero!E35+[5]Febrero!E35+[5]Marzo!E35+[5]Abril!E35+[5]Mayo!E35+[5]Junio!E35+[5]Julio!E35+[5]Agosto!E35+[5]Septiembre!E35+[5]Octubre!E35+[5]Noviembre!E35+[5]Diciembre!E35</f>
        <v>1417</v>
      </c>
      <c r="F37" s="160">
        <f>+[5]Enero!F35+[5]Febrero!F35+[5]Marzo!F35+[5]Abril!F35+[5]Mayo!F35+[5]Junio!F35+[5]Julio!F35+[5]Agosto!F35+[5]Septiembre!F35+[5]Octubre!F35+[5]Noviembre!F35+[5]Diciembre!F35</f>
        <v>2851</v>
      </c>
      <c r="G37" s="160">
        <f>+[5]Enero!G35+[5]Febrero!G35+[5]Marzo!G35+[5]Abril!G35+[5]Mayo!G35+[5]Junio!G35+[5]Julio!G35+[5]Agosto!G35+[5]Septiembre!G35+[5]Octubre!G35+[5]Noviembre!G35+[5]Diciembre!G35</f>
        <v>6384</v>
      </c>
      <c r="H37" s="160">
        <f>+[5]Enero!H35+[5]Febrero!H35+[5]Marzo!H35+[5]Abril!H35+[5]Mayo!H35+[5]Junio!H35+[5]Julio!H35+[5]Agosto!H35+[5]Septiembre!H35+[5]Octubre!H35+[5]Noviembre!H35+[5]Diciembre!H35</f>
        <v>1521</v>
      </c>
      <c r="I37" s="160">
        <f>+[5]Enero!I35+[5]Febrero!I35+[5]Marzo!I35+[5]Abril!I35+[5]Mayo!I35+[5]Junio!I35+[5]Julio!I35+[5]Agosto!I35+[5]Septiembre!I35+[5]Octubre!I35+[5]Noviembre!I35+[5]Diciembre!I35</f>
        <v>1131</v>
      </c>
      <c r="J37" s="160">
        <f t="shared" si="0"/>
        <v>19483</v>
      </c>
    </row>
    <row r="38" spans="1:10" ht="20.100000000000001" customHeight="1" x14ac:dyDescent="0.2">
      <c r="A38" s="161" t="s">
        <v>161</v>
      </c>
      <c r="B38" s="160">
        <f>+[5]Enero!B36+[5]Febrero!B36+[5]Marzo!B36+[5]Abril!B36+[5]Mayo!B36+[5]Junio!B36+[5]Julio!B36+[5]Agosto!B36+[5]Septiembre!B36+[5]Octubre!B36+[5]Noviembre!B36+[5]Diciembre!B36</f>
        <v>838</v>
      </c>
      <c r="C38" s="160">
        <f>+[5]Enero!C36+[5]Febrero!C36+[5]Marzo!C36+[5]Abril!C36+[5]Mayo!C36+[5]Junio!C36+[5]Julio!C36+[5]Agosto!C36+[5]Septiembre!C36+[5]Octubre!C36+[5]Noviembre!C36+[5]Diciembre!C36</f>
        <v>45</v>
      </c>
      <c r="D38" s="160">
        <f>+[5]Enero!D36+[5]Febrero!D36+[5]Marzo!D36+[5]Abril!D36+[5]Mayo!D36+[5]Junio!D36+[5]Julio!D36+[5]Agosto!D36+[5]Septiembre!D36+[5]Octubre!D36+[5]Noviembre!D36+[5]Diciembre!D36</f>
        <v>5926</v>
      </c>
      <c r="E38" s="160">
        <f>+[5]Enero!E36+[5]Febrero!E36+[5]Marzo!E36+[5]Abril!E36+[5]Mayo!E36+[5]Junio!E36+[5]Julio!E36+[5]Agosto!E36+[5]Septiembre!E36+[5]Octubre!E36+[5]Noviembre!E36+[5]Diciembre!E36</f>
        <v>0</v>
      </c>
      <c r="F38" s="160">
        <f>+[5]Enero!F36+[5]Febrero!F36+[5]Marzo!F36+[5]Abril!F36+[5]Mayo!F36+[5]Junio!F36+[5]Julio!F36+[5]Agosto!F36+[5]Septiembre!F36+[5]Octubre!F36+[5]Noviembre!F36+[5]Diciembre!F36</f>
        <v>383</v>
      </c>
      <c r="G38" s="160">
        <f>+[5]Enero!G36+[5]Febrero!G36+[5]Marzo!G36+[5]Abril!G36+[5]Mayo!G36+[5]Junio!G36+[5]Julio!G36+[5]Agosto!G36+[5]Septiembre!G36+[5]Octubre!G36+[5]Noviembre!G36+[5]Diciembre!G36</f>
        <v>4217</v>
      </c>
      <c r="H38" s="160">
        <f>+[5]Enero!H36+[5]Febrero!H36+[5]Marzo!H36+[5]Abril!H36+[5]Mayo!H36+[5]Junio!H36+[5]Julio!H36+[5]Agosto!H36+[5]Septiembre!H36+[5]Octubre!H36+[5]Noviembre!H36+[5]Diciembre!H36</f>
        <v>4466</v>
      </c>
      <c r="I38" s="160">
        <f>+[5]Enero!I36+[5]Febrero!I36+[5]Marzo!I36+[5]Abril!I36+[5]Mayo!I36+[5]Junio!I36+[5]Julio!I36+[5]Agosto!I36+[5]Septiembre!I36+[5]Octubre!I36+[5]Noviembre!I36+[5]Diciembre!I36</f>
        <v>4903</v>
      </c>
      <c r="J38" s="160">
        <f t="shared" si="0"/>
        <v>20778</v>
      </c>
    </row>
    <row r="39" spans="1:10" ht="20.100000000000001" customHeight="1" x14ac:dyDescent="0.2">
      <c r="A39" s="161" t="s">
        <v>162</v>
      </c>
      <c r="B39" s="160">
        <f>+[5]Enero!B37+[5]Febrero!B37+[5]Marzo!B37+[5]Abril!B37+[5]Mayo!B37+[5]Junio!B37+[5]Julio!B37+[5]Agosto!B37+[5]Septiembre!B37+[5]Octubre!B37+[5]Noviembre!B37+[5]Diciembre!B37</f>
        <v>56</v>
      </c>
      <c r="C39" s="160">
        <f>+[5]Enero!C37+[5]Febrero!C37+[5]Marzo!C37+[5]Abril!C37+[5]Mayo!C37+[5]Junio!C37+[5]Julio!C37+[5]Agosto!C37+[5]Septiembre!C37+[5]Octubre!C37+[5]Noviembre!C37+[5]Diciembre!C37</f>
        <v>179</v>
      </c>
      <c r="D39" s="160">
        <f>+[5]Enero!D37+[5]Febrero!D37+[5]Marzo!D37+[5]Abril!D37+[5]Mayo!D37+[5]Junio!D37+[5]Julio!D37+[5]Agosto!D37+[5]Septiembre!D37+[5]Octubre!D37+[5]Noviembre!D37+[5]Diciembre!D37</f>
        <v>37</v>
      </c>
      <c r="E39" s="160">
        <f>+[5]Enero!E37+[5]Febrero!E37+[5]Marzo!E37+[5]Abril!E37+[5]Mayo!E37+[5]Junio!E37+[5]Julio!E37+[5]Agosto!E37+[5]Septiembre!E37+[5]Octubre!E37+[5]Noviembre!E37+[5]Diciembre!E37</f>
        <v>587</v>
      </c>
      <c r="F39" s="160">
        <f>+[5]Enero!F37+[5]Febrero!F37+[5]Marzo!F37+[5]Abril!F37+[5]Mayo!F37+[5]Junio!F37+[5]Julio!F37+[5]Agosto!F37+[5]Septiembre!F37+[5]Octubre!F37+[5]Noviembre!F37+[5]Diciembre!F37</f>
        <v>353</v>
      </c>
      <c r="G39" s="160">
        <f>+[5]Enero!G37+[5]Febrero!G37+[5]Marzo!G37+[5]Abril!G37+[5]Mayo!G37+[5]Junio!G37+[5]Julio!G37+[5]Agosto!G37+[5]Septiembre!G37+[5]Octubre!G37+[5]Noviembre!G37+[5]Diciembre!G37</f>
        <v>213</v>
      </c>
      <c r="H39" s="160">
        <f>+[5]Enero!H37+[5]Febrero!H37+[5]Marzo!H37+[5]Abril!H37+[5]Mayo!H37+[5]Junio!H37+[5]Julio!H37+[5]Agosto!H37+[5]Septiembre!H37+[5]Octubre!H37+[5]Noviembre!H37+[5]Diciembre!H37</f>
        <v>116</v>
      </c>
      <c r="I39" s="160">
        <f>+[5]Enero!I37+[5]Febrero!I37+[5]Marzo!I37+[5]Abril!I37+[5]Mayo!I37+[5]Junio!I37+[5]Julio!I37+[5]Agosto!I37+[5]Septiembre!I37+[5]Octubre!I37+[5]Noviembre!I37+[5]Diciembre!I37</f>
        <v>2626</v>
      </c>
      <c r="J39" s="160">
        <f t="shared" si="0"/>
        <v>4167</v>
      </c>
    </row>
    <row r="40" spans="1:10" ht="20.100000000000001" customHeight="1" x14ac:dyDescent="0.2">
      <c r="A40" s="161" t="s">
        <v>163</v>
      </c>
      <c r="B40" s="160">
        <f>+[5]Enero!B38+[5]Febrero!B38+[5]Marzo!B38+[5]Abril!B38+[5]Mayo!B38+[5]Junio!B38+[5]Julio!B38+[5]Agosto!B38+[5]Septiembre!B38+[5]Octubre!B38+[5]Noviembre!B38+[5]Diciembre!B38</f>
        <v>1854</v>
      </c>
      <c r="C40" s="160">
        <f>+[5]Enero!C38+[5]Febrero!C38+[5]Marzo!C38+[5]Abril!C38+[5]Mayo!C38+[5]Junio!C38+[5]Julio!C38+[5]Agosto!C38+[5]Septiembre!C38+[5]Octubre!C38+[5]Noviembre!C38+[5]Diciembre!C38</f>
        <v>12641</v>
      </c>
      <c r="D40" s="160">
        <f>+[5]Enero!D38+[5]Febrero!D38+[5]Marzo!D38+[5]Abril!D38+[5]Mayo!D38+[5]Junio!D38+[5]Julio!D38+[5]Agosto!D38+[5]Septiembre!D38+[5]Octubre!D38+[5]Noviembre!D38+[5]Diciembre!D38</f>
        <v>40</v>
      </c>
      <c r="E40" s="160">
        <f>+[5]Enero!E38+[5]Febrero!E38+[5]Marzo!E38+[5]Abril!E38+[5]Mayo!E38+[5]Junio!E38+[5]Julio!E38+[5]Agosto!E38+[5]Septiembre!E38+[5]Octubre!E38+[5]Noviembre!E38+[5]Diciembre!E38</f>
        <v>269</v>
      </c>
      <c r="F40" s="160">
        <f>+[5]Enero!F38+[5]Febrero!F38+[5]Marzo!F38+[5]Abril!F38+[5]Mayo!F38+[5]Junio!F38+[5]Julio!F38+[5]Agosto!F38+[5]Septiembre!F38+[5]Octubre!F38+[5]Noviembre!F38+[5]Diciembre!F38</f>
        <v>3640</v>
      </c>
      <c r="G40" s="160">
        <f>+[5]Enero!G38+[5]Febrero!G38+[5]Marzo!G38+[5]Abril!G38+[5]Mayo!G38+[5]Junio!G38+[5]Julio!G38+[5]Agosto!G38+[5]Septiembre!G38+[5]Octubre!G38+[5]Noviembre!G38+[5]Diciembre!G38</f>
        <v>3</v>
      </c>
      <c r="H40" s="160">
        <f>+[5]Enero!H38+[5]Febrero!H38+[5]Marzo!H38+[5]Abril!H38+[5]Mayo!H38+[5]Junio!H38+[5]Julio!H38+[5]Agosto!H38+[5]Septiembre!H38+[5]Octubre!H38+[5]Noviembre!H38+[5]Diciembre!H38</f>
        <v>0</v>
      </c>
      <c r="I40" s="160">
        <f>+[5]Enero!I38+[5]Febrero!I38+[5]Marzo!I38+[5]Abril!I38+[5]Mayo!I38+[5]Junio!I38+[5]Julio!I38+[5]Agosto!I38+[5]Septiembre!I38+[5]Octubre!I38+[5]Noviembre!I38+[5]Diciembre!I38</f>
        <v>647</v>
      </c>
      <c r="J40" s="160">
        <f t="shared" si="0"/>
        <v>19094</v>
      </c>
    </row>
    <row r="41" spans="1:10" ht="20.100000000000001" customHeight="1" x14ac:dyDescent="0.2">
      <c r="A41" s="161" t="s">
        <v>164</v>
      </c>
      <c r="B41" s="160">
        <f>+[5]Enero!B39+[5]Febrero!B39+[5]Marzo!B39+[5]Abril!B39+[5]Mayo!B39+[5]Junio!B39+[5]Julio!B39+[5]Agosto!B39+[5]Septiembre!B39+[5]Octubre!B39+[5]Noviembre!B39+[5]Diciembre!B39</f>
        <v>0</v>
      </c>
      <c r="C41" s="160">
        <f>+[5]Enero!C39+[5]Febrero!C39+[5]Marzo!C39+[5]Abril!C39+[5]Mayo!C39+[5]Junio!C39+[5]Julio!C39+[5]Agosto!C39+[5]Septiembre!C39+[5]Octubre!C39+[5]Noviembre!C39+[5]Diciembre!C39</f>
        <v>0</v>
      </c>
      <c r="D41" s="160">
        <f>+[5]Enero!D39+[5]Febrero!D39+[5]Marzo!D39+[5]Abril!D39+[5]Mayo!D39+[5]Junio!D39+[5]Julio!D39+[5]Agosto!D39+[5]Septiembre!D39+[5]Octubre!D39+[5]Noviembre!D39+[5]Diciembre!D39</f>
        <v>0</v>
      </c>
      <c r="E41" s="160">
        <f>+[5]Enero!E39+[5]Febrero!E39+[5]Marzo!E39+[5]Abril!E39+[5]Mayo!E39+[5]Junio!E39+[5]Julio!E39+[5]Agosto!E39+[5]Septiembre!E39+[5]Octubre!E39+[5]Noviembre!E39+[5]Diciembre!E39</f>
        <v>0</v>
      </c>
      <c r="F41" s="160">
        <f>+[5]Enero!F39+[5]Febrero!F39+[5]Marzo!F39+[5]Abril!F39+[5]Mayo!F39+[5]Junio!F39+[5]Julio!F39+[5]Agosto!F39+[5]Septiembre!F39+[5]Octubre!F39+[5]Noviembre!F39+[5]Diciembre!F39</f>
        <v>148</v>
      </c>
      <c r="G41" s="160">
        <f>+[5]Enero!G39+[5]Febrero!G39+[5]Marzo!G39+[5]Abril!G39+[5]Mayo!G39+[5]Junio!G39+[5]Julio!G39+[5]Agosto!G39+[5]Septiembre!G39+[5]Octubre!G39+[5]Noviembre!G39+[5]Diciembre!G39</f>
        <v>0</v>
      </c>
      <c r="H41" s="160">
        <f>+[5]Enero!H39+[5]Febrero!H39+[5]Marzo!H39+[5]Abril!H39+[5]Mayo!H39+[5]Junio!H39+[5]Julio!H39+[5]Agosto!H39+[5]Septiembre!H39+[5]Octubre!H39+[5]Noviembre!H39+[5]Diciembre!H39</f>
        <v>0</v>
      </c>
      <c r="I41" s="160">
        <f>+[5]Enero!I39+[5]Febrero!I39+[5]Marzo!I39+[5]Abril!I39+[5]Mayo!I39+[5]Junio!I39+[5]Julio!I39+[5]Agosto!I39+[5]Septiembre!I39+[5]Octubre!I39+[5]Noviembre!I39+[5]Diciembre!I39</f>
        <v>23</v>
      </c>
      <c r="J41" s="160">
        <f t="shared" si="0"/>
        <v>171</v>
      </c>
    </row>
    <row r="42" spans="1:10" ht="20.100000000000001" customHeight="1" x14ac:dyDescent="0.2">
      <c r="A42" s="161" t="s">
        <v>165</v>
      </c>
      <c r="B42" s="160">
        <f>+[5]Enero!B40+[5]Febrero!B40+[5]Marzo!B40+[5]Abril!B40+[5]Mayo!B40+[5]Junio!B40+[5]Julio!B40+[5]Agosto!B40+[5]Septiembre!B40+[5]Octubre!B40+[5]Noviembre!B40+[5]Diciembre!B40</f>
        <v>2631</v>
      </c>
      <c r="C42" s="160">
        <f>+[5]Enero!C40+[5]Febrero!C40+[5]Marzo!C40+[5]Abril!C40+[5]Mayo!C40+[5]Junio!C40+[5]Julio!C40+[5]Agosto!C40+[5]Septiembre!C40+[5]Octubre!C40+[5]Noviembre!C40+[5]Diciembre!C40</f>
        <v>1273</v>
      </c>
      <c r="D42" s="160">
        <f>+[5]Enero!D40+[5]Febrero!D40+[5]Marzo!D40+[5]Abril!D40+[5]Mayo!D40+[5]Junio!D40+[5]Julio!D40+[5]Agosto!D40+[5]Septiembre!D40+[5]Octubre!D40+[5]Noviembre!D40+[5]Diciembre!D40</f>
        <v>24364</v>
      </c>
      <c r="E42" s="160">
        <f>+[5]Enero!E40+[5]Febrero!E40+[5]Marzo!E40+[5]Abril!E40+[5]Mayo!E40+[5]Junio!E40+[5]Julio!E40+[5]Agosto!E40+[5]Septiembre!E40+[5]Octubre!E40+[5]Noviembre!E40+[5]Diciembre!E40</f>
        <v>951</v>
      </c>
      <c r="F42" s="160">
        <f>+[5]Enero!F40+[5]Febrero!F40+[5]Marzo!F40+[5]Abril!F40+[5]Mayo!F40+[5]Junio!F40+[5]Julio!F40+[5]Agosto!F40+[5]Septiembre!F40+[5]Octubre!F40+[5]Noviembre!F40+[5]Diciembre!F40</f>
        <v>16982</v>
      </c>
      <c r="G42" s="160">
        <f>+[5]Enero!G40+[5]Febrero!G40+[5]Marzo!G40+[5]Abril!G40+[5]Mayo!G40+[5]Junio!G40+[5]Julio!G40+[5]Agosto!G40+[5]Septiembre!G40+[5]Octubre!G40+[5]Noviembre!G40+[5]Diciembre!G40</f>
        <v>9062</v>
      </c>
      <c r="H42" s="160">
        <f>+[5]Enero!H40+[5]Febrero!H40+[5]Marzo!H40+[5]Abril!H40+[5]Mayo!H40+[5]Junio!H40+[5]Julio!H40+[5]Agosto!H40+[5]Septiembre!H40+[5]Octubre!H40+[5]Noviembre!H40+[5]Diciembre!H40</f>
        <v>3586</v>
      </c>
      <c r="I42" s="160">
        <f>+[5]Enero!I40+[5]Febrero!I40+[5]Marzo!I40+[5]Abril!I40+[5]Mayo!I40+[5]Junio!I40+[5]Julio!I40+[5]Agosto!I40+[5]Septiembre!I40+[5]Octubre!I40+[5]Noviembre!I40+[5]Diciembre!I40</f>
        <v>795</v>
      </c>
      <c r="J42" s="160">
        <f t="shared" si="0"/>
        <v>59644</v>
      </c>
    </row>
    <row r="43" spans="1:10" ht="20.100000000000001" customHeight="1" thickBot="1" x14ac:dyDescent="0.25">
      <c r="A43" s="161" t="s">
        <v>166</v>
      </c>
      <c r="B43" s="160">
        <f>+[5]Enero!B41+[5]Febrero!B41+[5]Marzo!B41+[5]Abril!B41+[5]Mayo!B41+[5]Junio!B41+[5]Julio!B41+[5]Agosto!B41+[5]Septiembre!B41+[5]Octubre!B41+[5]Noviembre!B41+[5]Diciembre!B41</f>
        <v>33320</v>
      </c>
      <c r="C43" s="160">
        <f>+[5]Enero!C41+[5]Febrero!C41+[5]Marzo!C41+[5]Abril!C41+[5]Mayo!C41+[5]Junio!C41+[5]Julio!C41+[5]Agosto!C41+[5]Septiembre!C41+[5]Octubre!C41+[5]Noviembre!C41+[5]Diciembre!C41</f>
        <v>15981</v>
      </c>
      <c r="D43" s="160">
        <f>+[5]Enero!D41+[5]Febrero!D41+[5]Marzo!D41+[5]Abril!D41+[5]Mayo!D41+[5]Junio!D41+[5]Julio!D41+[5]Agosto!D41+[5]Septiembre!D41+[5]Octubre!D41+[5]Noviembre!D41+[5]Diciembre!D41</f>
        <v>22500</v>
      </c>
      <c r="E43" s="160">
        <f>+[5]Enero!E41+[5]Febrero!E41+[5]Marzo!E41+[5]Abril!E41+[5]Mayo!E41+[5]Junio!E41+[5]Julio!E41+[5]Agosto!E41+[5]Septiembre!E41+[5]Octubre!E41+[5]Noviembre!E41+[5]Diciembre!E41</f>
        <v>28780</v>
      </c>
      <c r="F43" s="160">
        <f>+[5]Enero!F41+[5]Febrero!F41+[5]Marzo!F41+[5]Abril!F41+[5]Mayo!F41+[5]Junio!F41+[5]Julio!F41+[5]Agosto!F41+[5]Septiembre!F41+[5]Octubre!F41+[5]Noviembre!F41+[5]Diciembre!F41</f>
        <v>21297</v>
      </c>
      <c r="G43" s="160">
        <f>+[5]Enero!G41+[5]Febrero!G41+[5]Marzo!G41+[5]Abril!G41+[5]Mayo!G41+[5]Junio!G41+[5]Julio!G41+[5]Agosto!G41+[5]Septiembre!G41+[5]Octubre!G41+[5]Noviembre!G41+[5]Diciembre!G41</f>
        <v>11711</v>
      </c>
      <c r="H43" s="160">
        <f>+[5]Enero!H41+[5]Febrero!H41+[5]Marzo!H41+[5]Abril!H41+[5]Mayo!H41+[5]Junio!H41+[5]Julio!H41+[5]Agosto!H41+[5]Septiembre!H41+[5]Octubre!H41+[5]Noviembre!H41+[5]Diciembre!H41</f>
        <v>21132</v>
      </c>
      <c r="I43" s="160">
        <f>+[5]Enero!I41+[5]Febrero!I41+[5]Marzo!I41+[5]Abril!I41+[5]Mayo!I41+[5]Junio!I41+[5]Julio!I41+[5]Agosto!I41+[5]Septiembre!I41+[5]Octubre!I41+[5]Noviembre!I41+[5]Diciembre!I41</f>
        <v>7271</v>
      </c>
      <c r="J43" s="160">
        <f t="shared" si="0"/>
        <v>161992</v>
      </c>
    </row>
    <row r="44" spans="1:10" ht="15.75" customHeight="1" thickBot="1" x14ac:dyDescent="0.25">
      <c r="A44" s="166" t="s">
        <v>10</v>
      </c>
      <c r="B44" s="167">
        <f t="shared" ref="B44:J44" si="1">SUM(B10:B43)</f>
        <v>231462</v>
      </c>
      <c r="C44" s="167">
        <f t="shared" si="1"/>
        <v>1197085</v>
      </c>
      <c r="D44" s="167">
        <f t="shared" si="1"/>
        <v>869378</v>
      </c>
      <c r="E44" s="167">
        <f t="shared" si="1"/>
        <v>690302</v>
      </c>
      <c r="F44" s="167">
        <f t="shared" si="1"/>
        <v>359558</v>
      </c>
      <c r="G44" s="167">
        <f t="shared" si="1"/>
        <v>369919</v>
      </c>
      <c r="H44" s="167">
        <f t="shared" si="1"/>
        <v>879014</v>
      </c>
      <c r="I44" s="167">
        <f t="shared" si="1"/>
        <v>177511</v>
      </c>
      <c r="J44" s="167">
        <f t="shared" si="1"/>
        <v>4774229</v>
      </c>
    </row>
    <row r="45" spans="1:10" x14ac:dyDescent="0.2">
      <c r="A45" s="185" t="s">
        <v>167</v>
      </c>
      <c r="B45" s="186"/>
      <c r="C45" s="186"/>
      <c r="D45" s="186"/>
      <c r="E45" s="186"/>
      <c r="F45" s="156"/>
      <c r="G45" s="156"/>
      <c r="H45" s="156"/>
      <c r="I45" s="156"/>
      <c r="J45" s="156"/>
    </row>
    <row r="46" spans="1:10" x14ac:dyDescent="0.2">
      <c r="A46" s="186"/>
      <c r="B46" s="186"/>
      <c r="C46" s="186"/>
      <c r="D46" s="186"/>
      <c r="E46" s="186"/>
      <c r="F46" s="156"/>
      <c r="G46" s="156"/>
      <c r="H46" s="156"/>
      <c r="I46" s="156"/>
      <c r="J46" s="156"/>
    </row>
    <row r="47" spans="1:10" x14ac:dyDescent="0.2">
      <c r="A47" s="156"/>
      <c r="B47" s="156"/>
      <c r="C47" s="156"/>
      <c r="D47" s="156"/>
      <c r="E47" s="156"/>
      <c r="F47" s="156"/>
      <c r="G47" s="156"/>
      <c r="H47" s="156"/>
      <c r="I47" s="156"/>
      <c r="J47" s="156"/>
    </row>
    <row r="48" spans="1:10" x14ac:dyDescent="0.2">
      <c r="A48" s="156"/>
      <c r="B48" s="156"/>
      <c r="C48" s="156"/>
      <c r="D48" s="156"/>
      <c r="E48" s="156"/>
      <c r="F48" s="156"/>
      <c r="G48" s="156"/>
      <c r="H48" s="156"/>
      <c r="I48" s="156"/>
      <c r="J48" s="156"/>
    </row>
    <row r="49" spans="1:10" x14ac:dyDescent="0.2">
      <c r="A49" s="156"/>
      <c r="B49" s="156"/>
      <c r="C49" s="156"/>
      <c r="D49" s="156"/>
      <c r="E49" s="156"/>
      <c r="F49" s="156"/>
      <c r="G49" s="156"/>
      <c r="H49" s="156"/>
      <c r="I49" s="156"/>
      <c r="J49" s="156"/>
    </row>
    <row r="50" spans="1:10" x14ac:dyDescent="0.2">
      <c r="A50" s="156"/>
      <c r="B50" s="156"/>
      <c r="C50" s="156"/>
      <c r="D50" s="156"/>
      <c r="E50" s="156"/>
      <c r="F50" s="156"/>
      <c r="G50" s="156"/>
      <c r="H50" s="156"/>
      <c r="I50" s="156"/>
      <c r="J50" s="156"/>
    </row>
    <row r="51" spans="1:10" ht="15.75" x14ac:dyDescent="0.25">
      <c r="A51" s="124"/>
      <c r="B51" s="124"/>
      <c r="C51" s="124"/>
      <c r="D51" s="124"/>
      <c r="E51" s="124"/>
      <c r="F51" s="124"/>
      <c r="G51" s="124"/>
      <c r="H51" s="124"/>
      <c r="I51" s="124"/>
      <c r="J51" s="124"/>
    </row>
    <row r="52" spans="1:10" ht="15.75" x14ac:dyDescent="0.25">
      <c r="A52" s="240" t="s">
        <v>240</v>
      </c>
      <c r="B52" s="240"/>
      <c r="C52" s="240"/>
      <c r="D52" s="240"/>
      <c r="E52" s="240"/>
      <c r="F52" s="240"/>
      <c r="G52" s="240"/>
      <c r="H52" s="240"/>
      <c r="I52" s="240"/>
      <c r="J52" s="240"/>
    </row>
    <row r="53" spans="1:10" ht="15.75" x14ac:dyDescent="0.25">
      <c r="A53" s="240" t="s">
        <v>83</v>
      </c>
      <c r="B53" s="240"/>
      <c r="C53" s="240"/>
      <c r="D53" s="240"/>
      <c r="E53" s="240"/>
      <c r="F53" s="240"/>
      <c r="G53" s="240"/>
      <c r="H53" s="240"/>
      <c r="I53" s="240"/>
      <c r="J53" s="240"/>
    </row>
    <row r="54" spans="1:10" ht="16.5" thickBot="1" x14ac:dyDescent="0.3">
      <c r="A54" s="124"/>
      <c r="B54" s="124"/>
      <c r="C54" s="124"/>
      <c r="D54" s="124"/>
      <c r="E54" s="124"/>
      <c r="F54" s="124"/>
      <c r="G54" s="124"/>
      <c r="H54" s="124"/>
      <c r="I54" s="124"/>
      <c r="J54" s="124"/>
    </row>
    <row r="55" spans="1:10" ht="13.5" thickBot="1" x14ac:dyDescent="0.25">
      <c r="A55" s="119" t="s">
        <v>1</v>
      </c>
      <c r="B55" s="120" t="s">
        <v>2</v>
      </c>
      <c r="C55" s="121" t="s">
        <v>3</v>
      </c>
      <c r="D55" s="120" t="s">
        <v>4</v>
      </c>
      <c r="E55" s="121" t="s">
        <v>5</v>
      </c>
      <c r="F55" s="120" t="s">
        <v>6</v>
      </c>
      <c r="G55" s="121" t="s">
        <v>7</v>
      </c>
      <c r="H55" s="120" t="s">
        <v>8</v>
      </c>
      <c r="I55" s="121" t="s">
        <v>9</v>
      </c>
      <c r="J55" s="120" t="s">
        <v>10</v>
      </c>
    </row>
    <row r="56" spans="1:10" ht="20.100000000000001" customHeight="1" x14ac:dyDescent="0.2">
      <c r="A56" s="159" t="s">
        <v>133</v>
      </c>
      <c r="B56" s="160">
        <f>+[5]Enero!B57+[5]Febrero!B57+[5]Marzo!B56+[5]Abril!B57+[5]Mayo!B57+[5]Junio!B57+[5]Julio!B57+[5]Agosto!B57+[5]Septiembre!B56+[5]Octubre!B57+[5]Noviembre!B57+[5]Diciembre!B57</f>
        <v>37529</v>
      </c>
      <c r="C56" s="160">
        <f>+[5]Enero!C57+[5]Febrero!C57+[5]Marzo!C56+[5]Abril!C57+[5]Mayo!C57+[5]Junio!C57+[5]Julio!C57+[5]Agosto!C57+[5]Septiembre!C56+[5]Octubre!C57+[5]Noviembre!C57+[5]Diciembre!C57</f>
        <v>1067384</v>
      </c>
      <c r="D56" s="160">
        <f>+[5]Enero!D57+[5]Febrero!D57+[5]Marzo!D56+[5]Abril!D57+[5]Mayo!D57+[5]Junio!D57+[5]Julio!D57+[5]Agosto!D57+[5]Septiembre!D56+[5]Octubre!D57+[5]Noviembre!D57+[5]Diciembre!D57</f>
        <v>692430</v>
      </c>
      <c r="E56" s="160">
        <f>+[5]Enero!E57+[5]Febrero!E57+[5]Marzo!E56+[5]Abril!E57+[5]Mayo!E57+[5]Junio!E57+[5]Julio!E57+[5]Agosto!E57+[5]Septiembre!E56+[5]Octubre!E57+[5]Noviembre!E57+[5]Diciembre!E57</f>
        <v>401679</v>
      </c>
      <c r="F56" s="160">
        <f>+[5]Enero!F57+[5]Febrero!F57+[5]Marzo!F56+[5]Abril!F57+[5]Mayo!F57+[5]Junio!F57+[5]Julio!F57+[5]Agosto!F57+[5]Septiembre!F56+[5]Octubre!F57+[5]Noviembre!F57+[5]Diciembre!F57</f>
        <v>62253</v>
      </c>
      <c r="G56" s="160">
        <f>+[5]Enero!G57+[5]Febrero!G57+[5]Marzo!G56+[5]Abril!G57+[5]Mayo!G57+[5]Junio!G57+[5]Julio!G57+[5]Agosto!G57+[5]Septiembre!G56+[5]Octubre!G57+[5]Noviembre!G57+[5]Diciembre!G57</f>
        <v>0</v>
      </c>
      <c r="H56" s="160">
        <f>+[5]Enero!H57+[5]Febrero!H57+[5]Marzo!H56+[5]Abril!H57+[5]Mayo!H57+[5]Junio!H57+[5]Julio!H57+[5]Agosto!H57+[5]Septiembre!H56+[5]Octubre!H57+[5]Noviembre!H57+[5]Diciembre!H57</f>
        <v>144243</v>
      </c>
      <c r="I56" s="160">
        <f>+[5]Enero!I57+[5]Febrero!I57+[5]Marzo!I56+[5]Abril!I57+[5]Mayo!I57+[5]Junio!I57+[5]Julio!I57+[5]Agosto!I57+[5]Septiembre!I56+[5]Octubre!I57+[5]Noviembre!I57+[5]Diciembre!I57</f>
        <v>33312</v>
      </c>
      <c r="J56" s="160">
        <f>SUM(B56:I56)</f>
        <v>2438830</v>
      </c>
    </row>
    <row r="57" spans="1:10" ht="20.100000000000001" customHeight="1" x14ac:dyDescent="0.2">
      <c r="A57" s="161" t="s">
        <v>134</v>
      </c>
      <c r="B57" s="160">
        <f>+[5]Enero!B58+[5]Febrero!B58+[5]Marzo!B57+[5]Abril!B58+[5]Mayo!B58+[5]Junio!B58+[5]Julio!B58+[5]Agosto!B58+[5]Septiembre!B57+[5]Octubre!B58+[5]Noviembre!B58+[5]Diciembre!B58</f>
        <v>55584</v>
      </c>
      <c r="C57" s="160">
        <f>+[5]Enero!C58+[5]Febrero!C58+[5]Marzo!C57+[5]Abril!C58+[5]Mayo!C58+[5]Junio!C58+[5]Julio!C58+[5]Agosto!C58+[5]Septiembre!C57+[5]Octubre!C58+[5]Noviembre!C58+[5]Diciembre!C58</f>
        <v>22466</v>
      </c>
      <c r="D57" s="160">
        <f>+[5]Enero!D58+[5]Febrero!D58+[5]Marzo!D57+[5]Abril!D58+[5]Mayo!D58+[5]Junio!D58+[5]Julio!D58+[5]Agosto!D58+[5]Septiembre!D57+[5]Octubre!D58+[5]Noviembre!D58+[5]Diciembre!D58</f>
        <v>19401</v>
      </c>
      <c r="E57" s="160">
        <f>+[5]Enero!E58+[5]Febrero!E58+[5]Marzo!E57+[5]Abril!E58+[5]Mayo!E58+[5]Junio!E58+[5]Julio!E58+[5]Agosto!E58+[5]Septiembre!E57+[5]Octubre!E58+[5]Noviembre!E58+[5]Diciembre!E58</f>
        <v>13960</v>
      </c>
      <c r="F57" s="160">
        <f>+[5]Enero!F58+[5]Febrero!F58+[5]Marzo!F57+[5]Abril!F58+[5]Mayo!F58+[5]Junio!F58+[5]Julio!F58+[5]Agosto!F58+[5]Septiembre!F57+[5]Octubre!F58+[5]Noviembre!F58+[5]Diciembre!F58</f>
        <v>42964</v>
      </c>
      <c r="G57" s="160">
        <f>+[5]Enero!G58+[5]Febrero!G58+[5]Marzo!G57+[5]Abril!G58+[5]Mayo!G58+[5]Junio!G58+[5]Julio!G58+[5]Agosto!G58+[5]Septiembre!G57+[5]Octubre!G58+[5]Noviembre!G58+[5]Diciembre!G58</f>
        <v>58730</v>
      </c>
      <c r="H57" s="160">
        <f>+[5]Enero!H58+[5]Febrero!H58+[5]Marzo!H57+[5]Abril!H58+[5]Mayo!H58+[5]Junio!H58+[5]Julio!H58+[5]Agosto!H58+[5]Septiembre!H57+[5]Octubre!H58+[5]Noviembre!H58+[5]Diciembre!H58</f>
        <v>150557</v>
      </c>
      <c r="I57" s="160">
        <f>+[5]Enero!I58+[5]Febrero!I58+[5]Marzo!I57+[5]Abril!I58+[5]Mayo!I58+[5]Junio!I58+[5]Julio!I58+[5]Agosto!I58+[5]Septiembre!I57+[5]Octubre!I58+[5]Noviembre!I58+[5]Diciembre!I58</f>
        <v>29976</v>
      </c>
      <c r="J57" s="160">
        <f t="shared" ref="J57:J89" si="2">SUM(B57:I57)</f>
        <v>393638</v>
      </c>
    </row>
    <row r="58" spans="1:10" ht="20.100000000000001" customHeight="1" x14ac:dyDescent="0.2">
      <c r="A58" s="161" t="s">
        <v>135</v>
      </c>
      <c r="B58" s="160">
        <f>+[5]Enero!B59+[5]Febrero!B59+[5]Marzo!B58+[5]Abril!B59+[5]Mayo!B59+[5]Junio!B59+[5]Julio!B59+[5]Agosto!B59+[5]Septiembre!B58+[5]Octubre!B59+[5]Noviembre!B59+[5]Diciembre!B59</f>
        <v>1055</v>
      </c>
      <c r="C58" s="160">
        <f>+[5]Enero!C59+[5]Febrero!C59+[5]Marzo!C58+[5]Abril!C59+[5]Mayo!C59+[5]Junio!C59+[5]Julio!C59+[5]Agosto!C59+[5]Septiembre!C58+[5]Octubre!C59+[5]Noviembre!C59+[5]Diciembre!C59</f>
        <v>0</v>
      </c>
      <c r="D58" s="160">
        <f>+[5]Enero!D59+[5]Febrero!D59+[5]Marzo!D58+[5]Abril!D59+[5]Mayo!D59+[5]Junio!D59+[5]Julio!D59+[5]Agosto!D59+[5]Septiembre!D58+[5]Octubre!D59+[5]Noviembre!D59+[5]Diciembre!D59</f>
        <v>1148</v>
      </c>
      <c r="E58" s="160">
        <f>+[5]Enero!E59+[5]Febrero!E59+[5]Marzo!E58+[5]Abril!E59+[5]Mayo!E59+[5]Junio!E59+[5]Julio!E59+[5]Agosto!E59+[5]Septiembre!E58+[5]Octubre!E59+[5]Noviembre!E59+[5]Diciembre!E59</f>
        <v>0</v>
      </c>
      <c r="F58" s="160">
        <f>+[5]Enero!F59+[5]Febrero!F59+[5]Marzo!F58+[5]Abril!F59+[5]Mayo!F59+[5]Junio!F59+[5]Julio!F59+[5]Agosto!F59+[5]Septiembre!F58+[5]Octubre!F59+[5]Noviembre!F59+[5]Diciembre!F59</f>
        <v>0</v>
      </c>
      <c r="G58" s="160">
        <f>+[5]Enero!G59+[5]Febrero!G59+[5]Marzo!G58+[5]Abril!G59+[5]Mayo!G59+[5]Junio!G59+[5]Julio!G59+[5]Agosto!G59+[5]Septiembre!G58+[5]Octubre!G59+[5]Noviembre!G59+[5]Diciembre!G59</f>
        <v>9709</v>
      </c>
      <c r="H58" s="160">
        <f>+[5]Enero!H59+[5]Febrero!H59+[5]Marzo!H58+[5]Abril!H59+[5]Mayo!H59+[5]Junio!H59+[5]Julio!H59+[5]Agosto!H59+[5]Septiembre!H58+[5]Octubre!H59+[5]Noviembre!H59+[5]Diciembre!H59</f>
        <v>2812</v>
      </c>
      <c r="I58" s="160">
        <f>+[5]Enero!I59+[5]Febrero!I59+[5]Marzo!I58+[5]Abril!I59+[5]Mayo!I59+[5]Junio!I59+[5]Julio!I59+[5]Agosto!I59+[5]Septiembre!I58+[5]Octubre!I59+[5]Noviembre!I59+[5]Diciembre!I59</f>
        <v>0</v>
      </c>
      <c r="J58" s="160">
        <f t="shared" si="2"/>
        <v>14724</v>
      </c>
    </row>
    <row r="59" spans="1:10" ht="20.100000000000001" customHeight="1" x14ac:dyDescent="0.2">
      <c r="A59" s="161" t="s">
        <v>136</v>
      </c>
      <c r="B59" s="160">
        <f>+[5]Enero!B60+[5]Febrero!B60+[5]Marzo!B59+[5]Abril!B60+[5]Mayo!B60+[5]Junio!B60+[5]Julio!B60+[5]Agosto!B60+[5]Septiembre!B59+[5]Octubre!B60+[5]Noviembre!B60+[5]Diciembre!B60</f>
        <v>18140</v>
      </c>
      <c r="C59" s="160">
        <f>+[5]Enero!C60+[5]Febrero!C60+[5]Marzo!C59+[5]Abril!C60+[5]Mayo!C60+[5]Junio!C60+[5]Julio!C60+[5]Agosto!C60+[5]Septiembre!C59+[5]Octubre!C60+[5]Noviembre!C60+[5]Diciembre!C60</f>
        <v>860862</v>
      </c>
      <c r="D59" s="160">
        <f>+[5]Enero!D60+[5]Febrero!D60+[5]Marzo!D59+[5]Abril!D60+[5]Mayo!D60+[5]Junio!D60+[5]Julio!D60+[5]Agosto!D60+[5]Septiembre!D59+[5]Octubre!D60+[5]Noviembre!D60+[5]Diciembre!D60</f>
        <v>4352</v>
      </c>
      <c r="E59" s="160">
        <f>+[5]Enero!E60+[5]Febrero!E60+[5]Marzo!E59+[5]Abril!E60+[5]Mayo!E60+[5]Junio!E60+[5]Julio!E60+[5]Agosto!E60+[5]Septiembre!E59+[5]Octubre!E60+[5]Noviembre!E60+[5]Diciembre!E60</f>
        <v>13543</v>
      </c>
      <c r="F59" s="160">
        <f>+[5]Enero!F60+[5]Febrero!F60+[5]Marzo!F59+[5]Abril!F60+[5]Mayo!F60+[5]Junio!F60+[5]Julio!F60+[5]Agosto!F60+[5]Septiembre!F59+[5]Octubre!F60+[5]Noviembre!F60+[5]Diciembre!F60</f>
        <v>103428</v>
      </c>
      <c r="G59" s="160">
        <f>+[5]Enero!G60+[5]Febrero!G60+[5]Marzo!G59+[5]Abril!G60+[5]Mayo!G60+[5]Junio!G60+[5]Julio!G60+[5]Agosto!G60+[5]Septiembre!G59+[5]Octubre!G60+[5]Noviembre!G60+[5]Diciembre!G60</f>
        <v>237637</v>
      </c>
      <c r="H59" s="160">
        <f>+[5]Enero!H60+[5]Febrero!H60+[5]Marzo!H59+[5]Abril!H60+[5]Mayo!H60+[5]Junio!H60+[5]Julio!H60+[5]Agosto!H60+[5]Septiembre!H59+[5]Octubre!H60+[5]Noviembre!H60+[5]Diciembre!H60</f>
        <v>7503</v>
      </c>
      <c r="I59" s="160">
        <f>+[5]Enero!I60+[5]Febrero!I60+[5]Marzo!I59+[5]Abril!I60+[5]Mayo!I60+[5]Junio!I60+[5]Julio!I60+[5]Agosto!I60+[5]Septiembre!I59+[5]Octubre!I60+[5]Noviembre!I60+[5]Diciembre!I60</f>
        <v>356831</v>
      </c>
      <c r="J59" s="160">
        <f>SUM(B59:I59)</f>
        <v>1602296</v>
      </c>
    </row>
    <row r="60" spans="1:10" ht="20.100000000000001" customHeight="1" x14ac:dyDescent="0.2">
      <c r="A60" s="161" t="s">
        <v>137</v>
      </c>
      <c r="B60" s="160">
        <f>+[5]Enero!B61+[5]Febrero!B61+[5]Marzo!B60+[5]Abril!B61+[5]Mayo!B61+[5]Junio!B61+[5]Julio!B61+[5]Agosto!B61+[5]Septiembre!B60+[5]Octubre!B61+[5]Noviembre!B61+[5]Diciembre!B61</f>
        <v>78</v>
      </c>
      <c r="C60" s="160">
        <f>+[5]Enero!C61+[5]Febrero!C61+[5]Marzo!C60+[5]Abril!C61+[5]Mayo!C61+[5]Junio!C61+[5]Julio!C61+[5]Agosto!C61+[5]Septiembre!C60+[5]Octubre!C61+[5]Noviembre!C61+[5]Diciembre!C61</f>
        <v>481</v>
      </c>
      <c r="D60" s="160">
        <f>+[5]Enero!D61+[5]Febrero!D61+[5]Marzo!D60+[5]Abril!D61+[5]Mayo!D61+[5]Junio!D61+[5]Julio!D61+[5]Agosto!D61+[5]Septiembre!D60+[5]Octubre!D61+[5]Noviembre!D61+[5]Diciembre!D61</f>
        <v>8754</v>
      </c>
      <c r="E60" s="160">
        <f>+[5]Enero!E61+[5]Febrero!E61+[5]Marzo!E60+[5]Abril!E61+[5]Mayo!E61+[5]Junio!E61+[5]Julio!E61+[5]Agosto!E61+[5]Septiembre!E60+[5]Octubre!E61+[5]Noviembre!E61+[5]Diciembre!E61</f>
        <v>1</v>
      </c>
      <c r="F60" s="160">
        <f>+[5]Enero!F61+[5]Febrero!F61+[5]Marzo!F60+[5]Abril!F61+[5]Mayo!F61+[5]Junio!F61+[5]Julio!F61+[5]Agosto!F61+[5]Septiembre!F60+[5]Octubre!F61+[5]Noviembre!F61+[5]Diciembre!F61</f>
        <v>208</v>
      </c>
      <c r="G60" s="160">
        <f>+[5]Enero!G61+[5]Febrero!G61+[5]Marzo!G60+[5]Abril!G61+[5]Mayo!G61+[5]Junio!G61+[5]Julio!G61+[5]Agosto!G61+[5]Septiembre!G60+[5]Octubre!G61+[5]Noviembre!G61+[5]Diciembre!G61</f>
        <v>47</v>
      </c>
      <c r="H60" s="160">
        <f>+[5]Enero!H61+[5]Febrero!H61+[5]Marzo!H60+[5]Abril!H61+[5]Mayo!H61+[5]Junio!H61+[5]Julio!H61+[5]Agosto!H61+[5]Septiembre!H60+[5]Octubre!H61+[5]Noviembre!H61+[5]Diciembre!H61</f>
        <v>30213</v>
      </c>
      <c r="I60" s="160">
        <f>+[5]Enero!I61+[5]Febrero!I61+[5]Marzo!I60+[5]Abril!I61+[5]Mayo!I61+[5]Junio!I61+[5]Julio!I61+[5]Agosto!I61+[5]Septiembre!I60+[5]Octubre!I61+[5]Noviembre!I61+[5]Diciembre!I61</f>
        <v>1968</v>
      </c>
      <c r="J60" s="160">
        <f t="shared" si="2"/>
        <v>41750</v>
      </c>
    </row>
    <row r="61" spans="1:10" ht="20.100000000000001" customHeight="1" x14ac:dyDescent="0.2">
      <c r="A61" s="161" t="s">
        <v>138</v>
      </c>
      <c r="B61" s="160">
        <f>+[5]Enero!B62+[5]Febrero!B62+[5]Marzo!B61+[5]Abril!B62+[5]Mayo!B62+[5]Junio!B62+[5]Julio!B62+[5]Agosto!B62+[5]Septiembre!B61+[5]Octubre!B62+[5]Noviembre!B62+[5]Diciembre!B62</f>
        <v>12073</v>
      </c>
      <c r="C61" s="160">
        <f>+[5]Enero!C62+[5]Febrero!C62+[5]Marzo!C61+[5]Abril!C62+[5]Mayo!C62+[5]Junio!C62+[5]Julio!C62+[5]Agosto!C62+[5]Septiembre!C61+[5]Octubre!C62+[5]Noviembre!C62+[5]Diciembre!C62</f>
        <v>2987</v>
      </c>
      <c r="D61" s="160">
        <f>+[5]Enero!D62+[5]Febrero!D62+[5]Marzo!D61+[5]Abril!D62+[5]Mayo!D62+[5]Junio!D62+[5]Julio!D62+[5]Agosto!D62+[5]Septiembre!D61+[5]Octubre!D62+[5]Noviembre!D62+[5]Diciembre!D62</f>
        <v>8574</v>
      </c>
      <c r="E61" s="160">
        <f>+[5]Enero!E62+[5]Febrero!E62+[5]Marzo!E61+[5]Abril!E62+[5]Mayo!E62+[5]Junio!E62+[5]Julio!E62+[5]Agosto!E62+[5]Septiembre!E61+[5]Octubre!E62+[5]Noviembre!E62+[5]Diciembre!E62</f>
        <v>17097</v>
      </c>
      <c r="F61" s="160">
        <f>+[5]Enero!F62+[5]Febrero!F62+[5]Marzo!F61+[5]Abril!F62+[5]Mayo!F62+[5]Junio!F62+[5]Julio!F62+[5]Agosto!F62+[5]Septiembre!F61+[5]Octubre!F62+[5]Noviembre!F62+[5]Diciembre!F62</f>
        <v>12612</v>
      </c>
      <c r="G61" s="160">
        <f>+[5]Enero!G62+[5]Febrero!G62+[5]Marzo!G61+[5]Abril!G62+[5]Mayo!G62+[5]Junio!G62+[5]Julio!G62+[5]Agosto!G62+[5]Septiembre!G61+[5]Octubre!G62+[5]Noviembre!G62+[5]Diciembre!G62</f>
        <v>19894</v>
      </c>
      <c r="H61" s="160">
        <f>+[5]Enero!H62+[5]Febrero!H62+[5]Marzo!H61+[5]Abril!H62+[5]Mayo!H62+[5]Junio!H62+[5]Julio!H62+[5]Agosto!H62+[5]Septiembre!H61+[5]Octubre!H62+[5]Noviembre!H62+[5]Diciembre!H62</f>
        <v>195063</v>
      </c>
      <c r="I61" s="160">
        <f>+[5]Enero!I62+[5]Febrero!I62+[5]Marzo!I61+[5]Abril!I62+[5]Mayo!I62+[5]Junio!I62+[5]Julio!I62+[5]Agosto!I62+[5]Septiembre!I61+[5]Octubre!I62+[5]Noviembre!I62+[5]Diciembre!I62</f>
        <v>39603</v>
      </c>
      <c r="J61" s="160">
        <f t="shared" si="2"/>
        <v>307903</v>
      </c>
    </row>
    <row r="62" spans="1:10" ht="20.100000000000001" customHeight="1" x14ac:dyDescent="0.2">
      <c r="A62" s="161" t="s">
        <v>139</v>
      </c>
      <c r="B62" s="160">
        <f>+[5]Enero!B63+[5]Febrero!B63+[5]Marzo!B62+[5]Abril!B63+[5]Mayo!B63+[5]Junio!B63+[5]Julio!B63+[5]Agosto!B63+[5]Septiembre!B62+[5]Octubre!B63+[5]Noviembre!B63+[5]Diciembre!B63</f>
        <v>2825</v>
      </c>
      <c r="C62" s="160">
        <f>+[5]Enero!C63+[5]Febrero!C63+[5]Marzo!C62+[5]Abril!C63+[5]Mayo!C63+[5]Junio!C63+[5]Julio!C63+[5]Agosto!C63+[5]Septiembre!C62+[5]Octubre!C63+[5]Noviembre!C63+[5]Diciembre!C63</f>
        <v>2857</v>
      </c>
      <c r="D62" s="160">
        <f>+[5]Enero!D63+[5]Febrero!D63+[5]Marzo!D62+[5]Abril!D63+[5]Mayo!D63+[5]Junio!D63+[5]Julio!D63+[5]Agosto!D63+[5]Septiembre!D62+[5]Octubre!D63+[5]Noviembre!D63+[5]Diciembre!D63</f>
        <v>5057</v>
      </c>
      <c r="E62" s="160">
        <f>+[5]Enero!E63+[5]Febrero!E63+[5]Marzo!E62+[5]Abril!E63+[5]Mayo!E63+[5]Junio!E63+[5]Julio!E63+[5]Agosto!E63+[5]Septiembre!E62+[5]Octubre!E63+[5]Noviembre!E63+[5]Diciembre!E63</f>
        <v>638</v>
      </c>
      <c r="F62" s="160">
        <f>+[5]Enero!F63+[5]Febrero!F63+[5]Marzo!F62+[5]Abril!F63+[5]Mayo!F63+[5]Junio!F63+[5]Julio!F63+[5]Agosto!F63+[5]Septiembre!F62+[5]Octubre!F63+[5]Noviembre!F63+[5]Diciembre!F63</f>
        <v>3841</v>
      </c>
      <c r="G62" s="160">
        <f>+[5]Enero!G63+[5]Febrero!G63+[5]Marzo!G62+[5]Abril!G63+[5]Mayo!G63+[5]Junio!G63+[5]Julio!G63+[5]Agosto!G63+[5]Septiembre!G62+[5]Octubre!G63+[5]Noviembre!G63+[5]Diciembre!G63</f>
        <v>57760</v>
      </c>
      <c r="H62" s="160">
        <f>+[5]Enero!H63+[5]Febrero!H63+[5]Marzo!H62+[5]Abril!H63+[5]Mayo!H63+[5]Junio!H63+[5]Julio!H63+[5]Agosto!H63+[5]Septiembre!H62+[5]Octubre!H63+[5]Noviembre!H63+[5]Diciembre!H63</f>
        <v>74152</v>
      </c>
      <c r="I62" s="160">
        <f>+[5]Enero!I63+[5]Febrero!I63+[5]Marzo!I62+[5]Abril!I63+[5]Mayo!I63+[5]Junio!I63+[5]Julio!I63+[5]Agosto!I63+[5]Septiembre!I62+[5]Octubre!I63+[5]Noviembre!I63+[5]Diciembre!I63</f>
        <v>15817</v>
      </c>
      <c r="J62" s="160">
        <f t="shared" si="2"/>
        <v>162947</v>
      </c>
    </row>
    <row r="63" spans="1:10" ht="20.100000000000001" customHeight="1" x14ac:dyDescent="0.2">
      <c r="A63" s="161" t="s">
        <v>140</v>
      </c>
      <c r="B63" s="160">
        <f>+[5]Enero!B64+[5]Febrero!B64+[5]Marzo!B63+[5]Abril!B64+[5]Mayo!B64+[5]Junio!B64+[5]Julio!B64+[5]Agosto!B64+[5]Septiembre!B63+[5]Octubre!B64+[5]Noviembre!B64+[5]Diciembre!B64</f>
        <v>684</v>
      </c>
      <c r="C63" s="160">
        <f>+[5]Enero!C64+[5]Febrero!C64+[5]Marzo!C63+[5]Abril!C64+[5]Mayo!C64+[5]Junio!C64+[5]Julio!C64+[5]Agosto!C64+[5]Septiembre!C63+[5]Octubre!C64+[5]Noviembre!C64+[5]Diciembre!C64</f>
        <v>0</v>
      </c>
      <c r="D63" s="160">
        <f>+[5]Enero!D64+[5]Febrero!D64+[5]Marzo!D63+[5]Abril!D64+[5]Mayo!D64+[5]Junio!D64+[5]Julio!D64+[5]Agosto!D64+[5]Septiembre!D63+[5]Octubre!D64+[5]Noviembre!D64+[5]Diciembre!D64</f>
        <v>11</v>
      </c>
      <c r="E63" s="160">
        <f>+[5]Enero!E64+[5]Febrero!E64+[5]Marzo!E63+[5]Abril!E64+[5]Mayo!E64+[5]Junio!E64+[5]Julio!E64+[5]Agosto!E64+[5]Septiembre!E63+[5]Octubre!E64+[5]Noviembre!E64+[5]Diciembre!E64</f>
        <v>4</v>
      </c>
      <c r="F63" s="160">
        <f>+[5]Enero!F64+[5]Febrero!F64+[5]Marzo!F63+[5]Abril!F64+[5]Mayo!F64+[5]Junio!F64+[5]Julio!F64+[5]Agosto!F64+[5]Septiembre!F63+[5]Octubre!F64+[5]Noviembre!F64+[5]Diciembre!F64</f>
        <v>605</v>
      </c>
      <c r="G63" s="160">
        <f>+[5]Enero!G64+[5]Febrero!G64+[5]Marzo!G63+[5]Abril!G64+[5]Mayo!G64+[5]Junio!G64+[5]Julio!G64+[5]Agosto!G64+[5]Septiembre!G63+[5]Octubre!G64+[5]Noviembre!G64+[5]Diciembre!G64</f>
        <v>2986</v>
      </c>
      <c r="H63" s="160">
        <f>+[5]Enero!H64+[5]Febrero!H64+[5]Marzo!H63+[5]Abril!H64+[5]Mayo!H64+[5]Junio!H64+[5]Julio!H64+[5]Agosto!H64+[5]Septiembre!H63+[5]Octubre!H64+[5]Noviembre!H64+[5]Diciembre!H64</f>
        <v>5656</v>
      </c>
      <c r="I63" s="160">
        <f>+[5]Enero!I64+[5]Febrero!I64+[5]Marzo!I63+[5]Abril!I64+[5]Mayo!I64+[5]Junio!I64+[5]Julio!I64+[5]Agosto!I64+[5]Septiembre!I63+[5]Octubre!I64+[5]Noviembre!I64+[5]Diciembre!I64</f>
        <v>20</v>
      </c>
      <c r="J63" s="160">
        <f t="shared" si="2"/>
        <v>9966</v>
      </c>
    </row>
    <row r="64" spans="1:10" ht="20.100000000000001" customHeight="1" x14ac:dyDescent="0.2">
      <c r="A64" s="161" t="s">
        <v>141</v>
      </c>
      <c r="B64" s="160">
        <f>+[5]Enero!B65+[5]Febrero!B65+[5]Marzo!B64+[5]Abril!B65+[5]Mayo!B65+[5]Junio!B65+[5]Julio!B65+[5]Agosto!B65+[5]Septiembre!B64+[5]Octubre!B65+[5]Noviembre!B65+[5]Diciembre!B65</f>
        <v>13660</v>
      </c>
      <c r="C64" s="160">
        <f>+[5]Enero!C65+[5]Febrero!C65+[5]Marzo!C64+[5]Abril!C65+[5]Mayo!C65+[5]Junio!C65+[5]Julio!C65+[5]Agosto!C65+[5]Septiembre!C64+[5]Octubre!C65+[5]Noviembre!C65+[5]Diciembre!C65</f>
        <v>12882</v>
      </c>
      <c r="D64" s="160">
        <f>+[5]Enero!D65+[5]Febrero!D65+[5]Marzo!D64+[5]Abril!D65+[5]Mayo!D65+[5]Junio!D65+[5]Julio!D65+[5]Agosto!D65+[5]Septiembre!D64+[5]Octubre!D65+[5]Noviembre!D65+[5]Diciembre!D65</f>
        <v>15680</v>
      </c>
      <c r="E64" s="160">
        <f>+[5]Enero!E65+[5]Febrero!E65+[5]Marzo!E64+[5]Abril!E65+[5]Mayo!E65+[5]Junio!E65+[5]Julio!E65+[5]Agosto!E65+[5]Septiembre!E64+[5]Octubre!E65+[5]Noviembre!E65+[5]Diciembre!E65</f>
        <v>1767</v>
      </c>
      <c r="F64" s="160">
        <f>+[5]Enero!F65+[5]Febrero!F65+[5]Marzo!F64+[5]Abril!F65+[5]Mayo!F65+[5]Junio!F65+[5]Julio!F65+[5]Agosto!F65+[5]Septiembre!F64+[5]Octubre!F65+[5]Noviembre!F65+[5]Diciembre!F65</f>
        <v>30769</v>
      </c>
      <c r="G64" s="160">
        <f>+[5]Enero!G65+[5]Febrero!G65+[5]Marzo!G64+[5]Abril!G65+[5]Mayo!G65+[5]Junio!G65+[5]Julio!G65+[5]Agosto!G65+[5]Septiembre!G64+[5]Octubre!G65+[5]Noviembre!G65+[5]Diciembre!G65</f>
        <v>78037</v>
      </c>
      <c r="H64" s="160">
        <f>+[5]Enero!H65+[5]Febrero!H65+[5]Marzo!H64+[5]Abril!H65+[5]Mayo!H65+[5]Junio!H65+[5]Julio!H65+[5]Agosto!H65+[5]Septiembre!H64+[5]Octubre!H65+[5]Noviembre!H65+[5]Diciembre!H65</f>
        <v>125918</v>
      </c>
      <c r="I64" s="160">
        <f>+[5]Enero!I65+[5]Febrero!I65+[5]Marzo!I64+[5]Abril!I65+[5]Mayo!I65+[5]Junio!I65+[5]Julio!I65+[5]Agosto!I65+[5]Septiembre!I64+[5]Octubre!I65+[5]Noviembre!I65+[5]Diciembre!I65</f>
        <v>5825</v>
      </c>
      <c r="J64" s="160">
        <f t="shared" si="2"/>
        <v>284538</v>
      </c>
    </row>
    <row r="65" spans="1:10" ht="20.100000000000001" customHeight="1" x14ac:dyDescent="0.2">
      <c r="A65" s="161" t="s">
        <v>142</v>
      </c>
      <c r="B65" s="160">
        <f>+[5]Enero!B66+[5]Febrero!B66+[5]Marzo!B65+[5]Abril!B66+[5]Mayo!B66+[5]Junio!B66+[5]Julio!B66+[5]Agosto!B66+[5]Septiembre!B65+[5]Octubre!B66+[5]Noviembre!B66+[5]Diciembre!B66</f>
        <v>14994</v>
      </c>
      <c r="C65" s="160">
        <f>+[5]Enero!C66+[5]Febrero!C66+[5]Marzo!C65+[5]Abril!C66+[5]Mayo!C66+[5]Junio!C66+[5]Julio!C66+[5]Agosto!C66+[5]Septiembre!C65+[5]Octubre!C66+[5]Noviembre!C66+[5]Diciembre!C66</f>
        <v>13541</v>
      </c>
      <c r="D65" s="160">
        <f>+[5]Enero!D66+[5]Febrero!D66+[5]Marzo!D65+[5]Abril!D66+[5]Mayo!D66+[5]Junio!D66+[5]Julio!D66+[5]Agosto!D66+[5]Septiembre!D65+[5]Octubre!D66+[5]Noviembre!D66+[5]Diciembre!D66</f>
        <v>2817</v>
      </c>
      <c r="E65" s="160">
        <f>+[5]Enero!E66+[5]Febrero!E66+[5]Marzo!E65+[5]Abril!E66+[5]Mayo!E66+[5]Junio!E66+[5]Julio!E66+[5]Agosto!E66+[5]Septiembre!E65+[5]Octubre!E66+[5]Noviembre!E66+[5]Diciembre!E66</f>
        <v>13751</v>
      </c>
      <c r="F65" s="160">
        <f>+[5]Enero!F66+[5]Febrero!F66+[5]Marzo!F65+[5]Abril!F66+[5]Mayo!F66+[5]Junio!F66+[5]Julio!F66+[5]Agosto!F66+[5]Septiembre!F65+[5]Octubre!F66+[5]Noviembre!F66+[5]Diciembre!F66</f>
        <v>11084</v>
      </c>
      <c r="G65" s="160">
        <f>+[5]Enero!G66+[5]Febrero!G66+[5]Marzo!G65+[5]Abril!G66+[5]Mayo!G66+[5]Junio!G66+[5]Julio!G66+[5]Agosto!G66+[5]Septiembre!G65+[5]Octubre!G66+[5]Noviembre!G66+[5]Diciembre!G66</f>
        <v>4882</v>
      </c>
      <c r="H65" s="160">
        <f>+[5]Enero!H66+[5]Febrero!H66+[5]Marzo!H65+[5]Abril!H66+[5]Mayo!H66+[5]Junio!H66+[5]Julio!H66+[5]Agosto!H66+[5]Septiembre!H65+[5]Octubre!H66+[5]Noviembre!H66+[5]Diciembre!H66</f>
        <v>27007</v>
      </c>
      <c r="I65" s="160">
        <f>+[5]Enero!I66+[5]Febrero!I66+[5]Marzo!I65+[5]Abril!I66+[5]Mayo!I66+[5]Junio!I66+[5]Julio!I66+[5]Agosto!I66+[5]Septiembre!I65+[5]Octubre!I66+[5]Noviembre!I66+[5]Diciembre!I66</f>
        <v>4666</v>
      </c>
      <c r="J65" s="160">
        <f t="shared" si="2"/>
        <v>92742</v>
      </c>
    </row>
    <row r="66" spans="1:10" ht="20.100000000000001" customHeight="1" x14ac:dyDescent="0.2">
      <c r="A66" s="161" t="s">
        <v>143</v>
      </c>
      <c r="B66" s="160">
        <f>+[5]Enero!B67+[5]Febrero!B67+[5]Marzo!B66+[5]Abril!B67+[5]Mayo!B67+[5]Junio!B67+[5]Julio!B67+[5]Agosto!B67+[5]Septiembre!B66+[5]Octubre!B67+[5]Noviembre!B67+[5]Diciembre!B67</f>
        <v>492</v>
      </c>
      <c r="C66" s="160">
        <f>+[5]Enero!C67+[5]Febrero!C67+[5]Marzo!C66+[5]Abril!C67+[5]Mayo!C67+[5]Junio!C67+[5]Julio!C67+[5]Agosto!C67+[5]Septiembre!C66+[5]Octubre!C67+[5]Noviembre!C67+[5]Diciembre!C67</f>
        <v>10452</v>
      </c>
      <c r="D66" s="160">
        <f>+[5]Enero!D67+[5]Febrero!D67+[5]Marzo!D66+[5]Abril!D67+[5]Mayo!D67+[5]Junio!D67+[5]Julio!D67+[5]Agosto!D67+[5]Septiembre!D66+[5]Octubre!D67+[5]Noviembre!D67+[5]Diciembre!D67</f>
        <v>93</v>
      </c>
      <c r="E66" s="160">
        <f>+[5]Enero!E67+[5]Febrero!E67+[5]Marzo!E66+[5]Abril!E67+[5]Mayo!E67+[5]Junio!E67+[5]Julio!E67+[5]Agosto!E67+[5]Septiembre!E66+[5]Octubre!E67+[5]Noviembre!E67+[5]Diciembre!E67</f>
        <v>473</v>
      </c>
      <c r="F66" s="160">
        <f>+[5]Enero!F67+[5]Febrero!F67+[5]Marzo!F66+[5]Abril!F67+[5]Mayo!F67+[5]Junio!F67+[5]Julio!F67+[5]Agosto!F67+[5]Septiembre!F66+[5]Octubre!F67+[5]Noviembre!F67+[5]Diciembre!F67</f>
        <v>16944</v>
      </c>
      <c r="G66" s="160">
        <f>+[5]Enero!G67+[5]Febrero!G67+[5]Marzo!G66+[5]Abril!G67+[5]Mayo!G67+[5]Junio!G67+[5]Julio!G67+[5]Agosto!G67+[5]Septiembre!G66+[5]Octubre!G67+[5]Noviembre!G67+[5]Diciembre!G67</f>
        <v>9181</v>
      </c>
      <c r="H66" s="160">
        <f>+[5]Enero!H67+[5]Febrero!H67+[5]Marzo!H66+[5]Abril!H67+[5]Mayo!H67+[5]Junio!H67+[5]Julio!H67+[5]Agosto!H67+[5]Septiembre!H66+[5]Octubre!H67+[5]Noviembre!H67+[5]Diciembre!H67</f>
        <v>5</v>
      </c>
      <c r="I66" s="160">
        <f>+[5]Enero!I67+[5]Febrero!I67+[5]Marzo!I66+[5]Abril!I67+[5]Mayo!I67+[5]Junio!I67+[5]Julio!I67+[5]Agosto!I67+[5]Septiembre!I66+[5]Octubre!I67+[5]Noviembre!I67+[5]Diciembre!I67</f>
        <v>5749</v>
      </c>
      <c r="J66" s="160">
        <f t="shared" si="2"/>
        <v>43389</v>
      </c>
    </row>
    <row r="67" spans="1:10" ht="20.100000000000001" customHeight="1" x14ac:dyDescent="0.2">
      <c r="A67" s="161" t="s">
        <v>144</v>
      </c>
      <c r="B67" s="160">
        <f>+[5]Enero!B68+[5]Febrero!B68+[5]Marzo!B67+[5]Abril!B68+[5]Mayo!B68+[5]Junio!B68+[5]Julio!B68+[5]Agosto!B68+[5]Septiembre!B67+[5]Octubre!B68+[5]Noviembre!B68+[5]Diciembre!B68</f>
        <v>0</v>
      </c>
      <c r="C67" s="160">
        <f>+[5]Enero!C68+[5]Febrero!C68+[5]Marzo!C67+[5]Abril!C68+[5]Mayo!C68+[5]Junio!C68+[5]Julio!C68+[5]Agosto!C68+[5]Septiembre!C67+[5]Octubre!C68+[5]Noviembre!C68+[5]Diciembre!C68</f>
        <v>0</v>
      </c>
      <c r="D67" s="160">
        <f>+[5]Enero!D68+[5]Febrero!D68+[5]Marzo!D67+[5]Abril!D68+[5]Mayo!D68+[5]Junio!D68+[5]Julio!D68+[5]Agosto!D68+[5]Septiembre!D67+[5]Octubre!D68+[5]Noviembre!D68+[5]Diciembre!D68</f>
        <v>885</v>
      </c>
      <c r="E67" s="160">
        <f>+[5]Enero!E68+[5]Febrero!E68+[5]Marzo!E67+[5]Abril!E68+[5]Mayo!E68+[5]Junio!E68+[5]Julio!E68+[5]Agosto!E68+[5]Septiembre!E67+[5]Octubre!E68+[5]Noviembre!E68+[5]Diciembre!E68</f>
        <v>26904</v>
      </c>
      <c r="F67" s="160">
        <f>+[5]Enero!F68+[5]Febrero!F68+[5]Marzo!F67+[5]Abril!F68+[5]Mayo!F68+[5]Junio!F68+[5]Julio!F68+[5]Agosto!F68+[5]Septiembre!F67+[5]Octubre!F68+[5]Noviembre!F68+[5]Diciembre!F68</f>
        <v>4003</v>
      </c>
      <c r="G67" s="160">
        <f>+[5]Enero!G68+[5]Febrero!G68+[5]Marzo!G67+[5]Abril!G68+[5]Mayo!G68+[5]Junio!G68+[5]Julio!G68+[5]Agosto!G68+[5]Septiembre!G67+[5]Octubre!G68+[5]Noviembre!G68+[5]Diciembre!G68</f>
        <v>2471</v>
      </c>
      <c r="H67" s="160">
        <f>+[5]Enero!H68+[5]Febrero!H68+[5]Marzo!H67+[5]Abril!H68+[5]Mayo!H68+[5]Junio!H68+[5]Julio!H68+[5]Agosto!H68+[5]Septiembre!H67+[5]Octubre!H68+[5]Noviembre!H68+[5]Diciembre!H68</f>
        <v>2</v>
      </c>
      <c r="I67" s="160">
        <f>+[5]Enero!I68+[5]Febrero!I68+[5]Marzo!I67+[5]Abril!I68+[5]Mayo!I68+[5]Junio!I68+[5]Julio!I68+[5]Agosto!I68+[5]Septiembre!I67+[5]Octubre!I68+[5]Noviembre!I68+[5]Diciembre!I68</f>
        <v>0</v>
      </c>
      <c r="J67" s="160">
        <f t="shared" si="2"/>
        <v>34265</v>
      </c>
    </row>
    <row r="68" spans="1:10" ht="20.100000000000001" customHeight="1" x14ac:dyDescent="0.2">
      <c r="A68" s="161" t="s">
        <v>145</v>
      </c>
      <c r="B68" s="160">
        <f>+[5]Enero!B69+[5]Febrero!B69+[5]Marzo!B68+[5]Abril!B69+[5]Mayo!B69+[5]Junio!B69+[5]Julio!B69+[5]Agosto!B69+[5]Septiembre!B68+[5]Octubre!B69+[5]Noviembre!B69+[5]Diciembre!B69</f>
        <v>3095</v>
      </c>
      <c r="C68" s="160">
        <f>+[5]Enero!C69+[5]Febrero!C69+[5]Marzo!C68+[5]Abril!C69+[5]Mayo!C69+[5]Junio!C69+[5]Julio!C69+[5]Agosto!C69+[5]Septiembre!C68+[5]Octubre!C69+[5]Noviembre!C69+[5]Diciembre!C69</f>
        <v>24322</v>
      </c>
      <c r="D68" s="160">
        <f>+[5]Enero!D69+[5]Febrero!D69+[5]Marzo!D68+[5]Abril!D69+[5]Mayo!D69+[5]Junio!D69+[5]Julio!D69+[5]Agosto!D69+[5]Septiembre!D68+[5]Octubre!D69+[5]Noviembre!D69+[5]Diciembre!D69</f>
        <v>247</v>
      </c>
      <c r="E68" s="160">
        <f>+[5]Enero!E69+[5]Febrero!E69+[5]Marzo!E68+[5]Abril!E69+[5]Mayo!E69+[5]Junio!E69+[5]Julio!E69+[5]Agosto!E69+[5]Septiembre!E68+[5]Octubre!E69+[5]Noviembre!E69+[5]Diciembre!E69</f>
        <v>4733</v>
      </c>
      <c r="F68" s="160">
        <f>+[5]Enero!F69+[5]Febrero!F69+[5]Marzo!F68+[5]Abril!F69+[5]Mayo!F69+[5]Junio!F69+[5]Julio!F69+[5]Agosto!F69+[5]Septiembre!F68+[5]Octubre!F69+[5]Noviembre!F69+[5]Diciembre!F69</f>
        <v>24307</v>
      </c>
      <c r="G68" s="160">
        <f>+[5]Enero!G69+[5]Febrero!G69+[5]Marzo!G68+[5]Abril!G69+[5]Mayo!G69+[5]Junio!G69+[5]Julio!G69+[5]Agosto!G69+[5]Septiembre!G68+[5]Octubre!G69+[5]Noviembre!G69+[5]Diciembre!G69</f>
        <v>13036</v>
      </c>
      <c r="H68" s="160">
        <f>+[5]Enero!H69+[5]Febrero!H69+[5]Marzo!H68+[5]Abril!H69+[5]Mayo!H69+[5]Junio!H69+[5]Julio!H69+[5]Agosto!H69+[5]Septiembre!H68+[5]Octubre!H69+[5]Noviembre!H69+[5]Diciembre!H69</f>
        <v>61</v>
      </c>
      <c r="I68" s="160">
        <f>+[5]Enero!I69+[5]Febrero!I69+[5]Marzo!I68+[5]Abril!I69+[5]Mayo!I69+[5]Junio!I69+[5]Julio!I69+[5]Agosto!I69+[5]Septiembre!I68+[5]Octubre!I69+[5]Noviembre!I69+[5]Diciembre!I69</f>
        <v>5531</v>
      </c>
      <c r="J68" s="160">
        <f t="shared" si="2"/>
        <v>75332</v>
      </c>
    </row>
    <row r="69" spans="1:10" ht="20.100000000000001" customHeight="1" x14ac:dyDescent="0.2">
      <c r="A69" s="161" t="s">
        <v>146</v>
      </c>
      <c r="B69" s="160">
        <f>+[5]Enero!B70+[5]Febrero!B70+[5]Marzo!B69+[5]Abril!B70+[5]Mayo!B70+[5]Junio!B70+[5]Julio!B70+[5]Agosto!B70+[5]Septiembre!B69+[5]Octubre!B70+[5]Noviembre!B70+[5]Diciembre!B70</f>
        <v>45026</v>
      </c>
      <c r="C69" s="160">
        <f>+[5]Enero!C70+[5]Febrero!C70+[5]Marzo!C69+[5]Abril!C70+[5]Mayo!C70+[5]Junio!C70+[5]Julio!C70+[5]Agosto!C70+[5]Septiembre!C69+[5]Octubre!C70+[5]Noviembre!C70+[5]Diciembre!C70</f>
        <v>17968</v>
      </c>
      <c r="D69" s="160">
        <f>+[5]Enero!D70+[5]Febrero!D70+[5]Marzo!D69+[5]Abril!D70+[5]Mayo!D70+[5]Junio!D70+[5]Julio!D70+[5]Agosto!D70+[5]Septiembre!D69+[5]Octubre!D70+[5]Noviembre!D70+[5]Diciembre!D70</f>
        <v>42256</v>
      </c>
      <c r="E69" s="160">
        <f>+[5]Enero!E70+[5]Febrero!E70+[5]Marzo!E69+[5]Abril!E70+[5]Mayo!E70+[5]Junio!E70+[5]Julio!E70+[5]Agosto!E70+[5]Septiembre!E69+[5]Octubre!E70+[5]Noviembre!E70+[5]Diciembre!E70</f>
        <v>40613</v>
      </c>
      <c r="F69" s="160">
        <f>+[5]Enero!F70+[5]Febrero!F70+[5]Marzo!F69+[5]Abril!F70+[5]Mayo!F70+[5]Junio!F70+[5]Julio!F70+[5]Agosto!F70+[5]Septiembre!F69+[5]Octubre!F70+[5]Noviembre!F70+[5]Diciembre!F70</f>
        <v>36552</v>
      </c>
      <c r="G69" s="160">
        <f>+[5]Enero!G70+[5]Febrero!G70+[5]Marzo!G69+[5]Abril!G70+[5]Mayo!G70+[5]Junio!G70+[5]Julio!G70+[5]Agosto!G70+[5]Septiembre!G69+[5]Octubre!G70+[5]Noviembre!G70+[5]Diciembre!G70</f>
        <v>13100</v>
      </c>
      <c r="H69" s="160">
        <f>+[5]Enero!H70+[5]Febrero!H70+[5]Marzo!H69+[5]Abril!H70+[5]Mayo!H70+[5]Junio!H70+[5]Julio!H70+[5]Agosto!H70+[5]Septiembre!H69+[5]Octubre!H70+[5]Noviembre!H70+[5]Diciembre!H70</f>
        <v>25817</v>
      </c>
      <c r="I69" s="160">
        <f>+[5]Enero!I70+[5]Febrero!I70+[5]Marzo!I69+[5]Abril!I70+[5]Mayo!I70+[5]Junio!I70+[5]Julio!I70+[5]Agosto!I70+[5]Septiembre!I69+[5]Octubre!I70+[5]Noviembre!I70+[5]Diciembre!I70</f>
        <v>13419</v>
      </c>
      <c r="J69" s="160">
        <f t="shared" si="2"/>
        <v>234751</v>
      </c>
    </row>
    <row r="70" spans="1:10" ht="20.100000000000001" customHeight="1" x14ac:dyDescent="0.2">
      <c r="A70" s="161" t="s">
        <v>147</v>
      </c>
      <c r="B70" s="160">
        <f>+[5]Enero!B71+[5]Febrero!B71+[5]Marzo!B70+[5]Abril!B71+[5]Mayo!B71+[5]Junio!B71+[5]Julio!B71+[5]Agosto!B71+[5]Septiembre!B70+[5]Octubre!B71+[5]Noviembre!B71+[5]Diciembre!B71</f>
        <v>12947</v>
      </c>
      <c r="C70" s="160">
        <f>+[5]Enero!C71+[5]Febrero!C71+[5]Marzo!C70+[5]Abril!C71+[5]Mayo!C71+[5]Junio!C71+[5]Julio!C71+[5]Agosto!C71+[5]Septiembre!C70+[5]Octubre!C71+[5]Noviembre!C71+[5]Diciembre!C71</f>
        <v>2756</v>
      </c>
      <c r="D70" s="160">
        <f>+[5]Enero!D71+[5]Febrero!D71+[5]Marzo!D70+[5]Abril!D71+[5]Mayo!D71+[5]Junio!D71+[5]Julio!D71+[5]Agosto!D71+[5]Septiembre!D70+[5]Octubre!D71+[5]Noviembre!D71+[5]Diciembre!D71</f>
        <v>25702</v>
      </c>
      <c r="E70" s="160">
        <f>+[5]Enero!E71+[5]Febrero!E71+[5]Marzo!E70+[5]Abril!E71+[5]Mayo!E71+[5]Junio!E71+[5]Julio!E71+[5]Agosto!E71+[5]Septiembre!E70+[5]Octubre!E71+[5]Noviembre!E71+[5]Diciembre!E71</f>
        <v>9080</v>
      </c>
      <c r="F70" s="160">
        <f>+[5]Enero!F71+[5]Febrero!F71+[5]Marzo!F70+[5]Abril!F71+[5]Mayo!F71+[5]Junio!F71+[5]Julio!F71+[5]Agosto!F71+[5]Septiembre!F70+[5]Octubre!F71+[5]Noviembre!F71+[5]Diciembre!F71</f>
        <v>13176</v>
      </c>
      <c r="G70" s="160">
        <f>+[5]Enero!G71+[5]Febrero!G71+[5]Marzo!G70+[5]Abril!G71+[5]Mayo!G71+[5]Junio!G71+[5]Julio!G71+[5]Agosto!G71+[5]Septiembre!G70+[5]Octubre!G71+[5]Noviembre!G71+[5]Diciembre!G71</f>
        <v>8929</v>
      </c>
      <c r="H70" s="160">
        <f>+[5]Enero!H71+[5]Febrero!H71+[5]Marzo!H70+[5]Abril!H71+[5]Mayo!H71+[5]Junio!H71+[5]Julio!H71+[5]Agosto!H71+[5]Septiembre!H70+[5]Octubre!H71+[5]Noviembre!H71+[5]Diciembre!H71</f>
        <v>13515</v>
      </c>
      <c r="I70" s="160">
        <f>+[5]Enero!I71+[5]Febrero!I71+[5]Marzo!I70+[5]Abril!I71+[5]Mayo!I71+[5]Junio!I71+[5]Julio!I71+[5]Agosto!I71+[5]Septiembre!I70+[5]Octubre!I71+[5]Noviembre!I71+[5]Diciembre!I71</f>
        <v>1690</v>
      </c>
      <c r="J70" s="160">
        <f t="shared" si="2"/>
        <v>87795</v>
      </c>
    </row>
    <row r="71" spans="1:10" ht="20.100000000000001" customHeight="1" x14ac:dyDescent="0.2">
      <c r="A71" s="161" t="s">
        <v>148</v>
      </c>
      <c r="B71" s="160">
        <f>+[5]Enero!B72+[5]Febrero!B72+[5]Marzo!B71+[5]Abril!B72+[5]Mayo!B72+[5]Junio!B72+[5]Julio!B72+[5]Agosto!B72+[5]Septiembre!B71+[5]Octubre!B72+[5]Noviembre!B72+[5]Diciembre!B72</f>
        <v>5</v>
      </c>
      <c r="C71" s="160">
        <f>+[5]Enero!C72+[5]Febrero!C72+[5]Marzo!C71+[5]Abril!C72+[5]Mayo!C72+[5]Junio!C72+[5]Julio!C72+[5]Agosto!C72+[5]Septiembre!C71+[5]Octubre!C72+[5]Noviembre!C72+[5]Diciembre!C72</f>
        <v>0</v>
      </c>
      <c r="D71" s="160">
        <f>+[5]Enero!D72+[5]Febrero!D72+[5]Marzo!D71+[5]Abril!D72+[5]Mayo!D72+[5]Junio!D72+[5]Julio!D72+[5]Agosto!D72+[5]Septiembre!D71+[5]Octubre!D72+[5]Noviembre!D72+[5]Diciembre!D72</f>
        <v>0</v>
      </c>
      <c r="E71" s="160">
        <f>+[5]Enero!E72+[5]Febrero!E72+[5]Marzo!E71+[5]Abril!E72+[5]Mayo!E72+[5]Junio!E72+[5]Julio!E72+[5]Agosto!E72+[5]Septiembre!E71+[5]Octubre!E72+[5]Noviembre!E72+[5]Diciembre!E72</f>
        <v>2584</v>
      </c>
      <c r="F71" s="160">
        <f>+[5]Enero!F72+[5]Febrero!F72+[5]Marzo!F71+[5]Abril!F72+[5]Mayo!F72+[5]Junio!F72+[5]Julio!F72+[5]Agosto!F72+[5]Septiembre!F71+[5]Octubre!F72+[5]Noviembre!F72+[5]Diciembre!F72</f>
        <v>0</v>
      </c>
      <c r="G71" s="160">
        <f>+[5]Enero!G72+[5]Febrero!G72+[5]Marzo!G71+[5]Abril!G72+[5]Mayo!G72+[5]Junio!G72+[5]Julio!G72+[5]Agosto!G72+[5]Septiembre!G71+[5]Octubre!G72+[5]Noviembre!G72+[5]Diciembre!G72</f>
        <v>22</v>
      </c>
      <c r="H71" s="160">
        <f>+[5]Enero!H72+[5]Febrero!H72+[5]Marzo!H71+[5]Abril!H72+[5]Mayo!H72+[5]Junio!H72+[5]Julio!H72+[5]Agosto!H72+[5]Septiembre!H71+[5]Octubre!H72+[5]Noviembre!H72+[5]Diciembre!H72</f>
        <v>0</v>
      </c>
      <c r="I71" s="160">
        <f>+[5]Enero!I72+[5]Febrero!I72+[5]Marzo!I71+[5]Abril!I72+[5]Mayo!I72+[5]Junio!I72+[5]Julio!I72+[5]Agosto!I72+[5]Septiembre!I71+[5]Octubre!I72+[5]Noviembre!I72+[5]Diciembre!I72</f>
        <v>0</v>
      </c>
      <c r="J71" s="160">
        <f t="shared" si="2"/>
        <v>2611</v>
      </c>
    </row>
    <row r="72" spans="1:10" ht="20.100000000000001" customHeight="1" x14ac:dyDescent="0.2">
      <c r="A72" s="161" t="s">
        <v>149</v>
      </c>
      <c r="B72" s="160">
        <f>+[5]Enero!B73+[5]Febrero!B73+[5]Marzo!B72+[5]Abril!B73+[5]Mayo!B73+[5]Junio!B73+[5]Julio!B73+[5]Agosto!B73+[5]Septiembre!B72+[5]Octubre!B73+[5]Noviembre!B73+[5]Diciembre!B73</f>
        <v>28205</v>
      </c>
      <c r="C72" s="160">
        <f>+[5]Enero!C73+[5]Febrero!C73+[5]Marzo!C72+[5]Abril!C73+[5]Mayo!C73+[5]Junio!C73+[5]Julio!C73+[5]Agosto!C73+[5]Septiembre!C72+[5]Octubre!C73+[5]Noviembre!C73+[5]Diciembre!C73</f>
        <v>31935</v>
      </c>
      <c r="D72" s="160">
        <f>+[5]Enero!D73+[5]Febrero!D73+[5]Marzo!D72+[5]Abril!D73+[5]Mayo!D73+[5]Junio!D73+[5]Julio!D73+[5]Agosto!D73+[5]Septiembre!D72+[5]Octubre!D73+[5]Noviembre!D73+[5]Diciembre!D73</f>
        <v>8344</v>
      </c>
      <c r="E72" s="160">
        <f>+[5]Enero!E73+[5]Febrero!E73+[5]Marzo!E72+[5]Abril!E73+[5]Mayo!E73+[5]Junio!E73+[5]Julio!E73+[5]Agosto!E73+[5]Septiembre!E72+[5]Octubre!E73+[5]Noviembre!E73+[5]Diciembre!E73</f>
        <v>7423</v>
      </c>
      <c r="F72" s="160">
        <f>+[5]Enero!F73+[5]Febrero!F73+[5]Marzo!F72+[5]Abril!F73+[5]Mayo!F73+[5]Junio!F73+[5]Julio!F73+[5]Agosto!F73+[5]Septiembre!F72+[5]Octubre!F73+[5]Noviembre!F73+[5]Diciembre!F73</f>
        <v>22282</v>
      </c>
      <c r="G72" s="160">
        <f>+[5]Enero!G73+[5]Febrero!G73+[5]Marzo!G72+[5]Abril!G73+[5]Mayo!G73+[5]Junio!G73+[5]Julio!G73+[5]Agosto!G73+[5]Septiembre!G72+[5]Octubre!G73+[5]Noviembre!G73+[5]Diciembre!G73</f>
        <v>8716</v>
      </c>
      <c r="H72" s="160">
        <f>+[5]Enero!H73+[5]Febrero!H73+[5]Marzo!H72+[5]Abril!H73+[5]Mayo!H73+[5]Junio!H73+[5]Julio!H73+[5]Agosto!H73+[5]Septiembre!H72+[5]Octubre!H73+[5]Noviembre!H73+[5]Diciembre!H73</f>
        <v>13666</v>
      </c>
      <c r="I72" s="160">
        <f>+[5]Enero!I73+[5]Febrero!I73+[5]Marzo!I72+[5]Abril!I73+[5]Mayo!I73+[5]Junio!I73+[5]Julio!I73+[5]Agosto!I73+[5]Septiembre!I72+[5]Octubre!I73+[5]Noviembre!I73+[5]Diciembre!I73</f>
        <v>15237</v>
      </c>
      <c r="J72" s="160">
        <f t="shared" si="2"/>
        <v>135808</v>
      </c>
    </row>
    <row r="73" spans="1:10" ht="20.100000000000001" customHeight="1" x14ac:dyDescent="0.2">
      <c r="A73" s="161" t="s">
        <v>150</v>
      </c>
      <c r="B73" s="160">
        <f>+[5]Enero!B74+[5]Febrero!B74+[5]Marzo!B73+[5]Abril!B74+[5]Mayo!B74+[5]Junio!B74+[5]Julio!B74+[5]Agosto!B74+[5]Septiembre!B73+[5]Octubre!B74+[5]Noviembre!B74+[5]Diciembre!B74</f>
        <v>19839</v>
      </c>
      <c r="C73" s="160">
        <f>+[5]Enero!C74+[5]Febrero!C74+[5]Marzo!C73+[5]Abril!C74+[5]Mayo!C74+[5]Junio!C74+[5]Julio!C74+[5]Agosto!C74+[5]Septiembre!C73+[5]Octubre!C74+[5]Noviembre!C74+[5]Diciembre!C74</f>
        <v>1709</v>
      </c>
      <c r="D73" s="160">
        <f>+[5]Enero!D74+[5]Febrero!D74+[5]Marzo!D73+[5]Abril!D74+[5]Mayo!D74+[5]Junio!D74+[5]Julio!D74+[5]Agosto!D74+[5]Septiembre!D73+[5]Octubre!D74+[5]Noviembre!D74+[5]Diciembre!D74</f>
        <v>7153</v>
      </c>
      <c r="E73" s="160">
        <f>+[5]Enero!E74+[5]Febrero!E74+[5]Marzo!E73+[5]Abril!E74+[5]Mayo!E74+[5]Junio!E74+[5]Julio!E74+[5]Agosto!E74+[5]Septiembre!E73+[5]Octubre!E74+[5]Noviembre!E74+[5]Diciembre!E74</f>
        <v>9401</v>
      </c>
      <c r="F73" s="160">
        <f>+[5]Enero!F74+[5]Febrero!F74+[5]Marzo!F73+[5]Abril!F74+[5]Mayo!F74+[5]Junio!F74+[5]Julio!F74+[5]Agosto!F74+[5]Septiembre!F73+[5]Octubre!F74+[5]Noviembre!F74+[5]Diciembre!F74</f>
        <v>3330</v>
      </c>
      <c r="G73" s="160">
        <f>+[5]Enero!G74+[5]Febrero!G74+[5]Marzo!G73+[5]Abril!G74+[5]Mayo!G74+[5]Junio!G74+[5]Julio!G74+[5]Agosto!G74+[5]Septiembre!G73+[5]Octubre!G74+[5]Noviembre!G74+[5]Diciembre!G74</f>
        <v>5717</v>
      </c>
      <c r="H73" s="160">
        <f>+[5]Enero!H74+[5]Febrero!H74+[5]Marzo!H73+[5]Abril!H74+[5]Mayo!H74+[5]Junio!H74+[5]Julio!H74+[5]Agosto!H74+[5]Septiembre!H73+[5]Octubre!H74+[5]Noviembre!H74+[5]Diciembre!H74</f>
        <v>7176</v>
      </c>
      <c r="I73" s="160">
        <f>+[5]Enero!I74+[5]Febrero!I74+[5]Marzo!I73+[5]Abril!I74+[5]Mayo!I74+[5]Junio!I74+[5]Julio!I74+[5]Agosto!I74+[5]Septiembre!I73+[5]Octubre!I74+[5]Noviembre!I74+[5]Diciembre!I74</f>
        <v>458</v>
      </c>
      <c r="J73" s="160">
        <f t="shared" si="2"/>
        <v>54783</v>
      </c>
    </row>
    <row r="74" spans="1:10" ht="20.100000000000001" customHeight="1" x14ac:dyDescent="0.2">
      <c r="A74" s="161" t="s">
        <v>151</v>
      </c>
      <c r="B74" s="160">
        <f>+[5]Enero!B75+[5]Febrero!B75+[5]Marzo!B74+[5]Abril!B75+[5]Mayo!B75+[5]Junio!B75+[5]Julio!B75+[5]Agosto!B75+[5]Septiembre!B74+[5]Octubre!B75+[5]Noviembre!B75+[5]Diciembre!B75</f>
        <v>2270</v>
      </c>
      <c r="C74" s="160">
        <f>+[5]Enero!C75+[5]Febrero!C75+[5]Marzo!C74+[5]Abril!C75+[5]Mayo!C75+[5]Junio!C75+[5]Julio!C75+[5]Agosto!C75+[5]Septiembre!C74+[5]Octubre!C75+[5]Noviembre!C75+[5]Diciembre!C75</f>
        <v>64</v>
      </c>
      <c r="D74" s="160">
        <f>+[5]Enero!D75+[5]Febrero!D75+[5]Marzo!D74+[5]Abril!D75+[5]Mayo!D75+[5]Junio!D75+[5]Julio!D75+[5]Agosto!D75+[5]Septiembre!D74+[5]Octubre!D75+[5]Noviembre!D75+[5]Diciembre!D75</f>
        <v>1925</v>
      </c>
      <c r="E74" s="160">
        <f>+[5]Enero!E75+[5]Febrero!E75+[5]Marzo!E74+[5]Abril!E75+[5]Mayo!E75+[5]Junio!E75+[5]Julio!E75+[5]Agosto!E75+[5]Septiembre!E74+[5]Octubre!E75+[5]Noviembre!E75+[5]Diciembre!E75</f>
        <v>4405</v>
      </c>
      <c r="F74" s="160">
        <f>+[5]Enero!F75+[5]Febrero!F75+[5]Marzo!F74+[5]Abril!F75+[5]Mayo!F75+[5]Junio!F75+[5]Julio!F75+[5]Agosto!F75+[5]Septiembre!F74+[5]Octubre!F75+[5]Noviembre!F75+[5]Diciembre!F75</f>
        <v>15739</v>
      </c>
      <c r="G74" s="160">
        <f>+[5]Enero!G75+[5]Febrero!G75+[5]Marzo!G74+[5]Abril!G75+[5]Mayo!G75+[5]Junio!G75+[5]Julio!G75+[5]Agosto!G75+[5]Septiembre!G74+[5]Octubre!G75+[5]Noviembre!G75+[5]Diciembre!G75</f>
        <v>5412</v>
      </c>
      <c r="H74" s="160">
        <f>+[5]Enero!H75+[5]Febrero!H75+[5]Marzo!H74+[5]Abril!H75+[5]Mayo!H75+[5]Junio!H75+[5]Julio!H75+[5]Agosto!H75+[5]Septiembre!H74+[5]Octubre!H75+[5]Noviembre!H75+[5]Diciembre!H75</f>
        <v>26174</v>
      </c>
      <c r="I74" s="160">
        <f>+[5]Enero!I75+[5]Febrero!I75+[5]Marzo!I74+[5]Abril!I75+[5]Mayo!I75+[5]Junio!I75+[5]Julio!I75+[5]Agosto!I75+[5]Septiembre!I74+[5]Octubre!I75+[5]Noviembre!I75+[5]Diciembre!I75</f>
        <v>100</v>
      </c>
      <c r="J74" s="160">
        <f t="shared" si="2"/>
        <v>56089</v>
      </c>
    </row>
    <row r="75" spans="1:10" ht="20.100000000000001" customHeight="1" x14ac:dyDescent="0.2">
      <c r="A75" s="161" t="s">
        <v>152</v>
      </c>
      <c r="B75" s="160">
        <f>+[5]Enero!B76+[5]Febrero!B76+[5]Marzo!B75+[5]Abril!B76+[5]Mayo!B76+[5]Junio!B76+[5]Julio!B76+[5]Agosto!B76+[5]Septiembre!B75+[5]Octubre!B76+[5]Noviembre!B76+[5]Diciembre!B76</f>
        <v>2722</v>
      </c>
      <c r="C75" s="160">
        <f>+[5]Enero!C76+[5]Febrero!C76+[5]Marzo!C75+[5]Abril!C76+[5]Mayo!C76+[5]Junio!C76+[5]Julio!C76+[5]Agosto!C76+[5]Septiembre!C75+[5]Octubre!C76+[5]Noviembre!C76+[5]Diciembre!C76</f>
        <v>439</v>
      </c>
      <c r="D75" s="160">
        <f>+[5]Enero!D76+[5]Febrero!D76+[5]Marzo!D75+[5]Abril!D76+[5]Mayo!D76+[5]Junio!D76+[5]Julio!D76+[5]Agosto!D76+[5]Septiembre!D75+[5]Octubre!D76+[5]Noviembre!D76+[5]Diciembre!D76</f>
        <v>1824</v>
      </c>
      <c r="E75" s="160">
        <f>+[5]Enero!E76+[5]Febrero!E76+[5]Marzo!E75+[5]Abril!E76+[5]Mayo!E76+[5]Junio!E76+[5]Julio!E76+[5]Agosto!E76+[5]Septiembre!E75+[5]Octubre!E76+[5]Noviembre!E76+[5]Diciembre!E76</f>
        <v>2345</v>
      </c>
      <c r="F75" s="160">
        <f>+[5]Enero!F76+[5]Febrero!F76+[5]Marzo!F75+[5]Abril!F76+[5]Mayo!F76+[5]Junio!F76+[5]Julio!F76+[5]Agosto!F76+[5]Septiembre!F75+[5]Octubre!F76+[5]Noviembre!F76+[5]Diciembre!F76</f>
        <v>3337</v>
      </c>
      <c r="G75" s="160">
        <f>+[5]Enero!G76+[5]Febrero!G76+[5]Marzo!G75+[5]Abril!G76+[5]Mayo!G76+[5]Junio!G76+[5]Julio!G76+[5]Agosto!G76+[5]Septiembre!G75+[5]Octubre!G76+[5]Noviembre!G76+[5]Diciembre!G76</f>
        <v>321</v>
      </c>
      <c r="H75" s="160">
        <f>+[5]Enero!H76+[5]Febrero!H76+[5]Marzo!H75+[5]Abril!H76+[5]Mayo!H76+[5]Junio!H76+[5]Julio!H76+[5]Agosto!H76+[5]Septiembre!H75+[5]Octubre!H76+[5]Noviembre!H76+[5]Diciembre!H76</f>
        <v>1738</v>
      </c>
      <c r="I75" s="160">
        <f>+[5]Enero!I76+[5]Febrero!I76+[5]Marzo!I75+[5]Abril!I76+[5]Mayo!I76+[5]Junio!I76+[5]Julio!I76+[5]Agosto!I76+[5]Septiembre!I75+[5]Octubre!I76+[5]Noviembre!I76+[5]Diciembre!I76</f>
        <v>332</v>
      </c>
      <c r="J75" s="160">
        <f t="shared" si="2"/>
        <v>13058</v>
      </c>
    </row>
    <row r="76" spans="1:10" ht="20.100000000000001" customHeight="1" x14ac:dyDescent="0.2">
      <c r="A76" s="161" t="s">
        <v>153</v>
      </c>
      <c r="B76" s="160">
        <f>+[5]Enero!B77+[5]Febrero!B77+[5]Marzo!B76+[5]Abril!B77+[5]Mayo!B77+[5]Junio!B77+[5]Julio!B77+[5]Agosto!B77+[5]Septiembre!B76+[5]Octubre!B77+[5]Noviembre!B77+[5]Diciembre!B77</f>
        <v>218</v>
      </c>
      <c r="C76" s="160">
        <f>+[5]Enero!C77+[5]Febrero!C77+[5]Marzo!C76+[5]Abril!C77+[5]Mayo!C77+[5]Junio!C77+[5]Julio!C77+[5]Agosto!C77+[5]Septiembre!C76+[5]Octubre!C77+[5]Noviembre!C77+[5]Diciembre!C77</f>
        <v>113</v>
      </c>
      <c r="D76" s="160">
        <f>+[5]Enero!D77+[5]Febrero!D77+[5]Marzo!D76+[5]Abril!D77+[5]Mayo!D77+[5]Junio!D77+[5]Julio!D77+[5]Agosto!D77+[5]Septiembre!D76+[5]Octubre!D77+[5]Noviembre!D77+[5]Diciembre!D77</f>
        <v>0</v>
      </c>
      <c r="E76" s="160">
        <f>+[5]Enero!E77+[5]Febrero!E77+[5]Marzo!E76+[5]Abril!E77+[5]Mayo!E77+[5]Junio!E77+[5]Julio!E77+[5]Agosto!E77+[5]Septiembre!E76+[5]Octubre!E77+[5]Noviembre!E77+[5]Diciembre!E77</f>
        <v>8404</v>
      </c>
      <c r="F76" s="160">
        <f>+[5]Enero!F77+[5]Febrero!F77+[5]Marzo!F76+[5]Abril!F77+[5]Mayo!F77+[5]Junio!F77+[5]Julio!F77+[5]Agosto!F77+[5]Septiembre!F76+[5]Octubre!F77+[5]Noviembre!F77+[5]Diciembre!F77</f>
        <v>1520</v>
      </c>
      <c r="G76" s="160">
        <f>+[5]Enero!G77+[5]Febrero!G77+[5]Marzo!G76+[5]Abril!G77+[5]Mayo!G77+[5]Junio!G77+[5]Julio!G77+[5]Agosto!G77+[5]Septiembre!G76+[5]Octubre!G77+[5]Noviembre!G77+[5]Diciembre!G77</f>
        <v>248</v>
      </c>
      <c r="H76" s="160">
        <f>+[5]Enero!H77+[5]Febrero!H77+[5]Marzo!H76+[5]Abril!H77+[5]Mayo!H77+[5]Junio!H77+[5]Julio!H77+[5]Agosto!H77+[5]Septiembre!H76+[5]Octubre!H77+[5]Noviembre!H77+[5]Diciembre!H77</f>
        <v>52</v>
      </c>
      <c r="I76" s="160">
        <f>+[5]Enero!I77+[5]Febrero!I77+[5]Marzo!I76+[5]Abril!I77+[5]Mayo!I77+[5]Junio!I77+[5]Julio!I77+[5]Agosto!I77+[5]Septiembre!I76+[5]Octubre!I77+[5]Noviembre!I77+[5]Diciembre!I77</f>
        <v>87</v>
      </c>
      <c r="J76" s="160">
        <f t="shared" si="2"/>
        <v>10642</v>
      </c>
    </row>
    <row r="77" spans="1:10" ht="20.100000000000001" customHeight="1" x14ac:dyDescent="0.2">
      <c r="A77" s="161" t="s">
        <v>154</v>
      </c>
      <c r="B77" s="160">
        <f>+[5]Enero!B78+[5]Febrero!B78+[5]Marzo!B77+[5]Abril!B78+[5]Mayo!B78+[5]Junio!B78+[5]Julio!B78+[5]Agosto!B78+[5]Septiembre!B77+[5]Octubre!B78+[5]Noviembre!B78+[5]Diciembre!B78</f>
        <v>877</v>
      </c>
      <c r="C77" s="160">
        <f>+[5]Enero!C78+[5]Febrero!C78+[5]Marzo!C77+[5]Abril!C78+[5]Mayo!C78+[5]Junio!C78+[5]Julio!C78+[5]Agosto!C78+[5]Septiembre!C77+[5]Octubre!C78+[5]Noviembre!C78+[5]Diciembre!C78</f>
        <v>0</v>
      </c>
      <c r="D77" s="160">
        <f>+[5]Enero!D78+[5]Febrero!D78+[5]Marzo!D77+[5]Abril!D78+[5]Mayo!D78+[5]Junio!D78+[5]Julio!D78+[5]Agosto!D78+[5]Septiembre!D77+[5]Octubre!D78+[5]Noviembre!D78+[5]Diciembre!D78</f>
        <v>196</v>
      </c>
      <c r="E77" s="160">
        <f>+[5]Enero!E78+[5]Febrero!E78+[5]Marzo!E77+[5]Abril!E78+[5]Mayo!E78+[5]Junio!E78+[5]Julio!E78+[5]Agosto!E78+[5]Septiembre!E77+[5]Octubre!E78+[5]Noviembre!E78+[5]Diciembre!E78</f>
        <v>40146</v>
      </c>
      <c r="F77" s="160">
        <f>+[5]Enero!F78+[5]Febrero!F78+[5]Marzo!F77+[5]Abril!F78+[5]Mayo!F78+[5]Junio!F78+[5]Julio!F78+[5]Agosto!F78+[5]Septiembre!F77+[5]Octubre!F78+[5]Noviembre!F78+[5]Diciembre!F78</f>
        <v>588</v>
      </c>
      <c r="G77" s="160">
        <f>+[5]Enero!G78+[5]Febrero!G78+[5]Marzo!G77+[5]Abril!G78+[5]Mayo!G78+[5]Junio!G78+[5]Julio!G78+[5]Agosto!G78+[5]Septiembre!G77+[5]Octubre!G78+[5]Noviembre!G78+[5]Diciembre!G78</f>
        <v>7808</v>
      </c>
      <c r="H77" s="160">
        <f>+[5]Enero!H78+[5]Febrero!H78+[5]Marzo!H77+[5]Abril!H78+[5]Mayo!H78+[5]Junio!H78+[5]Julio!H78+[5]Agosto!H78+[5]Septiembre!H77+[5]Octubre!H78+[5]Noviembre!H78+[5]Diciembre!H78</f>
        <v>1308</v>
      </c>
      <c r="I77" s="160">
        <f>+[5]Enero!I78+[5]Febrero!I78+[5]Marzo!I77+[5]Abril!I78+[5]Mayo!I78+[5]Junio!I78+[5]Julio!I78+[5]Agosto!I78+[5]Septiembre!I77+[5]Octubre!I78+[5]Noviembre!I78+[5]Diciembre!I78</f>
        <v>31</v>
      </c>
      <c r="J77" s="160">
        <f t="shared" si="2"/>
        <v>50954</v>
      </c>
    </row>
    <row r="78" spans="1:10" ht="20.100000000000001" customHeight="1" x14ac:dyDescent="0.2">
      <c r="A78" s="161" t="s">
        <v>155</v>
      </c>
      <c r="B78" s="160">
        <f>+[5]Enero!B79+[5]Febrero!B79+[5]Marzo!B78+[5]Abril!B79+[5]Mayo!B79+[5]Junio!B79+[5]Julio!B79+[5]Agosto!B79+[5]Septiembre!B78+[5]Octubre!B79+[5]Noviembre!B79+[5]Diciembre!B79</f>
        <v>4573</v>
      </c>
      <c r="C78" s="160">
        <f>+[5]Enero!C79+[5]Febrero!C79+[5]Marzo!C78+[5]Abril!C79+[5]Mayo!C79+[5]Junio!C79+[5]Julio!C79+[5]Agosto!C79+[5]Septiembre!C78+[5]Octubre!C79+[5]Noviembre!C79+[5]Diciembre!C79</f>
        <v>226</v>
      </c>
      <c r="D78" s="160">
        <f>+[5]Enero!D79+[5]Febrero!D79+[5]Marzo!D78+[5]Abril!D79+[5]Mayo!D79+[5]Junio!D79+[5]Julio!D79+[5]Agosto!D79+[5]Septiembre!D78+[5]Octubre!D79+[5]Noviembre!D79+[5]Diciembre!D79</f>
        <v>265</v>
      </c>
      <c r="E78" s="160">
        <f>+[5]Enero!E79+[5]Febrero!E79+[5]Marzo!E78+[5]Abril!E79+[5]Mayo!E79+[5]Junio!E79+[5]Julio!E79+[5]Agosto!E79+[5]Septiembre!E78+[5]Octubre!E79+[5]Noviembre!E79+[5]Diciembre!E79</f>
        <v>3296</v>
      </c>
      <c r="F78" s="160">
        <f>+[5]Enero!F79+[5]Febrero!F79+[5]Marzo!F78+[5]Abril!F79+[5]Mayo!F79+[5]Junio!F79+[5]Julio!F79+[5]Agosto!F79+[5]Septiembre!F78+[5]Octubre!F79+[5]Noviembre!F79+[5]Diciembre!F79</f>
        <v>7832</v>
      </c>
      <c r="G78" s="160">
        <f>+[5]Enero!G79+[5]Febrero!G79+[5]Marzo!G78+[5]Abril!G79+[5]Mayo!G79+[5]Junio!G79+[5]Julio!G79+[5]Agosto!G79+[5]Septiembre!G78+[5]Octubre!G79+[5]Noviembre!G79+[5]Diciembre!G79</f>
        <v>1116</v>
      </c>
      <c r="H78" s="160">
        <f>+[5]Enero!H79+[5]Febrero!H79+[5]Marzo!H78+[5]Abril!H79+[5]Mayo!H79+[5]Junio!H79+[5]Julio!H79+[5]Agosto!H79+[5]Septiembre!H78+[5]Octubre!H79+[5]Noviembre!H79+[5]Diciembre!H79</f>
        <v>286</v>
      </c>
      <c r="I78" s="160">
        <f>+[5]Enero!I79+[5]Febrero!I79+[5]Marzo!I78+[5]Abril!I79+[5]Mayo!I79+[5]Junio!I79+[5]Julio!I79+[5]Agosto!I79+[5]Septiembre!I78+[5]Octubre!I79+[5]Noviembre!I79+[5]Diciembre!I79</f>
        <v>235</v>
      </c>
      <c r="J78" s="160">
        <f t="shared" si="2"/>
        <v>17829</v>
      </c>
    </row>
    <row r="79" spans="1:10" ht="20.100000000000001" customHeight="1" x14ac:dyDescent="0.2">
      <c r="A79" s="161" t="s">
        <v>156</v>
      </c>
      <c r="B79" s="160">
        <f>+[5]Enero!B80+[5]Febrero!B80+[5]Marzo!B79+[5]Abril!B80+[5]Mayo!B80+[5]Junio!B80+[5]Julio!B80+[5]Agosto!B80+[5]Septiembre!B79+[5]Octubre!B80+[5]Noviembre!B80+[5]Diciembre!B80</f>
        <v>20000</v>
      </c>
      <c r="C79" s="160">
        <f>+[5]Enero!C80+[5]Febrero!C80+[5]Marzo!C79+[5]Abril!C80+[5]Mayo!C80+[5]Junio!C80+[5]Julio!C80+[5]Agosto!C80+[5]Septiembre!C79+[5]Octubre!C80+[5]Noviembre!C80+[5]Diciembre!C80</f>
        <v>0</v>
      </c>
      <c r="D79" s="160">
        <f>+[5]Enero!D80+[5]Febrero!D80+[5]Marzo!D79+[5]Abril!D80+[5]Mayo!D80+[5]Junio!D80+[5]Julio!D80+[5]Agosto!D80+[5]Septiembre!D79+[5]Octubre!D80+[5]Noviembre!D80+[5]Diciembre!D80</f>
        <v>5000</v>
      </c>
      <c r="E79" s="160">
        <f>+[5]Enero!E80+[5]Febrero!E80+[5]Marzo!E79+[5]Abril!E80+[5]Mayo!E80+[5]Junio!E80+[5]Julio!E80+[5]Agosto!E80+[5]Septiembre!E79+[5]Octubre!E80+[5]Noviembre!E80+[5]Diciembre!E80</f>
        <v>0</v>
      </c>
      <c r="F79" s="160">
        <f>+[5]Enero!F80+[5]Febrero!F80+[5]Marzo!F79+[5]Abril!F80+[5]Mayo!F80+[5]Junio!F80+[5]Julio!F80+[5]Agosto!F80+[5]Septiembre!F79+[5]Octubre!F80+[5]Noviembre!F80+[5]Diciembre!F80</f>
        <v>7500</v>
      </c>
      <c r="G79" s="160">
        <f>+[5]Enero!G80+[5]Febrero!G80+[5]Marzo!G79+[5]Abril!G80+[5]Mayo!G80+[5]Junio!G80+[5]Julio!G80+[5]Agosto!G80+[5]Septiembre!G79+[5]Octubre!G80+[5]Noviembre!G80+[5]Diciembre!G80</f>
        <v>22538</v>
      </c>
      <c r="H79" s="160">
        <f>+[5]Enero!H80+[5]Febrero!H80+[5]Marzo!H79+[5]Abril!H80+[5]Mayo!H80+[5]Junio!H80+[5]Julio!H80+[5]Agosto!H80+[5]Septiembre!H79+[5]Octubre!H80+[5]Noviembre!H80+[5]Diciembre!H80</f>
        <v>48400</v>
      </c>
      <c r="I79" s="160">
        <f>+[5]Enero!I80+[5]Febrero!I80+[5]Marzo!I79+[5]Abril!I80+[5]Mayo!I80+[5]Junio!I80+[5]Julio!I80+[5]Agosto!I80+[5]Septiembre!I79+[5]Octubre!I80+[5]Noviembre!I80+[5]Diciembre!I80</f>
        <v>0</v>
      </c>
      <c r="J79" s="160">
        <f t="shared" si="2"/>
        <v>103438</v>
      </c>
    </row>
    <row r="80" spans="1:10" ht="20.100000000000001" customHeight="1" x14ac:dyDescent="0.2">
      <c r="A80" s="161" t="s">
        <v>157</v>
      </c>
      <c r="B80" s="160">
        <f>+[5]Enero!B81+[5]Febrero!B81+[5]Marzo!B80+[5]Abril!B81+[5]Mayo!B81+[5]Junio!B81+[5]Julio!B81+[5]Agosto!B81+[5]Septiembre!B80+[5]Octubre!B81+[5]Noviembre!B81+[5]Diciembre!B81</f>
        <v>69</v>
      </c>
      <c r="C80" s="160">
        <f>+[5]Enero!C81+[5]Febrero!C81+[5]Marzo!C80+[5]Abril!C81+[5]Mayo!C81+[5]Junio!C81+[5]Julio!C81+[5]Agosto!C81+[5]Septiembre!C80+[5]Octubre!C81+[5]Noviembre!C81+[5]Diciembre!C81</f>
        <v>133</v>
      </c>
      <c r="D80" s="160">
        <f>+[5]Enero!D81+[5]Febrero!D81+[5]Marzo!D80+[5]Abril!D81+[5]Mayo!D81+[5]Junio!D81+[5]Julio!D81+[5]Agosto!D81+[5]Septiembre!D80+[5]Octubre!D81+[5]Noviembre!D81+[5]Diciembre!D81</f>
        <v>100</v>
      </c>
      <c r="E80" s="160">
        <f>+[5]Enero!E81+[5]Febrero!E81+[5]Marzo!E80+[5]Abril!E81+[5]Mayo!E81+[5]Junio!E81+[5]Julio!E81+[5]Agosto!E81+[5]Septiembre!E80+[5]Octubre!E81+[5]Noviembre!E81+[5]Diciembre!E81</f>
        <v>8653</v>
      </c>
      <c r="F80" s="160">
        <f>+[5]Enero!F81+[5]Febrero!F81+[5]Marzo!F80+[5]Abril!F81+[5]Mayo!F81+[5]Junio!F81+[5]Julio!F81+[5]Agosto!F81+[5]Septiembre!F80+[5]Octubre!F81+[5]Noviembre!F81+[5]Diciembre!F81</f>
        <v>1942</v>
      </c>
      <c r="G80" s="160">
        <f>+[5]Enero!G81+[5]Febrero!G81+[5]Marzo!G80+[5]Abril!G81+[5]Mayo!G81+[5]Junio!G81+[5]Julio!G81+[5]Agosto!G81+[5]Septiembre!G80+[5]Octubre!G81+[5]Noviembre!G81+[5]Diciembre!G81</f>
        <v>2195</v>
      </c>
      <c r="H80" s="160">
        <f>+[5]Enero!H81+[5]Febrero!H81+[5]Marzo!H80+[5]Abril!H81+[5]Mayo!H81+[5]Junio!H81+[5]Julio!H81+[5]Agosto!H81+[5]Septiembre!H80+[5]Octubre!H81+[5]Noviembre!H81+[5]Diciembre!H81</f>
        <v>19</v>
      </c>
      <c r="I80" s="160">
        <f>+[5]Enero!I81+[5]Febrero!I81+[5]Marzo!I80+[5]Abril!I81+[5]Mayo!I81+[5]Junio!I81+[5]Julio!I81+[5]Agosto!I81+[5]Septiembre!I80+[5]Octubre!I81+[5]Noviembre!I81+[5]Diciembre!I81</f>
        <v>45</v>
      </c>
      <c r="J80" s="160">
        <f t="shared" si="2"/>
        <v>13156</v>
      </c>
    </row>
    <row r="81" spans="1:10" ht="20.100000000000001" customHeight="1" x14ac:dyDescent="0.2">
      <c r="A81" s="161" t="s">
        <v>158</v>
      </c>
      <c r="B81" s="160">
        <f>+[5]Enero!B82+[5]Febrero!B82+[5]Marzo!B81+[5]Abril!B82+[5]Mayo!B82+[5]Junio!B82+[5]Julio!B82+[5]Agosto!B82+[5]Septiembre!B81+[5]Octubre!B82+[5]Noviembre!B82+[5]Diciembre!B82</f>
        <v>146781</v>
      </c>
      <c r="C81" s="160">
        <f>+[5]Enero!C82+[5]Febrero!C82+[5]Marzo!C81+[5]Abril!C82+[5]Mayo!C82+[5]Junio!C82+[5]Julio!C82+[5]Agosto!C82+[5]Septiembre!C81+[5]Octubre!C82+[5]Noviembre!C82+[5]Diciembre!C82</f>
        <v>4180</v>
      </c>
      <c r="D81" s="160">
        <f>+[5]Enero!D82+[5]Febrero!D82+[5]Marzo!D81+[5]Abril!D82+[5]Mayo!D82+[5]Junio!D82+[5]Julio!D82+[5]Agosto!D82+[5]Septiembre!D81+[5]Octubre!D82+[5]Noviembre!D82+[5]Diciembre!D82</f>
        <v>9857</v>
      </c>
      <c r="E81" s="160">
        <f>+[5]Enero!E82+[5]Febrero!E82+[5]Marzo!E81+[5]Abril!E82+[5]Mayo!E82+[5]Junio!E82+[5]Julio!E82+[5]Agosto!E82+[5]Septiembre!E81+[5]Octubre!E82+[5]Noviembre!E82+[5]Diciembre!E82</f>
        <v>6331</v>
      </c>
      <c r="F81" s="160">
        <f>+[5]Enero!F82+[5]Febrero!F82+[5]Marzo!F81+[5]Abril!F82+[5]Mayo!F82+[5]Junio!F82+[5]Julio!F82+[5]Agosto!F82+[5]Septiembre!F81+[5]Octubre!F82+[5]Noviembre!F82+[5]Diciembre!F82</f>
        <v>24789</v>
      </c>
      <c r="G81" s="160">
        <f>+[5]Enero!G82+[5]Febrero!G82+[5]Marzo!G81+[5]Abril!G82+[5]Mayo!G82+[5]Junio!G82+[5]Julio!G82+[5]Agosto!G82+[5]Septiembre!G81+[5]Octubre!G82+[5]Noviembre!G82+[5]Diciembre!G82</f>
        <v>41703</v>
      </c>
      <c r="H81" s="160">
        <f>+[5]Enero!H82+[5]Febrero!H82+[5]Marzo!H81+[5]Abril!H82+[5]Mayo!H82+[5]Junio!H82+[5]Julio!H82+[5]Agosto!H82+[5]Septiembre!H81+[5]Octubre!H82+[5]Noviembre!H82+[5]Diciembre!H82</f>
        <v>5959</v>
      </c>
      <c r="I81" s="160">
        <f>+[5]Enero!I82+[5]Febrero!I82+[5]Marzo!I81+[5]Abril!I82+[5]Mayo!I82+[5]Junio!I82+[5]Julio!I82+[5]Agosto!I82+[5]Septiembre!I81+[5]Octubre!I82+[5]Noviembre!I82+[5]Diciembre!I82</f>
        <v>2929</v>
      </c>
      <c r="J81" s="160">
        <f t="shared" si="2"/>
        <v>242529</v>
      </c>
    </row>
    <row r="82" spans="1:10" ht="20.100000000000001" customHeight="1" x14ac:dyDescent="0.2">
      <c r="A82" s="161" t="s">
        <v>159</v>
      </c>
      <c r="B82" s="160">
        <f>+[5]Enero!B83+[5]Febrero!B83+[5]Marzo!B82+[5]Abril!B83+[5]Mayo!B83+[5]Junio!B83+[5]Julio!B83+[5]Agosto!B83+[5]Septiembre!B82+[5]Octubre!B83+[5]Noviembre!B83+[5]Diciembre!B83</f>
        <v>4687</v>
      </c>
      <c r="C82" s="160">
        <f>+[5]Enero!C83+[5]Febrero!C83+[5]Marzo!C82+[5]Abril!C83+[5]Mayo!C83+[5]Junio!C83+[5]Julio!C83+[5]Agosto!C83+[5]Septiembre!C82+[5]Octubre!C83+[5]Noviembre!C83+[5]Diciembre!C83</f>
        <v>35213</v>
      </c>
      <c r="D82" s="160">
        <f>+[5]Enero!D83+[5]Febrero!D83+[5]Marzo!D82+[5]Abril!D83+[5]Mayo!D83+[5]Junio!D83+[5]Julio!D83+[5]Agosto!D83+[5]Septiembre!D82+[5]Octubre!D83+[5]Noviembre!D83+[5]Diciembre!D83</f>
        <v>766</v>
      </c>
      <c r="E82" s="160">
        <f>+[5]Enero!E83+[5]Febrero!E83+[5]Marzo!E82+[5]Abril!E83+[5]Mayo!E83+[5]Junio!E83+[5]Julio!E83+[5]Agosto!E83+[5]Septiembre!E82+[5]Octubre!E83+[5]Noviembre!E83+[5]Diciembre!E83</f>
        <v>1155</v>
      </c>
      <c r="F82" s="160">
        <f>+[5]Enero!F83+[5]Febrero!F83+[5]Marzo!F82+[5]Abril!F83+[5]Mayo!F83+[5]Junio!F83+[5]Julio!F83+[5]Agosto!F83+[5]Septiembre!F82+[5]Octubre!F83+[5]Noviembre!F83+[5]Diciembre!F83</f>
        <v>110618</v>
      </c>
      <c r="G82" s="160">
        <f>+[5]Enero!G83+[5]Febrero!G83+[5]Marzo!G82+[5]Abril!G83+[5]Mayo!G83+[5]Junio!G83+[5]Julio!G83+[5]Agosto!G83+[5]Septiembre!G82+[5]Octubre!G83+[5]Noviembre!G83+[5]Diciembre!G83</f>
        <v>2636</v>
      </c>
      <c r="H82" s="160">
        <f>+[5]Enero!H83+[5]Febrero!H83+[5]Marzo!H82+[5]Abril!H83+[5]Mayo!H83+[5]Junio!H83+[5]Julio!H83+[5]Agosto!H83+[5]Septiembre!H82+[5]Octubre!H83+[5]Noviembre!H83+[5]Diciembre!H83</f>
        <v>0</v>
      </c>
      <c r="I82" s="160">
        <f>+[5]Enero!I83+[5]Febrero!I83+[5]Marzo!I82+[5]Abril!I83+[5]Mayo!I83+[5]Junio!I83+[5]Julio!I83+[5]Agosto!I83+[5]Septiembre!I82+[5]Octubre!I83+[5]Noviembre!I83+[5]Diciembre!I83</f>
        <v>3131</v>
      </c>
      <c r="J82" s="160">
        <f t="shared" si="2"/>
        <v>158206</v>
      </c>
    </row>
    <row r="83" spans="1:10" ht="20.100000000000001" customHeight="1" x14ac:dyDescent="0.2">
      <c r="A83" s="161" t="s">
        <v>160</v>
      </c>
      <c r="B83" s="160">
        <f>+[5]Enero!B84+[5]Febrero!B84+[5]Marzo!B83+[5]Abril!B84+[5]Mayo!B84+[5]Junio!B84+[5]Julio!B84+[5]Agosto!B84+[5]Septiembre!B83+[5]Octubre!B84+[5]Noviembre!B84+[5]Diciembre!B84</f>
        <v>14406</v>
      </c>
      <c r="C83" s="160">
        <f>+[5]Enero!C84+[5]Febrero!C84+[5]Marzo!C83+[5]Abril!C84+[5]Mayo!C84+[5]Junio!C84+[5]Julio!C84+[5]Agosto!C84+[5]Septiembre!C83+[5]Octubre!C84+[5]Noviembre!C84+[5]Diciembre!C84</f>
        <v>13540</v>
      </c>
      <c r="D83" s="160">
        <f>+[5]Enero!D84+[5]Febrero!D84+[5]Marzo!D83+[5]Abril!D84+[5]Mayo!D84+[5]Junio!D84+[5]Julio!D84+[5]Agosto!D84+[5]Septiembre!D83+[5]Octubre!D84+[5]Noviembre!D84+[5]Diciembre!D84</f>
        <v>22100</v>
      </c>
      <c r="E83" s="160">
        <f>+[5]Enero!E84+[5]Febrero!E84+[5]Marzo!E83+[5]Abril!E84+[5]Mayo!E84+[5]Junio!E84+[5]Julio!E84+[5]Agosto!E84+[5]Septiembre!E83+[5]Octubre!E84+[5]Noviembre!E84+[5]Diciembre!E84</f>
        <v>4639</v>
      </c>
      <c r="F83" s="160">
        <f>+[5]Enero!F84+[5]Febrero!F84+[5]Marzo!F83+[5]Abril!F84+[5]Mayo!F84+[5]Junio!F84+[5]Julio!F84+[5]Agosto!F84+[5]Septiembre!F83+[5]Octubre!F84+[5]Noviembre!F84+[5]Diciembre!F84</f>
        <v>6801</v>
      </c>
      <c r="G83" s="160">
        <f>+[5]Enero!G84+[5]Febrero!G84+[5]Marzo!G83+[5]Abril!G84+[5]Mayo!G84+[5]Junio!G84+[5]Julio!G84+[5]Agosto!G84+[5]Septiembre!G83+[5]Octubre!G84+[5]Noviembre!G84+[5]Diciembre!G84</f>
        <v>16052</v>
      </c>
      <c r="H83" s="160">
        <f>+[5]Enero!H84+[5]Febrero!H84+[5]Marzo!H83+[5]Abril!H84+[5]Mayo!H84+[5]Junio!H84+[5]Julio!H84+[5]Agosto!H84+[5]Septiembre!H83+[5]Octubre!H84+[5]Noviembre!H84+[5]Diciembre!H84</f>
        <v>1471</v>
      </c>
      <c r="I83" s="160">
        <f>+[5]Enero!I84+[5]Febrero!I84+[5]Marzo!I83+[5]Abril!I84+[5]Mayo!I84+[5]Junio!I84+[5]Julio!I84+[5]Agosto!I84+[5]Septiembre!I83+[5]Octubre!I84+[5]Noviembre!I84+[5]Diciembre!I84</f>
        <v>1827</v>
      </c>
      <c r="J83" s="160">
        <f t="shared" si="2"/>
        <v>80836</v>
      </c>
    </row>
    <row r="84" spans="1:10" ht="20.100000000000001" customHeight="1" x14ac:dyDescent="0.2">
      <c r="A84" s="161" t="s">
        <v>161</v>
      </c>
      <c r="B84" s="160">
        <f>+[5]Enero!B85+[5]Febrero!B85+[5]Marzo!B84+[5]Abril!B85+[5]Mayo!B85+[5]Junio!B85+[5]Julio!B85+[5]Agosto!B85+[5]Septiembre!B84+[5]Octubre!B85+[5]Noviembre!B85+[5]Diciembre!B85</f>
        <v>751</v>
      </c>
      <c r="C84" s="160">
        <f>+[5]Enero!C85+[5]Febrero!C85+[5]Marzo!C84+[5]Abril!C85+[5]Mayo!C85+[5]Junio!C85+[5]Julio!C85+[5]Agosto!C85+[5]Septiembre!C84+[5]Octubre!C85+[5]Noviembre!C85+[5]Diciembre!C85</f>
        <v>0</v>
      </c>
      <c r="D84" s="160">
        <f>+[5]Enero!D85+[5]Febrero!D85+[5]Marzo!D84+[5]Abril!D85+[5]Mayo!D85+[5]Junio!D85+[5]Julio!D85+[5]Agosto!D85+[5]Septiembre!D84+[5]Octubre!D85+[5]Noviembre!D85+[5]Diciembre!D85</f>
        <v>5621</v>
      </c>
      <c r="E84" s="160">
        <f>+[5]Enero!E85+[5]Febrero!E85+[5]Marzo!E84+[5]Abril!E85+[5]Mayo!E85+[5]Junio!E85+[5]Julio!E85+[5]Agosto!E85+[5]Septiembre!E84+[5]Octubre!E85+[5]Noviembre!E85+[5]Diciembre!E85</f>
        <v>0</v>
      </c>
      <c r="F84" s="160">
        <f>+[5]Enero!F85+[5]Febrero!F85+[5]Marzo!F84+[5]Abril!F85+[5]Mayo!F85+[5]Junio!F85+[5]Julio!F85+[5]Agosto!F85+[5]Septiembre!F84+[5]Octubre!F85+[5]Noviembre!F85+[5]Diciembre!F85</f>
        <v>275</v>
      </c>
      <c r="G84" s="160">
        <f>+[5]Enero!G85+[5]Febrero!G85+[5]Marzo!G84+[5]Abril!G85+[5]Mayo!G85+[5]Junio!G85+[5]Julio!G85+[5]Agosto!G85+[5]Septiembre!G84+[5]Octubre!G85+[5]Noviembre!G85+[5]Diciembre!G85</f>
        <v>3851</v>
      </c>
      <c r="H84" s="160">
        <f>+[5]Enero!H85+[5]Febrero!H85+[5]Marzo!H84+[5]Abril!H85+[5]Mayo!H85+[5]Junio!H85+[5]Julio!H85+[5]Agosto!H85+[5]Septiembre!H84+[5]Octubre!H85+[5]Noviembre!H85+[5]Diciembre!H85</f>
        <v>5324</v>
      </c>
      <c r="I84" s="160">
        <f>+[5]Enero!I85+[5]Febrero!I85+[5]Marzo!I84+[5]Abril!I85+[5]Mayo!I85+[5]Junio!I85+[5]Julio!I85+[5]Agosto!I85+[5]Septiembre!I84+[5]Octubre!I85+[5]Noviembre!I85+[5]Diciembre!I85</f>
        <v>5509</v>
      </c>
      <c r="J84" s="160">
        <f t="shared" si="2"/>
        <v>21331</v>
      </c>
    </row>
    <row r="85" spans="1:10" ht="20.100000000000001" customHeight="1" x14ac:dyDescent="0.2">
      <c r="A85" s="161" t="s">
        <v>162</v>
      </c>
      <c r="B85" s="160">
        <f>+[5]Enero!B86+[5]Febrero!B86+[5]Marzo!B85+[5]Abril!B86+[5]Mayo!B86+[5]Junio!B86+[5]Julio!B86+[5]Agosto!B86+[5]Septiembre!B85+[5]Octubre!B86+[5]Noviembre!B86+[5]Diciembre!B86</f>
        <v>53691</v>
      </c>
      <c r="C85" s="160">
        <f>+[5]Enero!C86+[5]Febrero!C86+[5]Marzo!C85+[5]Abril!C86+[5]Mayo!C86+[5]Junio!C86+[5]Julio!C86+[5]Agosto!C86+[5]Septiembre!C85+[5]Octubre!C86+[5]Noviembre!C86+[5]Diciembre!C86</f>
        <v>52943</v>
      </c>
      <c r="D85" s="160">
        <f>+[5]Enero!D86+[5]Febrero!D86+[5]Marzo!D85+[5]Abril!D86+[5]Mayo!D86+[5]Junio!D86+[5]Julio!D86+[5]Agosto!D86+[5]Septiembre!D85+[5]Octubre!D86+[5]Noviembre!D86+[5]Diciembre!D86</f>
        <v>611</v>
      </c>
      <c r="E85" s="160">
        <f>+[5]Enero!E86+[5]Febrero!E86+[5]Marzo!E85+[5]Abril!E86+[5]Mayo!E86+[5]Junio!E86+[5]Julio!E86+[5]Agosto!E86+[5]Septiembre!E85+[5]Octubre!E86+[5]Noviembre!E86+[5]Diciembre!E86</f>
        <v>22632</v>
      </c>
      <c r="F85" s="160">
        <f>+[5]Enero!F86+[5]Febrero!F86+[5]Marzo!F85+[5]Abril!F86+[5]Mayo!F86+[5]Junio!F86+[5]Julio!F86+[5]Agosto!F86+[5]Septiembre!F85+[5]Octubre!F86+[5]Noviembre!F86+[5]Diciembre!F86</f>
        <v>104032</v>
      </c>
      <c r="G85" s="160">
        <f>+[5]Enero!G86+[5]Febrero!G86+[5]Marzo!G85+[5]Abril!G86+[5]Mayo!G86+[5]Junio!G86+[5]Julio!G86+[5]Agosto!G86+[5]Septiembre!G85+[5]Octubre!G86+[5]Noviembre!G86+[5]Diciembre!G86</f>
        <v>16377</v>
      </c>
      <c r="H85" s="160">
        <f>+[5]Enero!H86+[5]Febrero!H86+[5]Marzo!H85+[5]Abril!H86+[5]Mayo!H86+[5]Junio!H86+[5]Julio!H86+[5]Agosto!H86+[5]Septiembre!H85+[5]Octubre!H86+[5]Noviembre!H86+[5]Diciembre!H86</f>
        <v>272</v>
      </c>
      <c r="I85" s="160">
        <f>+[5]Enero!I86+[5]Febrero!I86+[5]Marzo!I85+[5]Abril!I86+[5]Mayo!I86+[5]Junio!I86+[5]Julio!I86+[5]Agosto!I86+[5]Septiembre!I85+[5]Octubre!I86+[5]Noviembre!I86+[5]Diciembre!I86</f>
        <v>93866</v>
      </c>
      <c r="J85" s="160">
        <f t="shared" si="2"/>
        <v>344424</v>
      </c>
    </row>
    <row r="86" spans="1:10" ht="20.100000000000001" customHeight="1" x14ac:dyDescent="0.2">
      <c r="A86" s="161" t="s">
        <v>163</v>
      </c>
      <c r="B86" s="160">
        <f>+[5]Enero!B87+[5]Febrero!B87+[5]Marzo!B86+[5]Abril!B87+[5]Mayo!B87+[5]Junio!B87+[5]Julio!B87+[5]Agosto!B87+[5]Septiembre!B86+[5]Octubre!B87+[5]Noviembre!B87+[5]Diciembre!B87</f>
        <v>1837</v>
      </c>
      <c r="C86" s="160">
        <f>+[5]Enero!C87+[5]Febrero!C87+[5]Marzo!C86+[5]Abril!C87+[5]Mayo!C87+[5]Junio!C87+[5]Julio!C87+[5]Agosto!C87+[5]Septiembre!C86+[5]Octubre!C87+[5]Noviembre!C87+[5]Diciembre!C87</f>
        <v>91984</v>
      </c>
      <c r="D86" s="160">
        <f>+[5]Enero!D87+[5]Febrero!D87+[5]Marzo!D86+[5]Abril!D87+[5]Mayo!D87+[5]Junio!D87+[5]Julio!D87+[5]Agosto!D87+[5]Septiembre!D86+[5]Octubre!D87+[5]Noviembre!D87+[5]Diciembre!D87</f>
        <v>61</v>
      </c>
      <c r="E86" s="160">
        <f>+[5]Enero!E87+[5]Febrero!E87+[5]Marzo!E86+[5]Abril!E87+[5]Mayo!E87+[5]Junio!E87+[5]Julio!E87+[5]Agosto!E87+[5]Septiembre!E86+[5]Octubre!E87+[5]Noviembre!E87+[5]Diciembre!E87</f>
        <v>484</v>
      </c>
      <c r="F86" s="160">
        <f>+[5]Enero!F87+[5]Febrero!F87+[5]Marzo!F86+[5]Abril!F87+[5]Mayo!F87+[5]Junio!F87+[5]Julio!F87+[5]Agosto!F87+[5]Septiembre!F86+[5]Octubre!F87+[5]Noviembre!F87+[5]Diciembre!F87</f>
        <v>3118</v>
      </c>
      <c r="G86" s="160">
        <f>+[5]Enero!G87+[5]Febrero!G87+[5]Marzo!G86+[5]Abril!G87+[5]Mayo!G87+[5]Junio!G87+[5]Julio!G87+[5]Agosto!G87+[5]Septiembre!G86+[5]Octubre!G87+[5]Noviembre!G87+[5]Diciembre!G87</f>
        <v>0</v>
      </c>
      <c r="H86" s="160">
        <f>+[5]Enero!H87+[5]Febrero!H87+[5]Marzo!H86+[5]Abril!H87+[5]Mayo!H87+[5]Junio!H87+[5]Julio!H87+[5]Agosto!H87+[5]Septiembre!H86+[5]Octubre!H87+[5]Noviembre!H87+[5]Diciembre!H87</f>
        <v>0</v>
      </c>
      <c r="I86" s="160">
        <f>+[5]Enero!I87+[5]Febrero!I87+[5]Marzo!I86+[5]Abril!I87+[5]Mayo!I87+[5]Junio!I87+[5]Julio!I87+[5]Agosto!I87+[5]Septiembre!I86+[5]Octubre!I87+[5]Noviembre!I87+[5]Diciembre!I87</f>
        <v>1004</v>
      </c>
      <c r="J86" s="160">
        <f t="shared" si="2"/>
        <v>98488</v>
      </c>
    </row>
    <row r="87" spans="1:10" ht="20.100000000000001" customHeight="1" x14ac:dyDescent="0.2">
      <c r="A87" s="161" t="s">
        <v>164</v>
      </c>
      <c r="B87" s="160">
        <f>+[5]Enero!B88+[5]Febrero!B88+[5]Marzo!B87+[5]Abril!B88+[5]Mayo!B88+[5]Junio!B88+[5]Julio!B88+[5]Agosto!B88+[5]Septiembre!B87+[5]Octubre!B88+[5]Noviembre!B88+[5]Diciembre!B88</f>
        <v>8711</v>
      </c>
      <c r="C87" s="160">
        <f>+[5]Enero!C88+[5]Febrero!C88+[5]Marzo!C87+[5]Abril!C88+[5]Mayo!C88+[5]Junio!C88+[5]Julio!C88+[5]Agosto!C88+[5]Septiembre!C87+[5]Octubre!C88+[5]Noviembre!C88+[5]Diciembre!C88</f>
        <v>364</v>
      </c>
      <c r="D87" s="160">
        <f>+[5]Enero!D88+[5]Febrero!D88+[5]Marzo!D87+[5]Abril!D88+[5]Mayo!D88+[5]Junio!D88+[5]Julio!D88+[5]Agosto!D88+[5]Septiembre!D87+[5]Octubre!D88+[5]Noviembre!D88+[5]Diciembre!D88</f>
        <v>52</v>
      </c>
      <c r="E87" s="160">
        <f>+[5]Enero!E88+[5]Febrero!E88+[5]Marzo!E87+[5]Abril!E88+[5]Mayo!E88+[5]Junio!E88+[5]Julio!E88+[5]Agosto!E88+[5]Septiembre!E87+[5]Octubre!E88+[5]Noviembre!E88+[5]Diciembre!E88</f>
        <v>158</v>
      </c>
      <c r="F87" s="160">
        <f>+[5]Enero!F88+[5]Febrero!F88+[5]Marzo!F87+[5]Abril!F88+[5]Mayo!F88+[5]Junio!F88+[5]Julio!F88+[5]Agosto!F88+[5]Septiembre!F87+[5]Octubre!F88+[5]Noviembre!F88+[5]Diciembre!F88</f>
        <v>4296</v>
      </c>
      <c r="G87" s="160">
        <f>+[5]Enero!G88+[5]Febrero!G88+[5]Marzo!G87+[5]Abril!G88+[5]Mayo!G88+[5]Junio!G88+[5]Julio!G88+[5]Agosto!G88+[5]Septiembre!G87+[5]Octubre!G88+[5]Noviembre!G88+[5]Diciembre!G88</f>
        <v>17404</v>
      </c>
      <c r="H87" s="160">
        <f>+[5]Enero!H88+[5]Febrero!H88+[5]Marzo!H87+[5]Abril!H88+[5]Mayo!H88+[5]Junio!H88+[5]Julio!H88+[5]Agosto!H88+[5]Septiembre!H87+[5]Octubre!H88+[5]Noviembre!H88+[5]Diciembre!H88</f>
        <v>3</v>
      </c>
      <c r="I87" s="160">
        <f>+[5]Enero!I88+[5]Febrero!I88+[5]Marzo!I87+[5]Abril!I88+[5]Mayo!I88+[5]Junio!I88+[5]Julio!I88+[5]Agosto!I88+[5]Septiembre!I87+[5]Octubre!I88+[5]Noviembre!I88+[5]Diciembre!I88</f>
        <v>1709</v>
      </c>
      <c r="J87" s="160">
        <f t="shared" si="2"/>
        <v>32697</v>
      </c>
    </row>
    <row r="88" spans="1:10" ht="20.100000000000001" customHeight="1" x14ac:dyDescent="0.2">
      <c r="A88" s="161" t="s">
        <v>165</v>
      </c>
      <c r="B88" s="160">
        <f>+[5]Enero!B89+[5]Febrero!B89+[5]Marzo!B88+[5]Abril!B89+[5]Mayo!B89+[5]Junio!B89+[5]Julio!B89+[5]Agosto!B89+[5]Septiembre!B88+[5]Octubre!B89+[5]Noviembre!B89+[5]Diciembre!B89</f>
        <v>342444</v>
      </c>
      <c r="C88" s="160">
        <f>+[5]Enero!C89+[5]Febrero!C89+[5]Marzo!C88+[5]Abril!C89+[5]Mayo!C89+[5]Junio!C89+[5]Julio!C89+[5]Agosto!C89+[5]Septiembre!C88+[5]Octubre!C89+[5]Noviembre!C89+[5]Diciembre!C89</f>
        <v>105547</v>
      </c>
      <c r="D88" s="160">
        <f>+[5]Enero!D89+[5]Febrero!D89+[5]Marzo!D88+[5]Abril!D89+[5]Mayo!D89+[5]Junio!D89+[5]Julio!D89+[5]Agosto!D89+[5]Septiembre!D88+[5]Octubre!D89+[5]Noviembre!D89+[5]Diciembre!D89</f>
        <v>1551204</v>
      </c>
      <c r="E88" s="160">
        <f>+[5]Enero!E89+[5]Febrero!E89+[5]Marzo!E88+[5]Abril!E89+[5]Mayo!E89+[5]Junio!E89+[5]Julio!E89+[5]Agosto!E89+[5]Septiembre!E88+[5]Octubre!E89+[5]Noviembre!E89+[5]Diciembre!E89</f>
        <v>50898</v>
      </c>
      <c r="F88" s="160">
        <f>+[5]Enero!F89+[5]Febrero!F89+[5]Marzo!F88+[5]Abril!F89+[5]Mayo!F89+[5]Junio!F89+[5]Julio!F89+[5]Agosto!F89+[5]Septiembre!F88+[5]Octubre!F89+[5]Noviembre!F89+[5]Diciembre!F89</f>
        <v>288382</v>
      </c>
      <c r="G88" s="160">
        <f>+[5]Enero!G89+[5]Febrero!G89+[5]Marzo!G88+[5]Abril!G89+[5]Mayo!G89+[5]Junio!G89+[5]Julio!G89+[5]Agosto!G89+[5]Septiembre!G88+[5]Octubre!G89+[5]Noviembre!G89+[5]Diciembre!G89</f>
        <v>841515</v>
      </c>
      <c r="H88" s="160">
        <f>+[5]Enero!H89+[5]Febrero!H89+[5]Marzo!H88+[5]Abril!H89+[5]Mayo!H89+[5]Junio!H89+[5]Julio!H89+[5]Agosto!H89+[5]Septiembre!H88+[5]Octubre!H89+[5]Noviembre!H89+[5]Diciembre!H89</f>
        <v>202097</v>
      </c>
      <c r="I88" s="160">
        <f>+[5]Enero!I89+[5]Febrero!I89+[5]Marzo!I88+[5]Abril!I89+[5]Mayo!I89+[5]Junio!I89+[5]Julio!I89+[5]Agosto!I89+[5]Septiembre!I88+[5]Octubre!I89+[5]Noviembre!I89+[5]Diciembre!I89</f>
        <v>4778</v>
      </c>
      <c r="J88" s="160">
        <f t="shared" si="2"/>
        <v>3386865</v>
      </c>
    </row>
    <row r="89" spans="1:10" ht="20.100000000000001" customHeight="1" thickBot="1" x14ac:dyDescent="0.25">
      <c r="A89" s="161" t="s">
        <v>166</v>
      </c>
      <c r="B89" s="160">
        <f>+[5]Enero!B90+[5]Febrero!B90+[5]Marzo!B89+[5]Abril!B90+[5]Mayo!B90+[5]Junio!B90+[5]Julio!B90+[5]Agosto!B90+[5]Septiembre!B89+[5]Octubre!B90+[5]Noviembre!B90+[5]Diciembre!B90</f>
        <v>1623721</v>
      </c>
      <c r="C89" s="160">
        <f>+[5]Enero!C90+[5]Febrero!C90+[5]Marzo!C89+[5]Abril!C90+[5]Mayo!C90+[5]Junio!C90+[5]Julio!C90+[5]Agosto!C90+[5]Septiembre!C89+[5]Octubre!C90+[5]Noviembre!C90+[5]Diciembre!C90</f>
        <v>1861910</v>
      </c>
      <c r="D89" s="160">
        <f>+[5]Enero!D90+[5]Febrero!D90+[5]Marzo!D89+[5]Abril!D90+[5]Mayo!D90+[5]Junio!D90+[5]Julio!D90+[5]Agosto!D90+[5]Septiembre!D89+[5]Octubre!D90+[5]Noviembre!D90+[5]Diciembre!D90</f>
        <v>151421</v>
      </c>
      <c r="E89" s="160">
        <f>+[5]Enero!E90+[5]Febrero!E90+[5]Marzo!E89+[5]Abril!E90+[5]Mayo!E90+[5]Junio!E90+[5]Julio!E90+[5]Agosto!E90+[5]Septiembre!E89+[5]Octubre!E90+[5]Noviembre!E90+[5]Diciembre!E90</f>
        <v>1971158</v>
      </c>
      <c r="F89" s="160">
        <f>+[5]Enero!F90+[5]Febrero!F90+[5]Marzo!F89+[5]Abril!F90+[5]Mayo!F90+[5]Junio!F90+[5]Julio!F90+[5]Agosto!F90+[5]Septiembre!F89+[5]Octubre!F90+[5]Noviembre!F90+[5]Diciembre!F90</f>
        <v>434665</v>
      </c>
      <c r="G89" s="160">
        <f>+[5]Enero!G90+[5]Febrero!G90+[5]Marzo!G89+[5]Abril!G90+[5]Mayo!G90+[5]Junio!G90+[5]Julio!G90+[5]Agosto!G90+[5]Septiembre!G89+[5]Octubre!G90+[5]Noviembre!G90+[5]Diciembre!G90</f>
        <v>1236889</v>
      </c>
      <c r="H89" s="160">
        <f>+[5]Enero!H90+[5]Febrero!H90+[5]Marzo!H89+[5]Abril!H90+[5]Mayo!H90+[5]Junio!H90+[5]Julio!H90+[5]Agosto!H90+[5]Septiembre!H89+[5]Octubre!H90+[5]Noviembre!H90+[5]Diciembre!H90</f>
        <v>293528</v>
      </c>
      <c r="I89" s="160">
        <f>+[5]Enero!I90+[5]Febrero!I90+[5]Marzo!I89+[5]Abril!I90+[5]Mayo!I90+[5]Junio!I90+[5]Julio!I90+[5]Agosto!I90+[5]Septiembre!I89+[5]Octubre!I90+[5]Noviembre!I90+[5]Diciembre!I90</f>
        <v>26758</v>
      </c>
      <c r="J89" s="160">
        <f t="shared" si="2"/>
        <v>7600050</v>
      </c>
    </row>
    <row r="90" spans="1:10" ht="14.25" customHeight="1" thickBot="1" x14ac:dyDescent="0.25">
      <c r="A90" s="166" t="s">
        <v>10</v>
      </c>
      <c r="B90" s="167">
        <f t="shared" ref="B90:J90" si="3">SUM(B56:B89)</f>
        <v>2493989</v>
      </c>
      <c r="C90" s="167">
        <f t="shared" si="3"/>
        <v>4239258</v>
      </c>
      <c r="D90" s="167">
        <f t="shared" si="3"/>
        <v>2593907</v>
      </c>
      <c r="E90" s="167">
        <f t="shared" si="3"/>
        <v>2688355</v>
      </c>
      <c r="F90" s="167">
        <f t="shared" si="3"/>
        <v>1403792</v>
      </c>
      <c r="G90" s="167">
        <f t="shared" si="3"/>
        <v>2746919</v>
      </c>
      <c r="H90" s="167">
        <f t="shared" si="3"/>
        <v>1409997</v>
      </c>
      <c r="I90" s="167">
        <f t="shared" si="3"/>
        <v>672443</v>
      </c>
      <c r="J90" s="167">
        <f t="shared" si="3"/>
        <v>18248660</v>
      </c>
    </row>
    <row r="91" spans="1:10" x14ac:dyDescent="0.2">
      <c r="A91" s="185" t="s">
        <v>167</v>
      </c>
      <c r="B91" s="186"/>
      <c r="C91" s="186"/>
      <c r="D91" s="186"/>
      <c r="E91" s="186"/>
      <c r="F91" s="156"/>
      <c r="G91" s="156"/>
      <c r="H91" s="156"/>
      <c r="I91" s="156"/>
      <c r="J91" s="156"/>
    </row>
    <row r="92" spans="1:10" x14ac:dyDescent="0.2">
      <c r="A92" s="187"/>
      <c r="B92" s="186"/>
      <c r="C92" s="186"/>
      <c r="D92" s="186"/>
      <c r="E92" s="186"/>
      <c r="F92" s="156"/>
      <c r="G92" s="156"/>
      <c r="H92" s="156"/>
      <c r="I92" s="156"/>
      <c r="J92" s="156"/>
    </row>
    <row r="93" spans="1:10" x14ac:dyDescent="0.2">
      <c r="A93" s="85"/>
      <c r="B93" s="156"/>
      <c r="C93" s="156"/>
      <c r="D93" s="156"/>
      <c r="E93" s="156"/>
      <c r="F93" s="156"/>
      <c r="G93" s="156"/>
      <c r="H93" s="156"/>
      <c r="I93" s="156"/>
      <c r="J93" s="156"/>
    </row>
    <row r="94" spans="1:10" x14ac:dyDescent="0.2">
      <c r="A94" s="156"/>
      <c r="B94" s="156"/>
      <c r="C94" s="156"/>
      <c r="D94" s="156"/>
      <c r="E94" s="156"/>
      <c r="F94" s="156"/>
      <c r="G94" s="156"/>
      <c r="H94" s="156"/>
      <c r="I94" s="156"/>
      <c r="J94" s="156"/>
    </row>
    <row r="95" spans="1:10" x14ac:dyDescent="0.2">
      <c r="A95" s="156"/>
      <c r="B95" s="156"/>
      <c r="C95" s="156"/>
      <c r="D95" s="156"/>
      <c r="E95" s="156"/>
      <c r="F95" s="156"/>
      <c r="G95" s="156"/>
      <c r="H95" s="156"/>
      <c r="I95" s="156"/>
      <c r="J95" s="156"/>
    </row>
    <row r="96" spans="1:10" x14ac:dyDescent="0.2">
      <c r="A96" s="156"/>
      <c r="B96" s="156"/>
      <c r="C96" s="156"/>
      <c r="D96" s="156"/>
      <c r="E96" s="156"/>
      <c r="F96" s="156"/>
      <c r="G96" s="156"/>
      <c r="H96" s="156"/>
      <c r="I96" s="156"/>
      <c r="J96" s="156"/>
    </row>
    <row r="97" spans="1:12" ht="15.75" x14ac:dyDescent="0.25">
      <c r="A97" s="240" t="s">
        <v>241</v>
      </c>
      <c r="B97" s="240"/>
      <c r="C97" s="240"/>
      <c r="D97" s="240"/>
      <c r="E97" s="240"/>
      <c r="F97" s="240"/>
      <c r="G97" s="240"/>
      <c r="H97" s="240"/>
      <c r="I97" s="240"/>
      <c r="J97" s="240"/>
    </row>
    <row r="98" spans="1:12" ht="15.75" x14ac:dyDescent="0.25">
      <c r="A98" s="240" t="s">
        <v>170</v>
      </c>
      <c r="B98" s="240"/>
      <c r="C98" s="240"/>
      <c r="D98" s="240"/>
      <c r="E98" s="240"/>
      <c r="F98" s="240"/>
      <c r="G98" s="240"/>
      <c r="H98" s="240"/>
      <c r="I98" s="240"/>
      <c r="J98" s="240"/>
    </row>
    <row r="99" spans="1:12" ht="13.5" thickBot="1" x14ac:dyDescent="0.25">
      <c r="A99" s="156"/>
      <c r="B99" s="156"/>
      <c r="C99" s="156"/>
      <c r="D99" s="156"/>
      <c r="E99" s="156"/>
      <c r="F99" s="156"/>
      <c r="G99" s="156"/>
      <c r="H99" s="156"/>
      <c r="I99" s="156"/>
      <c r="J99" s="156"/>
    </row>
    <row r="100" spans="1:12" ht="13.5" thickBot="1" x14ac:dyDescent="0.25">
      <c r="A100" s="119" t="s">
        <v>1</v>
      </c>
      <c r="B100" s="120" t="s">
        <v>2</v>
      </c>
      <c r="C100" s="121" t="s">
        <v>3</v>
      </c>
      <c r="D100" s="120" t="s">
        <v>4</v>
      </c>
      <c r="E100" s="121" t="s">
        <v>5</v>
      </c>
      <c r="F100" s="120" t="s">
        <v>6</v>
      </c>
      <c r="G100" s="121" t="s">
        <v>7</v>
      </c>
      <c r="H100" s="120" t="s">
        <v>8</v>
      </c>
      <c r="I100" s="121" t="s">
        <v>9</v>
      </c>
      <c r="J100" s="120" t="s">
        <v>10</v>
      </c>
    </row>
    <row r="101" spans="1:12" ht="20.100000000000001" customHeight="1" x14ac:dyDescent="0.2">
      <c r="A101" s="174" t="s">
        <v>133</v>
      </c>
      <c r="B101" s="175">
        <f>+[5]Enero!B107+[5]Febrero!B107+[5]Marzo!B107+[5]Abril!B107+[5]Mayo!B107+[5]Junio!B107+[5]Julio!B107+[5]Agosto!B107+[5]Septiembre!B105+[5]Octubre!B107+[5]Noviembre!B107+[5]Diciembre!B107</f>
        <v>195748</v>
      </c>
      <c r="C101" s="175">
        <f>+[5]Enero!C107+[5]Febrero!C107+[5]Marzo!C107+[5]Abril!C107+[5]Mayo!C107+[5]Junio!C107+[5]Julio!C107+[5]Agosto!C107+[5]Septiembre!C105+[5]Octubre!C107+[5]Noviembre!C107+[5]Diciembre!C107</f>
        <v>2829615</v>
      </c>
      <c r="D101" s="175">
        <f>+[5]Enero!D107+[5]Febrero!D107+[5]Marzo!D107+[5]Abril!D107+[5]Mayo!D107+[5]Junio!D107+[5]Julio!D107+[5]Agosto!D107+[5]Septiembre!D105+[5]Octubre!D107+[5]Noviembre!D107+[5]Diciembre!D107</f>
        <v>3790325</v>
      </c>
      <c r="E101" s="175">
        <f>+[5]Enero!E107+[5]Febrero!E107+[5]Marzo!E107+[5]Abril!E107+[5]Mayo!E107+[5]Junio!E107+[5]Julio!E107+[5]Agosto!E107+[5]Septiembre!E105+[5]Octubre!E107+[5]Noviembre!E107+[5]Diciembre!E107</f>
        <v>1531099</v>
      </c>
      <c r="F101" s="175">
        <f>+[5]Enero!F107+[5]Febrero!F107+[5]Marzo!F107+[5]Abril!F107+[5]Mayo!F107+[5]Junio!F107+[5]Julio!F107+[5]Agosto!F107+[5]Septiembre!F105+[5]Octubre!F107+[5]Noviembre!F107+[5]Diciembre!F107</f>
        <v>192819</v>
      </c>
      <c r="G101" s="175">
        <f>+[5]Enero!G107+[5]Febrero!G107+[5]Marzo!G107+[5]Abril!G107+[5]Mayo!G107+[5]Junio!G107+[5]Julio!G107+[5]Agosto!G107+[5]Septiembre!G105+[5]Octubre!G107+[5]Noviembre!G107+[5]Diciembre!G107</f>
        <v>0</v>
      </c>
      <c r="H101" s="175">
        <f>+[5]Enero!H107+[5]Febrero!H107+[5]Marzo!H107+[5]Abril!H107+[5]Mayo!H107+[5]Junio!H107+[5]Julio!H107+[5]Agosto!H107+[5]Septiembre!H105+[5]Octubre!H107+[5]Noviembre!H107+[5]Diciembre!H107</f>
        <v>591381</v>
      </c>
      <c r="I101" s="175">
        <f>+[5]Enero!I107+[5]Febrero!I107+[5]Marzo!I107+[5]Abril!I107+[5]Mayo!I107+[5]Junio!I107+[5]Julio!I107+[5]Agosto!I107+[5]Septiembre!I105+[5]Octubre!I107+[5]Noviembre!I107+[5]Diciembre!I107</f>
        <v>110931</v>
      </c>
      <c r="J101" s="175">
        <f>SUM(B101:I101)</f>
        <v>9241918</v>
      </c>
    </row>
    <row r="102" spans="1:12" ht="20.100000000000001" customHeight="1" x14ac:dyDescent="0.2">
      <c r="A102" s="161" t="s">
        <v>134</v>
      </c>
      <c r="B102" s="160">
        <f>+[5]Enero!B108+[5]Febrero!B108+[5]Marzo!B108+[5]Abril!B108+[5]Mayo!B108+[5]Junio!B108+[5]Julio!B108+[5]Agosto!B108+[5]Septiembre!B106+[5]Octubre!B108+[5]Noviembre!B108+[5]Diciembre!B108</f>
        <v>112096</v>
      </c>
      <c r="C102" s="160">
        <f>+[5]Enero!C108+[5]Febrero!C108+[5]Marzo!C108+[5]Abril!C108+[5]Mayo!C108+[5]Junio!C108+[5]Julio!C108+[5]Agosto!C108+[5]Septiembre!C106+[5]Octubre!C108+[5]Noviembre!C108+[5]Diciembre!C108</f>
        <v>38526</v>
      </c>
      <c r="D102" s="160">
        <f>+[5]Enero!D108+[5]Febrero!D108+[5]Marzo!D108+[5]Abril!D108+[5]Mayo!D108+[5]Junio!D108+[5]Julio!D108+[5]Agosto!D108+[5]Septiembre!D106+[5]Octubre!D108+[5]Noviembre!D108+[5]Diciembre!D108</f>
        <v>38903</v>
      </c>
      <c r="E102" s="160">
        <f>+[5]Enero!E108+[5]Febrero!E108+[5]Marzo!E108+[5]Abril!E108+[5]Mayo!E108+[5]Junio!E108+[5]Julio!E108+[5]Agosto!E108+[5]Septiembre!E106+[5]Octubre!E108+[5]Noviembre!E108+[5]Diciembre!E108</f>
        <v>54713</v>
      </c>
      <c r="F102" s="160">
        <f>+[5]Enero!F108+[5]Febrero!F108+[5]Marzo!F108+[5]Abril!F108+[5]Mayo!F108+[5]Junio!F108+[5]Julio!F108+[5]Agosto!F108+[5]Septiembre!F106+[5]Octubre!F108+[5]Noviembre!F108+[5]Diciembre!F108</f>
        <v>87096</v>
      </c>
      <c r="G102" s="160">
        <f>+[5]Enero!G108+[5]Febrero!G108+[5]Marzo!G108+[5]Abril!G108+[5]Mayo!G108+[5]Junio!G108+[5]Julio!G108+[5]Agosto!G108+[5]Septiembre!G106+[5]Octubre!G108+[5]Noviembre!G108+[5]Diciembre!G108</f>
        <v>96131</v>
      </c>
      <c r="H102" s="160">
        <f>+[5]Enero!H108+[5]Febrero!H108+[5]Marzo!H108+[5]Abril!H108+[5]Mayo!H108+[5]Junio!H108+[5]Julio!H108+[5]Agosto!H108+[5]Septiembre!H106+[5]Octubre!H108+[5]Noviembre!H108+[5]Diciembre!H108</f>
        <v>301044</v>
      </c>
      <c r="I102" s="160">
        <f>+[5]Enero!I108+[5]Febrero!I108+[5]Marzo!I108+[5]Abril!I108+[5]Mayo!I108+[5]Junio!I108+[5]Julio!I108+[5]Agosto!I108+[5]Septiembre!I106+[5]Octubre!I108+[5]Noviembre!I108+[5]Diciembre!I108</f>
        <v>46838</v>
      </c>
      <c r="J102" s="160">
        <f t="shared" ref="J102:J134" si="4">SUM(B102:I102)</f>
        <v>775347</v>
      </c>
    </row>
    <row r="103" spans="1:12" ht="20.100000000000001" customHeight="1" x14ac:dyDescent="0.2">
      <c r="A103" s="161" t="s">
        <v>135</v>
      </c>
      <c r="B103" s="160">
        <f>+[5]Enero!B109+[5]Febrero!B109+[5]Marzo!B109+[5]Abril!B109+[5]Mayo!B109+[5]Junio!B109+[5]Julio!B109+[5]Agosto!B109+[5]Septiembre!B107+[5]Octubre!B109+[5]Noviembre!B109+[5]Diciembre!B109</f>
        <v>5847</v>
      </c>
      <c r="C103" s="160">
        <f>+[5]Enero!C109+[5]Febrero!C109+[5]Marzo!C109+[5]Abril!C109+[5]Mayo!C109+[5]Junio!C109+[5]Julio!C109+[5]Agosto!C109+[5]Septiembre!C107+[5]Octubre!C109+[5]Noviembre!C109+[5]Diciembre!C109</f>
        <v>0</v>
      </c>
      <c r="D103" s="160">
        <f>+[5]Enero!D109+[5]Febrero!D109+[5]Marzo!D109+[5]Abril!D109+[5]Mayo!D109+[5]Junio!D109+[5]Julio!D109+[5]Agosto!D109+[5]Septiembre!D107+[5]Octubre!D109+[5]Noviembre!D109+[5]Diciembre!D109</f>
        <v>5760</v>
      </c>
      <c r="E103" s="160">
        <f>+[5]Enero!E109+[5]Febrero!E109+[5]Marzo!E109+[5]Abril!E109+[5]Mayo!E109+[5]Junio!E109+[5]Julio!E109+[5]Agosto!E109+[5]Septiembre!E107+[5]Octubre!E109+[5]Noviembre!E109+[5]Diciembre!E109</f>
        <v>0</v>
      </c>
      <c r="F103" s="160">
        <f>+[5]Enero!F109+[5]Febrero!F109+[5]Marzo!F109+[5]Abril!F109+[5]Mayo!F109+[5]Junio!F109+[5]Julio!F109+[5]Agosto!F109+[5]Septiembre!F107+[5]Octubre!F109+[5]Noviembre!F109+[5]Diciembre!F109</f>
        <v>0</v>
      </c>
      <c r="G103" s="160">
        <f>+[5]Enero!G109+[5]Febrero!G109+[5]Marzo!G109+[5]Abril!G109+[5]Mayo!G109+[5]Junio!G109+[5]Julio!G109+[5]Agosto!G109+[5]Septiembre!G107+[5]Octubre!G109+[5]Noviembre!G109+[5]Diciembre!G109</f>
        <v>21243</v>
      </c>
      <c r="H103" s="160">
        <f>+[5]Enero!H109+[5]Febrero!H109+[5]Marzo!H109+[5]Abril!H109+[5]Mayo!H109+[5]Junio!H109+[5]Julio!H109+[5]Agosto!H109+[5]Septiembre!H107+[5]Octubre!H109+[5]Noviembre!H109+[5]Diciembre!H109</f>
        <v>9071</v>
      </c>
      <c r="I103" s="160">
        <f>+[5]Enero!I109+[5]Febrero!I109+[5]Marzo!I109+[5]Abril!I109+[5]Mayo!I109+[5]Junio!I109+[5]Julio!I109+[5]Agosto!I109+[5]Septiembre!I107+[5]Octubre!I109+[5]Noviembre!I109+[5]Diciembre!I109</f>
        <v>0</v>
      </c>
      <c r="J103" s="160">
        <f t="shared" si="4"/>
        <v>41921</v>
      </c>
      <c r="L103" s="129"/>
    </row>
    <row r="104" spans="1:12" ht="20.100000000000001" customHeight="1" x14ac:dyDescent="0.2">
      <c r="A104" s="161" t="s">
        <v>136</v>
      </c>
      <c r="B104" s="160">
        <f>+[5]Enero!B110+[5]Febrero!B110+[5]Marzo!B110+[5]Abril!B110+[5]Mayo!B110+[5]Junio!B110+[5]Julio!B110+[5]Agosto!B110+[5]Septiembre!B108+[5]Octubre!B110+[5]Noviembre!B110+[5]Diciembre!B110</f>
        <v>3586</v>
      </c>
      <c r="C104" s="160">
        <f>+[5]Enero!C110+[5]Febrero!C110+[5]Marzo!C110+[5]Abril!C110+[5]Mayo!C110+[5]Junio!C110+[5]Julio!C110+[5]Agosto!C110+[5]Septiembre!C108+[5]Octubre!C110+[5]Noviembre!C110+[5]Diciembre!C110</f>
        <v>63444</v>
      </c>
      <c r="D104" s="160">
        <f>+[5]Enero!D110+[5]Febrero!D110+[5]Marzo!D110+[5]Abril!D110+[5]Mayo!D110+[5]Junio!D110+[5]Julio!D110+[5]Agosto!D110+[5]Septiembre!D108+[5]Octubre!D110+[5]Noviembre!D110+[5]Diciembre!D110</f>
        <v>989</v>
      </c>
      <c r="E104" s="160">
        <f>+[5]Enero!E110+[5]Febrero!E110+[5]Marzo!E110+[5]Abril!E110+[5]Mayo!E110+[5]Junio!E110+[5]Julio!E110+[5]Agosto!E110+[5]Septiembre!E108+[5]Octubre!E110+[5]Noviembre!E110+[5]Diciembre!E110</f>
        <v>2220</v>
      </c>
      <c r="F104" s="160">
        <f>+[5]Enero!F110+[5]Febrero!F110+[5]Marzo!F110+[5]Abril!F110+[5]Mayo!F110+[5]Junio!F110+[5]Julio!F110+[5]Agosto!F110+[5]Septiembre!F108+[5]Octubre!F110+[5]Noviembre!F110+[5]Diciembre!F110</f>
        <v>11918</v>
      </c>
      <c r="G104" s="160">
        <f>+[5]Enero!G110+[5]Febrero!G110+[5]Marzo!G110+[5]Abril!G110+[5]Mayo!G110+[5]Junio!G110+[5]Julio!G110+[5]Agosto!G110+[5]Septiembre!G108+[5]Octubre!G110+[5]Noviembre!G110+[5]Diciembre!G110</f>
        <v>24425</v>
      </c>
      <c r="H104" s="160">
        <f>+[5]Enero!H110+[5]Febrero!H110+[5]Marzo!H110+[5]Abril!H110+[5]Mayo!H110+[5]Junio!H110+[5]Julio!H110+[5]Agosto!H110+[5]Septiembre!H108+[5]Octubre!H110+[5]Noviembre!H110+[5]Diciembre!H110</f>
        <v>1121</v>
      </c>
      <c r="I104" s="160">
        <f>+[5]Enero!I110+[5]Febrero!I110+[5]Marzo!I110+[5]Abril!I110+[5]Mayo!I110+[5]Junio!I110+[5]Julio!I110+[5]Agosto!I110+[5]Septiembre!I108+[5]Octubre!I110+[5]Noviembre!I110+[5]Diciembre!I110</f>
        <v>27217</v>
      </c>
      <c r="J104" s="160">
        <f t="shared" si="4"/>
        <v>134920</v>
      </c>
      <c r="L104" s="122"/>
    </row>
    <row r="105" spans="1:12" ht="20.100000000000001" customHeight="1" x14ac:dyDescent="0.2">
      <c r="A105" s="161" t="s">
        <v>137</v>
      </c>
      <c r="B105" s="160">
        <f>+[5]Enero!B111+[5]Febrero!B111+[5]Marzo!B111+[5]Abril!B111+[5]Mayo!B111+[5]Junio!B111+[5]Julio!B111+[5]Agosto!B111+[5]Septiembre!B109+[5]Octubre!B111+[5]Noviembre!B111+[5]Diciembre!B111</f>
        <v>144</v>
      </c>
      <c r="C105" s="160">
        <f>+[5]Enero!C111+[5]Febrero!C111+[5]Marzo!C111+[5]Abril!C111+[5]Mayo!C111+[5]Junio!C111+[5]Julio!C111+[5]Agosto!C111+[5]Septiembre!C109+[5]Octubre!C111+[5]Noviembre!C111+[5]Diciembre!C111</f>
        <v>993</v>
      </c>
      <c r="D105" s="160">
        <f>+[5]Enero!D111+[5]Febrero!D111+[5]Marzo!D111+[5]Abril!D111+[5]Mayo!D111+[5]Junio!D111+[5]Julio!D111+[5]Agosto!D111+[5]Septiembre!D109+[5]Octubre!D111+[5]Noviembre!D111+[5]Diciembre!D111</f>
        <v>11704</v>
      </c>
      <c r="E105" s="160">
        <f>+[5]Enero!E111+[5]Febrero!E111+[5]Marzo!E111+[5]Abril!E111+[5]Mayo!E111+[5]Junio!E111+[5]Julio!E111+[5]Agosto!E111+[5]Septiembre!E109+[5]Octubre!E111+[5]Noviembre!E111+[5]Diciembre!E111</f>
        <v>2</v>
      </c>
      <c r="F105" s="160">
        <f>+[5]Enero!F111+[5]Febrero!F111+[5]Marzo!F111+[5]Abril!F111+[5]Mayo!F111+[5]Junio!F111+[5]Julio!F111+[5]Agosto!F111+[5]Septiembre!F109+[5]Octubre!F111+[5]Noviembre!F111+[5]Diciembre!F111</f>
        <v>426</v>
      </c>
      <c r="G105" s="160">
        <f>+[5]Enero!G111+[5]Febrero!G111+[5]Marzo!G111+[5]Abril!G111+[5]Mayo!G111+[5]Junio!G111+[5]Julio!G111+[5]Agosto!G111+[5]Septiembre!G109+[5]Octubre!G111+[5]Noviembre!G111+[5]Diciembre!G111</f>
        <v>47</v>
      </c>
      <c r="H105" s="160">
        <f>+[5]Enero!H111+[5]Febrero!H111+[5]Marzo!H111+[5]Abril!H111+[5]Mayo!H111+[5]Junio!H111+[5]Julio!H111+[5]Agosto!H111+[5]Septiembre!H109+[5]Octubre!H111+[5]Noviembre!H111+[5]Diciembre!H111</f>
        <v>48663</v>
      </c>
      <c r="I105" s="160">
        <f>+[5]Enero!I111+[5]Febrero!I111+[5]Marzo!I111+[5]Abril!I111+[5]Mayo!I111+[5]Junio!I111+[5]Julio!I111+[5]Agosto!I111+[5]Septiembre!I109+[5]Octubre!I111+[5]Noviembre!I111+[5]Diciembre!I111</f>
        <v>3074</v>
      </c>
      <c r="J105" s="160">
        <f t="shared" si="4"/>
        <v>65053</v>
      </c>
      <c r="L105" s="177"/>
    </row>
    <row r="106" spans="1:12" ht="20.100000000000001" customHeight="1" x14ac:dyDescent="0.2">
      <c r="A106" s="161" t="s">
        <v>138</v>
      </c>
      <c r="B106" s="160">
        <f>+[5]Enero!B112+[5]Febrero!B112+[5]Marzo!B112+[5]Abril!B112+[5]Mayo!B112+[5]Junio!B112+[5]Julio!B112+[5]Agosto!B112+[5]Septiembre!B110+[5]Octubre!B112+[5]Noviembre!B112+[5]Diciembre!B112</f>
        <v>14577</v>
      </c>
      <c r="C106" s="160">
        <f>+[5]Enero!C112+[5]Febrero!C112+[5]Marzo!C112+[5]Abril!C112+[5]Mayo!C112+[5]Junio!C112+[5]Julio!C112+[5]Agosto!C112+[5]Septiembre!C110+[5]Octubre!C112+[5]Noviembre!C112+[5]Diciembre!C112</f>
        <v>3942</v>
      </c>
      <c r="D106" s="160">
        <f>+[5]Enero!D112+[5]Febrero!D112+[5]Marzo!D112+[5]Abril!D112+[5]Mayo!D112+[5]Junio!D112+[5]Julio!D112+[5]Agosto!D112+[5]Septiembre!D110+[5]Octubre!D112+[5]Noviembre!D112+[5]Diciembre!D112</f>
        <v>7367</v>
      </c>
      <c r="E106" s="160">
        <f>+[5]Enero!E112+[5]Febrero!E112+[5]Marzo!E112+[5]Abril!E112+[5]Mayo!E112+[5]Junio!E112+[5]Julio!E112+[5]Agosto!E112+[5]Septiembre!E110+[5]Octubre!E112+[5]Noviembre!E112+[5]Diciembre!E112</f>
        <v>19379</v>
      </c>
      <c r="F106" s="160">
        <f>+[5]Enero!F112+[5]Febrero!F112+[5]Marzo!F112+[5]Abril!F112+[5]Mayo!F112+[5]Junio!F112+[5]Julio!F112+[5]Agosto!F112+[5]Septiembre!F110+[5]Octubre!F112+[5]Noviembre!F112+[5]Diciembre!F112</f>
        <v>14798</v>
      </c>
      <c r="G106" s="160">
        <f>+[5]Enero!G112+[5]Febrero!G112+[5]Marzo!G112+[5]Abril!G112+[5]Mayo!G112+[5]Junio!G112+[5]Julio!G112+[5]Agosto!G112+[5]Septiembre!G110+[5]Octubre!G112+[5]Noviembre!G112+[5]Diciembre!G112</f>
        <v>12269</v>
      </c>
      <c r="H106" s="160">
        <f>+[5]Enero!H112+[5]Febrero!H112+[5]Marzo!H112+[5]Abril!H112+[5]Mayo!H112+[5]Junio!H112+[5]Julio!H112+[5]Agosto!H112+[5]Septiembre!H110+[5]Octubre!H112+[5]Noviembre!H112+[5]Diciembre!H112</f>
        <v>253531</v>
      </c>
      <c r="I106" s="160">
        <f>+[5]Enero!I112+[5]Febrero!I112+[5]Marzo!I112+[5]Abril!I112+[5]Mayo!I112+[5]Junio!I112+[5]Julio!I112+[5]Agosto!I112+[5]Septiembre!I110+[5]Octubre!I112+[5]Noviembre!I112+[5]Diciembre!I112</f>
        <v>27660</v>
      </c>
      <c r="J106" s="160">
        <f t="shared" si="4"/>
        <v>353523</v>
      </c>
    </row>
    <row r="107" spans="1:12" ht="20.100000000000001" customHeight="1" x14ac:dyDescent="0.2">
      <c r="A107" s="161" t="s">
        <v>139</v>
      </c>
      <c r="B107" s="160">
        <f>+[5]Enero!B113+[5]Febrero!B113+[5]Marzo!B113+[5]Abril!B113+[5]Mayo!B113+[5]Junio!B113+[5]Julio!B113+[5]Agosto!B113+[5]Septiembre!B111+[5]Octubre!B113+[5]Noviembre!B113+[5]Diciembre!B113</f>
        <v>3910</v>
      </c>
      <c r="C107" s="160">
        <f>+[5]Enero!C113+[5]Febrero!C113+[5]Marzo!C113+[5]Abril!C113+[5]Mayo!C113+[5]Junio!C113+[5]Julio!C113+[5]Agosto!C113+[5]Septiembre!C111+[5]Octubre!C113+[5]Noviembre!C113+[5]Diciembre!C113</f>
        <v>4357</v>
      </c>
      <c r="D107" s="160">
        <f>+[5]Enero!D113+[5]Febrero!D113+[5]Marzo!D113+[5]Abril!D113+[5]Mayo!D113+[5]Junio!D113+[5]Julio!D113+[5]Agosto!D113+[5]Septiembre!D111+[5]Octubre!D113+[5]Noviembre!D113+[5]Diciembre!D113</f>
        <v>3907</v>
      </c>
      <c r="E107" s="160">
        <f>+[5]Enero!E113+[5]Febrero!E113+[5]Marzo!E113+[5]Abril!E113+[5]Mayo!E113+[5]Junio!E113+[5]Julio!E113+[5]Agosto!E113+[5]Septiembre!E111+[5]Octubre!E113+[5]Noviembre!E113+[5]Diciembre!E113</f>
        <v>951</v>
      </c>
      <c r="F107" s="160">
        <f>+[5]Enero!F113+[5]Febrero!F113+[5]Marzo!F113+[5]Abril!F113+[5]Mayo!F113+[5]Junio!F113+[5]Julio!F113+[5]Agosto!F113+[5]Septiembre!F111+[5]Octubre!F113+[5]Noviembre!F113+[5]Diciembre!F113</f>
        <v>6094</v>
      </c>
      <c r="G107" s="160">
        <f>+[5]Enero!G113+[5]Febrero!G113+[5]Marzo!G113+[5]Abril!G113+[5]Mayo!G113+[5]Junio!G113+[5]Julio!G113+[5]Agosto!G113+[5]Septiembre!G111+[5]Octubre!G113+[5]Noviembre!G113+[5]Diciembre!G113</f>
        <v>36993</v>
      </c>
      <c r="H107" s="160">
        <f>+[5]Enero!H113+[5]Febrero!H113+[5]Marzo!H113+[5]Abril!H113+[5]Mayo!H113+[5]Junio!H113+[5]Julio!H113+[5]Agosto!H113+[5]Septiembre!H111+[5]Octubre!H113+[5]Noviembre!H113+[5]Diciembre!H113</f>
        <v>68227</v>
      </c>
      <c r="I107" s="160">
        <f>+[5]Enero!I113+[5]Febrero!I113+[5]Marzo!I113+[5]Abril!I113+[5]Mayo!I113+[5]Junio!I113+[5]Julio!I113+[5]Agosto!I113+[5]Septiembre!I111+[5]Octubre!I113+[5]Noviembre!I113+[5]Diciembre!I113</f>
        <v>14725</v>
      </c>
      <c r="J107" s="160">
        <f t="shared" si="4"/>
        <v>139164</v>
      </c>
    </row>
    <row r="108" spans="1:12" ht="20.100000000000001" customHeight="1" x14ac:dyDescent="0.2">
      <c r="A108" s="161" t="s">
        <v>140</v>
      </c>
      <c r="B108" s="160">
        <f>+[5]Enero!B114+[5]Febrero!B114+[5]Marzo!B114+[5]Abril!B114+[5]Mayo!B114+[5]Junio!B114+[5]Julio!B114+[5]Agosto!B114+[5]Septiembre!B112+[5]Octubre!B114+[5]Noviembre!B114+[5]Diciembre!B114</f>
        <v>800</v>
      </c>
      <c r="C108" s="160">
        <f>+[5]Enero!C114+[5]Febrero!C114+[5]Marzo!C114+[5]Abril!C114+[5]Mayo!C114+[5]Junio!C114+[5]Julio!C114+[5]Agosto!C114+[5]Septiembre!C112+[5]Octubre!C114+[5]Noviembre!C114+[5]Diciembre!C114</f>
        <v>0</v>
      </c>
      <c r="D108" s="160">
        <v>6</v>
      </c>
      <c r="E108" s="160">
        <f>+[5]Enero!E114+[5]Febrero!E114+[5]Marzo!E114+[5]Abril!E114+[5]Mayo!E114+[5]Junio!E114+[5]Julio!E114+[5]Agosto!E114+[5]Septiembre!E112+[5]Octubre!E114+[5]Noviembre!E114+[5]Diciembre!E114</f>
        <v>5</v>
      </c>
      <c r="F108" s="160">
        <f>+[5]Enero!F114+[5]Febrero!F114+[5]Marzo!F114+[5]Abril!F114+[5]Mayo!F114+[5]Junio!F114+[5]Julio!F114+[5]Agosto!F114+[5]Septiembre!F112+[5]Octubre!F114+[5]Noviembre!F114+[5]Diciembre!F114</f>
        <v>1250</v>
      </c>
      <c r="G108" s="160">
        <f>+[5]Enero!G114+[5]Febrero!G114+[5]Marzo!G114+[5]Abril!G114+[5]Mayo!G114+[5]Junio!G114+[5]Julio!G114+[5]Agosto!G114+[5]Septiembre!G112+[5]Octubre!G114+[5]Noviembre!G114+[5]Diciembre!G114</f>
        <v>1794</v>
      </c>
      <c r="H108" s="160">
        <f>+[5]Enero!H114+[5]Febrero!H114+[5]Marzo!H114+[5]Abril!H114+[5]Mayo!H114+[5]Junio!H114+[5]Julio!H114+[5]Agosto!H114+[5]Septiembre!H112+[5]Octubre!H114+[5]Noviembre!H114+[5]Diciembre!H114</f>
        <v>4717</v>
      </c>
      <c r="I108" s="160">
        <f>+[5]Enero!I114+[5]Febrero!I114+[5]Marzo!I114+[5]Abril!I114+[5]Mayo!I114+[5]Junio!I114+[5]Julio!I114+[5]Agosto!I114+[5]Septiembre!I112+[5]Octubre!I114+[5]Noviembre!I114+[5]Diciembre!I114</f>
        <v>30</v>
      </c>
      <c r="J108" s="160">
        <f>SUM(B108:I108)</f>
        <v>8602</v>
      </c>
    </row>
    <row r="109" spans="1:12" ht="20.100000000000001" customHeight="1" x14ac:dyDescent="0.2">
      <c r="A109" s="161" t="s">
        <v>141</v>
      </c>
      <c r="B109" s="160">
        <f>+[5]Enero!B115+[5]Febrero!B115+[5]Marzo!B115+[5]Abril!B115+[5]Mayo!B115+[5]Junio!B115+[5]Julio!B115+[5]Agosto!B115+[5]Septiembre!B113+[5]Octubre!B115+[5]Noviembre!B115+[5]Diciembre!B115</f>
        <v>22744</v>
      </c>
      <c r="C109" s="160">
        <f>+[5]Enero!C115+[5]Febrero!C115+[5]Marzo!C115+[5]Abril!C115+[5]Mayo!C115+[5]Junio!C115+[5]Julio!C115+[5]Agosto!C115+[5]Septiembre!C113+[5]Octubre!C115+[5]Noviembre!C115+[5]Diciembre!C115</f>
        <v>5721</v>
      </c>
      <c r="D109" s="160">
        <f>+[5]Enero!D115+[5]Febrero!D115+[5]Marzo!D115+[5]Abril!D115+[5]Mayo!D115+[5]Junio!D115+[5]Julio!D115+[5]Agosto!D115+[5]Septiembre!D113+[5]Octubre!D115+[5]Noviembre!D115+[5]Diciembre!D115</f>
        <v>24983</v>
      </c>
      <c r="E109" s="160">
        <f>+[5]Enero!E115+[5]Febrero!E115+[5]Marzo!E115+[5]Abril!E115+[5]Mayo!E115+[5]Junio!E115+[5]Julio!E115+[5]Agosto!E115+[5]Septiembre!E113+[5]Octubre!E115+[5]Noviembre!E115+[5]Diciembre!E115</f>
        <v>3305</v>
      </c>
      <c r="F109" s="160">
        <f>+[5]Enero!F115+[5]Febrero!F115+[5]Marzo!F115+[5]Abril!F115+[5]Mayo!F115+[5]Junio!F115+[5]Julio!F115+[5]Agosto!F115+[5]Septiembre!F113+[5]Octubre!F115+[5]Noviembre!F115+[5]Diciembre!F115</f>
        <v>44308</v>
      </c>
      <c r="G109" s="160">
        <f>+[5]Enero!G115+[5]Febrero!G115+[5]Marzo!G115+[5]Abril!G115+[5]Mayo!G115+[5]Junio!G115+[5]Julio!G115+[5]Agosto!G115+[5]Septiembre!G113+[5]Octubre!G115+[5]Noviembre!G115+[5]Diciembre!G115</f>
        <v>133906</v>
      </c>
      <c r="H109" s="160">
        <f>+[5]Enero!H115+[5]Febrero!H115+[5]Marzo!H115+[5]Abril!H115+[5]Mayo!H115+[5]Junio!H115+[5]Julio!H115+[5]Agosto!H115+[5]Septiembre!H113+[5]Octubre!H115+[5]Noviembre!H115+[5]Diciembre!H115</f>
        <v>152535</v>
      </c>
      <c r="I109" s="160">
        <f>+[5]Enero!I115+[5]Febrero!I115+[5]Marzo!I115+[5]Abril!I115+[5]Mayo!I115+[5]Junio!I115+[5]Julio!I115+[5]Agosto!I115+[5]Septiembre!I113+[5]Octubre!I115+[5]Noviembre!I115+[5]Diciembre!I115</f>
        <v>8261</v>
      </c>
      <c r="J109" s="160">
        <f t="shared" si="4"/>
        <v>395763</v>
      </c>
    </row>
    <row r="110" spans="1:12" ht="20.100000000000001" customHeight="1" x14ac:dyDescent="0.2">
      <c r="A110" s="161" t="s">
        <v>142</v>
      </c>
      <c r="B110" s="160">
        <f>+[5]Enero!B116+[5]Febrero!B116+[5]Marzo!B116+[5]Abril!B116+[5]Mayo!B116+[5]Junio!B116+[5]Julio!B116+[5]Agosto!B116+[5]Septiembre!B114+[5]Octubre!B116+[5]Noviembre!B116+[5]Diciembre!B116</f>
        <v>137477</v>
      </c>
      <c r="C110" s="160">
        <f>+[5]Enero!C116+[5]Febrero!C116+[5]Marzo!C116+[5]Abril!C116+[5]Mayo!C116+[5]Junio!C116+[5]Julio!C116+[5]Agosto!C116+[5]Septiembre!C114+[5]Octubre!C116+[5]Noviembre!C116+[5]Diciembre!C116</f>
        <v>97239</v>
      </c>
      <c r="D110" s="160">
        <f>+[5]Enero!D116+[5]Febrero!D116+[5]Marzo!D116+[5]Abril!D116+[5]Mayo!D116+[5]Junio!D116+[5]Julio!D116+[5]Agosto!D116+[5]Septiembre!D114+[5]Octubre!D116+[5]Noviembre!D116+[5]Diciembre!D116</f>
        <v>23475</v>
      </c>
      <c r="E110" s="160">
        <f>+[5]Enero!E116+[5]Febrero!E116+[5]Marzo!E116+[5]Abril!E116+[5]Mayo!E116+[5]Junio!E116+[5]Julio!E116+[5]Agosto!E116+[5]Septiembre!E114+[5]Octubre!E116+[5]Noviembre!E116+[5]Diciembre!E116</f>
        <v>124663</v>
      </c>
      <c r="F110" s="160">
        <f>+[5]Enero!F116+[5]Febrero!F116+[5]Marzo!F116+[5]Abril!F116+[5]Mayo!F116+[5]Junio!F116+[5]Julio!F116+[5]Agosto!F116+[5]Septiembre!F114+[5]Octubre!F116+[5]Noviembre!F116+[5]Diciembre!F116</f>
        <v>86347</v>
      </c>
      <c r="G110" s="160">
        <f>+[5]Enero!G116+[5]Febrero!G116+[5]Marzo!G116+[5]Abril!G116+[5]Mayo!G116+[5]Junio!G116+[5]Julio!G116+[5]Agosto!G116+[5]Septiembre!G114+[5]Octubre!G116+[5]Noviembre!G116+[5]Diciembre!G116</f>
        <v>28837</v>
      </c>
      <c r="H110" s="160">
        <f>+[5]Enero!H116+[5]Febrero!H116+[5]Marzo!H116+[5]Abril!H116+[5]Mayo!H116+[5]Junio!H116+[5]Julio!H116+[5]Agosto!H116+[5]Septiembre!H114+[5]Octubre!H116+[5]Noviembre!H116+[5]Diciembre!H116</f>
        <v>273697</v>
      </c>
      <c r="I110" s="160">
        <f>+[5]Enero!I116+[5]Febrero!I116+[5]Marzo!I116+[5]Abril!I116+[5]Mayo!I116+[5]Junio!I116+[5]Julio!I116+[5]Agosto!I116+[5]Septiembre!I114+[5]Octubre!I116+[5]Noviembre!I116+[5]Diciembre!I116</f>
        <v>29871</v>
      </c>
      <c r="J110" s="160">
        <f t="shared" si="4"/>
        <v>801606</v>
      </c>
    </row>
    <row r="111" spans="1:12" ht="20.100000000000001" customHeight="1" x14ac:dyDescent="0.2">
      <c r="A111" s="161" t="s">
        <v>143</v>
      </c>
      <c r="B111" s="160">
        <f>+[5]Enero!B117+[5]Febrero!B117+[5]Marzo!B117+[5]Abril!B117+[5]Mayo!B117+[5]Junio!B117+[5]Julio!B117+[5]Agosto!B117+[5]Septiembre!B115+[5]Octubre!B117+[5]Noviembre!B117+[5]Diciembre!B117</f>
        <v>4248</v>
      </c>
      <c r="C111" s="160">
        <f>+[5]Enero!C117+[5]Febrero!C117+[5]Marzo!C117+[5]Abril!C117+[5]Mayo!C117+[5]Junio!C117+[5]Julio!C117+[5]Agosto!C117+[5]Septiembre!C115+[5]Octubre!C117+[5]Noviembre!C117+[5]Diciembre!C117</f>
        <v>88731</v>
      </c>
      <c r="D111" s="160">
        <f>+[5]Enero!D117+[5]Febrero!D117+[5]Marzo!D117+[5]Abril!D117+[5]Mayo!D117+[5]Junio!D117+[5]Julio!D117+[5]Agosto!D117+[5]Septiembre!D115+[5]Octubre!D117+[5]Noviembre!D117+[5]Diciembre!D117</f>
        <v>407</v>
      </c>
      <c r="E111" s="160">
        <f>+[5]Enero!E117+[5]Febrero!E117+[5]Marzo!E117+[5]Abril!E117+[5]Mayo!E117+[5]Junio!E117+[5]Julio!E117+[5]Agosto!E117+[5]Septiembre!E115+[5]Octubre!E117+[5]Noviembre!E117+[5]Diciembre!E117</f>
        <v>4713</v>
      </c>
      <c r="F111" s="160">
        <f>+[5]Enero!F117+[5]Febrero!F117+[5]Marzo!F117+[5]Abril!F117+[5]Mayo!F117+[5]Junio!F117+[5]Julio!F117+[5]Agosto!F117+[5]Septiembre!F115+[5]Octubre!F117+[5]Noviembre!F117+[5]Diciembre!F117</f>
        <v>135552</v>
      </c>
      <c r="G111" s="160">
        <f>+[5]Enero!G117+[5]Febrero!G117+[5]Marzo!G117+[5]Abril!G117+[5]Mayo!G117+[5]Junio!G117+[5]Julio!G117+[5]Agosto!G117+[5]Septiembre!G115+[5]Octubre!G117+[5]Noviembre!G117+[5]Diciembre!G117</f>
        <v>55223</v>
      </c>
      <c r="H111" s="160">
        <f>+[5]Enero!H117+[5]Febrero!H117+[5]Marzo!H117+[5]Abril!H117+[5]Mayo!H117+[5]Junio!H117+[5]Julio!H117+[5]Agosto!H117+[5]Septiembre!H115+[5]Octubre!H117+[5]Noviembre!H117+[5]Diciembre!H117</f>
        <v>75</v>
      </c>
      <c r="I111" s="160">
        <f>+[5]Enero!I117+[5]Febrero!I117+[5]Marzo!I117+[5]Abril!I117+[5]Mayo!I117+[5]Junio!I117+[5]Julio!I117+[5]Agosto!I117+[5]Septiembre!I115+[5]Octubre!I117+[5]Noviembre!I117+[5]Diciembre!I117</f>
        <v>49976</v>
      </c>
      <c r="J111" s="160">
        <f t="shared" si="4"/>
        <v>338925</v>
      </c>
    </row>
    <row r="112" spans="1:12" ht="20.100000000000001" customHeight="1" x14ac:dyDescent="0.2">
      <c r="A112" s="161" t="s">
        <v>144</v>
      </c>
      <c r="B112" s="160">
        <f>+[5]Enero!B118+[5]Febrero!B118+[5]Marzo!B118+[5]Abril!B118+[5]Mayo!B118+[5]Junio!B118+[5]Julio!B118+[5]Agosto!B118+[5]Septiembre!B116+[5]Octubre!B118+[5]Noviembre!B118+[5]Diciembre!B118</f>
        <v>0</v>
      </c>
      <c r="C112" s="160">
        <f>+[5]Enero!C118+[5]Febrero!C118+[5]Marzo!C118+[5]Abril!C118+[5]Mayo!C118+[5]Junio!C118+[5]Julio!C118+[5]Agosto!C118+[5]Septiembre!C116+[5]Octubre!C118+[5]Noviembre!C118+[5]Diciembre!C118</f>
        <v>0</v>
      </c>
      <c r="D112" s="160">
        <f>+[5]Enero!D118+[5]Febrero!D118+[5]Marzo!D118+[5]Abril!D118+[5]Mayo!D118+[5]Junio!D118+[5]Julio!D118+[5]Agosto!D118+[5]Septiembre!D116+[5]Octubre!D118+[5]Noviembre!D118+[5]Diciembre!D118</f>
        <v>17700</v>
      </c>
      <c r="E112" s="160">
        <f>+[5]Enero!E118+[5]Febrero!E118+[5]Marzo!E118+[5]Abril!E118+[5]Mayo!E118+[5]Junio!E118+[5]Julio!E118+[5]Agosto!E118+[5]Septiembre!E116+[5]Octubre!E118+[5]Noviembre!E118+[5]Diciembre!E118</f>
        <v>944309</v>
      </c>
      <c r="F112" s="160">
        <f>+[5]Enero!F118+[5]Febrero!F118+[5]Marzo!F118+[5]Abril!F118+[5]Mayo!F118+[5]Junio!F118+[5]Julio!F118+[5]Agosto!F118+[5]Septiembre!F116+[5]Octubre!F118+[5]Noviembre!F118+[5]Diciembre!F118</f>
        <v>51362</v>
      </c>
      <c r="G112" s="160">
        <f>+[5]Enero!G118+[5]Febrero!G118+[5]Marzo!G118+[5]Abril!G118+[5]Mayo!G118+[5]Junio!G118+[5]Julio!G118+[5]Agosto!G118+[5]Septiembre!G116+[5]Octubre!G118+[5]Noviembre!G118+[5]Diciembre!G118</f>
        <v>35450</v>
      </c>
      <c r="H112" s="160">
        <f>+[5]Enero!H118+[5]Febrero!H118+[5]Marzo!H118+[5]Abril!H118+[5]Mayo!H118+[5]Junio!H118+[5]Julio!H118+[5]Agosto!H118+[5]Septiembre!H116+[5]Octubre!H118+[5]Noviembre!H118+[5]Diciembre!H118</f>
        <v>7</v>
      </c>
      <c r="I112" s="160">
        <f>+[5]Enero!I118+[5]Febrero!I118+[5]Marzo!I118+[5]Abril!I118+[5]Mayo!I118+[5]Junio!I118+[5]Julio!I118+[5]Agosto!I118+[5]Septiembre!I116+[5]Octubre!I118+[5]Noviembre!I118+[5]Diciembre!I118</f>
        <v>0</v>
      </c>
      <c r="J112" s="160">
        <f t="shared" si="4"/>
        <v>1048828</v>
      </c>
    </row>
    <row r="113" spans="1:11" ht="20.100000000000001" customHeight="1" x14ac:dyDescent="0.2">
      <c r="A113" s="161" t="s">
        <v>145</v>
      </c>
      <c r="B113" s="160">
        <f>+[5]Enero!B119+[5]Febrero!B119+[5]Marzo!B119+[5]Abril!B119+[5]Mayo!B119+[5]Junio!B119+[5]Julio!B119+[5]Agosto!B119+[5]Septiembre!B117+[5]Octubre!B119+[5]Noviembre!B119+[5]Diciembre!B119</f>
        <v>29175</v>
      </c>
      <c r="C113" s="160">
        <f>+[5]Enero!C119+[5]Febrero!C119+[5]Marzo!C119+[5]Abril!C119+[5]Mayo!C119+[5]Junio!C119+[5]Julio!C119+[5]Agosto!C119+[5]Septiembre!C117+[5]Octubre!C119+[5]Noviembre!C119+[5]Diciembre!C119</f>
        <v>303307</v>
      </c>
      <c r="D113" s="160">
        <f>+[5]Enero!D119+[5]Febrero!D119+[5]Marzo!D119+[5]Abril!D119+[5]Mayo!D119+[5]Junio!D119+[5]Julio!D119+[5]Agosto!D119+[5]Septiembre!D117+[5]Octubre!D119+[5]Noviembre!D119+[5]Diciembre!D119</f>
        <v>761</v>
      </c>
      <c r="E113" s="160">
        <f>+[5]Enero!E119+[5]Febrero!E119+[5]Marzo!E119+[5]Abril!E119+[5]Mayo!E119+[5]Junio!E119+[5]Julio!E119+[5]Agosto!E119+[5]Septiembre!E117+[5]Octubre!E119+[5]Noviembre!E119+[5]Diciembre!E119</f>
        <v>35744</v>
      </c>
      <c r="F113" s="160">
        <f>+[5]Enero!F119+[5]Febrero!F119+[5]Marzo!F119+[5]Abril!F119+[5]Mayo!F119+[5]Junio!F119+[5]Julio!F119+[5]Agosto!F119+[5]Septiembre!F117+[5]Octubre!F119+[5]Noviembre!F119+[5]Diciembre!F119</f>
        <v>198862</v>
      </c>
      <c r="G113" s="160">
        <f>+[5]Enero!G119+[5]Febrero!G119+[5]Marzo!G119+[5]Abril!G119+[5]Mayo!G119+[5]Junio!G119+[5]Julio!G119+[5]Agosto!G119+[5]Septiembre!G117+[5]Octubre!G119+[5]Noviembre!G119+[5]Diciembre!G119</f>
        <v>60780</v>
      </c>
      <c r="H113" s="160">
        <f>+[5]Enero!H119+[5]Febrero!H119+[5]Marzo!H119+[5]Abril!H119+[5]Mayo!H119+[5]Junio!H119+[5]Julio!H119+[5]Agosto!H119+[5]Septiembre!H117+[5]Octubre!H119+[5]Noviembre!H119+[5]Diciembre!H119</f>
        <v>528</v>
      </c>
      <c r="I113" s="160">
        <f>+[5]Enero!I119+[5]Febrero!I119+[5]Marzo!I119+[5]Abril!I119+[5]Mayo!I119+[5]Junio!I119+[5]Julio!I119+[5]Agosto!I119+[5]Septiembre!I117+[5]Octubre!I119+[5]Noviembre!I119+[5]Diciembre!I119</f>
        <v>42421</v>
      </c>
      <c r="J113" s="160">
        <f t="shared" si="4"/>
        <v>671578</v>
      </c>
    </row>
    <row r="114" spans="1:11" ht="20.100000000000001" customHeight="1" x14ac:dyDescent="0.2">
      <c r="A114" s="161" t="s">
        <v>146</v>
      </c>
      <c r="B114" s="160">
        <f>+[5]Enero!B120+[5]Febrero!B120+[5]Marzo!B120+[5]Abril!B120+[5]Mayo!B120+[5]Junio!B120+[5]Julio!B120+[5]Agosto!B120+[5]Septiembre!B118+[5]Octubre!B120+[5]Noviembre!B120+[5]Diciembre!B120</f>
        <v>445588</v>
      </c>
      <c r="C114" s="160">
        <f>+[5]Enero!C120+[5]Febrero!C120+[5]Marzo!C120+[5]Abril!C120+[5]Mayo!C120+[5]Junio!C120+[5]Julio!C120+[5]Agosto!C120+[5]Septiembre!C118+[5]Octubre!C120+[5]Noviembre!C120+[5]Diciembre!C120</f>
        <v>129204</v>
      </c>
      <c r="D114" s="160">
        <f>+[5]Enero!D120+[5]Febrero!D120+[5]Marzo!D120+[5]Abril!D120+[5]Mayo!D120+[5]Junio!D120+[5]Julio!D120+[5]Agosto!D120+[5]Septiembre!D118+[5]Octubre!D120+[5]Noviembre!D120+[5]Diciembre!D120</f>
        <v>428900</v>
      </c>
      <c r="E114" s="160">
        <f>+[5]Enero!E120+[5]Febrero!E120+[5]Marzo!E120+[5]Abril!E120+[5]Mayo!E120+[5]Junio!E120+[5]Julio!E120+[5]Agosto!E120+[5]Septiembre!E118+[5]Octubre!E120+[5]Noviembre!E120+[5]Diciembre!E120</f>
        <v>408791</v>
      </c>
      <c r="F114" s="160">
        <f>+[5]Enero!F120+[5]Febrero!F120+[5]Marzo!F120+[5]Abril!F120+[5]Mayo!F120+[5]Junio!F120+[5]Julio!F120+[5]Agosto!F120+[5]Septiembre!F118+[5]Octubre!F120+[5]Noviembre!F120+[5]Diciembre!F120</f>
        <v>309749</v>
      </c>
      <c r="G114" s="160">
        <f>+[5]Enero!G120+[5]Febrero!G120+[5]Marzo!G120+[5]Abril!G120+[5]Mayo!G120+[5]Junio!G120+[5]Julio!G120+[5]Agosto!G120+[5]Septiembre!G118+[5]Octubre!G120+[5]Noviembre!G120+[5]Diciembre!G120</f>
        <v>101808</v>
      </c>
      <c r="H114" s="160">
        <f>+[5]Enero!H120+[5]Febrero!H120+[5]Marzo!H120+[5]Abril!H120+[5]Mayo!H120+[5]Junio!H120+[5]Julio!H120+[5]Agosto!H120+[5]Septiembre!H118+[5]Octubre!H120+[5]Noviembre!H120+[5]Diciembre!H120</f>
        <v>250306</v>
      </c>
      <c r="I114" s="160">
        <f>+[5]Enero!I120+[5]Febrero!I120+[5]Marzo!I120+[5]Abril!I120+[5]Mayo!I120+[5]Junio!I120+[5]Julio!I120+[5]Agosto!I120+[5]Septiembre!I118+[5]Octubre!I120+[5]Noviembre!I120+[5]Diciembre!I120</f>
        <v>92055</v>
      </c>
      <c r="J114" s="160">
        <f t="shared" si="4"/>
        <v>2166401</v>
      </c>
    </row>
    <row r="115" spans="1:11" ht="20.100000000000001" customHeight="1" x14ac:dyDescent="0.2">
      <c r="A115" s="161" t="s">
        <v>147</v>
      </c>
      <c r="B115" s="160">
        <f>+[5]Enero!B121+[5]Febrero!B121+[5]Marzo!B121+[5]Abril!B121+[5]Mayo!B121+[5]Junio!B121+[5]Julio!B121+[5]Agosto!B121+[5]Septiembre!B119+[5]Octubre!B121+[5]Noviembre!B121+[5]Diciembre!B121</f>
        <v>121209</v>
      </c>
      <c r="C115" s="160">
        <f>+[5]Enero!C121+[5]Febrero!C121+[5]Marzo!C121+[5]Abril!C121+[5]Mayo!C121+[5]Junio!C121+[5]Julio!C121+[5]Agosto!C121+[5]Septiembre!C119+[5]Octubre!C121+[5]Noviembre!C121+[5]Diciembre!C121</f>
        <v>5972</v>
      </c>
      <c r="D115" s="160">
        <f>+[5]Enero!D121+[5]Febrero!D121+[5]Marzo!D121+[5]Abril!D121+[5]Mayo!D121+[5]Junio!D121+[5]Julio!D121+[5]Agosto!D121+[5]Septiembre!D119+[5]Octubre!D121+[5]Noviembre!D121+[5]Diciembre!D121</f>
        <v>149594</v>
      </c>
      <c r="E115" s="160">
        <f>+[5]Enero!E121+[5]Febrero!E121+[5]Marzo!E121+[5]Abril!E121+[5]Mayo!E121+[5]Junio!E121+[5]Julio!E121+[5]Agosto!E121+[5]Septiembre!E119+[5]Octubre!E121+[5]Noviembre!E121+[5]Diciembre!E121</f>
        <v>72341</v>
      </c>
      <c r="F115" s="160">
        <f>+[5]Enero!F121+[5]Febrero!F121+[5]Marzo!F121+[5]Abril!F121+[5]Mayo!F121+[5]Junio!F121+[5]Julio!F121+[5]Agosto!F121+[5]Septiembre!F119+[5]Octubre!F121+[5]Noviembre!F121+[5]Diciembre!F121</f>
        <v>142043</v>
      </c>
      <c r="G115" s="160">
        <f>+[5]Enero!G121+[5]Febrero!G121+[5]Marzo!G121+[5]Abril!G121+[5]Mayo!G121+[5]Junio!G121+[5]Julio!G121+[5]Agosto!G121+[5]Septiembre!G119+[5]Octubre!G121+[5]Noviembre!G121+[5]Diciembre!G121</f>
        <v>50080</v>
      </c>
      <c r="H115" s="160">
        <f>+[5]Enero!H121+[5]Febrero!H121+[5]Marzo!H121+[5]Abril!H121+[5]Mayo!H121+[5]Junio!H121+[5]Julio!H121+[5]Agosto!H121+[5]Septiembre!H119+[5]Octubre!H121+[5]Noviembre!H121+[5]Diciembre!H121</f>
        <v>66501</v>
      </c>
      <c r="I115" s="160">
        <f>+[5]Enero!I121+[5]Febrero!I121+[5]Marzo!I121+[5]Abril!I121+[5]Mayo!I121+[5]Junio!I121+[5]Julio!I121+[5]Agosto!I121+[5]Septiembre!I119+[5]Octubre!I121+[5]Noviembre!I121+[5]Diciembre!I121</f>
        <v>7498</v>
      </c>
      <c r="J115" s="160">
        <f t="shared" si="4"/>
        <v>615238</v>
      </c>
    </row>
    <row r="116" spans="1:11" ht="20.100000000000001" customHeight="1" x14ac:dyDescent="0.2">
      <c r="A116" s="161" t="s">
        <v>148</v>
      </c>
      <c r="B116" s="160">
        <f>+[5]Enero!B122+[5]Febrero!B122+[5]Marzo!B122+[5]Abril!B122+[5]Mayo!B122+[5]Junio!B122+[5]Julio!B122+[5]Agosto!B122+[5]Septiembre!B120+[5]Octubre!B122+[5]Noviembre!B122+[5]Diciembre!B122</f>
        <v>27</v>
      </c>
      <c r="C116" s="160">
        <f>+[5]Enero!C122+[5]Febrero!C122+[5]Marzo!C122+[5]Abril!C122+[5]Mayo!C122+[5]Junio!C122+[5]Julio!C122+[5]Agosto!C122+[5]Septiembre!C120+[5]Octubre!C122+[5]Noviembre!C122+[5]Diciembre!C122</f>
        <v>0</v>
      </c>
      <c r="D116" s="160">
        <f>+[5]Enero!D122+[5]Febrero!D122+[5]Marzo!D122+[5]Abril!D122+[5]Mayo!D122+[5]Junio!D122+[5]Julio!D122+[5]Agosto!D122+[5]Septiembre!D120+[5]Octubre!D122+[5]Noviembre!D122+[5]Diciembre!D122</f>
        <v>0</v>
      </c>
      <c r="E116" s="160">
        <f>+[5]Enero!E122+[5]Febrero!E122+[5]Marzo!E122+[5]Abril!E122+[5]Mayo!E122+[5]Junio!E122+[5]Julio!E122+[5]Agosto!E122+[5]Septiembre!E120+[5]Octubre!E122+[5]Noviembre!E122+[5]Diciembre!E122</f>
        <v>23178</v>
      </c>
      <c r="F116" s="160">
        <f>+[5]Enero!F122+[5]Febrero!F122+[5]Marzo!F122+[5]Abril!F122+[5]Mayo!F122+[5]Junio!F122+[5]Julio!F122+[5]Agosto!F122+[5]Septiembre!F120+[5]Octubre!F122+[5]Noviembre!F122+[5]Diciembre!F122</f>
        <v>0</v>
      </c>
      <c r="G116" s="160">
        <f>+[5]Enero!G122+[5]Febrero!G122+[5]Marzo!G122+[5]Abril!G122+[5]Mayo!G122+[5]Junio!G122+[5]Julio!G122+[5]Agosto!G122+[5]Septiembre!G120+[5]Octubre!G122+[5]Noviembre!G122+[5]Diciembre!G122</f>
        <v>28</v>
      </c>
      <c r="H116" s="160">
        <f>+[5]Enero!H122+[5]Febrero!H122+[5]Marzo!H122+[5]Abril!H122+[5]Mayo!H122+[5]Junio!H122+[5]Julio!H122+[5]Agosto!H122+[5]Septiembre!H120+[5]Octubre!H122+[5]Noviembre!H122+[5]Diciembre!H122</f>
        <v>0</v>
      </c>
      <c r="I116" s="160">
        <f>+[5]Enero!I122+[5]Febrero!I122+[5]Marzo!I122+[5]Abril!I122+[5]Mayo!I122+[5]Junio!I122+[5]Julio!I122+[5]Agosto!I122+[5]Septiembre!I120+[5]Octubre!I122+[5]Noviembre!I122+[5]Diciembre!I122</f>
        <v>0</v>
      </c>
      <c r="J116" s="160">
        <f t="shared" si="4"/>
        <v>23233</v>
      </c>
    </row>
    <row r="117" spans="1:11" ht="20.100000000000001" customHeight="1" x14ac:dyDescent="0.2">
      <c r="A117" s="161" t="s">
        <v>149</v>
      </c>
      <c r="B117" s="160">
        <f>+[5]Enero!B123+[5]Febrero!B123+[5]Marzo!B123+[5]Abril!B123+[5]Mayo!B123+[5]Junio!B123+[5]Julio!B123+[5]Agosto!B123+[5]Septiembre!B121+[5]Octubre!B123+[5]Noviembre!B123+[5]Diciembre!B123</f>
        <v>136073</v>
      </c>
      <c r="C117" s="160">
        <f>+[5]Enero!C123+[5]Febrero!C123+[5]Marzo!C123+[5]Abril!C123+[5]Mayo!C123+[5]Junio!C123+[5]Julio!C123+[5]Agosto!C123+[5]Septiembre!C121+[5]Octubre!C123+[5]Noviembre!C123+[5]Diciembre!C123</f>
        <v>123938</v>
      </c>
      <c r="D117" s="160">
        <f>+[5]Enero!D123+[5]Febrero!D123+[5]Marzo!D123+[5]Abril!D123+[5]Mayo!D123+[5]Junio!D123+[5]Julio!D123+[5]Agosto!D123+[5]Septiembre!D121+[5]Octubre!D123+[5]Noviembre!D123+[5]Diciembre!D123</f>
        <v>65857</v>
      </c>
      <c r="E117" s="160">
        <f>+[5]Enero!E123+[5]Febrero!E123+[5]Marzo!E123+[5]Abril!E123+[5]Mayo!E123+[5]Junio!E123+[5]Julio!E123+[5]Agosto!E123+[5]Septiembre!E121+[5]Octubre!E123+[5]Noviembre!E123+[5]Diciembre!E123</f>
        <v>47150</v>
      </c>
      <c r="F117" s="160">
        <f>+[5]Enero!F123+[5]Febrero!F123+[5]Marzo!F123+[5]Abril!F123+[5]Mayo!F123+[5]Junio!F123+[5]Julio!F123+[5]Agosto!F123+[5]Septiembre!F121+[5]Octubre!F123+[5]Noviembre!F123+[5]Diciembre!F123</f>
        <v>212154</v>
      </c>
      <c r="G117" s="160">
        <f>+[5]Enero!G123+[5]Febrero!G123+[5]Marzo!G123+[5]Abril!G123+[5]Mayo!G123+[5]Junio!G123+[5]Julio!G123+[5]Agosto!G123+[5]Septiembre!G121+[5]Octubre!G123+[5]Noviembre!G123+[5]Diciembre!G123</f>
        <v>39299</v>
      </c>
      <c r="H117" s="160">
        <f>+[5]Enero!H123+[5]Febrero!H123+[5]Marzo!H123+[5]Abril!H123+[5]Mayo!H123+[5]Junio!H123+[5]Julio!H123+[5]Agosto!H123+[5]Septiembre!H121+[5]Octubre!H123+[5]Noviembre!H123+[5]Diciembre!H123</f>
        <v>112340</v>
      </c>
      <c r="I117" s="160">
        <f>+[5]Enero!I123+[5]Febrero!I123+[5]Marzo!I123+[5]Abril!I123+[5]Mayo!I123+[5]Junio!I123+[5]Julio!I123+[5]Agosto!I123+[5]Septiembre!I121+[5]Octubre!I123+[5]Noviembre!I123+[5]Diciembre!I123</f>
        <v>103167</v>
      </c>
      <c r="J117" s="160">
        <f t="shared" si="4"/>
        <v>839978</v>
      </c>
    </row>
    <row r="118" spans="1:11" ht="20.100000000000001" customHeight="1" x14ac:dyDescent="0.2">
      <c r="A118" s="161" t="s">
        <v>150</v>
      </c>
      <c r="B118" s="160">
        <f>+[5]Enero!B124+[5]Febrero!B124+[5]Marzo!B124+[5]Abril!B124+[5]Mayo!B124+[5]Junio!B124+[5]Julio!B124+[5]Agosto!B124+[5]Septiembre!B122+[5]Octubre!B124+[5]Noviembre!B124+[5]Diciembre!B124</f>
        <v>156802</v>
      </c>
      <c r="C118" s="160">
        <f>+[5]Enero!C124+[5]Febrero!C124+[5]Marzo!C124+[5]Abril!C124+[5]Mayo!C124+[5]Junio!C124+[5]Julio!C124+[5]Agosto!C124+[5]Septiembre!C122+[5]Octubre!C124+[5]Noviembre!C124+[5]Diciembre!C124</f>
        <v>4871</v>
      </c>
      <c r="D118" s="160">
        <f>+[5]Enero!D124+[5]Febrero!D124+[5]Marzo!D124+[5]Abril!D124+[5]Mayo!D124+[5]Junio!D124+[5]Julio!D124+[5]Agosto!D124+[5]Septiembre!D122+[5]Octubre!D124+[5]Noviembre!D124+[5]Diciembre!D124</f>
        <v>53941</v>
      </c>
      <c r="E118" s="160">
        <f>+[5]Enero!E124+[5]Febrero!E124+[5]Marzo!E124+[5]Abril!E124+[5]Mayo!E124+[5]Junio!E124+[5]Julio!E124+[5]Agosto!E124+[5]Septiembre!E122+[5]Octubre!E124+[5]Noviembre!E124+[5]Diciembre!E124</f>
        <v>67882</v>
      </c>
      <c r="F118" s="160">
        <f>+[5]Enero!F124+[5]Febrero!F124+[5]Marzo!F124+[5]Abril!F124+[5]Mayo!F124+[5]Junio!F124+[5]Julio!F124+[5]Agosto!F124+[5]Septiembre!F122+[5]Octubre!F124+[5]Noviembre!F124+[5]Diciembre!F124</f>
        <v>45013</v>
      </c>
      <c r="G118" s="160">
        <f>+[5]Enero!G124+[5]Febrero!G124+[5]Marzo!G124+[5]Abril!G124+[5]Mayo!G124+[5]Junio!G124+[5]Julio!G124+[5]Agosto!G124+[5]Septiembre!G122+[5]Octubre!G124+[5]Noviembre!G124+[5]Diciembre!G124</f>
        <v>29777</v>
      </c>
      <c r="H118" s="160">
        <f>+[5]Enero!H124+[5]Febrero!H124+[5]Marzo!H124+[5]Abril!H124+[5]Mayo!H124+[5]Junio!H124+[5]Julio!H124+[5]Agosto!H124+[5]Septiembre!H122+[5]Octubre!H124+[5]Noviembre!H124+[5]Diciembre!H124</f>
        <v>70790</v>
      </c>
      <c r="I118" s="160">
        <f>+[5]Enero!I124+[5]Febrero!I124+[5]Marzo!I124+[5]Abril!I124+[5]Mayo!I124+[5]Junio!I124+[5]Julio!I124+[5]Agosto!I124+[5]Septiembre!I122+[5]Octubre!I124+[5]Noviembre!I124+[5]Diciembre!I124</f>
        <v>1718</v>
      </c>
      <c r="J118" s="160">
        <f t="shared" si="4"/>
        <v>430794</v>
      </c>
    </row>
    <row r="119" spans="1:11" ht="20.100000000000001" customHeight="1" x14ac:dyDescent="0.2">
      <c r="A119" s="161" t="s">
        <v>151</v>
      </c>
      <c r="B119" s="160">
        <f>+[5]Enero!B125+[5]Febrero!B125+[5]Marzo!B125+[5]Abril!B125+[5]Mayo!B125+[5]Junio!B125+[5]Julio!B125+[5]Agosto!B125+[5]Septiembre!B123+[5]Octubre!B125+[5]Noviembre!B125+[5]Diciembre!B125</f>
        <v>43268</v>
      </c>
      <c r="C119" s="160">
        <f>+[5]Enero!C125+[5]Febrero!C125+[5]Marzo!C125+[5]Abril!C125+[5]Mayo!C125+[5]Junio!C125+[5]Julio!C125+[5]Agosto!C125+[5]Septiembre!C123+[5]Octubre!C125+[5]Noviembre!C125+[5]Diciembre!C125</f>
        <v>274</v>
      </c>
      <c r="D119" s="160">
        <f>+[5]Enero!D125+[5]Febrero!D125+[5]Marzo!D125+[5]Abril!D125+[5]Mayo!D125+[5]Junio!D125+[5]Julio!D125+[5]Agosto!D125+[5]Septiembre!D123+[5]Octubre!D125+[5]Noviembre!D125+[5]Diciembre!D125</f>
        <v>45566</v>
      </c>
      <c r="E119" s="160">
        <f>+[5]Enero!E125+[5]Febrero!E125+[5]Marzo!E125+[5]Abril!E125+[5]Mayo!E125+[5]Junio!E125+[5]Julio!E125+[5]Agosto!E125+[5]Septiembre!E123+[5]Octubre!E125+[5]Noviembre!E125+[5]Diciembre!E125</f>
        <v>156062</v>
      </c>
      <c r="F119" s="160">
        <f>+[5]Enero!F125+[5]Febrero!F125+[5]Marzo!F125+[5]Abril!F125+[5]Mayo!F125+[5]Junio!F125+[5]Julio!F125+[5]Agosto!F125+[5]Septiembre!F123+[5]Octubre!F125+[5]Noviembre!F125+[5]Diciembre!F125</f>
        <v>410806</v>
      </c>
      <c r="G119" s="160">
        <f>+[5]Enero!G125+[5]Febrero!G125+[5]Marzo!G125+[5]Abril!G125+[5]Mayo!G125+[5]Junio!G125+[5]Julio!G125+[5]Agosto!G125+[5]Septiembre!G123+[5]Octubre!G125+[5]Noviembre!G125+[5]Diciembre!G125</f>
        <v>54878</v>
      </c>
      <c r="H119" s="160">
        <f>+[5]Enero!H125+[5]Febrero!H125+[5]Marzo!H125+[5]Abril!H125+[5]Mayo!H125+[5]Junio!H125+[5]Julio!H125+[5]Agosto!H125+[5]Septiembre!H123+[5]Octubre!H125+[5]Noviembre!H125+[5]Diciembre!H125</f>
        <v>308203</v>
      </c>
      <c r="I119" s="160">
        <f>+[5]Enero!I125+[5]Febrero!I125+[5]Marzo!I125+[5]Abril!I125+[5]Mayo!I125+[5]Junio!I125+[5]Julio!I125+[5]Agosto!I125+[5]Septiembre!I123+[5]Octubre!I125+[5]Noviembre!I125+[5]Diciembre!I125</f>
        <v>722</v>
      </c>
      <c r="J119" s="160">
        <f t="shared" si="4"/>
        <v>1019779</v>
      </c>
    </row>
    <row r="120" spans="1:11" ht="20.100000000000001" customHeight="1" x14ac:dyDescent="0.2">
      <c r="A120" s="161" t="s">
        <v>152</v>
      </c>
      <c r="B120" s="160">
        <f>+[5]Enero!B126+[5]Febrero!B126+[5]Marzo!B126+[5]Abril!B126+[5]Mayo!B126+[5]Junio!B126+[5]Julio!B126+[5]Agosto!B126+[5]Septiembre!B124+[5]Octubre!B126+[5]Noviembre!B126+[5]Diciembre!B126</f>
        <v>24362</v>
      </c>
      <c r="C120" s="160">
        <f>+[5]Enero!C126+[5]Febrero!C126+[5]Marzo!C126+[5]Abril!C126+[5]Mayo!C126+[5]Junio!C126+[5]Julio!C126+[5]Agosto!C126+[5]Septiembre!C124+[5]Octubre!C126+[5]Noviembre!C126+[5]Diciembre!C126</f>
        <v>1079</v>
      </c>
      <c r="D120" s="160">
        <f>+[5]Enero!D126+[5]Febrero!D126+[5]Marzo!D126+[5]Abril!D126+[5]Mayo!D126+[5]Junio!D126+[5]Julio!D126+[5]Agosto!D126+[5]Septiembre!D124+[5]Octubre!D126+[5]Noviembre!D126+[5]Diciembre!D126</f>
        <v>22846</v>
      </c>
      <c r="E120" s="160">
        <f>+[5]Enero!E126+[5]Febrero!E126+[5]Marzo!E126+[5]Abril!E126+[5]Mayo!E126+[5]Junio!E126+[5]Julio!E126+[5]Agosto!E126+[5]Septiembre!E124+[5]Octubre!E126+[5]Noviembre!E126+[5]Diciembre!E126</f>
        <v>45556</v>
      </c>
      <c r="F120" s="160">
        <f>+[5]Enero!F126+[5]Febrero!F126+[5]Marzo!F126+[5]Abril!F126+[5]Mayo!F126+[5]Junio!F126+[5]Julio!F126+[5]Agosto!F126+[5]Septiembre!F124+[5]Octubre!F126+[5]Noviembre!F126+[5]Diciembre!F126</f>
        <v>56777</v>
      </c>
      <c r="G120" s="160">
        <f>+[5]Enero!G126+[5]Febrero!G126+[5]Marzo!G126+[5]Abril!G126+[5]Mayo!G126+[5]Junio!G126+[5]Julio!G126+[5]Agosto!G126+[5]Septiembre!G124+[5]Octubre!G126+[5]Noviembre!G126+[5]Diciembre!G126</f>
        <v>3299</v>
      </c>
      <c r="H120" s="160">
        <f>+[5]Enero!H126+[5]Febrero!H126+[5]Marzo!H126+[5]Abril!H126+[5]Mayo!H126+[5]Junio!H126+[5]Julio!H126+[5]Agosto!H126+[5]Septiembre!H124+[5]Octubre!H126+[5]Noviembre!H126+[5]Diciembre!H126</f>
        <v>7772</v>
      </c>
      <c r="I120" s="160">
        <f>+[5]Enero!I126+[5]Febrero!I126+[5]Marzo!I126+[5]Abril!I126+[5]Mayo!I126+[5]Junio!I126+[5]Julio!I126+[5]Agosto!I126+[5]Septiembre!I124+[5]Octubre!I126+[5]Noviembre!I126+[5]Diciembre!I126</f>
        <v>1317</v>
      </c>
      <c r="J120" s="160">
        <f t="shared" si="4"/>
        <v>163008</v>
      </c>
    </row>
    <row r="121" spans="1:11" ht="20.100000000000001" customHeight="1" x14ac:dyDescent="0.2">
      <c r="A121" s="161" t="s">
        <v>153</v>
      </c>
      <c r="B121" s="160">
        <f>+[5]Enero!B127+[5]Febrero!B127+[5]Marzo!B127+[5]Abril!B127+[5]Mayo!B127+[5]Junio!B127+[5]Julio!B127+[5]Agosto!B127+[5]Septiembre!B125+[5]Octubre!B127+[5]Noviembre!B127+[5]Diciembre!B127</f>
        <v>375</v>
      </c>
      <c r="C121" s="160">
        <f>+[5]Enero!C127+[5]Febrero!C127+[5]Marzo!C127+[5]Abril!C127+[5]Mayo!C127+[5]Junio!C127+[5]Julio!C127+[5]Agosto!C127+[5]Septiembre!C125+[5]Octubre!C127+[5]Noviembre!C127+[5]Diciembre!C127</f>
        <v>216</v>
      </c>
      <c r="D121" s="160">
        <f>+[5]Enero!D127+[5]Febrero!D127+[5]Marzo!D127+[5]Abril!D127+[5]Mayo!D127+[5]Junio!D127+[5]Julio!D127+[5]Agosto!D127+[5]Septiembre!D125+[5]Octubre!D127+[5]Noviembre!D127+[5]Diciembre!D127</f>
        <v>0</v>
      </c>
      <c r="E121" s="160">
        <f>+[5]Enero!E127+[5]Febrero!E127+[5]Marzo!E127+[5]Abril!E127+[5]Mayo!E127+[5]Junio!E127+[5]Julio!E127+[5]Agosto!E127+[5]Septiembre!E125+[5]Octubre!E127+[5]Noviembre!E127+[5]Diciembre!E127</f>
        <v>16746</v>
      </c>
      <c r="F121" s="160">
        <f>+[5]Enero!F127+[5]Febrero!F127+[5]Marzo!F127+[5]Abril!F127+[5]Mayo!F127+[5]Junio!F127+[5]Julio!F127+[5]Agosto!F127+[5]Septiembre!F125+[5]Octubre!F127+[5]Noviembre!F127+[5]Diciembre!F127</f>
        <v>2541</v>
      </c>
      <c r="G121" s="160">
        <f>+[5]Enero!G127+[5]Febrero!G127+[5]Marzo!G127+[5]Abril!G127+[5]Mayo!G127+[5]Junio!G127+[5]Julio!G127+[5]Agosto!G127+[5]Septiembre!G125+[5]Octubre!G127+[5]Noviembre!G127+[5]Diciembre!G127</f>
        <v>347</v>
      </c>
      <c r="H121" s="160">
        <f>+[5]Enero!H127+[5]Febrero!H127+[5]Marzo!H127+[5]Abril!H127+[5]Mayo!H127+[5]Junio!H127+[5]Julio!H127+[5]Agosto!H127+[5]Septiembre!H125+[5]Octubre!H127+[5]Noviembre!H127+[5]Diciembre!H127</f>
        <v>72</v>
      </c>
      <c r="I121" s="160">
        <f>+[5]Enero!I127+[5]Febrero!I127+[5]Marzo!I127+[5]Abril!I127+[5]Mayo!I127+[5]Junio!I127+[5]Julio!I127+[5]Agosto!I127+[5]Septiembre!I125+[5]Octubre!I127+[5]Noviembre!I127+[5]Diciembre!I127</f>
        <v>116</v>
      </c>
      <c r="J121" s="160">
        <f t="shared" si="4"/>
        <v>20413</v>
      </c>
    </row>
    <row r="122" spans="1:11" ht="20.100000000000001" customHeight="1" x14ac:dyDescent="0.2">
      <c r="A122" s="161" t="s">
        <v>154</v>
      </c>
      <c r="B122" s="160">
        <f>+[5]Enero!B128+[5]Febrero!B128+[5]Marzo!B128+[5]Abril!B128+[5]Mayo!B128+[5]Junio!B128+[5]Julio!B128+[5]Agosto!B128+[5]Septiembre!B126+[5]Octubre!B128+[5]Noviembre!B128+[5]Diciembre!B128</f>
        <v>1688</v>
      </c>
      <c r="C122" s="160">
        <f>+[5]Enero!C128+[5]Febrero!C128+[5]Marzo!C128+[5]Abril!C128+[5]Mayo!C128+[5]Junio!C128+[5]Julio!C128+[5]Agosto!C128+[5]Septiembre!C126+[5]Octubre!C128+[5]Noviembre!C128+[5]Diciembre!C128</f>
        <v>0</v>
      </c>
      <c r="D122" s="160">
        <f>+[5]Enero!D128+[5]Febrero!D128+[5]Marzo!D128+[5]Abril!D128+[5]Mayo!D128+[5]Junio!D128+[5]Julio!D128+[5]Agosto!D128+[5]Septiembre!D126+[5]Octubre!D128+[5]Noviembre!D128+[5]Diciembre!D128</f>
        <v>32</v>
      </c>
      <c r="E122" s="160">
        <f>+[5]Enero!E128+[5]Febrero!E128+[5]Marzo!E128+[5]Abril!E128+[5]Mayo!E128+[5]Junio!E128+[5]Julio!E128+[5]Agosto!E128+[5]Septiembre!E126+[5]Octubre!E128+[5]Noviembre!E128+[5]Diciembre!E128</f>
        <v>45710</v>
      </c>
      <c r="F122" s="160">
        <f>+[5]Enero!F128+[5]Febrero!F128+[5]Marzo!F128+[5]Abril!F128+[5]Mayo!F128+[5]Junio!F128+[5]Julio!F128+[5]Agosto!F128+[5]Septiembre!F126+[5]Octubre!F128+[5]Noviembre!F128+[5]Diciembre!F128</f>
        <v>583</v>
      </c>
      <c r="G122" s="160">
        <f>+[5]Enero!G128+[5]Febrero!G128+[5]Marzo!G128+[5]Abril!G128+[5]Mayo!G128+[5]Junio!G128+[5]Julio!G128+[5]Agosto!G128+[5]Septiembre!G126+[5]Octubre!G128+[5]Noviembre!G128+[5]Diciembre!G128</f>
        <v>5732</v>
      </c>
      <c r="H122" s="160">
        <f>+[5]Enero!H128+[5]Febrero!H128+[5]Marzo!H128+[5]Abril!H128+[5]Mayo!H128+[5]Junio!H128+[5]Julio!H128+[5]Agosto!H128+[5]Septiembre!H126+[5]Octubre!H128+[5]Noviembre!H128+[5]Diciembre!H128</f>
        <v>1518</v>
      </c>
      <c r="I122" s="160">
        <f>+[5]Enero!I128+[5]Febrero!I128+[5]Marzo!I128+[5]Abril!I128+[5]Mayo!I128+[5]Junio!I128+[5]Julio!I128+[5]Agosto!I128+[5]Septiembre!I126+[5]Octubre!I128+[5]Noviembre!I128+[5]Diciembre!I128</f>
        <v>53</v>
      </c>
      <c r="J122" s="160">
        <f t="shared" si="4"/>
        <v>55316</v>
      </c>
    </row>
    <row r="123" spans="1:11" ht="20.100000000000001" customHeight="1" x14ac:dyDescent="0.2">
      <c r="A123" s="161" t="s">
        <v>155</v>
      </c>
      <c r="B123" s="160">
        <f>+[5]Enero!B129+[5]Febrero!B129+[5]Marzo!B129+[5]Abril!B129+[5]Mayo!B129+[5]Junio!B129+[5]Julio!B129+[5]Agosto!B129+[5]Septiembre!B127+[5]Octubre!B129+[5]Noviembre!B129+[5]Diciembre!B129</f>
        <v>37549</v>
      </c>
      <c r="C123" s="160">
        <f>+[5]Enero!C129+[5]Febrero!C129+[5]Marzo!C129+[5]Abril!C129+[5]Mayo!C129+[5]Junio!C129+[5]Julio!C129+[5]Agosto!C129+[5]Septiembre!C127+[5]Octubre!C129+[5]Noviembre!C129+[5]Diciembre!C129</f>
        <v>735</v>
      </c>
      <c r="D123" s="160">
        <f>+[5]Enero!D129+[5]Febrero!D129+[5]Marzo!D129+[5]Abril!D129+[5]Mayo!D129+[5]Junio!D129+[5]Julio!D129+[5]Agosto!D129+[5]Septiembre!D127+[5]Octubre!D129+[5]Noviembre!D129+[5]Diciembre!D129</f>
        <v>5217</v>
      </c>
      <c r="E123" s="160">
        <f>+[5]Enero!E129+[5]Febrero!E129+[5]Marzo!E129+[5]Abril!E129+[5]Mayo!E129+[5]Junio!E129+[5]Julio!E129+[5]Agosto!E129+[5]Septiembre!E127+[5]Octubre!E129+[5]Noviembre!E129+[5]Diciembre!E129</f>
        <v>34694</v>
      </c>
      <c r="F123" s="160">
        <f>+[5]Enero!F129+[5]Febrero!F129+[5]Marzo!F129+[5]Abril!F129+[5]Mayo!F129+[5]Junio!F129+[5]Julio!F129+[5]Agosto!F129+[5]Septiembre!F127+[5]Octubre!F129+[5]Noviembre!F129+[5]Diciembre!F129</f>
        <v>188750</v>
      </c>
      <c r="G123" s="160">
        <f>+[5]Enero!G129+[5]Febrero!G129+[5]Marzo!G129+[5]Abril!G129+[5]Mayo!G129+[5]Junio!G129+[5]Julio!G129+[5]Agosto!G129+[5]Septiembre!G127+[5]Octubre!G129+[5]Noviembre!G129+[5]Diciembre!G129</f>
        <v>16053</v>
      </c>
      <c r="H123" s="160">
        <f>+[5]Enero!H129+[5]Febrero!H129+[5]Marzo!H129+[5]Abril!H129+[5]Mayo!H129+[5]Junio!H129+[5]Julio!H129+[5]Agosto!H129+[5]Septiembre!H127+[5]Octubre!H129+[5]Noviembre!H129+[5]Diciembre!H129</f>
        <v>10449</v>
      </c>
      <c r="I123" s="160">
        <f>+[5]Enero!I129+[5]Febrero!I129+[5]Marzo!I129+[5]Abril!I129+[5]Mayo!I129+[5]Junio!I129+[5]Julio!I129+[5]Agosto!I129+[5]Septiembre!I127+[5]Octubre!I129+[5]Noviembre!I129+[5]Diciembre!I129</f>
        <v>1723</v>
      </c>
      <c r="J123" s="160">
        <f>SUM(B123:I123)</f>
        <v>295170</v>
      </c>
      <c r="K123" s="184"/>
    </row>
    <row r="124" spans="1:11" ht="20.100000000000001" customHeight="1" x14ac:dyDescent="0.2">
      <c r="A124" s="161" t="s">
        <v>156</v>
      </c>
      <c r="B124" s="160">
        <f>+[5]Enero!B130+[5]Febrero!B130+[5]Marzo!B130+[5]Abril!B130+[5]Mayo!B130+[5]Junio!B130+[5]Julio!B130+[5]Agosto!B130+[5]Septiembre!B128+[5]Octubre!B130+[5]Noviembre!B130+[5]Diciembre!B130</f>
        <v>1120000</v>
      </c>
      <c r="C124" s="160">
        <f>+[5]Enero!C130+[5]Febrero!C130+[5]Marzo!C130+[5]Abril!C130+[5]Mayo!C130+[5]Junio!C130+[5]Julio!C130+[5]Agosto!C130+[5]Septiembre!C128+[5]Octubre!C130+[5]Noviembre!C130+[5]Diciembre!C130</f>
        <v>0</v>
      </c>
      <c r="D124" s="160">
        <f>+[5]Enero!D130+[5]Febrero!D130+[5]Marzo!D130+[5]Abril!D130+[5]Mayo!D130+[5]Junio!D130+[5]Julio!D130+[5]Agosto!D130+[5]Septiembre!D128+[5]Octubre!D130+[5]Noviembre!D130+[5]Diciembre!D130</f>
        <v>235000</v>
      </c>
      <c r="E124" s="160">
        <f>+[5]Enero!E130+[5]Febrero!E130+[5]Marzo!E130+[5]Abril!E130+[5]Mayo!E130+[5]Junio!E130+[5]Julio!E130+[5]Agosto!E130+[5]Septiembre!E128+[5]Octubre!E130+[5]Noviembre!E130+[5]Diciembre!E130</f>
        <v>0</v>
      </c>
      <c r="F124" s="160">
        <f>+[5]Enero!F130+[5]Febrero!F130+[5]Marzo!F130+[5]Abril!F130+[5]Mayo!F130+[5]Junio!F130+[5]Julio!F130+[5]Agosto!F130+[5]Septiembre!F128+[5]Octubre!F130+[5]Noviembre!F130+[5]Diciembre!F130</f>
        <v>420000</v>
      </c>
      <c r="G124" s="160">
        <f>+[5]Enero!G130+[5]Febrero!G130+[5]Marzo!G130+[5]Abril!G130+[5]Mayo!G130+[5]Junio!G130+[5]Julio!G130+[5]Agosto!G130+[5]Septiembre!G128+[5]Octubre!G130+[5]Noviembre!G130+[5]Diciembre!G130</f>
        <v>1659852</v>
      </c>
      <c r="H124" s="160">
        <f>+[5]Enero!H130+[5]Febrero!H130+[5]Marzo!H130+[5]Abril!H130+[5]Mayo!H130+[5]Junio!H130+[5]Julio!H130+[5]Agosto!H130+[5]Septiembre!H128+[5]Octubre!H130+[5]Noviembre!H130+[5]Diciembre!H130</f>
        <v>1847000</v>
      </c>
      <c r="I124" s="160">
        <f>+[5]Enero!I130+[5]Febrero!I130+[5]Marzo!I130+[5]Abril!I130+[5]Mayo!I130+[5]Junio!I130+[5]Julio!I130+[5]Agosto!I130+[5]Septiembre!I128+[5]Octubre!I130+[5]Noviembre!I130+[5]Diciembre!I130</f>
        <v>0</v>
      </c>
      <c r="J124" s="160">
        <f t="shared" si="4"/>
        <v>5281852</v>
      </c>
    </row>
    <row r="125" spans="1:11" ht="20.100000000000001" customHeight="1" x14ac:dyDescent="0.2">
      <c r="A125" s="161" t="s">
        <v>157</v>
      </c>
      <c r="B125" s="160">
        <f>+[5]Enero!B131+[5]Febrero!B131+[5]Marzo!B131+[5]Abril!B131+[5]Mayo!B131+[5]Junio!B131+[5]Julio!B131+[5]Agosto!B131+[5]Septiembre!B129+[5]Octubre!B131+[5]Noviembre!B131+[5]Diciembre!B131</f>
        <v>861</v>
      </c>
      <c r="C125" s="160">
        <f>+[5]Enero!C131+[5]Febrero!C131+[5]Marzo!C131+[5]Abril!C131+[5]Mayo!C131+[5]Junio!C131+[5]Julio!C131+[5]Agosto!C131+[5]Septiembre!C129+[5]Octubre!C131+[5]Noviembre!C131+[5]Diciembre!C131</f>
        <v>123</v>
      </c>
      <c r="D125" s="160">
        <f>+[5]Enero!D131+[5]Febrero!D131+[5]Marzo!D131+[5]Abril!D131+[5]Mayo!D131+[5]Junio!D131+[5]Julio!D131+[5]Agosto!D131+[5]Septiembre!D129+[5]Octubre!D131+[5]Noviembre!D131+[5]Diciembre!D131</f>
        <v>500</v>
      </c>
      <c r="E125" s="160">
        <f>+[5]Enero!E131+[5]Febrero!E131+[5]Marzo!E131+[5]Abril!E131+[5]Mayo!E131+[5]Junio!E131+[5]Julio!E131+[5]Agosto!E131+[5]Septiembre!E129+[5]Octubre!E131+[5]Noviembre!E131+[5]Diciembre!E131</f>
        <v>448281</v>
      </c>
      <c r="F125" s="160">
        <f>+[5]Enero!F131+[5]Febrero!F131+[5]Marzo!F131+[5]Abril!F131+[5]Mayo!F131+[5]Junio!F131+[5]Julio!F131+[5]Agosto!F131+[5]Septiembre!F129+[5]Octubre!F131+[5]Noviembre!F131+[5]Diciembre!F131</f>
        <v>30030</v>
      </c>
      <c r="G125" s="160">
        <f>+[5]Enero!G131+[5]Febrero!G131+[5]Marzo!G131+[5]Abril!G131+[5]Mayo!G131+[5]Junio!G131+[5]Julio!G131+[5]Agosto!G131+[5]Septiembre!G129+[5]Octubre!G131+[5]Noviembre!G131+[5]Diciembre!G131</f>
        <v>21229</v>
      </c>
      <c r="H125" s="160">
        <f>+[5]Enero!H131+[5]Febrero!H131+[5]Marzo!H131+[5]Abril!H131+[5]Mayo!H131+[5]Junio!H131+[5]Julio!H131+[5]Agosto!H131+[5]Septiembre!H129+[5]Octubre!H131+[5]Noviembre!H131+[5]Diciembre!H131</f>
        <v>91</v>
      </c>
      <c r="I125" s="160">
        <f>+[5]Enero!I131+[5]Febrero!I131+[5]Marzo!I131+[5]Abril!I131+[5]Mayo!I131+[5]Junio!I131+[5]Julio!I131+[5]Agosto!I131+[5]Septiembre!I129+[5]Octubre!I131+[5]Noviembre!I131+[5]Diciembre!I131</f>
        <v>233</v>
      </c>
      <c r="J125" s="160">
        <f t="shared" si="4"/>
        <v>501348</v>
      </c>
    </row>
    <row r="126" spans="1:11" ht="20.100000000000001" customHeight="1" x14ac:dyDescent="0.2">
      <c r="A126" s="161" t="s">
        <v>158</v>
      </c>
      <c r="B126" s="160">
        <f>+[5]Enero!B132+[5]Febrero!B132+[5]Marzo!B132+[5]Abril!B132+[5]Mayo!B132+[5]Junio!B132+[5]Julio!B132+[5]Agosto!B132+[5]Septiembre!B130+[5]Octubre!B132+[5]Noviembre!B132+[5]Diciembre!B132</f>
        <v>128636</v>
      </c>
      <c r="C126" s="160">
        <f>+[5]Enero!C132+[5]Febrero!C132+[5]Marzo!C132+[5]Abril!C132+[5]Mayo!C132+[5]Junio!C132+[5]Julio!C132+[5]Agosto!C132+[5]Septiembre!C130+[5]Octubre!C132+[5]Noviembre!C132+[5]Diciembre!C132</f>
        <v>3697</v>
      </c>
      <c r="D126" s="160">
        <f>+[5]Enero!D132+[5]Febrero!D132+[5]Marzo!D132+[5]Abril!D132+[5]Mayo!D132+[5]Junio!D132+[5]Julio!D132+[5]Agosto!D132+[5]Septiembre!D130+[5]Octubre!D132+[5]Noviembre!D132+[5]Diciembre!D132</f>
        <v>11203</v>
      </c>
      <c r="E126" s="160">
        <f>+[5]Enero!E132+[5]Febrero!E132+[5]Marzo!E132+[5]Abril!E132+[5]Mayo!E132+[5]Junio!E132+[5]Julio!E132+[5]Agosto!E132+[5]Septiembre!E130+[5]Octubre!E132+[5]Noviembre!E132+[5]Diciembre!E132</f>
        <v>1305</v>
      </c>
      <c r="F126" s="160">
        <f>+[5]Enero!F132+[5]Febrero!F132+[5]Marzo!F132+[5]Abril!F132+[5]Mayo!F132+[5]Junio!F132+[5]Julio!F132+[5]Agosto!F132+[5]Septiembre!F130+[5]Octubre!F132+[5]Noviembre!F132+[5]Diciembre!F132</f>
        <v>24332</v>
      </c>
      <c r="G126" s="160">
        <f>+[5]Enero!G132+[5]Febrero!G132+[5]Marzo!G132+[5]Abril!G132+[5]Mayo!G132+[5]Junio!G132+[5]Julio!G132+[5]Agosto!G132+[5]Septiembre!G130+[5]Octubre!G132+[5]Noviembre!G132+[5]Diciembre!G132</f>
        <v>32772</v>
      </c>
      <c r="H126" s="160">
        <f>+[5]Enero!H132+[5]Febrero!H132+[5]Marzo!H132+[5]Abril!H132+[5]Mayo!H132+[5]Junio!H132+[5]Julio!H132+[5]Agosto!H132+[5]Septiembre!H130+[5]Octubre!H132+[5]Noviembre!H132+[5]Diciembre!H132</f>
        <v>40420</v>
      </c>
      <c r="I126" s="160">
        <f>+[5]Enero!I132+[5]Febrero!I132+[5]Marzo!I132+[5]Abril!I132+[5]Mayo!I132+[5]Junio!I132+[5]Julio!I132+[5]Agosto!I132+[5]Septiembre!I130+[5]Octubre!I132+[5]Noviembre!I132+[5]Diciembre!I132</f>
        <v>6106</v>
      </c>
      <c r="J126" s="160">
        <f t="shared" si="4"/>
        <v>248471</v>
      </c>
    </row>
    <row r="127" spans="1:11" ht="20.100000000000001" customHeight="1" x14ac:dyDescent="0.2">
      <c r="A127" s="161" t="s">
        <v>159</v>
      </c>
      <c r="B127" s="160">
        <f>+[5]Enero!B133+[5]Febrero!B133+[5]Marzo!B133+[5]Abril!B133+[5]Mayo!B133+[5]Junio!B133+[5]Julio!B133+[5]Agosto!B133+[5]Septiembre!B131+[5]Octubre!B133+[5]Noviembre!B133+[5]Diciembre!B133</f>
        <v>6024</v>
      </c>
      <c r="C127" s="160">
        <f>+[5]Enero!C133+[5]Febrero!C133+[5]Marzo!C133+[5]Abril!C133+[5]Mayo!C133+[5]Junio!C133+[5]Julio!C133+[5]Agosto!C133+[5]Septiembre!C131+[5]Octubre!C133+[5]Noviembre!C133+[5]Diciembre!C133</f>
        <v>9026</v>
      </c>
      <c r="D127" s="160">
        <f>+[5]Enero!D133+[5]Febrero!D133+[5]Marzo!D133+[5]Abril!D133+[5]Mayo!D133+[5]Junio!D133+[5]Julio!D133+[5]Agosto!D133+[5]Septiembre!D131+[5]Octubre!D133+[5]Noviembre!D133+[5]Diciembre!D133</f>
        <v>432</v>
      </c>
      <c r="E127" s="160">
        <f>+[5]Enero!E133+[5]Febrero!E133+[5]Marzo!E133+[5]Abril!E133+[5]Mayo!E133+[5]Junio!E133+[5]Julio!E133+[5]Agosto!E133+[5]Septiembre!E131+[5]Octubre!E133+[5]Noviembre!E133+[5]Diciembre!E133</f>
        <v>2666</v>
      </c>
      <c r="F127" s="160">
        <f>+[5]Enero!F133+[5]Febrero!F133+[5]Marzo!F133+[5]Abril!F133+[5]Mayo!F133+[5]Junio!F133+[5]Julio!F133+[5]Agosto!F133+[5]Septiembre!F131+[5]Octubre!F133+[5]Noviembre!F133+[5]Diciembre!F133</f>
        <v>164993</v>
      </c>
      <c r="G127" s="160">
        <f>+[5]Enero!G133+[5]Febrero!G133+[5]Marzo!G133+[5]Abril!G133+[5]Mayo!G133+[5]Junio!G133+[5]Julio!G133+[5]Agosto!G133+[5]Septiembre!G131+[5]Octubre!G133+[5]Noviembre!G133+[5]Diciembre!G133</f>
        <v>5245</v>
      </c>
      <c r="H127" s="160">
        <f>+[5]Enero!H133+[5]Febrero!H133+[5]Marzo!H133+[5]Abril!H133+[5]Mayo!H133+[5]Junio!H133+[5]Julio!H133+[5]Agosto!H133+[5]Septiembre!H131+[5]Octubre!H133+[5]Noviembre!H133+[5]Diciembre!H133</f>
        <v>0</v>
      </c>
      <c r="I127" s="160">
        <f>+[5]Enero!I133+[5]Febrero!I133+[5]Marzo!I133+[5]Abril!I133+[5]Mayo!I133+[5]Junio!I133+[5]Julio!I133+[5]Agosto!I133+[5]Septiembre!I131+[5]Octubre!I133+[5]Noviembre!I133+[5]Diciembre!I133</f>
        <v>4946</v>
      </c>
      <c r="J127" s="160">
        <f t="shared" si="4"/>
        <v>193332</v>
      </c>
    </row>
    <row r="128" spans="1:11" ht="20.100000000000001" customHeight="1" x14ac:dyDescent="0.2">
      <c r="A128" s="161" t="s">
        <v>160</v>
      </c>
      <c r="B128" s="160">
        <f>+[5]Enero!B134+[5]Febrero!B134+[5]Marzo!B134+[5]Abril!B134+[5]Mayo!B134+[5]Junio!B134+[5]Julio!B134+[5]Agosto!B134+[5]Septiembre!B132+[5]Octubre!B134+[5]Noviembre!B134+[5]Diciembre!B134</f>
        <v>29835</v>
      </c>
      <c r="C128" s="160">
        <f>+[5]Enero!C134+[5]Febrero!C134+[5]Marzo!C134+[5]Abril!C134+[5]Mayo!C134+[5]Junio!C134+[5]Julio!C134+[5]Agosto!C134+[5]Septiembre!C132+[5]Octubre!C134+[5]Noviembre!C134+[5]Diciembre!C134</f>
        <v>1628</v>
      </c>
      <c r="D128" s="160">
        <f>+[5]Enero!D134+[5]Febrero!D134+[5]Marzo!D134+[5]Abril!D134+[5]Mayo!D134+[5]Junio!D134+[5]Julio!D134+[5]Agosto!D134+[5]Septiembre!D132+[5]Octubre!D134+[5]Noviembre!D134+[5]Diciembre!D134</f>
        <v>97249</v>
      </c>
      <c r="E128" s="160">
        <f>+[5]Enero!E134+[5]Febrero!E134+[5]Marzo!E134+[5]Abril!E134+[5]Mayo!E134+[5]Junio!E134+[5]Julio!E134+[5]Agosto!E134+[5]Septiembre!E132+[5]Octubre!E134+[5]Noviembre!E134+[5]Diciembre!E134</f>
        <v>2828</v>
      </c>
      <c r="F128" s="160">
        <f>+[5]Enero!F134+[5]Febrero!F134+[5]Marzo!F134+[5]Abril!F134+[5]Mayo!F134+[5]Junio!F134+[5]Julio!F134+[5]Agosto!F134+[5]Septiembre!F132+[5]Octubre!F134+[5]Noviembre!F134+[5]Diciembre!F134</f>
        <v>6434</v>
      </c>
      <c r="G128" s="160">
        <f>+[5]Enero!G134+[5]Febrero!G134+[5]Marzo!G134+[5]Abril!G134+[5]Mayo!G134+[5]Junio!G134+[5]Julio!G134+[5]Agosto!G134+[5]Septiembre!G132+[5]Octubre!G134+[5]Noviembre!G134+[5]Diciembre!G134</f>
        <v>8558</v>
      </c>
      <c r="H128" s="160">
        <f>+[5]Enero!H134+[5]Febrero!H134+[5]Marzo!H134+[5]Abril!H134+[5]Mayo!H134+[5]Junio!H134+[5]Julio!H134+[5]Agosto!H134+[5]Septiembre!H132+[5]Octubre!H134+[5]Noviembre!H134+[5]Diciembre!H134</f>
        <v>1395</v>
      </c>
      <c r="I128" s="160">
        <f>+[5]Enero!I134+[5]Febrero!I134+[5]Marzo!I134+[5]Abril!I134+[5]Mayo!I134+[5]Junio!I134+[5]Julio!I134+[5]Agosto!I134+[5]Septiembre!I132+[5]Octubre!I134+[5]Noviembre!I134+[5]Diciembre!I134</f>
        <v>2039</v>
      </c>
      <c r="J128" s="160">
        <f t="shared" si="4"/>
        <v>149966</v>
      </c>
    </row>
    <row r="129" spans="1:10" ht="20.100000000000001" customHeight="1" x14ac:dyDescent="0.2">
      <c r="A129" s="161" t="s">
        <v>161</v>
      </c>
      <c r="B129" s="160">
        <f>+[5]Enero!B135+[5]Febrero!B135+[5]Marzo!B135+[5]Abril!B135+[5]Mayo!B135+[5]Junio!B135+[5]Julio!B135+[5]Agosto!B135+[5]Septiembre!B133+[5]Octubre!B135+[5]Noviembre!B135+[5]Diciembre!B135</f>
        <v>774</v>
      </c>
      <c r="C129" s="160">
        <f>+[5]Enero!C135+[5]Febrero!C135+[5]Marzo!C135+[5]Abril!C135+[5]Mayo!C135+[5]Junio!C135+[5]Julio!C135+[5]Agosto!C135+[5]Septiembre!C133+[5]Octubre!C135+[5]Noviembre!C135+[5]Diciembre!C135</f>
        <v>0</v>
      </c>
      <c r="D129" s="160">
        <f>+[5]Enero!D135+[5]Febrero!D135+[5]Marzo!D135+[5]Abril!D135+[5]Mayo!D135+[5]Junio!D135+[5]Julio!D135+[5]Agosto!D135+[5]Septiembre!D133+[5]Octubre!D135+[5]Noviembre!D135+[5]Diciembre!D135</f>
        <v>5995</v>
      </c>
      <c r="E129" s="160">
        <f>+[5]Enero!E135+[5]Febrero!E135+[5]Marzo!E135+[5]Abril!E135+[5]Mayo!E135+[5]Junio!E135+[5]Julio!E135+[5]Agosto!E135+[5]Septiembre!E133+[5]Octubre!E135+[5]Noviembre!E135+[5]Diciembre!E135</f>
        <v>0</v>
      </c>
      <c r="F129" s="160">
        <f>+[5]Enero!F135+[5]Febrero!F135+[5]Marzo!F135+[5]Abril!F135+[5]Mayo!F135+[5]Junio!F135+[5]Julio!F135+[5]Agosto!F135+[5]Septiembre!F133+[5]Octubre!F135+[5]Noviembre!F135+[5]Diciembre!F135</f>
        <v>2750</v>
      </c>
      <c r="G129" s="160">
        <f>+[5]Enero!G135+[5]Febrero!G135+[5]Marzo!G135+[5]Abril!G135+[5]Mayo!G135+[5]Junio!G135+[5]Julio!G135+[5]Agosto!G135+[5]Septiembre!G133+[5]Octubre!G135+[5]Noviembre!G135+[5]Diciembre!G135</f>
        <v>8748</v>
      </c>
      <c r="H129" s="160">
        <f>+[5]Enero!H135+[5]Febrero!H135+[5]Marzo!H135+[5]Abril!H135+[5]Mayo!H135+[5]Junio!H135+[5]Julio!H135+[5]Agosto!H135+[5]Septiembre!H133+[5]Octubre!H135+[5]Noviembre!H135+[5]Diciembre!H135</f>
        <v>4984</v>
      </c>
      <c r="I129" s="160">
        <f>+[5]Enero!I135+[5]Febrero!I135+[5]Marzo!I135+[5]Abril!I135+[5]Mayo!I135+[5]Junio!I135+[5]Julio!I135+[5]Agosto!I135+[5]Septiembre!I133+[5]Octubre!I135+[5]Noviembre!I135+[5]Diciembre!I135</f>
        <v>6756</v>
      </c>
      <c r="J129" s="160">
        <f t="shared" si="4"/>
        <v>30007</v>
      </c>
    </row>
    <row r="130" spans="1:10" ht="20.100000000000001" customHeight="1" x14ac:dyDescent="0.2">
      <c r="A130" s="161" t="s">
        <v>162</v>
      </c>
      <c r="B130" s="160">
        <f>+[5]Enero!B136+[5]Febrero!B136+[5]Marzo!B136+[5]Abril!B136+[5]Mayo!B136+[5]Junio!B136+[5]Julio!B136+[5]Agosto!B136+[5]Septiembre!B134+[5]Octubre!B136+[5]Noviembre!B136+[5]Diciembre!B136</f>
        <v>72773</v>
      </c>
      <c r="C130" s="160">
        <f>+[5]Enero!C136+[5]Febrero!C136+[5]Marzo!C136+[5]Abril!C136+[5]Mayo!C136+[5]Junio!C136+[5]Julio!C136+[5]Agosto!C136+[5]Septiembre!C134+[5]Octubre!C136+[5]Noviembre!C136+[5]Diciembre!C136</f>
        <v>46632</v>
      </c>
      <c r="D130" s="160">
        <f>+[5]Enero!D136+[5]Febrero!D136+[5]Marzo!D136+[5]Abril!D136+[5]Mayo!D136+[5]Junio!D136+[5]Julio!D136+[5]Agosto!D136+[5]Septiembre!D134+[5]Octubre!D136+[5]Noviembre!D136+[5]Diciembre!D136</f>
        <v>540</v>
      </c>
      <c r="E130" s="160">
        <f>+[5]Enero!E136+[5]Febrero!E136+[5]Marzo!E136+[5]Abril!E136+[5]Mayo!E136+[5]Junio!E136+[5]Julio!E136+[5]Agosto!E136+[5]Septiembre!E134+[5]Octubre!E136+[5]Noviembre!E136+[5]Diciembre!E136</f>
        <v>6073</v>
      </c>
      <c r="F130" s="160">
        <f>+[5]Enero!F136+[5]Febrero!F136+[5]Marzo!F136+[5]Abril!F136+[5]Mayo!F136+[5]Junio!F136+[5]Julio!F136+[5]Agosto!F136+[5]Septiembre!F134+[5]Octubre!F136+[5]Noviembre!F136+[5]Diciembre!F136</f>
        <v>62106</v>
      </c>
      <c r="G130" s="160">
        <f>+[5]Enero!G136+[5]Febrero!G136+[5]Marzo!G136+[5]Abril!G136+[5]Mayo!G136+[5]Junio!G136+[5]Julio!G136+[5]Agosto!G136+[5]Septiembre!G134+[5]Octubre!G136+[5]Noviembre!G136+[5]Diciembre!G136</f>
        <v>9286</v>
      </c>
      <c r="H130" s="160">
        <f>+[5]Enero!H136+[5]Febrero!H136+[5]Marzo!H136+[5]Abril!H136+[5]Mayo!H136+[5]Junio!H136+[5]Julio!H136+[5]Agosto!H136+[5]Septiembre!H134+[5]Octubre!H136+[5]Noviembre!H136+[5]Diciembre!H136</f>
        <v>280</v>
      </c>
      <c r="I130" s="160">
        <f>+[5]Enero!I136+[5]Febrero!I136+[5]Marzo!I136+[5]Abril!I136+[5]Mayo!I136+[5]Junio!I136+[5]Julio!I136+[5]Agosto!I136+[5]Septiembre!I134+[5]Octubre!I136+[5]Noviembre!I136+[5]Diciembre!I136</f>
        <v>259452</v>
      </c>
      <c r="J130" s="160">
        <f t="shared" si="4"/>
        <v>457142</v>
      </c>
    </row>
    <row r="131" spans="1:10" ht="20.100000000000001" customHeight="1" x14ac:dyDescent="0.2">
      <c r="A131" s="161" t="s">
        <v>163</v>
      </c>
      <c r="B131" s="160">
        <f>+[5]Enero!B137+[5]Febrero!B137+[5]Marzo!B137+[5]Abril!B137+[5]Mayo!B137+[5]Junio!B137+[5]Julio!B137+[5]Agosto!B137+[5]Septiembre!B135+[5]Octubre!B137+[5]Noviembre!B137+[5]Diciembre!B137</f>
        <v>4013</v>
      </c>
      <c r="C131" s="160">
        <f>+[5]Enero!C137+[5]Febrero!C137+[5]Marzo!C137+[5]Abril!C137+[5]Mayo!C137+[5]Junio!C137+[5]Julio!C137+[5]Agosto!C137+[5]Septiembre!C135+[5]Octubre!C137+[5]Noviembre!C137+[5]Diciembre!C137</f>
        <v>12879</v>
      </c>
      <c r="D131" s="160">
        <f>+[5]Enero!D137+[5]Febrero!D137+[5]Marzo!D137+[5]Abril!D137+[5]Mayo!D137+[5]Junio!D137+[5]Julio!D137+[5]Agosto!D137+[5]Septiembre!D135+[5]Octubre!D137+[5]Noviembre!D137+[5]Diciembre!D137</f>
        <v>107</v>
      </c>
      <c r="E131" s="160">
        <f>+[5]Enero!E137+[5]Febrero!E137+[5]Marzo!E137+[5]Abril!E137+[5]Mayo!E137+[5]Junio!E137+[5]Julio!E137+[5]Agosto!E137+[5]Septiembre!E135+[5]Octubre!E137+[5]Noviembre!E137+[5]Diciembre!E137</f>
        <v>1240</v>
      </c>
      <c r="F131" s="160">
        <f>+[5]Enero!F137+[5]Febrero!F137+[5]Marzo!F137+[5]Abril!F137+[5]Mayo!F137+[5]Junio!F137+[5]Julio!F137+[5]Agosto!F137+[5]Septiembre!F135+[5]Octubre!F137+[5]Noviembre!F137+[5]Diciembre!F137</f>
        <v>7807</v>
      </c>
      <c r="G131" s="160">
        <f>+[5]Enero!G137+[5]Febrero!G137+[5]Marzo!G137+[5]Abril!G137+[5]Mayo!G137+[5]Junio!G137+[5]Julio!G137+[5]Agosto!G137+[5]Septiembre!G135+[5]Octubre!G137+[5]Noviembre!G137+[5]Diciembre!G137</f>
        <v>0</v>
      </c>
      <c r="H131" s="160">
        <f>+[5]Enero!H137+[5]Febrero!H137+[5]Marzo!H137+[5]Abril!H137+[5]Mayo!H137+[5]Junio!H137+[5]Julio!H137+[5]Agosto!H137+[5]Septiembre!H135+[5]Octubre!H137+[5]Noviembre!H137+[5]Diciembre!H137</f>
        <v>0</v>
      </c>
      <c r="I131" s="160">
        <f>+[5]Enero!I137+[5]Febrero!I137+[5]Marzo!I137+[5]Abril!I137+[5]Mayo!I137+[5]Junio!I137+[5]Julio!I137+[5]Agosto!I137+[5]Septiembre!I135+[5]Octubre!I137+[5]Noviembre!I137+[5]Diciembre!I137</f>
        <v>2027</v>
      </c>
      <c r="J131" s="160">
        <f t="shared" si="4"/>
        <v>28073</v>
      </c>
    </row>
    <row r="132" spans="1:10" ht="20.100000000000001" customHeight="1" x14ac:dyDescent="0.2">
      <c r="A132" s="161" t="s">
        <v>164</v>
      </c>
      <c r="B132" s="160">
        <f>+[5]Enero!B138+[5]Febrero!B138+[5]Marzo!B138+[5]Abril!B138+[5]Mayo!B138+[5]Junio!B138+[5]Julio!B138+[5]Agosto!B138+[5]Septiembre!B136+[5]Octubre!B138+[5]Noviembre!B138+[5]Diciembre!B138</f>
        <v>6616</v>
      </c>
      <c r="C132" s="160">
        <f>+[5]Enero!C138+[5]Febrero!C138+[5]Marzo!C138+[5]Abril!C138+[5]Mayo!C138+[5]Junio!C138+[5]Julio!C138+[5]Agosto!C138+[5]Septiembre!C136+[5]Octubre!C138+[5]Noviembre!C138+[5]Diciembre!C138</f>
        <v>103</v>
      </c>
      <c r="D132" s="160">
        <f>+[5]Enero!D138+[5]Febrero!D138+[5]Marzo!D138+[5]Abril!D138+[5]Mayo!D138+[5]Junio!D138+[5]Julio!D138+[5]Agosto!D138+[5]Septiembre!D136+[5]Octubre!D138+[5]Noviembre!D138+[5]Diciembre!D138</f>
        <v>14</v>
      </c>
      <c r="E132" s="160">
        <f>+[5]Enero!E138+[5]Febrero!E138+[5]Marzo!E138+[5]Abril!E138+[5]Mayo!E138+[5]Junio!E138+[5]Julio!E138+[5]Agosto!E138+[5]Septiembre!E136+[5]Octubre!E138+[5]Noviembre!E138+[5]Diciembre!E138</f>
        <v>100</v>
      </c>
      <c r="F132" s="160">
        <f>+[5]Enero!F138+[5]Febrero!F138+[5]Marzo!F138+[5]Abril!F138+[5]Mayo!F138+[5]Junio!F138+[5]Julio!F138+[5]Agosto!F138+[5]Septiembre!F136+[5]Octubre!F138+[5]Noviembre!F138+[5]Diciembre!F138</f>
        <v>3272</v>
      </c>
      <c r="G132" s="160">
        <f>+[5]Enero!G138+[5]Febrero!G138+[5]Marzo!G138+[5]Abril!G138+[5]Mayo!G138+[5]Junio!G138+[5]Julio!G138+[5]Agosto!G138+[5]Septiembre!G136+[5]Octubre!G138+[5]Noviembre!G138+[5]Diciembre!G138</f>
        <v>8288</v>
      </c>
      <c r="H132" s="160">
        <f>+[5]Enero!H138+[5]Febrero!H138+[5]Marzo!H138+[5]Abril!H138+[5]Mayo!H138+[5]Junio!H138+[5]Julio!H138+[5]Agosto!H138+[5]Septiembre!H136+[5]Octubre!H138+[5]Noviembre!H138+[5]Diciembre!H138</f>
        <v>13</v>
      </c>
      <c r="I132" s="160">
        <f>+[5]Enero!I138+[5]Febrero!I138+[5]Marzo!I138+[5]Abril!I138+[5]Mayo!I138+[5]Junio!I138+[5]Julio!I138+[5]Agosto!I138+[5]Septiembre!I136+[5]Octubre!I138+[5]Noviembre!I138+[5]Diciembre!I138</f>
        <v>3014</v>
      </c>
      <c r="J132" s="160">
        <f t="shared" si="4"/>
        <v>21420</v>
      </c>
    </row>
    <row r="133" spans="1:10" ht="20.100000000000001" customHeight="1" x14ac:dyDescent="0.2">
      <c r="A133" s="161" t="s">
        <v>165</v>
      </c>
      <c r="B133" s="160">
        <f>+[5]Enero!B139+[5]Febrero!B139+[5]Marzo!B139+[5]Abril!B139+[5]Mayo!B139+[5]Junio!B139+[5]Julio!B139+[5]Agosto!B139+[5]Septiembre!B137+[5]Octubre!B139+[5]Noviembre!B139+[5]Diciembre!B139</f>
        <v>1529805</v>
      </c>
      <c r="C133" s="160">
        <f>+[5]Enero!C139+[5]Febrero!C139+[5]Marzo!C139+[5]Abril!C139+[5]Mayo!C139+[5]Junio!C139+[5]Julio!C139+[5]Agosto!C139+[5]Septiembre!C137+[5]Octubre!C139+[5]Noviembre!C139+[5]Diciembre!C139</f>
        <v>528009</v>
      </c>
      <c r="D133" s="160">
        <f>+[5]Enero!D139+[5]Febrero!D139+[5]Marzo!D139+[5]Abril!D139+[5]Mayo!D139+[5]Junio!D139+[5]Julio!D139+[5]Agosto!D139+[5]Septiembre!D137+[5]Octubre!D139+[5]Noviembre!D139+[5]Diciembre!D139</f>
        <v>13777909</v>
      </c>
      <c r="E133" s="160">
        <f>+[5]Enero!E139+[5]Febrero!E139+[5]Marzo!E139+[5]Abril!E139+[5]Mayo!E139+[5]Junio!E139+[5]Julio!E139+[5]Agosto!E139+[5]Septiembre!E137+[5]Octubre!E139+[5]Noviembre!E139+[5]Diciembre!E139</f>
        <v>152985</v>
      </c>
      <c r="F133" s="160">
        <f>+[5]Enero!F139+[5]Febrero!F139+[5]Marzo!F139+[5]Abril!F139+[5]Mayo!F139+[5]Junio!F139+[5]Julio!F139+[5]Agosto!F139+[5]Septiembre!F137+[5]Octubre!F139+[5]Noviembre!F139+[5]Diciembre!F139</f>
        <v>1347742</v>
      </c>
      <c r="G133" s="160">
        <f>+[5]Enero!G139+[5]Febrero!G139+[5]Marzo!G139+[5]Abril!G139+[5]Mayo!G139+[5]Junio!G139+[5]Julio!G139+[5]Agosto!G139+[5]Septiembre!G137+[5]Octubre!G139+[5]Noviembre!G139+[5]Diciembre!G139</f>
        <v>3694475</v>
      </c>
      <c r="H133" s="160">
        <f>+[5]Enero!H139+[5]Febrero!H139+[5]Marzo!H139+[5]Abril!H139+[5]Mayo!H139+[5]Junio!H139+[5]Julio!H139+[5]Agosto!H139+[5]Septiembre!H137+[5]Octubre!H139+[5]Noviembre!H139+[5]Diciembre!H139</f>
        <v>1020762</v>
      </c>
      <c r="I133" s="160">
        <f>+[5]Enero!I139+[5]Febrero!I139+[5]Marzo!I139+[5]Abril!I139+[5]Mayo!I139+[5]Junio!I139+[5]Julio!I139+[5]Agosto!I139+[5]Septiembre!I137+[5]Octubre!I139+[5]Noviembre!I139+[5]Diciembre!I139</f>
        <v>148906</v>
      </c>
      <c r="J133" s="160">
        <f t="shared" si="4"/>
        <v>22200593</v>
      </c>
    </row>
    <row r="134" spans="1:10" ht="20.100000000000001" customHeight="1" thickBot="1" x14ac:dyDescent="0.25">
      <c r="A134" s="176" t="s">
        <v>166</v>
      </c>
      <c r="B134" s="173">
        <f>+[5]Enero!B140+[5]Febrero!B140+[5]Marzo!B140+[5]Abril!B140+[5]Mayo!B140+[5]Junio!B140+[5]Julio!B140+[5]Agosto!B140+[5]Septiembre!B138+[5]Octubre!B140+[5]Noviembre!B140+[5]Diciembre!B140</f>
        <v>345602</v>
      </c>
      <c r="C134" s="173">
        <f>+[5]Enero!C140+[5]Febrero!C140+[5]Marzo!C140+[5]Abril!C140+[5]Mayo!C140+[5]Junio!C140+[5]Julio!C140+[5]Agosto!C140+[5]Septiembre!C138+[5]Octubre!C140+[5]Noviembre!C140+[5]Diciembre!C140</f>
        <v>255466</v>
      </c>
      <c r="D134" s="173">
        <f>+[5]Enero!D140+[5]Febrero!D140+[5]Marzo!D140+[5]Abril!D140+[5]Mayo!D140+[5]Junio!D140+[5]Julio!D140+[5]Agosto!D140+[5]Septiembre!D138+[5]Octubre!D140+[5]Noviembre!D140+[5]Diciembre!D140</f>
        <v>80389</v>
      </c>
      <c r="E134" s="173">
        <f>+[5]Enero!E140+[5]Febrero!E140+[5]Marzo!E140+[5]Abril!E140+[5]Mayo!E140+[5]Junio!E140+[5]Julio!E140+[5]Agosto!E140+[5]Septiembre!E138+[5]Octubre!E140+[5]Noviembre!E140+[5]Diciembre!E140</f>
        <v>192643</v>
      </c>
      <c r="F134" s="173">
        <f>+[5]Enero!F140+[5]Febrero!F140+[5]Marzo!F140+[5]Abril!F140+[5]Mayo!F140+[5]Junio!F140+[5]Julio!F140+[5]Agosto!F140+[5]Septiembre!F138+[5]Octubre!F140+[5]Noviembre!F140+[5]Diciembre!F140</f>
        <v>193737</v>
      </c>
      <c r="G134" s="173">
        <f>+[5]Enero!G140+[5]Febrero!G140+[5]Marzo!G140+[5]Abril!G140+[5]Mayo!G140+[5]Junio!G140+[5]Julio!G140+[5]Agosto!G140+[5]Septiembre!G138+[5]Octubre!G140+[5]Noviembre!G140+[5]Diciembre!G140</f>
        <v>326053</v>
      </c>
      <c r="H134" s="173">
        <f>+[5]Enero!H140+[5]Febrero!H140+[5]Marzo!H140+[5]Abril!H140+[5]Mayo!H140+[5]Junio!H140+[5]Julio!H140+[5]Agosto!H140+[5]Septiembre!H138+[5]Octubre!H140+[5]Noviembre!H140+[5]Diciembre!H140</f>
        <v>114714</v>
      </c>
      <c r="I134" s="173">
        <f>+[5]Enero!I140+[5]Febrero!I140+[5]Marzo!I140+[5]Abril!I140+[5]Mayo!I140+[5]Junio!I140+[5]Julio!I140+[5]Agosto!I140+[5]Septiembre!I138+[5]Octubre!I140+[5]Noviembre!I140+[5]Diciembre!I140</f>
        <v>41381</v>
      </c>
      <c r="J134" s="173">
        <f t="shared" si="4"/>
        <v>1549985</v>
      </c>
    </row>
    <row r="135" spans="1:10" x14ac:dyDescent="0.2">
      <c r="A135" s="185" t="s">
        <v>167</v>
      </c>
      <c r="B135" s="186"/>
      <c r="C135" s="186"/>
      <c r="D135" s="186"/>
      <c r="E135" s="186"/>
      <c r="F135" s="156"/>
      <c r="G135" s="156"/>
      <c r="H135" s="156"/>
      <c r="I135" s="156"/>
      <c r="J135" s="177"/>
    </row>
    <row r="136" spans="1:10" x14ac:dyDescent="0.2">
      <c r="A136" s="187" t="s">
        <v>183</v>
      </c>
      <c r="B136" s="186"/>
      <c r="C136" s="186"/>
      <c r="D136" s="186"/>
      <c r="E136" s="186"/>
      <c r="F136" s="156"/>
      <c r="G136" s="156"/>
      <c r="H136" s="156"/>
      <c r="I136" s="156"/>
      <c r="J136" s="156"/>
    </row>
    <row r="137" spans="1:10" x14ac:dyDescent="0.2">
      <c r="A137" s="187" t="s">
        <v>184</v>
      </c>
      <c r="B137" s="186"/>
      <c r="C137" s="186"/>
      <c r="D137" s="186"/>
      <c r="E137" s="186"/>
      <c r="F137" s="156"/>
      <c r="G137" s="156"/>
      <c r="H137" s="156"/>
      <c r="I137" s="156"/>
      <c r="J137" s="156"/>
    </row>
    <row r="138" spans="1:10" x14ac:dyDescent="0.2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</row>
    <row r="139" spans="1:10" x14ac:dyDescent="0.2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</row>
    <row r="140" spans="1:10" x14ac:dyDescent="0.2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</row>
    <row r="141" spans="1:10" x14ac:dyDescent="0.2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</row>
    <row r="142" spans="1:10" x14ac:dyDescent="0.2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</row>
    <row r="143" spans="1:10" x14ac:dyDescent="0.2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</row>
    <row r="144" spans="1:10" x14ac:dyDescent="0.2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</row>
    <row r="145" spans="1:10" x14ac:dyDescent="0.2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</row>
    <row r="146" spans="1:10" x14ac:dyDescent="0.2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</row>
    <row r="147" spans="1:10" x14ac:dyDescent="0.2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</row>
    <row r="148" spans="1:10" x14ac:dyDescent="0.2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1:10" x14ac:dyDescent="0.2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1:10" x14ac:dyDescent="0.2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</row>
    <row r="151" spans="1:10" x14ac:dyDescent="0.2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</row>
    <row r="152" spans="1:10" x14ac:dyDescent="0.2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</row>
    <row r="153" spans="1:10" x14ac:dyDescent="0.2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</row>
    <row r="154" spans="1:10" x14ac:dyDescent="0.2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</row>
    <row r="155" spans="1:10" x14ac:dyDescent="0.2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</row>
    <row r="156" spans="1:10" x14ac:dyDescent="0.2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</row>
    <row r="157" spans="1:10" x14ac:dyDescent="0.2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</row>
    <row r="158" spans="1:10" x14ac:dyDescent="0.2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</row>
    <row r="159" spans="1:10" x14ac:dyDescent="0.2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</row>
    <row r="160" spans="1:10" x14ac:dyDescent="0.2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</row>
    <row r="161" spans="1:10" x14ac:dyDescent="0.2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</row>
    <row r="162" spans="1:10" x14ac:dyDescent="0.2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</row>
    <row r="163" spans="1:10" x14ac:dyDescent="0.2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</row>
    <row r="164" spans="1:10" x14ac:dyDescent="0.2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</row>
    <row r="165" spans="1:10" x14ac:dyDescent="0.2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</row>
    <row r="166" spans="1:10" x14ac:dyDescent="0.2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</row>
    <row r="167" spans="1:10" x14ac:dyDescent="0.2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</row>
    <row r="168" spans="1:10" x14ac:dyDescent="0.2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</row>
    <row r="169" spans="1:10" x14ac:dyDescent="0.2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1:10" x14ac:dyDescent="0.2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1:10" x14ac:dyDescent="0.2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</row>
    <row r="172" spans="1:10" x14ac:dyDescent="0.2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</row>
    <row r="173" spans="1:10" x14ac:dyDescent="0.2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</row>
    <row r="174" spans="1:10" x14ac:dyDescent="0.2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</row>
    <row r="175" spans="1:10" x14ac:dyDescent="0.2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</row>
    <row r="176" spans="1:10" x14ac:dyDescent="0.2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</row>
    <row r="177" spans="1:10" x14ac:dyDescent="0.2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</row>
  </sheetData>
  <mergeCells count="6">
    <mergeCell ref="A98:J98"/>
    <mergeCell ref="A6:J6"/>
    <mergeCell ref="A7:J7"/>
    <mergeCell ref="A52:J52"/>
    <mergeCell ref="A53:J53"/>
    <mergeCell ref="A97:J9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50AC2-0892-4A00-92B9-C6A5ADB1A761}">
  <dimension ref="A1:Q148"/>
  <sheetViews>
    <sheetView workbookViewId="0">
      <selection activeCell="F142" sqref="F142"/>
    </sheetView>
  </sheetViews>
  <sheetFormatPr baseColWidth="10" defaultRowHeight="12.75" x14ac:dyDescent="0.2"/>
  <cols>
    <col min="1" max="1" width="15" style="183" customWidth="1"/>
    <col min="2" max="2" width="13.28515625" style="183" customWidth="1"/>
    <col min="3" max="4" width="14.140625" style="183" customWidth="1"/>
    <col min="5" max="5" width="15" style="183" customWidth="1"/>
    <col min="6" max="6" width="14.28515625" style="183" customWidth="1"/>
    <col min="7" max="8" width="12.5703125" style="183" customWidth="1"/>
    <col min="9" max="9" width="12.7109375" style="183" customWidth="1"/>
    <col min="10" max="10" width="15.140625" style="183" customWidth="1"/>
    <col min="11" max="17" width="11.42578125" style="156"/>
    <col min="18" max="256" width="11.42578125" style="183"/>
    <col min="257" max="257" width="17.85546875" style="183" customWidth="1"/>
    <col min="258" max="258" width="14.7109375" style="183" customWidth="1"/>
    <col min="259" max="259" width="14.85546875" style="183" customWidth="1"/>
    <col min="260" max="260" width="15.42578125" style="183" customWidth="1"/>
    <col min="261" max="261" width="15.5703125" style="183" customWidth="1"/>
    <col min="262" max="262" width="15" style="183" customWidth="1"/>
    <col min="263" max="263" width="14.5703125" style="183" customWidth="1"/>
    <col min="264" max="264" width="14.140625" style="183" customWidth="1"/>
    <col min="265" max="265" width="13.28515625" style="183" bestFit="1" customWidth="1"/>
    <col min="266" max="266" width="17.5703125" style="183" customWidth="1"/>
    <col min="267" max="512" width="11.42578125" style="183"/>
    <col min="513" max="513" width="17.85546875" style="183" customWidth="1"/>
    <col min="514" max="514" width="14.7109375" style="183" customWidth="1"/>
    <col min="515" max="515" width="14.85546875" style="183" customWidth="1"/>
    <col min="516" max="516" width="15.42578125" style="183" customWidth="1"/>
    <col min="517" max="517" width="15.5703125" style="183" customWidth="1"/>
    <col min="518" max="518" width="15" style="183" customWidth="1"/>
    <col min="519" max="519" width="14.5703125" style="183" customWidth="1"/>
    <col min="520" max="520" width="14.140625" style="183" customWidth="1"/>
    <col min="521" max="521" width="13.28515625" style="183" bestFit="1" customWidth="1"/>
    <col min="522" max="522" width="17.5703125" style="183" customWidth="1"/>
    <col min="523" max="768" width="11.42578125" style="183"/>
    <col min="769" max="769" width="17.85546875" style="183" customWidth="1"/>
    <col min="770" max="770" width="14.7109375" style="183" customWidth="1"/>
    <col min="771" max="771" width="14.85546875" style="183" customWidth="1"/>
    <col min="772" max="772" width="15.42578125" style="183" customWidth="1"/>
    <col min="773" max="773" width="15.5703125" style="183" customWidth="1"/>
    <col min="774" max="774" width="15" style="183" customWidth="1"/>
    <col min="775" max="775" width="14.5703125" style="183" customWidth="1"/>
    <col min="776" max="776" width="14.140625" style="183" customWidth="1"/>
    <col min="777" max="777" width="13.28515625" style="183" bestFit="1" customWidth="1"/>
    <col min="778" max="778" width="17.5703125" style="183" customWidth="1"/>
    <col min="779" max="1024" width="11.42578125" style="183"/>
    <col min="1025" max="1025" width="17.85546875" style="183" customWidth="1"/>
    <col min="1026" max="1026" width="14.7109375" style="183" customWidth="1"/>
    <col min="1027" max="1027" width="14.85546875" style="183" customWidth="1"/>
    <col min="1028" max="1028" width="15.42578125" style="183" customWidth="1"/>
    <col min="1029" max="1029" width="15.5703125" style="183" customWidth="1"/>
    <col min="1030" max="1030" width="15" style="183" customWidth="1"/>
    <col min="1031" max="1031" width="14.5703125" style="183" customWidth="1"/>
    <col min="1032" max="1032" width="14.140625" style="183" customWidth="1"/>
    <col min="1033" max="1033" width="13.28515625" style="183" bestFit="1" customWidth="1"/>
    <col min="1034" max="1034" width="17.5703125" style="183" customWidth="1"/>
    <col min="1035" max="1280" width="11.42578125" style="183"/>
    <col min="1281" max="1281" width="17.85546875" style="183" customWidth="1"/>
    <col min="1282" max="1282" width="14.7109375" style="183" customWidth="1"/>
    <col min="1283" max="1283" width="14.85546875" style="183" customWidth="1"/>
    <col min="1284" max="1284" width="15.42578125" style="183" customWidth="1"/>
    <col min="1285" max="1285" width="15.5703125" style="183" customWidth="1"/>
    <col min="1286" max="1286" width="15" style="183" customWidth="1"/>
    <col min="1287" max="1287" width="14.5703125" style="183" customWidth="1"/>
    <col min="1288" max="1288" width="14.140625" style="183" customWidth="1"/>
    <col min="1289" max="1289" width="13.28515625" style="183" bestFit="1" customWidth="1"/>
    <col min="1290" max="1290" width="17.5703125" style="183" customWidth="1"/>
    <col min="1291" max="1536" width="11.42578125" style="183"/>
    <col min="1537" max="1537" width="17.85546875" style="183" customWidth="1"/>
    <col min="1538" max="1538" width="14.7109375" style="183" customWidth="1"/>
    <col min="1539" max="1539" width="14.85546875" style="183" customWidth="1"/>
    <col min="1540" max="1540" width="15.42578125" style="183" customWidth="1"/>
    <col min="1541" max="1541" width="15.5703125" style="183" customWidth="1"/>
    <col min="1542" max="1542" width="15" style="183" customWidth="1"/>
    <col min="1543" max="1543" width="14.5703125" style="183" customWidth="1"/>
    <col min="1544" max="1544" width="14.140625" style="183" customWidth="1"/>
    <col min="1545" max="1545" width="13.28515625" style="183" bestFit="1" customWidth="1"/>
    <col min="1546" max="1546" width="17.5703125" style="183" customWidth="1"/>
    <col min="1547" max="1792" width="11.42578125" style="183"/>
    <col min="1793" max="1793" width="17.85546875" style="183" customWidth="1"/>
    <col min="1794" max="1794" width="14.7109375" style="183" customWidth="1"/>
    <col min="1795" max="1795" width="14.85546875" style="183" customWidth="1"/>
    <col min="1796" max="1796" width="15.42578125" style="183" customWidth="1"/>
    <col min="1797" max="1797" width="15.5703125" style="183" customWidth="1"/>
    <col min="1798" max="1798" width="15" style="183" customWidth="1"/>
    <col min="1799" max="1799" width="14.5703125" style="183" customWidth="1"/>
    <col min="1800" max="1800" width="14.140625" style="183" customWidth="1"/>
    <col min="1801" max="1801" width="13.28515625" style="183" bestFit="1" customWidth="1"/>
    <col min="1802" max="1802" width="17.5703125" style="183" customWidth="1"/>
    <col min="1803" max="2048" width="11.42578125" style="183"/>
    <col min="2049" max="2049" width="17.85546875" style="183" customWidth="1"/>
    <col min="2050" max="2050" width="14.7109375" style="183" customWidth="1"/>
    <col min="2051" max="2051" width="14.85546875" style="183" customWidth="1"/>
    <col min="2052" max="2052" width="15.42578125" style="183" customWidth="1"/>
    <col min="2053" max="2053" width="15.5703125" style="183" customWidth="1"/>
    <col min="2054" max="2054" width="15" style="183" customWidth="1"/>
    <col min="2055" max="2055" width="14.5703125" style="183" customWidth="1"/>
    <col min="2056" max="2056" width="14.140625" style="183" customWidth="1"/>
    <col min="2057" max="2057" width="13.28515625" style="183" bestFit="1" customWidth="1"/>
    <col min="2058" max="2058" width="17.5703125" style="183" customWidth="1"/>
    <col min="2059" max="2304" width="11.42578125" style="183"/>
    <col min="2305" max="2305" width="17.85546875" style="183" customWidth="1"/>
    <col min="2306" max="2306" width="14.7109375" style="183" customWidth="1"/>
    <col min="2307" max="2307" width="14.85546875" style="183" customWidth="1"/>
    <col min="2308" max="2308" width="15.42578125" style="183" customWidth="1"/>
    <col min="2309" max="2309" width="15.5703125" style="183" customWidth="1"/>
    <col min="2310" max="2310" width="15" style="183" customWidth="1"/>
    <col min="2311" max="2311" width="14.5703125" style="183" customWidth="1"/>
    <col min="2312" max="2312" width="14.140625" style="183" customWidth="1"/>
    <col min="2313" max="2313" width="13.28515625" style="183" bestFit="1" customWidth="1"/>
    <col min="2314" max="2314" width="17.5703125" style="183" customWidth="1"/>
    <col min="2315" max="2560" width="11.42578125" style="183"/>
    <col min="2561" max="2561" width="17.85546875" style="183" customWidth="1"/>
    <col min="2562" max="2562" width="14.7109375" style="183" customWidth="1"/>
    <col min="2563" max="2563" width="14.85546875" style="183" customWidth="1"/>
    <col min="2564" max="2564" width="15.42578125" style="183" customWidth="1"/>
    <col min="2565" max="2565" width="15.5703125" style="183" customWidth="1"/>
    <col min="2566" max="2566" width="15" style="183" customWidth="1"/>
    <col min="2567" max="2567" width="14.5703125" style="183" customWidth="1"/>
    <col min="2568" max="2568" width="14.140625" style="183" customWidth="1"/>
    <col min="2569" max="2569" width="13.28515625" style="183" bestFit="1" customWidth="1"/>
    <col min="2570" max="2570" width="17.5703125" style="183" customWidth="1"/>
    <col min="2571" max="2816" width="11.42578125" style="183"/>
    <col min="2817" max="2817" width="17.85546875" style="183" customWidth="1"/>
    <col min="2818" max="2818" width="14.7109375" style="183" customWidth="1"/>
    <col min="2819" max="2819" width="14.85546875" style="183" customWidth="1"/>
    <col min="2820" max="2820" width="15.42578125" style="183" customWidth="1"/>
    <col min="2821" max="2821" width="15.5703125" style="183" customWidth="1"/>
    <col min="2822" max="2822" width="15" style="183" customWidth="1"/>
    <col min="2823" max="2823" width="14.5703125" style="183" customWidth="1"/>
    <col min="2824" max="2824" width="14.140625" style="183" customWidth="1"/>
    <col min="2825" max="2825" width="13.28515625" style="183" bestFit="1" customWidth="1"/>
    <col min="2826" max="2826" width="17.5703125" style="183" customWidth="1"/>
    <col min="2827" max="3072" width="11.42578125" style="183"/>
    <col min="3073" max="3073" width="17.85546875" style="183" customWidth="1"/>
    <col min="3074" max="3074" width="14.7109375" style="183" customWidth="1"/>
    <col min="3075" max="3075" width="14.85546875" style="183" customWidth="1"/>
    <col min="3076" max="3076" width="15.42578125" style="183" customWidth="1"/>
    <col min="3077" max="3077" width="15.5703125" style="183" customWidth="1"/>
    <col min="3078" max="3078" width="15" style="183" customWidth="1"/>
    <col min="3079" max="3079" width="14.5703125" style="183" customWidth="1"/>
    <col min="3080" max="3080" width="14.140625" style="183" customWidth="1"/>
    <col min="3081" max="3081" width="13.28515625" style="183" bestFit="1" customWidth="1"/>
    <col min="3082" max="3082" width="17.5703125" style="183" customWidth="1"/>
    <col min="3083" max="3328" width="11.42578125" style="183"/>
    <col min="3329" max="3329" width="17.85546875" style="183" customWidth="1"/>
    <col min="3330" max="3330" width="14.7109375" style="183" customWidth="1"/>
    <col min="3331" max="3331" width="14.85546875" style="183" customWidth="1"/>
    <col min="3332" max="3332" width="15.42578125" style="183" customWidth="1"/>
    <col min="3333" max="3333" width="15.5703125" style="183" customWidth="1"/>
    <col min="3334" max="3334" width="15" style="183" customWidth="1"/>
    <col min="3335" max="3335" width="14.5703125" style="183" customWidth="1"/>
    <col min="3336" max="3336" width="14.140625" style="183" customWidth="1"/>
    <col min="3337" max="3337" width="13.28515625" style="183" bestFit="1" customWidth="1"/>
    <col min="3338" max="3338" width="17.5703125" style="183" customWidth="1"/>
    <col min="3339" max="3584" width="11.42578125" style="183"/>
    <col min="3585" max="3585" width="17.85546875" style="183" customWidth="1"/>
    <col min="3586" max="3586" width="14.7109375" style="183" customWidth="1"/>
    <col min="3587" max="3587" width="14.85546875" style="183" customWidth="1"/>
    <col min="3588" max="3588" width="15.42578125" style="183" customWidth="1"/>
    <col min="3589" max="3589" width="15.5703125" style="183" customWidth="1"/>
    <col min="3590" max="3590" width="15" style="183" customWidth="1"/>
    <col min="3591" max="3591" width="14.5703125" style="183" customWidth="1"/>
    <col min="3592" max="3592" width="14.140625" style="183" customWidth="1"/>
    <col min="3593" max="3593" width="13.28515625" style="183" bestFit="1" customWidth="1"/>
    <col min="3594" max="3594" width="17.5703125" style="183" customWidth="1"/>
    <col min="3595" max="3840" width="11.42578125" style="183"/>
    <col min="3841" max="3841" width="17.85546875" style="183" customWidth="1"/>
    <col min="3842" max="3842" width="14.7109375" style="183" customWidth="1"/>
    <col min="3843" max="3843" width="14.85546875" style="183" customWidth="1"/>
    <col min="3844" max="3844" width="15.42578125" style="183" customWidth="1"/>
    <col min="3845" max="3845" width="15.5703125" style="183" customWidth="1"/>
    <col min="3846" max="3846" width="15" style="183" customWidth="1"/>
    <col min="3847" max="3847" width="14.5703125" style="183" customWidth="1"/>
    <col min="3848" max="3848" width="14.140625" style="183" customWidth="1"/>
    <col min="3849" max="3849" width="13.28515625" style="183" bestFit="1" customWidth="1"/>
    <col min="3850" max="3850" width="17.5703125" style="183" customWidth="1"/>
    <col min="3851" max="4096" width="11.42578125" style="183"/>
    <col min="4097" max="4097" width="17.85546875" style="183" customWidth="1"/>
    <col min="4098" max="4098" width="14.7109375" style="183" customWidth="1"/>
    <col min="4099" max="4099" width="14.85546875" style="183" customWidth="1"/>
    <col min="4100" max="4100" width="15.42578125" style="183" customWidth="1"/>
    <col min="4101" max="4101" width="15.5703125" style="183" customWidth="1"/>
    <col min="4102" max="4102" width="15" style="183" customWidth="1"/>
    <col min="4103" max="4103" width="14.5703125" style="183" customWidth="1"/>
    <col min="4104" max="4104" width="14.140625" style="183" customWidth="1"/>
    <col min="4105" max="4105" width="13.28515625" style="183" bestFit="1" customWidth="1"/>
    <col min="4106" max="4106" width="17.5703125" style="183" customWidth="1"/>
    <col min="4107" max="4352" width="11.42578125" style="183"/>
    <col min="4353" max="4353" width="17.85546875" style="183" customWidth="1"/>
    <col min="4354" max="4354" width="14.7109375" style="183" customWidth="1"/>
    <col min="4355" max="4355" width="14.85546875" style="183" customWidth="1"/>
    <col min="4356" max="4356" width="15.42578125" style="183" customWidth="1"/>
    <col min="4357" max="4357" width="15.5703125" style="183" customWidth="1"/>
    <col min="4358" max="4358" width="15" style="183" customWidth="1"/>
    <col min="4359" max="4359" width="14.5703125" style="183" customWidth="1"/>
    <col min="4360" max="4360" width="14.140625" style="183" customWidth="1"/>
    <col min="4361" max="4361" width="13.28515625" style="183" bestFit="1" customWidth="1"/>
    <col min="4362" max="4362" width="17.5703125" style="183" customWidth="1"/>
    <col min="4363" max="4608" width="11.42578125" style="183"/>
    <col min="4609" max="4609" width="17.85546875" style="183" customWidth="1"/>
    <col min="4610" max="4610" width="14.7109375" style="183" customWidth="1"/>
    <col min="4611" max="4611" width="14.85546875" style="183" customWidth="1"/>
    <col min="4612" max="4612" width="15.42578125" style="183" customWidth="1"/>
    <col min="4613" max="4613" width="15.5703125" style="183" customWidth="1"/>
    <col min="4614" max="4614" width="15" style="183" customWidth="1"/>
    <col min="4615" max="4615" width="14.5703125" style="183" customWidth="1"/>
    <col min="4616" max="4616" width="14.140625" style="183" customWidth="1"/>
    <col min="4617" max="4617" width="13.28515625" style="183" bestFit="1" customWidth="1"/>
    <col min="4618" max="4618" width="17.5703125" style="183" customWidth="1"/>
    <col min="4619" max="4864" width="11.42578125" style="183"/>
    <col min="4865" max="4865" width="17.85546875" style="183" customWidth="1"/>
    <col min="4866" max="4866" width="14.7109375" style="183" customWidth="1"/>
    <col min="4867" max="4867" width="14.85546875" style="183" customWidth="1"/>
    <col min="4868" max="4868" width="15.42578125" style="183" customWidth="1"/>
    <col min="4869" max="4869" width="15.5703125" style="183" customWidth="1"/>
    <col min="4870" max="4870" width="15" style="183" customWidth="1"/>
    <col min="4871" max="4871" width="14.5703125" style="183" customWidth="1"/>
    <col min="4872" max="4872" width="14.140625" style="183" customWidth="1"/>
    <col min="4873" max="4873" width="13.28515625" style="183" bestFit="1" customWidth="1"/>
    <col min="4874" max="4874" width="17.5703125" style="183" customWidth="1"/>
    <col min="4875" max="5120" width="11.42578125" style="183"/>
    <col min="5121" max="5121" width="17.85546875" style="183" customWidth="1"/>
    <col min="5122" max="5122" width="14.7109375" style="183" customWidth="1"/>
    <col min="5123" max="5123" width="14.85546875" style="183" customWidth="1"/>
    <col min="5124" max="5124" width="15.42578125" style="183" customWidth="1"/>
    <col min="5125" max="5125" width="15.5703125" style="183" customWidth="1"/>
    <col min="5126" max="5126" width="15" style="183" customWidth="1"/>
    <col min="5127" max="5127" width="14.5703125" style="183" customWidth="1"/>
    <col min="5128" max="5128" width="14.140625" style="183" customWidth="1"/>
    <col min="5129" max="5129" width="13.28515625" style="183" bestFit="1" customWidth="1"/>
    <col min="5130" max="5130" width="17.5703125" style="183" customWidth="1"/>
    <col min="5131" max="5376" width="11.42578125" style="183"/>
    <col min="5377" max="5377" width="17.85546875" style="183" customWidth="1"/>
    <col min="5378" max="5378" width="14.7109375" style="183" customWidth="1"/>
    <col min="5379" max="5379" width="14.85546875" style="183" customWidth="1"/>
    <col min="5380" max="5380" width="15.42578125" style="183" customWidth="1"/>
    <col min="5381" max="5381" width="15.5703125" style="183" customWidth="1"/>
    <col min="5382" max="5382" width="15" style="183" customWidth="1"/>
    <col min="5383" max="5383" width="14.5703125" style="183" customWidth="1"/>
    <col min="5384" max="5384" width="14.140625" style="183" customWidth="1"/>
    <col min="5385" max="5385" width="13.28515625" style="183" bestFit="1" customWidth="1"/>
    <col min="5386" max="5386" width="17.5703125" style="183" customWidth="1"/>
    <col min="5387" max="5632" width="11.42578125" style="183"/>
    <col min="5633" max="5633" width="17.85546875" style="183" customWidth="1"/>
    <col min="5634" max="5634" width="14.7109375" style="183" customWidth="1"/>
    <col min="5635" max="5635" width="14.85546875" style="183" customWidth="1"/>
    <col min="5636" max="5636" width="15.42578125" style="183" customWidth="1"/>
    <col min="5637" max="5637" width="15.5703125" style="183" customWidth="1"/>
    <col min="5638" max="5638" width="15" style="183" customWidth="1"/>
    <col min="5639" max="5639" width="14.5703125" style="183" customWidth="1"/>
    <col min="5640" max="5640" width="14.140625" style="183" customWidth="1"/>
    <col min="5641" max="5641" width="13.28515625" style="183" bestFit="1" customWidth="1"/>
    <col min="5642" max="5642" width="17.5703125" style="183" customWidth="1"/>
    <col min="5643" max="5888" width="11.42578125" style="183"/>
    <col min="5889" max="5889" width="17.85546875" style="183" customWidth="1"/>
    <col min="5890" max="5890" width="14.7109375" style="183" customWidth="1"/>
    <col min="5891" max="5891" width="14.85546875" style="183" customWidth="1"/>
    <col min="5892" max="5892" width="15.42578125" style="183" customWidth="1"/>
    <col min="5893" max="5893" width="15.5703125" style="183" customWidth="1"/>
    <col min="5894" max="5894" width="15" style="183" customWidth="1"/>
    <col min="5895" max="5895" width="14.5703125" style="183" customWidth="1"/>
    <col min="5896" max="5896" width="14.140625" style="183" customWidth="1"/>
    <col min="5897" max="5897" width="13.28515625" style="183" bestFit="1" customWidth="1"/>
    <col min="5898" max="5898" width="17.5703125" style="183" customWidth="1"/>
    <col min="5899" max="6144" width="11.42578125" style="183"/>
    <col min="6145" max="6145" width="17.85546875" style="183" customWidth="1"/>
    <col min="6146" max="6146" width="14.7109375" style="183" customWidth="1"/>
    <col min="6147" max="6147" width="14.85546875" style="183" customWidth="1"/>
    <col min="6148" max="6148" width="15.42578125" style="183" customWidth="1"/>
    <col min="6149" max="6149" width="15.5703125" style="183" customWidth="1"/>
    <col min="6150" max="6150" width="15" style="183" customWidth="1"/>
    <col min="6151" max="6151" width="14.5703125" style="183" customWidth="1"/>
    <col min="6152" max="6152" width="14.140625" style="183" customWidth="1"/>
    <col min="6153" max="6153" width="13.28515625" style="183" bestFit="1" customWidth="1"/>
    <col min="6154" max="6154" width="17.5703125" style="183" customWidth="1"/>
    <col min="6155" max="6400" width="11.42578125" style="183"/>
    <col min="6401" max="6401" width="17.85546875" style="183" customWidth="1"/>
    <col min="6402" max="6402" width="14.7109375" style="183" customWidth="1"/>
    <col min="6403" max="6403" width="14.85546875" style="183" customWidth="1"/>
    <col min="6404" max="6404" width="15.42578125" style="183" customWidth="1"/>
    <col min="6405" max="6405" width="15.5703125" style="183" customWidth="1"/>
    <col min="6406" max="6406" width="15" style="183" customWidth="1"/>
    <col min="6407" max="6407" width="14.5703125" style="183" customWidth="1"/>
    <col min="6408" max="6408" width="14.140625" style="183" customWidth="1"/>
    <col min="6409" max="6409" width="13.28515625" style="183" bestFit="1" customWidth="1"/>
    <col min="6410" max="6410" width="17.5703125" style="183" customWidth="1"/>
    <col min="6411" max="6656" width="11.42578125" style="183"/>
    <col min="6657" max="6657" width="17.85546875" style="183" customWidth="1"/>
    <col min="6658" max="6658" width="14.7109375" style="183" customWidth="1"/>
    <col min="6659" max="6659" width="14.85546875" style="183" customWidth="1"/>
    <col min="6660" max="6660" width="15.42578125" style="183" customWidth="1"/>
    <col min="6661" max="6661" width="15.5703125" style="183" customWidth="1"/>
    <col min="6662" max="6662" width="15" style="183" customWidth="1"/>
    <col min="6663" max="6663" width="14.5703125" style="183" customWidth="1"/>
    <col min="6664" max="6664" width="14.140625" style="183" customWidth="1"/>
    <col min="6665" max="6665" width="13.28515625" style="183" bestFit="1" customWidth="1"/>
    <col min="6666" max="6666" width="17.5703125" style="183" customWidth="1"/>
    <col min="6667" max="6912" width="11.42578125" style="183"/>
    <col min="6913" max="6913" width="17.85546875" style="183" customWidth="1"/>
    <col min="6914" max="6914" width="14.7109375" style="183" customWidth="1"/>
    <col min="6915" max="6915" width="14.85546875" style="183" customWidth="1"/>
    <col min="6916" max="6916" width="15.42578125" style="183" customWidth="1"/>
    <col min="6917" max="6917" width="15.5703125" style="183" customWidth="1"/>
    <col min="6918" max="6918" width="15" style="183" customWidth="1"/>
    <col min="6919" max="6919" width="14.5703125" style="183" customWidth="1"/>
    <col min="6920" max="6920" width="14.140625" style="183" customWidth="1"/>
    <col min="6921" max="6921" width="13.28515625" style="183" bestFit="1" customWidth="1"/>
    <col min="6922" max="6922" width="17.5703125" style="183" customWidth="1"/>
    <col min="6923" max="7168" width="11.42578125" style="183"/>
    <col min="7169" max="7169" width="17.85546875" style="183" customWidth="1"/>
    <col min="7170" max="7170" width="14.7109375" style="183" customWidth="1"/>
    <col min="7171" max="7171" width="14.85546875" style="183" customWidth="1"/>
    <col min="7172" max="7172" width="15.42578125" style="183" customWidth="1"/>
    <col min="7173" max="7173" width="15.5703125" style="183" customWidth="1"/>
    <col min="7174" max="7174" width="15" style="183" customWidth="1"/>
    <col min="7175" max="7175" width="14.5703125" style="183" customWidth="1"/>
    <col min="7176" max="7176" width="14.140625" style="183" customWidth="1"/>
    <col min="7177" max="7177" width="13.28515625" style="183" bestFit="1" customWidth="1"/>
    <col min="7178" max="7178" width="17.5703125" style="183" customWidth="1"/>
    <col min="7179" max="7424" width="11.42578125" style="183"/>
    <col min="7425" max="7425" width="17.85546875" style="183" customWidth="1"/>
    <col min="7426" max="7426" width="14.7109375" style="183" customWidth="1"/>
    <col min="7427" max="7427" width="14.85546875" style="183" customWidth="1"/>
    <col min="7428" max="7428" width="15.42578125" style="183" customWidth="1"/>
    <col min="7429" max="7429" width="15.5703125" style="183" customWidth="1"/>
    <col min="7430" max="7430" width="15" style="183" customWidth="1"/>
    <col min="7431" max="7431" width="14.5703125" style="183" customWidth="1"/>
    <col min="7432" max="7432" width="14.140625" style="183" customWidth="1"/>
    <col min="7433" max="7433" width="13.28515625" style="183" bestFit="1" customWidth="1"/>
    <col min="7434" max="7434" width="17.5703125" style="183" customWidth="1"/>
    <col min="7435" max="7680" width="11.42578125" style="183"/>
    <col min="7681" max="7681" width="17.85546875" style="183" customWidth="1"/>
    <col min="7682" max="7682" width="14.7109375" style="183" customWidth="1"/>
    <col min="7683" max="7683" width="14.85546875" style="183" customWidth="1"/>
    <col min="7684" max="7684" width="15.42578125" style="183" customWidth="1"/>
    <col min="7685" max="7685" width="15.5703125" style="183" customWidth="1"/>
    <col min="7686" max="7686" width="15" style="183" customWidth="1"/>
    <col min="7687" max="7687" width="14.5703125" style="183" customWidth="1"/>
    <col min="7688" max="7688" width="14.140625" style="183" customWidth="1"/>
    <col min="7689" max="7689" width="13.28515625" style="183" bestFit="1" customWidth="1"/>
    <col min="7690" max="7690" width="17.5703125" style="183" customWidth="1"/>
    <col min="7691" max="7936" width="11.42578125" style="183"/>
    <col min="7937" max="7937" width="17.85546875" style="183" customWidth="1"/>
    <col min="7938" max="7938" width="14.7109375" style="183" customWidth="1"/>
    <col min="7939" max="7939" width="14.85546875" style="183" customWidth="1"/>
    <col min="7940" max="7940" width="15.42578125" style="183" customWidth="1"/>
    <col min="7941" max="7941" width="15.5703125" style="183" customWidth="1"/>
    <col min="7942" max="7942" width="15" style="183" customWidth="1"/>
    <col min="7943" max="7943" width="14.5703125" style="183" customWidth="1"/>
    <col min="7944" max="7944" width="14.140625" style="183" customWidth="1"/>
    <col min="7945" max="7945" width="13.28515625" style="183" bestFit="1" customWidth="1"/>
    <col min="7946" max="7946" width="17.5703125" style="183" customWidth="1"/>
    <col min="7947" max="8192" width="11.42578125" style="183"/>
    <col min="8193" max="8193" width="17.85546875" style="183" customWidth="1"/>
    <col min="8194" max="8194" width="14.7109375" style="183" customWidth="1"/>
    <col min="8195" max="8195" width="14.85546875" style="183" customWidth="1"/>
    <col min="8196" max="8196" width="15.42578125" style="183" customWidth="1"/>
    <col min="8197" max="8197" width="15.5703125" style="183" customWidth="1"/>
    <col min="8198" max="8198" width="15" style="183" customWidth="1"/>
    <col min="8199" max="8199" width="14.5703125" style="183" customWidth="1"/>
    <col min="8200" max="8200" width="14.140625" style="183" customWidth="1"/>
    <col min="8201" max="8201" width="13.28515625" style="183" bestFit="1" customWidth="1"/>
    <col min="8202" max="8202" width="17.5703125" style="183" customWidth="1"/>
    <col min="8203" max="8448" width="11.42578125" style="183"/>
    <col min="8449" max="8449" width="17.85546875" style="183" customWidth="1"/>
    <col min="8450" max="8450" width="14.7109375" style="183" customWidth="1"/>
    <col min="8451" max="8451" width="14.85546875" style="183" customWidth="1"/>
    <col min="8452" max="8452" width="15.42578125" style="183" customWidth="1"/>
    <col min="8453" max="8453" width="15.5703125" style="183" customWidth="1"/>
    <col min="8454" max="8454" width="15" style="183" customWidth="1"/>
    <col min="8455" max="8455" width="14.5703125" style="183" customWidth="1"/>
    <col min="8456" max="8456" width="14.140625" style="183" customWidth="1"/>
    <col min="8457" max="8457" width="13.28515625" style="183" bestFit="1" customWidth="1"/>
    <col min="8458" max="8458" width="17.5703125" style="183" customWidth="1"/>
    <col min="8459" max="8704" width="11.42578125" style="183"/>
    <col min="8705" max="8705" width="17.85546875" style="183" customWidth="1"/>
    <col min="8706" max="8706" width="14.7109375" style="183" customWidth="1"/>
    <col min="8707" max="8707" width="14.85546875" style="183" customWidth="1"/>
    <col min="8708" max="8708" width="15.42578125" style="183" customWidth="1"/>
    <col min="8709" max="8709" width="15.5703125" style="183" customWidth="1"/>
    <col min="8710" max="8710" width="15" style="183" customWidth="1"/>
    <col min="8711" max="8711" width="14.5703125" style="183" customWidth="1"/>
    <col min="8712" max="8712" width="14.140625" style="183" customWidth="1"/>
    <col min="8713" max="8713" width="13.28515625" style="183" bestFit="1" customWidth="1"/>
    <col min="8714" max="8714" width="17.5703125" style="183" customWidth="1"/>
    <col min="8715" max="8960" width="11.42578125" style="183"/>
    <col min="8961" max="8961" width="17.85546875" style="183" customWidth="1"/>
    <col min="8962" max="8962" width="14.7109375" style="183" customWidth="1"/>
    <col min="8963" max="8963" width="14.85546875" style="183" customWidth="1"/>
    <col min="8964" max="8964" width="15.42578125" style="183" customWidth="1"/>
    <col min="8965" max="8965" width="15.5703125" style="183" customWidth="1"/>
    <col min="8966" max="8966" width="15" style="183" customWidth="1"/>
    <col min="8967" max="8967" width="14.5703125" style="183" customWidth="1"/>
    <col min="8968" max="8968" width="14.140625" style="183" customWidth="1"/>
    <col min="8969" max="8969" width="13.28515625" style="183" bestFit="1" customWidth="1"/>
    <col min="8970" max="8970" width="17.5703125" style="183" customWidth="1"/>
    <col min="8971" max="9216" width="11.42578125" style="183"/>
    <col min="9217" max="9217" width="17.85546875" style="183" customWidth="1"/>
    <col min="9218" max="9218" width="14.7109375" style="183" customWidth="1"/>
    <col min="9219" max="9219" width="14.85546875" style="183" customWidth="1"/>
    <col min="9220" max="9220" width="15.42578125" style="183" customWidth="1"/>
    <col min="9221" max="9221" width="15.5703125" style="183" customWidth="1"/>
    <col min="9222" max="9222" width="15" style="183" customWidth="1"/>
    <col min="9223" max="9223" width="14.5703125" style="183" customWidth="1"/>
    <col min="9224" max="9224" width="14.140625" style="183" customWidth="1"/>
    <col min="9225" max="9225" width="13.28515625" style="183" bestFit="1" customWidth="1"/>
    <col min="9226" max="9226" width="17.5703125" style="183" customWidth="1"/>
    <col min="9227" max="9472" width="11.42578125" style="183"/>
    <col min="9473" max="9473" width="17.85546875" style="183" customWidth="1"/>
    <col min="9474" max="9474" width="14.7109375" style="183" customWidth="1"/>
    <col min="9475" max="9475" width="14.85546875" style="183" customWidth="1"/>
    <col min="9476" max="9476" width="15.42578125" style="183" customWidth="1"/>
    <col min="9477" max="9477" width="15.5703125" style="183" customWidth="1"/>
    <col min="9478" max="9478" width="15" style="183" customWidth="1"/>
    <col min="9479" max="9479" width="14.5703125" style="183" customWidth="1"/>
    <col min="9480" max="9480" width="14.140625" style="183" customWidth="1"/>
    <col min="9481" max="9481" width="13.28515625" style="183" bestFit="1" customWidth="1"/>
    <col min="9482" max="9482" width="17.5703125" style="183" customWidth="1"/>
    <col min="9483" max="9728" width="11.42578125" style="183"/>
    <col min="9729" max="9729" width="17.85546875" style="183" customWidth="1"/>
    <col min="9730" max="9730" width="14.7109375" style="183" customWidth="1"/>
    <col min="9731" max="9731" width="14.85546875" style="183" customWidth="1"/>
    <col min="9732" max="9732" width="15.42578125" style="183" customWidth="1"/>
    <col min="9733" max="9733" width="15.5703125" style="183" customWidth="1"/>
    <col min="9734" max="9734" width="15" style="183" customWidth="1"/>
    <col min="9735" max="9735" width="14.5703125" style="183" customWidth="1"/>
    <col min="9736" max="9736" width="14.140625" style="183" customWidth="1"/>
    <col min="9737" max="9737" width="13.28515625" style="183" bestFit="1" customWidth="1"/>
    <col min="9738" max="9738" width="17.5703125" style="183" customWidth="1"/>
    <col min="9739" max="9984" width="11.42578125" style="183"/>
    <col min="9985" max="9985" width="17.85546875" style="183" customWidth="1"/>
    <col min="9986" max="9986" width="14.7109375" style="183" customWidth="1"/>
    <col min="9987" max="9987" width="14.85546875" style="183" customWidth="1"/>
    <col min="9988" max="9988" width="15.42578125" style="183" customWidth="1"/>
    <col min="9989" max="9989" width="15.5703125" style="183" customWidth="1"/>
    <col min="9990" max="9990" width="15" style="183" customWidth="1"/>
    <col min="9991" max="9991" width="14.5703125" style="183" customWidth="1"/>
    <col min="9992" max="9992" width="14.140625" style="183" customWidth="1"/>
    <col min="9993" max="9993" width="13.28515625" style="183" bestFit="1" customWidth="1"/>
    <col min="9994" max="9994" width="17.5703125" style="183" customWidth="1"/>
    <col min="9995" max="10240" width="11.42578125" style="183"/>
    <col min="10241" max="10241" width="17.85546875" style="183" customWidth="1"/>
    <col min="10242" max="10242" width="14.7109375" style="183" customWidth="1"/>
    <col min="10243" max="10243" width="14.85546875" style="183" customWidth="1"/>
    <col min="10244" max="10244" width="15.42578125" style="183" customWidth="1"/>
    <col min="10245" max="10245" width="15.5703125" style="183" customWidth="1"/>
    <col min="10246" max="10246" width="15" style="183" customWidth="1"/>
    <col min="10247" max="10247" width="14.5703125" style="183" customWidth="1"/>
    <col min="10248" max="10248" width="14.140625" style="183" customWidth="1"/>
    <col min="10249" max="10249" width="13.28515625" style="183" bestFit="1" customWidth="1"/>
    <col min="10250" max="10250" width="17.5703125" style="183" customWidth="1"/>
    <col min="10251" max="10496" width="11.42578125" style="183"/>
    <col min="10497" max="10497" width="17.85546875" style="183" customWidth="1"/>
    <col min="10498" max="10498" width="14.7109375" style="183" customWidth="1"/>
    <col min="10499" max="10499" width="14.85546875" style="183" customWidth="1"/>
    <col min="10500" max="10500" width="15.42578125" style="183" customWidth="1"/>
    <col min="10501" max="10501" width="15.5703125" style="183" customWidth="1"/>
    <col min="10502" max="10502" width="15" style="183" customWidth="1"/>
    <col min="10503" max="10503" width="14.5703125" style="183" customWidth="1"/>
    <col min="10504" max="10504" width="14.140625" style="183" customWidth="1"/>
    <col min="10505" max="10505" width="13.28515625" style="183" bestFit="1" customWidth="1"/>
    <col min="10506" max="10506" width="17.5703125" style="183" customWidth="1"/>
    <col min="10507" max="10752" width="11.42578125" style="183"/>
    <col min="10753" max="10753" width="17.85546875" style="183" customWidth="1"/>
    <col min="10754" max="10754" width="14.7109375" style="183" customWidth="1"/>
    <col min="10755" max="10755" width="14.85546875" style="183" customWidth="1"/>
    <col min="10756" max="10756" width="15.42578125" style="183" customWidth="1"/>
    <col min="10757" max="10757" width="15.5703125" style="183" customWidth="1"/>
    <col min="10758" max="10758" width="15" style="183" customWidth="1"/>
    <col min="10759" max="10759" width="14.5703125" style="183" customWidth="1"/>
    <col min="10760" max="10760" width="14.140625" style="183" customWidth="1"/>
    <col min="10761" max="10761" width="13.28515625" style="183" bestFit="1" customWidth="1"/>
    <col min="10762" max="10762" width="17.5703125" style="183" customWidth="1"/>
    <col min="10763" max="11008" width="11.42578125" style="183"/>
    <col min="11009" max="11009" width="17.85546875" style="183" customWidth="1"/>
    <col min="11010" max="11010" width="14.7109375" style="183" customWidth="1"/>
    <col min="11011" max="11011" width="14.85546875" style="183" customWidth="1"/>
    <col min="11012" max="11012" width="15.42578125" style="183" customWidth="1"/>
    <col min="11013" max="11013" width="15.5703125" style="183" customWidth="1"/>
    <col min="11014" max="11014" width="15" style="183" customWidth="1"/>
    <col min="11015" max="11015" width="14.5703125" style="183" customWidth="1"/>
    <col min="11016" max="11016" width="14.140625" style="183" customWidth="1"/>
    <col min="11017" max="11017" width="13.28515625" style="183" bestFit="1" customWidth="1"/>
    <col min="11018" max="11018" width="17.5703125" style="183" customWidth="1"/>
    <col min="11019" max="11264" width="11.42578125" style="183"/>
    <col min="11265" max="11265" width="17.85546875" style="183" customWidth="1"/>
    <col min="11266" max="11266" width="14.7109375" style="183" customWidth="1"/>
    <col min="11267" max="11267" width="14.85546875" style="183" customWidth="1"/>
    <col min="11268" max="11268" width="15.42578125" style="183" customWidth="1"/>
    <col min="11269" max="11269" width="15.5703125" style="183" customWidth="1"/>
    <col min="11270" max="11270" width="15" style="183" customWidth="1"/>
    <col min="11271" max="11271" width="14.5703125" style="183" customWidth="1"/>
    <col min="11272" max="11272" width="14.140625" style="183" customWidth="1"/>
    <col min="11273" max="11273" width="13.28515625" style="183" bestFit="1" customWidth="1"/>
    <col min="11274" max="11274" width="17.5703125" style="183" customWidth="1"/>
    <col min="11275" max="11520" width="11.42578125" style="183"/>
    <col min="11521" max="11521" width="17.85546875" style="183" customWidth="1"/>
    <col min="11522" max="11522" width="14.7109375" style="183" customWidth="1"/>
    <col min="11523" max="11523" width="14.85546875" style="183" customWidth="1"/>
    <col min="11524" max="11524" width="15.42578125" style="183" customWidth="1"/>
    <col min="11525" max="11525" width="15.5703125" style="183" customWidth="1"/>
    <col min="11526" max="11526" width="15" style="183" customWidth="1"/>
    <col min="11527" max="11527" width="14.5703125" style="183" customWidth="1"/>
    <col min="11528" max="11528" width="14.140625" style="183" customWidth="1"/>
    <col min="11529" max="11529" width="13.28515625" style="183" bestFit="1" customWidth="1"/>
    <col min="11530" max="11530" width="17.5703125" style="183" customWidth="1"/>
    <col min="11531" max="11776" width="11.42578125" style="183"/>
    <col min="11777" max="11777" width="17.85546875" style="183" customWidth="1"/>
    <col min="11778" max="11778" width="14.7109375" style="183" customWidth="1"/>
    <col min="11779" max="11779" width="14.85546875" style="183" customWidth="1"/>
    <col min="11780" max="11780" width="15.42578125" style="183" customWidth="1"/>
    <col min="11781" max="11781" width="15.5703125" style="183" customWidth="1"/>
    <col min="11782" max="11782" width="15" style="183" customWidth="1"/>
    <col min="11783" max="11783" width="14.5703125" style="183" customWidth="1"/>
    <col min="11784" max="11784" width="14.140625" style="183" customWidth="1"/>
    <col min="11785" max="11785" width="13.28515625" style="183" bestFit="1" customWidth="1"/>
    <col min="11786" max="11786" width="17.5703125" style="183" customWidth="1"/>
    <col min="11787" max="12032" width="11.42578125" style="183"/>
    <col min="12033" max="12033" width="17.85546875" style="183" customWidth="1"/>
    <col min="12034" max="12034" width="14.7109375" style="183" customWidth="1"/>
    <col min="12035" max="12035" width="14.85546875" style="183" customWidth="1"/>
    <col min="12036" max="12036" width="15.42578125" style="183" customWidth="1"/>
    <col min="12037" max="12037" width="15.5703125" style="183" customWidth="1"/>
    <col min="12038" max="12038" width="15" style="183" customWidth="1"/>
    <col min="12039" max="12039" width="14.5703125" style="183" customWidth="1"/>
    <col min="12040" max="12040" width="14.140625" style="183" customWidth="1"/>
    <col min="12041" max="12041" width="13.28515625" style="183" bestFit="1" customWidth="1"/>
    <col min="12042" max="12042" width="17.5703125" style="183" customWidth="1"/>
    <col min="12043" max="12288" width="11.42578125" style="183"/>
    <col min="12289" max="12289" width="17.85546875" style="183" customWidth="1"/>
    <col min="12290" max="12290" width="14.7109375" style="183" customWidth="1"/>
    <col min="12291" max="12291" width="14.85546875" style="183" customWidth="1"/>
    <col min="12292" max="12292" width="15.42578125" style="183" customWidth="1"/>
    <col min="12293" max="12293" width="15.5703125" style="183" customWidth="1"/>
    <col min="12294" max="12294" width="15" style="183" customWidth="1"/>
    <col min="12295" max="12295" width="14.5703125" style="183" customWidth="1"/>
    <col min="12296" max="12296" width="14.140625" style="183" customWidth="1"/>
    <col min="12297" max="12297" width="13.28515625" style="183" bestFit="1" customWidth="1"/>
    <col min="12298" max="12298" width="17.5703125" style="183" customWidth="1"/>
    <col min="12299" max="12544" width="11.42578125" style="183"/>
    <col min="12545" max="12545" width="17.85546875" style="183" customWidth="1"/>
    <col min="12546" max="12546" width="14.7109375" style="183" customWidth="1"/>
    <col min="12547" max="12547" width="14.85546875" style="183" customWidth="1"/>
    <col min="12548" max="12548" width="15.42578125" style="183" customWidth="1"/>
    <col min="12549" max="12549" width="15.5703125" style="183" customWidth="1"/>
    <col min="12550" max="12550" width="15" style="183" customWidth="1"/>
    <col min="12551" max="12551" width="14.5703125" style="183" customWidth="1"/>
    <col min="12552" max="12552" width="14.140625" style="183" customWidth="1"/>
    <col min="12553" max="12553" width="13.28515625" style="183" bestFit="1" customWidth="1"/>
    <col min="12554" max="12554" width="17.5703125" style="183" customWidth="1"/>
    <col min="12555" max="12800" width="11.42578125" style="183"/>
    <col min="12801" max="12801" width="17.85546875" style="183" customWidth="1"/>
    <col min="12802" max="12802" width="14.7109375" style="183" customWidth="1"/>
    <col min="12803" max="12803" width="14.85546875" style="183" customWidth="1"/>
    <col min="12804" max="12804" width="15.42578125" style="183" customWidth="1"/>
    <col min="12805" max="12805" width="15.5703125" style="183" customWidth="1"/>
    <col min="12806" max="12806" width="15" style="183" customWidth="1"/>
    <col min="12807" max="12807" width="14.5703125" style="183" customWidth="1"/>
    <col min="12808" max="12808" width="14.140625" style="183" customWidth="1"/>
    <col min="12809" max="12809" width="13.28515625" style="183" bestFit="1" customWidth="1"/>
    <col min="12810" max="12810" width="17.5703125" style="183" customWidth="1"/>
    <col min="12811" max="13056" width="11.42578125" style="183"/>
    <col min="13057" max="13057" width="17.85546875" style="183" customWidth="1"/>
    <col min="13058" max="13058" width="14.7109375" style="183" customWidth="1"/>
    <col min="13059" max="13059" width="14.85546875" style="183" customWidth="1"/>
    <col min="13060" max="13060" width="15.42578125" style="183" customWidth="1"/>
    <col min="13061" max="13061" width="15.5703125" style="183" customWidth="1"/>
    <col min="13062" max="13062" width="15" style="183" customWidth="1"/>
    <col min="13063" max="13063" width="14.5703125" style="183" customWidth="1"/>
    <col min="13064" max="13064" width="14.140625" style="183" customWidth="1"/>
    <col min="13065" max="13065" width="13.28515625" style="183" bestFit="1" customWidth="1"/>
    <col min="13066" max="13066" width="17.5703125" style="183" customWidth="1"/>
    <col min="13067" max="13312" width="11.42578125" style="183"/>
    <col min="13313" max="13313" width="17.85546875" style="183" customWidth="1"/>
    <col min="13314" max="13314" width="14.7109375" style="183" customWidth="1"/>
    <col min="13315" max="13315" width="14.85546875" style="183" customWidth="1"/>
    <col min="13316" max="13316" width="15.42578125" style="183" customWidth="1"/>
    <col min="13317" max="13317" width="15.5703125" style="183" customWidth="1"/>
    <col min="13318" max="13318" width="15" style="183" customWidth="1"/>
    <col min="13319" max="13319" width="14.5703125" style="183" customWidth="1"/>
    <col min="13320" max="13320" width="14.140625" style="183" customWidth="1"/>
    <col min="13321" max="13321" width="13.28515625" style="183" bestFit="1" customWidth="1"/>
    <col min="13322" max="13322" width="17.5703125" style="183" customWidth="1"/>
    <col min="13323" max="13568" width="11.42578125" style="183"/>
    <col min="13569" max="13569" width="17.85546875" style="183" customWidth="1"/>
    <col min="13570" max="13570" width="14.7109375" style="183" customWidth="1"/>
    <col min="13571" max="13571" width="14.85546875" style="183" customWidth="1"/>
    <col min="13572" max="13572" width="15.42578125" style="183" customWidth="1"/>
    <col min="13573" max="13573" width="15.5703125" style="183" customWidth="1"/>
    <col min="13574" max="13574" width="15" style="183" customWidth="1"/>
    <col min="13575" max="13575" width="14.5703125" style="183" customWidth="1"/>
    <col min="13576" max="13576" width="14.140625" style="183" customWidth="1"/>
    <col min="13577" max="13577" width="13.28515625" style="183" bestFit="1" customWidth="1"/>
    <col min="13578" max="13578" width="17.5703125" style="183" customWidth="1"/>
    <col min="13579" max="13824" width="11.42578125" style="183"/>
    <col min="13825" max="13825" width="17.85546875" style="183" customWidth="1"/>
    <col min="13826" max="13826" width="14.7109375" style="183" customWidth="1"/>
    <col min="13827" max="13827" width="14.85546875" style="183" customWidth="1"/>
    <col min="13828" max="13828" width="15.42578125" style="183" customWidth="1"/>
    <col min="13829" max="13829" width="15.5703125" style="183" customWidth="1"/>
    <col min="13830" max="13830" width="15" style="183" customWidth="1"/>
    <col min="13831" max="13831" width="14.5703125" style="183" customWidth="1"/>
    <col min="13832" max="13832" width="14.140625" style="183" customWidth="1"/>
    <col min="13833" max="13833" width="13.28515625" style="183" bestFit="1" customWidth="1"/>
    <col min="13834" max="13834" width="17.5703125" style="183" customWidth="1"/>
    <col min="13835" max="14080" width="11.42578125" style="183"/>
    <col min="14081" max="14081" width="17.85546875" style="183" customWidth="1"/>
    <col min="14082" max="14082" width="14.7109375" style="183" customWidth="1"/>
    <col min="14083" max="14083" width="14.85546875" style="183" customWidth="1"/>
    <col min="14084" max="14084" width="15.42578125" style="183" customWidth="1"/>
    <col min="14085" max="14085" width="15.5703125" style="183" customWidth="1"/>
    <col min="14086" max="14086" width="15" style="183" customWidth="1"/>
    <col min="14087" max="14087" width="14.5703125" style="183" customWidth="1"/>
    <col min="14088" max="14088" width="14.140625" style="183" customWidth="1"/>
    <col min="14089" max="14089" width="13.28515625" style="183" bestFit="1" customWidth="1"/>
    <col min="14090" max="14090" width="17.5703125" style="183" customWidth="1"/>
    <col min="14091" max="14336" width="11.42578125" style="183"/>
    <col min="14337" max="14337" width="17.85546875" style="183" customWidth="1"/>
    <col min="14338" max="14338" width="14.7109375" style="183" customWidth="1"/>
    <col min="14339" max="14339" width="14.85546875" style="183" customWidth="1"/>
    <col min="14340" max="14340" width="15.42578125" style="183" customWidth="1"/>
    <col min="14341" max="14341" width="15.5703125" style="183" customWidth="1"/>
    <col min="14342" max="14342" width="15" style="183" customWidth="1"/>
    <col min="14343" max="14343" width="14.5703125" style="183" customWidth="1"/>
    <col min="14344" max="14344" width="14.140625" style="183" customWidth="1"/>
    <col min="14345" max="14345" width="13.28515625" style="183" bestFit="1" customWidth="1"/>
    <col min="14346" max="14346" width="17.5703125" style="183" customWidth="1"/>
    <col min="14347" max="14592" width="11.42578125" style="183"/>
    <col min="14593" max="14593" width="17.85546875" style="183" customWidth="1"/>
    <col min="14594" max="14594" width="14.7109375" style="183" customWidth="1"/>
    <col min="14595" max="14595" width="14.85546875" style="183" customWidth="1"/>
    <col min="14596" max="14596" width="15.42578125" style="183" customWidth="1"/>
    <col min="14597" max="14597" width="15.5703125" style="183" customWidth="1"/>
    <col min="14598" max="14598" width="15" style="183" customWidth="1"/>
    <col min="14599" max="14599" width="14.5703125" style="183" customWidth="1"/>
    <col min="14600" max="14600" width="14.140625" style="183" customWidth="1"/>
    <col min="14601" max="14601" width="13.28515625" style="183" bestFit="1" customWidth="1"/>
    <col min="14602" max="14602" width="17.5703125" style="183" customWidth="1"/>
    <col min="14603" max="14848" width="11.42578125" style="183"/>
    <col min="14849" max="14849" width="17.85546875" style="183" customWidth="1"/>
    <col min="14850" max="14850" width="14.7109375" style="183" customWidth="1"/>
    <col min="14851" max="14851" width="14.85546875" style="183" customWidth="1"/>
    <col min="14852" max="14852" width="15.42578125" style="183" customWidth="1"/>
    <col min="14853" max="14853" width="15.5703125" style="183" customWidth="1"/>
    <col min="14854" max="14854" width="15" style="183" customWidth="1"/>
    <col min="14855" max="14855" width="14.5703125" style="183" customWidth="1"/>
    <col min="14856" max="14856" width="14.140625" style="183" customWidth="1"/>
    <col min="14857" max="14857" width="13.28515625" style="183" bestFit="1" customWidth="1"/>
    <col min="14858" max="14858" width="17.5703125" style="183" customWidth="1"/>
    <col min="14859" max="15104" width="11.42578125" style="183"/>
    <col min="15105" max="15105" width="17.85546875" style="183" customWidth="1"/>
    <col min="15106" max="15106" width="14.7109375" style="183" customWidth="1"/>
    <col min="15107" max="15107" width="14.85546875" style="183" customWidth="1"/>
    <col min="15108" max="15108" width="15.42578125" style="183" customWidth="1"/>
    <col min="15109" max="15109" width="15.5703125" style="183" customWidth="1"/>
    <col min="15110" max="15110" width="15" style="183" customWidth="1"/>
    <col min="15111" max="15111" width="14.5703125" style="183" customWidth="1"/>
    <col min="15112" max="15112" width="14.140625" style="183" customWidth="1"/>
    <col min="15113" max="15113" width="13.28515625" style="183" bestFit="1" customWidth="1"/>
    <col min="15114" max="15114" width="17.5703125" style="183" customWidth="1"/>
    <col min="15115" max="15360" width="11.42578125" style="183"/>
    <col min="15361" max="15361" width="17.85546875" style="183" customWidth="1"/>
    <col min="15362" max="15362" width="14.7109375" style="183" customWidth="1"/>
    <col min="15363" max="15363" width="14.85546875" style="183" customWidth="1"/>
    <col min="15364" max="15364" width="15.42578125" style="183" customWidth="1"/>
    <col min="15365" max="15365" width="15.5703125" style="183" customWidth="1"/>
    <col min="15366" max="15366" width="15" style="183" customWidth="1"/>
    <col min="15367" max="15367" width="14.5703125" style="183" customWidth="1"/>
    <col min="15368" max="15368" width="14.140625" style="183" customWidth="1"/>
    <col min="15369" max="15369" width="13.28515625" style="183" bestFit="1" customWidth="1"/>
    <col min="15370" max="15370" width="17.5703125" style="183" customWidth="1"/>
    <col min="15371" max="15616" width="11.42578125" style="183"/>
    <col min="15617" max="15617" width="17.85546875" style="183" customWidth="1"/>
    <col min="15618" max="15618" width="14.7109375" style="183" customWidth="1"/>
    <col min="15619" max="15619" width="14.85546875" style="183" customWidth="1"/>
    <col min="15620" max="15620" width="15.42578125" style="183" customWidth="1"/>
    <col min="15621" max="15621" width="15.5703125" style="183" customWidth="1"/>
    <col min="15622" max="15622" width="15" style="183" customWidth="1"/>
    <col min="15623" max="15623" width="14.5703125" style="183" customWidth="1"/>
    <col min="15624" max="15624" width="14.140625" style="183" customWidth="1"/>
    <col min="15625" max="15625" width="13.28515625" style="183" bestFit="1" customWidth="1"/>
    <col min="15626" max="15626" width="17.5703125" style="183" customWidth="1"/>
    <col min="15627" max="15872" width="11.42578125" style="183"/>
    <col min="15873" max="15873" width="17.85546875" style="183" customWidth="1"/>
    <col min="15874" max="15874" width="14.7109375" style="183" customWidth="1"/>
    <col min="15875" max="15875" width="14.85546875" style="183" customWidth="1"/>
    <col min="15876" max="15876" width="15.42578125" style="183" customWidth="1"/>
    <col min="15877" max="15877" width="15.5703125" style="183" customWidth="1"/>
    <col min="15878" max="15878" width="15" style="183" customWidth="1"/>
    <col min="15879" max="15879" width="14.5703125" style="183" customWidth="1"/>
    <col min="15880" max="15880" width="14.140625" style="183" customWidth="1"/>
    <col min="15881" max="15881" width="13.28515625" style="183" bestFit="1" customWidth="1"/>
    <col min="15882" max="15882" width="17.5703125" style="183" customWidth="1"/>
    <col min="15883" max="16128" width="11.42578125" style="183"/>
    <col min="16129" max="16129" width="17.85546875" style="183" customWidth="1"/>
    <col min="16130" max="16130" width="14.7109375" style="183" customWidth="1"/>
    <col min="16131" max="16131" width="14.85546875" style="183" customWidth="1"/>
    <col min="16132" max="16132" width="15.42578125" style="183" customWidth="1"/>
    <col min="16133" max="16133" width="15.5703125" style="183" customWidth="1"/>
    <col min="16134" max="16134" width="15" style="183" customWidth="1"/>
    <col min="16135" max="16135" width="14.5703125" style="183" customWidth="1"/>
    <col min="16136" max="16136" width="14.140625" style="183" customWidth="1"/>
    <col min="16137" max="16137" width="13.28515625" style="183" bestFit="1" customWidth="1"/>
    <col min="16138" max="16138" width="17.5703125" style="183" customWidth="1"/>
    <col min="16139" max="16384" width="11.42578125" style="183"/>
  </cols>
  <sheetData>
    <row r="1" spans="1:10" s="156" customFormat="1" x14ac:dyDescent="0.2"/>
    <row r="2" spans="1:10" s="156" customFormat="1" x14ac:dyDescent="0.2"/>
    <row r="3" spans="1:10" x14ac:dyDescent="0.2">
      <c r="A3" s="156" t="s">
        <v>78</v>
      </c>
      <c r="B3" s="156"/>
      <c r="C3" s="156"/>
      <c r="D3" s="156"/>
      <c r="E3" s="156"/>
      <c r="F3" s="156"/>
      <c r="G3" s="156"/>
      <c r="H3" s="156"/>
      <c r="I3" s="156"/>
      <c r="J3" s="156"/>
    </row>
    <row r="4" spans="1:10" ht="15.75" x14ac:dyDescent="0.25">
      <c r="A4" s="124"/>
      <c r="B4" s="124"/>
      <c r="C4" s="124"/>
      <c r="D4" s="124"/>
      <c r="E4" s="124"/>
      <c r="F4" s="124"/>
      <c r="G4" s="124"/>
      <c r="H4" s="124"/>
      <c r="I4" s="124"/>
      <c r="J4" s="124"/>
    </row>
    <row r="5" spans="1:10" ht="15.75" x14ac:dyDescent="0.25">
      <c r="A5" s="124"/>
      <c r="B5" s="124"/>
      <c r="C5" s="124"/>
      <c r="D5" s="124"/>
      <c r="E5" s="124"/>
      <c r="F5" s="124"/>
      <c r="G5" s="124"/>
      <c r="H5" s="124"/>
      <c r="I5" s="124"/>
      <c r="J5" s="124"/>
    </row>
    <row r="6" spans="1:10" ht="15.75" x14ac:dyDescent="0.25">
      <c r="A6" s="240" t="s">
        <v>242</v>
      </c>
      <c r="B6" s="240"/>
      <c r="C6" s="240"/>
      <c r="D6" s="240"/>
      <c r="E6" s="240"/>
      <c r="F6" s="240"/>
      <c r="G6" s="240"/>
      <c r="H6" s="240"/>
      <c r="I6" s="240"/>
      <c r="J6" s="240"/>
    </row>
    <row r="7" spans="1:10" ht="15.75" x14ac:dyDescent="0.25">
      <c r="A7" s="240" t="s">
        <v>83</v>
      </c>
      <c r="B7" s="240"/>
      <c r="C7" s="240"/>
      <c r="D7" s="240"/>
      <c r="E7" s="240"/>
      <c r="F7" s="240"/>
      <c r="G7" s="240"/>
      <c r="H7" s="240"/>
      <c r="I7" s="240"/>
      <c r="J7" s="240"/>
    </row>
    <row r="8" spans="1:10" ht="16.5" thickBot="1" x14ac:dyDescent="0.3">
      <c r="A8" s="124"/>
      <c r="B8" s="124"/>
      <c r="C8" s="124"/>
      <c r="D8" s="124"/>
      <c r="E8" s="124"/>
      <c r="F8" s="124"/>
      <c r="G8" s="124"/>
      <c r="H8" s="124"/>
      <c r="I8" s="124"/>
      <c r="J8" s="124"/>
    </row>
    <row r="9" spans="1:10" ht="13.5" thickBot="1" x14ac:dyDescent="0.25">
      <c r="A9" s="119" t="s">
        <v>1</v>
      </c>
      <c r="B9" s="120" t="s">
        <v>2</v>
      </c>
      <c r="C9" s="121" t="s">
        <v>3</v>
      </c>
      <c r="D9" s="120" t="s">
        <v>4</v>
      </c>
      <c r="E9" s="121" t="s">
        <v>5</v>
      </c>
      <c r="F9" s="120" t="s">
        <v>6</v>
      </c>
      <c r="G9" s="121" t="s">
        <v>7</v>
      </c>
      <c r="H9" s="120" t="s">
        <v>8</v>
      </c>
      <c r="I9" s="121" t="s">
        <v>9</v>
      </c>
      <c r="J9" s="120" t="s">
        <v>10</v>
      </c>
    </row>
    <row r="10" spans="1:10" ht="20.100000000000001" customHeight="1" x14ac:dyDescent="0.2">
      <c r="A10" s="159" t="s">
        <v>133</v>
      </c>
      <c r="B10" s="160">
        <f>+[6]Enero!B8+[6]Febrero!B8+[6]Marzo!B8+[6]Abril!B8+[6]Mayo!B8+[6]Junio!B8+[6]Julio!B8+[6]Agosto!B8+[6]Septiembre!B8+[6]Octubre!B8+[6]Noviembre!B8+[6]Diciembre!B8</f>
        <v>28936</v>
      </c>
      <c r="C10" s="160">
        <f>+[6]Enero!C8+[6]Febrero!C8+[6]Marzo!C8+[6]Abril!C8+[6]Mayo!C8+[6]Junio!C8+[6]Julio!C8+[6]Agosto!C8+[6]Septiembre!C8+[6]Octubre!C8+[6]Noviembre!C8+[6]Diciembre!C8</f>
        <v>1028258</v>
      </c>
      <c r="D10" s="160">
        <f>+[6]Enero!D8+[6]Febrero!D8+[6]Marzo!D8+[6]Abril!D8+[6]Mayo!D8+[6]Junio!D8+[6]Julio!D8+[6]Agosto!D8+[6]Septiembre!D8+[6]Octubre!D8+[6]Noviembre!D8+[6]Diciembre!D8</f>
        <v>722407</v>
      </c>
      <c r="E10" s="160">
        <f>+[6]Enero!E8+[6]Febrero!E8+[6]Marzo!E8+[6]Abril!E8+[6]Mayo!E8+[6]Junio!E8+[6]Julio!E8+[6]Agosto!E8+[6]Septiembre!E8+[6]Octubre!E8+[6]Noviembre!E8+[6]Diciembre!E8</f>
        <v>424632</v>
      </c>
      <c r="F10" s="160">
        <f>+[6]Enero!F8+[6]Febrero!F8+[6]Marzo!F8+[6]Abril!F8+[6]Mayo!F8+[6]Junio!F8+[6]Julio!F8+[6]Agosto!F8+[6]Septiembre!F8+[6]Octubre!F8+[6]Noviembre!F8+[6]Diciembre!F8</f>
        <v>71282</v>
      </c>
      <c r="G10" s="160">
        <f>+[6]Enero!G8+[6]Febrero!G8+[6]Marzo!G8+[6]Abril!G8+[6]Mayo!G8+[6]Junio!G8+[6]Julio!G8+[6]Agosto!G8+[6]Septiembre!G8+[6]Octubre!G8+[6]Noviembre!G8+[6]Diciembre!G8</f>
        <v>0</v>
      </c>
      <c r="H10" s="160">
        <f>+[6]Enero!H8+[6]Febrero!H8+[6]Marzo!H8+[6]Abril!H8+[6]Mayo!H8+[6]Junio!H8+[6]Julio!H8+[6]Agosto!H8+[6]Septiembre!H8+[6]Octubre!H8+[6]Noviembre!H8+[6]Diciembre!H8</f>
        <v>162094</v>
      </c>
      <c r="I10" s="160">
        <f>+[6]Enero!I8+[6]Febrero!I8+[6]Marzo!I8+[6]Abril!I8+[6]Mayo!I8+[6]Junio!I8+[6]Julio!I8+[6]Agosto!I8+[6]Septiembre!I8+[6]Octubre!I8+[6]Noviembre!I8+[6]Diciembre!I8</f>
        <v>39878</v>
      </c>
      <c r="J10" s="160">
        <f>SUM(B10:I10)</f>
        <v>2477487</v>
      </c>
    </row>
    <row r="11" spans="1:10" ht="20.100000000000001" customHeight="1" x14ac:dyDescent="0.2">
      <c r="A11" s="161" t="s">
        <v>134</v>
      </c>
      <c r="B11" s="160">
        <f>+[6]Enero!B9+[6]Febrero!B9+[6]Marzo!B9+[6]Abril!B9+[6]Mayo!B9+[6]Junio!B9+[6]Julio!B9+[6]Agosto!B9+[6]Septiembre!B9+[6]Octubre!B9+[6]Noviembre!B9+[6]Diciembre!B9</f>
        <v>34504</v>
      </c>
      <c r="C11" s="160">
        <f>+[6]Enero!C9+[6]Febrero!C9+[6]Marzo!C9+[6]Abril!C9+[6]Mayo!C9+[6]Junio!C9+[6]Julio!C9+[6]Agosto!C9+[6]Septiembre!C9+[6]Octubre!C9+[6]Noviembre!C9+[6]Diciembre!C9</f>
        <v>14401</v>
      </c>
      <c r="D11" s="160">
        <f>+[6]Enero!D9+[6]Febrero!D9+[6]Marzo!D9+[6]Abril!D9+[6]Mayo!D9+[6]Junio!D9+[6]Julio!D9+[6]Agosto!D9+[6]Septiembre!D9+[6]Octubre!D9+[6]Noviembre!D9+[6]Diciembre!D9</f>
        <v>24506</v>
      </c>
      <c r="E11" s="160">
        <f>+[6]Enero!E9+[6]Febrero!E9+[6]Marzo!E9+[6]Abril!E9+[6]Mayo!E9+[6]Junio!E9+[6]Julio!E9+[6]Agosto!E9+[6]Septiembre!E9+[6]Octubre!E9+[6]Noviembre!E9+[6]Diciembre!E9</f>
        <v>16131</v>
      </c>
      <c r="F11" s="160">
        <f>+[6]Enero!F9+[6]Febrero!F9+[6]Marzo!F9+[6]Abril!F9+[6]Mayo!F9+[6]Junio!F9+[6]Julio!F9+[6]Agosto!F9+[6]Septiembre!F9+[6]Octubre!F9+[6]Noviembre!F9+[6]Diciembre!F9</f>
        <v>37937</v>
      </c>
      <c r="G11" s="160">
        <f>+[6]Enero!G9+[6]Febrero!G9+[6]Marzo!G9+[6]Abril!G9+[6]Mayo!G9+[6]Junio!G9+[6]Julio!G9+[6]Agosto!G9+[6]Septiembre!G9+[6]Octubre!G9+[6]Noviembre!G9+[6]Diciembre!G9</f>
        <v>44327</v>
      </c>
      <c r="H11" s="160">
        <f>+[6]Enero!H9+[6]Febrero!H9+[6]Marzo!H9+[6]Abril!H9+[6]Mayo!H9+[6]Junio!H9+[6]Julio!H9+[6]Agosto!H9+[6]Septiembre!H9+[6]Octubre!H9+[6]Noviembre!H9+[6]Diciembre!H9</f>
        <v>176025</v>
      </c>
      <c r="I11" s="160">
        <f>+[6]Enero!I9+[6]Febrero!I9+[6]Marzo!I9+[6]Abril!I9+[6]Mayo!I9+[6]Junio!I9+[6]Julio!I9+[6]Agosto!I9+[6]Septiembre!I9+[6]Octubre!I9+[6]Noviembre!I9+[6]Diciembre!I9</f>
        <v>30274</v>
      </c>
      <c r="J11" s="160">
        <f t="shared" ref="J11:J43" si="0">SUM(B11:I11)</f>
        <v>378105</v>
      </c>
    </row>
    <row r="12" spans="1:10" ht="20.100000000000001" customHeight="1" x14ac:dyDescent="0.2">
      <c r="A12" s="161" t="s">
        <v>135</v>
      </c>
      <c r="B12" s="160">
        <f>+[6]Enero!B10+[6]Febrero!B10+[6]Marzo!B10+[6]Abril!B10+[6]Mayo!B10+[6]Junio!B10+[6]Julio!B10+[6]Agosto!B10+[6]Septiembre!B10+[6]Octubre!B10+[6]Noviembre!B10+[6]Diciembre!B10</f>
        <v>335</v>
      </c>
      <c r="C12" s="160">
        <f>+[6]Enero!C10+[6]Febrero!C10+[6]Marzo!C10+[6]Abril!C10+[6]Mayo!C10+[6]Junio!C10+[6]Julio!C10+[6]Agosto!C10+[6]Septiembre!C10+[6]Octubre!C10+[6]Noviembre!C10+[6]Diciembre!C10</f>
        <v>0</v>
      </c>
      <c r="D12" s="160">
        <f>+[6]Enero!D10+[6]Febrero!D10+[6]Marzo!D10+[6]Abril!D10+[6]Mayo!D10+[6]Junio!D10+[6]Julio!D10+[6]Agosto!D10+[6]Septiembre!D10+[6]Octubre!D10+[6]Noviembre!D10+[6]Diciembre!D10</f>
        <v>450</v>
      </c>
      <c r="E12" s="160">
        <f>+[6]Enero!E10+[6]Febrero!E10+[6]Marzo!E10+[6]Abril!E10+[6]Mayo!E10+[6]Junio!E10+[6]Julio!E10+[6]Agosto!E10+[6]Septiembre!E10+[6]Octubre!E10+[6]Noviembre!E10+[6]Diciembre!E10</f>
        <v>0</v>
      </c>
      <c r="F12" s="160">
        <f>+[6]Enero!F10+[6]Febrero!F10+[6]Marzo!F10+[6]Abril!F10+[6]Mayo!F10+[6]Junio!F10+[6]Julio!F10+[6]Agosto!F10+[6]Septiembre!F10+[6]Octubre!F10+[6]Noviembre!F10+[6]Diciembre!F10</f>
        <v>0</v>
      </c>
      <c r="G12" s="160">
        <f>+[6]Enero!G10+[6]Febrero!G10+[6]Marzo!G10+[6]Abril!G10+[6]Mayo!G10+[6]Junio!G10+[6]Julio!G10+[6]Agosto!G10+[6]Septiembre!G10+[6]Octubre!G10+[6]Noviembre!G10+[6]Diciembre!G10</f>
        <v>13082</v>
      </c>
      <c r="H12" s="160">
        <f>+[6]Enero!H10+[6]Febrero!H10+[6]Marzo!H10+[6]Abril!H10+[6]Mayo!H10+[6]Junio!H10+[6]Julio!H10+[6]Agosto!H10+[6]Septiembre!H10+[6]Octubre!H10+[6]Noviembre!H10+[6]Diciembre!H10</f>
        <v>0</v>
      </c>
      <c r="I12" s="160">
        <f>+[6]Enero!I10+[6]Febrero!I10+[6]Marzo!I10+[6]Abril!I10+[6]Mayo!I10+[6]Junio!I10+[6]Julio!I10+[6]Agosto!I10+[6]Septiembre!I10+[6]Octubre!I10+[6]Noviembre!I10+[6]Diciembre!I10</f>
        <v>0</v>
      </c>
      <c r="J12" s="160">
        <f t="shared" si="0"/>
        <v>13867</v>
      </c>
    </row>
    <row r="13" spans="1:10" ht="20.100000000000001" customHeight="1" x14ac:dyDescent="0.2">
      <c r="A13" s="161" t="s">
        <v>136</v>
      </c>
      <c r="B13" s="160">
        <f>+[6]Enero!B11+[6]Febrero!B11+[6]Marzo!B11+[6]Abril!B11+[6]Mayo!B11+[6]Junio!B11+[6]Julio!B11+[6]Agosto!B11+[6]Septiembre!B11+[6]Octubre!B11+[6]Noviembre!B11+[6]Diciembre!B11</f>
        <v>15</v>
      </c>
      <c r="C13" s="160">
        <f>+[6]Enero!C11+[6]Febrero!C11+[6]Marzo!C11+[6]Abril!C11+[6]Mayo!C11+[6]Junio!C11+[6]Julio!C11+[6]Agosto!C11+[6]Septiembre!C11+[6]Octubre!C11+[6]Noviembre!C11+[6]Diciembre!C11</f>
        <v>2730</v>
      </c>
      <c r="D13" s="160">
        <f>+[6]Enero!D11+[6]Febrero!D11+[6]Marzo!D11+[6]Abril!D11+[6]Mayo!D11+[6]Junio!D11+[6]Julio!D11+[6]Agosto!D11+[6]Septiembre!D11+[6]Octubre!D11+[6]Noviembre!D11+[6]Diciembre!D11</f>
        <v>32</v>
      </c>
      <c r="E13" s="160">
        <f>+[6]Enero!E11+[6]Febrero!E11+[6]Marzo!E11+[6]Abril!E11+[6]Mayo!E11+[6]Junio!E11+[6]Julio!E11+[6]Agosto!E11+[6]Septiembre!E11+[6]Octubre!E11+[6]Noviembre!E11+[6]Diciembre!E11</f>
        <v>3</v>
      </c>
      <c r="F13" s="160">
        <f>+[6]Enero!F11+[6]Febrero!F11+[6]Marzo!F11+[6]Abril!F11+[6]Mayo!F11+[6]Junio!F11+[6]Julio!F11+[6]Agosto!F11+[6]Septiembre!F11+[6]Octubre!F11+[6]Noviembre!F11+[6]Diciembre!F11</f>
        <v>43</v>
      </c>
      <c r="G13" s="160">
        <f>+[6]Enero!G11+[6]Febrero!G11+[6]Marzo!G11+[6]Abril!G11+[6]Mayo!G11+[6]Junio!G11+[6]Julio!G11+[6]Agosto!G11+[6]Septiembre!G11+[6]Octubre!G11+[6]Noviembre!G11+[6]Diciembre!G11</f>
        <v>3</v>
      </c>
      <c r="H13" s="160">
        <f>+[6]Enero!H11+[6]Febrero!H11+[6]Marzo!H11+[6]Abril!H11+[6]Mayo!H11+[6]Junio!H11+[6]Julio!H11+[6]Agosto!H11+[6]Septiembre!H11+[6]Octubre!H11+[6]Noviembre!H11+[6]Diciembre!H11</f>
        <v>0</v>
      </c>
      <c r="I13" s="160">
        <f>+[6]Enero!I11+[6]Febrero!I11+[6]Marzo!I11+[6]Abril!I11+[6]Mayo!I11+[6]Junio!I11+[6]Julio!I11+[6]Agosto!I11+[6]Septiembre!I11+[6]Octubre!I11+[6]Noviembre!I11+[6]Diciembre!I11</f>
        <v>257</v>
      </c>
      <c r="J13" s="160">
        <f t="shared" si="0"/>
        <v>3083</v>
      </c>
    </row>
    <row r="14" spans="1:10" ht="20.100000000000001" customHeight="1" x14ac:dyDescent="0.2">
      <c r="A14" s="161" t="s">
        <v>137</v>
      </c>
      <c r="B14" s="160">
        <f>+[6]Enero!B12+[6]Febrero!B12+[6]Marzo!B12+[6]Abril!B12+[6]Mayo!B12+[6]Junio!B12+[6]Julio!B12+[6]Agosto!B12+[6]Septiembre!B12+[6]Octubre!B12+[6]Noviembre!B12+[6]Diciembre!B12</f>
        <v>24</v>
      </c>
      <c r="C14" s="160">
        <f>+[6]Enero!C12+[6]Febrero!C12+[6]Marzo!C12+[6]Abril!C12+[6]Mayo!C12+[6]Junio!C12+[6]Julio!C12+[6]Agosto!C12+[6]Septiembre!C12+[6]Octubre!C12+[6]Noviembre!C12+[6]Diciembre!C12</f>
        <v>55</v>
      </c>
      <c r="D14" s="160">
        <f>+[6]Enero!D12+[6]Febrero!D12+[6]Marzo!D12+[6]Abril!D12+[6]Mayo!D12+[6]Junio!D12+[6]Julio!D12+[6]Agosto!D12+[6]Septiembre!D12+[6]Octubre!D12+[6]Noviembre!D12+[6]Diciembre!D12</f>
        <v>4313</v>
      </c>
      <c r="E14" s="160">
        <f>+[6]Enero!E12+[6]Febrero!E12+[6]Marzo!E12+[6]Abril!E12+[6]Mayo!E12+[6]Junio!E12+[6]Julio!E12+[6]Agosto!E12+[6]Septiembre!E12+[6]Octubre!E12+[6]Noviembre!E12+[6]Diciembre!E12</f>
        <v>2</v>
      </c>
      <c r="F14" s="160">
        <f>+[6]Enero!F12+[6]Febrero!F12+[6]Marzo!F12+[6]Abril!F12+[6]Mayo!F12+[6]Junio!F12+[6]Julio!F12+[6]Agosto!F12+[6]Septiembre!F12+[6]Octubre!F12+[6]Noviembre!F12+[6]Diciembre!F12</f>
        <v>99</v>
      </c>
      <c r="G14" s="160">
        <f>+[6]Enero!G12+[6]Febrero!G12+[6]Marzo!G12+[6]Abril!G12+[6]Mayo!G12+[6]Junio!G12+[6]Julio!G12+[6]Agosto!G12+[6]Septiembre!G12+[6]Octubre!G12+[6]Noviembre!G12+[6]Diciembre!G12</f>
        <v>66</v>
      </c>
      <c r="H14" s="160">
        <f>+[6]Enero!H12+[6]Febrero!H12+[6]Marzo!H12+[6]Abril!H12+[6]Mayo!H12+[6]Junio!H12+[6]Julio!H12+[6]Agosto!H12+[6]Septiembre!H12+[6]Octubre!H12+[6]Noviembre!H12+[6]Diciembre!H12</f>
        <v>26304</v>
      </c>
      <c r="I14" s="160">
        <f>+[6]Enero!I12+[6]Febrero!I12+[6]Marzo!I12+[6]Abril!I12+[6]Mayo!I12+[6]Junio!I12+[6]Julio!I12+[6]Agosto!I12+[6]Septiembre!I12+[6]Octubre!I12+[6]Noviembre!I12+[6]Diciembre!I12</f>
        <v>2116</v>
      </c>
      <c r="J14" s="160">
        <f t="shared" si="0"/>
        <v>32979</v>
      </c>
    </row>
    <row r="15" spans="1:10" ht="20.100000000000001" customHeight="1" x14ac:dyDescent="0.2">
      <c r="A15" s="161" t="s">
        <v>138</v>
      </c>
      <c r="B15" s="160">
        <f>+[6]Enero!B13+[6]Febrero!B13+[6]Marzo!B13+[6]Abril!B13+[6]Mayo!B13+[6]Junio!B13+[6]Julio!B13+[6]Agosto!B13+[6]Septiembre!B13+[6]Octubre!B13+[6]Noviembre!B13+[6]Diciembre!B13</f>
        <v>8244</v>
      </c>
      <c r="C15" s="160">
        <f>+[6]Enero!C13+[6]Febrero!C13+[6]Marzo!C13+[6]Abril!C13+[6]Mayo!C13+[6]Junio!C13+[6]Julio!C13+[6]Agosto!C13+[6]Septiembre!C13+[6]Octubre!C13+[6]Noviembre!C13+[6]Diciembre!C13</f>
        <v>1938</v>
      </c>
      <c r="D15" s="160">
        <f>+[6]Enero!D13+[6]Febrero!D13+[6]Marzo!D13+[6]Abril!D13+[6]Mayo!D13+[6]Junio!D13+[6]Julio!D13+[6]Agosto!D13+[6]Septiembre!D13+[6]Octubre!D13+[6]Noviembre!D13+[6]Diciembre!D13</f>
        <v>9392</v>
      </c>
      <c r="E15" s="160">
        <f>+[6]Enero!E13+[6]Febrero!E13+[6]Marzo!E13+[6]Abril!E13+[6]Mayo!E13+[6]Junio!E13+[6]Julio!E13+[6]Agosto!E13+[6]Septiembre!E13+[6]Octubre!E13+[6]Noviembre!E13+[6]Diciembre!E13</f>
        <v>19767</v>
      </c>
      <c r="F15" s="160">
        <f>+[6]Enero!F13+[6]Febrero!F13+[6]Marzo!F13+[6]Abril!F13+[6]Mayo!F13+[6]Junio!F13+[6]Julio!F13+[6]Agosto!F13+[6]Septiembre!F13+[6]Octubre!F13+[6]Noviembre!F13+[6]Diciembre!F13</f>
        <v>22250</v>
      </c>
      <c r="G15" s="160">
        <f>+[6]Enero!G13+[6]Febrero!G13+[6]Marzo!G13+[6]Abril!G13+[6]Mayo!G13+[6]Junio!G13+[6]Julio!G13+[6]Agosto!G13+[6]Septiembre!G13+[6]Octubre!G13+[6]Noviembre!G13+[6]Diciembre!G13</f>
        <v>12954</v>
      </c>
      <c r="H15" s="160">
        <f>+[6]Enero!H13+[6]Febrero!H13+[6]Marzo!H13+[6]Abril!H13+[6]Mayo!H13+[6]Junio!H13+[6]Julio!H13+[6]Agosto!H13+[6]Septiembre!H13+[6]Octubre!H13+[6]Noviembre!H13+[6]Diciembre!H13</f>
        <v>284681</v>
      </c>
      <c r="I15" s="160">
        <f>+[6]Enero!I13+[6]Febrero!I13+[6]Marzo!I13+[6]Abril!I13+[6]Mayo!I13+[6]Junio!I13+[6]Julio!I13+[6]Agosto!I13+[6]Septiembre!I13+[6]Octubre!I13+[6]Noviembre!I13+[6]Diciembre!I13</f>
        <v>24482</v>
      </c>
      <c r="J15" s="160">
        <f>SUM(B15:I15)</f>
        <v>383708</v>
      </c>
    </row>
    <row r="16" spans="1:10" ht="20.100000000000001" customHeight="1" x14ac:dyDescent="0.2">
      <c r="A16" s="161" t="s">
        <v>139</v>
      </c>
      <c r="B16" s="160">
        <f>+[6]Enero!B14+[6]Febrero!B14+[6]Marzo!B14+[6]Abril!B14+[6]Mayo!B14+[6]Junio!B14+[6]Julio!B14+[6]Agosto!B14+[6]Septiembre!B14+[6]Octubre!B14+[6]Noviembre!B14+[6]Diciembre!B14</f>
        <v>1624</v>
      </c>
      <c r="C16" s="160">
        <f>+[6]Enero!C14+[6]Febrero!C14+[6]Marzo!C14+[6]Abril!C14+[6]Mayo!C14+[6]Junio!C14+[6]Julio!C14+[6]Agosto!C14+[6]Septiembre!C14+[6]Octubre!C14+[6]Noviembre!C14+[6]Diciembre!C14</f>
        <v>1774</v>
      </c>
      <c r="D16" s="160">
        <f>+[6]Enero!D14+[6]Febrero!D14+[6]Marzo!D14+[6]Abril!D14+[6]Mayo!D14+[6]Junio!D14+[6]Julio!D14+[6]Agosto!D14+[6]Septiembre!D14+[6]Octubre!D14+[6]Noviembre!D14+[6]Diciembre!D14</f>
        <v>3398</v>
      </c>
      <c r="E16" s="160">
        <f>+[6]Enero!E14+[6]Febrero!E14+[6]Marzo!E14+[6]Abril!E14+[6]Mayo!E14+[6]Junio!E14+[6]Julio!E14+[6]Agosto!E14+[6]Septiembre!E14+[6]Octubre!E14+[6]Noviembre!E14+[6]Diciembre!E14</f>
        <v>608</v>
      </c>
      <c r="F16" s="160">
        <f>+[6]Enero!F14+[6]Febrero!F14+[6]Marzo!F14+[6]Abril!F14+[6]Mayo!F14+[6]Junio!F14+[6]Julio!F14+[6]Agosto!F14+[6]Septiembre!F14+[6]Octubre!F14+[6]Noviembre!F14+[6]Diciembre!F14</f>
        <v>2973</v>
      </c>
      <c r="G16" s="160">
        <f>+[6]Enero!G14+[6]Febrero!G14+[6]Marzo!G14+[6]Abril!G14+[6]Mayo!G14+[6]Junio!G14+[6]Julio!G14+[6]Agosto!G14+[6]Septiembre!G14+[6]Octubre!G14+[6]Noviembre!G14+[6]Diciembre!G14</f>
        <v>61493</v>
      </c>
      <c r="H16" s="160">
        <f>+[6]Enero!H14+[6]Febrero!H14+[6]Marzo!H14+[6]Abril!H14+[6]Mayo!H14+[6]Junio!H14+[6]Julio!H14+[6]Agosto!H14+[6]Septiembre!H14+[6]Octubre!H14+[6]Noviembre!H14+[6]Diciembre!H14</f>
        <v>135110</v>
      </c>
      <c r="I16" s="160">
        <f>+[6]Enero!I14+[6]Febrero!I14+[6]Marzo!I14+[6]Abril!I14+[6]Mayo!I14+[6]Junio!I14+[6]Julio!I14+[6]Agosto!I14+[6]Septiembre!I14+[6]Octubre!I14+[6]Noviembre!I14+[6]Diciembre!I14</f>
        <v>9923</v>
      </c>
      <c r="J16" s="160">
        <f t="shared" si="0"/>
        <v>216903</v>
      </c>
    </row>
    <row r="17" spans="1:10" ht="20.100000000000001" customHeight="1" x14ac:dyDescent="0.2">
      <c r="A17" s="161" t="s">
        <v>140</v>
      </c>
      <c r="B17" s="160">
        <f>+[6]Enero!B15+[6]Febrero!B15+[6]Marzo!B15+[6]Abril!B15+[6]Mayo!B15+[6]Junio!B15+[6]Julio!B15+[6]Agosto!B15+[6]Septiembre!B15+[6]Octubre!B15+[6]Noviembre!B15+[6]Diciembre!B15</f>
        <v>1027</v>
      </c>
      <c r="C17" s="160">
        <f>+[6]Enero!C15+[6]Febrero!C15+[6]Marzo!C15+[6]Abril!C15+[6]Mayo!C15+[6]Junio!C15+[6]Julio!C15+[6]Agosto!C15+[6]Septiembre!C15+[6]Octubre!C15+[6]Noviembre!C15+[6]Diciembre!C15</f>
        <v>15</v>
      </c>
      <c r="D17" s="160">
        <f>+[6]Enero!D15+[6]Febrero!D15+[6]Marzo!D15+[6]Abril!D15+[6]Mayo!D15+[6]Junio!D15+[6]Julio!D15+[6]Agosto!D15+[6]Septiembre!D15+[6]Octubre!D15+[6]Noviembre!D15+[6]Diciembre!D15</f>
        <v>0</v>
      </c>
      <c r="E17" s="160">
        <f>+[6]Enero!E15+[6]Febrero!E15+[6]Marzo!E15+[6]Abril!E15+[6]Mayo!E15+[6]Junio!E15+[6]Julio!E15+[6]Agosto!E15+[6]Septiembre!E15+[6]Octubre!E15+[6]Noviembre!E15+[6]Diciembre!E15</f>
        <v>5</v>
      </c>
      <c r="F17" s="160">
        <f>+[6]Enero!F15+[6]Febrero!F15+[6]Marzo!F15+[6]Abril!F15+[6]Mayo!F15+[6]Junio!F15+[6]Julio!F15+[6]Agosto!F15+[6]Septiembre!F15+[6]Octubre!F15+[6]Noviembre!F15+[6]Diciembre!F15</f>
        <v>490</v>
      </c>
      <c r="G17" s="160">
        <f>+[6]Enero!G15+[6]Febrero!G15+[6]Marzo!G15+[6]Abril!G15+[6]Mayo!G15+[6]Junio!G15+[6]Julio!G15+[6]Agosto!G15+[6]Septiembre!G15+[6]Octubre!G15+[6]Noviembre!G15+[6]Diciembre!G15</f>
        <v>6003</v>
      </c>
      <c r="H17" s="160">
        <f>+[6]Enero!H15+[6]Febrero!H15+[6]Marzo!H15+[6]Abril!H15+[6]Mayo!H15+[6]Junio!H15+[6]Julio!H15+[6]Agosto!H15+[6]Septiembre!H15+[6]Octubre!H15+[6]Noviembre!H15+[6]Diciembre!H15</f>
        <v>3196</v>
      </c>
      <c r="I17" s="160">
        <f>+[6]Enero!I15+[6]Febrero!I15+[6]Marzo!I15+[6]Abril!I15+[6]Mayo!I15+[6]Junio!I15+[6]Julio!I15+[6]Agosto!I15+[6]Septiembre!I15+[6]Octubre!I15+[6]Noviembre!I15+[6]Diciembre!I15</f>
        <v>20</v>
      </c>
      <c r="J17" s="160">
        <f t="shared" si="0"/>
        <v>10756</v>
      </c>
    </row>
    <row r="18" spans="1:10" ht="20.100000000000001" customHeight="1" x14ac:dyDescent="0.2">
      <c r="A18" s="161" t="s">
        <v>141</v>
      </c>
      <c r="B18" s="160">
        <f>+[6]Enero!B16+[6]Febrero!B16+[6]Marzo!B16+[6]Abril!B16+[6]Mayo!B16+[6]Junio!B16+[6]Julio!B16+[6]Agosto!B16+[6]Septiembre!B16+[6]Octubre!B16+[6]Noviembre!B16+[6]Diciembre!B16</f>
        <v>3446</v>
      </c>
      <c r="C18" s="160">
        <f>+[6]Enero!C16+[6]Febrero!C16+[6]Marzo!C16+[6]Abril!C16+[6]Mayo!C16+[6]Junio!C16+[6]Julio!C16+[6]Agosto!C16+[6]Septiembre!C16+[6]Octubre!C16+[6]Noviembre!C16+[6]Diciembre!C16</f>
        <v>1668</v>
      </c>
      <c r="D18" s="160">
        <f>+[6]Enero!D16+[6]Febrero!D16+[6]Marzo!D16+[6]Abril!D16+[6]Mayo!D16+[6]Junio!D16+[6]Julio!D16+[6]Agosto!D16+[6]Septiembre!D16+[6]Octubre!D16+[6]Noviembre!D16+[6]Diciembre!D16</f>
        <v>6064</v>
      </c>
      <c r="E18" s="160">
        <f>+[6]Enero!E16+[6]Febrero!E16+[6]Marzo!E16+[6]Abril!E16+[6]Mayo!E16+[6]Junio!E16+[6]Julio!E16+[6]Agosto!E16+[6]Septiembre!E16+[6]Octubre!E16+[6]Noviembre!E16+[6]Diciembre!E16</f>
        <v>742</v>
      </c>
      <c r="F18" s="160">
        <f>+[6]Enero!F16+[6]Febrero!F16+[6]Marzo!F16+[6]Abril!F16+[6]Mayo!F16+[6]Junio!F16+[6]Julio!F16+[6]Agosto!F16+[6]Septiembre!F16+[6]Octubre!F16+[6]Noviembre!F16+[6]Diciembre!F16</f>
        <v>22685</v>
      </c>
      <c r="G18" s="160">
        <f>+[6]Enero!G16+[6]Febrero!G16+[6]Marzo!G16+[6]Abril!G16+[6]Mayo!G16+[6]Junio!G16+[6]Julio!G16+[6]Agosto!G16+[6]Septiembre!G16+[6]Octubre!G16+[6]Noviembre!G16+[6]Diciembre!G16</f>
        <v>75962</v>
      </c>
      <c r="H18" s="160">
        <f>+[6]Enero!H16+[6]Febrero!H16+[6]Marzo!H16+[6]Abril!H16+[6]Mayo!H16+[6]Junio!H16+[6]Julio!H16+[6]Agosto!H16+[6]Septiembre!H16+[6]Octubre!H16+[6]Noviembre!H16+[6]Diciembre!H16</f>
        <v>160278</v>
      </c>
      <c r="I18" s="160">
        <f>+[6]Enero!I16+[6]Febrero!I16+[6]Marzo!I16+[6]Abril!I16+[6]Mayo!I16+[6]Junio!I16+[6]Julio!I16+[6]Agosto!I16+[6]Septiembre!I16+[6]Octubre!I16+[6]Noviembre!I16+[6]Diciembre!I16</f>
        <v>5787</v>
      </c>
      <c r="J18" s="160">
        <f t="shared" si="0"/>
        <v>276632</v>
      </c>
    </row>
    <row r="19" spans="1:10" ht="20.100000000000001" customHeight="1" x14ac:dyDescent="0.2">
      <c r="A19" s="161" t="s">
        <v>142</v>
      </c>
      <c r="B19" s="160">
        <f>+[6]Enero!B17+[6]Febrero!B17+[6]Marzo!B17+[6]Abril!B17+[6]Mayo!B17+[6]Junio!B17+[6]Julio!B17+[6]Agosto!B17+[6]Septiembre!B17+[6]Octubre!B17+[6]Noviembre!B17+[6]Diciembre!B17</f>
        <v>8188</v>
      </c>
      <c r="C19" s="160">
        <f>+[6]Enero!C17+[6]Febrero!C17+[6]Marzo!C17+[6]Abril!C17+[6]Mayo!C17+[6]Junio!C17+[6]Julio!C17+[6]Agosto!C17+[6]Septiembre!C17+[6]Octubre!C17+[6]Noviembre!C17+[6]Diciembre!C17</f>
        <v>12576</v>
      </c>
      <c r="D19" s="160">
        <f>+[6]Enero!D17+[6]Febrero!D17+[6]Marzo!D17+[6]Abril!D17+[6]Mayo!D17+[6]Junio!D17+[6]Julio!D17+[6]Agosto!D17+[6]Septiembre!D17+[6]Octubre!D17+[6]Noviembre!D17+[6]Diciembre!D17</f>
        <v>1212</v>
      </c>
      <c r="E19" s="160">
        <f>+[6]Enero!E17+[6]Febrero!E17+[6]Marzo!E17+[6]Abril!E17+[6]Mayo!E17+[6]Junio!E17+[6]Julio!E17+[6]Agosto!E17+[6]Septiembre!E17+[6]Octubre!E17+[6]Noviembre!E17+[6]Diciembre!E17</f>
        <v>22889</v>
      </c>
      <c r="F19" s="160">
        <f>+[6]Enero!F17+[6]Febrero!F17+[6]Marzo!F17+[6]Abril!F17+[6]Mayo!F17+[6]Junio!F17+[6]Julio!F17+[6]Agosto!F17+[6]Septiembre!F17+[6]Octubre!F17+[6]Noviembre!F17+[6]Diciembre!F17</f>
        <v>9870</v>
      </c>
      <c r="G19" s="160">
        <f>+[6]Enero!G17+[6]Febrero!G17+[6]Marzo!G17+[6]Abril!G17+[6]Mayo!G17+[6]Junio!G17+[6]Julio!G17+[6]Agosto!G17+[6]Septiembre!G17+[6]Octubre!G17+[6]Noviembre!G17+[6]Diciembre!G17</f>
        <v>2117</v>
      </c>
      <c r="H19" s="160">
        <f>+[6]Enero!H17+[6]Febrero!H17+[6]Marzo!H17+[6]Abril!H17+[6]Mayo!H17+[6]Junio!H17+[6]Julio!H17+[6]Agosto!H17+[6]Septiembre!H17+[6]Octubre!H17+[6]Noviembre!H17+[6]Diciembre!H17</f>
        <v>21720</v>
      </c>
      <c r="I19" s="160">
        <f>+[6]Enero!I17+[6]Febrero!I17+[6]Marzo!I17+[6]Abril!I17+[6]Mayo!I17+[6]Junio!I17+[6]Julio!I17+[6]Agosto!I17+[6]Septiembre!I17+[6]Octubre!I17+[6]Noviembre!I17+[6]Diciembre!I17</f>
        <v>5174</v>
      </c>
      <c r="J19" s="160">
        <f t="shared" si="0"/>
        <v>83746</v>
      </c>
    </row>
    <row r="20" spans="1:10" ht="20.100000000000001" customHeight="1" x14ac:dyDescent="0.2">
      <c r="A20" s="161" t="s">
        <v>143</v>
      </c>
      <c r="B20" s="160">
        <f>+[6]Enero!B18+[6]Febrero!B18+[6]Marzo!B18+[6]Abril!B18+[6]Mayo!B18+[6]Junio!B18+[6]Julio!B18+[6]Agosto!B18+[6]Septiembre!B18+[6]Octubre!B18+[6]Noviembre!B18+[6]Diciembre!B18</f>
        <v>307</v>
      </c>
      <c r="C20" s="160">
        <f>+[6]Enero!C18+[6]Febrero!C18+[6]Marzo!C18+[6]Abril!C18+[6]Mayo!C18+[6]Junio!C18+[6]Julio!C18+[6]Agosto!C18+[6]Septiembre!C18+[6]Octubre!C18+[6]Noviembre!C18+[6]Diciembre!C18</f>
        <v>14160</v>
      </c>
      <c r="D20" s="160">
        <f>+[6]Enero!D18+[6]Febrero!D18+[6]Marzo!D18+[6]Abril!D18+[6]Mayo!D18+[6]Junio!D18+[6]Julio!D18+[6]Agosto!D18+[6]Septiembre!D18+[6]Octubre!D18+[6]Noviembre!D18+[6]Diciembre!D18</f>
        <v>107</v>
      </c>
      <c r="E20" s="160">
        <f>+[6]Enero!E18+[6]Febrero!E18+[6]Marzo!E18+[6]Abril!E18+[6]Mayo!E18+[6]Junio!E18+[6]Julio!E18+[6]Agosto!E18+[6]Septiembre!E18+[6]Octubre!E18+[6]Noviembre!E18+[6]Diciembre!E18</f>
        <v>614</v>
      </c>
      <c r="F20" s="160">
        <f>+[6]Enero!F18+[6]Febrero!F18+[6]Marzo!F18+[6]Abril!F18+[6]Mayo!F18+[6]Junio!F18+[6]Julio!F18+[6]Agosto!F18+[6]Septiembre!F18+[6]Octubre!F18+[6]Noviembre!F18+[6]Diciembre!F18</f>
        <v>18519</v>
      </c>
      <c r="G20" s="160">
        <f>+[6]Enero!G18+[6]Febrero!G18+[6]Marzo!G18+[6]Abril!G18+[6]Mayo!G18+[6]Junio!G18+[6]Julio!G18+[6]Agosto!G18+[6]Septiembre!G18+[6]Octubre!G18+[6]Noviembre!G18+[6]Diciembre!G18</f>
        <v>11195</v>
      </c>
      <c r="H20" s="160">
        <f>+[6]Enero!H18+[6]Febrero!H18+[6]Marzo!H18+[6]Abril!H18+[6]Mayo!H18+[6]Junio!H18+[6]Julio!H18+[6]Agosto!H18+[6]Septiembre!H18+[6]Octubre!H18+[6]Noviembre!H18+[6]Diciembre!H18</f>
        <v>103</v>
      </c>
      <c r="I20" s="160">
        <f>+[6]Enero!I18+[6]Febrero!I18+[6]Marzo!I18+[6]Abril!I18+[6]Mayo!I18+[6]Junio!I18+[6]Julio!I18+[6]Agosto!I18+[6]Septiembre!I18+[6]Octubre!I18+[6]Noviembre!I18+[6]Diciembre!I18</f>
        <v>11675</v>
      </c>
      <c r="J20" s="160">
        <f t="shared" si="0"/>
        <v>56680</v>
      </c>
    </row>
    <row r="21" spans="1:10" ht="20.100000000000001" customHeight="1" x14ac:dyDescent="0.2">
      <c r="A21" s="161" t="s">
        <v>144</v>
      </c>
      <c r="B21" s="160">
        <f>+[6]Enero!B19+[6]Febrero!B19+[6]Marzo!B19+[6]Abril!B19+[6]Mayo!B19+[6]Junio!B19+[6]Julio!B19+[6]Agosto!B19+[6]Septiembre!B19+[6]Octubre!B19+[6]Noviembre!B19+[6]Diciembre!B19</f>
        <v>61</v>
      </c>
      <c r="C21" s="160">
        <f>+[6]Enero!C19+[6]Febrero!C19+[6]Marzo!C19+[6]Abril!C19+[6]Mayo!C19+[6]Junio!C19+[6]Julio!C19+[6]Agosto!C19+[6]Septiembre!C19+[6]Octubre!C19+[6]Noviembre!C19+[6]Diciembre!C19</f>
        <v>0</v>
      </c>
      <c r="D21" s="160">
        <f>+[6]Enero!D19+[6]Febrero!D19+[6]Marzo!D19+[6]Abril!D19+[6]Mayo!D19+[6]Junio!D19+[6]Julio!D19+[6]Agosto!D19+[6]Septiembre!D19+[6]Octubre!D19+[6]Noviembre!D19+[6]Diciembre!D19</f>
        <v>629</v>
      </c>
      <c r="E21" s="160">
        <f>+[6]Enero!E19+[6]Febrero!E19+[6]Marzo!E19+[6]Abril!E19+[6]Mayo!E19+[6]Junio!E19+[6]Julio!E19+[6]Agosto!E19+[6]Septiembre!E19+[6]Octubre!E19+[6]Noviembre!E19+[6]Diciembre!E19</f>
        <v>25651</v>
      </c>
      <c r="F21" s="160">
        <f>+[6]Enero!F19+[6]Febrero!F19+[6]Marzo!F19+[6]Abril!F19+[6]Mayo!F19+[6]Junio!F19+[6]Julio!F19+[6]Agosto!F19+[6]Septiembre!F19+[6]Octubre!F19+[6]Noviembre!F19+[6]Diciembre!F19</f>
        <v>3000</v>
      </c>
      <c r="G21" s="160">
        <f>+[6]Enero!G19+[6]Febrero!G19+[6]Marzo!G19+[6]Abril!G19+[6]Mayo!G19+[6]Junio!G19+[6]Julio!G19+[6]Agosto!G19+[6]Septiembre!G19+[6]Octubre!G19+[6]Noviembre!G19+[6]Diciembre!G19</f>
        <v>243</v>
      </c>
      <c r="H21" s="160">
        <f>+[6]Enero!H19+[6]Febrero!H19+[6]Marzo!H19+[6]Abril!H19+[6]Mayo!H19+[6]Junio!H19+[6]Julio!H19+[6]Agosto!H19+[6]Septiembre!H19+[6]Octubre!H19+[6]Noviembre!H19+[6]Diciembre!H19</f>
        <v>28</v>
      </c>
      <c r="I21" s="160">
        <f>+[6]Enero!I19+[6]Febrero!I19+[6]Marzo!I19+[6]Abril!I19+[6]Mayo!I19+[6]Junio!I19+[6]Julio!I19+[6]Agosto!I19+[6]Septiembre!I19+[6]Octubre!I19+[6]Noviembre!I19+[6]Diciembre!I19</f>
        <v>0</v>
      </c>
      <c r="J21" s="160">
        <f t="shared" si="0"/>
        <v>29612</v>
      </c>
    </row>
    <row r="22" spans="1:10" ht="20.100000000000001" customHeight="1" x14ac:dyDescent="0.2">
      <c r="A22" s="161" t="s">
        <v>145</v>
      </c>
      <c r="B22" s="160">
        <f>+[6]Enero!B20+[6]Febrero!B20+[6]Marzo!B20+[6]Abril!B20+[6]Mayo!B20+[6]Junio!B20+[6]Julio!B20+[6]Agosto!B20+[6]Septiembre!B20+[6]Octubre!B20+[6]Noviembre!B20+[6]Diciembre!B20</f>
        <v>4468</v>
      </c>
      <c r="C22" s="160">
        <f>+[6]Enero!C20+[6]Febrero!C20+[6]Marzo!C20+[6]Abril!C20+[6]Mayo!C20+[6]Junio!C20+[6]Julio!C20+[6]Agosto!C20+[6]Septiembre!C20+[6]Octubre!C20+[6]Noviembre!C20+[6]Diciembre!C20</f>
        <v>13279</v>
      </c>
      <c r="D22" s="160">
        <f>+[6]Enero!D20+[6]Febrero!D20+[6]Marzo!D20+[6]Abril!D20+[6]Mayo!D20+[6]Junio!D20+[6]Julio!D20+[6]Agosto!D20+[6]Septiembre!D20+[6]Octubre!D20+[6]Noviembre!D20+[6]Diciembre!D20</f>
        <v>551</v>
      </c>
      <c r="E22" s="160">
        <f>+[6]Enero!E20+[6]Febrero!E20+[6]Marzo!E20+[6]Abril!E20+[6]Mayo!E20+[6]Junio!E20+[6]Julio!E20+[6]Agosto!E20+[6]Septiembre!E20+[6]Octubre!E20+[6]Noviembre!E20+[6]Diciembre!E20</f>
        <v>4225</v>
      </c>
      <c r="F22" s="160">
        <f>+[6]Enero!F20+[6]Febrero!F20+[6]Marzo!F20+[6]Abril!F20+[6]Mayo!F20+[6]Junio!F20+[6]Julio!F20+[6]Agosto!F20+[6]Septiembre!F20+[6]Octubre!F20+[6]Noviembre!F20+[6]Diciembre!F20</f>
        <v>21765</v>
      </c>
      <c r="G22" s="160">
        <f>+[6]Enero!G20+[6]Febrero!G20+[6]Marzo!G20+[6]Abril!G20+[6]Mayo!G20+[6]Junio!G20+[6]Julio!G20+[6]Agosto!G20+[6]Septiembre!G20+[6]Octubre!G20+[6]Noviembre!G20+[6]Diciembre!G20</f>
        <v>10581</v>
      </c>
      <c r="H22" s="160">
        <f>+[6]Enero!H20+[6]Febrero!H20+[6]Marzo!H20+[6]Abril!H20+[6]Mayo!H20+[6]Junio!H20+[6]Julio!H20+[6]Agosto!H20+[6]Septiembre!H20+[6]Octubre!H20+[6]Noviembre!H20+[6]Diciembre!H20</f>
        <v>538</v>
      </c>
      <c r="I22" s="160">
        <f>+[6]Enero!I20+[6]Febrero!I20+[6]Marzo!I20+[6]Abril!I20+[6]Mayo!I20+[6]Junio!I20+[6]Julio!I20+[6]Agosto!I20+[6]Septiembre!I20+[6]Octubre!I20+[6]Noviembre!I20+[6]Diciembre!I20</f>
        <v>8294</v>
      </c>
      <c r="J22" s="160">
        <f t="shared" si="0"/>
        <v>63701</v>
      </c>
    </row>
    <row r="23" spans="1:10" ht="20.100000000000001" customHeight="1" x14ac:dyDescent="0.2">
      <c r="A23" s="161" t="s">
        <v>146</v>
      </c>
      <c r="B23" s="160">
        <f>+[6]Enero!B21+[6]Febrero!B21+[6]Marzo!B21+[6]Abril!B21+[6]Mayo!B21+[6]Junio!B21+[6]Julio!B21+[6]Agosto!B21+[6]Septiembre!B21+[6]Octubre!B21+[6]Noviembre!B21+[6]Diciembre!B21</f>
        <v>42431</v>
      </c>
      <c r="C23" s="160">
        <f>+[6]Enero!C21+[6]Febrero!C21+[6]Marzo!C21+[6]Abril!C21+[6]Mayo!C21+[6]Junio!C21+[6]Julio!C21+[6]Agosto!C21+[6]Septiembre!C21+[6]Octubre!C21+[6]Noviembre!C21+[6]Diciembre!C21</f>
        <v>19459</v>
      </c>
      <c r="D23" s="160">
        <f>+[6]Enero!D21+[6]Febrero!D21+[6]Marzo!D21+[6]Abril!D21+[6]Mayo!D21+[6]Junio!D21+[6]Julio!D21+[6]Agosto!D21+[6]Septiembre!D21+[6]Octubre!D21+[6]Noviembre!D21+[6]Diciembre!D21</f>
        <v>40082</v>
      </c>
      <c r="E23" s="160">
        <f>+[6]Enero!E21+[6]Febrero!E21+[6]Marzo!E21+[6]Abril!E21+[6]Mayo!E21+[6]Junio!E21+[6]Julio!E21+[6]Agosto!E21+[6]Septiembre!E21+[6]Octubre!E21+[6]Noviembre!E21+[6]Diciembre!E21</f>
        <v>61807</v>
      </c>
      <c r="F23" s="160">
        <f>+[6]Enero!F21+[6]Febrero!F21+[6]Marzo!F21+[6]Abril!F21+[6]Mayo!F21+[6]Junio!F21+[6]Julio!F21+[6]Agosto!F21+[6]Septiembre!F21+[6]Octubre!F21+[6]Noviembre!F21+[6]Diciembre!F21</f>
        <v>35124</v>
      </c>
      <c r="G23" s="160">
        <f>+[6]Enero!G21+[6]Febrero!G21+[6]Marzo!G21+[6]Abril!G21+[6]Mayo!G21+[6]Junio!G21+[6]Julio!G21+[6]Agosto!G21+[6]Septiembre!G21+[6]Octubre!G21+[6]Noviembre!G21+[6]Diciembre!G21</f>
        <v>12569</v>
      </c>
      <c r="H23" s="160">
        <f>+[6]Enero!H21+[6]Febrero!H21+[6]Marzo!H21+[6]Abril!H21+[6]Mayo!H21+[6]Junio!H21+[6]Julio!H21+[6]Agosto!H21+[6]Septiembre!H21+[6]Octubre!H21+[6]Noviembre!H21+[6]Diciembre!H21</f>
        <v>27286</v>
      </c>
      <c r="I23" s="160">
        <f>+[6]Enero!I21+[6]Febrero!I21+[6]Marzo!I21+[6]Abril!I21+[6]Mayo!I21+[6]Junio!I21+[6]Julio!I21+[6]Agosto!I21+[6]Septiembre!I21+[6]Octubre!I21+[6]Noviembre!I21+[6]Diciembre!I21</f>
        <v>22750</v>
      </c>
      <c r="J23" s="160">
        <f t="shared" si="0"/>
        <v>261508</v>
      </c>
    </row>
    <row r="24" spans="1:10" ht="20.100000000000001" customHeight="1" x14ac:dyDescent="0.2">
      <c r="A24" s="161" t="s">
        <v>147</v>
      </c>
      <c r="B24" s="160">
        <f>+[6]Enero!B22+[6]Febrero!B22+[6]Marzo!B22+[6]Abril!B22+[6]Mayo!B22+[6]Junio!B22+[6]Julio!B22+[6]Agosto!B22+[6]Septiembre!B22+[6]Octubre!B22+[6]Noviembre!B22+[6]Diciembre!B22</f>
        <v>3670</v>
      </c>
      <c r="C24" s="160">
        <f>+[6]Enero!C22+[6]Febrero!C22+[6]Marzo!C22+[6]Abril!C22+[6]Mayo!C22+[6]Junio!C22+[6]Julio!C22+[6]Agosto!C22+[6]Septiembre!C22+[6]Octubre!C22+[6]Noviembre!C22+[6]Diciembre!C22</f>
        <v>929</v>
      </c>
      <c r="D24" s="160">
        <f>+[6]Enero!D22+[6]Febrero!D22+[6]Marzo!D22+[6]Abril!D22+[6]Mayo!D22+[6]Junio!D22+[6]Julio!D22+[6]Agosto!D22+[6]Septiembre!D22+[6]Octubre!D22+[6]Noviembre!D22+[6]Diciembre!D22</f>
        <v>11065</v>
      </c>
      <c r="E24" s="160">
        <f>+[6]Enero!E22+[6]Febrero!E22+[6]Marzo!E22+[6]Abril!E22+[6]Mayo!E22+[6]Junio!E22+[6]Julio!E22+[6]Agosto!E22+[6]Septiembre!E22+[6]Octubre!E22+[6]Noviembre!E22+[6]Diciembre!E22</f>
        <v>3493</v>
      </c>
      <c r="F24" s="160">
        <f>+[6]Enero!F22+[6]Febrero!F22+[6]Marzo!F22+[6]Abril!F22+[6]Mayo!F22+[6]Junio!F22+[6]Julio!F22+[6]Agosto!F22+[6]Septiembre!F22+[6]Octubre!F22+[6]Noviembre!F22+[6]Diciembre!F22</f>
        <v>6824</v>
      </c>
      <c r="G24" s="160">
        <f>+[6]Enero!G22+[6]Febrero!G22+[6]Marzo!G22+[6]Abril!G22+[6]Mayo!G22+[6]Junio!G22+[6]Julio!G22+[6]Agosto!G22+[6]Septiembre!G22+[6]Octubre!G22+[6]Noviembre!G22+[6]Diciembre!G22</f>
        <v>5011</v>
      </c>
      <c r="H24" s="160">
        <f>+[6]Enero!H22+[6]Febrero!H22+[6]Marzo!H22+[6]Abril!H22+[6]Mayo!H22+[6]Junio!H22+[6]Julio!H22+[6]Agosto!H22+[6]Septiembre!H22+[6]Octubre!H22+[6]Noviembre!H22+[6]Diciembre!H22</f>
        <v>7235</v>
      </c>
      <c r="I24" s="160">
        <f>+[6]Enero!I22+[6]Febrero!I22+[6]Marzo!I22+[6]Abril!I22+[6]Mayo!I22+[6]Junio!I22+[6]Julio!I22+[6]Agosto!I22+[6]Septiembre!I22+[6]Octubre!I22+[6]Noviembre!I22+[6]Diciembre!I22</f>
        <v>1043</v>
      </c>
      <c r="J24" s="160">
        <f t="shared" si="0"/>
        <v>39270</v>
      </c>
    </row>
    <row r="25" spans="1:10" ht="20.100000000000001" customHeight="1" x14ac:dyDescent="0.2">
      <c r="A25" s="161" t="s">
        <v>148</v>
      </c>
      <c r="B25" s="160">
        <f>+[6]Enero!B23+[6]Febrero!B23+[6]Marzo!B23+[6]Abril!B23+[6]Mayo!B23+[6]Junio!B23+[6]Julio!B23+[6]Agosto!B23+[6]Septiembre!B23+[6]Octubre!B23+[6]Noviembre!B23+[6]Diciembre!B23</f>
        <v>4</v>
      </c>
      <c r="C25" s="160">
        <f>+[6]Enero!C23+[6]Febrero!C23+[6]Marzo!C23+[6]Abril!C23+[6]Mayo!C23+[6]Junio!C23+[6]Julio!C23+[6]Agosto!C23+[6]Septiembre!C23+[6]Octubre!C23+[6]Noviembre!C23+[6]Diciembre!C23</f>
        <v>0</v>
      </c>
      <c r="D25" s="160">
        <f>+[6]Enero!D23+[6]Febrero!D23+[6]Marzo!D23+[6]Abril!D23+[6]Mayo!D23+[6]Junio!D23+[6]Julio!D23+[6]Agosto!D23+[6]Septiembre!D23+[6]Octubre!D23+[6]Noviembre!D23+[6]Diciembre!D23</f>
        <v>0</v>
      </c>
      <c r="E25" s="160">
        <f>+[6]Enero!E23+[6]Febrero!E23+[6]Marzo!E23+[6]Abril!E23+[6]Mayo!E23+[6]Junio!E23+[6]Julio!E23+[6]Agosto!E23+[6]Septiembre!E23+[6]Octubre!E23+[6]Noviembre!E23+[6]Diciembre!E23</f>
        <v>8253</v>
      </c>
      <c r="F25" s="160">
        <f>+[6]Enero!F23+[6]Febrero!F23+[6]Marzo!F23+[6]Abril!F23+[6]Mayo!F23+[6]Junio!F23+[6]Julio!F23+[6]Agosto!F23+[6]Septiembre!F23+[6]Octubre!F23+[6]Noviembre!F23+[6]Diciembre!F23</f>
        <v>0</v>
      </c>
      <c r="G25" s="160">
        <f>+[6]Enero!G23+[6]Febrero!G23+[6]Marzo!G23+[6]Abril!G23+[6]Mayo!G23+[6]Junio!G23+[6]Julio!G23+[6]Agosto!G23+[6]Septiembre!G23+[6]Octubre!G23+[6]Noviembre!G23+[6]Diciembre!G23</f>
        <v>2</v>
      </c>
      <c r="H25" s="160">
        <f>+[6]Enero!H23+[6]Febrero!H23+[6]Marzo!H23+[6]Abril!H23+[6]Mayo!H23+[6]Junio!H23+[6]Julio!H23+[6]Agosto!H23+[6]Septiembre!H23+[6]Octubre!H23+[6]Noviembre!H23+[6]Diciembre!H23</f>
        <v>86</v>
      </c>
      <c r="I25" s="160">
        <f>+[6]Enero!I23+[6]Febrero!I23+[6]Marzo!I23+[6]Abril!I23+[6]Mayo!I23+[6]Junio!I23+[6]Julio!I23+[6]Agosto!I23+[6]Septiembre!I23+[6]Octubre!I23+[6]Noviembre!I23+[6]Diciembre!I23</f>
        <v>0</v>
      </c>
      <c r="J25" s="160">
        <f t="shared" si="0"/>
        <v>8345</v>
      </c>
    </row>
    <row r="26" spans="1:10" ht="20.100000000000001" customHeight="1" x14ac:dyDescent="0.2">
      <c r="A26" s="161" t="s">
        <v>149</v>
      </c>
      <c r="B26" s="160">
        <f>+[6]Enero!B24+[6]Febrero!B24+[6]Marzo!B24+[6]Abril!B24+[6]Mayo!B24+[6]Junio!B24+[6]Julio!B24+[6]Agosto!B24+[6]Septiembre!B24+[6]Octubre!B24+[6]Noviembre!B24+[6]Diciembre!B24</f>
        <v>7422</v>
      </c>
      <c r="C26" s="160">
        <f>+[6]Enero!C24+[6]Febrero!C24+[6]Marzo!C24+[6]Abril!C24+[6]Mayo!C24+[6]Junio!C24+[6]Julio!C24+[6]Agosto!C24+[6]Septiembre!C24+[6]Octubre!C24+[6]Noviembre!C24+[6]Diciembre!C24</f>
        <v>9680</v>
      </c>
      <c r="D26" s="160">
        <f>+[6]Enero!D24+[6]Febrero!D24+[6]Marzo!D24+[6]Abril!D24+[6]Mayo!D24+[6]Junio!D24+[6]Julio!D24+[6]Agosto!D24+[6]Septiembre!D24+[6]Octubre!D24+[6]Noviembre!D24+[6]Diciembre!D24</f>
        <v>4590</v>
      </c>
      <c r="E26" s="160">
        <f>+[6]Enero!E24+[6]Febrero!E24+[6]Marzo!E24+[6]Abril!E24+[6]Mayo!E24+[6]Junio!E24+[6]Julio!E24+[6]Agosto!E24+[6]Septiembre!E24+[6]Octubre!E24+[6]Noviembre!E24+[6]Diciembre!E24</f>
        <v>6101</v>
      </c>
      <c r="F26" s="160">
        <f>+[6]Enero!F24+[6]Febrero!F24+[6]Marzo!F24+[6]Abril!F24+[6]Mayo!F24+[6]Junio!F24+[6]Julio!F24+[6]Agosto!F24+[6]Septiembre!F24+[6]Octubre!F24+[6]Noviembre!F24+[6]Diciembre!F24</f>
        <v>22562</v>
      </c>
      <c r="G26" s="160">
        <f>+[6]Enero!G24+[6]Febrero!G24+[6]Marzo!G24+[6]Abril!G24+[6]Mayo!G24+[6]Junio!G24+[6]Julio!G24+[6]Agosto!G24+[6]Septiembre!G24+[6]Octubre!G24+[6]Noviembre!G24+[6]Diciembre!G24</f>
        <v>7261</v>
      </c>
      <c r="H26" s="160">
        <f>+[6]Enero!H24+[6]Febrero!H24+[6]Marzo!H24+[6]Abril!H24+[6]Mayo!H24+[6]Junio!H24+[6]Julio!H24+[6]Agosto!H24+[6]Septiembre!H24+[6]Octubre!H24+[6]Noviembre!H24+[6]Diciembre!H24</f>
        <v>20014</v>
      </c>
      <c r="I26" s="160">
        <f>+[6]Enero!I24+[6]Febrero!I24+[6]Marzo!I24+[6]Abril!I24+[6]Mayo!I24+[6]Junio!I24+[6]Julio!I24+[6]Agosto!I24+[6]Septiembre!I24+[6]Octubre!I24+[6]Noviembre!I24+[6]Diciembre!I24</f>
        <v>13594</v>
      </c>
      <c r="J26" s="160">
        <f t="shared" si="0"/>
        <v>91224</v>
      </c>
    </row>
    <row r="27" spans="1:10" ht="20.100000000000001" customHeight="1" x14ac:dyDescent="0.2">
      <c r="A27" s="161" t="s">
        <v>150</v>
      </c>
      <c r="B27" s="160">
        <f>+[6]Enero!B25+[6]Febrero!B25+[6]Marzo!B25+[6]Abril!B25+[6]Mayo!B25+[6]Junio!B25+[6]Julio!B25+[6]Agosto!B25+[6]Septiembre!B25+[6]Octubre!B25+[6]Noviembre!B25+[6]Diciembre!B25</f>
        <v>2596</v>
      </c>
      <c r="C27" s="160">
        <f>+[6]Enero!C25+[6]Febrero!C25+[6]Marzo!C25+[6]Abril!C25+[6]Mayo!C25+[6]Junio!C25+[6]Julio!C25+[6]Agosto!C25+[6]Septiembre!C25+[6]Octubre!C25+[6]Noviembre!C25+[6]Diciembre!C25</f>
        <v>339</v>
      </c>
      <c r="D27" s="160">
        <f>+[6]Enero!D25+[6]Febrero!D25+[6]Marzo!D25+[6]Abril!D25+[6]Mayo!D25+[6]Junio!D25+[6]Julio!D25+[6]Agosto!D25+[6]Septiembre!D25+[6]Octubre!D25+[6]Noviembre!D25+[6]Diciembre!D25</f>
        <v>2539</v>
      </c>
      <c r="E27" s="160">
        <f>+[6]Enero!E25+[6]Febrero!E25+[6]Marzo!E25+[6]Abril!E25+[6]Mayo!E25+[6]Junio!E25+[6]Julio!E25+[6]Agosto!E25+[6]Septiembre!E25+[6]Octubre!E25+[6]Noviembre!E25+[6]Diciembre!E25</f>
        <v>2829</v>
      </c>
      <c r="F27" s="160">
        <f>+[6]Enero!F25+[6]Febrero!F25+[6]Marzo!F25+[6]Abril!F25+[6]Mayo!F25+[6]Junio!F25+[6]Julio!F25+[6]Agosto!F25+[6]Septiembre!F25+[6]Octubre!F25+[6]Noviembre!F25+[6]Diciembre!F25</f>
        <v>2623</v>
      </c>
      <c r="G27" s="160">
        <f>+[6]Enero!G25+[6]Febrero!G25+[6]Marzo!G25+[6]Abril!G25+[6]Mayo!G25+[6]Junio!G25+[6]Julio!G25+[6]Agosto!G25+[6]Septiembre!G25+[6]Octubre!G25+[6]Noviembre!G25+[6]Diciembre!G25</f>
        <v>1078</v>
      </c>
      <c r="H27" s="160">
        <f>+[6]Enero!H25+[6]Febrero!H25+[6]Marzo!H25+[6]Abril!H25+[6]Mayo!H25+[6]Junio!H25+[6]Julio!H25+[6]Agosto!H25+[6]Septiembre!H25+[6]Octubre!H25+[6]Noviembre!H25+[6]Diciembre!H25</f>
        <v>3149</v>
      </c>
      <c r="I27" s="160">
        <f>+[6]Enero!I25+[6]Febrero!I25+[6]Marzo!I25+[6]Abril!I25+[6]Mayo!I25+[6]Junio!I25+[6]Julio!I25+[6]Agosto!I25+[6]Septiembre!I25+[6]Octubre!I25+[6]Noviembre!I25+[6]Diciembre!I25</f>
        <v>812</v>
      </c>
      <c r="J27" s="160">
        <f t="shared" si="0"/>
        <v>15965</v>
      </c>
    </row>
    <row r="28" spans="1:10" ht="20.100000000000001" customHeight="1" x14ac:dyDescent="0.2">
      <c r="A28" s="161" t="s">
        <v>151</v>
      </c>
      <c r="B28" s="160">
        <f>+[6]Enero!B26+[6]Febrero!B26+[6]Marzo!B26+[6]Abril!B26+[6]Mayo!B26+[6]Junio!B26+[6]Julio!B26+[6]Agosto!B26+[6]Septiembre!B26+[6]Octubre!B26+[6]Noviembre!B26+[6]Diciembre!B26</f>
        <v>1576</v>
      </c>
      <c r="C28" s="160">
        <f>+[6]Enero!C26+[6]Febrero!C26+[6]Marzo!C26+[6]Abril!C26+[6]Mayo!C26+[6]Junio!C26+[6]Julio!C26+[6]Agosto!C26+[6]Septiembre!C26+[6]Octubre!C26+[6]Noviembre!C26+[6]Diciembre!C26</f>
        <v>23</v>
      </c>
      <c r="D28" s="160">
        <f>+[6]Enero!D26+[6]Febrero!D26+[6]Marzo!D26+[6]Abril!D26+[6]Mayo!D26+[6]Junio!D26+[6]Julio!D26+[6]Agosto!D26+[6]Septiembre!D26+[6]Octubre!D26+[6]Noviembre!D26+[6]Diciembre!D26</f>
        <v>1857</v>
      </c>
      <c r="E28" s="160">
        <f>+[6]Enero!E26+[6]Febrero!E26+[6]Marzo!E26+[6]Abril!E26+[6]Mayo!E26+[6]Junio!E26+[6]Julio!E26+[6]Agosto!E26+[6]Septiembre!E26+[6]Octubre!E26+[6]Noviembre!E26+[6]Diciembre!E26</f>
        <v>5582</v>
      </c>
      <c r="F28" s="160">
        <f>+[6]Enero!F26+[6]Febrero!F26+[6]Marzo!F26+[6]Abril!F26+[6]Mayo!F26+[6]Junio!F26+[6]Julio!F26+[6]Agosto!F26+[6]Septiembre!F26+[6]Octubre!F26+[6]Noviembre!F26+[6]Diciembre!F26</f>
        <v>14195</v>
      </c>
      <c r="G28" s="160">
        <f>+[6]Enero!G26+[6]Febrero!G26+[6]Marzo!G26+[6]Abril!G26+[6]Mayo!G26+[6]Junio!G26+[6]Julio!G26+[6]Agosto!G26+[6]Septiembre!G26+[6]Octubre!G26+[6]Noviembre!G26+[6]Diciembre!G26</f>
        <v>4233</v>
      </c>
      <c r="H28" s="160">
        <f>+[6]Enero!H26+[6]Febrero!H26+[6]Marzo!H26+[6]Abril!H26+[6]Mayo!H26+[6]Junio!H26+[6]Julio!H26+[6]Agosto!H26+[6]Septiembre!H26+[6]Octubre!H26+[6]Noviembre!H26+[6]Diciembre!H26</f>
        <v>11614</v>
      </c>
      <c r="I28" s="160">
        <f>+[6]Enero!I26+[6]Febrero!I26+[6]Marzo!I26+[6]Abril!I26+[6]Mayo!I26+[6]Junio!I26+[6]Julio!I26+[6]Agosto!I26+[6]Septiembre!I26+[6]Octubre!I26+[6]Noviembre!I26+[6]Diciembre!I26</f>
        <v>300</v>
      </c>
      <c r="J28" s="160">
        <f t="shared" si="0"/>
        <v>39380</v>
      </c>
    </row>
    <row r="29" spans="1:10" ht="20.100000000000001" customHeight="1" x14ac:dyDescent="0.2">
      <c r="A29" s="161" t="s">
        <v>152</v>
      </c>
      <c r="B29" s="160">
        <f>+[6]Enero!B27+[6]Febrero!B27+[6]Marzo!B27+[6]Abril!B27+[6]Mayo!B27+[6]Junio!B27+[6]Julio!B27+[6]Agosto!B27+[6]Septiembre!B27+[6]Octubre!B27+[6]Noviembre!B27+[6]Diciembre!B27</f>
        <v>967</v>
      </c>
      <c r="C29" s="160">
        <f>+[6]Enero!C27+[6]Febrero!C27+[6]Marzo!C27+[6]Abril!C27+[6]Mayo!C27+[6]Junio!C27+[6]Julio!C27+[6]Agosto!C27+[6]Septiembre!C27+[6]Octubre!C27+[6]Noviembre!C27+[6]Diciembre!C27</f>
        <v>340</v>
      </c>
      <c r="D29" s="160">
        <f>+[6]Enero!D27+[6]Febrero!D27+[6]Marzo!D27+[6]Abril!D27+[6]Mayo!D27+[6]Junio!D27+[6]Julio!D27+[6]Agosto!D27+[6]Septiembre!D27+[6]Octubre!D27+[6]Noviembre!D27+[6]Diciembre!D27</f>
        <v>1719</v>
      </c>
      <c r="E29" s="160">
        <f>+[6]Enero!E27+[6]Febrero!E27+[6]Marzo!E27+[6]Abril!E27+[6]Mayo!E27+[6]Junio!E27+[6]Julio!E27+[6]Agosto!E27+[6]Septiembre!E27+[6]Octubre!E27+[6]Noviembre!E27+[6]Diciembre!E27</f>
        <v>1598</v>
      </c>
      <c r="F29" s="160">
        <f>+[6]Enero!F27+[6]Febrero!F27+[6]Marzo!F27+[6]Abril!F27+[6]Mayo!F27+[6]Junio!F27+[6]Julio!F27+[6]Agosto!F27+[6]Septiembre!F27+[6]Octubre!F27+[6]Noviembre!F27+[6]Diciembre!F27</f>
        <v>3855</v>
      </c>
      <c r="G29" s="160">
        <f>+[6]Enero!G27+[6]Febrero!G27+[6]Marzo!G27+[6]Abril!G27+[6]Mayo!G27+[6]Junio!G27+[6]Julio!G27+[6]Agosto!G27+[6]Septiembre!G27+[6]Octubre!G27+[6]Noviembre!G27+[6]Diciembre!G27</f>
        <v>951</v>
      </c>
      <c r="H29" s="160">
        <f>+[6]Enero!H27+[6]Febrero!H27+[6]Marzo!H27+[6]Abril!H27+[6]Mayo!H27+[6]Junio!H27+[6]Julio!H27+[6]Agosto!H27+[6]Septiembre!H27+[6]Octubre!H27+[6]Noviembre!H27+[6]Diciembre!H27</f>
        <v>1203</v>
      </c>
      <c r="I29" s="160">
        <f>+[6]Enero!I27+[6]Febrero!I27+[6]Marzo!I27+[6]Abril!I27+[6]Mayo!I27+[6]Junio!I27+[6]Julio!I27+[6]Agosto!I27+[6]Septiembre!I27+[6]Octubre!I27+[6]Noviembre!I27+[6]Diciembre!I27</f>
        <v>462</v>
      </c>
      <c r="J29" s="160">
        <f t="shared" si="0"/>
        <v>11095</v>
      </c>
    </row>
    <row r="30" spans="1:10" ht="20.100000000000001" customHeight="1" x14ac:dyDescent="0.2">
      <c r="A30" s="161" t="s">
        <v>153</v>
      </c>
      <c r="B30" s="160">
        <f>+[6]Enero!B28+[6]Febrero!B28+[6]Marzo!B28+[6]Abril!B28+[6]Mayo!B28+[6]Junio!B28+[6]Julio!B28+[6]Agosto!B28+[6]Septiembre!B28+[6]Octubre!B28+[6]Noviembre!B28+[6]Diciembre!B28</f>
        <v>430</v>
      </c>
      <c r="C30" s="160">
        <f>+[6]Enero!C28+[6]Febrero!C28+[6]Marzo!C28+[6]Abril!C28+[6]Mayo!C28+[6]Junio!C28+[6]Julio!C28+[6]Agosto!C28+[6]Septiembre!C28+[6]Octubre!C28+[6]Noviembre!C28+[6]Diciembre!C28</f>
        <v>71</v>
      </c>
      <c r="D30" s="160">
        <f>+[6]Enero!D28+[6]Febrero!D28+[6]Marzo!D28+[6]Abril!D28+[6]Mayo!D28+[6]Junio!D28+[6]Julio!D28+[6]Agosto!D28+[6]Septiembre!D28+[6]Octubre!D28+[6]Noviembre!D28+[6]Diciembre!D28</f>
        <v>40</v>
      </c>
      <c r="E30" s="160">
        <f>+[6]Enero!E28+[6]Febrero!E28+[6]Marzo!E28+[6]Abril!E28+[6]Mayo!E28+[6]Junio!E28+[6]Julio!E28+[6]Agosto!E28+[6]Septiembre!E28+[6]Octubre!E28+[6]Noviembre!E28+[6]Diciembre!E28</f>
        <v>6637</v>
      </c>
      <c r="F30" s="160">
        <f>+[6]Enero!F28+[6]Febrero!F28+[6]Marzo!F28+[6]Abril!F28+[6]Mayo!F28+[6]Junio!F28+[6]Julio!F28+[6]Agosto!F28+[6]Septiembre!F28+[6]Octubre!F28+[6]Noviembre!F28+[6]Diciembre!F28</f>
        <v>2555</v>
      </c>
      <c r="G30" s="160">
        <f>+[6]Enero!G28+[6]Febrero!G28+[6]Marzo!G28+[6]Abril!G28+[6]Mayo!G28+[6]Junio!G28+[6]Julio!G28+[6]Agosto!G28+[6]Septiembre!G28+[6]Octubre!G28+[6]Noviembre!G28+[6]Diciembre!G28</f>
        <v>246</v>
      </c>
      <c r="H30" s="160">
        <f>+[6]Enero!H28+[6]Febrero!H28+[6]Marzo!H28+[6]Abril!H28+[6]Mayo!H28+[6]Junio!H28+[6]Julio!H28+[6]Agosto!H28+[6]Septiembre!H28+[6]Octubre!H28+[6]Noviembre!H28+[6]Diciembre!H28</f>
        <v>50</v>
      </c>
      <c r="I30" s="160">
        <f>+[6]Enero!I28+[6]Febrero!I28+[6]Marzo!I28+[6]Abril!I28+[6]Mayo!I28+[6]Junio!I28+[6]Julio!I28+[6]Agosto!I28+[6]Septiembre!I28+[6]Octubre!I28+[6]Noviembre!I28+[6]Diciembre!I28</f>
        <v>509</v>
      </c>
      <c r="J30" s="160">
        <f t="shared" si="0"/>
        <v>10538</v>
      </c>
    </row>
    <row r="31" spans="1:10" ht="20.100000000000001" customHeight="1" x14ac:dyDescent="0.2">
      <c r="A31" s="161" t="s">
        <v>154</v>
      </c>
      <c r="B31" s="160">
        <f>+[6]Enero!B29+[6]Febrero!B29+[6]Marzo!B29+[6]Abril!B29+[6]Mayo!B29+[6]Junio!B29+[6]Julio!B29+[6]Agosto!B29+[6]Septiembre!B29+[6]Octubre!B29+[6]Noviembre!B29+[6]Diciembre!B29</f>
        <v>0</v>
      </c>
      <c r="C31" s="160">
        <f>+[6]Enero!C29+[6]Febrero!C29+[6]Marzo!C29+[6]Abril!C29+[6]Mayo!C29+[6]Junio!C29+[6]Julio!C29+[6]Agosto!C29+[6]Septiembre!C29+[6]Octubre!C29+[6]Noviembre!C29+[6]Diciembre!C29</f>
        <v>0</v>
      </c>
      <c r="D31" s="160">
        <f>+[6]Enero!D29+[6]Febrero!D29+[6]Marzo!D29+[6]Abril!D29+[6]Mayo!D29+[6]Junio!D29+[6]Julio!D29+[6]Agosto!D29+[6]Septiembre!D29+[6]Octubre!D29+[6]Noviembre!D29+[6]Diciembre!D29</f>
        <v>0</v>
      </c>
      <c r="E31" s="160">
        <f>+[6]Enero!E29+[6]Febrero!E29+[6]Marzo!E29+[6]Abril!E29+[6]Mayo!E29+[6]Junio!E29+[6]Julio!E29+[6]Agosto!E29+[6]Septiembre!E29+[6]Octubre!E29+[6]Noviembre!E29+[6]Diciembre!E29</f>
        <v>4307</v>
      </c>
      <c r="F31" s="160">
        <f>+[6]Enero!F29+[6]Febrero!F29+[6]Marzo!F29+[6]Abril!F29+[6]Mayo!F29+[6]Junio!F29+[6]Julio!F29+[6]Agosto!F29+[6]Septiembre!F29+[6]Octubre!F29+[6]Noviembre!F29+[6]Diciembre!F29</f>
        <v>59</v>
      </c>
      <c r="G31" s="160">
        <f>+[6]Enero!G29+[6]Febrero!G29+[6]Marzo!G29+[6]Abril!G29+[6]Mayo!G29+[6]Junio!G29+[6]Julio!G29+[6]Agosto!G29+[6]Septiembre!G29+[6]Octubre!G29+[6]Noviembre!G29+[6]Diciembre!G29</f>
        <v>488</v>
      </c>
      <c r="H31" s="160">
        <f>+[6]Enero!H29+[6]Febrero!H29+[6]Marzo!H29+[6]Abril!H29+[6]Mayo!H29+[6]Junio!H29+[6]Julio!H29+[6]Agosto!H29+[6]Septiembre!H29+[6]Octubre!H29+[6]Noviembre!H29+[6]Diciembre!H29</f>
        <v>600</v>
      </c>
      <c r="I31" s="160">
        <f>+[6]Enero!I29+[6]Febrero!I29+[6]Marzo!I29+[6]Abril!I29+[6]Mayo!I29+[6]Junio!I29+[6]Julio!I29+[6]Agosto!I29+[6]Septiembre!I29+[6]Octubre!I29+[6]Noviembre!I29+[6]Diciembre!I29</f>
        <v>16</v>
      </c>
      <c r="J31" s="160">
        <f t="shared" si="0"/>
        <v>5470</v>
      </c>
    </row>
    <row r="32" spans="1:10" ht="20.100000000000001" customHeight="1" x14ac:dyDescent="0.2">
      <c r="A32" s="161" t="s">
        <v>155</v>
      </c>
      <c r="B32" s="160">
        <f>+[6]Enero!B30+[6]Febrero!B30+[6]Marzo!B30+[6]Abril!B30+[6]Mayo!B30+[6]Junio!B30+[6]Julio!B30+[6]Agosto!B30+[6]Septiembre!B30+[6]Octubre!B30+[6]Noviembre!B30+[6]Diciembre!B30</f>
        <v>626</v>
      </c>
      <c r="C32" s="160">
        <f>+[6]Enero!C30+[6]Febrero!C30+[6]Marzo!C30+[6]Abril!C30+[6]Mayo!C30+[6]Junio!C30+[6]Julio!C30+[6]Agosto!C30+[6]Septiembre!C30+[6]Octubre!C30+[6]Noviembre!C30+[6]Diciembre!C30</f>
        <v>111</v>
      </c>
      <c r="D32" s="160">
        <f>+[6]Enero!D30+[6]Febrero!D30+[6]Marzo!D30+[6]Abril!D30+[6]Mayo!D30+[6]Junio!D30+[6]Julio!D30+[6]Agosto!D30+[6]Septiembre!D30+[6]Octubre!D30+[6]Noviembre!D30+[6]Diciembre!D30</f>
        <v>355</v>
      </c>
      <c r="E32" s="160">
        <f>+[6]Enero!E30+[6]Febrero!E30+[6]Marzo!E30+[6]Abril!E30+[6]Mayo!E30+[6]Junio!E30+[6]Julio!E30+[6]Agosto!E30+[6]Septiembre!E30+[6]Octubre!E30+[6]Noviembre!E30+[6]Diciembre!E30</f>
        <v>834</v>
      </c>
      <c r="F32" s="160">
        <f>+[6]Enero!F30+[6]Febrero!F30+[6]Marzo!F30+[6]Abril!F30+[6]Mayo!F30+[6]Junio!F30+[6]Julio!F30+[6]Agosto!F30+[6]Septiembre!F30+[6]Octubre!F30+[6]Noviembre!F30+[6]Diciembre!F30</f>
        <v>6624</v>
      </c>
      <c r="G32" s="160">
        <f>+[6]Enero!G30+[6]Febrero!G30+[6]Marzo!G30+[6]Abril!G30+[6]Mayo!G30+[6]Junio!G30+[6]Julio!G30+[6]Agosto!G30+[6]Septiembre!G30+[6]Octubre!G30+[6]Noviembre!G30+[6]Diciembre!G30</f>
        <v>1290</v>
      </c>
      <c r="H32" s="160">
        <f>+[6]Enero!H30+[6]Febrero!H30+[6]Marzo!H30+[6]Abril!H30+[6]Mayo!H30+[6]Junio!H30+[6]Julio!H30+[6]Agosto!H30+[6]Septiembre!H30+[6]Octubre!H30+[6]Noviembre!H30+[6]Diciembre!H30</f>
        <v>621</v>
      </c>
      <c r="I32" s="160">
        <f>+[6]Enero!I30+[6]Febrero!I30+[6]Marzo!I30+[6]Abril!I30+[6]Mayo!I30+[6]Junio!I30+[6]Julio!I30+[6]Agosto!I30+[6]Septiembre!I30+[6]Octubre!I30+[6]Noviembre!I30+[6]Diciembre!I30</f>
        <v>268</v>
      </c>
      <c r="J32" s="160">
        <f t="shared" si="0"/>
        <v>10729</v>
      </c>
    </row>
    <row r="33" spans="1:10" ht="20.100000000000001" customHeight="1" x14ac:dyDescent="0.2">
      <c r="A33" s="161" t="s">
        <v>156</v>
      </c>
      <c r="B33" s="160">
        <f>+[6]Enero!B31+[6]Febrero!B31+[6]Marzo!B31+[6]Abril!B31+[6]Mayo!B31+[6]Junio!B31+[6]Julio!B31+[6]Agosto!B31+[6]Septiembre!B31+[6]Octubre!B31+[6]Noviembre!B31+[6]Diciembre!B31</f>
        <v>0</v>
      </c>
      <c r="C33" s="160">
        <f>+[6]Enero!C31+[6]Febrero!C31+[6]Marzo!C31+[6]Abril!C31+[6]Mayo!C31+[6]Junio!C31+[6]Julio!C31+[6]Agosto!C31+[6]Septiembre!C31+[6]Octubre!C31+[6]Noviembre!C31+[6]Diciembre!C31</f>
        <v>0</v>
      </c>
      <c r="D33" s="160">
        <f>+[6]Enero!D31+[6]Febrero!D31+[6]Marzo!D31+[6]Abril!D31+[6]Mayo!D31+[6]Junio!D31+[6]Julio!D31+[6]Agosto!D31+[6]Septiembre!D31+[6]Octubre!D31+[6]Noviembre!D31+[6]Diciembre!D31</f>
        <v>0</v>
      </c>
      <c r="E33" s="160">
        <f>+[6]Enero!E31+[6]Febrero!E31+[6]Marzo!E31+[6]Abril!E31+[6]Mayo!E31+[6]Junio!E31+[6]Julio!E31+[6]Agosto!E31+[6]Septiembre!E31+[6]Octubre!E31+[6]Noviembre!E31+[6]Diciembre!E31</f>
        <v>0</v>
      </c>
      <c r="F33" s="160">
        <f>+[6]Enero!F31+[6]Febrero!F31+[6]Marzo!F31+[6]Abril!F31+[6]Mayo!F31+[6]Junio!F31+[6]Julio!F31+[6]Agosto!F31+[6]Septiembre!F31+[6]Octubre!F31+[6]Noviembre!F31+[6]Diciembre!F31</f>
        <v>0</v>
      </c>
      <c r="G33" s="160">
        <f>+[6]Enero!G31+[6]Febrero!G31+[6]Marzo!G31+[6]Abril!G31+[6]Mayo!G31+[6]Junio!G31+[6]Julio!G31+[6]Agosto!G31+[6]Septiembre!G31+[6]Octubre!G31+[6]Noviembre!G31+[6]Diciembre!G31</f>
        <v>0</v>
      </c>
      <c r="H33" s="160">
        <f>+[6]Enero!H31+[6]Febrero!H31+[6]Marzo!H31+[6]Abril!H31+[6]Mayo!H31+[6]Junio!H31+[6]Julio!H31+[6]Agosto!H31+[6]Septiembre!H31+[6]Octubre!H31+[6]Noviembre!H31+[6]Diciembre!H31</f>
        <v>0</v>
      </c>
      <c r="I33" s="160">
        <f>+[6]Enero!I31+[6]Febrero!I31+[6]Marzo!I31+[6]Abril!I31+[6]Mayo!I31+[6]Junio!I31+[6]Julio!I31+[6]Agosto!I31+[6]Septiembre!I31+[6]Octubre!I31+[6]Noviembre!I31+[6]Diciembre!I31</f>
        <v>0</v>
      </c>
      <c r="J33" s="160">
        <f t="shared" si="0"/>
        <v>0</v>
      </c>
    </row>
    <row r="34" spans="1:10" ht="20.100000000000001" customHeight="1" x14ac:dyDescent="0.2">
      <c r="A34" s="161" t="s">
        <v>157</v>
      </c>
      <c r="B34" s="160">
        <f>+[6]Enero!B32+[6]Febrero!B32+[6]Marzo!B32+[6]Abril!B32+[6]Mayo!B32+[6]Junio!B32+[6]Julio!B32+[6]Agosto!B32+[6]Septiembre!B32+[6]Octubre!B32+[6]Noviembre!B32+[6]Diciembre!B32</f>
        <v>10</v>
      </c>
      <c r="C34" s="160">
        <f>+[6]Enero!C32+[6]Febrero!C32+[6]Marzo!C32+[6]Abril!C32+[6]Mayo!C32+[6]Junio!C32+[6]Julio!C32+[6]Agosto!C32+[6]Septiembre!C32+[6]Octubre!C32+[6]Noviembre!C32+[6]Diciembre!C32</f>
        <v>22</v>
      </c>
      <c r="D34" s="160">
        <f>+[6]Enero!D32+[6]Febrero!D32+[6]Marzo!D32+[6]Abril!D32+[6]Mayo!D32+[6]Junio!D32+[6]Julio!D32+[6]Agosto!D32+[6]Septiembre!D32+[6]Octubre!D32+[6]Noviembre!D32+[6]Diciembre!D32</f>
        <v>14</v>
      </c>
      <c r="E34" s="160">
        <f>+[6]Enero!E32+[6]Febrero!E32+[6]Marzo!E32+[6]Abril!E32+[6]Mayo!E32+[6]Junio!E32+[6]Julio!E32+[6]Agosto!E32+[6]Septiembre!E32+[6]Octubre!E32+[6]Noviembre!E32+[6]Diciembre!E32</f>
        <v>8040</v>
      </c>
      <c r="F34" s="160">
        <f>+[6]Enero!F32+[6]Febrero!F32+[6]Marzo!F32+[6]Abril!F32+[6]Mayo!F32+[6]Junio!F32+[6]Julio!F32+[6]Agosto!F32+[6]Septiembre!F32+[6]Octubre!F32+[6]Noviembre!F32+[6]Diciembre!F32</f>
        <v>2480</v>
      </c>
      <c r="G34" s="160">
        <f>+[6]Enero!G32+[6]Febrero!G32+[6]Marzo!G32+[6]Abril!G32+[6]Mayo!G32+[6]Junio!G32+[6]Julio!G32+[6]Agosto!G32+[6]Septiembre!G32+[6]Octubre!G32+[6]Noviembre!G32+[6]Diciembre!G32</f>
        <v>2146</v>
      </c>
      <c r="H34" s="160">
        <f>+[6]Enero!H32+[6]Febrero!H32+[6]Marzo!H32+[6]Abril!H32+[6]Mayo!H32+[6]Junio!H32+[6]Julio!H32+[6]Agosto!H32+[6]Septiembre!H32+[6]Octubre!H32+[6]Noviembre!H32+[6]Diciembre!H32</f>
        <v>32</v>
      </c>
      <c r="I34" s="160">
        <f>+[6]Enero!I32+[6]Febrero!I32+[6]Marzo!I32+[6]Abril!I32+[6]Mayo!I32+[6]Junio!I32+[6]Julio!I32+[6]Agosto!I32+[6]Septiembre!I32+[6]Octubre!I32+[6]Noviembre!I32+[6]Diciembre!I32</f>
        <v>101</v>
      </c>
      <c r="J34" s="160">
        <f t="shared" si="0"/>
        <v>12845</v>
      </c>
    </row>
    <row r="35" spans="1:10" ht="20.100000000000001" customHeight="1" x14ac:dyDescent="0.2">
      <c r="A35" s="161" t="s">
        <v>158</v>
      </c>
      <c r="B35" s="160">
        <f>+[6]Enero!B33+[6]Febrero!B33+[6]Marzo!B33+[6]Abril!B33+[6]Mayo!B33+[6]Junio!B33+[6]Julio!B33+[6]Agosto!B33+[6]Septiembre!B33+[6]Octubre!B33+[6]Noviembre!B33+[6]Diciembre!B33</f>
        <v>1148</v>
      </c>
      <c r="C35" s="160">
        <f>+[6]Enero!C33+[6]Febrero!C33+[6]Marzo!C33+[6]Abril!C33+[6]Mayo!C33+[6]Junio!C33+[6]Julio!C33+[6]Agosto!C33+[6]Septiembre!C33+[6]Octubre!C33+[6]Noviembre!C33+[6]Diciembre!C33</f>
        <v>258</v>
      </c>
      <c r="D35" s="160">
        <f>+[6]Enero!D33+[6]Febrero!D33+[6]Marzo!D33+[6]Abril!D33+[6]Mayo!D33+[6]Junio!D33+[6]Julio!D33+[6]Agosto!D33+[6]Septiembre!D33+[6]Octubre!D33+[6]Noviembre!D33+[6]Diciembre!D33</f>
        <v>1336</v>
      </c>
      <c r="E35" s="160">
        <f>+[6]Enero!E33+[6]Febrero!E33+[6]Marzo!E33+[6]Abril!E33+[6]Mayo!E33+[6]Junio!E33+[6]Julio!E33+[6]Agosto!E33+[6]Septiembre!E33+[6]Octubre!E33+[6]Noviembre!E33+[6]Diciembre!E33</f>
        <v>388</v>
      </c>
      <c r="F35" s="160">
        <f>+[6]Enero!F33+[6]Febrero!F33+[6]Marzo!F33+[6]Abril!F33+[6]Mayo!F33+[6]Junio!F33+[6]Julio!F33+[6]Agosto!F33+[6]Septiembre!F33+[6]Octubre!F33+[6]Noviembre!F33+[6]Diciembre!F33</f>
        <v>5251</v>
      </c>
      <c r="G35" s="160">
        <f>+[6]Enero!G33+[6]Febrero!G33+[6]Marzo!G33+[6]Abril!G33+[6]Mayo!G33+[6]Junio!G33+[6]Julio!G33+[6]Agosto!G33+[6]Septiembre!G33+[6]Octubre!G33+[6]Noviembre!G33+[6]Diciembre!G33</f>
        <v>6848</v>
      </c>
      <c r="H35" s="160">
        <f>+[6]Enero!H33+[6]Febrero!H33+[6]Marzo!H33+[6]Abril!H33+[6]Mayo!H33+[6]Junio!H33+[6]Julio!H33+[6]Agosto!H33+[6]Septiembre!H33+[6]Octubre!H33+[6]Noviembre!H33+[6]Diciembre!H33</f>
        <v>4075</v>
      </c>
      <c r="I35" s="160">
        <f>+[6]Enero!I33+[6]Febrero!I33+[6]Marzo!I33+[6]Abril!I33+[6]Mayo!I33+[6]Junio!I33+[6]Julio!I33+[6]Agosto!I33+[6]Septiembre!I33+[6]Octubre!I33+[6]Noviembre!I33+[6]Diciembre!I33</f>
        <v>1496</v>
      </c>
      <c r="J35" s="160">
        <f t="shared" si="0"/>
        <v>20800</v>
      </c>
    </row>
    <row r="36" spans="1:10" ht="20.100000000000001" customHeight="1" x14ac:dyDescent="0.2">
      <c r="A36" s="161" t="s">
        <v>159</v>
      </c>
      <c r="B36" s="160">
        <f>+[6]Enero!B34+[6]Febrero!B34+[6]Marzo!B34+[6]Abril!B34+[6]Mayo!B34+[6]Junio!B34+[6]Julio!B34+[6]Agosto!B34+[6]Septiembre!B34+[6]Octubre!B34+[6]Noviembre!B34+[6]Diciembre!B34</f>
        <v>314</v>
      </c>
      <c r="C36" s="160">
        <f>+[6]Enero!C34+[6]Febrero!C34+[6]Marzo!C34+[6]Abril!C34+[6]Mayo!C34+[6]Junio!C34+[6]Julio!C34+[6]Agosto!C34+[6]Septiembre!C34+[6]Octubre!C34+[6]Noviembre!C34+[6]Diciembre!C34</f>
        <v>1805</v>
      </c>
      <c r="D36" s="160">
        <f>+[6]Enero!D34+[6]Febrero!D34+[6]Marzo!D34+[6]Abril!D34+[6]Mayo!D34+[6]Junio!D34+[6]Julio!D34+[6]Agosto!D34+[6]Septiembre!D34+[6]Octubre!D34+[6]Noviembre!D34+[6]Diciembre!D34</f>
        <v>92</v>
      </c>
      <c r="E36" s="160">
        <f>+[6]Enero!E34+[6]Febrero!E34+[6]Marzo!E34+[6]Abril!E34+[6]Mayo!E34+[6]Junio!E34+[6]Julio!E34+[6]Agosto!E34+[6]Septiembre!E34+[6]Octubre!E34+[6]Noviembre!E34+[6]Diciembre!E34</f>
        <v>243</v>
      </c>
      <c r="F36" s="160">
        <f>+[6]Enero!F34+[6]Febrero!F34+[6]Marzo!F34+[6]Abril!F34+[6]Mayo!F34+[6]Junio!F34+[6]Julio!F34+[6]Agosto!F34+[6]Septiembre!F34+[6]Octubre!F34+[6]Noviembre!F34+[6]Diciembre!F34</f>
        <v>2990</v>
      </c>
      <c r="G36" s="160">
        <f>+[6]Enero!G34+[6]Febrero!G34+[6]Marzo!G34+[6]Abril!G34+[6]Mayo!G34+[6]Junio!G34+[6]Julio!G34+[6]Agosto!G34+[6]Septiembre!G34+[6]Octubre!G34+[6]Noviembre!G34+[6]Diciembre!G34</f>
        <v>48</v>
      </c>
      <c r="H36" s="160">
        <f>+[6]Enero!H34+[6]Febrero!H34+[6]Marzo!H34+[6]Abril!H34+[6]Mayo!H34+[6]Junio!H34+[6]Julio!H34+[6]Agosto!H34+[6]Septiembre!H34+[6]Octubre!H34+[6]Noviembre!H34+[6]Diciembre!H34</f>
        <v>0</v>
      </c>
      <c r="I36" s="160">
        <f>+[6]Enero!I34+[6]Febrero!I34+[6]Marzo!I34+[6]Abril!I34+[6]Mayo!I34+[6]Junio!I34+[6]Julio!I34+[6]Agosto!I34+[6]Septiembre!I34+[6]Octubre!I34+[6]Noviembre!I34+[6]Diciembre!I34</f>
        <v>2696</v>
      </c>
      <c r="J36" s="160">
        <f t="shared" si="0"/>
        <v>8188</v>
      </c>
    </row>
    <row r="37" spans="1:10" ht="20.100000000000001" customHeight="1" x14ac:dyDescent="0.2">
      <c r="A37" s="161" t="s">
        <v>160</v>
      </c>
      <c r="B37" s="160">
        <f>+[6]Enero!B35+[6]Febrero!B35+[6]Marzo!B35+[6]Abril!B35+[6]Mayo!B35+[6]Junio!B35+[6]Julio!B35+[6]Agosto!B35+[6]Septiembre!B35+[6]Octubre!B35+[6]Noviembre!B35+[6]Diciembre!B35</f>
        <v>1314</v>
      </c>
      <c r="C37" s="160">
        <f>+[6]Enero!C35+[6]Febrero!C35+[6]Marzo!C35+[6]Abril!C35+[6]Mayo!C35+[6]Junio!C35+[6]Julio!C35+[6]Agosto!C35+[6]Septiembre!C35+[6]Octubre!C35+[6]Noviembre!C35+[6]Diciembre!C35</f>
        <v>1178</v>
      </c>
      <c r="D37" s="160">
        <f>+[6]Enero!D35+[6]Febrero!D35+[6]Marzo!D35+[6]Abril!D35+[6]Mayo!D35+[6]Junio!D35+[6]Julio!D35+[6]Agosto!D35+[6]Septiembre!D35+[6]Octubre!D35+[6]Noviembre!D35+[6]Diciembre!D35</f>
        <v>4208</v>
      </c>
      <c r="E37" s="160">
        <f>+[6]Enero!E35+[6]Febrero!E35+[6]Marzo!E35+[6]Abril!E35+[6]Mayo!E35+[6]Junio!E35+[6]Julio!E35+[6]Agosto!E35+[6]Septiembre!E35+[6]Octubre!E35+[6]Noviembre!E35+[6]Diciembre!E35</f>
        <v>1241</v>
      </c>
      <c r="F37" s="160">
        <f>+[6]Enero!F35+[6]Febrero!F35+[6]Marzo!F35+[6]Abril!F35+[6]Mayo!F35+[6]Junio!F35+[6]Julio!F35+[6]Agosto!F35+[6]Septiembre!F35+[6]Octubre!F35+[6]Noviembre!F35+[6]Diciembre!F35</f>
        <v>2915</v>
      </c>
      <c r="G37" s="160">
        <f>+[6]Enero!G35+[6]Febrero!G35+[6]Marzo!G35+[6]Abril!G35+[6]Mayo!G35+[6]Junio!G35+[6]Julio!G35+[6]Agosto!G35+[6]Septiembre!G35+[6]Octubre!G35+[6]Noviembre!G35+[6]Diciembre!G35</f>
        <v>4842</v>
      </c>
      <c r="H37" s="160">
        <f>+[6]Enero!H35+[6]Febrero!H35+[6]Marzo!H35+[6]Abril!H35+[6]Mayo!H35+[6]Junio!H35+[6]Julio!H35+[6]Agosto!H35+[6]Septiembre!H35+[6]Octubre!H35+[6]Noviembre!H35+[6]Diciembre!H35</f>
        <v>2580</v>
      </c>
      <c r="I37" s="160">
        <f>+[6]Enero!I35+[6]Febrero!I35+[6]Marzo!I35+[6]Abril!I35+[6]Mayo!I35+[6]Junio!I35+[6]Julio!I35+[6]Agosto!I35+[6]Septiembre!I35+[6]Octubre!I35+[6]Noviembre!I35+[6]Diciembre!I35</f>
        <v>1494</v>
      </c>
      <c r="J37" s="160">
        <f t="shared" si="0"/>
        <v>19772</v>
      </c>
    </row>
    <row r="38" spans="1:10" ht="20.100000000000001" customHeight="1" x14ac:dyDescent="0.2">
      <c r="A38" s="161" t="s">
        <v>161</v>
      </c>
      <c r="B38" s="160">
        <f>+[6]Enero!B36+[6]Febrero!B36+[6]Marzo!B36+[6]Abril!B36+[6]Mayo!B36+[6]Junio!B36+[6]Julio!B36+[6]Agosto!B36+[6]Septiembre!B36+[6]Octubre!B36+[6]Noviembre!B36+[6]Diciembre!B36</f>
        <v>906</v>
      </c>
      <c r="C38" s="160">
        <f>+[6]Enero!C36+[6]Febrero!C36+[6]Marzo!C36+[6]Abril!C36+[6]Mayo!C36+[6]Junio!C36+[6]Julio!C36+[6]Agosto!C36+[6]Septiembre!C36+[6]Octubre!C36+[6]Noviembre!C36+[6]Diciembre!C36</f>
        <v>15</v>
      </c>
      <c r="D38" s="160">
        <f>+[6]Enero!D36+[6]Febrero!D36+[6]Marzo!D36+[6]Abril!D36+[6]Mayo!D36+[6]Junio!D36+[6]Julio!D36+[6]Agosto!D36+[6]Septiembre!D36+[6]Octubre!D36+[6]Noviembre!D36+[6]Diciembre!D36</f>
        <v>2558</v>
      </c>
      <c r="E38" s="160">
        <f>+[6]Enero!E36+[6]Febrero!E36+[6]Marzo!E36+[6]Abril!E36+[6]Mayo!E36+[6]Junio!E36+[6]Julio!E36+[6]Agosto!E36+[6]Septiembre!E36+[6]Octubre!E36+[6]Noviembre!E36+[6]Diciembre!E36</f>
        <v>0</v>
      </c>
      <c r="F38" s="160">
        <f>+[6]Enero!F36+[6]Febrero!F36+[6]Marzo!F36+[6]Abril!F36+[6]Mayo!F36+[6]Junio!F36+[6]Julio!F36+[6]Agosto!F36+[6]Septiembre!F36+[6]Octubre!F36+[6]Noviembre!F36+[6]Diciembre!F36</f>
        <v>198</v>
      </c>
      <c r="G38" s="160">
        <f>+[6]Enero!G36+[6]Febrero!G36+[6]Marzo!G36+[6]Abril!G36+[6]Mayo!G36+[6]Junio!G36+[6]Julio!G36+[6]Agosto!G36+[6]Septiembre!G36+[6]Octubre!G36+[6]Noviembre!G36+[6]Diciembre!G36</f>
        <v>4875</v>
      </c>
      <c r="H38" s="160">
        <f>+[6]Enero!H36+[6]Febrero!H36+[6]Marzo!H36+[6]Abril!H36+[6]Mayo!H36+[6]Junio!H36+[6]Julio!H36+[6]Agosto!H36+[6]Septiembre!H36+[6]Octubre!H36+[6]Noviembre!H36+[6]Diciembre!H36</f>
        <v>4264</v>
      </c>
      <c r="I38" s="160">
        <f>+[6]Enero!I36+[6]Febrero!I36+[6]Marzo!I36+[6]Abril!I36+[6]Mayo!I36+[6]Junio!I36+[6]Julio!I36+[6]Agosto!I36+[6]Septiembre!I36+[6]Octubre!I36+[6]Noviembre!I36+[6]Diciembre!I36</f>
        <v>6931</v>
      </c>
      <c r="J38" s="160">
        <f t="shared" si="0"/>
        <v>19747</v>
      </c>
    </row>
    <row r="39" spans="1:10" ht="20.100000000000001" customHeight="1" x14ac:dyDescent="0.2">
      <c r="A39" s="161" t="s">
        <v>162</v>
      </c>
      <c r="B39" s="160">
        <f>+[6]Enero!B37+[6]Febrero!B37+[6]Marzo!B37+[6]Abril!B37+[6]Mayo!B37+[6]Junio!B37+[6]Julio!B37+[6]Agosto!B37+[6]Septiembre!B37+[6]Octubre!B37+[6]Noviembre!B37+[6]Diciembre!B37</f>
        <v>27</v>
      </c>
      <c r="C39" s="160">
        <f>+[6]Enero!C37+[6]Febrero!C37+[6]Marzo!C37+[6]Abril!C37+[6]Mayo!C37+[6]Junio!C37+[6]Julio!C37+[6]Agosto!C37+[6]Septiembre!C37+[6]Octubre!C37+[6]Noviembre!C37+[6]Diciembre!C37</f>
        <v>802</v>
      </c>
      <c r="D39" s="160">
        <f>+[6]Enero!D37+[6]Febrero!D37+[6]Marzo!D37+[6]Abril!D37+[6]Mayo!D37+[6]Junio!D37+[6]Julio!D37+[6]Agosto!D37+[6]Septiembre!D37+[6]Octubre!D37+[6]Noviembre!D37+[6]Diciembre!D37</f>
        <v>66</v>
      </c>
      <c r="E39" s="160">
        <f>+[6]Enero!E37+[6]Febrero!E37+[6]Marzo!E37+[6]Abril!E37+[6]Mayo!E37+[6]Junio!E37+[6]Julio!E37+[6]Agosto!E37+[6]Septiembre!E37+[6]Octubre!E37+[6]Noviembre!E37+[6]Diciembre!E37</f>
        <v>267</v>
      </c>
      <c r="F39" s="160">
        <f>+[6]Enero!F37+[6]Febrero!F37+[6]Marzo!F37+[6]Abril!F37+[6]Mayo!F37+[6]Junio!F37+[6]Julio!F37+[6]Agosto!F37+[6]Septiembre!F37+[6]Octubre!F37+[6]Noviembre!F37+[6]Diciembre!F37</f>
        <v>107</v>
      </c>
      <c r="G39" s="160">
        <f>+[6]Enero!G37+[6]Febrero!G37+[6]Marzo!G37+[6]Abril!G37+[6]Mayo!G37+[6]Junio!G37+[6]Julio!G37+[6]Agosto!G37+[6]Septiembre!G37+[6]Octubre!G37+[6]Noviembre!G37+[6]Diciembre!G37</f>
        <v>1464</v>
      </c>
      <c r="H39" s="160">
        <f>+[6]Enero!H37+[6]Febrero!H37+[6]Marzo!H37+[6]Abril!H37+[6]Mayo!H37+[6]Junio!H37+[6]Julio!H37+[6]Agosto!H37+[6]Septiembre!H37+[6]Octubre!H37+[6]Noviembre!H37+[6]Diciembre!H37</f>
        <v>966</v>
      </c>
      <c r="I39" s="160">
        <f>+[6]Enero!I37+[6]Febrero!I37+[6]Marzo!I37+[6]Abril!I37+[6]Mayo!I37+[6]Junio!I37+[6]Julio!I37+[6]Agosto!I37+[6]Septiembre!I37+[6]Octubre!I37+[6]Noviembre!I37+[6]Diciembre!I37</f>
        <v>3508</v>
      </c>
      <c r="J39" s="160">
        <f t="shared" si="0"/>
        <v>7207</v>
      </c>
    </row>
    <row r="40" spans="1:10" ht="20.100000000000001" customHeight="1" x14ac:dyDescent="0.2">
      <c r="A40" s="161" t="s">
        <v>163</v>
      </c>
      <c r="B40" s="160">
        <f>+[6]Enero!B38+[6]Febrero!B38+[6]Marzo!B38+[6]Abril!B38+[6]Mayo!B38+[6]Junio!B38+[6]Julio!B38+[6]Agosto!B38+[6]Septiembre!B38+[6]Octubre!B38+[6]Noviembre!B38+[6]Diciembre!B38</f>
        <v>1936</v>
      </c>
      <c r="C40" s="160">
        <f>+[6]Enero!C38+[6]Febrero!C38+[6]Marzo!C38+[6]Abril!C38+[6]Mayo!C38+[6]Junio!C38+[6]Julio!C38+[6]Agosto!C38+[6]Septiembre!C38+[6]Octubre!C38+[6]Noviembre!C38+[6]Diciembre!C38</f>
        <v>10777</v>
      </c>
      <c r="D40" s="160">
        <f>+[6]Enero!D38+[6]Febrero!D38+[6]Marzo!D38+[6]Abril!D38+[6]Mayo!D38+[6]Junio!D38+[6]Julio!D38+[6]Agosto!D38+[6]Septiembre!D38+[6]Octubre!D38+[6]Noviembre!D38+[6]Diciembre!D38</f>
        <v>15</v>
      </c>
      <c r="E40" s="160">
        <f>+[6]Enero!E38+[6]Febrero!E38+[6]Marzo!E38+[6]Abril!E38+[6]Mayo!E38+[6]Junio!E38+[6]Julio!E38+[6]Agosto!E38+[6]Septiembre!E38+[6]Octubre!E38+[6]Noviembre!E38+[6]Diciembre!E38</f>
        <v>483</v>
      </c>
      <c r="F40" s="160">
        <f>+[6]Enero!F38+[6]Febrero!F38+[6]Marzo!F38+[6]Abril!F38+[6]Mayo!F38+[6]Junio!F38+[6]Julio!F38+[6]Agosto!F38+[6]Septiembre!F38+[6]Octubre!F38+[6]Noviembre!F38+[6]Diciembre!F38</f>
        <v>2279</v>
      </c>
      <c r="G40" s="160">
        <f>+[6]Enero!G38+[6]Febrero!G38+[6]Marzo!G38+[6]Abril!G38+[6]Mayo!G38+[6]Junio!G38+[6]Julio!G38+[6]Agosto!G38+[6]Septiembre!G38+[6]Octubre!G38+[6]Noviembre!G38+[6]Diciembre!G38</f>
        <v>0</v>
      </c>
      <c r="H40" s="160">
        <f>+[6]Enero!H38+[6]Febrero!H38+[6]Marzo!H38+[6]Abril!H38+[6]Mayo!H38+[6]Junio!H38+[6]Julio!H38+[6]Agosto!H38+[6]Septiembre!H38+[6]Octubre!H38+[6]Noviembre!H38+[6]Diciembre!H38</f>
        <v>0</v>
      </c>
      <c r="I40" s="160">
        <f>+[6]Enero!I38+[6]Febrero!I38+[6]Marzo!I38+[6]Abril!I38+[6]Mayo!I38+[6]Junio!I38+[6]Julio!I38+[6]Agosto!I38+[6]Septiembre!I38+[6]Octubre!I38+[6]Noviembre!I38+[6]Diciembre!I38</f>
        <v>553</v>
      </c>
      <c r="J40" s="160">
        <f t="shared" si="0"/>
        <v>16043</v>
      </c>
    </row>
    <row r="41" spans="1:10" ht="20.100000000000001" customHeight="1" x14ac:dyDescent="0.2">
      <c r="A41" s="161" t="s">
        <v>164</v>
      </c>
      <c r="B41" s="160">
        <f>+[6]Enero!B39+[6]Febrero!B39+[6]Marzo!B39+[6]Abril!B39+[6]Mayo!B39+[6]Junio!B39+[6]Julio!B39+[6]Agosto!B39+[6]Septiembre!B39+[6]Octubre!B39+[6]Noviembre!B39+[6]Diciembre!B39</f>
        <v>0</v>
      </c>
      <c r="C41" s="160">
        <f>+[6]Enero!C39+[6]Febrero!C39+[6]Marzo!C39+[6]Abril!C39+[6]Mayo!C39+[6]Junio!C39+[6]Julio!C39+[6]Agosto!C39+[6]Septiembre!C39+[6]Octubre!C39+[6]Noviembre!C39+[6]Diciembre!C39</f>
        <v>45</v>
      </c>
      <c r="D41" s="160">
        <f>+[6]Enero!D39+[6]Febrero!D39+[6]Marzo!D39+[6]Abril!D39+[6]Mayo!D39+[6]Junio!D39+[6]Julio!D39+[6]Agosto!D39+[6]Septiembre!D39+[6]Octubre!D39+[6]Noviembre!D39+[6]Diciembre!D39</f>
        <v>0</v>
      </c>
      <c r="E41" s="160">
        <f>+[6]Enero!E39+[6]Febrero!E39+[6]Marzo!E39+[6]Abril!E39+[6]Mayo!E39+[6]Junio!E39+[6]Julio!E39+[6]Agosto!E39+[6]Septiembre!E39+[6]Octubre!E39+[6]Noviembre!E39+[6]Diciembre!E39</f>
        <v>0</v>
      </c>
      <c r="F41" s="160">
        <f>+[6]Enero!F39+[6]Febrero!F39+[6]Marzo!F39+[6]Abril!F39+[6]Mayo!F39+[6]Junio!F39+[6]Julio!F39+[6]Agosto!F39+[6]Septiembre!F39+[6]Octubre!F39+[6]Noviembre!F39+[6]Diciembre!F39</f>
        <v>910</v>
      </c>
      <c r="G41" s="160">
        <f>+[6]Enero!G39+[6]Febrero!G39+[6]Marzo!G39+[6]Abril!G39+[6]Mayo!G39+[6]Junio!G39+[6]Julio!G39+[6]Agosto!G39+[6]Septiembre!G39+[6]Octubre!G39+[6]Noviembre!G39+[6]Diciembre!G39</f>
        <v>1219</v>
      </c>
      <c r="H41" s="160">
        <f>+[6]Enero!H39+[6]Febrero!H39+[6]Marzo!H39+[6]Abril!H39+[6]Mayo!H39+[6]Junio!H39+[6]Julio!H39+[6]Agosto!H39+[6]Septiembre!H39+[6]Octubre!H39+[6]Noviembre!H39+[6]Diciembre!H39</f>
        <v>0</v>
      </c>
      <c r="I41" s="160">
        <f>+[6]Enero!I39+[6]Febrero!I39+[6]Marzo!I39+[6]Abril!I39+[6]Mayo!I39+[6]Junio!I39+[6]Julio!I39+[6]Agosto!I39+[6]Septiembre!I39+[6]Octubre!I39+[6]Noviembre!I39+[6]Diciembre!I39</f>
        <v>80</v>
      </c>
      <c r="J41" s="160">
        <f t="shared" si="0"/>
        <v>2254</v>
      </c>
    </row>
    <row r="42" spans="1:10" ht="20.100000000000001" customHeight="1" x14ac:dyDescent="0.2">
      <c r="A42" s="161" t="s">
        <v>165</v>
      </c>
      <c r="B42" s="160">
        <f>+[6]Enero!B40+[6]Febrero!B40+[6]Marzo!B40+[6]Abril!B40+[6]Mayo!B40+[6]Junio!B40+[6]Julio!B40+[6]Agosto!B40+[6]Septiembre!B40+[6]Octubre!B40+[6]Noviembre!B40+[6]Diciembre!B40</f>
        <v>1668</v>
      </c>
      <c r="C42" s="160">
        <f>+[6]Enero!C40+[6]Febrero!C40+[6]Marzo!C40+[6]Abril!C40+[6]Mayo!C40+[6]Junio!C40+[6]Julio!C40+[6]Agosto!C40+[6]Septiembre!C40+[6]Octubre!C40+[6]Noviembre!C40+[6]Diciembre!C40</f>
        <v>2291</v>
      </c>
      <c r="D42" s="160">
        <f>+[6]Enero!D40+[6]Febrero!D40+[6]Marzo!D40+[6]Abril!D40+[6]Mayo!D40+[6]Junio!D40+[6]Julio!D40+[6]Agosto!D40+[6]Septiembre!D40+[6]Octubre!D40+[6]Noviembre!D40+[6]Diciembre!D40</f>
        <v>14778</v>
      </c>
      <c r="E42" s="160">
        <f>+[6]Enero!E40+[6]Febrero!E40+[6]Marzo!E40+[6]Abril!E40+[6]Mayo!E40+[6]Junio!E40+[6]Julio!E40+[6]Agosto!E40+[6]Septiembre!E40+[6]Octubre!E40+[6]Noviembre!E40+[6]Diciembre!E40</f>
        <v>3138</v>
      </c>
      <c r="F42" s="160">
        <f>+[6]Enero!F40+[6]Febrero!F40+[6]Marzo!F40+[6]Abril!F40+[6]Mayo!F40+[6]Junio!F40+[6]Julio!F40+[6]Agosto!F40+[6]Septiembre!F40+[6]Octubre!F40+[6]Noviembre!F40+[6]Diciembre!F40</f>
        <v>3772</v>
      </c>
      <c r="G42" s="160">
        <f>+[6]Enero!G40+[6]Febrero!G40+[6]Marzo!G40+[6]Abril!G40+[6]Mayo!G40+[6]Junio!G40+[6]Julio!G40+[6]Agosto!G40+[6]Septiembre!G40+[6]Octubre!G40+[6]Noviembre!G40+[6]Diciembre!G40</f>
        <v>4228</v>
      </c>
      <c r="H42" s="160">
        <f>+[6]Enero!H40+[6]Febrero!H40+[6]Marzo!H40+[6]Abril!H40+[6]Mayo!H40+[6]Junio!H40+[6]Julio!H40+[6]Agosto!H40+[6]Septiembre!H40+[6]Octubre!H40+[6]Noviembre!H40+[6]Diciembre!H40</f>
        <v>3669</v>
      </c>
      <c r="I42" s="160">
        <f>+[6]Enero!I40+[6]Febrero!I40+[6]Marzo!I40+[6]Abril!I40+[6]Mayo!I40+[6]Junio!I40+[6]Julio!I40+[6]Agosto!I40+[6]Septiembre!I40+[6]Octubre!I40+[6]Noviembre!I40+[6]Diciembre!I40</f>
        <v>1419</v>
      </c>
      <c r="J42" s="160">
        <f t="shared" si="0"/>
        <v>34963</v>
      </c>
    </row>
    <row r="43" spans="1:10" ht="20.100000000000001" customHeight="1" thickBot="1" x14ac:dyDescent="0.25">
      <c r="A43" s="161" t="s">
        <v>166</v>
      </c>
      <c r="B43" s="160">
        <f>+[6]Enero!B41+[6]Febrero!B41+[6]Marzo!B41+[6]Abril!B41+[6]Mayo!B41+[6]Junio!B41+[6]Julio!B41+[6]Agosto!B41+[6]Septiembre!B41+[6]Octubre!B41+[6]Noviembre!B41+[6]Diciembre!B41</f>
        <v>23697</v>
      </c>
      <c r="C43" s="160">
        <f>+[6]Enero!C41+[6]Febrero!C41+[6]Marzo!C41+[6]Abril!C41+[6]Mayo!C41+[6]Junio!C41+[6]Julio!C41+[6]Agosto!C41+[6]Septiembre!C41+[6]Octubre!C41+[6]Noviembre!C41+[6]Diciembre!C41</f>
        <v>19044</v>
      </c>
      <c r="D43" s="160">
        <f>+[6]Enero!D41+[6]Febrero!D41+[6]Marzo!D41+[6]Abril!D41+[6]Mayo!D41+[6]Junio!D41+[6]Julio!D41+[6]Agosto!D41+[6]Septiembre!D41+[6]Octubre!D41+[6]Noviembre!D41+[6]Diciembre!D41</f>
        <v>19996</v>
      </c>
      <c r="E43" s="160">
        <f>+[6]Enero!E41+[6]Febrero!E41+[6]Marzo!E41+[6]Abril!E41+[6]Mayo!E41+[6]Junio!E41+[6]Julio!E41+[6]Agosto!E41+[6]Septiembre!E41+[6]Octubre!E41+[6]Noviembre!E41+[6]Diciembre!E41</f>
        <v>28782</v>
      </c>
      <c r="F43" s="160">
        <f>+[6]Enero!F41+[6]Febrero!F41+[6]Marzo!F41+[6]Abril!F41+[6]Mayo!F41+[6]Junio!F41+[6]Julio!F41+[6]Agosto!F41+[6]Septiembre!F41+[6]Octubre!F41+[6]Noviembre!F41+[6]Diciembre!F41</f>
        <v>16563</v>
      </c>
      <c r="G43" s="160">
        <f>+[6]Enero!G41+[6]Febrero!G41+[6]Marzo!G41+[6]Abril!G41+[6]Mayo!G41+[6]Junio!G41+[6]Julio!G41+[6]Agosto!G41+[6]Septiembre!G41+[6]Octubre!G41+[6]Noviembre!G41+[6]Diciembre!G41</f>
        <v>12009</v>
      </c>
      <c r="H43" s="160">
        <f>+[6]Enero!H41+[6]Febrero!H41+[6]Marzo!H41+[6]Abril!H41+[6]Mayo!H41+[6]Junio!H41+[6]Julio!H41+[6]Agosto!H41+[6]Septiembre!H41+[6]Octubre!H41+[6]Noviembre!H41+[6]Diciembre!H41</f>
        <v>38228</v>
      </c>
      <c r="I43" s="160">
        <f>+[6]Enero!I41+[6]Febrero!I41+[6]Marzo!I41+[6]Abril!I41+[6]Mayo!I41+[6]Junio!I41+[6]Julio!I41+[6]Agosto!I41+[6]Septiembre!I41+[6]Octubre!I41+[6]Noviembre!I41+[6]Diciembre!I41</f>
        <v>10919</v>
      </c>
      <c r="J43" s="160">
        <f t="shared" si="0"/>
        <v>169238</v>
      </c>
    </row>
    <row r="44" spans="1:10" ht="15.75" customHeight="1" thickBot="1" x14ac:dyDescent="0.25">
      <c r="A44" s="166" t="s">
        <v>10</v>
      </c>
      <c r="B44" s="167">
        <f t="shared" ref="B44:J44" si="1">SUM(B10:B43)</f>
        <v>181921</v>
      </c>
      <c r="C44" s="167">
        <f t="shared" si="1"/>
        <v>1158043</v>
      </c>
      <c r="D44" s="167">
        <f t="shared" si="1"/>
        <v>878371</v>
      </c>
      <c r="E44" s="167">
        <f t="shared" si="1"/>
        <v>659292</v>
      </c>
      <c r="F44" s="167">
        <f t="shared" si="1"/>
        <v>342799</v>
      </c>
      <c r="G44" s="167">
        <f t="shared" si="1"/>
        <v>308834</v>
      </c>
      <c r="H44" s="167">
        <f t="shared" si="1"/>
        <v>1095749</v>
      </c>
      <c r="I44" s="167">
        <f t="shared" si="1"/>
        <v>206831</v>
      </c>
      <c r="J44" s="167">
        <f t="shared" si="1"/>
        <v>4831840</v>
      </c>
    </row>
    <row r="45" spans="1:10" ht="15.75" customHeight="1" x14ac:dyDescent="0.2">
      <c r="A45" s="185" t="s">
        <v>167</v>
      </c>
      <c r="B45" s="186"/>
      <c r="C45" s="186"/>
      <c r="D45" s="186"/>
      <c r="E45" s="156"/>
      <c r="F45" s="156"/>
      <c r="G45" s="156"/>
      <c r="H45" s="156"/>
      <c r="I45" s="156"/>
      <c r="J45" s="156"/>
    </row>
    <row r="46" spans="1:10" s="156" customFormat="1" ht="15.75" customHeight="1" x14ac:dyDescent="0.2">
      <c r="A46" s="185"/>
      <c r="B46" s="186"/>
      <c r="C46" s="186"/>
      <c r="D46" s="186"/>
    </row>
    <row r="47" spans="1:10" s="156" customFormat="1" ht="15.75" customHeight="1" x14ac:dyDescent="0.2">
      <c r="A47" s="125"/>
    </row>
    <row r="48" spans="1:10" x14ac:dyDescent="0.2">
      <c r="A48" s="156"/>
      <c r="B48" s="156"/>
      <c r="C48" s="156"/>
      <c r="D48" s="156"/>
      <c r="E48" s="156"/>
      <c r="F48" s="156"/>
      <c r="G48" s="156"/>
      <c r="H48" s="156"/>
      <c r="I48" s="156"/>
      <c r="J48" s="156"/>
    </row>
    <row r="49" spans="1:10" x14ac:dyDescent="0.2">
      <c r="A49" s="156"/>
      <c r="B49" s="156"/>
      <c r="C49" s="156"/>
      <c r="D49" s="156"/>
      <c r="E49" s="156"/>
      <c r="F49" s="156"/>
      <c r="G49" s="156"/>
      <c r="H49" s="156"/>
      <c r="I49" s="156"/>
      <c r="J49" s="156"/>
    </row>
    <row r="50" spans="1:10" x14ac:dyDescent="0.2">
      <c r="A50" s="156"/>
      <c r="B50" s="156"/>
      <c r="C50" s="156"/>
      <c r="D50" s="156"/>
      <c r="E50" s="156"/>
      <c r="F50" s="156"/>
      <c r="G50" s="156"/>
      <c r="H50" s="156"/>
      <c r="I50" s="156"/>
      <c r="J50" s="156"/>
    </row>
    <row r="51" spans="1:10" ht="15.75" x14ac:dyDescent="0.25">
      <c r="A51" s="240" t="s">
        <v>243</v>
      </c>
      <c r="B51" s="240"/>
      <c r="C51" s="240"/>
      <c r="D51" s="240"/>
      <c r="E51" s="240"/>
      <c r="F51" s="240"/>
      <c r="G51" s="240"/>
      <c r="H51" s="240"/>
      <c r="I51" s="240"/>
      <c r="J51" s="240"/>
    </row>
    <row r="52" spans="1:10" ht="15.75" x14ac:dyDescent="0.25">
      <c r="A52" s="240" t="s">
        <v>83</v>
      </c>
      <c r="B52" s="240"/>
      <c r="C52" s="240"/>
      <c r="D52" s="240"/>
      <c r="E52" s="240"/>
      <c r="F52" s="240"/>
      <c r="G52" s="240"/>
      <c r="H52" s="240"/>
      <c r="I52" s="240"/>
      <c r="J52" s="240"/>
    </row>
    <row r="53" spans="1:10" x14ac:dyDescent="0.2">
      <c r="A53" s="156"/>
      <c r="B53" s="156"/>
      <c r="C53" s="156"/>
      <c r="D53" s="156"/>
      <c r="E53" s="156"/>
      <c r="F53" s="156"/>
      <c r="G53" s="156"/>
      <c r="H53" s="156"/>
      <c r="I53" s="156"/>
      <c r="J53" s="156"/>
    </row>
    <row r="54" spans="1:10" ht="13.5" thickBot="1" x14ac:dyDescent="0.25">
      <c r="A54" s="156"/>
      <c r="B54" s="156"/>
      <c r="C54" s="156"/>
      <c r="D54" s="156"/>
      <c r="E54" s="156"/>
      <c r="F54" s="156"/>
      <c r="G54" s="156"/>
      <c r="H54" s="156"/>
      <c r="I54" s="156"/>
      <c r="J54" s="156"/>
    </row>
    <row r="55" spans="1:10" ht="13.5" thickBot="1" x14ac:dyDescent="0.25">
      <c r="A55" s="119" t="s">
        <v>1</v>
      </c>
      <c r="B55" s="120" t="s">
        <v>2</v>
      </c>
      <c r="C55" s="121" t="s">
        <v>3</v>
      </c>
      <c r="D55" s="120" t="s">
        <v>4</v>
      </c>
      <c r="E55" s="121" t="s">
        <v>5</v>
      </c>
      <c r="F55" s="120" t="s">
        <v>6</v>
      </c>
      <c r="G55" s="121" t="s">
        <v>7</v>
      </c>
      <c r="H55" s="120" t="s">
        <v>8</v>
      </c>
      <c r="I55" s="121" t="s">
        <v>9</v>
      </c>
      <c r="J55" s="120" t="s">
        <v>10</v>
      </c>
    </row>
    <row r="56" spans="1:10" ht="20.100000000000001" customHeight="1" x14ac:dyDescent="0.2">
      <c r="A56" s="159" t="s">
        <v>133</v>
      </c>
      <c r="B56" s="160">
        <f>+[6]Enero!B56+[6]Febrero!B56+[6]Marzo!B56+[6]Abril!B56+[6]Mayo!B57+[6]Junio!B56+[6]Julio!B57+[6]Agosto!B57+[6]Septiembre!B56+[6]Octubre!B57+[6]Noviembre!B57+[6]Diciembre!B57</f>
        <v>32502</v>
      </c>
      <c r="C56" s="160">
        <f>+[6]Enero!C56+[6]Febrero!C56+[6]Marzo!C56+[6]Abril!C56+[6]Mayo!C57+[6]Junio!C56+[6]Julio!C57+[6]Agosto!C57+[6]Septiembre!C56+[6]Octubre!C57+[6]Noviembre!C57+[6]Diciembre!C57</f>
        <v>1010140</v>
      </c>
      <c r="D56" s="160">
        <f>+[6]Enero!D56+[6]Febrero!D56+[6]Marzo!D56+[6]Abril!D56+[6]Mayo!D57+[6]Junio!D56+[6]Julio!D57+[6]Agosto!D57+[6]Septiembre!D56+[6]Octubre!D57+[6]Noviembre!D57+[6]Diciembre!D57</f>
        <v>706502</v>
      </c>
      <c r="E56" s="160">
        <f>+[6]Enero!E56+[6]Febrero!E56+[6]Marzo!E56+[6]Abril!E56+[6]Mayo!E57+[6]Junio!E56+[6]Julio!E57+[6]Agosto!E57+[6]Septiembre!E56+[6]Octubre!E57+[6]Noviembre!E57+[6]Diciembre!E57</f>
        <v>408277</v>
      </c>
      <c r="F56" s="160">
        <f>+[6]Enero!F56+[6]Febrero!F56+[6]Marzo!F56+[6]Abril!F56+[6]Mayo!F57+[6]Junio!F56+[6]Julio!F57+[6]Agosto!F57+[6]Septiembre!F56+[6]Octubre!F57+[6]Noviembre!F57+[6]Diciembre!F57</f>
        <v>65232</v>
      </c>
      <c r="G56" s="160">
        <f>+[6]Enero!G56+[6]Febrero!G56+[6]Marzo!G56+[6]Abril!G56+[6]Mayo!G57+[6]Junio!G56+[6]Julio!G57+[6]Agosto!G57+[6]Septiembre!G56+[6]Octubre!G57+[6]Noviembre!G57+[6]Diciembre!G57</f>
        <v>0</v>
      </c>
      <c r="H56" s="160">
        <f>+[6]Enero!H56+[6]Febrero!H56+[6]Marzo!H56+[6]Abril!H56+[6]Mayo!H57+[6]Junio!H56+[6]Julio!H57+[6]Agosto!H57+[6]Septiembre!H56+[6]Octubre!H57+[6]Noviembre!H57+[6]Diciembre!H57</f>
        <v>161560</v>
      </c>
      <c r="I56" s="160">
        <f>+[6]Enero!I56+[6]Febrero!I56+[6]Marzo!I56+[6]Abril!I56+[6]Mayo!I57+[6]Junio!I56+[6]Julio!I57+[6]Agosto!I57+[6]Septiembre!I56+[6]Octubre!I57+[6]Noviembre!I57+[6]Diciembre!I57</f>
        <v>37558</v>
      </c>
      <c r="J56" s="160">
        <f>SUM(B56:I56)</f>
        <v>2421771</v>
      </c>
    </row>
    <row r="57" spans="1:10" ht="20.100000000000001" customHeight="1" x14ac:dyDescent="0.2">
      <c r="A57" s="161" t="s">
        <v>134</v>
      </c>
      <c r="B57" s="160">
        <f>+[6]Enero!B57+[6]Febrero!B57+[6]Marzo!B57+[6]Abril!B57+[6]Mayo!B58+[6]Junio!B57+[6]Julio!B58+[6]Agosto!B58+[6]Septiembre!B57+[6]Octubre!B58+[6]Noviembre!B58+[6]Diciembre!B58</f>
        <v>23557</v>
      </c>
      <c r="C57" s="160">
        <f>+[6]Enero!C57+[6]Febrero!C57+[6]Marzo!C57+[6]Abril!C57+[6]Mayo!C58+[6]Junio!C57+[6]Julio!C58+[6]Agosto!C58+[6]Septiembre!C57+[6]Octubre!C58+[6]Noviembre!C58+[6]Diciembre!C58</f>
        <v>14052</v>
      </c>
      <c r="D57" s="160">
        <f>+[6]Enero!D57+[6]Febrero!D57+[6]Marzo!D57+[6]Abril!D57+[6]Mayo!D58+[6]Junio!D57+[6]Julio!D58+[6]Agosto!D58+[6]Septiembre!D57+[6]Octubre!D58+[6]Noviembre!D58+[6]Diciembre!D58</f>
        <v>19574</v>
      </c>
      <c r="E57" s="160">
        <f>+[6]Enero!E57+[6]Febrero!E57+[6]Marzo!E57+[6]Abril!E57+[6]Mayo!E58+[6]Junio!E57+[6]Julio!E58+[6]Agosto!E58+[6]Septiembre!E57+[6]Octubre!E58+[6]Noviembre!E58+[6]Diciembre!E58</f>
        <v>16236</v>
      </c>
      <c r="F57" s="160">
        <f>+[6]Enero!F57+[6]Febrero!F57+[6]Marzo!F57+[6]Abril!F57+[6]Mayo!F58+[6]Junio!F57+[6]Julio!F58+[6]Agosto!F58+[6]Septiembre!F57+[6]Octubre!F58+[6]Noviembre!F58+[6]Diciembre!F58</f>
        <v>43166</v>
      </c>
      <c r="G57" s="160">
        <f>+[6]Enero!G57+[6]Febrero!G57+[6]Marzo!G57+[6]Abril!G57+[6]Mayo!G58+[6]Junio!G57+[6]Julio!G58+[6]Agosto!G58+[6]Septiembre!G57+[6]Octubre!G58+[6]Noviembre!G58+[6]Diciembre!G58</f>
        <v>42572</v>
      </c>
      <c r="H57" s="160">
        <f>+[6]Enero!H57+[6]Febrero!H57+[6]Marzo!H57+[6]Abril!H57+[6]Mayo!H58+[6]Junio!H57+[6]Julio!H58+[6]Agosto!H58+[6]Septiembre!H57+[6]Octubre!H58+[6]Noviembre!H58+[6]Diciembre!H58</f>
        <v>166391</v>
      </c>
      <c r="I57" s="160">
        <f>+[6]Enero!I57+[6]Febrero!I57+[6]Marzo!I57+[6]Abril!I57+[6]Mayo!I58+[6]Junio!I57+[6]Julio!I58+[6]Agosto!I58+[6]Septiembre!I57+[6]Octubre!I58+[6]Noviembre!I58+[6]Diciembre!I58</f>
        <v>27903</v>
      </c>
      <c r="J57" s="160">
        <f t="shared" ref="J57:J89" si="2">SUM(B57:I57)</f>
        <v>353451</v>
      </c>
    </row>
    <row r="58" spans="1:10" ht="20.100000000000001" customHeight="1" x14ac:dyDescent="0.2">
      <c r="A58" s="161" t="s">
        <v>135</v>
      </c>
      <c r="B58" s="160">
        <f>+[6]Enero!B58+[6]Febrero!B58+[6]Marzo!B58+[6]Abril!B58+[6]Mayo!B59+[6]Junio!B58+[6]Julio!B59+[6]Agosto!B59+[6]Septiembre!B58+[6]Octubre!B59+[6]Noviembre!B59+[6]Diciembre!B59</f>
        <v>310</v>
      </c>
      <c r="C58" s="160">
        <f>+[6]Enero!C58+[6]Febrero!C58+[6]Marzo!C58+[6]Abril!C58+[6]Mayo!C59+[6]Junio!C58+[6]Julio!C59+[6]Agosto!C59+[6]Septiembre!C58+[6]Octubre!C59+[6]Noviembre!C59+[6]Diciembre!C59</f>
        <v>0</v>
      </c>
      <c r="D58" s="160">
        <f>+[6]Enero!D58+[6]Febrero!D58+[6]Marzo!D58+[6]Abril!D58+[6]Mayo!D59+[6]Junio!D58+[6]Julio!D59+[6]Agosto!D59+[6]Septiembre!D58+[6]Octubre!D59+[6]Noviembre!D59+[6]Diciembre!D59</f>
        <v>450</v>
      </c>
      <c r="E58" s="160">
        <f>+[6]Enero!E58+[6]Febrero!E58+[6]Marzo!E58+[6]Abril!E58+[6]Mayo!E59+[6]Junio!E58+[6]Julio!E59+[6]Agosto!E59+[6]Septiembre!E58+[6]Octubre!E59+[6]Noviembre!E59+[6]Diciembre!E59</f>
        <v>0</v>
      </c>
      <c r="F58" s="160">
        <f>+[6]Enero!F58+[6]Febrero!F58+[6]Marzo!F58+[6]Abril!F58+[6]Mayo!F59+[6]Junio!F58+[6]Julio!F59+[6]Agosto!F59+[6]Septiembre!F58+[6]Octubre!F59+[6]Noviembre!F59+[6]Diciembre!F59</f>
        <v>0</v>
      </c>
      <c r="G58" s="160">
        <f>+[6]Enero!G58+[6]Febrero!G58+[6]Marzo!G58+[6]Abril!G58+[6]Mayo!G59+[6]Junio!G58+[6]Julio!G59+[6]Agosto!G59+[6]Septiembre!G58+[6]Octubre!G59+[6]Noviembre!G59+[6]Diciembre!G59</f>
        <v>4035</v>
      </c>
      <c r="H58" s="160">
        <f>+[6]Enero!H58+[6]Febrero!H58+[6]Marzo!H58+[6]Abril!H58+[6]Mayo!H59+[6]Junio!H58+[6]Julio!H59+[6]Agosto!H59+[6]Septiembre!H58+[6]Octubre!H59+[6]Noviembre!H59+[6]Diciembre!H59</f>
        <v>0</v>
      </c>
      <c r="I58" s="160">
        <f>+[6]Enero!I58+[6]Febrero!I58+[6]Marzo!I58+[6]Abril!I58+[6]Mayo!I59+[6]Junio!I58+[6]Julio!I59+[6]Agosto!I59+[6]Septiembre!I58+[6]Octubre!I59+[6]Noviembre!I59+[6]Diciembre!I59</f>
        <v>0</v>
      </c>
      <c r="J58" s="160">
        <f t="shared" si="2"/>
        <v>4795</v>
      </c>
    </row>
    <row r="59" spans="1:10" ht="20.100000000000001" customHeight="1" x14ac:dyDescent="0.2">
      <c r="A59" s="161" t="s">
        <v>136</v>
      </c>
      <c r="B59" s="160">
        <f>+[6]Enero!B59+[6]Febrero!B59+[6]Marzo!B59+[6]Abril!B59+[6]Mayo!B60+[6]Junio!B59+[6]Julio!B60+[6]Agosto!B60+[6]Septiembre!B59+[6]Octubre!B60+[6]Noviembre!B60+[6]Diciembre!B60</f>
        <v>18307</v>
      </c>
      <c r="C59" s="160">
        <f>+[6]Enero!C59+[6]Febrero!C59+[6]Marzo!C59+[6]Abril!C59+[6]Mayo!C60+[6]Junio!C59+[6]Julio!C60+[6]Agosto!C60+[6]Septiembre!C59+[6]Octubre!C60+[6]Noviembre!C60+[6]Diciembre!C60</f>
        <v>861673</v>
      </c>
      <c r="D59" s="160">
        <f>+[6]Enero!D59+[6]Febrero!D59+[6]Marzo!D59+[6]Abril!D59+[6]Mayo!D60+[6]Junio!D59+[6]Julio!D60+[6]Agosto!D60+[6]Septiembre!D59+[6]Octubre!D60+[6]Noviembre!D60+[6]Diciembre!D60</f>
        <v>4813</v>
      </c>
      <c r="E59" s="160">
        <f>+[6]Enero!E59+[6]Febrero!E59+[6]Marzo!E59+[6]Abril!E59+[6]Mayo!E60+[6]Junio!E59+[6]Julio!E60+[6]Agosto!E60+[6]Septiembre!E59+[6]Octubre!E60+[6]Noviembre!E60+[6]Diciembre!E60</f>
        <v>13588</v>
      </c>
      <c r="F59" s="160">
        <f>+[6]Enero!F59+[6]Febrero!F59+[6]Marzo!F59+[6]Abril!F59+[6]Mayo!F60+[6]Junio!F59+[6]Julio!F60+[6]Agosto!F60+[6]Septiembre!F59+[6]Octubre!F60+[6]Noviembre!F60+[6]Diciembre!F60</f>
        <v>103619</v>
      </c>
      <c r="G59" s="160">
        <f>+[6]Enero!G59+[6]Febrero!G59+[6]Marzo!G59+[6]Abril!G59+[6]Mayo!G60+[6]Junio!G59+[6]Julio!G60+[6]Agosto!G60+[6]Septiembre!G59+[6]Octubre!G60+[6]Noviembre!G60+[6]Diciembre!G60</f>
        <v>237940</v>
      </c>
      <c r="H59" s="160">
        <f>+[6]Enero!H59+[6]Febrero!H59+[6]Marzo!H59+[6]Abril!H59+[6]Mayo!H60+[6]Junio!H59+[6]Julio!H60+[6]Agosto!H60+[6]Septiembre!H59+[6]Octubre!H60+[6]Noviembre!H60+[6]Diciembre!H60</f>
        <v>7611</v>
      </c>
      <c r="I59" s="160">
        <f>+[6]Enero!I59+[6]Febrero!I59+[6]Marzo!I59+[6]Abril!I59+[6]Mayo!I60+[6]Junio!I59+[6]Julio!I60+[6]Agosto!I60+[6]Septiembre!I59+[6]Octubre!I60+[6]Noviembre!I60+[6]Diciembre!I60</f>
        <v>356926</v>
      </c>
      <c r="J59" s="160">
        <f>SUM(B59:I59)</f>
        <v>1604477</v>
      </c>
    </row>
    <row r="60" spans="1:10" ht="20.100000000000001" customHeight="1" x14ac:dyDescent="0.2">
      <c r="A60" s="161" t="s">
        <v>137</v>
      </c>
      <c r="B60" s="160">
        <f>+[6]Enero!B60+[6]Febrero!B60+[6]Marzo!B60+[6]Abril!B60+[6]Mayo!B61+[6]Junio!B60+[6]Julio!B61+[6]Agosto!B61+[6]Septiembre!B60+[6]Octubre!B61+[6]Noviembre!B61+[6]Diciembre!B61</f>
        <v>0</v>
      </c>
      <c r="C60" s="160">
        <f>+[6]Enero!C60+[6]Febrero!C60+[6]Marzo!C60+[6]Abril!C60+[6]Mayo!C61+[6]Junio!C60+[6]Julio!C61+[6]Agosto!C61+[6]Septiembre!C60+[6]Octubre!C61+[6]Noviembre!C61+[6]Diciembre!C61</f>
        <v>81</v>
      </c>
      <c r="D60" s="160">
        <f>+[6]Enero!D60+[6]Febrero!D60+[6]Marzo!D60+[6]Abril!D60+[6]Mayo!D61+[6]Junio!D60+[6]Julio!D61+[6]Agosto!D61+[6]Septiembre!D60+[6]Octubre!D61+[6]Noviembre!D61+[6]Diciembre!D61</f>
        <v>4164</v>
      </c>
      <c r="E60" s="160">
        <f>+[6]Enero!E60+[6]Febrero!E60+[6]Marzo!E60+[6]Abril!E60+[6]Mayo!E61+[6]Junio!E60+[6]Julio!E61+[6]Agosto!E61+[6]Septiembre!E60+[6]Octubre!E61+[6]Noviembre!E61+[6]Diciembre!E61</f>
        <v>0</v>
      </c>
      <c r="F60" s="160">
        <f>+[6]Enero!F60+[6]Febrero!F60+[6]Marzo!F60+[6]Abril!F60+[6]Mayo!F61+[6]Junio!F60+[6]Julio!F61+[6]Agosto!F61+[6]Septiembre!F60+[6]Octubre!F61+[6]Noviembre!F61+[6]Diciembre!F61</f>
        <v>120</v>
      </c>
      <c r="G60" s="160">
        <f>+[6]Enero!G60+[6]Febrero!G60+[6]Marzo!G60+[6]Abril!G60+[6]Mayo!G61+[6]Junio!G60+[6]Julio!G61+[6]Agosto!G61+[6]Septiembre!G60+[6]Octubre!G61+[6]Noviembre!G61+[6]Diciembre!G61</f>
        <v>86</v>
      </c>
      <c r="H60" s="160">
        <f>+[6]Enero!H60+[6]Febrero!H60+[6]Marzo!H60+[6]Abril!H60+[6]Mayo!H61+[6]Junio!H60+[6]Julio!H61+[6]Agosto!H61+[6]Septiembre!H60+[6]Octubre!H61+[6]Noviembre!H61+[6]Diciembre!H61</f>
        <v>28553</v>
      </c>
      <c r="I60" s="160">
        <f>+[6]Enero!I60+[6]Febrero!I60+[6]Marzo!I60+[6]Abril!I60+[6]Mayo!I61+[6]Junio!I60+[6]Julio!I61+[6]Agosto!I61+[6]Septiembre!I60+[6]Octubre!I61+[6]Noviembre!I61+[6]Diciembre!I61</f>
        <v>2053</v>
      </c>
      <c r="J60" s="160">
        <f t="shared" si="2"/>
        <v>35057</v>
      </c>
    </row>
    <row r="61" spans="1:10" ht="20.100000000000001" customHeight="1" x14ac:dyDescent="0.2">
      <c r="A61" s="161" t="s">
        <v>138</v>
      </c>
      <c r="B61" s="160">
        <f>+[6]Enero!B61+[6]Febrero!B61+[6]Marzo!B61+[6]Abril!B61+[6]Mayo!B62+[6]Junio!B61+[6]Julio!B62+[6]Agosto!B62+[6]Septiembre!B61+[6]Octubre!B62+[6]Noviembre!B62+[6]Diciembre!B62</f>
        <v>14209</v>
      </c>
      <c r="C61" s="160">
        <f>+[6]Enero!C61+[6]Febrero!C61+[6]Marzo!C61+[6]Abril!C61+[6]Mayo!C62+[6]Junio!C61+[6]Julio!C62+[6]Agosto!C62+[6]Septiembre!C61+[6]Octubre!C62+[6]Noviembre!C62+[6]Diciembre!C62</f>
        <v>3284</v>
      </c>
      <c r="D61" s="160">
        <f>+[6]Enero!D61+[6]Febrero!D61+[6]Marzo!D61+[6]Abril!D61+[6]Mayo!D62+[6]Junio!D61+[6]Julio!D62+[6]Agosto!D62+[6]Septiembre!D61+[6]Octubre!D62+[6]Noviembre!D62+[6]Diciembre!D62</f>
        <v>9421</v>
      </c>
      <c r="E61" s="160">
        <f>+[6]Enero!E61+[6]Febrero!E61+[6]Marzo!E61+[6]Abril!E61+[6]Mayo!E62+[6]Junio!E61+[6]Julio!E62+[6]Agosto!E62+[6]Septiembre!E61+[6]Octubre!E62+[6]Noviembre!E62+[6]Diciembre!E62</f>
        <v>16728</v>
      </c>
      <c r="F61" s="160">
        <f>+[6]Enero!F61+[6]Febrero!F61+[6]Marzo!F61+[6]Abril!F61+[6]Mayo!F62+[6]Junio!F61+[6]Julio!F62+[6]Agosto!F62+[6]Septiembre!F61+[6]Octubre!F62+[6]Noviembre!F62+[6]Diciembre!F62</f>
        <v>12034</v>
      </c>
      <c r="G61" s="160">
        <f>+[6]Enero!G61+[6]Febrero!G61+[6]Marzo!G61+[6]Abril!G61+[6]Mayo!G62+[6]Junio!G61+[6]Julio!G62+[6]Agosto!G62+[6]Septiembre!G61+[6]Octubre!G62+[6]Noviembre!G62+[6]Diciembre!G62</f>
        <v>13903</v>
      </c>
      <c r="H61" s="160">
        <f>+[6]Enero!H61+[6]Febrero!H61+[6]Marzo!H61+[6]Abril!H61+[6]Mayo!H62+[6]Junio!H61+[6]Julio!H62+[6]Agosto!H62+[6]Septiembre!H61+[6]Octubre!H62+[6]Noviembre!H62+[6]Diciembre!H62</f>
        <v>239590</v>
      </c>
      <c r="I61" s="160">
        <f>+[6]Enero!I61+[6]Febrero!I61+[6]Marzo!I61+[6]Abril!I61+[6]Mayo!I62+[6]Junio!I61+[6]Julio!I62+[6]Agosto!I62+[6]Septiembre!I61+[6]Octubre!I62+[6]Noviembre!I62+[6]Diciembre!I62</f>
        <v>15547</v>
      </c>
      <c r="J61" s="160">
        <f t="shared" si="2"/>
        <v>324716</v>
      </c>
    </row>
    <row r="62" spans="1:10" ht="20.100000000000001" customHeight="1" x14ac:dyDescent="0.2">
      <c r="A62" s="161" t="s">
        <v>139</v>
      </c>
      <c r="B62" s="160">
        <f>+[6]Enero!B62+[6]Febrero!B62+[6]Marzo!B62+[6]Abril!B62+[6]Mayo!B63+[6]Junio!B62+[6]Julio!B63+[6]Agosto!B63+[6]Septiembre!B62+[6]Octubre!B63+[6]Noviembre!B63+[6]Diciembre!B63</f>
        <v>2039</v>
      </c>
      <c r="C62" s="160">
        <f>+[6]Enero!C62+[6]Febrero!C62+[6]Marzo!C62+[6]Abril!C62+[6]Mayo!C63+[6]Junio!C62+[6]Julio!C63+[6]Agosto!C63+[6]Septiembre!C62+[6]Octubre!C63+[6]Noviembre!C63+[6]Diciembre!C63</f>
        <v>4748</v>
      </c>
      <c r="D62" s="160">
        <f>+[6]Enero!D62+[6]Febrero!D62+[6]Marzo!D62+[6]Abril!D62+[6]Mayo!D63+[6]Junio!D62+[6]Julio!D63+[6]Agosto!D63+[6]Septiembre!D62+[6]Octubre!D63+[6]Noviembre!D63+[6]Diciembre!D63</f>
        <v>2223</v>
      </c>
      <c r="E62" s="160">
        <f>+[6]Enero!E62+[6]Febrero!E62+[6]Marzo!E62+[6]Abril!E62+[6]Mayo!E63+[6]Junio!E62+[6]Julio!E63+[6]Agosto!E63+[6]Septiembre!E62+[6]Octubre!E63+[6]Noviembre!E63+[6]Diciembre!E63</f>
        <v>813</v>
      </c>
      <c r="F62" s="160">
        <f>+[6]Enero!F62+[6]Febrero!F62+[6]Marzo!F62+[6]Abril!F62+[6]Mayo!F63+[6]Junio!F62+[6]Julio!F63+[6]Agosto!F63+[6]Septiembre!F62+[6]Octubre!F63+[6]Noviembre!F63+[6]Diciembre!F63</f>
        <v>2651</v>
      </c>
      <c r="G62" s="160">
        <f>+[6]Enero!G62+[6]Febrero!G62+[6]Marzo!G62+[6]Abril!G62+[6]Mayo!G63+[6]Junio!G62+[6]Julio!G63+[6]Agosto!G63+[6]Septiembre!G62+[6]Octubre!G63+[6]Noviembre!G63+[6]Diciembre!G63</f>
        <v>59741</v>
      </c>
      <c r="H62" s="160">
        <f>+[6]Enero!H62+[6]Febrero!H62+[6]Marzo!H62+[6]Abril!H62+[6]Mayo!H63+[6]Junio!H62+[6]Julio!H63+[6]Agosto!H63+[6]Septiembre!H62+[6]Octubre!H63+[6]Noviembre!H63+[6]Diciembre!H63</f>
        <v>131875</v>
      </c>
      <c r="I62" s="160">
        <f>+[6]Enero!I62+[6]Febrero!I62+[6]Marzo!I62+[6]Abril!I62+[6]Mayo!I63+[6]Junio!I62+[6]Julio!I63+[6]Agosto!I63+[6]Septiembre!I62+[6]Octubre!I63+[6]Noviembre!I63+[6]Diciembre!I63</f>
        <v>14858</v>
      </c>
      <c r="J62" s="160">
        <f t="shared" si="2"/>
        <v>218948</v>
      </c>
    </row>
    <row r="63" spans="1:10" ht="20.100000000000001" customHeight="1" x14ac:dyDescent="0.2">
      <c r="A63" s="161" t="s">
        <v>140</v>
      </c>
      <c r="B63" s="160">
        <f>+[6]Enero!B63+[6]Febrero!B63+[6]Marzo!B63+[6]Abril!B63+[6]Mayo!B64+[6]Junio!B63+[6]Julio!B64+[6]Agosto!B64+[6]Septiembre!B63+[6]Octubre!B64+[6]Noviembre!B64+[6]Diciembre!B64</f>
        <v>964</v>
      </c>
      <c r="C63" s="160">
        <f>+[6]Enero!C63+[6]Febrero!C63+[6]Marzo!C63+[6]Abril!C63+[6]Mayo!C64+[6]Junio!C63+[6]Julio!C64+[6]Agosto!C64+[6]Septiembre!C63+[6]Octubre!C64+[6]Noviembre!C64+[6]Diciembre!C64</f>
        <v>0</v>
      </c>
      <c r="D63" s="160">
        <f>+[6]Enero!D63+[6]Febrero!D63+[6]Marzo!D63+[6]Abril!D63+[6]Mayo!D64+[6]Junio!D63+[6]Julio!D64+[6]Agosto!D64+[6]Septiembre!D63+[6]Octubre!D64+[6]Noviembre!D64+[6]Diciembre!D64</f>
        <v>0</v>
      </c>
      <c r="E63" s="160">
        <f>+[6]Enero!E63+[6]Febrero!E63+[6]Marzo!E63+[6]Abril!E63+[6]Mayo!E64+[6]Junio!E63+[6]Julio!E64+[6]Agosto!E64+[6]Septiembre!E63+[6]Octubre!E64+[6]Noviembre!E64+[6]Diciembre!E64</f>
        <v>0</v>
      </c>
      <c r="F63" s="160">
        <f>+[6]Enero!F63+[6]Febrero!F63+[6]Marzo!F63+[6]Abril!F63+[6]Mayo!F64+[6]Junio!F63+[6]Julio!F64+[6]Agosto!F64+[6]Septiembre!F63+[6]Octubre!F64+[6]Noviembre!F64+[6]Diciembre!F64</f>
        <v>380</v>
      </c>
      <c r="G63" s="160">
        <f>+[6]Enero!G63+[6]Febrero!G63+[6]Marzo!G63+[6]Abril!G63+[6]Mayo!G64+[6]Junio!G63+[6]Julio!G64+[6]Agosto!G64+[6]Septiembre!G63+[6]Octubre!G64+[6]Noviembre!G64+[6]Diciembre!G64</f>
        <v>6180</v>
      </c>
      <c r="H63" s="160">
        <f>+[6]Enero!H63+[6]Febrero!H63+[6]Marzo!H63+[6]Abril!H63+[6]Mayo!H64+[6]Junio!H63+[6]Julio!H64+[6]Agosto!H64+[6]Septiembre!H63+[6]Octubre!H64+[6]Noviembre!H64+[6]Diciembre!H64</f>
        <v>3790</v>
      </c>
      <c r="I63" s="160">
        <f>+[6]Enero!I63+[6]Febrero!I63+[6]Marzo!I63+[6]Abril!I63+[6]Mayo!I64+[6]Junio!I63+[6]Julio!I64+[6]Agosto!I64+[6]Septiembre!I63+[6]Octubre!I64+[6]Noviembre!I64+[6]Diciembre!I64</f>
        <v>45</v>
      </c>
      <c r="J63" s="160">
        <f t="shared" si="2"/>
        <v>11359</v>
      </c>
    </row>
    <row r="64" spans="1:10" ht="20.100000000000001" customHeight="1" x14ac:dyDescent="0.2">
      <c r="A64" s="161" t="s">
        <v>141</v>
      </c>
      <c r="B64" s="160">
        <f>+[6]Enero!B64+[6]Febrero!B64+[6]Marzo!B64+[6]Abril!B64+[6]Mayo!B65+[6]Junio!B64+[6]Julio!B65+[6]Agosto!B65+[6]Septiembre!B64+[6]Octubre!B65+[6]Noviembre!B65+[6]Diciembre!B65</f>
        <v>18313</v>
      </c>
      <c r="C64" s="160">
        <f>+[6]Enero!C64+[6]Febrero!C64+[6]Marzo!C64+[6]Abril!C64+[6]Mayo!C65+[6]Junio!C64+[6]Julio!C65+[6]Agosto!C65+[6]Septiembre!C64+[6]Octubre!C65+[6]Noviembre!C65+[6]Diciembre!C65</f>
        <v>12684</v>
      </c>
      <c r="D64" s="160">
        <f>+[6]Enero!D64+[6]Febrero!D64+[6]Marzo!D64+[6]Abril!D64+[6]Mayo!D65+[6]Junio!D64+[6]Julio!D65+[6]Agosto!D65+[6]Septiembre!D64+[6]Octubre!D65+[6]Noviembre!D65+[6]Diciembre!D65</f>
        <v>13765</v>
      </c>
      <c r="E64" s="160">
        <f>+[6]Enero!E64+[6]Febrero!E64+[6]Marzo!E64+[6]Abril!E64+[6]Mayo!E65+[6]Junio!E64+[6]Julio!E65+[6]Agosto!E65+[6]Septiembre!E64+[6]Octubre!E65+[6]Noviembre!E65+[6]Diciembre!E65</f>
        <v>2698</v>
      </c>
      <c r="F64" s="160">
        <f>+[6]Enero!F64+[6]Febrero!F64+[6]Marzo!F64+[6]Abril!F64+[6]Mayo!F65+[6]Junio!F64+[6]Julio!F65+[6]Agosto!F65+[6]Septiembre!F64+[6]Octubre!F65+[6]Noviembre!F65+[6]Diciembre!F65</f>
        <v>21305</v>
      </c>
      <c r="G64" s="160">
        <f>+[6]Enero!G64+[6]Febrero!G64+[6]Marzo!G64+[6]Abril!G64+[6]Mayo!G65+[6]Junio!G64+[6]Julio!G65+[6]Agosto!G65+[6]Septiembre!G64+[6]Octubre!G65+[6]Noviembre!G65+[6]Diciembre!G65</f>
        <v>150152</v>
      </c>
      <c r="H64" s="160">
        <f>+[6]Enero!H64+[6]Febrero!H64+[6]Marzo!H64+[6]Abril!H64+[6]Mayo!H65+[6]Junio!H64+[6]Julio!H65+[6]Agosto!H65+[6]Septiembre!H64+[6]Octubre!H65+[6]Noviembre!H65+[6]Diciembre!H65</f>
        <v>189773</v>
      </c>
      <c r="I64" s="160">
        <f>+[6]Enero!I64+[6]Febrero!I64+[6]Marzo!I64+[6]Abril!I64+[6]Mayo!I65+[6]Junio!I64+[6]Julio!I65+[6]Agosto!I65+[6]Septiembre!I64+[6]Octubre!I65+[6]Noviembre!I65+[6]Diciembre!I65</f>
        <v>11128</v>
      </c>
      <c r="J64" s="160">
        <f t="shared" si="2"/>
        <v>419818</v>
      </c>
    </row>
    <row r="65" spans="1:10" ht="20.100000000000001" customHeight="1" x14ac:dyDescent="0.2">
      <c r="A65" s="161" t="s">
        <v>142</v>
      </c>
      <c r="B65" s="160">
        <f>+[6]Enero!B65+[6]Febrero!B65+[6]Marzo!B65+[6]Abril!B65+[6]Mayo!B66+[6]Junio!B65+[6]Julio!B66+[6]Agosto!B66+[6]Septiembre!B65+[6]Octubre!B66+[6]Noviembre!B66+[6]Diciembre!B66</f>
        <v>7675</v>
      </c>
      <c r="C65" s="160">
        <f>+[6]Enero!C65+[6]Febrero!C65+[6]Marzo!C65+[6]Abril!C65+[6]Mayo!C66+[6]Junio!C65+[6]Julio!C66+[6]Agosto!C66+[6]Septiembre!C65+[6]Octubre!C66+[6]Noviembre!C66+[6]Diciembre!C66</f>
        <v>5403</v>
      </c>
      <c r="D65" s="160">
        <f>+[6]Enero!D65+[6]Febrero!D65+[6]Marzo!D65+[6]Abril!D65+[6]Mayo!D66+[6]Junio!D65+[6]Julio!D66+[6]Agosto!D66+[6]Septiembre!D65+[6]Octubre!D66+[6]Noviembre!D66+[6]Diciembre!D66</f>
        <v>1333</v>
      </c>
      <c r="E65" s="160">
        <f>+[6]Enero!E65+[6]Febrero!E65+[6]Marzo!E65+[6]Abril!E65+[6]Mayo!E66+[6]Junio!E65+[6]Julio!E66+[6]Agosto!E66+[6]Septiembre!E65+[6]Octubre!E66+[6]Noviembre!E66+[6]Diciembre!E66</f>
        <v>13724</v>
      </c>
      <c r="F65" s="160">
        <f>+[6]Enero!F65+[6]Febrero!F65+[6]Marzo!F65+[6]Abril!F65+[6]Mayo!F66+[6]Junio!F65+[6]Julio!F66+[6]Agosto!F66+[6]Septiembre!F65+[6]Octubre!F66+[6]Noviembre!F66+[6]Diciembre!F66</f>
        <v>9659</v>
      </c>
      <c r="G65" s="160">
        <f>+[6]Enero!G65+[6]Febrero!G65+[6]Marzo!G65+[6]Abril!G65+[6]Mayo!G66+[6]Junio!G65+[6]Julio!G66+[6]Agosto!G66+[6]Septiembre!G65+[6]Octubre!G66+[6]Noviembre!G66+[6]Diciembre!G66</f>
        <v>2363</v>
      </c>
      <c r="H65" s="160">
        <f>+[6]Enero!H65+[6]Febrero!H65+[6]Marzo!H65+[6]Abril!H65+[6]Mayo!H66+[6]Junio!H65+[6]Julio!H66+[6]Agosto!H66+[6]Septiembre!H65+[6]Octubre!H66+[6]Noviembre!H66+[6]Diciembre!H66</f>
        <v>19346</v>
      </c>
      <c r="I65" s="160">
        <f>+[6]Enero!I65+[6]Febrero!I65+[6]Marzo!I65+[6]Abril!I65+[6]Mayo!I66+[6]Junio!I65+[6]Julio!I66+[6]Agosto!I66+[6]Septiembre!I65+[6]Octubre!I66+[6]Noviembre!I66+[6]Diciembre!I66</f>
        <v>5643</v>
      </c>
      <c r="J65" s="160">
        <f t="shared" si="2"/>
        <v>65146</v>
      </c>
    </row>
    <row r="66" spans="1:10" ht="20.100000000000001" customHeight="1" x14ac:dyDescent="0.2">
      <c r="A66" s="161" t="s">
        <v>143</v>
      </c>
      <c r="B66" s="160">
        <f>+[6]Enero!B66+[6]Febrero!B66+[6]Marzo!B66+[6]Abril!B66+[6]Mayo!B67+[6]Junio!B66+[6]Julio!B67+[6]Agosto!B67+[6]Septiembre!B66+[6]Octubre!B67+[6]Noviembre!B67+[6]Diciembre!B67</f>
        <v>442</v>
      </c>
      <c r="C66" s="160">
        <f>+[6]Enero!C66+[6]Febrero!C66+[6]Marzo!C66+[6]Abril!C66+[6]Mayo!C67+[6]Junio!C66+[6]Julio!C67+[6]Agosto!C67+[6]Septiembre!C66+[6]Octubre!C67+[6]Noviembre!C67+[6]Diciembre!C67</f>
        <v>15358</v>
      </c>
      <c r="D66" s="160">
        <f>+[6]Enero!D66+[6]Febrero!D66+[6]Marzo!D66+[6]Abril!D66+[6]Mayo!D67+[6]Junio!D66+[6]Julio!D67+[6]Agosto!D67+[6]Septiembre!D66+[6]Octubre!D67+[6]Noviembre!D67+[6]Diciembre!D67</f>
        <v>175</v>
      </c>
      <c r="E66" s="160">
        <f>+[6]Enero!E66+[6]Febrero!E66+[6]Marzo!E66+[6]Abril!E66+[6]Mayo!E67+[6]Junio!E66+[6]Julio!E67+[6]Agosto!E67+[6]Septiembre!E66+[6]Octubre!E67+[6]Noviembre!E67+[6]Diciembre!E67</f>
        <v>537</v>
      </c>
      <c r="F66" s="160">
        <f>+[6]Enero!F66+[6]Febrero!F66+[6]Marzo!F66+[6]Abril!F66+[6]Mayo!F67+[6]Junio!F66+[6]Julio!F67+[6]Agosto!F67+[6]Septiembre!F66+[6]Octubre!F67+[6]Noviembre!F67+[6]Diciembre!F67</f>
        <v>23634</v>
      </c>
      <c r="G66" s="160">
        <f>+[6]Enero!G66+[6]Febrero!G66+[6]Marzo!G66+[6]Abril!G66+[6]Mayo!G67+[6]Junio!G66+[6]Julio!G67+[6]Agosto!G67+[6]Septiembre!G66+[6]Octubre!G67+[6]Noviembre!G67+[6]Diciembre!G67</f>
        <v>7751</v>
      </c>
      <c r="H66" s="160">
        <f>+[6]Enero!H66+[6]Febrero!H66+[6]Marzo!H66+[6]Abril!H66+[6]Mayo!H67+[6]Junio!H66+[6]Julio!H67+[6]Agosto!H67+[6]Septiembre!H66+[6]Octubre!H67+[6]Noviembre!H67+[6]Diciembre!H67</f>
        <v>27</v>
      </c>
      <c r="I66" s="160">
        <f>+[6]Enero!I66+[6]Febrero!I66+[6]Marzo!I66+[6]Abril!I66+[6]Mayo!I67+[6]Junio!I66+[6]Julio!I67+[6]Agosto!I67+[6]Septiembre!I66+[6]Octubre!I67+[6]Noviembre!I67+[6]Diciembre!I67</f>
        <v>14337</v>
      </c>
      <c r="J66" s="160">
        <f t="shared" si="2"/>
        <v>62261</v>
      </c>
    </row>
    <row r="67" spans="1:10" ht="20.100000000000001" customHeight="1" x14ac:dyDescent="0.2">
      <c r="A67" s="161" t="s">
        <v>144</v>
      </c>
      <c r="B67" s="160">
        <f>+[6]Enero!B67+[6]Febrero!B67+[6]Marzo!B67+[6]Abril!B67+[6]Mayo!B68+[6]Junio!B67+[6]Julio!B68+[6]Agosto!B68+[6]Septiembre!B67+[6]Octubre!B68+[6]Noviembre!B68+[6]Diciembre!B68</f>
        <v>39</v>
      </c>
      <c r="C67" s="160">
        <f>+[6]Enero!C67+[6]Febrero!C67+[6]Marzo!C67+[6]Abril!C67+[6]Mayo!C68+[6]Junio!C67+[6]Julio!C68+[6]Agosto!C68+[6]Septiembre!C67+[6]Octubre!C68+[6]Noviembre!C68+[6]Diciembre!C68</f>
        <v>0</v>
      </c>
      <c r="D67" s="160">
        <f>+[6]Enero!D67+[6]Febrero!D67+[6]Marzo!D67+[6]Abril!D67+[6]Mayo!D68+[6]Junio!D67+[6]Julio!D68+[6]Agosto!D68+[6]Septiembre!D67+[6]Octubre!D68+[6]Noviembre!D68+[6]Diciembre!D68</f>
        <v>1040</v>
      </c>
      <c r="E67" s="160">
        <f>+[6]Enero!E67+[6]Febrero!E67+[6]Marzo!E67+[6]Abril!E67+[6]Mayo!E68+[6]Junio!E67+[6]Julio!E68+[6]Agosto!E68+[6]Septiembre!E67+[6]Octubre!E68+[6]Noviembre!E68+[6]Diciembre!E68</f>
        <v>23388</v>
      </c>
      <c r="F67" s="160">
        <f>+[6]Enero!F67+[6]Febrero!F67+[6]Marzo!F67+[6]Abril!F67+[6]Mayo!F68+[6]Junio!F67+[6]Julio!F68+[6]Agosto!F68+[6]Septiembre!F67+[6]Octubre!F68+[6]Noviembre!F68+[6]Diciembre!F68</f>
        <v>2655</v>
      </c>
      <c r="G67" s="160">
        <f>+[6]Enero!G67+[6]Febrero!G67+[6]Marzo!G67+[6]Abril!G67+[6]Mayo!G68+[6]Junio!G67+[6]Julio!G68+[6]Agosto!G68+[6]Septiembre!G67+[6]Octubre!G68+[6]Noviembre!G68+[6]Diciembre!G68</f>
        <v>3127</v>
      </c>
      <c r="H67" s="160">
        <f>+[6]Enero!H67+[6]Febrero!H67+[6]Marzo!H67+[6]Abril!H67+[6]Mayo!H68+[6]Junio!H67+[6]Julio!H68+[6]Agosto!H68+[6]Septiembre!H67+[6]Octubre!H68+[6]Noviembre!H68+[6]Diciembre!H68</f>
        <v>55</v>
      </c>
      <c r="I67" s="160">
        <f>+[6]Enero!I67+[6]Febrero!I67+[6]Marzo!I67+[6]Abril!I67+[6]Mayo!I68+[6]Junio!I67+[6]Julio!I68+[6]Agosto!I68+[6]Septiembre!I67+[6]Octubre!I68+[6]Noviembre!I68+[6]Diciembre!I68</f>
        <v>0</v>
      </c>
      <c r="J67" s="160">
        <f t="shared" si="2"/>
        <v>30304</v>
      </c>
    </row>
    <row r="68" spans="1:10" ht="20.100000000000001" customHeight="1" x14ac:dyDescent="0.2">
      <c r="A68" s="161" t="s">
        <v>145</v>
      </c>
      <c r="B68" s="160">
        <f>+[6]Enero!B68+[6]Febrero!B68+[6]Marzo!B68+[6]Abril!B68+[6]Mayo!B69+[6]Junio!B68+[6]Julio!B69+[6]Agosto!B69+[6]Septiembre!B68+[6]Octubre!B69+[6]Noviembre!B69+[6]Diciembre!B69</f>
        <v>5451</v>
      </c>
      <c r="C68" s="160">
        <f>+[6]Enero!C68+[6]Febrero!C68+[6]Marzo!C68+[6]Abril!C68+[6]Mayo!C69+[6]Junio!C68+[6]Julio!C69+[6]Agosto!C69+[6]Septiembre!C68+[6]Octubre!C69+[6]Noviembre!C69+[6]Diciembre!C69</f>
        <v>11740</v>
      </c>
      <c r="D68" s="160">
        <f>+[6]Enero!D68+[6]Febrero!D68+[6]Marzo!D68+[6]Abril!D68+[6]Mayo!D69+[6]Junio!D68+[6]Julio!D69+[6]Agosto!D69+[6]Septiembre!D68+[6]Octubre!D69+[6]Noviembre!D69+[6]Diciembre!D69</f>
        <v>164</v>
      </c>
      <c r="E68" s="160">
        <f>+[6]Enero!E68+[6]Febrero!E68+[6]Marzo!E68+[6]Abril!E68+[6]Mayo!E69+[6]Junio!E68+[6]Julio!E69+[6]Agosto!E69+[6]Septiembre!E68+[6]Octubre!E69+[6]Noviembre!E69+[6]Diciembre!E69</f>
        <v>4153</v>
      </c>
      <c r="F68" s="160">
        <f>+[6]Enero!F68+[6]Febrero!F68+[6]Marzo!F68+[6]Abril!F68+[6]Mayo!F69+[6]Junio!F68+[6]Julio!F69+[6]Agosto!F69+[6]Septiembre!F68+[6]Octubre!F69+[6]Noviembre!F69+[6]Diciembre!F69</f>
        <v>29264</v>
      </c>
      <c r="G68" s="160">
        <f>+[6]Enero!G68+[6]Febrero!G68+[6]Marzo!G68+[6]Abril!G68+[6]Mayo!G69+[6]Junio!G68+[6]Julio!G69+[6]Agosto!G69+[6]Septiembre!G68+[6]Octubre!G69+[6]Noviembre!G69+[6]Diciembre!G69</f>
        <v>12461</v>
      </c>
      <c r="H68" s="160">
        <f>+[6]Enero!H68+[6]Febrero!H68+[6]Marzo!H68+[6]Abril!H68+[6]Mayo!H69+[6]Junio!H68+[6]Julio!H69+[6]Agosto!H69+[6]Septiembre!H68+[6]Octubre!H69+[6]Noviembre!H69+[6]Diciembre!H69</f>
        <v>60</v>
      </c>
      <c r="I68" s="160">
        <f>+[6]Enero!I68+[6]Febrero!I68+[6]Marzo!I68+[6]Abril!I68+[6]Mayo!I69+[6]Junio!I68+[6]Julio!I69+[6]Agosto!I69+[6]Septiembre!I68+[6]Octubre!I69+[6]Noviembre!I69+[6]Diciembre!I69</f>
        <v>7901</v>
      </c>
      <c r="J68" s="160">
        <f t="shared" si="2"/>
        <v>71194</v>
      </c>
    </row>
    <row r="69" spans="1:10" ht="20.100000000000001" customHeight="1" x14ac:dyDescent="0.2">
      <c r="A69" s="161" t="s">
        <v>146</v>
      </c>
      <c r="B69" s="160">
        <f>+[6]Enero!B69+[6]Febrero!B69+[6]Marzo!B69+[6]Abril!B69+[6]Mayo!B70+[6]Junio!B69+[6]Julio!B70+[6]Agosto!B70+[6]Septiembre!B69+[6]Octubre!B70+[6]Noviembre!B70+[6]Diciembre!B70</f>
        <v>58816</v>
      </c>
      <c r="C69" s="160">
        <f>+[6]Enero!C69+[6]Febrero!C69+[6]Marzo!C69+[6]Abril!C69+[6]Mayo!C70+[6]Junio!C69+[6]Julio!C70+[6]Agosto!C70+[6]Septiembre!C69+[6]Octubre!C70+[6]Noviembre!C70+[6]Diciembre!C70</f>
        <v>26410</v>
      </c>
      <c r="D69" s="160">
        <f>+[6]Enero!D69+[6]Febrero!D69+[6]Marzo!D69+[6]Abril!D69+[6]Mayo!D70+[6]Junio!D69+[6]Julio!D70+[6]Agosto!D70+[6]Septiembre!D69+[6]Octubre!D70+[6]Noviembre!D70+[6]Diciembre!D70</f>
        <v>48100</v>
      </c>
      <c r="E69" s="160">
        <f>+[6]Enero!E69+[6]Febrero!E69+[6]Marzo!E69+[6]Abril!E69+[6]Mayo!E70+[6]Junio!E69+[6]Julio!E70+[6]Agosto!E70+[6]Septiembre!E69+[6]Octubre!E70+[6]Noviembre!E70+[6]Diciembre!E70</f>
        <v>49914</v>
      </c>
      <c r="F69" s="160">
        <f>+[6]Enero!F69+[6]Febrero!F69+[6]Marzo!F69+[6]Abril!F69+[6]Mayo!F70+[6]Junio!F69+[6]Julio!F70+[6]Agosto!F70+[6]Septiembre!F69+[6]Octubre!F70+[6]Noviembre!F70+[6]Diciembre!F70</f>
        <v>39957</v>
      </c>
      <c r="G69" s="160">
        <f>+[6]Enero!G69+[6]Febrero!G69+[6]Marzo!G69+[6]Abril!G69+[6]Mayo!G70+[6]Junio!G69+[6]Julio!G70+[6]Agosto!G70+[6]Septiembre!G69+[6]Octubre!G70+[6]Noviembre!G70+[6]Diciembre!G70</f>
        <v>12262</v>
      </c>
      <c r="H69" s="160">
        <f>+[6]Enero!H69+[6]Febrero!H69+[6]Marzo!H69+[6]Abril!H69+[6]Mayo!H70+[6]Junio!H69+[6]Julio!H70+[6]Agosto!H70+[6]Septiembre!H69+[6]Octubre!H70+[6]Noviembre!H70+[6]Diciembre!H70</f>
        <v>27125</v>
      </c>
      <c r="I69" s="160">
        <f>+[6]Enero!I69+[6]Febrero!I69+[6]Marzo!I69+[6]Abril!I69+[6]Mayo!I70+[6]Junio!I69+[6]Julio!I70+[6]Agosto!I70+[6]Septiembre!I69+[6]Octubre!I70+[6]Noviembre!I70+[6]Diciembre!I70</f>
        <v>20180</v>
      </c>
      <c r="J69" s="160">
        <f t="shared" si="2"/>
        <v>282764</v>
      </c>
    </row>
    <row r="70" spans="1:10" ht="20.100000000000001" customHeight="1" x14ac:dyDescent="0.2">
      <c r="A70" s="161" t="s">
        <v>147</v>
      </c>
      <c r="B70" s="160">
        <f>+[6]Enero!B70+[6]Febrero!B70+[6]Marzo!B70+[6]Abril!B70+[6]Mayo!B71+[6]Junio!B70+[6]Julio!B71+[6]Agosto!B71+[6]Septiembre!B70+[6]Octubre!B71+[6]Noviembre!B71+[6]Diciembre!B71</f>
        <v>15578</v>
      </c>
      <c r="C70" s="160">
        <f>+[6]Enero!C70+[6]Febrero!C70+[6]Marzo!C70+[6]Abril!C70+[6]Mayo!C71+[6]Junio!C70+[6]Julio!C71+[6]Agosto!C71+[6]Septiembre!C70+[6]Octubre!C71+[6]Noviembre!C71+[6]Diciembre!C71</f>
        <v>2187</v>
      </c>
      <c r="D70" s="160">
        <f>+[6]Enero!D70+[6]Febrero!D70+[6]Marzo!D70+[6]Abril!D70+[6]Mayo!D71+[6]Junio!D70+[6]Julio!D71+[6]Agosto!D71+[6]Septiembre!D70+[6]Octubre!D71+[6]Noviembre!D71+[6]Diciembre!D71</f>
        <v>33485</v>
      </c>
      <c r="E70" s="160">
        <f>+[6]Enero!E70+[6]Febrero!E70+[6]Marzo!E70+[6]Abril!E70+[6]Mayo!E71+[6]Junio!E70+[6]Julio!E71+[6]Agosto!E71+[6]Septiembre!E70+[6]Octubre!E71+[6]Noviembre!E71+[6]Diciembre!E71</f>
        <v>11045</v>
      </c>
      <c r="F70" s="160">
        <f>+[6]Enero!F70+[6]Febrero!F70+[6]Marzo!F70+[6]Abril!F70+[6]Mayo!F71+[6]Junio!F70+[6]Julio!F71+[6]Agosto!F71+[6]Septiembre!F70+[6]Octubre!F71+[6]Noviembre!F71+[6]Diciembre!F71</f>
        <v>10560</v>
      </c>
      <c r="G70" s="160">
        <f>+[6]Enero!G70+[6]Febrero!G70+[6]Marzo!G70+[6]Abril!G70+[6]Mayo!G71+[6]Junio!G70+[6]Julio!G71+[6]Agosto!G71+[6]Septiembre!G70+[6]Octubre!G71+[6]Noviembre!G71+[6]Diciembre!G71</f>
        <v>9832</v>
      </c>
      <c r="H70" s="160">
        <f>+[6]Enero!H70+[6]Febrero!H70+[6]Marzo!H70+[6]Abril!H70+[6]Mayo!H71+[6]Junio!H70+[6]Julio!H71+[6]Agosto!H71+[6]Septiembre!H70+[6]Octubre!H71+[6]Noviembre!H71+[6]Diciembre!H71</f>
        <v>10255</v>
      </c>
      <c r="I70" s="160">
        <f>+[6]Enero!I70+[6]Febrero!I70+[6]Marzo!I70+[6]Abril!I70+[6]Mayo!I71+[6]Junio!I70+[6]Julio!I71+[6]Agosto!I71+[6]Septiembre!I70+[6]Octubre!I71+[6]Noviembre!I71+[6]Diciembre!I71</f>
        <v>2220</v>
      </c>
      <c r="J70" s="160">
        <f t="shared" si="2"/>
        <v>95162</v>
      </c>
    </row>
    <row r="71" spans="1:10" ht="20.100000000000001" customHeight="1" x14ac:dyDescent="0.2">
      <c r="A71" s="161" t="s">
        <v>148</v>
      </c>
      <c r="B71" s="160">
        <f>+[6]Enero!B71+[6]Febrero!B71+[6]Marzo!B71+[6]Abril!B71+[6]Mayo!B72+[6]Junio!B71+[6]Julio!B72+[6]Agosto!B72+[6]Septiembre!B71+[6]Octubre!B72+[6]Noviembre!B72+[6]Diciembre!B72</f>
        <v>5</v>
      </c>
      <c r="C71" s="160">
        <f>+[6]Enero!C71+[6]Febrero!C71+[6]Marzo!C71+[6]Abril!C71+[6]Mayo!C72+[6]Junio!C71+[6]Julio!C72+[6]Agosto!C72+[6]Septiembre!C71+[6]Octubre!C72+[6]Noviembre!C72+[6]Diciembre!C72</f>
        <v>0</v>
      </c>
      <c r="D71" s="160">
        <f>+[6]Enero!D71+[6]Febrero!D71+[6]Marzo!D71+[6]Abril!D71+[6]Mayo!D72+[6]Junio!D71+[6]Julio!D72+[6]Agosto!D72+[6]Septiembre!D71+[6]Octubre!D72+[6]Noviembre!D72+[6]Diciembre!D72</f>
        <v>0</v>
      </c>
      <c r="E71" s="160">
        <f>+[6]Enero!E71+[6]Febrero!E71+[6]Marzo!E71+[6]Abril!E71+[6]Mayo!E72+[6]Junio!E71+[6]Julio!E72+[6]Agosto!E72+[6]Septiembre!E71+[6]Octubre!E72+[6]Noviembre!E72+[6]Diciembre!E72</f>
        <v>7567</v>
      </c>
      <c r="F71" s="160">
        <f>+[6]Enero!F71+[6]Febrero!F71+[6]Marzo!F71+[6]Abril!F71+[6]Mayo!F72+[6]Junio!F71+[6]Julio!F72+[6]Agosto!F72+[6]Septiembre!F71+[6]Octubre!F72+[6]Noviembre!F72+[6]Diciembre!F72</f>
        <v>0</v>
      </c>
      <c r="G71" s="160">
        <f>+[6]Enero!G71+[6]Febrero!G71+[6]Marzo!G71+[6]Abril!G71+[6]Mayo!G72+[6]Junio!G71+[6]Julio!G72+[6]Agosto!G72+[6]Septiembre!G71+[6]Octubre!G72+[6]Noviembre!G72+[6]Diciembre!G72</f>
        <v>6</v>
      </c>
      <c r="H71" s="160">
        <f>+[6]Enero!H71+[6]Febrero!H71+[6]Marzo!H71+[6]Abril!H71+[6]Mayo!H72+[6]Junio!H71+[6]Julio!H72+[6]Agosto!H72+[6]Septiembre!H71+[6]Octubre!H72+[6]Noviembre!H72+[6]Diciembre!H72</f>
        <v>51</v>
      </c>
      <c r="I71" s="160">
        <f>+[6]Enero!I71+[6]Febrero!I71+[6]Marzo!I71+[6]Abril!I71+[6]Mayo!I72+[6]Junio!I71+[6]Julio!I72+[6]Agosto!I72+[6]Septiembre!I71+[6]Octubre!I72+[6]Noviembre!I72+[6]Diciembre!I72</f>
        <v>0</v>
      </c>
      <c r="J71" s="160">
        <f t="shared" si="2"/>
        <v>7629</v>
      </c>
    </row>
    <row r="72" spans="1:10" ht="20.100000000000001" customHeight="1" x14ac:dyDescent="0.2">
      <c r="A72" s="161" t="s">
        <v>149</v>
      </c>
      <c r="B72" s="160">
        <f>+[6]Enero!B72+[6]Febrero!B72+[6]Marzo!B72+[6]Abril!B72+[6]Mayo!B73+[6]Junio!B72+[6]Julio!B73+[6]Agosto!B73+[6]Septiembre!B72+[6]Octubre!B73+[6]Noviembre!B73+[6]Diciembre!B73</f>
        <v>22760</v>
      </c>
      <c r="C72" s="160">
        <f>+[6]Enero!C72+[6]Febrero!C72+[6]Marzo!C72+[6]Abril!C72+[6]Mayo!C73+[6]Junio!C72+[6]Julio!C73+[6]Agosto!C73+[6]Septiembre!C72+[6]Octubre!C73+[6]Noviembre!C73+[6]Diciembre!C73</f>
        <v>29733</v>
      </c>
      <c r="D72" s="160">
        <f>+[6]Enero!D72+[6]Febrero!D72+[6]Marzo!D72+[6]Abril!D72+[6]Mayo!D73+[6]Junio!D72+[6]Julio!D73+[6]Agosto!D73+[6]Septiembre!D72+[6]Octubre!D73+[6]Noviembre!D73+[6]Diciembre!D73</f>
        <v>3763</v>
      </c>
      <c r="E72" s="160">
        <f>+[6]Enero!E72+[6]Febrero!E72+[6]Marzo!E72+[6]Abril!E72+[6]Mayo!E73+[6]Junio!E72+[6]Julio!E73+[6]Agosto!E73+[6]Septiembre!E72+[6]Octubre!E73+[6]Noviembre!E73+[6]Diciembre!E73</f>
        <v>8049</v>
      </c>
      <c r="F72" s="160">
        <f>+[6]Enero!F72+[6]Febrero!F72+[6]Marzo!F72+[6]Abril!F72+[6]Mayo!F73+[6]Junio!F72+[6]Julio!F73+[6]Agosto!F73+[6]Septiembre!F72+[6]Octubre!F73+[6]Noviembre!F73+[6]Diciembre!F73</f>
        <v>20124</v>
      </c>
      <c r="G72" s="160">
        <f>+[6]Enero!G72+[6]Febrero!G72+[6]Marzo!G72+[6]Abril!G72+[6]Mayo!G73+[6]Junio!G72+[6]Julio!G73+[6]Agosto!G73+[6]Septiembre!G72+[6]Octubre!G73+[6]Noviembre!G73+[6]Diciembre!G73</f>
        <v>10698</v>
      </c>
      <c r="H72" s="160">
        <f>+[6]Enero!H72+[6]Febrero!H72+[6]Marzo!H72+[6]Abril!H72+[6]Mayo!H73+[6]Junio!H72+[6]Julio!H73+[6]Agosto!H73+[6]Septiembre!H72+[6]Octubre!H73+[6]Noviembre!H73+[6]Diciembre!H73</f>
        <v>14554</v>
      </c>
      <c r="I72" s="160">
        <f>+[6]Enero!I72+[6]Febrero!I72+[6]Marzo!I72+[6]Abril!I72+[6]Mayo!I73+[6]Junio!I72+[6]Julio!I73+[6]Agosto!I73+[6]Septiembre!I72+[6]Octubre!I73+[6]Noviembre!I73+[6]Diciembre!I73</f>
        <v>15699</v>
      </c>
      <c r="J72" s="160">
        <f t="shared" si="2"/>
        <v>125380</v>
      </c>
    </row>
    <row r="73" spans="1:10" ht="20.100000000000001" customHeight="1" x14ac:dyDescent="0.2">
      <c r="A73" s="161" t="s">
        <v>150</v>
      </c>
      <c r="B73" s="160">
        <f>+[6]Enero!B73+[6]Febrero!B73+[6]Marzo!B73+[6]Abril!B73+[6]Mayo!B74+[6]Junio!B73+[6]Julio!B74+[6]Agosto!B74+[6]Septiembre!B73+[6]Octubre!B74+[6]Noviembre!B74+[6]Diciembre!B74</f>
        <v>19736</v>
      </c>
      <c r="C73" s="160">
        <f>+[6]Enero!C73+[6]Febrero!C73+[6]Marzo!C73+[6]Abril!C73+[6]Mayo!C74+[6]Junio!C73+[6]Julio!C74+[6]Agosto!C74+[6]Septiembre!C73+[6]Octubre!C74+[6]Noviembre!C74+[6]Diciembre!C74</f>
        <v>1226</v>
      </c>
      <c r="D73" s="160">
        <f>+[6]Enero!D73+[6]Febrero!D73+[6]Marzo!D73+[6]Abril!D73+[6]Mayo!D74+[6]Junio!D73+[6]Julio!D74+[6]Agosto!D74+[6]Septiembre!D73+[6]Octubre!D74+[6]Noviembre!D74+[6]Diciembre!D74</f>
        <v>9969</v>
      </c>
      <c r="E73" s="160">
        <f>+[6]Enero!E73+[6]Febrero!E73+[6]Marzo!E73+[6]Abril!E73+[6]Mayo!E74+[6]Junio!E73+[6]Julio!E74+[6]Agosto!E74+[6]Septiembre!E73+[6]Octubre!E74+[6]Noviembre!E74+[6]Diciembre!E74</f>
        <v>15023</v>
      </c>
      <c r="F73" s="160">
        <f>+[6]Enero!F73+[6]Febrero!F73+[6]Marzo!F73+[6]Abril!F73+[6]Mayo!F74+[6]Junio!F73+[6]Julio!F74+[6]Agosto!F74+[6]Septiembre!F73+[6]Octubre!F74+[6]Noviembre!F74+[6]Diciembre!F74</f>
        <v>3273</v>
      </c>
      <c r="G73" s="160">
        <f>+[6]Enero!G73+[6]Febrero!G73+[6]Marzo!G73+[6]Abril!G73+[6]Mayo!G74+[6]Junio!G73+[6]Julio!G74+[6]Agosto!G74+[6]Septiembre!G73+[6]Octubre!G74+[6]Noviembre!G74+[6]Diciembre!G74</f>
        <v>6016</v>
      </c>
      <c r="H73" s="160">
        <f>+[6]Enero!H73+[6]Febrero!H73+[6]Marzo!H73+[6]Abril!H73+[6]Mayo!H74+[6]Junio!H73+[6]Julio!H74+[6]Agosto!H74+[6]Septiembre!H73+[6]Octubre!H74+[6]Noviembre!H74+[6]Diciembre!H74</f>
        <v>6176</v>
      </c>
      <c r="I73" s="160">
        <f>+[6]Enero!I73+[6]Febrero!I73+[6]Marzo!I73+[6]Abril!I73+[6]Mayo!I74+[6]Junio!I73+[6]Julio!I74+[6]Agosto!I74+[6]Septiembre!I73+[6]Octubre!I74+[6]Noviembre!I74+[6]Diciembre!I74</f>
        <v>656</v>
      </c>
      <c r="J73" s="160">
        <f t="shared" si="2"/>
        <v>62075</v>
      </c>
    </row>
    <row r="74" spans="1:10" ht="20.100000000000001" customHeight="1" x14ac:dyDescent="0.2">
      <c r="A74" s="161" t="s">
        <v>151</v>
      </c>
      <c r="B74" s="160">
        <f>+[6]Enero!B74+[6]Febrero!B74+[6]Marzo!B74+[6]Abril!B74+[6]Mayo!B75+[6]Junio!B74+[6]Julio!B75+[6]Agosto!B75+[6]Septiembre!B74+[6]Octubre!B75+[6]Noviembre!B75+[6]Diciembre!B75</f>
        <v>1347</v>
      </c>
      <c r="C74" s="160">
        <f>+[6]Enero!C74+[6]Febrero!C74+[6]Marzo!C74+[6]Abril!C74+[6]Mayo!C75+[6]Junio!C74+[6]Julio!C75+[6]Agosto!C75+[6]Septiembre!C74+[6]Octubre!C75+[6]Noviembre!C75+[6]Diciembre!C75</f>
        <v>61</v>
      </c>
      <c r="D74" s="160">
        <f>+[6]Enero!D74+[6]Febrero!D74+[6]Marzo!D74+[6]Abril!D74+[6]Mayo!D75+[6]Junio!D74+[6]Julio!D75+[6]Agosto!D75+[6]Septiembre!D74+[6]Octubre!D75+[6]Noviembre!D75+[6]Diciembre!D75</f>
        <v>2069</v>
      </c>
      <c r="E74" s="160">
        <f>+[6]Enero!E74+[6]Febrero!E74+[6]Marzo!E74+[6]Abril!E74+[6]Mayo!E75+[6]Junio!E74+[6]Julio!E75+[6]Agosto!E75+[6]Septiembre!E74+[6]Octubre!E75+[6]Noviembre!E75+[6]Diciembre!E75</f>
        <v>5738</v>
      </c>
      <c r="F74" s="160">
        <f>+[6]Enero!F74+[6]Febrero!F74+[6]Marzo!F74+[6]Abril!F74+[6]Mayo!F75+[6]Junio!F74+[6]Julio!F75+[6]Agosto!F75+[6]Septiembre!F74+[6]Octubre!F75+[6]Noviembre!F75+[6]Diciembre!F75</f>
        <v>12650</v>
      </c>
      <c r="G74" s="160">
        <f>+[6]Enero!G74+[6]Febrero!G74+[6]Marzo!G74+[6]Abril!G74+[6]Mayo!G75+[6]Junio!G74+[6]Julio!G75+[6]Agosto!G75+[6]Septiembre!G74+[6]Octubre!G75+[6]Noviembre!G75+[6]Diciembre!G75</f>
        <v>4032</v>
      </c>
      <c r="H74" s="160">
        <f>+[6]Enero!H74+[6]Febrero!H74+[6]Marzo!H74+[6]Abril!H74+[6]Mayo!H75+[6]Junio!H74+[6]Julio!H75+[6]Agosto!H75+[6]Septiembre!H74+[6]Octubre!H75+[6]Noviembre!H75+[6]Diciembre!H75</f>
        <v>18218</v>
      </c>
      <c r="I74" s="160">
        <f>+[6]Enero!I74+[6]Febrero!I74+[6]Marzo!I74+[6]Abril!I74+[6]Mayo!I75+[6]Junio!I74+[6]Julio!I75+[6]Agosto!I75+[6]Septiembre!I74+[6]Octubre!I75+[6]Noviembre!I75+[6]Diciembre!I75</f>
        <v>204</v>
      </c>
      <c r="J74" s="160">
        <f t="shared" si="2"/>
        <v>44319</v>
      </c>
    </row>
    <row r="75" spans="1:10" ht="20.100000000000001" customHeight="1" x14ac:dyDescent="0.2">
      <c r="A75" s="161" t="s">
        <v>152</v>
      </c>
      <c r="B75" s="160">
        <f>+[6]Enero!B75+[6]Febrero!B75+[6]Marzo!B75+[6]Abril!B75+[6]Mayo!B76+[6]Junio!B75+[6]Julio!B76+[6]Agosto!B76+[6]Septiembre!B75+[6]Octubre!B76+[6]Noviembre!B76+[6]Diciembre!B76</f>
        <v>2313</v>
      </c>
      <c r="C75" s="160">
        <f>+[6]Enero!C75+[6]Febrero!C75+[6]Marzo!C75+[6]Abril!C75+[6]Mayo!C76+[6]Junio!C75+[6]Julio!C76+[6]Agosto!C76+[6]Septiembre!C75+[6]Octubre!C76+[6]Noviembre!C76+[6]Diciembre!C76</f>
        <v>847</v>
      </c>
      <c r="D75" s="160">
        <f>+[6]Enero!D75+[6]Febrero!D75+[6]Marzo!D75+[6]Abril!D75+[6]Mayo!D76+[6]Junio!D75+[6]Julio!D76+[6]Agosto!D76+[6]Septiembre!D75+[6]Octubre!D76+[6]Noviembre!D76+[6]Diciembre!D76</f>
        <v>2059</v>
      </c>
      <c r="E75" s="160">
        <f>+[6]Enero!E75+[6]Febrero!E75+[6]Marzo!E75+[6]Abril!E75+[6]Mayo!E76+[6]Junio!E75+[6]Julio!E76+[6]Agosto!E76+[6]Septiembre!E75+[6]Octubre!E76+[6]Noviembre!E76+[6]Diciembre!E76</f>
        <v>2199</v>
      </c>
      <c r="F75" s="160">
        <f>+[6]Enero!F75+[6]Febrero!F75+[6]Marzo!F75+[6]Abril!F75+[6]Mayo!F76+[6]Junio!F75+[6]Julio!F76+[6]Agosto!F76+[6]Septiembre!F75+[6]Octubre!F76+[6]Noviembre!F76+[6]Diciembre!F76</f>
        <v>3973</v>
      </c>
      <c r="G75" s="160">
        <f>+[6]Enero!G75+[6]Febrero!G75+[6]Marzo!G75+[6]Abril!G75+[6]Mayo!G76+[6]Junio!G75+[6]Julio!G76+[6]Agosto!G76+[6]Septiembre!G75+[6]Octubre!G76+[6]Noviembre!G76+[6]Diciembre!G76</f>
        <v>820</v>
      </c>
      <c r="H75" s="160">
        <f>+[6]Enero!H75+[6]Febrero!H75+[6]Marzo!H75+[6]Abril!H75+[6]Mayo!H76+[6]Junio!H75+[6]Julio!H76+[6]Agosto!H76+[6]Septiembre!H75+[6]Octubre!H76+[6]Noviembre!H76+[6]Diciembre!H76</f>
        <v>924</v>
      </c>
      <c r="I75" s="160">
        <f>+[6]Enero!I75+[6]Febrero!I75+[6]Marzo!I75+[6]Abril!I75+[6]Mayo!I76+[6]Junio!I75+[6]Julio!I76+[6]Agosto!I76+[6]Septiembre!I75+[6]Octubre!I76+[6]Noviembre!I76+[6]Diciembre!I76</f>
        <v>585</v>
      </c>
      <c r="J75" s="160">
        <f t="shared" si="2"/>
        <v>13720</v>
      </c>
    </row>
    <row r="76" spans="1:10" ht="20.100000000000001" customHeight="1" x14ac:dyDescent="0.2">
      <c r="A76" s="161" t="s">
        <v>153</v>
      </c>
      <c r="B76" s="160">
        <f>+[6]Enero!B76+[6]Febrero!B76+[6]Marzo!B76+[6]Abril!B76+[6]Mayo!B77+[6]Junio!B76+[6]Julio!B77+[6]Agosto!B77+[6]Septiembre!B76+[6]Octubre!B77+[6]Noviembre!B77+[6]Diciembre!B77</f>
        <v>218</v>
      </c>
      <c r="C76" s="160">
        <f>+[6]Enero!C76+[6]Febrero!C76+[6]Marzo!C76+[6]Abril!C76+[6]Mayo!C77+[6]Junio!C76+[6]Julio!C77+[6]Agosto!C77+[6]Septiembre!C76+[6]Octubre!C77+[6]Noviembre!C77+[6]Diciembre!C77</f>
        <v>94</v>
      </c>
      <c r="D76" s="160">
        <f>+[6]Enero!D76+[6]Febrero!D76+[6]Marzo!D76+[6]Abril!D76+[6]Mayo!D77+[6]Junio!D76+[6]Julio!D77+[6]Agosto!D77+[6]Septiembre!D76+[6]Octubre!D77+[6]Noviembre!D77+[6]Diciembre!D77</f>
        <v>1</v>
      </c>
      <c r="E76" s="160">
        <f>+[6]Enero!E76+[6]Febrero!E76+[6]Marzo!E76+[6]Abril!E76+[6]Mayo!E77+[6]Junio!E76+[6]Julio!E77+[6]Agosto!E77+[6]Septiembre!E76+[6]Octubre!E77+[6]Noviembre!E77+[6]Diciembre!E77</f>
        <v>7048</v>
      </c>
      <c r="F76" s="160">
        <f>+[6]Enero!F76+[6]Febrero!F76+[6]Marzo!F76+[6]Abril!F76+[6]Mayo!F77+[6]Junio!F76+[6]Julio!F77+[6]Agosto!F77+[6]Septiembre!F76+[6]Octubre!F77+[6]Noviembre!F77+[6]Diciembre!F77</f>
        <v>2465</v>
      </c>
      <c r="G76" s="160">
        <f>+[6]Enero!G76+[6]Febrero!G76+[6]Marzo!G76+[6]Abril!G76+[6]Mayo!G77+[6]Junio!G76+[6]Julio!G77+[6]Agosto!G77+[6]Septiembre!G76+[6]Octubre!G77+[6]Noviembre!G77+[6]Diciembre!G77</f>
        <v>268</v>
      </c>
      <c r="H76" s="160">
        <f>+[6]Enero!H76+[6]Febrero!H76+[6]Marzo!H76+[6]Abril!H76+[6]Mayo!H77+[6]Junio!H76+[6]Julio!H77+[6]Agosto!H77+[6]Septiembre!H76+[6]Octubre!H77+[6]Noviembre!H77+[6]Diciembre!H77</f>
        <v>32</v>
      </c>
      <c r="I76" s="160">
        <f>+[6]Enero!I76+[6]Febrero!I76+[6]Marzo!I76+[6]Abril!I76+[6]Mayo!I77+[6]Junio!I76+[6]Julio!I77+[6]Agosto!I77+[6]Septiembre!I76+[6]Octubre!I77+[6]Noviembre!I77+[6]Diciembre!I77</f>
        <v>271</v>
      </c>
      <c r="J76" s="160">
        <f t="shared" si="2"/>
        <v>10397</v>
      </c>
    </row>
    <row r="77" spans="1:10" ht="20.100000000000001" customHeight="1" x14ac:dyDescent="0.2">
      <c r="A77" s="161" t="s">
        <v>154</v>
      </c>
      <c r="B77" s="160">
        <f>+[6]Enero!B77+[6]Febrero!B77+[6]Marzo!B77+[6]Abril!B77+[6]Mayo!B78+[6]Junio!B77+[6]Julio!B78+[6]Agosto!B78+[6]Septiembre!B77+[6]Octubre!B78+[6]Noviembre!B78+[6]Diciembre!B78</f>
        <v>770</v>
      </c>
      <c r="C77" s="160">
        <f>+[6]Enero!C77+[6]Febrero!C77+[6]Marzo!C77+[6]Abril!C77+[6]Mayo!C78+[6]Junio!C77+[6]Julio!C78+[6]Agosto!C78+[6]Septiembre!C77+[6]Octubre!C78+[6]Noviembre!C78+[6]Diciembre!C78</f>
        <v>0</v>
      </c>
      <c r="D77" s="160">
        <f>+[6]Enero!D77+[6]Febrero!D77+[6]Marzo!D77+[6]Abril!D77+[6]Mayo!D78+[6]Junio!D77+[6]Julio!D78+[6]Agosto!D78+[6]Septiembre!D77+[6]Octubre!D78+[6]Noviembre!D78+[6]Diciembre!D78</f>
        <v>113</v>
      </c>
      <c r="E77" s="160">
        <f>+[6]Enero!E77+[6]Febrero!E77+[6]Marzo!E77+[6]Abril!E77+[6]Mayo!E78+[6]Junio!E77+[6]Julio!E78+[6]Agosto!E78+[6]Septiembre!E77+[6]Octubre!E78+[6]Noviembre!E78+[6]Diciembre!E78</f>
        <v>57054</v>
      </c>
      <c r="F77" s="160">
        <f>+[6]Enero!F77+[6]Febrero!F77+[6]Marzo!F77+[6]Abril!F77+[6]Mayo!F78+[6]Junio!F77+[6]Julio!F78+[6]Agosto!F78+[6]Septiembre!F77+[6]Octubre!F78+[6]Noviembre!F78+[6]Diciembre!F78</f>
        <v>368</v>
      </c>
      <c r="G77" s="160">
        <f>+[6]Enero!G77+[6]Febrero!G77+[6]Marzo!G77+[6]Abril!G77+[6]Mayo!G78+[6]Junio!G77+[6]Julio!G78+[6]Agosto!G78+[6]Septiembre!G77+[6]Octubre!G78+[6]Noviembre!G78+[6]Diciembre!G78</f>
        <v>7387</v>
      </c>
      <c r="H77" s="160">
        <f>+[6]Enero!H77+[6]Febrero!H77+[6]Marzo!H77+[6]Abril!H77+[6]Mayo!H78+[6]Junio!H77+[6]Julio!H78+[6]Agosto!H78+[6]Septiembre!H77+[6]Octubre!H78+[6]Noviembre!H78+[6]Diciembre!H78</f>
        <v>1993</v>
      </c>
      <c r="I77" s="160">
        <f>+[6]Enero!I77+[6]Febrero!I77+[6]Marzo!I77+[6]Abril!I77+[6]Mayo!I78+[6]Junio!I77+[6]Julio!I78+[6]Agosto!I78+[6]Septiembre!I77+[6]Octubre!I78+[6]Noviembre!I78+[6]Diciembre!I78</f>
        <v>6144</v>
      </c>
      <c r="J77" s="160">
        <f t="shared" si="2"/>
        <v>73829</v>
      </c>
    </row>
    <row r="78" spans="1:10" ht="20.100000000000001" customHeight="1" x14ac:dyDescent="0.2">
      <c r="A78" s="161" t="s">
        <v>155</v>
      </c>
      <c r="B78" s="160">
        <f>+[6]Enero!B78+[6]Febrero!B78+[6]Marzo!B78+[6]Abril!B78+[6]Mayo!B79+[6]Junio!B78+[6]Julio!B79+[6]Agosto!B79+[6]Septiembre!B78+[6]Octubre!B79+[6]Noviembre!B79+[6]Diciembre!B79</f>
        <v>7488</v>
      </c>
      <c r="C78" s="160">
        <f>+[6]Enero!C78+[6]Febrero!C78+[6]Marzo!C78+[6]Abril!C78+[6]Mayo!C79+[6]Junio!C78+[6]Julio!C79+[6]Agosto!C79+[6]Septiembre!C78+[6]Octubre!C79+[6]Noviembre!C79+[6]Diciembre!C79</f>
        <v>373</v>
      </c>
      <c r="D78" s="160">
        <f>+[6]Enero!D78+[6]Febrero!D78+[6]Marzo!D78+[6]Abril!D78+[6]Mayo!D79+[6]Junio!D78+[6]Julio!D79+[6]Agosto!D79+[6]Septiembre!D78+[6]Octubre!D79+[6]Noviembre!D79+[6]Diciembre!D79</f>
        <v>317</v>
      </c>
      <c r="E78" s="160">
        <f>+[6]Enero!E78+[6]Febrero!E78+[6]Marzo!E78+[6]Abril!E78+[6]Mayo!E79+[6]Junio!E78+[6]Julio!E79+[6]Agosto!E79+[6]Septiembre!E78+[6]Octubre!E79+[6]Noviembre!E79+[6]Diciembre!E79</f>
        <v>2453</v>
      </c>
      <c r="F78" s="160">
        <f>+[6]Enero!F78+[6]Febrero!F78+[6]Marzo!F78+[6]Abril!F78+[6]Mayo!F79+[6]Junio!F78+[6]Julio!F79+[6]Agosto!F79+[6]Septiembre!F78+[6]Octubre!F79+[6]Noviembre!F79+[6]Diciembre!F79</f>
        <v>7386</v>
      </c>
      <c r="G78" s="160">
        <f>+[6]Enero!G78+[6]Febrero!G78+[6]Marzo!G78+[6]Abril!G78+[6]Mayo!G79+[6]Junio!G78+[6]Julio!G79+[6]Agosto!G79+[6]Septiembre!G78+[6]Octubre!G79+[6]Noviembre!G79+[6]Diciembre!G79</f>
        <v>1381</v>
      </c>
      <c r="H78" s="160">
        <f>+[6]Enero!H78+[6]Febrero!H78+[6]Marzo!H78+[6]Abril!H78+[6]Mayo!H79+[6]Junio!H78+[6]Julio!H79+[6]Agosto!H79+[6]Septiembre!H78+[6]Octubre!H79+[6]Noviembre!H79+[6]Diciembre!H79</f>
        <v>823</v>
      </c>
      <c r="I78" s="160">
        <f>+[6]Enero!I78+[6]Febrero!I78+[6]Marzo!I78+[6]Abril!I78+[6]Mayo!I79+[6]Junio!I78+[6]Julio!I79+[6]Agosto!I79+[6]Septiembre!I78+[6]Octubre!I79+[6]Noviembre!I79+[6]Diciembre!I79</f>
        <v>467</v>
      </c>
      <c r="J78" s="160">
        <f t="shared" si="2"/>
        <v>20688</v>
      </c>
    </row>
    <row r="79" spans="1:10" ht="20.100000000000001" customHeight="1" x14ac:dyDescent="0.2">
      <c r="A79" s="161" t="s">
        <v>156</v>
      </c>
      <c r="B79" s="160">
        <f>+[6]Enero!B79+[6]Febrero!B79+[6]Marzo!B79+[6]Abril!B79+[6]Mayo!B80+[6]Junio!B79+[6]Julio!B80+[6]Agosto!B80+[6]Septiembre!B79+[6]Octubre!B80+[6]Noviembre!B80+[6]Diciembre!B80</f>
        <v>20000</v>
      </c>
      <c r="C79" s="160">
        <f>+[6]Enero!C79+[6]Febrero!C79+[6]Marzo!C79+[6]Abril!C79+[6]Mayo!C80+[6]Junio!C79+[6]Julio!C80+[6]Agosto!C80+[6]Septiembre!C79+[6]Octubre!C80+[6]Noviembre!C80+[6]Diciembre!C80</f>
        <v>0</v>
      </c>
      <c r="D79" s="160">
        <f>+[6]Enero!D79+[6]Febrero!D79+[6]Marzo!D79+[6]Abril!D79+[6]Mayo!D80+[6]Junio!D79+[6]Julio!D80+[6]Agosto!D80+[6]Septiembre!D79+[6]Octubre!D80+[6]Noviembre!D80+[6]Diciembre!D80</f>
        <v>4000</v>
      </c>
      <c r="E79" s="160">
        <f>+[6]Enero!E79+[6]Febrero!E79+[6]Marzo!E79+[6]Abril!E79+[6]Mayo!E80+[6]Junio!E79+[6]Julio!E80+[6]Agosto!E80+[6]Septiembre!E79+[6]Octubre!E80+[6]Noviembre!E80+[6]Diciembre!E80</f>
        <v>0</v>
      </c>
      <c r="F79" s="160">
        <f>+[6]Enero!F79+[6]Febrero!F79+[6]Marzo!F79+[6]Abril!F79+[6]Mayo!F80+[6]Junio!F79+[6]Julio!F80+[6]Agosto!F80+[6]Septiembre!F79+[6]Octubre!F80+[6]Noviembre!F80+[6]Diciembre!F80</f>
        <v>6985</v>
      </c>
      <c r="G79" s="160">
        <f>+[6]Enero!G79+[6]Febrero!G79+[6]Marzo!G79+[6]Abril!G79+[6]Mayo!G80+[6]Junio!G79+[6]Julio!G80+[6]Agosto!G80+[6]Septiembre!G79+[6]Octubre!G80+[6]Noviembre!G80+[6]Diciembre!G80</f>
        <v>22538</v>
      </c>
      <c r="H79" s="160">
        <f>+[6]Enero!H79+[6]Febrero!H79+[6]Marzo!H79+[6]Abril!H79+[6]Mayo!H80+[6]Junio!H79+[6]Julio!H80+[6]Agosto!H80+[6]Septiembre!H79+[6]Octubre!H80+[6]Noviembre!H80+[6]Diciembre!H80</f>
        <v>48075</v>
      </c>
      <c r="I79" s="160">
        <f>+[6]Enero!I79+[6]Febrero!I79+[6]Marzo!I79+[6]Abril!I79+[6]Mayo!I80+[6]Junio!I79+[6]Julio!I80+[6]Agosto!I80+[6]Septiembre!I79+[6]Octubre!I80+[6]Noviembre!I80+[6]Diciembre!I80</f>
        <v>0</v>
      </c>
      <c r="J79" s="160">
        <f>SUM(B79:I79)</f>
        <v>101598</v>
      </c>
    </row>
    <row r="80" spans="1:10" ht="20.100000000000001" customHeight="1" x14ac:dyDescent="0.2">
      <c r="A80" s="161" t="s">
        <v>157</v>
      </c>
      <c r="B80" s="160">
        <f>+[6]Enero!B80+[6]Febrero!B80+[6]Marzo!B80+[6]Abril!B80+[6]Mayo!B81+[6]Junio!B80+[6]Julio!B81+[6]Agosto!B81+[6]Septiembre!B80+[6]Octubre!B81+[6]Noviembre!B81+[6]Diciembre!B81</f>
        <v>16</v>
      </c>
      <c r="C80" s="160">
        <f>+[6]Enero!C80+[6]Febrero!C80+[6]Marzo!C80+[6]Abril!C80+[6]Mayo!C81+[6]Junio!C80+[6]Julio!C81+[6]Agosto!C81+[6]Septiembre!C80+[6]Octubre!C81+[6]Noviembre!C81+[6]Diciembre!C81</f>
        <v>43</v>
      </c>
      <c r="D80" s="160">
        <f>+[6]Enero!D80+[6]Febrero!D80+[6]Marzo!D80+[6]Abril!D80+[6]Mayo!D81+[6]Junio!D80+[6]Julio!D81+[6]Agosto!D81+[6]Septiembre!D80+[6]Octubre!D81+[6]Noviembre!D81+[6]Diciembre!D81</f>
        <v>54</v>
      </c>
      <c r="E80" s="160">
        <f>+[6]Enero!E80+[6]Febrero!E80+[6]Marzo!E80+[6]Abril!E80+[6]Mayo!E81+[6]Junio!E80+[6]Julio!E81+[6]Agosto!E81+[6]Septiembre!E80+[6]Octubre!E81+[6]Noviembre!E81+[6]Diciembre!E81</f>
        <v>7658</v>
      </c>
      <c r="F80" s="160">
        <f>+[6]Enero!F80+[6]Febrero!F80+[6]Marzo!F80+[6]Abril!F80+[6]Mayo!F81+[6]Junio!F80+[6]Julio!F81+[6]Agosto!F81+[6]Septiembre!F80+[6]Octubre!F81+[6]Noviembre!F81+[6]Diciembre!F81</f>
        <v>2610</v>
      </c>
      <c r="G80" s="160">
        <f>+[6]Enero!G80+[6]Febrero!G80+[6]Marzo!G80+[6]Abril!G80+[6]Mayo!G81+[6]Junio!G80+[6]Julio!G81+[6]Agosto!G81+[6]Septiembre!G80+[6]Octubre!G81+[6]Noviembre!G81+[6]Diciembre!G81</f>
        <v>1922</v>
      </c>
      <c r="H80" s="160">
        <f>+[6]Enero!H80+[6]Febrero!H80+[6]Marzo!H80+[6]Abril!H80+[6]Mayo!H81+[6]Junio!H80+[6]Julio!H81+[6]Agosto!H81+[6]Septiembre!H80+[6]Octubre!H81+[6]Noviembre!H81+[6]Diciembre!H81</f>
        <v>97</v>
      </c>
      <c r="I80" s="160">
        <f>+[6]Enero!I80+[6]Febrero!I80+[6]Marzo!I80+[6]Abril!I80+[6]Mayo!I81+[6]Junio!I80+[6]Julio!I81+[6]Agosto!I81+[6]Septiembre!I80+[6]Octubre!I81+[6]Noviembre!I81+[6]Diciembre!I81</f>
        <v>124</v>
      </c>
      <c r="J80" s="160">
        <f t="shared" si="2"/>
        <v>12524</v>
      </c>
    </row>
    <row r="81" spans="1:10" ht="20.100000000000001" customHeight="1" x14ac:dyDescent="0.2">
      <c r="A81" s="161" t="s">
        <v>158</v>
      </c>
      <c r="B81" s="160">
        <f>+[6]Enero!B81+[6]Febrero!B81+[6]Marzo!B81+[6]Abril!B81+[6]Mayo!B82+[6]Junio!B81+[6]Julio!B82+[6]Agosto!B82+[6]Septiembre!B81+[6]Octubre!B82+[6]Noviembre!B82+[6]Diciembre!B82</f>
        <v>222052</v>
      </c>
      <c r="C81" s="160">
        <f>+[6]Enero!C81+[6]Febrero!C81+[6]Marzo!C81+[6]Abril!C81+[6]Mayo!C82+[6]Junio!C81+[6]Julio!C82+[6]Agosto!C82+[6]Septiembre!C81+[6]Octubre!C82+[6]Noviembre!C82+[6]Diciembre!C82</f>
        <v>6827</v>
      </c>
      <c r="D81" s="160">
        <f>+[6]Enero!D81+[6]Febrero!D81+[6]Marzo!D81+[6]Abril!D81+[6]Mayo!D82+[6]Junio!D81+[6]Julio!D82+[6]Agosto!D82+[6]Septiembre!D81+[6]Octubre!D82+[6]Noviembre!D82+[6]Diciembre!D82</f>
        <v>17465</v>
      </c>
      <c r="E81" s="160">
        <f>+[6]Enero!E81+[6]Febrero!E81+[6]Marzo!E81+[6]Abril!E81+[6]Mayo!E82+[6]Junio!E81+[6]Julio!E82+[6]Agosto!E82+[6]Septiembre!E81+[6]Octubre!E82+[6]Noviembre!E82+[6]Diciembre!E82</f>
        <v>19330</v>
      </c>
      <c r="F81" s="160">
        <f>+[6]Enero!F81+[6]Febrero!F81+[6]Marzo!F81+[6]Abril!F81+[6]Mayo!F82+[6]Junio!F81+[6]Julio!F82+[6]Agosto!F82+[6]Septiembre!F81+[6]Octubre!F82+[6]Noviembre!F82+[6]Diciembre!F82</f>
        <v>17057</v>
      </c>
      <c r="G81" s="160">
        <f>+[6]Enero!G81+[6]Febrero!G81+[6]Marzo!G81+[6]Abril!G81+[6]Mayo!G82+[6]Junio!G81+[6]Julio!G82+[6]Agosto!G82+[6]Septiembre!G81+[6]Octubre!G82+[6]Noviembre!G82+[6]Diciembre!G82</f>
        <v>42206</v>
      </c>
      <c r="H81" s="160">
        <f>+[6]Enero!H81+[6]Febrero!H81+[6]Marzo!H81+[6]Abril!H81+[6]Mayo!H82+[6]Junio!H81+[6]Julio!H82+[6]Agosto!H82+[6]Septiembre!H81+[6]Octubre!H82+[6]Noviembre!H82+[6]Diciembre!H82</f>
        <v>12241</v>
      </c>
      <c r="I81" s="160">
        <f>+[6]Enero!I81+[6]Febrero!I81+[6]Marzo!I81+[6]Abril!I81+[6]Mayo!I82+[6]Junio!I81+[6]Julio!I82+[6]Agosto!I82+[6]Septiembre!I81+[6]Octubre!I82+[6]Noviembre!I82+[6]Diciembre!I82</f>
        <v>3902</v>
      </c>
      <c r="J81" s="160">
        <f t="shared" si="2"/>
        <v>341080</v>
      </c>
    </row>
    <row r="82" spans="1:10" ht="20.100000000000001" customHeight="1" x14ac:dyDescent="0.2">
      <c r="A82" s="161" t="s">
        <v>159</v>
      </c>
      <c r="B82" s="160">
        <f>+[6]Enero!B82+[6]Febrero!B82+[6]Marzo!B82+[6]Abril!B82+[6]Mayo!B83+[6]Junio!B82+[6]Julio!B83+[6]Agosto!B83+[6]Septiembre!B82+[6]Octubre!B83+[6]Noviembre!B83+[6]Diciembre!B83</f>
        <v>4675</v>
      </c>
      <c r="C82" s="160">
        <f>+[6]Enero!C82+[6]Febrero!C82+[6]Marzo!C82+[6]Abril!C82+[6]Mayo!C83+[6]Junio!C82+[6]Julio!C83+[6]Agosto!C83+[6]Septiembre!C82+[6]Octubre!C83+[6]Noviembre!C83+[6]Diciembre!C83</f>
        <v>60677</v>
      </c>
      <c r="D82" s="160">
        <f>+[6]Enero!D82+[6]Febrero!D82+[6]Marzo!D82+[6]Abril!D82+[6]Mayo!D83+[6]Junio!D82+[6]Julio!D83+[6]Agosto!D83+[6]Septiembre!D82+[6]Octubre!D83+[6]Noviembre!D83+[6]Diciembre!D83</f>
        <v>856</v>
      </c>
      <c r="E82" s="160">
        <f>+[6]Enero!E82+[6]Febrero!E82+[6]Marzo!E82+[6]Abril!E82+[6]Mayo!E83+[6]Junio!E82+[6]Julio!E83+[6]Agosto!E83+[6]Septiembre!E82+[6]Octubre!E83+[6]Noviembre!E83+[6]Diciembre!E83</f>
        <v>1293</v>
      </c>
      <c r="F82" s="160">
        <f>+[6]Enero!F82+[6]Febrero!F82+[6]Marzo!F82+[6]Abril!F82+[6]Mayo!F83+[6]Junio!F82+[6]Julio!F83+[6]Agosto!F83+[6]Septiembre!F82+[6]Octubre!F83+[6]Noviembre!F83+[6]Diciembre!F83</f>
        <v>50921</v>
      </c>
      <c r="G82" s="160">
        <f>+[6]Enero!G82+[6]Febrero!G82+[6]Marzo!G82+[6]Abril!G82+[6]Mayo!G83+[6]Junio!G82+[6]Julio!G83+[6]Agosto!G83+[6]Septiembre!G82+[6]Octubre!G83+[6]Noviembre!G83+[6]Diciembre!G83</f>
        <v>3871</v>
      </c>
      <c r="H82" s="160">
        <f>+[6]Enero!H82+[6]Febrero!H82+[6]Marzo!H82+[6]Abril!H82+[6]Mayo!H83+[6]Junio!H82+[6]Julio!H83+[6]Agosto!H83+[6]Septiembre!H82+[6]Octubre!H83+[6]Noviembre!H83+[6]Diciembre!H83</f>
        <v>0</v>
      </c>
      <c r="I82" s="160">
        <f>+[6]Enero!I82+[6]Febrero!I82+[6]Marzo!I82+[6]Abril!I82+[6]Mayo!I83+[6]Junio!I82+[6]Julio!I83+[6]Agosto!I83+[6]Septiembre!I82+[6]Octubre!I83+[6]Noviembre!I83+[6]Diciembre!I83</f>
        <v>9968</v>
      </c>
      <c r="J82" s="160">
        <f t="shared" si="2"/>
        <v>132261</v>
      </c>
    </row>
    <row r="83" spans="1:10" ht="20.100000000000001" customHeight="1" x14ac:dyDescent="0.2">
      <c r="A83" s="161" t="s">
        <v>160</v>
      </c>
      <c r="B83" s="160">
        <f>+[6]Enero!B83+[6]Febrero!B83+[6]Marzo!B83+[6]Abril!B83+[6]Mayo!B84+[6]Junio!B83+[6]Julio!B84+[6]Agosto!B84+[6]Septiembre!B83+[6]Octubre!B84+[6]Noviembre!B84+[6]Diciembre!B84</f>
        <v>10602</v>
      </c>
      <c r="C83" s="160">
        <f>+[6]Enero!C83+[6]Febrero!C83+[6]Marzo!C83+[6]Abril!C83+[6]Mayo!C84+[6]Junio!C83+[6]Julio!C84+[6]Agosto!C84+[6]Septiembre!C83+[6]Octubre!C84+[6]Noviembre!C84+[6]Diciembre!C84</f>
        <v>19642</v>
      </c>
      <c r="D83" s="160">
        <f>+[6]Enero!D83+[6]Febrero!D83+[6]Marzo!D83+[6]Abril!D83+[6]Mayo!D84+[6]Junio!D83+[6]Julio!D84+[6]Agosto!D84+[6]Septiembre!D83+[6]Octubre!D84+[6]Noviembre!D84+[6]Diciembre!D84</f>
        <v>45195</v>
      </c>
      <c r="E83" s="160">
        <f>+[6]Enero!E83+[6]Febrero!E83+[6]Marzo!E83+[6]Abril!E83+[6]Mayo!E84+[6]Junio!E83+[6]Julio!E84+[6]Agosto!E84+[6]Septiembre!E83+[6]Octubre!E84+[6]Noviembre!E84+[6]Diciembre!E84</f>
        <v>4938</v>
      </c>
      <c r="F83" s="160">
        <f>+[6]Enero!F83+[6]Febrero!F83+[6]Marzo!F83+[6]Abril!F83+[6]Mayo!F84+[6]Junio!F83+[6]Julio!F84+[6]Agosto!F84+[6]Septiembre!F83+[6]Octubre!F84+[6]Noviembre!F84+[6]Diciembre!F84</f>
        <v>3495</v>
      </c>
      <c r="G83" s="160">
        <f>+[6]Enero!G83+[6]Febrero!G83+[6]Marzo!G83+[6]Abril!G83+[6]Mayo!G84+[6]Junio!G83+[6]Julio!G84+[6]Agosto!G84+[6]Septiembre!G83+[6]Octubre!G84+[6]Noviembre!G84+[6]Diciembre!G84</f>
        <v>22265</v>
      </c>
      <c r="H83" s="160">
        <f>+[6]Enero!H83+[6]Febrero!H83+[6]Marzo!H83+[6]Abril!H83+[6]Mayo!H84+[6]Junio!H83+[6]Julio!H84+[6]Agosto!H84+[6]Septiembre!H83+[6]Octubre!H84+[6]Noviembre!H84+[6]Diciembre!H84</f>
        <v>1915</v>
      </c>
      <c r="I83" s="160">
        <f>+[6]Enero!I83+[6]Febrero!I83+[6]Marzo!I83+[6]Abril!I83+[6]Mayo!I84+[6]Junio!I83+[6]Julio!I84+[6]Agosto!I84+[6]Septiembre!I83+[6]Octubre!I84+[6]Noviembre!I84+[6]Diciembre!I84</f>
        <v>3352</v>
      </c>
      <c r="J83" s="160">
        <f t="shared" si="2"/>
        <v>111404</v>
      </c>
    </row>
    <row r="84" spans="1:10" ht="20.100000000000001" customHeight="1" x14ac:dyDescent="0.2">
      <c r="A84" s="161" t="s">
        <v>161</v>
      </c>
      <c r="B84" s="160">
        <f>+[6]Enero!B84+[6]Febrero!B84+[6]Marzo!B84+[6]Abril!B84+[6]Mayo!B85+[6]Junio!B84+[6]Julio!B85+[6]Agosto!B85+[6]Septiembre!B84+[6]Octubre!B85+[6]Noviembre!B85+[6]Diciembre!B85</f>
        <v>804</v>
      </c>
      <c r="C84" s="160">
        <f>+[6]Enero!C84+[6]Febrero!C84+[6]Marzo!C84+[6]Abril!C84+[6]Mayo!C85+[6]Junio!C84+[6]Julio!C85+[6]Agosto!C85+[6]Septiembre!C84+[6]Octubre!C85+[6]Noviembre!C85+[6]Diciembre!C85</f>
        <v>57</v>
      </c>
      <c r="D84" s="160">
        <f>+[6]Enero!D84+[6]Febrero!D84+[6]Marzo!D84+[6]Abril!D84+[6]Mayo!D85+[6]Junio!D84+[6]Julio!D85+[6]Agosto!D85+[6]Septiembre!D84+[6]Octubre!D85+[6]Noviembre!D85+[6]Diciembre!D85</f>
        <v>3124</v>
      </c>
      <c r="E84" s="160">
        <f>+[6]Enero!E84+[6]Febrero!E84+[6]Marzo!E84+[6]Abril!E84+[6]Mayo!E85+[6]Junio!E84+[6]Julio!E85+[6]Agosto!E85+[6]Septiembre!E84+[6]Octubre!E85+[6]Noviembre!E85+[6]Diciembre!E85</f>
        <v>0</v>
      </c>
      <c r="F84" s="160">
        <f>+[6]Enero!F84+[6]Febrero!F84+[6]Marzo!F84+[6]Abril!F84+[6]Mayo!F85+[6]Junio!F84+[6]Julio!F85+[6]Agosto!F85+[6]Septiembre!F84+[6]Octubre!F85+[6]Noviembre!F85+[6]Diciembre!F85</f>
        <v>144</v>
      </c>
      <c r="G84" s="160">
        <f>+[6]Enero!G84+[6]Febrero!G84+[6]Marzo!G84+[6]Abril!G84+[6]Mayo!G85+[6]Junio!G84+[6]Julio!G85+[6]Agosto!G85+[6]Septiembre!G84+[6]Octubre!G85+[6]Noviembre!G85+[6]Diciembre!G85</f>
        <v>5084</v>
      </c>
      <c r="H84" s="160">
        <f>+[6]Enero!H84+[6]Febrero!H84+[6]Marzo!H84+[6]Abril!H84+[6]Mayo!H85+[6]Junio!H84+[6]Julio!H85+[6]Agosto!H85+[6]Septiembre!H84+[6]Octubre!H85+[6]Noviembre!H85+[6]Diciembre!H85</f>
        <v>5825</v>
      </c>
      <c r="I84" s="160">
        <f>+[6]Enero!I84+[6]Febrero!I84+[6]Marzo!I84+[6]Abril!I84+[6]Mayo!I85+[6]Junio!I84+[6]Julio!I85+[6]Agosto!I85+[6]Septiembre!I84+[6]Octubre!I85+[6]Noviembre!I85+[6]Diciembre!I85</f>
        <v>9625</v>
      </c>
      <c r="J84" s="160">
        <f t="shared" si="2"/>
        <v>24663</v>
      </c>
    </row>
    <row r="85" spans="1:10" ht="20.100000000000001" customHeight="1" x14ac:dyDescent="0.2">
      <c r="A85" s="161" t="s">
        <v>162</v>
      </c>
      <c r="B85" s="160">
        <f>+[6]Enero!B85+[6]Febrero!B85+[6]Marzo!B85+[6]Abril!B85+[6]Mayo!B86+[6]Junio!B85+[6]Julio!B86+[6]Agosto!B86+[6]Septiembre!B85+[6]Octubre!B86+[6]Noviembre!B86+[6]Diciembre!B86</f>
        <v>42972</v>
      </c>
      <c r="C85" s="160">
        <f>+[6]Enero!C85+[6]Febrero!C85+[6]Marzo!C85+[6]Abril!C85+[6]Mayo!C86+[6]Junio!C85+[6]Julio!C86+[6]Agosto!C86+[6]Septiembre!C85+[6]Octubre!C86+[6]Noviembre!C86+[6]Diciembre!C86</f>
        <v>42778</v>
      </c>
      <c r="D85" s="160">
        <f>+[6]Enero!D85+[6]Febrero!D85+[6]Marzo!D85+[6]Abril!D85+[6]Mayo!D86+[6]Junio!D85+[6]Julio!D86+[6]Agosto!D86+[6]Septiembre!D85+[6]Octubre!D86+[6]Noviembre!D86+[6]Diciembre!D86</f>
        <v>1813</v>
      </c>
      <c r="E85" s="160">
        <f>+[6]Enero!E85+[6]Febrero!E85+[6]Marzo!E85+[6]Abril!E85+[6]Mayo!E86+[6]Junio!E85+[6]Julio!E86+[6]Agosto!E86+[6]Septiembre!E85+[6]Octubre!E86+[6]Noviembre!E86+[6]Diciembre!E86</f>
        <v>22347</v>
      </c>
      <c r="F85" s="160">
        <f>+[6]Enero!F85+[6]Febrero!F85+[6]Marzo!F85+[6]Abril!F85+[6]Mayo!F86+[6]Junio!F85+[6]Julio!F86+[6]Agosto!F86+[6]Septiembre!F85+[6]Octubre!F86+[6]Noviembre!F86+[6]Diciembre!F86</f>
        <v>108314</v>
      </c>
      <c r="G85" s="160">
        <f>+[6]Enero!G85+[6]Febrero!G85+[6]Marzo!G85+[6]Abril!G85+[6]Mayo!G86+[6]Junio!G85+[6]Julio!G86+[6]Agosto!G86+[6]Septiembre!G85+[6]Octubre!G86+[6]Noviembre!G86+[6]Diciembre!G86</f>
        <v>24364</v>
      </c>
      <c r="H85" s="160">
        <f>+[6]Enero!H85+[6]Febrero!H85+[6]Marzo!H85+[6]Abril!H85+[6]Mayo!H86+[6]Junio!H85+[6]Julio!H86+[6]Agosto!H86+[6]Septiembre!H85+[6]Octubre!H86+[6]Noviembre!H86+[6]Diciembre!H86</f>
        <v>171</v>
      </c>
      <c r="I85" s="160">
        <f>+[6]Enero!I85+[6]Febrero!I85+[6]Marzo!I85+[6]Abril!I85+[6]Mayo!I86+[6]Junio!I85+[6]Julio!I86+[6]Agosto!I86+[6]Septiembre!I85+[6]Octubre!I86+[6]Noviembre!I86+[6]Diciembre!I86</f>
        <v>94954</v>
      </c>
      <c r="J85" s="160">
        <f t="shared" si="2"/>
        <v>337713</v>
      </c>
    </row>
    <row r="86" spans="1:10" ht="20.100000000000001" customHeight="1" x14ac:dyDescent="0.2">
      <c r="A86" s="161" t="s">
        <v>163</v>
      </c>
      <c r="B86" s="160">
        <f>+[6]Enero!B86+[6]Febrero!B86+[6]Marzo!B86+[6]Abril!B86+[6]Mayo!B87+[6]Junio!B86+[6]Julio!B87+[6]Agosto!B87+[6]Septiembre!B86+[6]Octubre!B87+[6]Noviembre!B87+[6]Diciembre!B87</f>
        <v>1938</v>
      </c>
      <c r="C86" s="160">
        <f>+[6]Enero!C86+[6]Febrero!C86+[6]Marzo!C86+[6]Abril!C86+[6]Mayo!C87+[6]Junio!C86+[6]Julio!C87+[6]Agosto!C87+[6]Septiembre!C86+[6]Octubre!C87+[6]Noviembre!C87+[6]Diciembre!C87</f>
        <v>114948</v>
      </c>
      <c r="D86" s="160">
        <f>+[6]Enero!D86+[6]Febrero!D86+[6]Marzo!D86+[6]Abril!D86+[6]Mayo!D87+[6]Junio!D86+[6]Julio!D87+[6]Agosto!D87+[6]Septiembre!D86+[6]Octubre!D87+[6]Noviembre!D87+[6]Diciembre!D87</f>
        <v>15</v>
      </c>
      <c r="E86" s="160">
        <f>+[6]Enero!E86+[6]Febrero!E86+[6]Marzo!E86+[6]Abril!E86+[6]Mayo!E87+[6]Junio!E86+[6]Julio!E87+[6]Agosto!E87+[6]Septiembre!E86+[6]Octubre!E87+[6]Noviembre!E87+[6]Diciembre!E87</f>
        <v>1243</v>
      </c>
      <c r="F86" s="160">
        <f>+[6]Enero!F86+[6]Febrero!F86+[6]Marzo!F86+[6]Abril!F86+[6]Mayo!F87+[6]Junio!F86+[6]Julio!F87+[6]Agosto!F87+[6]Septiembre!F86+[6]Octubre!F87+[6]Noviembre!F87+[6]Diciembre!F87</f>
        <v>2583</v>
      </c>
      <c r="G86" s="160">
        <f>+[6]Enero!G86+[6]Febrero!G86+[6]Marzo!G86+[6]Abril!G86+[6]Mayo!G87+[6]Junio!G86+[6]Julio!G87+[6]Agosto!G87+[6]Septiembre!G86+[6]Octubre!G87+[6]Noviembre!G87+[6]Diciembre!G87</f>
        <v>0</v>
      </c>
      <c r="H86" s="160">
        <f>+[6]Enero!H86+[6]Febrero!H86+[6]Marzo!H86+[6]Abril!H86+[6]Mayo!H87+[6]Junio!H86+[6]Julio!H87+[6]Agosto!H87+[6]Septiembre!H86+[6]Octubre!H87+[6]Noviembre!H87+[6]Diciembre!H87</f>
        <v>0</v>
      </c>
      <c r="I86" s="160">
        <f>+[6]Enero!I86+[6]Febrero!I86+[6]Marzo!I86+[6]Abril!I86+[6]Mayo!I87+[6]Junio!I86+[6]Julio!I87+[6]Agosto!I87+[6]Septiembre!I86+[6]Octubre!I87+[6]Noviembre!I87+[6]Diciembre!I87</f>
        <v>1862</v>
      </c>
      <c r="J86" s="160">
        <f t="shared" si="2"/>
        <v>122589</v>
      </c>
    </row>
    <row r="87" spans="1:10" ht="20.100000000000001" customHeight="1" x14ac:dyDescent="0.2">
      <c r="A87" s="161" t="s">
        <v>164</v>
      </c>
      <c r="B87" s="160">
        <f>+[6]Enero!B87+[6]Febrero!B87+[6]Marzo!B87+[6]Abril!B87+[6]Mayo!B88+[6]Junio!B87+[6]Julio!B88+[6]Agosto!B88+[6]Septiembre!B87+[6]Octubre!B88+[6]Noviembre!B88+[6]Diciembre!B88</f>
        <v>3065</v>
      </c>
      <c r="C87" s="160">
        <f>+[6]Enero!C87+[6]Febrero!C87+[6]Marzo!C87+[6]Abril!C87+[6]Mayo!C88+[6]Junio!C87+[6]Julio!C88+[6]Agosto!C88+[6]Septiembre!C87+[6]Octubre!C88+[6]Noviembre!C88+[6]Diciembre!C88</f>
        <v>412</v>
      </c>
      <c r="D87" s="160">
        <f>+[6]Enero!D87+[6]Febrero!D87+[6]Marzo!D87+[6]Abril!D87+[6]Mayo!D88+[6]Junio!D87+[6]Julio!D88+[6]Agosto!D88+[6]Septiembre!D87+[6]Octubre!D88+[6]Noviembre!D88+[6]Diciembre!D88</f>
        <v>0</v>
      </c>
      <c r="E87" s="160">
        <f>+[6]Enero!E87+[6]Febrero!E87+[6]Marzo!E87+[6]Abril!E87+[6]Mayo!E88+[6]Junio!E87+[6]Julio!E88+[6]Agosto!E88+[6]Septiembre!E87+[6]Octubre!E88+[6]Noviembre!E88+[6]Diciembre!E88</f>
        <v>197</v>
      </c>
      <c r="F87" s="160">
        <f>+[6]Enero!F87+[6]Febrero!F87+[6]Marzo!F87+[6]Abril!F87+[6]Mayo!F88+[6]Junio!F87+[6]Julio!F88+[6]Agosto!F88+[6]Septiembre!F87+[6]Octubre!F88+[6]Noviembre!F88+[6]Diciembre!F88</f>
        <v>2866</v>
      </c>
      <c r="G87" s="160">
        <f>+[6]Enero!G87+[6]Febrero!G87+[6]Marzo!G87+[6]Abril!G87+[6]Mayo!G88+[6]Junio!G87+[6]Julio!G88+[6]Agosto!G88+[6]Septiembre!G87+[6]Octubre!G88+[6]Noviembre!G88+[6]Diciembre!G88</f>
        <v>27867</v>
      </c>
      <c r="H87" s="160">
        <f>+[6]Enero!H87+[6]Febrero!H87+[6]Marzo!H87+[6]Abril!H87+[6]Mayo!H88+[6]Junio!H87+[6]Julio!H88+[6]Agosto!H88+[6]Septiembre!H87+[6]Octubre!H88+[6]Noviembre!H88+[6]Diciembre!H88</f>
        <v>22</v>
      </c>
      <c r="I87" s="160">
        <f>+[6]Enero!I87+[6]Febrero!I87+[6]Marzo!I87+[6]Abril!I87+[6]Mayo!I88+[6]Junio!I87+[6]Julio!I88+[6]Agosto!I88+[6]Septiembre!I87+[6]Octubre!I88+[6]Noviembre!I88+[6]Diciembre!I88</f>
        <v>5030</v>
      </c>
      <c r="J87" s="160">
        <f t="shared" si="2"/>
        <v>39459</v>
      </c>
    </row>
    <row r="88" spans="1:10" ht="20.100000000000001" customHeight="1" x14ac:dyDescent="0.2">
      <c r="A88" s="161" t="s">
        <v>165</v>
      </c>
      <c r="B88" s="160">
        <f>+[6]Enero!B88+[6]Febrero!B88+[6]Marzo!B88+[6]Abril!B88+[6]Mayo!B89+[6]Junio!B88+[6]Julio!B89+[6]Agosto!B89+[6]Septiembre!B88+[6]Octubre!B89+[6]Noviembre!B89+[6]Diciembre!B89</f>
        <v>365219</v>
      </c>
      <c r="C88" s="160">
        <f>+[6]Enero!C88+[6]Febrero!C88+[6]Marzo!C88+[6]Abril!C88+[6]Mayo!C89+[6]Junio!C88+[6]Julio!C89+[6]Agosto!C89+[6]Septiembre!C88+[6]Octubre!C89+[6]Noviembre!C89+[6]Diciembre!C89</f>
        <v>108859</v>
      </c>
      <c r="D88" s="160">
        <f>+[6]Enero!D88+[6]Febrero!D88+[6]Marzo!D88+[6]Abril!D88+[6]Mayo!D89+[6]Junio!D88+[6]Julio!D89+[6]Agosto!D89+[6]Septiembre!D88+[6]Octubre!D89+[6]Noviembre!D89+[6]Diciembre!D89</f>
        <v>1753852</v>
      </c>
      <c r="E88" s="160">
        <f>+[6]Enero!E88+[6]Febrero!E88+[6]Marzo!E88+[6]Abril!E88+[6]Mayo!E89+[6]Junio!E88+[6]Julio!E89+[6]Agosto!E89+[6]Septiembre!E88+[6]Octubre!E89+[6]Noviembre!E89+[6]Diciembre!E89</f>
        <v>49894</v>
      </c>
      <c r="F88" s="160">
        <f>+[6]Enero!F88+[6]Febrero!F88+[6]Marzo!F88+[6]Abril!F88+[6]Mayo!F89+[6]Junio!F88+[6]Julio!F89+[6]Agosto!F89+[6]Septiembre!F88+[6]Octubre!F89+[6]Noviembre!F89+[6]Diciembre!F89</f>
        <v>279435</v>
      </c>
      <c r="G88" s="160">
        <f>+[6]Enero!G88+[6]Febrero!G88+[6]Marzo!G88+[6]Abril!G88+[6]Mayo!G89+[6]Junio!G88+[6]Julio!G89+[6]Agosto!G89+[6]Septiembre!G88+[6]Octubre!G89+[6]Noviembre!G89+[6]Diciembre!G89</f>
        <v>898997</v>
      </c>
      <c r="H88" s="160">
        <f>+[6]Enero!H88+[6]Febrero!H88+[6]Marzo!H88+[6]Abril!H88+[6]Mayo!H89+[6]Junio!H88+[6]Julio!H89+[6]Agosto!H89+[6]Septiembre!H88+[6]Octubre!H89+[6]Noviembre!H89+[6]Diciembre!H89</f>
        <v>214933</v>
      </c>
      <c r="I88" s="160">
        <f>+[6]Enero!I88+[6]Febrero!I88+[6]Marzo!I88+[6]Abril!I88+[6]Mayo!I89+[6]Junio!I88+[6]Julio!I89+[6]Agosto!I89+[6]Septiembre!I88+[6]Octubre!I89+[6]Noviembre!I89+[6]Diciembre!I89</f>
        <v>11508</v>
      </c>
      <c r="J88" s="160">
        <f t="shared" si="2"/>
        <v>3682697</v>
      </c>
    </row>
    <row r="89" spans="1:10" ht="20.100000000000001" customHeight="1" thickBot="1" x14ac:dyDescent="0.25">
      <c r="A89" s="161" t="s">
        <v>166</v>
      </c>
      <c r="B89" s="160">
        <f>+[6]Enero!B89+[6]Febrero!B89+[6]Marzo!B89+[6]Abril!B89+[6]Mayo!B90+[6]Junio!B89+[6]Julio!B90+[6]Agosto!B90+[6]Septiembre!B89+[6]Octubre!B90+[6]Noviembre!B90+[6]Diciembre!B90</f>
        <v>1770905</v>
      </c>
      <c r="C89" s="160">
        <f>+[6]Enero!C89+[6]Febrero!C89+[6]Marzo!C89+[6]Abril!C89+[6]Mayo!C90+[6]Junio!C89+[6]Julio!C90+[6]Agosto!C90+[6]Septiembre!C89+[6]Octubre!C90+[6]Noviembre!C90+[6]Diciembre!C90</f>
        <v>1968782</v>
      </c>
      <c r="D89" s="160">
        <f>+[6]Enero!D89+[6]Febrero!D89+[6]Marzo!D89+[6]Abril!D89+[6]Mayo!D90+[6]Junio!D89+[6]Julio!D90+[6]Agosto!D90+[6]Septiembre!D89+[6]Octubre!D90+[6]Noviembre!D90+[6]Diciembre!D90</f>
        <v>281183</v>
      </c>
      <c r="E89" s="160">
        <f>+[6]Enero!E89+[6]Febrero!E89+[6]Marzo!E89+[6]Abril!E89+[6]Mayo!E90+[6]Junio!E89+[6]Julio!E90+[6]Agosto!E90+[6]Septiembre!E89+[6]Octubre!E90+[6]Noviembre!E90+[6]Diciembre!E90</f>
        <v>2210034</v>
      </c>
      <c r="F89" s="160">
        <f>+[6]Enero!F89+[6]Febrero!F89+[6]Marzo!F89+[6]Abril!F89+[6]Mayo!F90+[6]Junio!F89+[6]Julio!F90+[6]Agosto!F90+[6]Septiembre!F89+[6]Octubre!F90+[6]Noviembre!F90+[6]Diciembre!F90</f>
        <v>412564</v>
      </c>
      <c r="G89" s="160">
        <f>+[6]Enero!G89+[6]Febrero!G89+[6]Marzo!G89+[6]Abril!G89+[6]Mayo!G90+[6]Junio!G89+[6]Julio!G90+[6]Agosto!G90+[6]Septiembre!G89+[6]Octubre!G90+[6]Noviembre!G90+[6]Diciembre!G90</f>
        <v>1375271</v>
      </c>
      <c r="H89" s="160">
        <f>+[6]Enero!H89+[6]Febrero!H89+[6]Marzo!H89+[6]Abril!H89+[6]Mayo!H90+[6]Junio!H89+[6]Julio!H90+[6]Agosto!H90+[6]Septiembre!H89+[6]Octubre!H90+[6]Noviembre!H90+[6]Diciembre!H90</f>
        <v>371610</v>
      </c>
      <c r="I89" s="160">
        <f>+[6]Enero!I89+[6]Febrero!I89+[6]Marzo!I89+[6]Abril!I89+[6]Mayo!I90+[6]Junio!I89+[6]Julio!I90+[6]Agosto!I90+[6]Septiembre!I89+[6]Octubre!I90+[6]Noviembre!I90+[6]Diciembre!I90</f>
        <v>98158</v>
      </c>
      <c r="J89" s="160">
        <f t="shared" si="2"/>
        <v>8488507</v>
      </c>
    </row>
    <row r="90" spans="1:10" ht="15" customHeight="1" thickBot="1" x14ac:dyDescent="0.25">
      <c r="A90" s="166" t="s">
        <v>10</v>
      </c>
      <c r="B90" s="167">
        <f t="shared" ref="B90:J90" si="3">SUM(B56:B89)</f>
        <v>2695087</v>
      </c>
      <c r="C90" s="167">
        <f t="shared" si="3"/>
        <v>4323119</v>
      </c>
      <c r="D90" s="167">
        <f t="shared" si="3"/>
        <v>2971057</v>
      </c>
      <c r="E90" s="167">
        <f t="shared" si="3"/>
        <v>2983166</v>
      </c>
      <c r="F90" s="167">
        <f t="shared" si="3"/>
        <v>1301449</v>
      </c>
      <c r="G90" s="167">
        <f t="shared" si="3"/>
        <v>3017398</v>
      </c>
      <c r="H90" s="167">
        <f t="shared" si="3"/>
        <v>1683671</v>
      </c>
      <c r="I90" s="167">
        <f t="shared" si="3"/>
        <v>778808</v>
      </c>
      <c r="J90" s="167">
        <f t="shared" si="3"/>
        <v>19753755</v>
      </c>
    </row>
    <row r="91" spans="1:10" x14ac:dyDescent="0.2">
      <c r="A91" s="185" t="s">
        <v>167</v>
      </c>
      <c r="B91" s="186"/>
      <c r="C91" s="186"/>
      <c r="D91" s="186"/>
      <c r="E91" s="156"/>
      <c r="F91" s="156"/>
      <c r="G91" s="156"/>
      <c r="H91" s="156"/>
      <c r="I91" s="156"/>
      <c r="J91" s="156"/>
    </row>
    <row r="92" spans="1:10" x14ac:dyDescent="0.2">
      <c r="A92" s="188"/>
      <c r="B92" s="186"/>
      <c r="C92" s="186"/>
      <c r="D92" s="186"/>
      <c r="E92" s="156"/>
      <c r="F92" s="156"/>
      <c r="G92" s="156"/>
      <c r="H92" s="156"/>
      <c r="I92" s="156"/>
      <c r="J92" s="156"/>
    </row>
    <row r="93" spans="1:10" x14ac:dyDescent="0.2">
      <c r="A93" s="188"/>
      <c r="B93" s="186"/>
      <c r="C93" s="186"/>
      <c r="D93" s="186"/>
      <c r="E93" s="156"/>
      <c r="F93" s="156"/>
      <c r="G93" s="156"/>
      <c r="H93" s="156"/>
      <c r="I93" s="156"/>
      <c r="J93" s="156"/>
    </row>
    <row r="94" spans="1:10" x14ac:dyDescent="0.2">
      <c r="A94" s="156"/>
      <c r="B94" s="156"/>
      <c r="C94" s="156"/>
      <c r="D94" s="156"/>
      <c r="E94" s="156"/>
      <c r="F94" s="156"/>
      <c r="G94" s="156"/>
      <c r="H94" s="156"/>
      <c r="I94" s="156"/>
      <c r="J94" s="156"/>
    </row>
    <row r="95" spans="1:10" x14ac:dyDescent="0.2">
      <c r="A95" s="156"/>
      <c r="B95" s="156"/>
      <c r="C95" s="156"/>
      <c r="D95" s="156"/>
      <c r="E95" s="156"/>
      <c r="F95" s="156"/>
      <c r="G95" s="156"/>
      <c r="H95" s="156"/>
      <c r="I95" s="156"/>
      <c r="J95" s="156"/>
    </row>
    <row r="96" spans="1:10" x14ac:dyDescent="0.2">
      <c r="A96" s="156"/>
      <c r="B96" s="156"/>
      <c r="C96" s="156"/>
      <c r="D96" s="156"/>
      <c r="E96" s="156"/>
      <c r="F96" s="156"/>
      <c r="G96" s="156"/>
      <c r="H96" s="156"/>
      <c r="I96" s="156"/>
      <c r="J96" s="156"/>
    </row>
    <row r="97" spans="1:10" ht="15.75" x14ac:dyDescent="0.25">
      <c r="A97" s="240" t="s">
        <v>244</v>
      </c>
      <c r="B97" s="240"/>
      <c r="C97" s="240"/>
      <c r="D97" s="240"/>
      <c r="E97" s="240"/>
      <c r="F97" s="240"/>
      <c r="G97" s="240"/>
      <c r="H97" s="240"/>
      <c r="I97" s="240"/>
      <c r="J97" s="240"/>
    </row>
    <row r="98" spans="1:10" ht="15.75" x14ac:dyDescent="0.25">
      <c r="A98" s="240" t="s">
        <v>170</v>
      </c>
      <c r="B98" s="240"/>
      <c r="C98" s="240"/>
      <c r="D98" s="240"/>
      <c r="E98" s="240"/>
      <c r="F98" s="240"/>
      <c r="G98" s="240"/>
      <c r="H98" s="240"/>
      <c r="I98" s="240"/>
      <c r="J98" s="240"/>
    </row>
    <row r="99" spans="1:10" x14ac:dyDescent="0.2">
      <c r="A99" s="156"/>
      <c r="B99" s="156"/>
      <c r="C99" s="156"/>
      <c r="D99" s="156"/>
      <c r="E99" s="156"/>
      <c r="F99" s="156"/>
      <c r="G99" s="156"/>
      <c r="H99" s="156"/>
      <c r="I99" s="156"/>
      <c r="J99" s="156"/>
    </row>
    <row r="100" spans="1:10" ht="13.5" thickBot="1" x14ac:dyDescent="0.25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</row>
    <row r="101" spans="1:10" ht="13.5" thickBot="1" x14ac:dyDescent="0.25">
      <c r="A101" s="119" t="s">
        <v>1</v>
      </c>
      <c r="B101" s="120" t="s">
        <v>2</v>
      </c>
      <c r="C101" s="121" t="s">
        <v>3</v>
      </c>
      <c r="D101" s="120" t="s">
        <v>4</v>
      </c>
      <c r="E101" s="121" t="s">
        <v>5</v>
      </c>
      <c r="F101" s="120" t="s">
        <v>6</v>
      </c>
      <c r="G101" s="121" t="s">
        <v>7</v>
      </c>
      <c r="H101" s="120" t="s">
        <v>8</v>
      </c>
      <c r="I101" s="121" t="s">
        <v>9</v>
      </c>
      <c r="J101" s="120" t="s">
        <v>10</v>
      </c>
    </row>
    <row r="102" spans="1:10" ht="20.100000000000001" customHeight="1" x14ac:dyDescent="0.2">
      <c r="A102" s="174" t="s">
        <v>133</v>
      </c>
      <c r="B102" s="175">
        <f>+[6]Enero!B105+[6]Febrero!B105+[6]Marzo!B107+[6]Abril!B106+[6]Mayo!B107+[6]Junio!B105+[6]Julio!B107+[6]Agosto!B107+[6]Septiembre!B105+[6]Octubre!B107+[6]Noviembre!B107+[6]Diciembre!B107</f>
        <v>151480</v>
      </c>
      <c r="C102" s="175">
        <f>+[6]Enero!C105+[6]Febrero!C105+[6]Marzo!C107+[6]Abril!C106+[6]Mayo!C107+[6]Junio!C105+[6]Julio!C107+[6]Agosto!C107+[6]Septiembre!C105+[6]Octubre!C107+[6]Noviembre!C107+[6]Diciembre!C107</f>
        <v>3582213</v>
      </c>
      <c r="D102" s="175">
        <f>+[6]Enero!D105+[6]Febrero!D105+[6]Marzo!D107+[6]Abril!D106+[6]Mayo!D107+[6]Junio!D105+[6]Julio!D107+[6]Agosto!D107+[6]Septiembre!D105+[6]Octubre!D107+[6]Noviembre!D107+[6]Diciembre!D107</f>
        <v>3606080</v>
      </c>
      <c r="E102" s="175">
        <f>+[6]Enero!E105+[6]Febrero!E105+[6]Marzo!E107+[6]Abril!E106+[6]Mayo!E107+[6]Junio!E105+[6]Julio!E107+[6]Agosto!E107+[6]Septiembre!E105+[6]Octubre!E107+[6]Noviembre!E107+[6]Diciembre!E107</f>
        <v>1871435</v>
      </c>
      <c r="F102" s="175">
        <f>+[6]Enero!F105+[6]Febrero!F105+[6]Marzo!F107+[6]Abril!F106+[6]Mayo!F107+[6]Junio!F105+[6]Julio!F107+[6]Agosto!F107+[6]Septiembre!F105+[6]Octubre!F107+[6]Noviembre!F107+[6]Diciembre!F107</f>
        <v>248493</v>
      </c>
      <c r="G102" s="175">
        <f>+[6]Enero!G105+[6]Febrero!G105+[6]Marzo!G107+[6]Abril!G106+[6]Mayo!G107+[6]Junio!G105+[6]Julio!G107+[6]Agosto!G107+[6]Septiembre!G105+[6]Octubre!G107+[6]Noviembre!G107+[6]Diciembre!G107</f>
        <v>0</v>
      </c>
      <c r="H102" s="175">
        <f>+[6]Enero!H105+[6]Febrero!H105+[6]Marzo!H107+[6]Abril!H106+[6]Mayo!H107+[6]Junio!H105+[6]Julio!H107+[6]Agosto!H107+[6]Septiembre!H105+[6]Octubre!H107+[6]Noviembre!H107+[6]Diciembre!H107</f>
        <v>646392</v>
      </c>
      <c r="I102" s="175">
        <f>+[6]Enero!I105+[6]Febrero!I105+[6]Marzo!I107+[6]Abril!I106+[6]Mayo!I107+[6]Junio!I105+[6]Julio!I107+[6]Agosto!I107+[6]Septiembre!I105+[6]Octubre!I107+[6]Noviembre!I107+[6]Diciembre!I107</f>
        <v>122885</v>
      </c>
      <c r="J102" s="175">
        <f>SUM(B102:I102)</f>
        <v>10228978</v>
      </c>
    </row>
    <row r="103" spans="1:10" ht="20.100000000000001" customHeight="1" x14ac:dyDescent="0.2">
      <c r="A103" s="161" t="s">
        <v>134</v>
      </c>
      <c r="B103" s="160">
        <f>+[6]Enero!B106+[6]Febrero!B106+[6]Marzo!B108+[6]Abril!B107+[6]Mayo!B108+[6]Junio!B106+[6]Julio!B108+[6]Agosto!B108+[6]Septiembre!B106+[6]Octubre!B108+[6]Noviembre!B108+[6]Diciembre!B108</f>
        <v>49811</v>
      </c>
      <c r="C103" s="160">
        <f>+[6]Enero!C106+[6]Febrero!C106+[6]Marzo!C108+[6]Abril!C107+[6]Mayo!C108+[6]Junio!C106+[6]Julio!C108+[6]Agosto!C108+[6]Septiembre!C106+[6]Octubre!C108+[6]Noviembre!C108+[6]Diciembre!C108</f>
        <v>25346</v>
      </c>
      <c r="D103" s="160">
        <f>+[6]Enero!D106+[6]Febrero!D106+[6]Marzo!D108+[6]Abril!D107+[6]Mayo!D108+[6]Junio!D106+[6]Julio!D108+[6]Agosto!D108+[6]Septiembre!D106+[6]Octubre!D108+[6]Noviembre!D108+[6]Diciembre!D108</f>
        <v>41370</v>
      </c>
      <c r="E103" s="160">
        <f>+[6]Enero!E106+[6]Febrero!E106+[6]Marzo!E108+[6]Abril!E107+[6]Mayo!E108+[6]Junio!E106+[6]Julio!E108+[6]Agosto!E108+[6]Septiembre!E106+[6]Octubre!E108+[6]Noviembre!E108+[6]Diciembre!E108</f>
        <v>25070</v>
      </c>
      <c r="F103" s="160">
        <f>+[6]Enero!F106+[6]Febrero!F106+[6]Marzo!F108+[6]Abril!F107+[6]Mayo!F108+[6]Junio!F106+[6]Julio!F108+[6]Agosto!F108+[6]Septiembre!F106+[6]Octubre!F108+[6]Noviembre!F108+[6]Diciembre!F108</f>
        <v>86949</v>
      </c>
      <c r="G103" s="160">
        <f>+[6]Enero!G106+[6]Febrero!G106+[6]Marzo!G108+[6]Abril!G107+[6]Mayo!G108+[6]Junio!G106+[6]Julio!G108+[6]Agosto!G108+[6]Septiembre!G106+[6]Octubre!G108+[6]Noviembre!G108+[6]Diciembre!G108</f>
        <v>71277</v>
      </c>
      <c r="H103" s="160">
        <f>+[6]Enero!H106+[6]Febrero!H106+[6]Marzo!H108+[6]Abril!H107+[6]Mayo!H108+[6]Junio!H106+[6]Julio!H108+[6]Agosto!H108+[6]Septiembre!H106+[6]Octubre!H108+[6]Noviembre!H108+[6]Diciembre!H108</f>
        <v>338236</v>
      </c>
      <c r="I103" s="160">
        <f>+[6]Enero!I106+[6]Febrero!I106+[6]Marzo!I108+[6]Abril!I107+[6]Mayo!I108+[6]Junio!I106+[6]Julio!I108+[6]Agosto!I108+[6]Septiembre!I106+[6]Octubre!I108+[6]Noviembre!I108+[6]Diciembre!I108</f>
        <v>43140</v>
      </c>
      <c r="J103" s="160">
        <f t="shared" ref="J103:J135" si="4">SUM(B103:I103)</f>
        <v>681199</v>
      </c>
    </row>
    <row r="104" spans="1:10" ht="20.100000000000001" customHeight="1" x14ac:dyDescent="0.2">
      <c r="A104" s="161" t="s">
        <v>135</v>
      </c>
      <c r="B104" s="160">
        <f>+[6]Enero!B107+[6]Febrero!B107+[6]Marzo!B109+[6]Abril!B108+[6]Mayo!B109+[6]Junio!B107+[6]Julio!B109+[6]Agosto!B109+[6]Septiembre!B107+[6]Octubre!B109+[6]Noviembre!B109+[6]Diciembre!B109</f>
        <v>1784</v>
      </c>
      <c r="C104" s="160">
        <f>+[6]Enero!C107+[6]Febrero!C107+[6]Marzo!C109+[6]Abril!C108+[6]Mayo!C109+[6]Junio!C107+[6]Julio!C109+[6]Agosto!C109+[6]Septiembre!C107+[6]Octubre!C109+[6]Noviembre!C109+[6]Diciembre!C109</f>
        <v>0</v>
      </c>
      <c r="D104" s="160">
        <f>+[6]Enero!D107+[6]Febrero!D107+[6]Marzo!D109+[6]Abril!D108+[6]Mayo!D109+[6]Junio!D107+[6]Julio!D109+[6]Agosto!D109+[6]Septiembre!D107+[6]Octubre!D109+[6]Noviembre!D109+[6]Diciembre!D109</f>
        <v>1800</v>
      </c>
      <c r="E104" s="160">
        <f>+[6]Enero!E107+[6]Febrero!E107+[6]Marzo!E109+[6]Abril!E108+[6]Mayo!E109+[6]Junio!E107+[6]Julio!E109+[6]Agosto!E109+[6]Septiembre!E107+[6]Octubre!E109+[6]Noviembre!E109+[6]Diciembre!E109</f>
        <v>0</v>
      </c>
      <c r="F104" s="160">
        <f>+[6]Enero!F107+[6]Febrero!F107+[6]Marzo!F109+[6]Abril!F108+[6]Mayo!F109+[6]Junio!F107+[6]Julio!F109+[6]Agosto!F109+[6]Septiembre!F107+[6]Octubre!F109+[6]Noviembre!F109+[6]Diciembre!F109</f>
        <v>0</v>
      </c>
      <c r="G104" s="160">
        <f>+[6]Enero!G107+[6]Febrero!G107+[6]Marzo!G109+[6]Abril!G108+[6]Mayo!G109+[6]Junio!G107+[6]Julio!G109+[6]Agosto!G109+[6]Septiembre!G107+[6]Octubre!G109+[6]Noviembre!G109+[6]Diciembre!G109</f>
        <v>10055</v>
      </c>
      <c r="H104" s="160">
        <f>+[6]Enero!H107+[6]Febrero!H107+[6]Marzo!H109+[6]Abril!H108+[6]Mayo!H109+[6]Junio!H107+[6]Julio!H109+[6]Agosto!H109+[6]Septiembre!H107+[6]Octubre!H109+[6]Noviembre!H109+[6]Diciembre!H109</f>
        <v>0</v>
      </c>
      <c r="I104" s="160">
        <f>+[6]Enero!I107+[6]Febrero!I107+[6]Marzo!I109+[6]Abril!I108+[6]Mayo!I109+[6]Junio!I107+[6]Julio!I109+[6]Agosto!I109+[6]Septiembre!I107+[6]Octubre!I109+[6]Noviembre!I109+[6]Diciembre!I109</f>
        <v>0</v>
      </c>
      <c r="J104" s="160">
        <f t="shared" si="4"/>
        <v>13639</v>
      </c>
    </row>
    <row r="105" spans="1:10" ht="20.100000000000001" customHeight="1" x14ac:dyDescent="0.2">
      <c r="A105" s="161" t="s">
        <v>171</v>
      </c>
      <c r="B105" s="160">
        <f>+[6]Enero!B108+[6]Febrero!B108+[6]Marzo!B110+[6]Abril!B109+[6]Mayo!B110+[6]Junio!B108+[6]Julio!B110+[6]Agosto!B110+[6]Septiembre!B108+[6]Octubre!B110+[6]Noviembre!B110+[6]Diciembre!B110</f>
        <v>3779</v>
      </c>
      <c r="C105" s="160">
        <f>+[6]Enero!C108+[6]Febrero!C108+[6]Marzo!C110+[6]Abril!C109+[6]Mayo!C110+[6]Junio!C108+[6]Julio!C110+[6]Agosto!C110+[6]Septiembre!C108+[6]Octubre!C110+[6]Noviembre!C110+[6]Diciembre!C110</f>
        <v>63604</v>
      </c>
      <c r="D105" s="160">
        <f>+[6]Enero!D108+[6]Febrero!D108+[6]Marzo!D110+[6]Abril!D109+[6]Mayo!D110+[6]Junio!D108+[6]Julio!D110+[6]Agosto!D110+[6]Septiembre!D108+[6]Octubre!D110+[6]Noviembre!D110+[6]Diciembre!D110</f>
        <v>1109</v>
      </c>
      <c r="E105" s="160">
        <f>+[6]Enero!E108+[6]Febrero!E108+[6]Marzo!E110+[6]Abril!E109+[6]Mayo!E110+[6]Junio!E108+[6]Julio!E110+[6]Agosto!E110+[6]Septiembre!E108+[6]Octubre!E110+[6]Noviembre!E110+[6]Diciembre!E110</f>
        <v>2220</v>
      </c>
      <c r="F105" s="160">
        <f>+[6]Enero!F108+[6]Febrero!F108+[6]Marzo!F110+[6]Abril!F109+[6]Mayo!F110+[6]Junio!F108+[6]Julio!F110+[6]Agosto!F110+[6]Septiembre!F108+[6]Octubre!F110+[6]Noviembre!F110+[6]Diciembre!F110</f>
        <v>11964</v>
      </c>
      <c r="G105" s="160">
        <f>+[6]Enero!G108+[6]Febrero!G108+[6]Marzo!G110+[6]Abril!G109+[6]Mayo!G110+[6]Junio!G108+[6]Julio!G110+[6]Agosto!G110+[6]Septiembre!G108+[6]Octubre!G110+[6]Noviembre!G110+[6]Diciembre!G110</f>
        <v>24751</v>
      </c>
      <c r="H105" s="160">
        <f>+[6]Enero!H108+[6]Febrero!H108+[6]Marzo!H110+[6]Abril!H109+[6]Mayo!H110+[6]Junio!H108+[6]Julio!H110+[6]Agosto!H110+[6]Septiembre!H108+[6]Octubre!H110+[6]Noviembre!H110+[6]Diciembre!H110</f>
        <v>1366</v>
      </c>
      <c r="I105" s="160">
        <f>+[6]Enero!I108+[6]Febrero!I108+[6]Marzo!I110+[6]Abril!I109+[6]Mayo!I110+[6]Junio!I108+[6]Julio!I110+[6]Agosto!I110+[6]Septiembre!I108+[6]Octubre!I110+[6]Noviembre!I110+[6]Diciembre!I110</f>
        <v>27291</v>
      </c>
      <c r="J105" s="160">
        <f t="shared" si="4"/>
        <v>136084</v>
      </c>
    </row>
    <row r="106" spans="1:10" ht="20.100000000000001" customHeight="1" x14ac:dyDescent="0.2">
      <c r="A106" s="161" t="s">
        <v>137</v>
      </c>
      <c r="B106" s="160">
        <f>+[6]Enero!B109+[6]Febrero!B109+[6]Marzo!B111+[6]Abril!B110+[6]Mayo!B111+[6]Junio!B109+[6]Julio!B111+[6]Agosto!B111+[6]Septiembre!B109+[6]Octubre!B111+[6]Noviembre!B111+[6]Diciembre!B111</f>
        <v>0</v>
      </c>
      <c r="C106" s="160">
        <f>+[6]Enero!C109+[6]Febrero!C109+[6]Marzo!C111+[6]Abril!C110+[6]Mayo!C111+[6]Junio!C109+[6]Julio!C111+[6]Agosto!C111+[6]Septiembre!C109+[6]Octubre!C111+[6]Noviembre!C111+[6]Diciembre!C111</f>
        <v>190</v>
      </c>
      <c r="D106" s="160">
        <f>+[6]Enero!D109+[6]Febrero!D109+[6]Marzo!D111+[6]Abril!D110+[6]Mayo!D111+[6]Junio!D109+[6]Julio!D111+[6]Agosto!D111+[6]Septiembre!D109+[6]Octubre!D111+[6]Noviembre!D111+[6]Diciembre!D111</f>
        <v>6712</v>
      </c>
      <c r="E106" s="160">
        <f>+[6]Enero!E109+[6]Febrero!E109+[6]Marzo!E111+[6]Abril!E110+[6]Mayo!E111+[6]Junio!E109+[6]Julio!E111+[6]Agosto!E111+[6]Septiembre!E109+[6]Octubre!E111+[6]Noviembre!E111+[6]Diciembre!E111</f>
        <v>0</v>
      </c>
      <c r="F106" s="160">
        <f>+[6]Enero!F109+[6]Febrero!F109+[6]Marzo!F111+[6]Abril!F110+[6]Mayo!F111+[6]Junio!F109+[6]Julio!F111+[6]Agosto!F111+[6]Septiembre!F109+[6]Octubre!F111+[6]Noviembre!F111+[6]Diciembre!F111</f>
        <v>228</v>
      </c>
      <c r="G106" s="160">
        <f>+[6]Enero!G109+[6]Febrero!G109+[6]Marzo!G111+[6]Abril!G110+[6]Mayo!G111+[6]Junio!G109+[6]Julio!G111+[6]Agosto!G111+[6]Septiembre!G109+[6]Octubre!G111+[6]Noviembre!G111+[6]Diciembre!G111</f>
        <v>113</v>
      </c>
      <c r="H106" s="160">
        <f>+[6]Enero!H109+[6]Febrero!H109+[6]Marzo!H111+[6]Abril!H110+[6]Mayo!H111+[6]Junio!H109+[6]Julio!H111+[6]Agosto!H111+[6]Septiembre!H109+[6]Octubre!H111+[6]Noviembre!H111+[6]Diciembre!H111</f>
        <v>45177</v>
      </c>
      <c r="I106" s="160">
        <f>+[6]Enero!I109+[6]Febrero!I109+[6]Marzo!I111+[6]Abril!I110+[6]Mayo!I111+[6]Junio!I109+[6]Julio!I111+[6]Agosto!I111+[6]Septiembre!I109+[6]Octubre!I111+[6]Noviembre!I111+[6]Diciembre!I111</f>
        <v>3189</v>
      </c>
      <c r="J106" s="160">
        <f t="shared" si="4"/>
        <v>55609</v>
      </c>
    </row>
    <row r="107" spans="1:10" ht="20.100000000000001" customHeight="1" x14ac:dyDescent="0.2">
      <c r="A107" s="161" t="s">
        <v>138</v>
      </c>
      <c r="B107" s="160">
        <f>+[6]Enero!B110+[6]Febrero!B110+[6]Marzo!B112+[6]Abril!B111+[6]Mayo!B112+[6]Junio!B110+[6]Julio!B112+[6]Agosto!B112+[6]Septiembre!B110+[6]Octubre!B112+[6]Noviembre!B112+[6]Diciembre!B112</f>
        <v>8545</v>
      </c>
      <c r="C107" s="160">
        <f>+[6]Enero!C110+[6]Febrero!C110+[6]Marzo!C112+[6]Abril!C111+[6]Mayo!C112+[6]Junio!C110+[6]Julio!C112+[6]Agosto!C112+[6]Septiembre!C110+[6]Octubre!C112+[6]Noviembre!C112+[6]Diciembre!C112</f>
        <v>2005</v>
      </c>
      <c r="D107" s="160">
        <f>+[6]Enero!D110+[6]Febrero!D110+[6]Marzo!D112+[6]Abril!D111+[6]Mayo!D112+[6]Junio!D110+[6]Julio!D112+[6]Agosto!D112+[6]Septiembre!D110+[6]Octubre!D112+[6]Noviembre!D112+[6]Diciembre!D112</f>
        <v>6882</v>
      </c>
      <c r="E107" s="160">
        <f>+[6]Enero!E110+[6]Febrero!E110+[6]Marzo!E112+[6]Abril!E111+[6]Mayo!E112+[6]Junio!E110+[6]Julio!E112+[6]Agosto!E112+[6]Septiembre!E110+[6]Octubre!E112+[6]Noviembre!E112+[6]Diciembre!E112</f>
        <v>30769</v>
      </c>
      <c r="F107" s="160">
        <f>+[6]Enero!F110+[6]Febrero!F110+[6]Marzo!F112+[6]Abril!F111+[6]Mayo!F112+[6]Junio!F110+[6]Julio!F112+[6]Agosto!F112+[6]Septiembre!F110+[6]Octubre!F112+[6]Noviembre!F112+[6]Diciembre!F112</f>
        <v>23294</v>
      </c>
      <c r="G107" s="160">
        <f>+[6]Enero!G110+[6]Febrero!G110+[6]Marzo!G112+[6]Abril!G111+[6]Mayo!G112+[6]Junio!G110+[6]Julio!G112+[6]Agosto!G112+[6]Septiembre!G110+[6]Octubre!G112+[6]Noviembre!G112+[6]Diciembre!G112</f>
        <v>10236</v>
      </c>
      <c r="H107" s="160">
        <f>+[6]Enero!H110+[6]Febrero!H110+[6]Marzo!H112+[6]Abril!H111+[6]Mayo!H112+[6]Junio!H110+[6]Julio!H112+[6]Agosto!H112+[6]Septiembre!H110+[6]Octubre!H112+[6]Noviembre!H112+[6]Diciembre!H112</f>
        <v>301906</v>
      </c>
      <c r="I107" s="160">
        <f>+[6]Enero!I110+[6]Febrero!I110+[6]Marzo!I112+[6]Abril!I111+[6]Mayo!I112+[6]Junio!I110+[6]Julio!I112+[6]Agosto!I112+[6]Septiembre!I110+[6]Octubre!I112+[6]Noviembre!I112+[6]Diciembre!I112</f>
        <v>18138</v>
      </c>
      <c r="J107" s="160">
        <f t="shared" si="4"/>
        <v>401775</v>
      </c>
    </row>
    <row r="108" spans="1:10" ht="20.100000000000001" customHeight="1" x14ac:dyDescent="0.2">
      <c r="A108" s="161" t="s">
        <v>139</v>
      </c>
      <c r="B108" s="160">
        <f>+[6]Enero!B111+[6]Febrero!B111+[6]Marzo!B113+[6]Abril!B112+[6]Mayo!B113+[6]Junio!B111+[6]Julio!B113+[6]Agosto!B113+[6]Septiembre!B111+[6]Octubre!B113+[6]Noviembre!B113+[6]Diciembre!B113</f>
        <v>2026</v>
      </c>
      <c r="C108" s="160">
        <f>+[6]Enero!C111+[6]Febrero!C111+[6]Marzo!C113+[6]Abril!C112+[6]Mayo!C113+[6]Junio!C111+[6]Julio!C113+[6]Agosto!C113+[6]Septiembre!C111+[6]Octubre!C113+[6]Noviembre!C113+[6]Diciembre!C113</f>
        <v>2597</v>
      </c>
      <c r="D108" s="160">
        <f>+[6]Enero!D111+[6]Febrero!D111+[6]Marzo!D113+[6]Abril!D112+[6]Mayo!D113+[6]Junio!D111+[6]Julio!D113+[6]Agosto!D113+[6]Septiembre!D111+[6]Octubre!D113+[6]Noviembre!D113+[6]Diciembre!D113</f>
        <v>3478</v>
      </c>
      <c r="E108" s="160">
        <f>+[6]Enero!E111+[6]Febrero!E111+[6]Marzo!E113+[6]Abril!E112+[6]Mayo!E113+[6]Junio!E111+[6]Julio!E113+[6]Agosto!E113+[6]Septiembre!E111+[6]Octubre!E113+[6]Noviembre!E113+[6]Diciembre!E113</f>
        <v>688</v>
      </c>
      <c r="F108" s="160">
        <f>+[6]Enero!F111+[6]Febrero!F111+[6]Marzo!F113+[6]Abril!F112+[6]Mayo!F113+[6]Junio!F111+[6]Julio!F113+[6]Agosto!F113+[6]Septiembre!F111+[6]Octubre!F113+[6]Noviembre!F113+[6]Diciembre!F113</f>
        <v>5401</v>
      </c>
      <c r="G108" s="160">
        <f>+[6]Enero!G111+[6]Febrero!G111+[6]Marzo!G113+[6]Abril!G112+[6]Mayo!G113+[6]Junio!G111+[6]Julio!G113+[6]Agosto!G113+[6]Septiembre!G111+[6]Octubre!G113+[6]Noviembre!G113+[6]Diciembre!G113</f>
        <v>52423</v>
      </c>
      <c r="H108" s="160">
        <f>+[6]Enero!H111+[6]Febrero!H111+[6]Marzo!H113+[6]Abril!H112+[6]Mayo!H113+[6]Junio!H111+[6]Julio!H113+[6]Agosto!H113+[6]Septiembre!H111+[6]Octubre!H113+[6]Noviembre!H113+[6]Diciembre!H113</f>
        <v>136063</v>
      </c>
      <c r="I108" s="160">
        <f>+[6]Enero!I111+[6]Febrero!I111+[6]Marzo!I113+[6]Abril!I112+[6]Mayo!I113+[6]Junio!I111+[6]Julio!I113+[6]Agosto!I113+[6]Septiembre!I111+[6]Octubre!I113+[6]Noviembre!I113+[6]Diciembre!I113</f>
        <v>23617</v>
      </c>
      <c r="J108" s="160">
        <f t="shared" si="4"/>
        <v>226293</v>
      </c>
    </row>
    <row r="109" spans="1:10" ht="20.100000000000001" customHeight="1" x14ac:dyDescent="0.2">
      <c r="A109" s="161" t="s">
        <v>140</v>
      </c>
      <c r="B109" s="160">
        <f>+[6]Enero!B112+[6]Febrero!B112+[6]Marzo!B114+[6]Abril!B113+[6]Mayo!B114+[6]Junio!B112+[6]Julio!B114+[6]Agosto!B114+[6]Septiembre!B112+[6]Octubre!B114+[6]Noviembre!B114+[6]Diciembre!B114</f>
        <v>1072</v>
      </c>
      <c r="C109" s="160">
        <f>+[6]Enero!C112+[6]Febrero!C112+[6]Marzo!C114+[6]Abril!C113+[6]Mayo!C114+[6]Junio!C112+[6]Julio!C114+[6]Agosto!C114+[6]Septiembre!C112+[6]Octubre!C114+[6]Noviembre!C114+[6]Diciembre!C114</f>
        <v>0</v>
      </c>
      <c r="D109" s="160">
        <f>+[6]Enero!D112+[6]Febrero!D112+[6]Marzo!D114+[6]Abril!D113+[6]Mayo!D114+[6]Junio!D112+[6]Julio!D114+[6]Agosto!D114+[6]Septiembre!D112+[6]Octubre!D114+[6]Noviembre!D114+[6]Diciembre!D114</f>
        <v>0</v>
      </c>
      <c r="E109" s="160">
        <f>+[6]Enero!E112+[6]Febrero!E112+[6]Marzo!E114+[6]Abril!E113+[6]Mayo!E114+[6]Junio!E112+[6]Julio!E114+[6]Agosto!E114+[6]Septiembre!E112+[6]Octubre!E114+[6]Noviembre!E114+[6]Diciembre!E114</f>
        <v>0</v>
      </c>
      <c r="F109" s="160">
        <f>+[6]Enero!F112+[6]Febrero!F112+[6]Marzo!F114+[6]Abril!F113+[6]Mayo!F114+[6]Junio!F112+[6]Julio!F114+[6]Agosto!F114+[6]Septiembre!F112+[6]Octubre!F114+[6]Noviembre!F114+[6]Diciembre!F114</f>
        <v>795</v>
      </c>
      <c r="G109" s="160">
        <f>+[6]Enero!G112+[6]Febrero!G112+[6]Marzo!G114+[6]Abril!G113+[6]Mayo!G114+[6]Junio!G112+[6]Julio!G114+[6]Agosto!G114+[6]Septiembre!G112+[6]Octubre!G114+[6]Noviembre!G114+[6]Diciembre!G114</f>
        <v>5295</v>
      </c>
      <c r="H109" s="160">
        <f>+[6]Enero!H112+[6]Febrero!H112+[6]Marzo!H114+[6]Abril!H113+[6]Mayo!H114+[6]Junio!H112+[6]Julio!H114+[6]Agosto!H114+[6]Septiembre!H112+[6]Octubre!H114+[6]Noviembre!H114+[6]Diciembre!H114</f>
        <v>3442</v>
      </c>
      <c r="I109" s="160">
        <f>+[6]Enero!I112+[6]Febrero!I112+[6]Marzo!I114+[6]Abril!I113+[6]Mayo!I114+[6]Junio!I112+[6]Julio!I114+[6]Agosto!I114+[6]Septiembre!I112+[6]Octubre!I114+[6]Noviembre!I114+[6]Diciembre!I114</f>
        <v>24</v>
      </c>
      <c r="J109" s="160">
        <f t="shared" si="4"/>
        <v>10628</v>
      </c>
    </row>
    <row r="110" spans="1:10" ht="20.100000000000001" customHeight="1" x14ac:dyDescent="0.2">
      <c r="A110" s="161" t="s">
        <v>141</v>
      </c>
      <c r="B110" s="160">
        <f>+[6]Enero!B113+[6]Febrero!B113+[6]Marzo!B115+[6]Abril!B114+[6]Mayo!B115+[6]Junio!B113+[6]Julio!B115+[6]Agosto!B115+[6]Septiembre!B113+[6]Octubre!B115+[6]Noviembre!B115+[6]Diciembre!B115</f>
        <v>40484</v>
      </c>
      <c r="C110" s="160">
        <f>+[6]Enero!C113+[6]Febrero!C113+[6]Marzo!C115+[6]Abril!C114+[6]Mayo!C115+[6]Junio!C113+[6]Julio!C115+[6]Agosto!C115+[6]Septiembre!C113+[6]Octubre!C115+[6]Noviembre!C115+[6]Diciembre!C115</f>
        <v>6017</v>
      </c>
      <c r="D110" s="160">
        <f>+[6]Enero!D113+[6]Febrero!D113+[6]Marzo!D115+[6]Abril!D114+[6]Mayo!D115+[6]Junio!D113+[6]Julio!D115+[6]Agosto!D115+[6]Septiembre!D113+[6]Octubre!D115+[6]Noviembre!D115+[6]Diciembre!D115</f>
        <v>24277</v>
      </c>
      <c r="E110" s="160">
        <f>+[6]Enero!E113+[6]Febrero!E113+[6]Marzo!E115+[6]Abril!E114+[6]Mayo!E115+[6]Junio!E113+[6]Julio!E115+[6]Agosto!E115+[6]Septiembre!E113+[6]Octubre!E115+[6]Noviembre!E115+[6]Diciembre!E115</f>
        <v>4702</v>
      </c>
      <c r="F110" s="160">
        <f>+[6]Enero!F113+[6]Febrero!F113+[6]Marzo!F115+[6]Abril!F114+[6]Mayo!F115+[6]Junio!F113+[6]Julio!F115+[6]Agosto!F115+[6]Septiembre!F113+[6]Octubre!F115+[6]Noviembre!F115+[6]Diciembre!F115</f>
        <v>30480</v>
      </c>
      <c r="G110" s="160">
        <f>+[6]Enero!G113+[6]Febrero!G113+[6]Marzo!G115+[6]Abril!G114+[6]Mayo!G115+[6]Junio!G113+[6]Julio!G115+[6]Agosto!G115+[6]Septiembre!G113+[6]Octubre!G115+[6]Noviembre!G115+[6]Diciembre!G115</f>
        <v>163799</v>
      </c>
      <c r="H110" s="160">
        <f>+[6]Enero!H113+[6]Febrero!H113+[6]Marzo!H115+[6]Abril!H114+[6]Mayo!H115+[6]Junio!H113+[6]Julio!H115+[6]Agosto!H115+[6]Septiembre!H113+[6]Octubre!H115+[6]Noviembre!H115+[6]Diciembre!H115</f>
        <v>249314</v>
      </c>
      <c r="I110" s="160">
        <f>+[6]Enero!I113+[6]Febrero!I113+[6]Marzo!I115+[6]Abril!I114+[6]Mayo!I115+[6]Junio!I113+[6]Julio!I115+[6]Agosto!I115+[6]Septiembre!I113+[6]Octubre!I115+[6]Noviembre!I115+[6]Diciembre!I115</f>
        <v>15388</v>
      </c>
      <c r="J110" s="160">
        <f t="shared" si="4"/>
        <v>534461</v>
      </c>
    </row>
    <row r="111" spans="1:10" ht="20.100000000000001" customHeight="1" x14ac:dyDescent="0.2">
      <c r="A111" s="161" t="s">
        <v>142</v>
      </c>
      <c r="B111" s="160">
        <f>+[6]Enero!B114+[6]Febrero!B114+[6]Marzo!B116+[6]Abril!B115+[6]Mayo!B116+[6]Junio!B114+[6]Julio!B116+[6]Agosto!B116+[6]Septiembre!B114+[6]Octubre!B116+[6]Noviembre!B116+[6]Diciembre!B116</f>
        <v>97414</v>
      </c>
      <c r="C111" s="160">
        <f>+[6]Enero!C114+[6]Febrero!C114+[6]Marzo!C116+[6]Abril!C115+[6]Mayo!C116+[6]Junio!C114+[6]Julio!C116+[6]Agosto!C116+[6]Septiembre!C114+[6]Octubre!C116+[6]Noviembre!C116+[6]Diciembre!C116</f>
        <v>59182</v>
      </c>
      <c r="D111" s="160">
        <f>+[6]Enero!D114+[6]Febrero!D114+[6]Marzo!D116+[6]Abril!D115+[6]Mayo!D116+[6]Junio!D114+[6]Julio!D116+[6]Agosto!D116+[6]Septiembre!D114+[6]Octubre!D116+[6]Noviembre!D116+[6]Diciembre!D116</f>
        <v>10514</v>
      </c>
      <c r="E111" s="160">
        <f>+[6]Enero!E114+[6]Febrero!E114+[6]Marzo!E116+[6]Abril!E115+[6]Mayo!E116+[6]Junio!E114+[6]Julio!E116+[6]Agosto!E116+[6]Septiembre!E114+[6]Octubre!E116+[6]Noviembre!E116+[6]Diciembre!E116</f>
        <v>154145</v>
      </c>
      <c r="F111" s="160">
        <f>+[6]Enero!F114+[6]Febrero!F114+[6]Marzo!F116+[6]Abril!F115+[6]Mayo!F116+[6]Junio!F114+[6]Julio!F116+[6]Agosto!F116+[6]Septiembre!F114+[6]Octubre!F116+[6]Noviembre!F116+[6]Diciembre!F116</f>
        <v>80913</v>
      </c>
      <c r="G111" s="160">
        <f>+[6]Enero!G114+[6]Febrero!G114+[6]Marzo!G116+[6]Abril!G115+[6]Mayo!G116+[6]Junio!G114+[6]Julio!G116+[6]Agosto!G116+[6]Septiembre!G114+[6]Octubre!G116+[6]Noviembre!G116+[6]Diciembre!G116</f>
        <v>15277</v>
      </c>
      <c r="H111" s="160">
        <f>+[6]Enero!H114+[6]Febrero!H114+[6]Marzo!H116+[6]Abril!H115+[6]Mayo!H116+[6]Junio!H114+[6]Julio!H116+[6]Agosto!H116+[6]Septiembre!H114+[6]Octubre!H116+[6]Noviembre!H116+[6]Diciembre!H116</f>
        <v>178383</v>
      </c>
      <c r="I111" s="160">
        <f>+[6]Enero!I114+[6]Febrero!I114+[6]Marzo!I116+[6]Abril!I115+[6]Mayo!I116+[6]Junio!I114+[6]Julio!I116+[6]Agosto!I116+[6]Septiembre!I114+[6]Octubre!I116+[6]Noviembre!I116+[6]Diciembre!I116</f>
        <v>37806</v>
      </c>
      <c r="J111" s="160">
        <f t="shared" si="4"/>
        <v>633634</v>
      </c>
    </row>
    <row r="112" spans="1:10" ht="20.100000000000001" customHeight="1" x14ac:dyDescent="0.2">
      <c r="A112" s="161" t="s">
        <v>143</v>
      </c>
      <c r="B112" s="160">
        <f>+[6]Enero!B115+[6]Febrero!B115+[6]Marzo!B117+[6]Abril!B116+[6]Mayo!B117+[6]Junio!B115+[6]Julio!B117+[6]Agosto!B117+[6]Septiembre!B115+[6]Octubre!B117+[6]Noviembre!B117+[6]Diciembre!B117</f>
        <v>3918</v>
      </c>
      <c r="C112" s="160">
        <f>+[6]Enero!C115+[6]Febrero!C115+[6]Marzo!C117+[6]Abril!C116+[6]Mayo!C117+[6]Junio!C115+[6]Julio!C117+[6]Agosto!C117+[6]Septiembre!C115+[6]Octubre!C117+[6]Noviembre!C117+[6]Diciembre!C117</f>
        <v>146465</v>
      </c>
      <c r="D112" s="160">
        <f>+[6]Enero!D115+[6]Febrero!D115+[6]Marzo!D117+[6]Abril!D116+[6]Mayo!D117+[6]Junio!D115+[6]Julio!D117+[6]Agosto!D117+[6]Septiembre!D115+[6]Octubre!D117+[6]Noviembre!D117+[6]Diciembre!D117</f>
        <v>523</v>
      </c>
      <c r="E112" s="160">
        <f>+[6]Enero!E115+[6]Febrero!E115+[6]Marzo!E117+[6]Abril!E116+[6]Mayo!E117+[6]Junio!E115+[6]Julio!E117+[6]Agosto!E117+[6]Septiembre!E115+[6]Octubre!E117+[6]Noviembre!E117+[6]Diciembre!E117</f>
        <v>4974</v>
      </c>
      <c r="F112" s="160">
        <f>+[6]Enero!F115+[6]Febrero!F115+[6]Marzo!F117+[6]Abril!F116+[6]Mayo!F117+[6]Junio!F115+[6]Julio!F117+[6]Agosto!F117+[6]Septiembre!F115+[6]Octubre!F117+[6]Noviembre!F117+[6]Diciembre!F117</f>
        <v>203854</v>
      </c>
      <c r="G112" s="160">
        <f>+[6]Enero!G115+[6]Febrero!G115+[6]Marzo!G117+[6]Abril!G116+[6]Mayo!G117+[6]Junio!G115+[6]Julio!G117+[6]Agosto!G117+[6]Septiembre!G115+[6]Octubre!G117+[6]Noviembre!G117+[6]Diciembre!G117</f>
        <v>59950</v>
      </c>
      <c r="H112" s="160">
        <f>+[6]Enero!H115+[6]Febrero!H115+[6]Marzo!H117+[6]Abril!H116+[6]Mayo!H117+[6]Junio!H115+[6]Julio!H117+[6]Agosto!H117+[6]Septiembre!H115+[6]Octubre!H117+[6]Noviembre!H117+[6]Diciembre!H117</f>
        <v>164</v>
      </c>
      <c r="I112" s="160">
        <f>+[6]Enero!I115+[6]Febrero!I115+[6]Marzo!I117+[6]Abril!I116+[6]Mayo!I117+[6]Junio!I115+[6]Julio!I117+[6]Agosto!I117+[6]Septiembre!I115+[6]Octubre!I117+[6]Noviembre!I117+[6]Diciembre!I117</f>
        <v>132534</v>
      </c>
      <c r="J112" s="160">
        <f t="shared" si="4"/>
        <v>552382</v>
      </c>
    </row>
    <row r="113" spans="1:11" ht="20.100000000000001" customHeight="1" x14ac:dyDescent="0.2">
      <c r="A113" s="161" t="s">
        <v>144</v>
      </c>
      <c r="B113" s="160">
        <f>+[6]Enero!B116+[6]Febrero!B116+[6]Marzo!B118+[6]Abril!B117+[6]Mayo!B118+[6]Junio!B116+[6]Julio!B118+[6]Agosto!B118+[6]Septiembre!B116+[6]Octubre!B118+[6]Noviembre!B118+[6]Diciembre!B118</f>
        <v>505</v>
      </c>
      <c r="C113" s="160">
        <f>+[6]Enero!C116+[6]Febrero!C116+[6]Marzo!C118+[6]Abril!C117+[6]Mayo!C118+[6]Junio!C116+[6]Julio!C118+[6]Agosto!C118+[6]Septiembre!C116+[6]Octubre!C118+[6]Noviembre!C118+[6]Diciembre!C118</f>
        <v>0</v>
      </c>
      <c r="D113" s="160">
        <f>+[6]Enero!D116+[6]Febrero!D116+[6]Marzo!D118+[6]Abril!D117+[6]Mayo!D118+[6]Junio!D116+[6]Julio!D118+[6]Agosto!D118+[6]Septiembre!D116+[6]Octubre!D118+[6]Noviembre!D118+[6]Diciembre!D118</f>
        <v>36400</v>
      </c>
      <c r="E113" s="160">
        <f>+[6]Enero!E116+[6]Febrero!E116+[6]Marzo!E118+[6]Abril!E117+[6]Mayo!E118+[6]Junio!E116+[6]Julio!E118+[6]Agosto!E118+[6]Septiembre!E116+[6]Octubre!E118+[6]Noviembre!E118+[6]Diciembre!E118</f>
        <v>823305</v>
      </c>
      <c r="F113" s="160">
        <f>+[6]Enero!F116+[6]Febrero!F116+[6]Marzo!F118+[6]Abril!F117+[6]Mayo!F118+[6]Junio!F116+[6]Julio!F118+[6]Agosto!F118+[6]Septiembre!F116+[6]Octubre!F118+[6]Noviembre!F118+[6]Diciembre!F118</f>
        <v>38575</v>
      </c>
      <c r="G113" s="160">
        <f>+[6]Enero!G116+[6]Febrero!G116+[6]Marzo!G118+[6]Abril!G117+[6]Mayo!G118+[6]Junio!G116+[6]Julio!G118+[6]Agosto!G118+[6]Septiembre!G116+[6]Octubre!G118+[6]Noviembre!G118+[6]Diciembre!G118</f>
        <v>33745</v>
      </c>
      <c r="H113" s="160">
        <f>+[6]Enero!H116+[6]Febrero!H116+[6]Marzo!H118+[6]Abril!H117+[6]Mayo!H118+[6]Junio!H116+[6]Julio!H118+[6]Agosto!H118+[6]Septiembre!H116+[6]Octubre!H118+[6]Noviembre!H118+[6]Diciembre!H118</f>
        <v>830</v>
      </c>
      <c r="I113" s="160">
        <f>+[6]Enero!I116+[6]Febrero!I116+[6]Marzo!I118+[6]Abril!I117+[6]Mayo!I118+[6]Junio!I116+[6]Julio!I118+[6]Agosto!I118+[6]Septiembre!I116+[6]Octubre!I118+[6]Noviembre!I118+[6]Diciembre!I118</f>
        <v>0</v>
      </c>
      <c r="J113" s="160">
        <f t="shared" si="4"/>
        <v>933360</v>
      </c>
    </row>
    <row r="114" spans="1:11" ht="20.100000000000001" customHeight="1" x14ac:dyDescent="0.2">
      <c r="A114" s="161" t="s">
        <v>145</v>
      </c>
      <c r="B114" s="160">
        <f>+[6]Enero!B117+[6]Febrero!B117+[6]Marzo!B119+[6]Abril!B118+[6]Mayo!B119+[6]Junio!B117+[6]Julio!B119+[6]Agosto!B119+[6]Septiembre!B117+[6]Octubre!B119+[6]Noviembre!B119+[6]Diciembre!B119</f>
        <v>51552</v>
      </c>
      <c r="C114" s="160">
        <f>+[6]Enero!C117+[6]Febrero!C117+[6]Marzo!C119+[6]Abril!C118+[6]Mayo!C119+[6]Junio!C117+[6]Julio!C119+[6]Agosto!C119+[6]Septiembre!C117+[6]Octubre!C119+[6]Noviembre!C119+[6]Diciembre!C119</f>
        <v>108095</v>
      </c>
      <c r="D114" s="160">
        <f>+[6]Enero!D117+[6]Febrero!D117+[6]Marzo!D119+[6]Abril!D118+[6]Mayo!D119+[6]Junio!D117+[6]Julio!D119+[6]Agosto!D119+[6]Septiembre!D117+[6]Octubre!D119+[6]Noviembre!D119+[6]Diciembre!D119</f>
        <v>907</v>
      </c>
      <c r="E114" s="160">
        <f>+[6]Enero!E117+[6]Febrero!E117+[6]Marzo!E119+[6]Abril!E118+[6]Mayo!E119+[6]Junio!E117+[6]Julio!E119+[6]Agosto!E119+[6]Septiembre!E117+[6]Octubre!E119+[6]Noviembre!E119+[6]Diciembre!E119</f>
        <v>21840</v>
      </c>
      <c r="F114" s="160">
        <f>+[6]Enero!F117+[6]Febrero!F117+[6]Marzo!F119+[6]Abril!F118+[6]Mayo!F119+[6]Junio!F117+[6]Julio!F119+[6]Agosto!F119+[6]Septiembre!F117+[6]Octubre!F119+[6]Noviembre!F119+[6]Diciembre!F119</f>
        <v>260457</v>
      </c>
      <c r="G114" s="160">
        <f>+[6]Enero!G117+[6]Febrero!G117+[6]Marzo!G119+[6]Abril!G118+[6]Mayo!G119+[6]Junio!G117+[6]Julio!G119+[6]Agosto!G119+[6]Septiembre!G117+[6]Octubre!G119+[6]Noviembre!G119+[6]Diciembre!G119</f>
        <v>74228</v>
      </c>
      <c r="H114" s="160">
        <f>+[6]Enero!H117+[6]Febrero!H117+[6]Marzo!H119+[6]Abril!H118+[6]Mayo!H119+[6]Junio!H117+[6]Julio!H119+[6]Agosto!H119+[6]Septiembre!H117+[6]Octubre!H119+[6]Noviembre!H119+[6]Diciembre!H119</f>
        <v>1014</v>
      </c>
      <c r="I114" s="160">
        <f>+[6]Enero!I117+[6]Febrero!I117+[6]Marzo!I119+[6]Abril!I118+[6]Mayo!I119+[6]Junio!I117+[6]Julio!I119+[6]Agosto!I119+[6]Septiembre!I117+[6]Octubre!I119+[6]Noviembre!I119+[6]Diciembre!I119</f>
        <v>64676</v>
      </c>
      <c r="J114" s="160">
        <f t="shared" si="4"/>
        <v>582769</v>
      </c>
    </row>
    <row r="115" spans="1:11" ht="20.100000000000001" customHeight="1" x14ac:dyDescent="0.2">
      <c r="A115" s="161" t="s">
        <v>146</v>
      </c>
      <c r="B115" s="160">
        <f>+[6]Enero!B118+[6]Febrero!B118+[6]Marzo!B120+[6]Abril!B119+[6]Mayo!B120+[6]Junio!B118+[6]Julio!B120+[6]Agosto!B120+[6]Septiembre!B118+[6]Octubre!B120+[6]Noviembre!B120+[6]Diciembre!B120</f>
        <v>709090</v>
      </c>
      <c r="C115" s="160">
        <f>+[6]Enero!C118+[6]Febrero!C118+[6]Marzo!C120+[6]Abril!C119+[6]Mayo!C120+[6]Junio!C118+[6]Julio!C120+[6]Agosto!C120+[6]Septiembre!C118+[6]Octubre!C120+[6]Noviembre!C120+[6]Diciembre!C120</f>
        <v>205193</v>
      </c>
      <c r="D115" s="160">
        <f>+[6]Enero!D118+[6]Febrero!D118+[6]Marzo!D120+[6]Abril!D119+[6]Mayo!D120+[6]Junio!D118+[6]Julio!D120+[6]Agosto!D120+[6]Septiembre!D118+[6]Octubre!D120+[6]Noviembre!D120+[6]Diciembre!D120</f>
        <v>489767</v>
      </c>
      <c r="E115" s="160">
        <f>+[6]Enero!E118+[6]Febrero!E118+[6]Marzo!E120+[6]Abril!E119+[6]Mayo!E120+[6]Junio!E118+[6]Julio!E120+[6]Agosto!E120+[6]Septiembre!E118+[6]Octubre!E120+[6]Noviembre!E120+[6]Diciembre!E120</f>
        <v>534539</v>
      </c>
      <c r="F115" s="160">
        <f>+[6]Enero!F118+[6]Febrero!F118+[6]Marzo!F120+[6]Abril!F119+[6]Mayo!F120+[6]Junio!F118+[6]Julio!F120+[6]Agosto!F120+[6]Septiembre!F118+[6]Octubre!F120+[6]Noviembre!F120+[6]Diciembre!F120</f>
        <v>371183</v>
      </c>
      <c r="G115" s="160">
        <f>+[6]Enero!G118+[6]Febrero!G118+[6]Marzo!G120+[6]Abril!G119+[6]Mayo!G120+[6]Junio!G118+[6]Julio!G120+[6]Agosto!G120+[6]Septiembre!G118+[6]Octubre!G120+[6]Noviembre!G120+[6]Diciembre!G120</f>
        <v>89700</v>
      </c>
      <c r="H115" s="160">
        <f>+[6]Enero!H118+[6]Febrero!H118+[6]Marzo!H120+[6]Abril!H119+[6]Mayo!H120+[6]Junio!H118+[6]Julio!H120+[6]Agosto!H120+[6]Septiembre!H118+[6]Octubre!H120+[6]Noviembre!H120+[6]Diciembre!H120</f>
        <v>274072</v>
      </c>
      <c r="I115" s="160">
        <f>+[6]Enero!I118+[6]Febrero!I118+[6]Marzo!I120+[6]Abril!I119+[6]Mayo!I120+[6]Junio!I118+[6]Julio!I120+[6]Agosto!I120+[6]Septiembre!I118+[6]Octubre!I120+[6]Noviembre!I120+[6]Diciembre!I120</f>
        <v>156482</v>
      </c>
      <c r="J115" s="160">
        <f t="shared" si="4"/>
        <v>2830026</v>
      </c>
    </row>
    <row r="116" spans="1:11" ht="20.100000000000001" customHeight="1" x14ac:dyDescent="0.2">
      <c r="A116" s="161" t="s">
        <v>147</v>
      </c>
      <c r="B116" s="160">
        <f>+[6]Enero!B119+[6]Febrero!B119+[6]Marzo!B121+[6]Abril!B120+[6]Mayo!B121+[6]Junio!B119+[6]Julio!B121+[6]Agosto!B121+[6]Septiembre!B119+[6]Octubre!B121+[6]Noviembre!B121+[6]Diciembre!B121</f>
        <v>121229</v>
      </c>
      <c r="C116" s="160">
        <f>+[6]Enero!C119+[6]Febrero!C119+[6]Marzo!C121+[6]Abril!C120+[6]Mayo!C121+[6]Junio!C119+[6]Julio!C121+[6]Agosto!C121+[6]Septiembre!C119+[6]Octubre!C121+[6]Noviembre!C121+[6]Diciembre!C121</f>
        <v>5471</v>
      </c>
      <c r="D116" s="160">
        <f>+[6]Enero!D119+[6]Febrero!D119+[6]Marzo!D121+[6]Abril!D120+[6]Mayo!D121+[6]Junio!D119+[6]Julio!D121+[6]Agosto!D121+[6]Septiembre!D119+[6]Octubre!D121+[6]Noviembre!D121+[6]Diciembre!D121</f>
        <v>145831</v>
      </c>
      <c r="E116" s="160">
        <f>+[6]Enero!E119+[6]Febrero!E119+[6]Marzo!E121+[6]Abril!E120+[6]Mayo!E121+[6]Junio!E119+[6]Julio!E121+[6]Agosto!E121+[6]Septiembre!E119+[6]Octubre!E121+[6]Noviembre!E121+[6]Diciembre!E121</f>
        <v>114977</v>
      </c>
      <c r="F116" s="160">
        <f>+[6]Enero!F119+[6]Febrero!F119+[6]Marzo!F121+[6]Abril!F120+[6]Mayo!F121+[6]Junio!F119+[6]Julio!F121+[6]Agosto!F121+[6]Septiembre!F119+[6]Octubre!F121+[6]Noviembre!F121+[6]Diciembre!F121</f>
        <v>112948</v>
      </c>
      <c r="G116" s="160">
        <f>+[6]Enero!G119+[6]Febrero!G119+[6]Marzo!G121+[6]Abril!G120+[6]Mayo!G121+[6]Junio!G119+[6]Julio!G121+[6]Agosto!G121+[6]Septiembre!G119+[6]Octubre!G121+[6]Noviembre!G121+[6]Diciembre!G121</f>
        <v>45100</v>
      </c>
      <c r="H116" s="160">
        <f>+[6]Enero!H119+[6]Febrero!H119+[6]Marzo!H121+[6]Abril!H120+[6]Mayo!H121+[6]Junio!H119+[6]Julio!H121+[6]Agosto!H121+[6]Septiembre!H119+[6]Octubre!H121+[6]Noviembre!H121+[6]Diciembre!H121</f>
        <v>82570</v>
      </c>
      <c r="I116" s="160">
        <f>+[6]Enero!I119+[6]Febrero!I119+[6]Marzo!I121+[6]Abril!I120+[6]Mayo!I121+[6]Junio!I119+[6]Julio!I121+[6]Agosto!I121+[6]Septiembre!I119+[6]Octubre!I121+[6]Noviembre!I121+[6]Diciembre!I121</f>
        <v>9945</v>
      </c>
      <c r="J116" s="160">
        <f t="shared" si="4"/>
        <v>638071</v>
      </c>
    </row>
    <row r="117" spans="1:11" ht="20.100000000000001" customHeight="1" x14ac:dyDescent="0.2">
      <c r="A117" s="161" t="s">
        <v>148</v>
      </c>
      <c r="B117" s="160">
        <f>+[6]Enero!B120+[6]Febrero!B120+[6]Marzo!B122+[6]Abril!B121+[6]Mayo!B122+[6]Junio!B120+[6]Julio!B122+[6]Agosto!B122+[6]Septiembre!B120+[6]Octubre!B122+[6]Noviembre!B122+[6]Diciembre!B122</f>
        <v>36</v>
      </c>
      <c r="C117" s="160">
        <f>+[6]Enero!C120+[6]Febrero!C120+[6]Marzo!C122+[6]Abril!C121+[6]Mayo!C122+[6]Junio!C120+[6]Julio!C122+[6]Agosto!C122+[6]Septiembre!C120+[6]Octubre!C122+[6]Noviembre!C122+[6]Diciembre!C122</f>
        <v>0</v>
      </c>
      <c r="D117" s="160">
        <f>+[6]Enero!D120+[6]Febrero!D120+[6]Marzo!D122+[6]Abril!D121+[6]Mayo!D122+[6]Junio!D120+[6]Julio!D122+[6]Agosto!D122+[6]Septiembre!D120+[6]Octubre!D122+[6]Noviembre!D122+[6]Diciembre!D122</f>
        <v>0</v>
      </c>
      <c r="E117" s="160">
        <f>+[6]Enero!E120+[6]Febrero!E120+[6]Marzo!E122+[6]Abril!E121+[6]Mayo!E122+[6]Junio!E120+[6]Julio!E122+[6]Agosto!E122+[6]Septiembre!E120+[6]Octubre!E122+[6]Noviembre!E122+[6]Diciembre!E122</f>
        <v>65644</v>
      </c>
      <c r="F117" s="160">
        <f>+[6]Enero!F120+[6]Febrero!F120+[6]Marzo!F122+[6]Abril!F121+[6]Mayo!F122+[6]Junio!F120+[6]Julio!F122+[6]Agosto!F122+[6]Septiembre!F120+[6]Octubre!F122+[6]Noviembre!F122+[6]Diciembre!F122</f>
        <v>0</v>
      </c>
      <c r="G117" s="160">
        <f>+[6]Enero!G120+[6]Febrero!G120+[6]Marzo!G122+[6]Abril!G121+[6]Mayo!G122+[6]Junio!G120+[6]Julio!G122+[6]Agosto!G122+[6]Septiembre!G120+[6]Octubre!G122+[6]Noviembre!G122+[6]Diciembre!G122</f>
        <v>7</v>
      </c>
      <c r="H117" s="160">
        <f>+[6]Enero!H120+[6]Febrero!H120+[6]Marzo!H122+[6]Abril!H121+[6]Mayo!H122+[6]Junio!H120+[6]Julio!H122+[6]Agosto!H122+[6]Septiembre!H120+[6]Octubre!H122+[6]Noviembre!H122+[6]Diciembre!H122</f>
        <v>218</v>
      </c>
      <c r="I117" s="160">
        <f>+[6]Enero!I120+[6]Febrero!I120+[6]Marzo!I122+[6]Abril!I121+[6]Mayo!I122+[6]Junio!I120+[6]Julio!I122+[6]Agosto!I122+[6]Septiembre!I120+[6]Octubre!I122+[6]Noviembre!I122+[6]Diciembre!I122</f>
        <v>0</v>
      </c>
      <c r="J117" s="160">
        <f t="shared" si="4"/>
        <v>65905</v>
      </c>
    </row>
    <row r="118" spans="1:11" ht="20.100000000000001" customHeight="1" x14ac:dyDescent="0.2">
      <c r="A118" s="161" t="s">
        <v>149</v>
      </c>
      <c r="B118" s="160">
        <f>+[6]Enero!B121+[6]Febrero!B121+[6]Marzo!B123+[6]Abril!B122+[6]Mayo!B123+[6]Junio!B121+[6]Julio!B123+[6]Agosto!B123+[6]Septiembre!B121+[6]Octubre!B123+[6]Noviembre!B123+[6]Diciembre!B123</f>
        <v>146253</v>
      </c>
      <c r="C118" s="160">
        <f>+[6]Enero!C121+[6]Febrero!C121+[6]Marzo!C123+[6]Abril!C122+[6]Mayo!C123+[6]Junio!C121+[6]Julio!C123+[6]Agosto!C123+[6]Septiembre!C121+[6]Octubre!C123+[6]Noviembre!C123+[6]Diciembre!C123</f>
        <v>134190</v>
      </c>
      <c r="D118" s="160">
        <f>+[6]Enero!D121+[6]Febrero!D121+[6]Marzo!D123+[6]Abril!D122+[6]Mayo!D123+[6]Junio!D121+[6]Julio!D123+[6]Agosto!D123+[6]Septiembre!D121+[6]Octubre!D123+[6]Noviembre!D123+[6]Diciembre!D123</f>
        <v>24311</v>
      </c>
      <c r="E118" s="160">
        <f>+[6]Enero!E121+[6]Febrero!E121+[6]Marzo!E123+[6]Abril!E122+[6]Mayo!E123+[6]Junio!E121+[6]Julio!E123+[6]Agosto!E123+[6]Septiembre!E121+[6]Octubre!E123+[6]Noviembre!E123+[6]Diciembre!E123</f>
        <v>46081</v>
      </c>
      <c r="F118" s="160">
        <f>+[6]Enero!F121+[6]Febrero!F121+[6]Marzo!F123+[6]Abril!F122+[6]Mayo!F123+[6]Junio!F121+[6]Julio!F123+[6]Agosto!F123+[6]Septiembre!F121+[6]Octubre!F123+[6]Noviembre!F123+[6]Diciembre!F123</f>
        <v>184745</v>
      </c>
      <c r="G118" s="160">
        <f>+[6]Enero!G121+[6]Febrero!G121+[6]Marzo!G123+[6]Abril!G122+[6]Mayo!G123+[6]Junio!G121+[6]Julio!G123+[6]Agosto!G123+[6]Septiembre!G121+[6]Octubre!G123+[6]Noviembre!G123+[6]Diciembre!G123</f>
        <v>47521</v>
      </c>
      <c r="H118" s="160">
        <f>+[6]Enero!H121+[6]Febrero!H121+[6]Marzo!H123+[6]Abril!H122+[6]Mayo!H123+[6]Junio!H121+[6]Julio!H123+[6]Agosto!H123+[6]Septiembre!H121+[6]Octubre!H123+[6]Noviembre!H123+[6]Diciembre!H123</f>
        <v>94660</v>
      </c>
      <c r="I118" s="160">
        <f>+[6]Enero!I121+[6]Febrero!I121+[6]Marzo!I123+[6]Abril!I122+[6]Mayo!I123+[6]Junio!I121+[6]Julio!I123+[6]Agosto!I123+[6]Septiembre!I121+[6]Octubre!I123+[6]Noviembre!I123+[6]Diciembre!I123</f>
        <v>120316</v>
      </c>
      <c r="J118" s="160">
        <f t="shared" si="4"/>
        <v>798077</v>
      </c>
    </row>
    <row r="119" spans="1:11" ht="20.100000000000001" customHeight="1" x14ac:dyDescent="0.2">
      <c r="A119" s="161" t="s">
        <v>150</v>
      </c>
      <c r="B119" s="160">
        <f>+[6]Enero!B122+[6]Febrero!B122+[6]Marzo!B124+[6]Abril!B123+[6]Mayo!B124+[6]Junio!B122+[6]Julio!B124+[6]Agosto!B124+[6]Septiembre!B122+[6]Octubre!B124+[6]Noviembre!B124+[6]Diciembre!B124</f>
        <v>160626</v>
      </c>
      <c r="C119" s="160">
        <f>+[6]Enero!C122+[6]Febrero!C122+[6]Marzo!C124+[6]Abril!C123+[6]Mayo!C124+[6]Junio!C122+[6]Julio!C124+[6]Agosto!C124+[6]Septiembre!C122+[6]Octubre!C124+[6]Noviembre!C124+[6]Diciembre!C124</f>
        <v>3978</v>
      </c>
      <c r="D119" s="160">
        <f>+[6]Enero!D122+[6]Febrero!D122+[6]Marzo!D124+[6]Abril!D123+[6]Mayo!D124+[6]Junio!D122+[6]Julio!D124+[6]Agosto!D124+[6]Septiembre!D122+[6]Octubre!D124+[6]Noviembre!D124+[6]Diciembre!D124</f>
        <v>70203</v>
      </c>
      <c r="E119" s="160">
        <f>+[6]Enero!E122+[6]Febrero!E122+[6]Marzo!E124+[6]Abril!E123+[6]Mayo!E124+[6]Junio!E122+[6]Julio!E124+[6]Agosto!E124+[6]Septiembre!E122+[6]Octubre!E124+[6]Noviembre!E124+[6]Diciembre!E124</f>
        <v>145745</v>
      </c>
      <c r="F119" s="160">
        <f>+[6]Enero!F122+[6]Febrero!F122+[6]Marzo!F124+[6]Abril!F123+[6]Mayo!F124+[6]Junio!F122+[6]Julio!F124+[6]Agosto!F124+[6]Septiembre!F122+[6]Octubre!F124+[6]Noviembre!F124+[6]Diciembre!F124</f>
        <v>43247</v>
      </c>
      <c r="G119" s="160">
        <f>+[6]Enero!G122+[6]Febrero!G122+[6]Marzo!G124+[6]Abril!G123+[6]Mayo!G124+[6]Junio!G122+[6]Julio!G124+[6]Agosto!G124+[6]Septiembre!G122+[6]Octubre!G124+[6]Noviembre!G124+[6]Diciembre!G124</f>
        <v>37184</v>
      </c>
      <c r="H119" s="160">
        <f>+[6]Enero!H122+[6]Febrero!H122+[6]Marzo!H124+[6]Abril!H123+[6]Mayo!H124+[6]Junio!H122+[6]Julio!H124+[6]Agosto!H124+[6]Septiembre!H122+[6]Octubre!H124+[6]Noviembre!H124+[6]Diciembre!H124</f>
        <v>69101</v>
      </c>
      <c r="I119" s="160">
        <f>+[6]Enero!I122+[6]Febrero!I122+[6]Marzo!I124+[6]Abril!I123+[6]Mayo!I124+[6]Junio!I122+[6]Julio!I124+[6]Agosto!I124+[6]Septiembre!I122+[6]Octubre!I124+[6]Noviembre!I124+[6]Diciembre!I124</f>
        <v>2887</v>
      </c>
      <c r="J119" s="160">
        <f t="shared" si="4"/>
        <v>532971</v>
      </c>
    </row>
    <row r="120" spans="1:11" ht="20.100000000000001" customHeight="1" x14ac:dyDescent="0.2">
      <c r="A120" s="161" t="s">
        <v>151</v>
      </c>
      <c r="B120" s="160">
        <f>+[6]Enero!B123+[6]Febrero!B123+[6]Marzo!B125+[6]Abril!B124+[6]Mayo!B125+[6]Junio!B123+[6]Julio!B125+[6]Agosto!B125+[6]Septiembre!B123+[6]Octubre!B125+[6]Noviembre!B125+[6]Diciembre!B125</f>
        <v>30858</v>
      </c>
      <c r="C120" s="160">
        <f>+[6]Enero!C123+[6]Febrero!C123+[6]Marzo!C125+[6]Abril!C124+[6]Mayo!C125+[6]Junio!C123+[6]Julio!C125+[6]Agosto!C125+[6]Septiembre!C123+[6]Octubre!C125+[6]Noviembre!C125+[6]Diciembre!C125</f>
        <v>468</v>
      </c>
      <c r="D120" s="160">
        <f>+[6]Enero!D123+[6]Febrero!D123+[6]Marzo!D125+[6]Abril!D124+[6]Mayo!D125+[6]Junio!D123+[6]Julio!D125+[6]Agosto!D125+[6]Septiembre!D123+[6]Octubre!D125+[6]Noviembre!D125+[6]Diciembre!D125</f>
        <v>37276</v>
      </c>
      <c r="E120" s="160">
        <f>+[6]Enero!E123+[6]Febrero!E123+[6]Marzo!E125+[6]Abril!E124+[6]Mayo!E125+[6]Junio!E123+[6]Julio!E125+[6]Agosto!E125+[6]Septiembre!E123+[6]Octubre!E125+[6]Noviembre!E125+[6]Diciembre!E125</f>
        <v>158914</v>
      </c>
      <c r="F120" s="160">
        <f>+[6]Enero!F123+[6]Febrero!F123+[6]Marzo!F125+[6]Abril!F124+[6]Mayo!F125+[6]Junio!F123+[6]Julio!F125+[6]Agosto!F125+[6]Septiembre!F123+[6]Octubre!F125+[6]Noviembre!F125+[6]Diciembre!F125</f>
        <v>314702</v>
      </c>
      <c r="G120" s="160">
        <f>+[6]Enero!G123+[6]Febrero!G123+[6]Marzo!G125+[6]Abril!G124+[6]Mayo!G125+[6]Junio!G123+[6]Julio!G125+[6]Agosto!G125+[6]Septiembre!G123+[6]Octubre!G125+[6]Noviembre!G125+[6]Diciembre!G125</f>
        <v>41378</v>
      </c>
      <c r="H120" s="160">
        <f>+[6]Enero!H123+[6]Febrero!H123+[6]Marzo!H125+[6]Abril!H124+[6]Mayo!H125+[6]Junio!H123+[6]Julio!H125+[6]Agosto!H125+[6]Septiembre!H123+[6]Octubre!H125+[6]Noviembre!H125+[6]Diciembre!H125</f>
        <v>360696</v>
      </c>
      <c r="I120" s="160">
        <f>+[6]Enero!I123+[6]Febrero!I123+[6]Marzo!I125+[6]Abril!I124+[6]Mayo!I125+[6]Junio!I123+[6]Julio!I125+[6]Agosto!I125+[6]Septiembre!I123+[6]Octubre!I125+[6]Noviembre!I125+[6]Diciembre!I125</f>
        <v>2689</v>
      </c>
      <c r="J120" s="160">
        <f t="shared" si="4"/>
        <v>946981</v>
      </c>
    </row>
    <row r="121" spans="1:11" ht="20.100000000000001" customHeight="1" x14ac:dyDescent="0.2">
      <c r="A121" s="161" t="s">
        <v>152</v>
      </c>
      <c r="B121" s="160">
        <f>+[6]Enero!B124+[6]Febrero!B124+[6]Marzo!B126+[6]Abril!B125+[6]Mayo!B126+[6]Junio!B124+[6]Julio!B126+[6]Agosto!B126+[6]Septiembre!B124+[6]Octubre!B126+[6]Noviembre!B126+[6]Diciembre!B126</f>
        <v>18799</v>
      </c>
      <c r="C121" s="160">
        <f>+[6]Enero!C124+[6]Febrero!C124+[6]Marzo!C126+[6]Abril!C125+[6]Mayo!C126+[6]Junio!C124+[6]Julio!C126+[6]Agosto!C126+[6]Septiembre!C124+[6]Octubre!C126+[6]Noviembre!C126+[6]Diciembre!C126</f>
        <v>2167</v>
      </c>
      <c r="D121" s="160">
        <f>+[6]Enero!D124+[6]Febrero!D124+[6]Marzo!D126+[6]Abril!D125+[6]Mayo!D126+[6]Junio!D124+[6]Julio!D126+[6]Agosto!D126+[6]Septiembre!D124+[6]Octubre!D126+[6]Noviembre!D126+[6]Diciembre!D126</f>
        <v>27797</v>
      </c>
      <c r="E121" s="160">
        <f>+[6]Enero!E124+[6]Febrero!E124+[6]Marzo!E126+[6]Abril!E125+[6]Mayo!E126+[6]Junio!E124+[6]Julio!E126+[6]Agosto!E126+[6]Septiembre!E124+[6]Octubre!E126+[6]Noviembre!E126+[6]Diciembre!E126</f>
        <v>42302</v>
      </c>
      <c r="F121" s="160">
        <f>+[6]Enero!F124+[6]Febrero!F124+[6]Marzo!F126+[6]Abril!F125+[6]Mayo!F126+[6]Junio!F124+[6]Julio!F126+[6]Agosto!F126+[6]Septiembre!F124+[6]Octubre!F126+[6]Noviembre!F126+[6]Diciembre!F126</f>
        <v>60655</v>
      </c>
      <c r="G121" s="160">
        <f>+[6]Enero!G124+[6]Febrero!G124+[6]Marzo!G126+[6]Abril!G125+[6]Mayo!G126+[6]Junio!G124+[6]Julio!G126+[6]Agosto!G126+[6]Septiembre!G124+[6]Octubre!G126+[6]Noviembre!G126+[6]Diciembre!G126</f>
        <v>9583</v>
      </c>
      <c r="H121" s="160">
        <f>+[6]Enero!H124+[6]Febrero!H124+[6]Marzo!H126+[6]Abril!H125+[6]Mayo!H126+[6]Junio!H124+[6]Julio!H126+[6]Agosto!H126+[6]Septiembre!H124+[6]Octubre!H126+[6]Noviembre!H126+[6]Diciembre!H126</f>
        <v>8498</v>
      </c>
      <c r="I121" s="160">
        <f>+[6]Enero!I124+[6]Febrero!I124+[6]Marzo!I126+[6]Abril!I125+[6]Mayo!I126+[6]Junio!I124+[6]Julio!I126+[6]Agosto!I126+[6]Septiembre!I124+[6]Octubre!I126+[6]Noviembre!I126+[6]Diciembre!I126</f>
        <v>2723</v>
      </c>
      <c r="J121" s="160">
        <f t="shared" si="4"/>
        <v>172524</v>
      </c>
    </row>
    <row r="122" spans="1:11" ht="20.100000000000001" customHeight="1" x14ac:dyDescent="0.2">
      <c r="A122" s="161" t="s">
        <v>172</v>
      </c>
      <c r="B122" s="160">
        <f>+[6]Enero!B125+[6]Febrero!B125+[6]Marzo!B127+[6]Abril!B126+[6]Mayo!B127+[6]Junio!B125+[6]Julio!B127+[6]Agosto!B127+[6]Septiembre!B125+[6]Octubre!B127+[6]Noviembre!B127+[6]Diciembre!B127</f>
        <v>362</v>
      </c>
      <c r="C122" s="160">
        <f>+[6]Enero!C125+[6]Febrero!C125+[6]Marzo!C127+[6]Abril!C126+[6]Mayo!C127+[6]Junio!C125+[6]Julio!C127+[6]Agosto!C127+[6]Septiembre!C125+[6]Octubre!C127+[6]Noviembre!C127+[6]Diciembre!C127</f>
        <v>169</v>
      </c>
      <c r="D122" s="160">
        <f>+[6]Enero!D125+[6]Febrero!D125+[6]Marzo!D127+[6]Abril!D126+[6]Mayo!D127+[6]Junio!D125+[6]Julio!D127+[6]Agosto!D127+[6]Septiembre!D125+[6]Octubre!D127+[6]Noviembre!D127+[6]Diciembre!D127</f>
        <v>1</v>
      </c>
      <c r="E122" s="160">
        <f>+[6]Enero!E125+[6]Febrero!E125+[6]Marzo!E127+[6]Abril!E126+[6]Mayo!E127+[6]Junio!E125+[6]Julio!E127+[6]Agosto!E127+[6]Septiembre!E125+[6]Octubre!E127+[6]Noviembre!E127+[6]Diciembre!E127</f>
        <v>13554</v>
      </c>
      <c r="F122" s="160">
        <f>+[6]Enero!F125+[6]Febrero!F125+[6]Marzo!F127+[6]Abril!F126+[6]Mayo!F127+[6]Junio!F125+[6]Julio!F127+[6]Agosto!F127+[6]Septiembre!F125+[6]Octubre!F127+[6]Noviembre!F127+[6]Diciembre!F127</f>
        <v>4650</v>
      </c>
      <c r="G122" s="160">
        <f>+[6]Enero!G125+[6]Febrero!G125+[6]Marzo!G127+[6]Abril!G126+[6]Mayo!G127+[6]Junio!G125+[6]Julio!G127+[6]Agosto!G127+[6]Septiembre!G125+[6]Octubre!G127+[6]Noviembre!G127+[6]Diciembre!G127</f>
        <v>449</v>
      </c>
      <c r="H122" s="160">
        <f>+[6]Enero!H125+[6]Febrero!H125+[6]Marzo!H127+[6]Abril!H126+[6]Mayo!H127+[6]Junio!H125+[6]Julio!H127+[6]Agosto!H127+[6]Septiembre!H125+[6]Octubre!H127+[6]Noviembre!H127+[6]Diciembre!H127</f>
        <v>60</v>
      </c>
      <c r="I122" s="160">
        <f>+[6]Enero!I125+[6]Febrero!I125+[6]Marzo!I127+[6]Abril!I126+[6]Mayo!I127+[6]Junio!I125+[6]Julio!I127+[6]Agosto!I127+[6]Septiembre!I125+[6]Octubre!I127+[6]Noviembre!I127+[6]Diciembre!I127</f>
        <v>548</v>
      </c>
      <c r="J122" s="160">
        <f t="shared" si="4"/>
        <v>19793</v>
      </c>
    </row>
    <row r="123" spans="1:11" ht="20.100000000000001" customHeight="1" x14ac:dyDescent="0.2">
      <c r="A123" s="161" t="s">
        <v>173</v>
      </c>
      <c r="B123" s="160">
        <f>+[6]Enero!B126+[6]Febrero!B126+[6]Marzo!B128+[6]Abril!B127+[6]Mayo!B128+[6]Junio!B126+[6]Julio!B128+[6]Agosto!B128+[6]Septiembre!B126+[6]Octubre!B128+[6]Noviembre!B128+[6]Diciembre!B128</f>
        <v>602</v>
      </c>
      <c r="C123" s="160">
        <f>+[6]Enero!C126+[6]Febrero!C126+[6]Marzo!C128+[6]Abril!C127+[6]Mayo!C128+[6]Junio!C126+[6]Julio!C128+[6]Agosto!C128+[6]Septiembre!C126+[6]Octubre!C128+[6]Noviembre!C128+[6]Diciembre!C128</f>
        <v>0</v>
      </c>
      <c r="D123" s="160">
        <f>+[6]Enero!D126+[6]Febrero!D126+[6]Marzo!D128+[6]Abril!D127+[6]Mayo!D128+[6]Junio!D126+[6]Julio!D128+[6]Agosto!D128+[6]Septiembre!D126+[6]Octubre!D128+[6]Noviembre!D128+[6]Diciembre!D128</f>
        <v>54</v>
      </c>
      <c r="E123" s="160">
        <f>+[6]Enero!E126+[6]Febrero!E126+[6]Marzo!E128+[6]Abril!E127+[6]Mayo!E128+[6]Junio!E126+[6]Julio!E128+[6]Agosto!E128+[6]Septiembre!E126+[6]Octubre!E128+[6]Noviembre!E128+[6]Diciembre!E128</f>
        <v>147529</v>
      </c>
      <c r="F123" s="160">
        <f>+[6]Enero!F126+[6]Febrero!F126+[6]Marzo!F128+[6]Abril!F127+[6]Mayo!F128+[6]Junio!F126+[6]Julio!F128+[6]Agosto!F128+[6]Septiembre!F126+[6]Octubre!F128+[6]Noviembre!F128+[6]Diciembre!F128</f>
        <v>368</v>
      </c>
      <c r="G123" s="160">
        <f>+[6]Enero!G126+[6]Febrero!G126+[6]Marzo!G128+[6]Abril!G127+[6]Mayo!G128+[6]Junio!G126+[6]Julio!G128+[6]Agosto!G128+[6]Septiembre!G126+[6]Octubre!G128+[6]Noviembre!G128+[6]Diciembre!G128</f>
        <v>3707</v>
      </c>
      <c r="H123" s="160">
        <f>+[6]Enero!H126+[6]Febrero!H126+[6]Marzo!H128+[6]Abril!H127+[6]Mayo!H128+[6]Junio!H126+[6]Julio!H128+[6]Agosto!H128+[6]Septiembre!H126+[6]Octubre!H128+[6]Noviembre!H128+[6]Diciembre!H128</f>
        <v>1529</v>
      </c>
      <c r="I123" s="160">
        <f>+[6]Enero!I126+[6]Febrero!I126+[6]Marzo!I128+[6]Abril!I127+[6]Mayo!I128+[6]Junio!I126+[6]Julio!I128+[6]Agosto!I128+[6]Septiembre!I126+[6]Octubre!I128+[6]Noviembre!I128+[6]Diciembre!I128</f>
        <v>8097</v>
      </c>
      <c r="J123" s="160">
        <f t="shared" si="4"/>
        <v>161886</v>
      </c>
    </row>
    <row r="124" spans="1:11" ht="20.100000000000001" customHeight="1" x14ac:dyDescent="0.2">
      <c r="A124" s="161" t="s">
        <v>155</v>
      </c>
      <c r="B124" s="160">
        <f>+[6]Enero!B127+[6]Febrero!B127+[6]Marzo!B129+[6]Abril!B128+[6]Mayo!B129+[6]Junio!B127+[6]Julio!B129+[6]Agosto!B129+[6]Septiembre!B127+[6]Octubre!B129+[6]Noviembre!B129+[6]Diciembre!B129</f>
        <v>58782</v>
      </c>
      <c r="C124" s="160">
        <f>+[6]Enero!C127+[6]Febrero!C127+[6]Marzo!C129+[6]Abril!C128+[6]Mayo!C129+[6]Junio!C127+[6]Julio!C129+[6]Agosto!C129+[6]Septiembre!C127+[6]Octubre!C129+[6]Noviembre!C129+[6]Diciembre!C129</f>
        <v>985</v>
      </c>
      <c r="D124" s="160">
        <f>+[6]Enero!D127+[6]Febrero!D127+[6]Marzo!D129+[6]Abril!D128+[6]Mayo!D129+[6]Junio!D127+[6]Julio!D129+[6]Agosto!D129+[6]Septiembre!D127+[6]Octubre!D129+[6]Noviembre!D129+[6]Diciembre!D129</f>
        <v>5695</v>
      </c>
      <c r="E124" s="160">
        <f>+[6]Enero!E127+[6]Febrero!E127+[6]Marzo!E129+[6]Abril!E128+[6]Mayo!E129+[6]Junio!E127+[6]Julio!E129+[6]Agosto!E129+[6]Septiembre!E127+[6]Octubre!E129+[6]Noviembre!E129+[6]Diciembre!E129</f>
        <v>33099</v>
      </c>
      <c r="F124" s="160">
        <f>+[6]Enero!F127+[6]Febrero!F127+[6]Marzo!F129+[6]Abril!F128+[6]Mayo!F129+[6]Junio!F127+[6]Julio!F129+[6]Agosto!F129+[6]Septiembre!F127+[6]Octubre!F129+[6]Noviembre!F129+[6]Diciembre!F129</f>
        <v>151210</v>
      </c>
      <c r="G124" s="160">
        <f>+[6]Enero!G127+[6]Febrero!G127+[6]Marzo!G129+[6]Abril!G128+[6]Mayo!G129+[6]Junio!G127+[6]Julio!G129+[6]Agosto!G129+[6]Septiembre!G127+[6]Octubre!G129+[6]Noviembre!G129+[6]Diciembre!G129</f>
        <v>30622</v>
      </c>
      <c r="H124" s="160">
        <f>+[6]Enero!H127+[6]Febrero!H127+[6]Marzo!H129+[6]Abril!H128+[6]Mayo!H129+[6]Junio!H127+[6]Julio!H129+[6]Agosto!H129+[6]Septiembre!H127+[6]Octubre!H129+[6]Noviembre!H129+[6]Diciembre!H129</f>
        <v>17102</v>
      </c>
      <c r="I124" s="160">
        <f>+[6]Enero!I127+[6]Febrero!I127+[6]Marzo!I129+[6]Abril!I128+[6]Mayo!I129+[6]Junio!I127+[6]Julio!I129+[6]Agosto!I129+[6]Septiembre!I127+[6]Octubre!I129+[6]Noviembre!I129+[6]Diciembre!I129</f>
        <v>3089</v>
      </c>
      <c r="J124" s="160">
        <f>SUM(B124:I124)</f>
        <v>300584</v>
      </c>
      <c r="K124" s="184"/>
    </row>
    <row r="125" spans="1:11" ht="20.100000000000001" customHeight="1" x14ac:dyDescent="0.2">
      <c r="A125" s="161" t="s">
        <v>156</v>
      </c>
      <c r="B125" s="160">
        <f>+[6]Enero!B128+[6]Febrero!B128+[6]Marzo!B130+[6]Abril!B129+[6]Mayo!B130+[6]Junio!B128+[6]Julio!B130+[6]Agosto!B130+[6]Septiembre!B128+[6]Octubre!B130+[6]Noviembre!B130+[6]Diciembre!B130</f>
        <v>1120000</v>
      </c>
      <c r="C125" s="160">
        <f>+[6]Enero!C128+[6]Febrero!C128+[6]Marzo!C130+[6]Abril!C129+[6]Mayo!C130+[6]Junio!C128+[6]Julio!C130+[6]Agosto!C130+[6]Septiembre!C128+[6]Octubre!C130+[6]Noviembre!C130+[6]Diciembre!C130</f>
        <v>0</v>
      </c>
      <c r="D125" s="160">
        <f>+[6]Enero!D128+[6]Febrero!D128+[6]Marzo!D130+[6]Abril!D129+[6]Mayo!D130+[6]Junio!D128+[6]Julio!D130+[6]Agosto!D130+[6]Septiembre!D128+[6]Octubre!D130+[6]Noviembre!D130+[6]Diciembre!D130</f>
        <v>200000</v>
      </c>
      <c r="E125" s="160">
        <f>+[6]Enero!E128+[6]Febrero!E128+[6]Marzo!E130+[6]Abril!E129+[6]Mayo!E130+[6]Junio!E128+[6]Julio!E130+[6]Agosto!E130+[6]Septiembre!E128+[6]Octubre!E130+[6]Noviembre!E130+[6]Diciembre!E130</f>
        <v>0</v>
      </c>
      <c r="F125" s="160">
        <f>+[6]Enero!F128+[6]Febrero!F128+[6]Marzo!F130+[6]Abril!F129+[6]Mayo!F130+[6]Junio!F128+[6]Julio!F130+[6]Agosto!F130+[6]Septiembre!F128+[6]Octubre!F130+[6]Noviembre!F130+[6]Diciembre!F130</f>
        <v>391160</v>
      </c>
      <c r="G125" s="160">
        <f>+[6]Enero!G128+[6]Febrero!G128+[6]Marzo!G130+[6]Abril!G129+[6]Mayo!G130+[6]Junio!G128+[6]Julio!G130+[6]Agosto!G130+[6]Septiembre!G128+[6]Octubre!G130+[6]Noviembre!G130+[6]Diciembre!G130</f>
        <v>1659852</v>
      </c>
      <c r="H125" s="160">
        <f>+[6]Enero!H128+[6]Febrero!H128+[6]Marzo!H130+[6]Abril!H129+[6]Mayo!H130+[6]Junio!H128+[6]Julio!H130+[6]Agosto!H130+[6]Septiembre!H128+[6]Octubre!H130+[6]Noviembre!H130+[6]Diciembre!H130</f>
        <v>1935000</v>
      </c>
      <c r="I125" s="160">
        <f>+[6]Enero!I128+[6]Febrero!I128+[6]Marzo!I130+[6]Abril!I129+[6]Mayo!I130+[6]Junio!I128+[6]Julio!I130+[6]Agosto!I130+[6]Septiembre!I128+[6]Octubre!I130+[6]Noviembre!I130+[6]Diciembre!I130</f>
        <v>0</v>
      </c>
      <c r="J125" s="160">
        <f t="shared" si="4"/>
        <v>5306012</v>
      </c>
    </row>
    <row r="126" spans="1:11" ht="20.100000000000001" customHeight="1" x14ac:dyDescent="0.2">
      <c r="A126" s="161" t="s">
        <v>157</v>
      </c>
      <c r="B126" s="160">
        <f>+[6]Enero!B129+[6]Febrero!B129+[6]Marzo!B131+[6]Abril!B130+[6]Mayo!B131+[6]Junio!B129+[6]Julio!B131+[6]Agosto!B131+[6]Septiembre!B129+[6]Octubre!B131+[6]Noviembre!B131+[6]Diciembre!B131</f>
        <v>210</v>
      </c>
      <c r="C126" s="160">
        <f>+[6]Enero!C129+[6]Febrero!C129+[6]Marzo!C131+[6]Abril!C130+[6]Mayo!C131+[6]Junio!C129+[6]Julio!C131+[6]Agosto!C131+[6]Septiembre!C129+[6]Octubre!C131+[6]Noviembre!C131+[6]Diciembre!C131</f>
        <v>200</v>
      </c>
      <c r="D126" s="160">
        <f>+[6]Enero!D129+[6]Febrero!D129+[6]Marzo!D131+[6]Abril!D130+[6]Mayo!D131+[6]Junio!D129+[6]Julio!D131+[6]Agosto!D131+[6]Septiembre!D129+[6]Octubre!D131+[6]Noviembre!D131+[6]Diciembre!D131</f>
        <v>544</v>
      </c>
      <c r="E126" s="160">
        <f>+[6]Enero!E129+[6]Febrero!E129+[6]Marzo!E131+[6]Abril!E130+[6]Mayo!E131+[6]Junio!E129+[6]Julio!E131+[6]Agosto!E131+[6]Septiembre!E129+[6]Octubre!E131+[6]Noviembre!E131+[6]Diciembre!E131</f>
        <v>409898</v>
      </c>
      <c r="F126" s="160">
        <f>+[6]Enero!F129+[6]Febrero!F129+[6]Marzo!F131+[6]Abril!F130+[6]Mayo!F131+[6]Junio!F129+[6]Julio!F131+[6]Agosto!F131+[6]Septiembre!F129+[6]Octubre!F131+[6]Noviembre!F131+[6]Diciembre!F131</f>
        <v>34640</v>
      </c>
      <c r="G126" s="160">
        <f>+[6]Enero!G129+[6]Febrero!G129+[6]Marzo!G131+[6]Abril!G130+[6]Mayo!G131+[6]Junio!G129+[6]Julio!G131+[6]Agosto!G131+[6]Septiembre!G129+[6]Octubre!G131+[6]Noviembre!G131+[6]Diciembre!G131</f>
        <v>20245</v>
      </c>
      <c r="H126" s="160">
        <f>+[6]Enero!H129+[6]Febrero!H129+[6]Marzo!H131+[6]Abril!H130+[6]Mayo!H131+[6]Junio!H129+[6]Julio!H131+[6]Agosto!H131+[6]Septiembre!H129+[6]Octubre!H131+[6]Noviembre!H131+[6]Diciembre!H131</f>
        <v>995</v>
      </c>
      <c r="I126" s="160">
        <f>+[6]Enero!I129+[6]Febrero!I129+[6]Marzo!I131+[6]Abril!I130+[6]Mayo!I131+[6]Junio!I129+[6]Julio!I131+[6]Agosto!I131+[6]Septiembre!I129+[6]Octubre!I131+[6]Noviembre!I131+[6]Diciembre!I131</f>
        <v>417</v>
      </c>
      <c r="J126" s="160">
        <f t="shared" si="4"/>
        <v>467149</v>
      </c>
    </row>
    <row r="127" spans="1:11" ht="20.100000000000001" customHeight="1" x14ac:dyDescent="0.2">
      <c r="A127" s="161" t="s">
        <v>174</v>
      </c>
      <c r="B127" s="160">
        <f>+[6]Enero!B130+[6]Febrero!B130+[6]Marzo!B132+[6]Abril!B131+[6]Mayo!B132+[6]Junio!B130+[6]Julio!B132+[6]Agosto!B132+[6]Septiembre!B130+[6]Octubre!B132+[6]Noviembre!B132+[6]Diciembre!B132</f>
        <v>353155</v>
      </c>
      <c r="C127" s="160">
        <f>+[6]Enero!C130+[6]Febrero!C130+[6]Marzo!C132+[6]Abril!C131+[6]Mayo!C132+[6]Junio!C130+[6]Julio!C132+[6]Agosto!C132+[6]Septiembre!C130+[6]Octubre!C132+[6]Noviembre!C132+[6]Diciembre!C132</f>
        <v>4508</v>
      </c>
      <c r="D127" s="160">
        <f>+[6]Enero!D130+[6]Febrero!D130+[6]Marzo!D132+[6]Abril!D131+[6]Mayo!D132+[6]Junio!D130+[6]Julio!D132+[6]Agosto!D132+[6]Septiembre!D130+[6]Octubre!D132+[6]Noviembre!D132+[6]Diciembre!D132</f>
        <v>20497</v>
      </c>
      <c r="E127" s="160">
        <f>+[6]Enero!E130+[6]Febrero!E130+[6]Marzo!E132+[6]Abril!E131+[6]Mayo!E132+[6]Junio!E130+[6]Julio!E132+[6]Agosto!E132+[6]Septiembre!E130+[6]Octubre!E132+[6]Noviembre!E132+[6]Diciembre!E132</f>
        <v>3151</v>
      </c>
      <c r="F127" s="160">
        <f>+[6]Enero!F130+[6]Febrero!F130+[6]Marzo!F132+[6]Abril!F131+[6]Mayo!F132+[6]Junio!F130+[6]Julio!F132+[6]Agosto!F132+[6]Septiembre!F130+[6]Octubre!F132+[6]Noviembre!F132+[6]Diciembre!F132</f>
        <v>17437</v>
      </c>
      <c r="G127" s="160">
        <f>+[6]Enero!G130+[6]Febrero!G130+[6]Marzo!G132+[6]Abril!G131+[6]Mayo!G132+[6]Junio!G130+[6]Julio!G132+[6]Agosto!G132+[6]Septiembre!G130+[6]Octubre!G132+[6]Noviembre!G132+[6]Diciembre!G132</f>
        <v>26350</v>
      </c>
      <c r="H127" s="160">
        <f>+[6]Enero!H130+[6]Febrero!H130+[6]Marzo!H132+[6]Abril!H131+[6]Mayo!H132+[6]Junio!H130+[6]Julio!H132+[6]Agosto!H132+[6]Septiembre!H130+[6]Octubre!H132+[6]Noviembre!H132+[6]Diciembre!H132</f>
        <v>44342</v>
      </c>
      <c r="I127" s="160">
        <f>+[6]Enero!I130+[6]Febrero!I130+[6]Marzo!I132+[6]Abril!I131+[6]Mayo!I132+[6]Junio!I130+[6]Julio!I132+[6]Agosto!I132+[6]Septiembre!I130+[6]Octubre!I132+[6]Noviembre!I132+[6]Diciembre!I132</f>
        <v>7588</v>
      </c>
      <c r="J127" s="160">
        <f t="shared" si="4"/>
        <v>477028</v>
      </c>
    </row>
    <row r="128" spans="1:11" ht="20.100000000000001" customHeight="1" x14ac:dyDescent="0.2">
      <c r="A128" s="161" t="s">
        <v>175</v>
      </c>
      <c r="B128" s="160">
        <f>+[6]Enero!B131+[6]Febrero!B131+[6]Marzo!B133+[6]Abril!B132+[6]Mayo!B133+[6]Junio!B131+[6]Julio!B133+[6]Agosto!B133+[6]Septiembre!B131+[6]Octubre!B133+[6]Noviembre!B133+[6]Diciembre!B133</f>
        <v>3679</v>
      </c>
      <c r="C128" s="160">
        <f>+[6]Enero!C131+[6]Febrero!C131+[6]Marzo!C133+[6]Abril!C132+[6]Mayo!C133+[6]Junio!C131+[6]Julio!C133+[6]Agosto!C133+[6]Septiembre!C131+[6]Octubre!C133+[6]Noviembre!C133+[6]Diciembre!C133</f>
        <v>11576</v>
      </c>
      <c r="D128" s="160">
        <f>+[6]Enero!D131+[6]Febrero!D131+[6]Marzo!D133+[6]Abril!D132+[6]Mayo!D133+[6]Junio!D131+[6]Julio!D133+[6]Agosto!D133+[6]Septiembre!D131+[6]Octubre!D133+[6]Noviembre!D133+[6]Diciembre!D133</f>
        <v>227</v>
      </c>
      <c r="E128" s="160">
        <f>+[6]Enero!E131+[6]Febrero!E131+[6]Marzo!E133+[6]Abril!E132+[6]Mayo!E133+[6]Junio!E131+[6]Julio!E133+[6]Agosto!E133+[6]Septiembre!E131+[6]Octubre!E133+[6]Noviembre!E133+[6]Diciembre!E133</f>
        <v>1859</v>
      </c>
      <c r="F128" s="160">
        <f>+[6]Enero!F131+[6]Febrero!F131+[6]Marzo!F133+[6]Abril!F132+[6]Mayo!F133+[6]Junio!F131+[6]Julio!F133+[6]Agosto!F133+[6]Septiembre!F131+[6]Octubre!F133+[6]Noviembre!F133+[6]Diciembre!F133</f>
        <v>25371</v>
      </c>
      <c r="G128" s="160">
        <f>+[6]Enero!G131+[6]Febrero!G131+[6]Marzo!G133+[6]Abril!G132+[6]Mayo!G133+[6]Junio!G131+[6]Julio!G133+[6]Agosto!G133+[6]Septiembre!G131+[6]Octubre!G133+[6]Noviembre!G133+[6]Diciembre!G133</f>
        <v>2923</v>
      </c>
      <c r="H128" s="160">
        <f>+[6]Enero!H131+[6]Febrero!H131+[6]Marzo!H133+[6]Abril!H132+[6]Mayo!H133+[6]Junio!H131+[6]Julio!H133+[6]Agosto!H133+[6]Septiembre!H131+[6]Octubre!H133+[6]Noviembre!H133+[6]Diciembre!H133</f>
        <v>0</v>
      </c>
      <c r="I128" s="160">
        <f>+[6]Enero!I131+[6]Febrero!I131+[6]Marzo!I133+[6]Abril!I132+[6]Mayo!I133+[6]Junio!I131+[6]Julio!I133+[6]Agosto!I133+[6]Septiembre!I131+[6]Octubre!I133+[6]Noviembre!I133+[6]Diciembre!I133</f>
        <v>15246</v>
      </c>
      <c r="J128" s="160">
        <f t="shared" si="4"/>
        <v>60881</v>
      </c>
    </row>
    <row r="129" spans="1:10" ht="20.100000000000001" customHeight="1" x14ac:dyDescent="0.2">
      <c r="A129" s="161" t="s">
        <v>176</v>
      </c>
      <c r="B129" s="160">
        <f>+[6]Enero!B132+[6]Febrero!B132+[6]Marzo!B134+[6]Abril!B133+[6]Mayo!B134+[6]Junio!B132+[6]Julio!B134+[6]Agosto!B134+[6]Septiembre!B132+[6]Octubre!B134+[6]Noviembre!B134+[6]Diciembre!B134</f>
        <v>17924</v>
      </c>
      <c r="C129" s="160">
        <f>+[6]Enero!C132+[6]Febrero!C132+[6]Marzo!C134+[6]Abril!C133+[6]Mayo!C134+[6]Junio!C132+[6]Julio!C134+[6]Agosto!C134+[6]Septiembre!C132+[6]Octubre!C134+[6]Noviembre!C134+[6]Diciembre!C134</f>
        <v>2354</v>
      </c>
      <c r="D129" s="160">
        <f>+[6]Enero!D132+[6]Febrero!D132+[6]Marzo!D134+[6]Abril!D133+[6]Mayo!D134+[6]Junio!D132+[6]Julio!D134+[6]Agosto!D134+[6]Septiembre!D132+[6]Octubre!D134+[6]Noviembre!D134+[6]Diciembre!D134</f>
        <v>51267</v>
      </c>
      <c r="E129" s="160">
        <f>+[6]Enero!E132+[6]Febrero!E132+[6]Marzo!E134+[6]Abril!E133+[6]Mayo!E134+[6]Junio!E132+[6]Julio!E134+[6]Agosto!E134+[6]Septiembre!E132+[6]Octubre!E134+[6]Noviembre!E134+[6]Diciembre!E134</f>
        <v>3346</v>
      </c>
      <c r="F129" s="160">
        <f>+[6]Enero!F132+[6]Febrero!F132+[6]Marzo!F134+[6]Abril!F133+[6]Mayo!F134+[6]Junio!F132+[6]Julio!F134+[6]Agosto!F134+[6]Septiembre!F132+[6]Octubre!F134+[6]Noviembre!F134+[6]Diciembre!F134</f>
        <v>29848</v>
      </c>
      <c r="G129" s="160">
        <f>+[6]Enero!G132+[6]Febrero!G132+[6]Marzo!G134+[6]Abril!G133+[6]Mayo!G134+[6]Junio!G132+[6]Julio!G134+[6]Agosto!G134+[6]Septiembre!G132+[6]Octubre!G134+[6]Noviembre!G134+[6]Diciembre!G134</f>
        <v>14434</v>
      </c>
      <c r="H129" s="160">
        <f>+[6]Enero!H132+[6]Febrero!H132+[6]Marzo!H134+[6]Abril!H133+[6]Mayo!H134+[6]Junio!H132+[6]Julio!H134+[6]Agosto!H134+[6]Septiembre!H132+[6]Octubre!H134+[6]Noviembre!H134+[6]Diciembre!H134</f>
        <v>5482</v>
      </c>
      <c r="I129" s="160">
        <f>+[6]Enero!I132+[6]Febrero!I132+[6]Marzo!I134+[6]Abril!I133+[6]Mayo!I134+[6]Junio!I132+[6]Julio!I134+[6]Agosto!I134+[6]Septiembre!I132+[6]Octubre!I134+[6]Noviembre!I134+[6]Diciembre!I134</f>
        <v>4594</v>
      </c>
      <c r="J129" s="160">
        <f t="shared" si="4"/>
        <v>129249</v>
      </c>
    </row>
    <row r="130" spans="1:10" ht="20.100000000000001" customHeight="1" x14ac:dyDescent="0.2">
      <c r="A130" s="161" t="s">
        <v>177</v>
      </c>
      <c r="B130" s="160">
        <f>+[6]Enero!B133+[6]Febrero!B133+[6]Marzo!B135+[6]Abril!B134+[6]Mayo!B135+[6]Junio!B133+[6]Julio!B135+[6]Agosto!B135+[6]Septiembre!B133+[6]Octubre!B135+[6]Noviembre!B135+[6]Diciembre!B135</f>
        <v>916</v>
      </c>
      <c r="C130" s="160">
        <f>+[6]Enero!C133+[6]Febrero!C133+[6]Marzo!C135+[6]Abril!C134+[6]Mayo!C135+[6]Junio!C133+[6]Julio!C135+[6]Agosto!C135+[6]Septiembre!C133+[6]Octubre!C135+[6]Noviembre!C135+[6]Diciembre!C135</f>
        <v>619</v>
      </c>
      <c r="D130" s="160">
        <f>+[6]Enero!D133+[6]Febrero!D133+[6]Marzo!D135+[6]Abril!D134+[6]Mayo!D135+[6]Junio!D133+[6]Julio!D135+[6]Agosto!D135+[6]Septiembre!D133+[6]Octubre!D135+[6]Noviembre!D135+[6]Diciembre!D135</f>
        <v>3339</v>
      </c>
      <c r="E130" s="160">
        <f>+[6]Enero!E133+[6]Febrero!E133+[6]Marzo!E135+[6]Abril!E134+[6]Mayo!E135+[6]Junio!E133+[6]Julio!E135+[6]Agosto!E135+[6]Septiembre!E133+[6]Octubre!E135+[6]Noviembre!E135+[6]Diciembre!E135</f>
        <v>12</v>
      </c>
      <c r="F130" s="160">
        <f>+[6]Enero!F133+[6]Febrero!F133+[6]Marzo!F135+[6]Abril!F134+[6]Mayo!F135+[6]Junio!F133+[6]Julio!F135+[6]Agosto!F135+[6]Septiembre!F133+[6]Octubre!F135+[6]Noviembre!F135+[6]Diciembre!F135</f>
        <v>193</v>
      </c>
      <c r="G130" s="160">
        <f>+[6]Enero!G133+[6]Febrero!G133+[6]Marzo!G135+[6]Abril!G134+[6]Mayo!G135+[6]Junio!G133+[6]Julio!G135+[6]Agosto!G135+[6]Septiembre!G133+[6]Octubre!G135+[6]Noviembre!G135+[6]Diciembre!G135</f>
        <v>3529</v>
      </c>
      <c r="H130" s="160">
        <f>+[6]Enero!H133+[6]Febrero!H133+[6]Marzo!H135+[6]Abril!H134+[6]Mayo!H135+[6]Junio!H133+[6]Julio!H135+[6]Agosto!H135+[6]Septiembre!H133+[6]Octubre!H135+[6]Noviembre!H135+[6]Diciembre!H135</f>
        <v>65843</v>
      </c>
      <c r="I130" s="160">
        <f>+[6]Enero!I133+[6]Febrero!I133+[6]Marzo!I135+[6]Abril!I134+[6]Mayo!I135+[6]Junio!I133+[6]Julio!I135+[6]Agosto!I135+[6]Septiembre!I133+[6]Octubre!I135+[6]Noviembre!I135+[6]Diciembre!I135</f>
        <v>19941</v>
      </c>
      <c r="J130" s="160">
        <f t="shared" si="4"/>
        <v>94392</v>
      </c>
    </row>
    <row r="131" spans="1:10" ht="20.100000000000001" customHeight="1" x14ac:dyDescent="0.2">
      <c r="A131" s="161" t="s">
        <v>178</v>
      </c>
      <c r="B131" s="160">
        <f>+[6]Enero!B134+[6]Febrero!B134+[6]Marzo!B136+[6]Abril!B135+[6]Mayo!B136+[6]Junio!B134+[6]Julio!B136+[6]Agosto!B136+[6]Septiembre!B134+[6]Octubre!B136+[6]Noviembre!B136+[6]Diciembre!B136</f>
        <v>25944</v>
      </c>
      <c r="C131" s="160">
        <f>+[6]Enero!C134+[6]Febrero!C134+[6]Marzo!C136+[6]Abril!C135+[6]Mayo!C136+[6]Junio!C134+[6]Julio!C136+[6]Agosto!C136+[6]Septiembre!C134+[6]Octubre!C136+[6]Noviembre!C136+[6]Diciembre!C136</f>
        <v>53957</v>
      </c>
      <c r="D131" s="160">
        <f>+[6]Enero!D134+[6]Febrero!D134+[6]Marzo!D136+[6]Abril!D135+[6]Mayo!D136+[6]Junio!D134+[6]Julio!D136+[6]Agosto!D136+[6]Septiembre!D134+[6]Octubre!D136+[6]Noviembre!D136+[6]Diciembre!D136</f>
        <v>1512</v>
      </c>
      <c r="E131" s="160">
        <f>+[6]Enero!E134+[6]Febrero!E134+[6]Marzo!E136+[6]Abril!E135+[6]Mayo!E136+[6]Junio!E134+[6]Julio!E136+[6]Agosto!E136+[6]Septiembre!E134+[6]Octubre!E136+[6]Noviembre!E136+[6]Diciembre!E136</f>
        <v>4832</v>
      </c>
      <c r="F131" s="160">
        <f>+[6]Enero!F134+[6]Febrero!F134+[6]Marzo!F136+[6]Abril!F135+[6]Mayo!F136+[6]Junio!F134+[6]Julio!F136+[6]Agosto!F136+[6]Septiembre!F134+[6]Octubre!F136+[6]Noviembre!F136+[6]Diciembre!F136</f>
        <v>119607</v>
      </c>
      <c r="G131" s="160">
        <f>+[6]Enero!G134+[6]Febrero!G134+[6]Marzo!G136+[6]Abril!G135+[6]Mayo!G136+[6]Junio!G134+[6]Julio!G136+[6]Agosto!G136+[6]Septiembre!G134+[6]Octubre!G136+[6]Noviembre!G136+[6]Diciembre!G136</f>
        <v>11094</v>
      </c>
      <c r="H131" s="160">
        <f>+[6]Enero!H134+[6]Febrero!H134+[6]Marzo!H136+[6]Abril!H135+[6]Mayo!H136+[6]Junio!H134+[6]Julio!H136+[6]Agosto!H136+[6]Septiembre!H134+[6]Octubre!H136+[6]Noviembre!H136+[6]Diciembre!H136</f>
        <v>323</v>
      </c>
      <c r="I131" s="160">
        <f>+[6]Enero!I134+[6]Febrero!I134+[6]Marzo!I136+[6]Abril!I135+[6]Mayo!I136+[6]Junio!I134+[6]Julio!I136+[6]Agosto!I136+[6]Septiembre!I134+[6]Octubre!I136+[6]Noviembre!I136+[6]Diciembre!I136</f>
        <v>298164</v>
      </c>
      <c r="J131" s="160">
        <f t="shared" si="4"/>
        <v>515433</v>
      </c>
    </row>
    <row r="132" spans="1:10" ht="20.100000000000001" customHeight="1" x14ac:dyDescent="0.2">
      <c r="A132" s="161" t="s">
        <v>179</v>
      </c>
      <c r="B132" s="160">
        <f>+[6]Enero!B135+[6]Febrero!B135+[6]Marzo!B137+[6]Abril!B136+[6]Mayo!B137+[6]Junio!B135+[6]Julio!B137+[6]Agosto!B137+[6]Septiembre!B135+[6]Octubre!B137+[6]Noviembre!B137+[6]Diciembre!B137</f>
        <v>4262</v>
      </c>
      <c r="C132" s="160">
        <f>+[6]Enero!C135+[6]Febrero!C135+[6]Marzo!C137+[6]Abril!C136+[6]Mayo!C137+[6]Junio!C135+[6]Julio!C137+[6]Agosto!C137+[6]Septiembre!C135+[6]Octubre!C137+[6]Noviembre!C137+[6]Diciembre!C137</f>
        <v>16090</v>
      </c>
      <c r="D132" s="160">
        <f>+[6]Enero!D135+[6]Febrero!D135+[6]Marzo!D137+[6]Abril!D136+[6]Mayo!D137+[6]Junio!D135+[6]Julio!D137+[6]Agosto!D137+[6]Septiembre!D135+[6]Octubre!D137+[6]Noviembre!D137+[6]Diciembre!D137</f>
        <v>13</v>
      </c>
      <c r="E132" s="160">
        <f>+[6]Enero!E135+[6]Febrero!E135+[6]Marzo!E137+[6]Abril!E136+[6]Mayo!E137+[6]Junio!E135+[6]Julio!E137+[6]Agosto!E137+[6]Septiembre!E135+[6]Octubre!E137+[6]Noviembre!E137+[6]Diciembre!E137</f>
        <v>841</v>
      </c>
      <c r="F132" s="160">
        <f>+[6]Enero!F135+[6]Febrero!F135+[6]Marzo!F137+[6]Abril!F136+[6]Mayo!F137+[6]Junio!F135+[6]Julio!F137+[6]Agosto!F137+[6]Septiembre!F135+[6]Octubre!F137+[6]Noviembre!F137+[6]Diciembre!F137</f>
        <v>6994</v>
      </c>
      <c r="G132" s="160">
        <f>+[6]Enero!G135+[6]Febrero!G135+[6]Marzo!G137+[6]Abril!G136+[6]Mayo!G137+[6]Junio!G135+[6]Julio!G137+[6]Agosto!G137+[6]Septiembre!G135+[6]Octubre!G137+[6]Noviembre!G137+[6]Diciembre!G137</f>
        <v>0</v>
      </c>
      <c r="H132" s="160">
        <f>+[6]Enero!H135+[6]Febrero!H135+[6]Marzo!H137+[6]Abril!H136+[6]Mayo!H137+[6]Junio!H135+[6]Julio!H137+[6]Agosto!H137+[6]Septiembre!H135+[6]Octubre!H137+[6]Noviembre!H137+[6]Diciembre!H137</f>
        <v>0</v>
      </c>
      <c r="I132" s="160">
        <f>+[6]Enero!I135+[6]Febrero!I135+[6]Marzo!I137+[6]Abril!I136+[6]Mayo!I137+[6]Junio!I135+[6]Julio!I137+[6]Agosto!I137+[6]Septiembre!I135+[6]Octubre!I137+[6]Noviembre!I137+[6]Diciembre!I137</f>
        <v>2939</v>
      </c>
      <c r="J132" s="160">
        <f t="shared" si="4"/>
        <v>31139</v>
      </c>
    </row>
    <row r="133" spans="1:10" ht="20.100000000000001" customHeight="1" x14ac:dyDescent="0.2">
      <c r="A133" s="161" t="s">
        <v>180</v>
      </c>
      <c r="B133" s="160">
        <f>+[6]Enero!B136+[6]Febrero!B136+[6]Marzo!B138+[6]Abril!B137+[6]Mayo!B138+[6]Junio!B136+[6]Julio!B138+[6]Agosto!B138+[6]Septiembre!B136+[6]Octubre!B138+[6]Noviembre!B138+[6]Diciembre!B138</f>
        <v>1547</v>
      </c>
      <c r="C133" s="160">
        <f>+[6]Enero!C136+[6]Febrero!C136+[6]Marzo!C138+[6]Abril!C137+[6]Mayo!C138+[6]Junio!C136+[6]Julio!C138+[6]Agosto!C138+[6]Septiembre!C136+[6]Octubre!C138+[6]Noviembre!C138+[6]Diciembre!C138</f>
        <v>262</v>
      </c>
      <c r="D133" s="160">
        <f>+[6]Enero!D136+[6]Febrero!D136+[6]Marzo!D138+[6]Abril!D137+[6]Mayo!D138+[6]Junio!D136+[6]Julio!D138+[6]Agosto!D138+[6]Septiembre!D136+[6]Octubre!D138+[6]Noviembre!D138+[6]Diciembre!D138</f>
        <v>0</v>
      </c>
      <c r="E133" s="160">
        <f>+[6]Enero!E136+[6]Febrero!E136+[6]Marzo!E138+[6]Abril!E137+[6]Mayo!E138+[6]Junio!E136+[6]Julio!E138+[6]Agosto!E138+[6]Septiembre!E136+[6]Octubre!E138+[6]Noviembre!E138+[6]Diciembre!E138</f>
        <v>97</v>
      </c>
      <c r="F133" s="160">
        <f>+[6]Enero!F136+[6]Febrero!F136+[6]Marzo!F138+[6]Abril!F137+[6]Mayo!F138+[6]Junio!F136+[6]Julio!F138+[6]Agosto!F138+[6]Septiembre!F136+[6]Octubre!F138+[6]Noviembre!F138+[6]Diciembre!F138</f>
        <v>2717</v>
      </c>
      <c r="G133" s="160">
        <f>+[6]Enero!G136+[6]Febrero!G136+[6]Marzo!G138+[6]Abril!G137+[6]Mayo!G138+[6]Junio!G136+[6]Julio!G138+[6]Agosto!G138+[6]Septiembre!G136+[6]Octubre!G138+[6]Noviembre!G138+[6]Diciembre!G138</f>
        <v>13749</v>
      </c>
      <c r="H133" s="160">
        <f>+[6]Enero!H136+[6]Febrero!H136+[6]Marzo!H138+[6]Abril!H137+[6]Mayo!H138+[6]Junio!H136+[6]Julio!H138+[6]Agosto!H138+[6]Septiembre!H136+[6]Octubre!H138+[6]Noviembre!H138+[6]Diciembre!H138</f>
        <v>44</v>
      </c>
      <c r="I133" s="160">
        <f>+[6]Enero!I136+[6]Febrero!I136+[6]Marzo!I138+[6]Abril!I137+[6]Mayo!I138+[6]Junio!I136+[6]Julio!I138+[6]Agosto!I138+[6]Septiembre!I136+[6]Octubre!I138+[6]Noviembre!I138+[6]Diciembre!I138</f>
        <v>10567</v>
      </c>
      <c r="J133" s="160">
        <f t="shared" si="4"/>
        <v>28983</v>
      </c>
    </row>
    <row r="134" spans="1:10" ht="20.100000000000001" customHeight="1" x14ac:dyDescent="0.2">
      <c r="A134" s="161" t="s">
        <v>181</v>
      </c>
      <c r="B134" s="160">
        <f>+[6]Enero!B137+[6]Febrero!B137+[6]Marzo!B139+[6]Abril!B138+[6]Mayo!B139+[6]Junio!B137+[6]Julio!B139+[6]Agosto!B139+[6]Septiembre!B137+[6]Octubre!B139+[6]Noviembre!B139+[6]Diciembre!B139</f>
        <v>1687001</v>
      </c>
      <c r="C134" s="160">
        <f>+[6]Enero!C137+[6]Febrero!C137+[6]Marzo!C139+[6]Abril!C138+[6]Mayo!C139+[6]Junio!C137+[6]Julio!C139+[6]Agosto!C139+[6]Septiembre!C137+[6]Octubre!C139+[6]Noviembre!C139+[6]Diciembre!C139</f>
        <v>544300</v>
      </c>
      <c r="D134" s="160">
        <f>+[6]Enero!D137+[6]Febrero!D137+[6]Marzo!D139+[6]Abril!D138+[6]Mayo!D139+[6]Junio!D137+[6]Julio!D139+[6]Agosto!D139+[6]Septiembre!D137+[6]Octubre!D139+[6]Noviembre!D139+[6]Diciembre!D139</f>
        <v>11126794</v>
      </c>
      <c r="E134" s="160">
        <f>+[6]Enero!E137+[6]Febrero!E137+[6]Marzo!E139+[6]Abril!E138+[6]Mayo!E139+[6]Junio!E137+[6]Julio!E139+[6]Agosto!E139+[6]Septiembre!E137+[6]Octubre!E139+[6]Noviembre!E139+[6]Diciembre!E139</f>
        <v>137938</v>
      </c>
      <c r="F134" s="160">
        <f>+[6]Enero!F137+[6]Febrero!F137+[6]Marzo!F139+[6]Abril!F138+[6]Mayo!F139+[6]Junio!F137+[6]Julio!F139+[6]Agosto!F139+[6]Septiembre!F137+[6]Octubre!F139+[6]Noviembre!F139+[6]Diciembre!F139</f>
        <v>1253698</v>
      </c>
      <c r="G134" s="160">
        <f>+[6]Enero!G137+[6]Febrero!G137+[6]Marzo!G139+[6]Abril!G138+[6]Mayo!G139+[6]Junio!G137+[6]Julio!G139+[6]Agosto!G139+[6]Septiembre!G137+[6]Octubre!G139+[6]Noviembre!G139+[6]Diciembre!G139</f>
        <v>4395348</v>
      </c>
      <c r="H134" s="160">
        <f>+[6]Enero!H137+[6]Febrero!H137+[6]Marzo!H139+[6]Abril!H138+[6]Mayo!H139+[6]Junio!H137+[6]Julio!H139+[6]Agosto!H139+[6]Septiembre!H137+[6]Octubre!H139+[6]Noviembre!H139+[6]Diciembre!H139</f>
        <v>877202</v>
      </c>
      <c r="I134" s="160">
        <f>+[6]Enero!I137+[6]Febrero!I137+[6]Marzo!I139+[6]Abril!I138+[6]Mayo!I139+[6]Junio!I137+[6]Julio!I139+[6]Agosto!I139+[6]Septiembre!I137+[6]Octubre!I139+[6]Noviembre!I139+[6]Diciembre!I139</f>
        <v>424493</v>
      </c>
      <c r="J134" s="160">
        <f t="shared" si="4"/>
        <v>20446774</v>
      </c>
    </row>
    <row r="135" spans="1:10" ht="20.100000000000001" customHeight="1" thickBot="1" x14ac:dyDescent="0.25">
      <c r="A135" s="176" t="s">
        <v>182</v>
      </c>
      <c r="B135" s="173">
        <f>+[6]Enero!B138+[6]Febrero!B138+[6]Marzo!B140+[6]Abril!B139+[6]Mayo!B140+[6]Junio!B138+[6]Julio!B140+[6]Agosto!B140+[6]Septiembre!B138+[6]Octubre!B140+[6]Noviembre!B140+[6]Diciembre!B140</f>
        <v>397840</v>
      </c>
      <c r="C135" s="173">
        <f>+[6]Enero!C138+[6]Febrero!C138+[6]Marzo!C140+[6]Abril!C139+[6]Mayo!C140+[6]Junio!C138+[6]Julio!C140+[6]Agosto!C140+[6]Septiembre!C138+[6]Octubre!C140+[6]Noviembre!C140+[6]Diciembre!C140</f>
        <v>256780</v>
      </c>
      <c r="D135" s="173">
        <f>+[6]Enero!D138+[6]Febrero!D138+[6]Marzo!D140+[6]Abril!D139+[6]Mayo!D140+[6]Junio!D138+[6]Julio!D140+[6]Agosto!D140+[6]Septiembre!D138+[6]Octubre!D140+[6]Noviembre!D140+[6]Diciembre!D140</f>
        <v>119322</v>
      </c>
      <c r="E135" s="173">
        <f>+[6]Enero!E138+[6]Febrero!E138+[6]Marzo!E140+[6]Abril!E139+[6]Mayo!E140+[6]Junio!E138+[6]Julio!E140+[6]Agosto!E140+[6]Septiembre!E138+[6]Octubre!E140+[6]Noviembre!E140+[6]Diciembre!E140</f>
        <v>438778</v>
      </c>
      <c r="F135" s="173">
        <f>+[6]Enero!F138+[6]Febrero!F138+[6]Marzo!F140+[6]Abril!F139+[6]Mayo!F140+[6]Junio!F138+[6]Julio!F140+[6]Agosto!F140+[6]Septiembre!F138+[6]Octubre!F140+[6]Noviembre!F140+[6]Diciembre!F140</f>
        <v>80607</v>
      </c>
      <c r="G135" s="173">
        <f>+[6]Enero!G138+[6]Febrero!G138+[6]Marzo!G140+[6]Abril!G139+[6]Mayo!G140+[6]Junio!G138+[6]Julio!G140+[6]Agosto!G140+[6]Septiembre!G138+[6]Octubre!G140+[6]Noviembre!G140+[6]Diciembre!G140</f>
        <v>378841</v>
      </c>
      <c r="H135" s="173">
        <f>+[6]Enero!H138+[6]Febrero!H138+[6]Marzo!H140+[6]Abril!H139+[6]Mayo!H140+[6]Junio!H138+[6]Julio!H140+[6]Agosto!H140+[6]Septiembre!H138+[6]Octubre!H140+[6]Noviembre!H140+[6]Diciembre!H140</f>
        <v>201247</v>
      </c>
      <c r="I135" s="173">
        <f>+[6]Enero!I138+[6]Febrero!I138+[6]Marzo!I140+[6]Abril!I139+[6]Mayo!I140+[6]Junio!I138+[6]Julio!I140+[6]Agosto!I140+[6]Septiembre!I138+[6]Octubre!I140+[6]Noviembre!I140+[6]Diciembre!I140</f>
        <v>154651</v>
      </c>
      <c r="J135" s="173">
        <f t="shared" si="4"/>
        <v>2028066</v>
      </c>
    </row>
    <row r="136" spans="1:10" x14ac:dyDescent="0.2">
      <c r="A136" s="185" t="s">
        <v>167</v>
      </c>
      <c r="B136" s="186"/>
      <c r="C136" s="186"/>
      <c r="D136" s="186"/>
      <c r="E136" s="156"/>
      <c r="F136" s="156"/>
      <c r="G136" s="156"/>
      <c r="H136" s="156"/>
      <c r="I136" s="156"/>
      <c r="J136" s="177"/>
    </row>
    <row r="137" spans="1:10" x14ac:dyDescent="0.2">
      <c r="A137" s="187" t="s">
        <v>183</v>
      </c>
      <c r="B137" s="186"/>
      <c r="C137" s="186"/>
      <c r="D137" s="186"/>
      <c r="E137" s="156"/>
      <c r="F137" s="156"/>
      <c r="G137" s="156"/>
      <c r="H137" s="156"/>
      <c r="I137" s="156"/>
      <c r="J137" s="156"/>
    </row>
    <row r="138" spans="1:10" x14ac:dyDescent="0.2">
      <c r="A138" s="187" t="s">
        <v>184</v>
      </c>
      <c r="B138" s="186"/>
      <c r="C138" s="186"/>
      <c r="D138" s="186"/>
      <c r="E138" s="156"/>
      <c r="F138" s="156"/>
      <c r="G138" s="156"/>
      <c r="H138" s="156"/>
      <c r="I138" s="156"/>
      <c r="J138" s="156"/>
    </row>
    <row r="139" spans="1:10" x14ac:dyDescent="0.2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</row>
    <row r="140" spans="1:10" x14ac:dyDescent="0.2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</row>
    <row r="141" spans="1:10" x14ac:dyDescent="0.2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</row>
    <row r="142" spans="1:10" x14ac:dyDescent="0.2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</row>
    <row r="143" spans="1:10" x14ac:dyDescent="0.2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</row>
    <row r="144" spans="1:10" x14ac:dyDescent="0.2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</row>
    <row r="145" spans="1:10" x14ac:dyDescent="0.2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</row>
    <row r="146" spans="1:10" x14ac:dyDescent="0.2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</row>
    <row r="147" spans="1:10" x14ac:dyDescent="0.2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</row>
    <row r="148" spans="1:10" x14ac:dyDescent="0.2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</row>
  </sheetData>
  <mergeCells count="6">
    <mergeCell ref="A98:J98"/>
    <mergeCell ref="A6:J6"/>
    <mergeCell ref="A7:J7"/>
    <mergeCell ref="A51:J51"/>
    <mergeCell ref="A52:J52"/>
    <mergeCell ref="A97:J9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7FC49-B1F8-4429-A513-CB643CA7E984}">
  <dimension ref="A1:R168"/>
  <sheetViews>
    <sheetView workbookViewId="0">
      <selection activeCell="M15" sqref="M15"/>
    </sheetView>
  </sheetViews>
  <sheetFormatPr baseColWidth="10" defaultRowHeight="15" x14ac:dyDescent="0.25"/>
  <cols>
    <col min="1" max="1" width="13.42578125" customWidth="1"/>
    <col min="2" max="2" width="12.42578125" customWidth="1"/>
    <col min="3" max="3" width="13.28515625" customWidth="1"/>
    <col min="4" max="4" width="13.140625" customWidth="1"/>
    <col min="5" max="5" width="14.28515625" customWidth="1"/>
    <col min="6" max="7" width="12.85546875" customWidth="1"/>
    <col min="8" max="8" width="12.5703125" customWidth="1"/>
    <col min="9" max="9" width="12.7109375" customWidth="1"/>
    <col min="10" max="10" width="15.85546875" customWidth="1"/>
    <col min="11" max="18" width="11.42578125" style="105"/>
    <col min="257" max="257" width="17" customWidth="1"/>
    <col min="258" max="258" width="13.42578125" customWidth="1"/>
    <col min="259" max="259" width="14.28515625" customWidth="1"/>
    <col min="260" max="260" width="14.85546875" customWidth="1"/>
    <col min="261" max="261" width="15" customWidth="1"/>
    <col min="262" max="262" width="13.85546875" customWidth="1"/>
    <col min="263" max="263" width="14.140625" customWidth="1"/>
    <col min="264" max="264" width="14" customWidth="1"/>
    <col min="265" max="265" width="13.7109375" customWidth="1"/>
    <col min="266" max="266" width="18" customWidth="1"/>
    <col min="513" max="513" width="17" customWidth="1"/>
    <col min="514" max="514" width="13.42578125" customWidth="1"/>
    <col min="515" max="515" width="14.28515625" customWidth="1"/>
    <col min="516" max="516" width="14.85546875" customWidth="1"/>
    <col min="517" max="517" width="15" customWidth="1"/>
    <col min="518" max="518" width="13.85546875" customWidth="1"/>
    <col min="519" max="519" width="14.140625" customWidth="1"/>
    <col min="520" max="520" width="14" customWidth="1"/>
    <col min="521" max="521" width="13.7109375" customWidth="1"/>
    <col min="522" max="522" width="18" customWidth="1"/>
    <col min="769" max="769" width="17" customWidth="1"/>
    <col min="770" max="770" width="13.42578125" customWidth="1"/>
    <col min="771" max="771" width="14.28515625" customWidth="1"/>
    <col min="772" max="772" width="14.85546875" customWidth="1"/>
    <col min="773" max="773" width="15" customWidth="1"/>
    <col min="774" max="774" width="13.85546875" customWidth="1"/>
    <col min="775" max="775" width="14.140625" customWidth="1"/>
    <col min="776" max="776" width="14" customWidth="1"/>
    <col min="777" max="777" width="13.7109375" customWidth="1"/>
    <col min="778" max="778" width="18" customWidth="1"/>
    <col min="1025" max="1025" width="17" customWidth="1"/>
    <col min="1026" max="1026" width="13.42578125" customWidth="1"/>
    <col min="1027" max="1027" width="14.28515625" customWidth="1"/>
    <col min="1028" max="1028" width="14.85546875" customWidth="1"/>
    <col min="1029" max="1029" width="15" customWidth="1"/>
    <col min="1030" max="1030" width="13.85546875" customWidth="1"/>
    <col min="1031" max="1031" width="14.140625" customWidth="1"/>
    <col min="1032" max="1032" width="14" customWidth="1"/>
    <col min="1033" max="1033" width="13.7109375" customWidth="1"/>
    <col min="1034" max="1034" width="18" customWidth="1"/>
    <col min="1281" max="1281" width="17" customWidth="1"/>
    <col min="1282" max="1282" width="13.42578125" customWidth="1"/>
    <col min="1283" max="1283" width="14.28515625" customWidth="1"/>
    <col min="1284" max="1284" width="14.85546875" customWidth="1"/>
    <col min="1285" max="1285" width="15" customWidth="1"/>
    <col min="1286" max="1286" width="13.85546875" customWidth="1"/>
    <col min="1287" max="1287" width="14.140625" customWidth="1"/>
    <col min="1288" max="1288" width="14" customWidth="1"/>
    <col min="1289" max="1289" width="13.7109375" customWidth="1"/>
    <col min="1290" max="1290" width="18" customWidth="1"/>
    <col min="1537" max="1537" width="17" customWidth="1"/>
    <col min="1538" max="1538" width="13.42578125" customWidth="1"/>
    <col min="1539" max="1539" width="14.28515625" customWidth="1"/>
    <col min="1540" max="1540" width="14.85546875" customWidth="1"/>
    <col min="1541" max="1541" width="15" customWidth="1"/>
    <col min="1542" max="1542" width="13.85546875" customWidth="1"/>
    <col min="1543" max="1543" width="14.140625" customWidth="1"/>
    <col min="1544" max="1544" width="14" customWidth="1"/>
    <col min="1545" max="1545" width="13.7109375" customWidth="1"/>
    <col min="1546" max="1546" width="18" customWidth="1"/>
    <col min="1793" max="1793" width="17" customWidth="1"/>
    <col min="1794" max="1794" width="13.42578125" customWidth="1"/>
    <col min="1795" max="1795" width="14.28515625" customWidth="1"/>
    <col min="1796" max="1796" width="14.85546875" customWidth="1"/>
    <col min="1797" max="1797" width="15" customWidth="1"/>
    <col min="1798" max="1798" width="13.85546875" customWidth="1"/>
    <col min="1799" max="1799" width="14.140625" customWidth="1"/>
    <col min="1800" max="1800" width="14" customWidth="1"/>
    <col min="1801" max="1801" width="13.7109375" customWidth="1"/>
    <col min="1802" max="1802" width="18" customWidth="1"/>
    <col min="2049" max="2049" width="17" customWidth="1"/>
    <col min="2050" max="2050" width="13.42578125" customWidth="1"/>
    <col min="2051" max="2051" width="14.28515625" customWidth="1"/>
    <col min="2052" max="2052" width="14.85546875" customWidth="1"/>
    <col min="2053" max="2053" width="15" customWidth="1"/>
    <col min="2054" max="2054" width="13.85546875" customWidth="1"/>
    <col min="2055" max="2055" width="14.140625" customWidth="1"/>
    <col min="2056" max="2056" width="14" customWidth="1"/>
    <col min="2057" max="2057" width="13.7109375" customWidth="1"/>
    <col min="2058" max="2058" width="18" customWidth="1"/>
    <col min="2305" max="2305" width="17" customWidth="1"/>
    <col min="2306" max="2306" width="13.42578125" customWidth="1"/>
    <col min="2307" max="2307" width="14.28515625" customWidth="1"/>
    <col min="2308" max="2308" width="14.85546875" customWidth="1"/>
    <col min="2309" max="2309" width="15" customWidth="1"/>
    <col min="2310" max="2310" width="13.85546875" customWidth="1"/>
    <col min="2311" max="2311" width="14.140625" customWidth="1"/>
    <col min="2312" max="2312" width="14" customWidth="1"/>
    <col min="2313" max="2313" width="13.7109375" customWidth="1"/>
    <col min="2314" max="2314" width="18" customWidth="1"/>
    <col min="2561" max="2561" width="17" customWidth="1"/>
    <col min="2562" max="2562" width="13.42578125" customWidth="1"/>
    <col min="2563" max="2563" width="14.28515625" customWidth="1"/>
    <col min="2564" max="2564" width="14.85546875" customWidth="1"/>
    <col min="2565" max="2565" width="15" customWidth="1"/>
    <col min="2566" max="2566" width="13.85546875" customWidth="1"/>
    <col min="2567" max="2567" width="14.140625" customWidth="1"/>
    <col min="2568" max="2568" width="14" customWidth="1"/>
    <col min="2569" max="2569" width="13.7109375" customWidth="1"/>
    <col min="2570" max="2570" width="18" customWidth="1"/>
    <col min="2817" max="2817" width="17" customWidth="1"/>
    <col min="2818" max="2818" width="13.42578125" customWidth="1"/>
    <col min="2819" max="2819" width="14.28515625" customWidth="1"/>
    <col min="2820" max="2820" width="14.85546875" customWidth="1"/>
    <col min="2821" max="2821" width="15" customWidth="1"/>
    <col min="2822" max="2822" width="13.85546875" customWidth="1"/>
    <col min="2823" max="2823" width="14.140625" customWidth="1"/>
    <col min="2824" max="2824" width="14" customWidth="1"/>
    <col min="2825" max="2825" width="13.7109375" customWidth="1"/>
    <col min="2826" max="2826" width="18" customWidth="1"/>
    <col min="3073" max="3073" width="17" customWidth="1"/>
    <col min="3074" max="3074" width="13.42578125" customWidth="1"/>
    <col min="3075" max="3075" width="14.28515625" customWidth="1"/>
    <col min="3076" max="3076" width="14.85546875" customWidth="1"/>
    <col min="3077" max="3077" width="15" customWidth="1"/>
    <col min="3078" max="3078" width="13.85546875" customWidth="1"/>
    <col min="3079" max="3079" width="14.140625" customWidth="1"/>
    <col min="3080" max="3080" width="14" customWidth="1"/>
    <col min="3081" max="3081" width="13.7109375" customWidth="1"/>
    <col min="3082" max="3082" width="18" customWidth="1"/>
    <col min="3329" max="3329" width="17" customWidth="1"/>
    <col min="3330" max="3330" width="13.42578125" customWidth="1"/>
    <col min="3331" max="3331" width="14.28515625" customWidth="1"/>
    <col min="3332" max="3332" width="14.85546875" customWidth="1"/>
    <col min="3333" max="3333" width="15" customWidth="1"/>
    <col min="3334" max="3334" width="13.85546875" customWidth="1"/>
    <col min="3335" max="3335" width="14.140625" customWidth="1"/>
    <col min="3336" max="3336" width="14" customWidth="1"/>
    <col min="3337" max="3337" width="13.7109375" customWidth="1"/>
    <col min="3338" max="3338" width="18" customWidth="1"/>
    <col min="3585" max="3585" width="17" customWidth="1"/>
    <col min="3586" max="3586" width="13.42578125" customWidth="1"/>
    <col min="3587" max="3587" width="14.28515625" customWidth="1"/>
    <col min="3588" max="3588" width="14.85546875" customWidth="1"/>
    <col min="3589" max="3589" width="15" customWidth="1"/>
    <col min="3590" max="3590" width="13.85546875" customWidth="1"/>
    <col min="3591" max="3591" width="14.140625" customWidth="1"/>
    <col min="3592" max="3592" width="14" customWidth="1"/>
    <col min="3593" max="3593" width="13.7109375" customWidth="1"/>
    <col min="3594" max="3594" width="18" customWidth="1"/>
    <col min="3841" max="3841" width="17" customWidth="1"/>
    <col min="3842" max="3842" width="13.42578125" customWidth="1"/>
    <col min="3843" max="3843" width="14.28515625" customWidth="1"/>
    <col min="3844" max="3844" width="14.85546875" customWidth="1"/>
    <col min="3845" max="3845" width="15" customWidth="1"/>
    <col min="3846" max="3846" width="13.85546875" customWidth="1"/>
    <col min="3847" max="3847" width="14.140625" customWidth="1"/>
    <col min="3848" max="3848" width="14" customWidth="1"/>
    <col min="3849" max="3849" width="13.7109375" customWidth="1"/>
    <col min="3850" max="3850" width="18" customWidth="1"/>
    <col min="4097" max="4097" width="17" customWidth="1"/>
    <col min="4098" max="4098" width="13.42578125" customWidth="1"/>
    <col min="4099" max="4099" width="14.28515625" customWidth="1"/>
    <col min="4100" max="4100" width="14.85546875" customWidth="1"/>
    <col min="4101" max="4101" width="15" customWidth="1"/>
    <col min="4102" max="4102" width="13.85546875" customWidth="1"/>
    <col min="4103" max="4103" width="14.140625" customWidth="1"/>
    <col min="4104" max="4104" width="14" customWidth="1"/>
    <col min="4105" max="4105" width="13.7109375" customWidth="1"/>
    <col min="4106" max="4106" width="18" customWidth="1"/>
    <col min="4353" max="4353" width="17" customWidth="1"/>
    <col min="4354" max="4354" width="13.42578125" customWidth="1"/>
    <col min="4355" max="4355" width="14.28515625" customWidth="1"/>
    <col min="4356" max="4356" width="14.85546875" customWidth="1"/>
    <col min="4357" max="4357" width="15" customWidth="1"/>
    <col min="4358" max="4358" width="13.85546875" customWidth="1"/>
    <col min="4359" max="4359" width="14.140625" customWidth="1"/>
    <col min="4360" max="4360" width="14" customWidth="1"/>
    <col min="4361" max="4361" width="13.7109375" customWidth="1"/>
    <col min="4362" max="4362" width="18" customWidth="1"/>
    <col min="4609" max="4609" width="17" customWidth="1"/>
    <col min="4610" max="4610" width="13.42578125" customWidth="1"/>
    <col min="4611" max="4611" width="14.28515625" customWidth="1"/>
    <col min="4612" max="4612" width="14.85546875" customWidth="1"/>
    <col min="4613" max="4613" width="15" customWidth="1"/>
    <col min="4614" max="4614" width="13.85546875" customWidth="1"/>
    <col min="4615" max="4615" width="14.140625" customWidth="1"/>
    <col min="4616" max="4616" width="14" customWidth="1"/>
    <col min="4617" max="4617" width="13.7109375" customWidth="1"/>
    <col min="4618" max="4618" width="18" customWidth="1"/>
    <col min="4865" max="4865" width="17" customWidth="1"/>
    <col min="4866" max="4866" width="13.42578125" customWidth="1"/>
    <col min="4867" max="4867" width="14.28515625" customWidth="1"/>
    <col min="4868" max="4868" width="14.85546875" customWidth="1"/>
    <col min="4869" max="4869" width="15" customWidth="1"/>
    <col min="4870" max="4870" width="13.85546875" customWidth="1"/>
    <col min="4871" max="4871" width="14.140625" customWidth="1"/>
    <col min="4872" max="4872" width="14" customWidth="1"/>
    <col min="4873" max="4873" width="13.7109375" customWidth="1"/>
    <col min="4874" max="4874" width="18" customWidth="1"/>
    <col min="5121" max="5121" width="17" customWidth="1"/>
    <col min="5122" max="5122" width="13.42578125" customWidth="1"/>
    <col min="5123" max="5123" width="14.28515625" customWidth="1"/>
    <col min="5124" max="5124" width="14.85546875" customWidth="1"/>
    <col min="5125" max="5125" width="15" customWidth="1"/>
    <col min="5126" max="5126" width="13.85546875" customWidth="1"/>
    <col min="5127" max="5127" width="14.140625" customWidth="1"/>
    <col min="5128" max="5128" width="14" customWidth="1"/>
    <col min="5129" max="5129" width="13.7109375" customWidth="1"/>
    <col min="5130" max="5130" width="18" customWidth="1"/>
    <col min="5377" max="5377" width="17" customWidth="1"/>
    <col min="5378" max="5378" width="13.42578125" customWidth="1"/>
    <col min="5379" max="5379" width="14.28515625" customWidth="1"/>
    <col min="5380" max="5380" width="14.85546875" customWidth="1"/>
    <col min="5381" max="5381" width="15" customWidth="1"/>
    <col min="5382" max="5382" width="13.85546875" customWidth="1"/>
    <col min="5383" max="5383" width="14.140625" customWidth="1"/>
    <col min="5384" max="5384" width="14" customWidth="1"/>
    <col min="5385" max="5385" width="13.7109375" customWidth="1"/>
    <col min="5386" max="5386" width="18" customWidth="1"/>
    <col min="5633" max="5633" width="17" customWidth="1"/>
    <col min="5634" max="5634" width="13.42578125" customWidth="1"/>
    <col min="5635" max="5635" width="14.28515625" customWidth="1"/>
    <col min="5636" max="5636" width="14.85546875" customWidth="1"/>
    <col min="5637" max="5637" width="15" customWidth="1"/>
    <col min="5638" max="5638" width="13.85546875" customWidth="1"/>
    <col min="5639" max="5639" width="14.140625" customWidth="1"/>
    <col min="5640" max="5640" width="14" customWidth="1"/>
    <col min="5641" max="5641" width="13.7109375" customWidth="1"/>
    <col min="5642" max="5642" width="18" customWidth="1"/>
    <col min="5889" max="5889" width="17" customWidth="1"/>
    <col min="5890" max="5890" width="13.42578125" customWidth="1"/>
    <col min="5891" max="5891" width="14.28515625" customWidth="1"/>
    <col min="5892" max="5892" width="14.85546875" customWidth="1"/>
    <col min="5893" max="5893" width="15" customWidth="1"/>
    <col min="5894" max="5894" width="13.85546875" customWidth="1"/>
    <col min="5895" max="5895" width="14.140625" customWidth="1"/>
    <col min="5896" max="5896" width="14" customWidth="1"/>
    <col min="5897" max="5897" width="13.7109375" customWidth="1"/>
    <col min="5898" max="5898" width="18" customWidth="1"/>
    <col min="6145" max="6145" width="17" customWidth="1"/>
    <col min="6146" max="6146" width="13.42578125" customWidth="1"/>
    <col min="6147" max="6147" width="14.28515625" customWidth="1"/>
    <col min="6148" max="6148" width="14.85546875" customWidth="1"/>
    <col min="6149" max="6149" width="15" customWidth="1"/>
    <col min="6150" max="6150" width="13.85546875" customWidth="1"/>
    <col min="6151" max="6151" width="14.140625" customWidth="1"/>
    <col min="6152" max="6152" width="14" customWidth="1"/>
    <col min="6153" max="6153" width="13.7109375" customWidth="1"/>
    <col min="6154" max="6154" width="18" customWidth="1"/>
    <col min="6401" max="6401" width="17" customWidth="1"/>
    <col min="6402" max="6402" width="13.42578125" customWidth="1"/>
    <col min="6403" max="6403" width="14.28515625" customWidth="1"/>
    <col min="6404" max="6404" width="14.85546875" customWidth="1"/>
    <col min="6405" max="6405" width="15" customWidth="1"/>
    <col min="6406" max="6406" width="13.85546875" customWidth="1"/>
    <col min="6407" max="6407" width="14.140625" customWidth="1"/>
    <col min="6408" max="6408" width="14" customWidth="1"/>
    <col min="6409" max="6409" width="13.7109375" customWidth="1"/>
    <col min="6410" max="6410" width="18" customWidth="1"/>
    <col min="6657" max="6657" width="17" customWidth="1"/>
    <col min="6658" max="6658" width="13.42578125" customWidth="1"/>
    <col min="6659" max="6659" width="14.28515625" customWidth="1"/>
    <col min="6660" max="6660" width="14.85546875" customWidth="1"/>
    <col min="6661" max="6661" width="15" customWidth="1"/>
    <col min="6662" max="6662" width="13.85546875" customWidth="1"/>
    <col min="6663" max="6663" width="14.140625" customWidth="1"/>
    <col min="6664" max="6664" width="14" customWidth="1"/>
    <col min="6665" max="6665" width="13.7109375" customWidth="1"/>
    <col min="6666" max="6666" width="18" customWidth="1"/>
    <col min="6913" max="6913" width="17" customWidth="1"/>
    <col min="6914" max="6914" width="13.42578125" customWidth="1"/>
    <col min="6915" max="6915" width="14.28515625" customWidth="1"/>
    <col min="6916" max="6916" width="14.85546875" customWidth="1"/>
    <col min="6917" max="6917" width="15" customWidth="1"/>
    <col min="6918" max="6918" width="13.85546875" customWidth="1"/>
    <col min="6919" max="6919" width="14.140625" customWidth="1"/>
    <col min="6920" max="6920" width="14" customWidth="1"/>
    <col min="6921" max="6921" width="13.7109375" customWidth="1"/>
    <col min="6922" max="6922" width="18" customWidth="1"/>
    <col min="7169" max="7169" width="17" customWidth="1"/>
    <col min="7170" max="7170" width="13.42578125" customWidth="1"/>
    <col min="7171" max="7171" width="14.28515625" customWidth="1"/>
    <col min="7172" max="7172" width="14.85546875" customWidth="1"/>
    <col min="7173" max="7173" width="15" customWidth="1"/>
    <col min="7174" max="7174" width="13.85546875" customWidth="1"/>
    <col min="7175" max="7175" width="14.140625" customWidth="1"/>
    <col min="7176" max="7176" width="14" customWidth="1"/>
    <col min="7177" max="7177" width="13.7109375" customWidth="1"/>
    <col min="7178" max="7178" width="18" customWidth="1"/>
    <col min="7425" max="7425" width="17" customWidth="1"/>
    <col min="7426" max="7426" width="13.42578125" customWidth="1"/>
    <col min="7427" max="7427" width="14.28515625" customWidth="1"/>
    <col min="7428" max="7428" width="14.85546875" customWidth="1"/>
    <col min="7429" max="7429" width="15" customWidth="1"/>
    <col min="7430" max="7430" width="13.85546875" customWidth="1"/>
    <col min="7431" max="7431" width="14.140625" customWidth="1"/>
    <col min="7432" max="7432" width="14" customWidth="1"/>
    <col min="7433" max="7433" width="13.7109375" customWidth="1"/>
    <col min="7434" max="7434" width="18" customWidth="1"/>
    <col min="7681" max="7681" width="17" customWidth="1"/>
    <col min="7682" max="7682" width="13.42578125" customWidth="1"/>
    <col min="7683" max="7683" width="14.28515625" customWidth="1"/>
    <col min="7684" max="7684" width="14.85546875" customWidth="1"/>
    <col min="7685" max="7685" width="15" customWidth="1"/>
    <col min="7686" max="7686" width="13.85546875" customWidth="1"/>
    <col min="7687" max="7687" width="14.140625" customWidth="1"/>
    <col min="7688" max="7688" width="14" customWidth="1"/>
    <col min="7689" max="7689" width="13.7109375" customWidth="1"/>
    <col min="7690" max="7690" width="18" customWidth="1"/>
    <col min="7937" max="7937" width="17" customWidth="1"/>
    <col min="7938" max="7938" width="13.42578125" customWidth="1"/>
    <col min="7939" max="7939" width="14.28515625" customWidth="1"/>
    <col min="7940" max="7940" width="14.85546875" customWidth="1"/>
    <col min="7941" max="7941" width="15" customWidth="1"/>
    <col min="7942" max="7942" width="13.85546875" customWidth="1"/>
    <col min="7943" max="7943" width="14.140625" customWidth="1"/>
    <col min="7944" max="7944" width="14" customWidth="1"/>
    <col min="7945" max="7945" width="13.7109375" customWidth="1"/>
    <col min="7946" max="7946" width="18" customWidth="1"/>
    <col min="8193" max="8193" width="17" customWidth="1"/>
    <col min="8194" max="8194" width="13.42578125" customWidth="1"/>
    <col min="8195" max="8195" width="14.28515625" customWidth="1"/>
    <col min="8196" max="8196" width="14.85546875" customWidth="1"/>
    <col min="8197" max="8197" width="15" customWidth="1"/>
    <col min="8198" max="8198" width="13.85546875" customWidth="1"/>
    <col min="8199" max="8199" width="14.140625" customWidth="1"/>
    <col min="8200" max="8200" width="14" customWidth="1"/>
    <col min="8201" max="8201" width="13.7109375" customWidth="1"/>
    <col min="8202" max="8202" width="18" customWidth="1"/>
    <col min="8449" max="8449" width="17" customWidth="1"/>
    <col min="8450" max="8450" width="13.42578125" customWidth="1"/>
    <col min="8451" max="8451" width="14.28515625" customWidth="1"/>
    <col min="8452" max="8452" width="14.85546875" customWidth="1"/>
    <col min="8453" max="8453" width="15" customWidth="1"/>
    <col min="8454" max="8454" width="13.85546875" customWidth="1"/>
    <col min="8455" max="8455" width="14.140625" customWidth="1"/>
    <col min="8456" max="8456" width="14" customWidth="1"/>
    <col min="8457" max="8457" width="13.7109375" customWidth="1"/>
    <col min="8458" max="8458" width="18" customWidth="1"/>
    <col min="8705" max="8705" width="17" customWidth="1"/>
    <col min="8706" max="8706" width="13.42578125" customWidth="1"/>
    <col min="8707" max="8707" width="14.28515625" customWidth="1"/>
    <col min="8708" max="8708" width="14.85546875" customWidth="1"/>
    <col min="8709" max="8709" width="15" customWidth="1"/>
    <col min="8710" max="8710" width="13.85546875" customWidth="1"/>
    <col min="8711" max="8711" width="14.140625" customWidth="1"/>
    <col min="8712" max="8712" width="14" customWidth="1"/>
    <col min="8713" max="8713" width="13.7109375" customWidth="1"/>
    <col min="8714" max="8714" width="18" customWidth="1"/>
    <col min="8961" max="8961" width="17" customWidth="1"/>
    <col min="8962" max="8962" width="13.42578125" customWidth="1"/>
    <col min="8963" max="8963" width="14.28515625" customWidth="1"/>
    <col min="8964" max="8964" width="14.85546875" customWidth="1"/>
    <col min="8965" max="8965" width="15" customWidth="1"/>
    <col min="8966" max="8966" width="13.85546875" customWidth="1"/>
    <col min="8967" max="8967" width="14.140625" customWidth="1"/>
    <col min="8968" max="8968" width="14" customWidth="1"/>
    <col min="8969" max="8969" width="13.7109375" customWidth="1"/>
    <col min="8970" max="8970" width="18" customWidth="1"/>
    <col min="9217" max="9217" width="17" customWidth="1"/>
    <col min="9218" max="9218" width="13.42578125" customWidth="1"/>
    <col min="9219" max="9219" width="14.28515625" customWidth="1"/>
    <col min="9220" max="9220" width="14.85546875" customWidth="1"/>
    <col min="9221" max="9221" width="15" customWidth="1"/>
    <col min="9222" max="9222" width="13.85546875" customWidth="1"/>
    <col min="9223" max="9223" width="14.140625" customWidth="1"/>
    <col min="9224" max="9224" width="14" customWidth="1"/>
    <col min="9225" max="9225" width="13.7109375" customWidth="1"/>
    <col min="9226" max="9226" width="18" customWidth="1"/>
    <col min="9473" max="9473" width="17" customWidth="1"/>
    <col min="9474" max="9474" width="13.42578125" customWidth="1"/>
    <col min="9475" max="9475" width="14.28515625" customWidth="1"/>
    <col min="9476" max="9476" width="14.85546875" customWidth="1"/>
    <col min="9477" max="9477" width="15" customWidth="1"/>
    <col min="9478" max="9478" width="13.85546875" customWidth="1"/>
    <col min="9479" max="9479" width="14.140625" customWidth="1"/>
    <col min="9480" max="9480" width="14" customWidth="1"/>
    <col min="9481" max="9481" width="13.7109375" customWidth="1"/>
    <col min="9482" max="9482" width="18" customWidth="1"/>
    <col min="9729" max="9729" width="17" customWidth="1"/>
    <col min="9730" max="9730" width="13.42578125" customWidth="1"/>
    <col min="9731" max="9731" width="14.28515625" customWidth="1"/>
    <col min="9732" max="9732" width="14.85546875" customWidth="1"/>
    <col min="9733" max="9733" width="15" customWidth="1"/>
    <col min="9734" max="9734" width="13.85546875" customWidth="1"/>
    <col min="9735" max="9735" width="14.140625" customWidth="1"/>
    <col min="9736" max="9736" width="14" customWidth="1"/>
    <col min="9737" max="9737" width="13.7109375" customWidth="1"/>
    <col min="9738" max="9738" width="18" customWidth="1"/>
    <col min="9985" max="9985" width="17" customWidth="1"/>
    <col min="9986" max="9986" width="13.42578125" customWidth="1"/>
    <col min="9987" max="9987" width="14.28515625" customWidth="1"/>
    <col min="9988" max="9988" width="14.85546875" customWidth="1"/>
    <col min="9989" max="9989" width="15" customWidth="1"/>
    <col min="9990" max="9990" width="13.85546875" customWidth="1"/>
    <col min="9991" max="9991" width="14.140625" customWidth="1"/>
    <col min="9992" max="9992" width="14" customWidth="1"/>
    <col min="9993" max="9993" width="13.7109375" customWidth="1"/>
    <col min="9994" max="9994" width="18" customWidth="1"/>
    <col min="10241" max="10241" width="17" customWidth="1"/>
    <col min="10242" max="10242" width="13.42578125" customWidth="1"/>
    <col min="10243" max="10243" width="14.28515625" customWidth="1"/>
    <col min="10244" max="10244" width="14.85546875" customWidth="1"/>
    <col min="10245" max="10245" width="15" customWidth="1"/>
    <col min="10246" max="10246" width="13.85546875" customWidth="1"/>
    <col min="10247" max="10247" width="14.140625" customWidth="1"/>
    <col min="10248" max="10248" width="14" customWidth="1"/>
    <col min="10249" max="10249" width="13.7109375" customWidth="1"/>
    <col min="10250" max="10250" width="18" customWidth="1"/>
    <col min="10497" max="10497" width="17" customWidth="1"/>
    <col min="10498" max="10498" width="13.42578125" customWidth="1"/>
    <col min="10499" max="10499" width="14.28515625" customWidth="1"/>
    <col min="10500" max="10500" width="14.85546875" customWidth="1"/>
    <col min="10501" max="10501" width="15" customWidth="1"/>
    <col min="10502" max="10502" width="13.85546875" customWidth="1"/>
    <col min="10503" max="10503" width="14.140625" customWidth="1"/>
    <col min="10504" max="10504" width="14" customWidth="1"/>
    <col min="10505" max="10505" width="13.7109375" customWidth="1"/>
    <col min="10506" max="10506" width="18" customWidth="1"/>
    <col min="10753" max="10753" width="17" customWidth="1"/>
    <col min="10754" max="10754" width="13.42578125" customWidth="1"/>
    <col min="10755" max="10755" width="14.28515625" customWidth="1"/>
    <col min="10756" max="10756" width="14.85546875" customWidth="1"/>
    <col min="10757" max="10757" width="15" customWidth="1"/>
    <col min="10758" max="10758" width="13.85546875" customWidth="1"/>
    <col min="10759" max="10759" width="14.140625" customWidth="1"/>
    <col min="10760" max="10760" width="14" customWidth="1"/>
    <col min="10761" max="10761" width="13.7109375" customWidth="1"/>
    <col min="10762" max="10762" width="18" customWidth="1"/>
    <col min="11009" max="11009" width="17" customWidth="1"/>
    <col min="11010" max="11010" width="13.42578125" customWidth="1"/>
    <col min="11011" max="11011" width="14.28515625" customWidth="1"/>
    <col min="11012" max="11012" width="14.85546875" customWidth="1"/>
    <col min="11013" max="11013" width="15" customWidth="1"/>
    <col min="11014" max="11014" width="13.85546875" customWidth="1"/>
    <col min="11015" max="11015" width="14.140625" customWidth="1"/>
    <col min="11016" max="11016" width="14" customWidth="1"/>
    <col min="11017" max="11017" width="13.7109375" customWidth="1"/>
    <col min="11018" max="11018" width="18" customWidth="1"/>
    <col min="11265" max="11265" width="17" customWidth="1"/>
    <col min="11266" max="11266" width="13.42578125" customWidth="1"/>
    <col min="11267" max="11267" width="14.28515625" customWidth="1"/>
    <col min="11268" max="11268" width="14.85546875" customWidth="1"/>
    <col min="11269" max="11269" width="15" customWidth="1"/>
    <col min="11270" max="11270" width="13.85546875" customWidth="1"/>
    <col min="11271" max="11271" width="14.140625" customWidth="1"/>
    <col min="11272" max="11272" width="14" customWidth="1"/>
    <col min="11273" max="11273" width="13.7109375" customWidth="1"/>
    <col min="11274" max="11274" width="18" customWidth="1"/>
    <col min="11521" max="11521" width="17" customWidth="1"/>
    <col min="11522" max="11522" width="13.42578125" customWidth="1"/>
    <col min="11523" max="11523" width="14.28515625" customWidth="1"/>
    <col min="11524" max="11524" width="14.85546875" customWidth="1"/>
    <col min="11525" max="11525" width="15" customWidth="1"/>
    <col min="11526" max="11526" width="13.85546875" customWidth="1"/>
    <col min="11527" max="11527" width="14.140625" customWidth="1"/>
    <col min="11528" max="11528" width="14" customWidth="1"/>
    <col min="11529" max="11529" width="13.7109375" customWidth="1"/>
    <col min="11530" max="11530" width="18" customWidth="1"/>
    <col min="11777" max="11777" width="17" customWidth="1"/>
    <col min="11778" max="11778" width="13.42578125" customWidth="1"/>
    <col min="11779" max="11779" width="14.28515625" customWidth="1"/>
    <col min="11780" max="11780" width="14.85546875" customWidth="1"/>
    <col min="11781" max="11781" width="15" customWidth="1"/>
    <col min="11782" max="11782" width="13.85546875" customWidth="1"/>
    <col min="11783" max="11783" width="14.140625" customWidth="1"/>
    <col min="11784" max="11784" width="14" customWidth="1"/>
    <col min="11785" max="11785" width="13.7109375" customWidth="1"/>
    <col min="11786" max="11786" width="18" customWidth="1"/>
    <col min="12033" max="12033" width="17" customWidth="1"/>
    <col min="12034" max="12034" width="13.42578125" customWidth="1"/>
    <col min="12035" max="12035" width="14.28515625" customWidth="1"/>
    <col min="12036" max="12036" width="14.85546875" customWidth="1"/>
    <col min="12037" max="12037" width="15" customWidth="1"/>
    <col min="12038" max="12038" width="13.85546875" customWidth="1"/>
    <col min="12039" max="12039" width="14.140625" customWidth="1"/>
    <col min="12040" max="12040" width="14" customWidth="1"/>
    <col min="12041" max="12041" width="13.7109375" customWidth="1"/>
    <col min="12042" max="12042" width="18" customWidth="1"/>
    <col min="12289" max="12289" width="17" customWidth="1"/>
    <col min="12290" max="12290" width="13.42578125" customWidth="1"/>
    <col min="12291" max="12291" width="14.28515625" customWidth="1"/>
    <col min="12292" max="12292" width="14.85546875" customWidth="1"/>
    <col min="12293" max="12293" width="15" customWidth="1"/>
    <col min="12294" max="12294" width="13.85546875" customWidth="1"/>
    <col min="12295" max="12295" width="14.140625" customWidth="1"/>
    <col min="12296" max="12296" width="14" customWidth="1"/>
    <col min="12297" max="12297" width="13.7109375" customWidth="1"/>
    <col min="12298" max="12298" width="18" customWidth="1"/>
    <col min="12545" max="12545" width="17" customWidth="1"/>
    <col min="12546" max="12546" width="13.42578125" customWidth="1"/>
    <col min="12547" max="12547" width="14.28515625" customWidth="1"/>
    <col min="12548" max="12548" width="14.85546875" customWidth="1"/>
    <col min="12549" max="12549" width="15" customWidth="1"/>
    <col min="12550" max="12550" width="13.85546875" customWidth="1"/>
    <col min="12551" max="12551" width="14.140625" customWidth="1"/>
    <col min="12552" max="12552" width="14" customWidth="1"/>
    <col min="12553" max="12553" width="13.7109375" customWidth="1"/>
    <col min="12554" max="12554" width="18" customWidth="1"/>
    <col min="12801" max="12801" width="17" customWidth="1"/>
    <col min="12802" max="12802" width="13.42578125" customWidth="1"/>
    <col min="12803" max="12803" width="14.28515625" customWidth="1"/>
    <col min="12804" max="12804" width="14.85546875" customWidth="1"/>
    <col min="12805" max="12805" width="15" customWidth="1"/>
    <col min="12806" max="12806" width="13.85546875" customWidth="1"/>
    <col min="12807" max="12807" width="14.140625" customWidth="1"/>
    <col min="12808" max="12808" width="14" customWidth="1"/>
    <col min="12809" max="12809" width="13.7109375" customWidth="1"/>
    <col min="12810" max="12810" width="18" customWidth="1"/>
    <col min="13057" max="13057" width="17" customWidth="1"/>
    <col min="13058" max="13058" width="13.42578125" customWidth="1"/>
    <col min="13059" max="13059" width="14.28515625" customWidth="1"/>
    <col min="13060" max="13060" width="14.85546875" customWidth="1"/>
    <col min="13061" max="13061" width="15" customWidth="1"/>
    <col min="13062" max="13062" width="13.85546875" customWidth="1"/>
    <col min="13063" max="13063" width="14.140625" customWidth="1"/>
    <col min="13064" max="13064" width="14" customWidth="1"/>
    <col min="13065" max="13065" width="13.7109375" customWidth="1"/>
    <col min="13066" max="13066" width="18" customWidth="1"/>
    <col min="13313" max="13313" width="17" customWidth="1"/>
    <col min="13314" max="13314" width="13.42578125" customWidth="1"/>
    <col min="13315" max="13315" width="14.28515625" customWidth="1"/>
    <col min="13316" max="13316" width="14.85546875" customWidth="1"/>
    <col min="13317" max="13317" width="15" customWidth="1"/>
    <col min="13318" max="13318" width="13.85546875" customWidth="1"/>
    <col min="13319" max="13319" width="14.140625" customWidth="1"/>
    <col min="13320" max="13320" width="14" customWidth="1"/>
    <col min="13321" max="13321" width="13.7109375" customWidth="1"/>
    <col min="13322" max="13322" width="18" customWidth="1"/>
    <col min="13569" max="13569" width="17" customWidth="1"/>
    <col min="13570" max="13570" width="13.42578125" customWidth="1"/>
    <col min="13571" max="13571" width="14.28515625" customWidth="1"/>
    <col min="13572" max="13572" width="14.85546875" customWidth="1"/>
    <col min="13573" max="13573" width="15" customWidth="1"/>
    <col min="13574" max="13574" width="13.85546875" customWidth="1"/>
    <col min="13575" max="13575" width="14.140625" customWidth="1"/>
    <col min="13576" max="13576" width="14" customWidth="1"/>
    <col min="13577" max="13577" width="13.7109375" customWidth="1"/>
    <col min="13578" max="13578" width="18" customWidth="1"/>
    <col min="13825" max="13825" width="17" customWidth="1"/>
    <col min="13826" max="13826" width="13.42578125" customWidth="1"/>
    <col min="13827" max="13827" width="14.28515625" customWidth="1"/>
    <col min="13828" max="13828" width="14.85546875" customWidth="1"/>
    <col min="13829" max="13829" width="15" customWidth="1"/>
    <col min="13830" max="13830" width="13.85546875" customWidth="1"/>
    <col min="13831" max="13831" width="14.140625" customWidth="1"/>
    <col min="13832" max="13832" width="14" customWidth="1"/>
    <col min="13833" max="13833" width="13.7109375" customWidth="1"/>
    <col min="13834" max="13834" width="18" customWidth="1"/>
    <col min="14081" max="14081" width="17" customWidth="1"/>
    <col min="14082" max="14082" width="13.42578125" customWidth="1"/>
    <col min="14083" max="14083" width="14.28515625" customWidth="1"/>
    <col min="14084" max="14084" width="14.85546875" customWidth="1"/>
    <col min="14085" max="14085" width="15" customWidth="1"/>
    <col min="14086" max="14086" width="13.85546875" customWidth="1"/>
    <col min="14087" max="14087" width="14.140625" customWidth="1"/>
    <col min="14088" max="14088" width="14" customWidth="1"/>
    <col min="14089" max="14089" width="13.7109375" customWidth="1"/>
    <col min="14090" max="14090" width="18" customWidth="1"/>
    <col min="14337" max="14337" width="17" customWidth="1"/>
    <col min="14338" max="14338" width="13.42578125" customWidth="1"/>
    <col min="14339" max="14339" width="14.28515625" customWidth="1"/>
    <col min="14340" max="14340" width="14.85546875" customWidth="1"/>
    <col min="14341" max="14341" width="15" customWidth="1"/>
    <col min="14342" max="14342" width="13.85546875" customWidth="1"/>
    <col min="14343" max="14343" width="14.140625" customWidth="1"/>
    <col min="14344" max="14344" width="14" customWidth="1"/>
    <col min="14345" max="14345" width="13.7109375" customWidth="1"/>
    <col min="14346" max="14346" width="18" customWidth="1"/>
    <col min="14593" max="14593" width="17" customWidth="1"/>
    <col min="14594" max="14594" width="13.42578125" customWidth="1"/>
    <col min="14595" max="14595" width="14.28515625" customWidth="1"/>
    <col min="14596" max="14596" width="14.85546875" customWidth="1"/>
    <col min="14597" max="14597" width="15" customWidth="1"/>
    <col min="14598" max="14598" width="13.85546875" customWidth="1"/>
    <col min="14599" max="14599" width="14.140625" customWidth="1"/>
    <col min="14600" max="14600" width="14" customWidth="1"/>
    <col min="14601" max="14601" width="13.7109375" customWidth="1"/>
    <col min="14602" max="14602" width="18" customWidth="1"/>
    <col min="14849" max="14849" width="17" customWidth="1"/>
    <col min="14850" max="14850" width="13.42578125" customWidth="1"/>
    <col min="14851" max="14851" width="14.28515625" customWidth="1"/>
    <col min="14852" max="14852" width="14.85546875" customWidth="1"/>
    <col min="14853" max="14853" width="15" customWidth="1"/>
    <col min="14854" max="14854" width="13.85546875" customWidth="1"/>
    <col min="14855" max="14855" width="14.140625" customWidth="1"/>
    <col min="14856" max="14856" width="14" customWidth="1"/>
    <col min="14857" max="14857" width="13.7109375" customWidth="1"/>
    <col min="14858" max="14858" width="18" customWidth="1"/>
    <col min="15105" max="15105" width="17" customWidth="1"/>
    <col min="15106" max="15106" width="13.42578125" customWidth="1"/>
    <col min="15107" max="15107" width="14.28515625" customWidth="1"/>
    <col min="15108" max="15108" width="14.85546875" customWidth="1"/>
    <col min="15109" max="15109" width="15" customWidth="1"/>
    <col min="15110" max="15110" width="13.85546875" customWidth="1"/>
    <col min="15111" max="15111" width="14.140625" customWidth="1"/>
    <col min="15112" max="15112" width="14" customWidth="1"/>
    <col min="15113" max="15113" width="13.7109375" customWidth="1"/>
    <col min="15114" max="15114" width="18" customWidth="1"/>
    <col min="15361" max="15361" width="17" customWidth="1"/>
    <col min="15362" max="15362" width="13.42578125" customWidth="1"/>
    <col min="15363" max="15363" width="14.28515625" customWidth="1"/>
    <col min="15364" max="15364" width="14.85546875" customWidth="1"/>
    <col min="15365" max="15365" width="15" customWidth="1"/>
    <col min="15366" max="15366" width="13.85546875" customWidth="1"/>
    <col min="15367" max="15367" width="14.140625" customWidth="1"/>
    <col min="15368" max="15368" width="14" customWidth="1"/>
    <col min="15369" max="15369" width="13.7109375" customWidth="1"/>
    <col min="15370" max="15370" width="18" customWidth="1"/>
    <col min="15617" max="15617" width="17" customWidth="1"/>
    <col min="15618" max="15618" width="13.42578125" customWidth="1"/>
    <col min="15619" max="15619" width="14.28515625" customWidth="1"/>
    <col min="15620" max="15620" width="14.85546875" customWidth="1"/>
    <col min="15621" max="15621" width="15" customWidth="1"/>
    <col min="15622" max="15622" width="13.85546875" customWidth="1"/>
    <col min="15623" max="15623" width="14.140625" customWidth="1"/>
    <col min="15624" max="15624" width="14" customWidth="1"/>
    <col min="15625" max="15625" width="13.7109375" customWidth="1"/>
    <col min="15626" max="15626" width="18" customWidth="1"/>
    <col min="15873" max="15873" width="17" customWidth="1"/>
    <col min="15874" max="15874" width="13.42578125" customWidth="1"/>
    <col min="15875" max="15875" width="14.28515625" customWidth="1"/>
    <col min="15876" max="15876" width="14.85546875" customWidth="1"/>
    <col min="15877" max="15877" width="15" customWidth="1"/>
    <col min="15878" max="15878" width="13.85546875" customWidth="1"/>
    <col min="15879" max="15879" width="14.140625" customWidth="1"/>
    <col min="15880" max="15880" width="14" customWidth="1"/>
    <col min="15881" max="15881" width="13.7109375" customWidth="1"/>
    <col min="15882" max="15882" width="18" customWidth="1"/>
    <col min="16129" max="16129" width="17" customWidth="1"/>
    <col min="16130" max="16130" width="13.42578125" customWidth="1"/>
    <col min="16131" max="16131" width="14.28515625" customWidth="1"/>
    <col min="16132" max="16132" width="14.85546875" customWidth="1"/>
    <col min="16133" max="16133" width="15" customWidth="1"/>
    <col min="16134" max="16134" width="13.85546875" customWidth="1"/>
    <col min="16135" max="16135" width="14.140625" customWidth="1"/>
    <col min="16136" max="16136" width="14" customWidth="1"/>
    <col min="16137" max="16137" width="13.7109375" customWidth="1"/>
    <col min="16138" max="16138" width="18" customWidth="1"/>
  </cols>
  <sheetData>
    <row r="1" spans="1:10" s="105" customFormat="1" x14ac:dyDescent="0.25"/>
    <row r="2" spans="1:10" s="105" customFormat="1" x14ac:dyDescent="0.25"/>
    <row r="3" spans="1:10" x14ac:dyDescent="0.25">
      <c r="A3" s="105" t="s">
        <v>78</v>
      </c>
      <c r="B3" s="105"/>
      <c r="C3" s="105"/>
      <c r="D3" s="105"/>
      <c r="E3" s="105"/>
      <c r="F3" s="105"/>
      <c r="G3" s="105"/>
      <c r="H3" s="105"/>
      <c r="I3" s="105"/>
      <c r="J3" s="105"/>
    </row>
    <row r="4" spans="1:10" x14ac:dyDescent="0.25">
      <c r="A4" s="105"/>
      <c r="B4" s="105"/>
      <c r="C4" s="105"/>
      <c r="D4" s="105"/>
      <c r="E4" s="105"/>
      <c r="F4" s="105"/>
      <c r="G4" s="105"/>
      <c r="H4" s="105"/>
      <c r="I4" s="105"/>
      <c r="J4" s="105"/>
    </row>
    <row r="5" spans="1:10" x14ac:dyDescent="0.25">
      <c r="A5" s="105"/>
      <c r="B5" s="105"/>
      <c r="C5" s="105"/>
      <c r="D5" s="105"/>
      <c r="E5" s="105"/>
      <c r="F5" s="105"/>
      <c r="G5" s="105"/>
      <c r="H5" s="105"/>
      <c r="I5" s="105"/>
      <c r="J5" s="105"/>
    </row>
    <row r="6" spans="1:10" ht="15.75" x14ac:dyDescent="0.25">
      <c r="A6" s="240" t="s">
        <v>245</v>
      </c>
      <c r="B6" s="240"/>
      <c r="C6" s="240"/>
      <c r="D6" s="240"/>
      <c r="E6" s="240"/>
      <c r="F6" s="240"/>
      <c r="G6" s="240"/>
      <c r="H6" s="240"/>
      <c r="I6" s="240"/>
      <c r="J6" s="240"/>
    </row>
    <row r="7" spans="1:10" ht="15.75" x14ac:dyDescent="0.25">
      <c r="A7" s="240" t="s">
        <v>83</v>
      </c>
      <c r="B7" s="240"/>
      <c r="C7" s="240"/>
      <c r="D7" s="240"/>
      <c r="E7" s="240"/>
      <c r="F7" s="240"/>
      <c r="G7" s="240"/>
      <c r="H7" s="240"/>
      <c r="I7" s="240"/>
      <c r="J7" s="240"/>
    </row>
    <row r="8" spans="1:10" ht="16.5" thickBot="1" x14ac:dyDescent="0.3">
      <c r="A8" s="124"/>
      <c r="B8" s="124"/>
      <c r="C8" s="124"/>
      <c r="D8" s="124"/>
      <c r="E8" s="124"/>
      <c r="F8" s="124"/>
      <c r="G8" s="124"/>
      <c r="H8" s="124"/>
      <c r="I8" s="124"/>
      <c r="J8" s="124"/>
    </row>
    <row r="9" spans="1:10" ht="15.75" thickBot="1" x14ac:dyDescent="0.3">
      <c r="A9" s="119" t="s">
        <v>1</v>
      </c>
      <c r="B9" s="120" t="s">
        <v>2</v>
      </c>
      <c r="C9" s="121" t="s">
        <v>3</v>
      </c>
      <c r="D9" s="120" t="s">
        <v>4</v>
      </c>
      <c r="E9" s="121" t="s">
        <v>5</v>
      </c>
      <c r="F9" s="120" t="s">
        <v>6</v>
      </c>
      <c r="G9" s="121" t="s">
        <v>7</v>
      </c>
      <c r="H9" s="120" t="s">
        <v>8</v>
      </c>
      <c r="I9" s="121" t="s">
        <v>9</v>
      </c>
      <c r="J9" s="120" t="s">
        <v>10</v>
      </c>
    </row>
    <row r="10" spans="1:10" ht="20.100000000000001" customHeight="1" x14ac:dyDescent="0.25">
      <c r="A10" s="159" t="s">
        <v>133</v>
      </c>
      <c r="B10" s="178">
        <f>+[7]Enero!B8+[7]Febrero!B8+[7]Marzo!B8+[7]Abril!B8+[7]Mayo!B8+[7]Junio!B8+[7]Julio!B8+[7]Agosto!B8+[7]Septiembre!B8+[7]Octubre!B8+[7]Noviembre!B8+[7]Diciembre!B8</f>
        <v>20553</v>
      </c>
      <c r="C10" s="178">
        <f>+[7]Enero!C8+[7]Febrero!C8+[7]Marzo!C8+[7]Abril!C8+[7]Mayo!C8+[7]Junio!C8+[7]Julio!C8+[7]Agosto!C8+[7]Septiembre!C8+[7]Octubre!C8+[7]Noviembre!C8+[7]Diciembre!C8</f>
        <v>1023612</v>
      </c>
      <c r="D10" s="178">
        <f>+[7]Enero!D8+[7]Febrero!D8+[7]Marzo!D8+[7]Abril!D8+[7]Mayo!D8+[7]Junio!D8+[7]Julio!D8+[7]Agosto!D8+[7]Septiembre!D8+[7]Octubre!D8+[7]Noviembre!D8+[7]Diciembre!D8</f>
        <v>746183</v>
      </c>
      <c r="E10" s="178">
        <f>+[7]Enero!E8+[7]Febrero!E8+[7]Marzo!E8+[7]Abril!E8+[7]Mayo!E8+[7]Junio!E8+[7]Julio!E8+[7]Agosto!E8+[7]Septiembre!E8+[7]Octubre!E8+[7]Noviembre!E8+[7]Diciembre!E8</f>
        <v>448163</v>
      </c>
      <c r="F10" s="178">
        <f>+[7]Enero!F8+[7]Febrero!F8+[7]Marzo!F8+[7]Abril!F8+[7]Mayo!F8+[7]Junio!F8+[7]Julio!F8+[7]Agosto!F8+[7]Septiembre!F8+[7]Octubre!F8+[7]Noviembre!F8+[7]Diciembre!F8</f>
        <v>93191</v>
      </c>
      <c r="G10" s="178">
        <f>+[7]Enero!G8+[7]Febrero!G8+[7]Marzo!G8+[7]Abril!G8+[7]Mayo!G8+[7]Junio!G8+[7]Julio!G8+[7]Agosto!G8+[7]Septiembre!G8+[7]Octubre!G8+[7]Noviembre!G8+[7]Diciembre!G8</f>
        <v>0</v>
      </c>
      <c r="H10" s="178">
        <f>+[7]Enero!H8+[7]Febrero!H8+[7]Marzo!H8+[7]Abril!H8+[7]Mayo!H8+[7]Junio!H8+[7]Julio!H8+[7]Agosto!H8+[7]Septiembre!H8+[7]Octubre!H8+[7]Noviembre!H8+[7]Diciembre!H8</f>
        <v>171580</v>
      </c>
      <c r="I10" s="178">
        <f>+[7]Enero!I8+[7]Febrero!I8+[7]Marzo!I8+[7]Abril!I8+[7]Mayo!I8+[7]Junio!I8+[7]Julio!I8+[7]Agosto!I8+[7]Septiembre!I8+[7]Octubre!I8+[7]Noviembre!I8+[7]Diciembre!I8</f>
        <v>33381</v>
      </c>
      <c r="J10" s="178">
        <f>SUM(B10:I10)</f>
        <v>2536663</v>
      </c>
    </row>
    <row r="11" spans="1:10" ht="20.100000000000001" customHeight="1" x14ac:dyDescent="0.25">
      <c r="A11" s="161" t="s">
        <v>134</v>
      </c>
      <c r="B11" s="178">
        <f>+[7]Enero!B9+[7]Febrero!B9+[7]Marzo!B9+[7]Abril!B9+[7]Mayo!B9+[7]Junio!B9+[7]Julio!B9+[7]Agosto!B9+[7]Septiembre!B9+[7]Octubre!B9+[7]Noviembre!B9+[7]Diciembre!B9</f>
        <v>27834</v>
      </c>
      <c r="C11" s="178">
        <f>+[7]Enero!C9+[7]Febrero!C9+[7]Marzo!C9+[7]Abril!C9+[7]Mayo!C9+[7]Junio!C9+[7]Julio!C9+[7]Agosto!C9+[7]Septiembre!C9+[7]Octubre!C9+[7]Noviembre!C9+[7]Diciembre!C9</f>
        <v>12418</v>
      </c>
      <c r="D11" s="178">
        <f>+[7]Enero!D9+[7]Febrero!D9+[7]Marzo!D9+[7]Abril!D9+[7]Mayo!D9+[7]Junio!D9+[7]Julio!D9+[7]Agosto!D9+[7]Septiembre!D9+[7]Octubre!D9+[7]Noviembre!D9+[7]Diciembre!D9</f>
        <v>23530</v>
      </c>
      <c r="E11" s="178">
        <f>+[7]Enero!E9+[7]Febrero!E9+[7]Marzo!E9+[7]Abril!E9+[7]Mayo!E9+[7]Junio!E9+[7]Julio!E9+[7]Agosto!E9+[7]Septiembre!E9+[7]Octubre!E9+[7]Noviembre!E9+[7]Diciembre!E9</f>
        <v>16949</v>
      </c>
      <c r="F11" s="178">
        <f>+[7]Enero!F9+[7]Febrero!F9+[7]Marzo!F9+[7]Abril!F9+[7]Mayo!F9+[7]Junio!F9+[7]Julio!F9+[7]Agosto!F9+[7]Septiembre!F9+[7]Octubre!F9+[7]Noviembre!F9+[7]Diciembre!F9</f>
        <v>33767</v>
      </c>
      <c r="G11" s="178">
        <f>+[7]Enero!G9+[7]Febrero!G9+[7]Marzo!G9+[7]Abril!G9+[7]Mayo!G9+[7]Junio!G9+[7]Julio!G9+[7]Agosto!G9+[7]Septiembre!G9+[7]Octubre!G9+[7]Noviembre!G9+[7]Diciembre!G9</f>
        <v>38578</v>
      </c>
      <c r="H11" s="178">
        <f>+[7]Enero!H9+[7]Febrero!H9+[7]Marzo!H9+[7]Abril!H9+[7]Mayo!H9+[7]Junio!H9+[7]Julio!H9+[7]Agosto!H9+[7]Septiembre!H9+[7]Octubre!H9+[7]Noviembre!H9+[7]Diciembre!H9</f>
        <v>189924</v>
      </c>
      <c r="I11" s="178">
        <f>+[7]Enero!I9+[7]Febrero!I9+[7]Marzo!I9+[7]Abril!I9+[7]Mayo!I9+[7]Junio!I9+[7]Julio!I9+[7]Agosto!I9+[7]Septiembre!I9+[7]Octubre!I9+[7]Noviembre!I9+[7]Diciembre!I9</f>
        <v>23228</v>
      </c>
      <c r="J11" s="178">
        <f t="shared" ref="J11:J43" si="0">SUM(B11:I11)</f>
        <v>366228</v>
      </c>
    </row>
    <row r="12" spans="1:10" ht="20.100000000000001" customHeight="1" x14ac:dyDescent="0.25">
      <c r="A12" s="161" t="s">
        <v>135</v>
      </c>
      <c r="B12" s="178">
        <f>+[7]Enero!B10+[7]Febrero!B10+[7]Marzo!B10+[7]Abril!B10+[7]Mayo!B10+[7]Junio!B10+[7]Julio!B10+[7]Agosto!B10+[7]Septiembre!B10+[7]Octubre!B10+[7]Noviembre!B10+[7]Diciembre!B10</f>
        <v>988</v>
      </c>
      <c r="C12" s="178">
        <f>+[7]Enero!C10+[7]Febrero!C10+[7]Marzo!C10+[7]Abril!C10+[7]Mayo!C10+[7]Junio!C10+[7]Julio!C10+[7]Agosto!C10+[7]Septiembre!C10+[7]Octubre!C10+[7]Noviembre!C10+[7]Diciembre!C10</f>
        <v>0</v>
      </c>
      <c r="D12" s="178">
        <f>+[7]Enero!D10+[7]Febrero!D10+[7]Marzo!D10+[7]Abril!D10+[7]Mayo!D10+[7]Junio!D10+[7]Julio!D10+[7]Agosto!D10+[7]Septiembre!D10+[7]Octubre!D10+[7]Noviembre!D10+[7]Diciembre!D10</f>
        <v>110</v>
      </c>
      <c r="E12" s="178">
        <f>+[7]Enero!E10+[7]Febrero!E10+[7]Marzo!E10+[7]Abril!E10+[7]Mayo!E10+[7]Junio!E10+[7]Julio!E10+[7]Agosto!E10+[7]Septiembre!E10+[7]Octubre!E10+[7]Noviembre!E10+[7]Diciembre!E10</f>
        <v>0</v>
      </c>
      <c r="F12" s="178">
        <f>+[7]Enero!F10+[7]Febrero!F10+[7]Marzo!F10+[7]Abril!F10+[7]Mayo!F10+[7]Junio!F10+[7]Julio!F10+[7]Agosto!F10+[7]Septiembre!F10+[7]Octubre!F10+[7]Noviembre!F10+[7]Diciembre!F10</f>
        <v>0</v>
      </c>
      <c r="G12" s="178">
        <f>+[7]Enero!G10+[7]Febrero!G10+[7]Marzo!G10+[7]Abril!G10+[7]Mayo!G10+[7]Junio!G10+[7]Julio!G10+[7]Agosto!G10+[7]Septiembre!G10+[7]Octubre!G10+[7]Noviembre!G10+[7]Diciembre!G10</f>
        <v>3757</v>
      </c>
      <c r="H12" s="178">
        <f>+[7]Enero!H10+[7]Febrero!H10+[7]Marzo!H10+[7]Abril!H10+[7]Mayo!H10+[7]Junio!H10+[7]Julio!H10+[7]Agosto!H10+[7]Septiembre!H10+[7]Octubre!H10+[7]Noviembre!H10+[7]Diciembre!H10</f>
        <v>2754</v>
      </c>
      <c r="I12" s="178">
        <f>+[7]Enero!I10+[7]Febrero!I10+[7]Marzo!I10+[7]Abril!I10+[7]Mayo!I10+[7]Junio!I10+[7]Julio!I10+[7]Agosto!I10+[7]Septiembre!I10+[7]Octubre!I10+[7]Noviembre!I10+[7]Diciembre!I10</f>
        <v>0</v>
      </c>
      <c r="J12" s="178">
        <f t="shared" si="0"/>
        <v>7609</v>
      </c>
    </row>
    <row r="13" spans="1:10" ht="20.100000000000001" customHeight="1" x14ac:dyDescent="0.25">
      <c r="A13" s="161" t="s">
        <v>136</v>
      </c>
      <c r="B13" s="178">
        <f>+[7]Enero!B11+[7]Febrero!B11+[7]Marzo!B11+[7]Abril!B11+[7]Mayo!B11+[7]Junio!B11+[7]Julio!B11+[7]Agosto!B11+[7]Septiembre!B11+[7]Octubre!B11+[7]Noviembre!B11+[7]Diciembre!B11</f>
        <v>60</v>
      </c>
      <c r="C13" s="178">
        <f>+[7]Enero!C11+[7]Febrero!C11+[7]Marzo!C11+[7]Abril!C11+[7]Mayo!C11+[7]Junio!C11+[7]Julio!C11+[7]Agosto!C11+[7]Septiembre!C11+[7]Octubre!C11+[7]Noviembre!C11+[7]Diciembre!C11</f>
        <v>1393</v>
      </c>
      <c r="D13" s="178">
        <f>+[7]Enero!D11+[7]Febrero!D11+[7]Marzo!D11+[7]Abril!D11+[7]Mayo!D11+[7]Junio!D11+[7]Julio!D11+[7]Agosto!D11+[7]Septiembre!D11+[7]Octubre!D11+[7]Noviembre!D11+[7]Diciembre!D11</f>
        <v>86</v>
      </c>
      <c r="E13" s="178">
        <f>+[7]Enero!E11+[7]Febrero!E11+[7]Marzo!E11+[7]Abril!E11+[7]Mayo!E11+[7]Junio!E11+[7]Julio!E11+[7]Agosto!E11+[7]Septiembre!E11+[7]Octubre!E11+[7]Noviembre!E11+[7]Diciembre!E11</f>
        <v>142</v>
      </c>
      <c r="F13" s="178">
        <f>+[7]Enero!F11+[7]Febrero!F11+[7]Marzo!F11+[7]Abril!F11+[7]Mayo!F11+[7]Junio!F11+[7]Julio!F11+[7]Agosto!F11+[7]Septiembre!F11+[7]Octubre!F11+[7]Noviembre!F11+[7]Diciembre!F11</f>
        <v>60</v>
      </c>
      <c r="G13" s="178">
        <f>+[7]Enero!G11+[7]Febrero!G11+[7]Marzo!G11+[7]Abril!G11+[7]Mayo!G11+[7]Junio!G11+[7]Julio!G11+[7]Agosto!G11+[7]Septiembre!G11+[7]Octubre!G11+[7]Noviembre!G11+[7]Diciembre!G11</f>
        <v>120</v>
      </c>
      <c r="H13" s="178">
        <f>+[7]Enero!H11+[7]Febrero!H11+[7]Marzo!H11+[7]Abril!H11+[7]Mayo!H11+[7]Junio!H11+[7]Julio!H11+[7]Agosto!H11+[7]Septiembre!H11+[7]Octubre!H11+[7]Noviembre!H11+[7]Diciembre!H11</f>
        <v>0</v>
      </c>
      <c r="I13" s="178">
        <f>+[7]Enero!I11+[7]Febrero!I11+[7]Marzo!I11+[7]Abril!I11+[7]Mayo!I11+[7]Junio!I11+[7]Julio!I11+[7]Agosto!I11+[7]Septiembre!I11+[7]Octubre!I11+[7]Noviembre!I11+[7]Diciembre!I11</f>
        <v>424</v>
      </c>
      <c r="J13" s="178">
        <f t="shared" si="0"/>
        <v>2285</v>
      </c>
    </row>
    <row r="14" spans="1:10" ht="20.100000000000001" customHeight="1" x14ac:dyDescent="0.25">
      <c r="A14" s="161" t="s">
        <v>137</v>
      </c>
      <c r="B14" s="178">
        <f>+[7]Enero!B12+[7]Febrero!B12+[7]Marzo!B12+[7]Abril!B12+[7]Mayo!B12+[7]Junio!B12+[7]Julio!B12+[7]Agosto!B12+[7]Septiembre!B12+[7]Octubre!B12+[7]Noviembre!B12+[7]Diciembre!B12</f>
        <v>5</v>
      </c>
      <c r="C14" s="178">
        <f>+[7]Enero!C12+[7]Febrero!C12+[7]Marzo!C12+[7]Abril!C12+[7]Mayo!C12+[7]Junio!C12+[7]Julio!C12+[7]Agosto!C12+[7]Septiembre!C12+[7]Octubre!C12+[7]Noviembre!C12+[7]Diciembre!C12</f>
        <v>170</v>
      </c>
      <c r="D14" s="178">
        <f>+[7]Enero!D12+[7]Febrero!D12+[7]Marzo!D12+[7]Abril!D12+[7]Mayo!D12+[7]Junio!D12+[7]Julio!D12+[7]Agosto!D12+[7]Septiembre!D12+[7]Octubre!D12+[7]Noviembre!D12+[7]Diciembre!D12</f>
        <v>5881</v>
      </c>
      <c r="E14" s="178">
        <f>+[7]Enero!E12+[7]Febrero!E12+[7]Marzo!E12+[7]Abril!E12+[7]Mayo!E12+[7]Junio!E12+[7]Julio!E12+[7]Agosto!E12+[7]Septiembre!E12+[7]Octubre!E12+[7]Noviembre!E12+[7]Diciembre!E12</f>
        <v>65</v>
      </c>
      <c r="F14" s="178">
        <f>+[7]Enero!F12+[7]Febrero!F12+[7]Marzo!F12+[7]Abril!F12+[7]Mayo!F12+[7]Junio!F12+[7]Julio!F12+[7]Agosto!F12+[7]Septiembre!F12+[7]Octubre!F12+[7]Noviembre!F12+[7]Diciembre!F12</f>
        <v>213</v>
      </c>
      <c r="G14" s="178">
        <f>+[7]Enero!G12+[7]Febrero!G12+[7]Marzo!G12+[7]Abril!G12+[7]Mayo!G12+[7]Junio!G12+[7]Julio!G12+[7]Agosto!G12+[7]Septiembre!G12+[7]Octubre!G12+[7]Noviembre!G12+[7]Diciembre!G12</f>
        <v>78</v>
      </c>
      <c r="H14" s="178">
        <f>+[7]Enero!H12+[7]Febrero!H12+[7]Marzo!H12+[7]Abril!H12+[7]Mayo!H12+[7]Junio!H12+[7]Julio!H12+[7]Agosto!H12+[7]Septiembre!H12+[7]Octubre!H12+[7]Noviembre!H12+[7]Diciembre!H12</f>
        <v>31658</v>
      </c>
      <c r="I14" s="178">
        <f>+[7]Enero!I12+[7]Febrero!I12+[7]Marzo!I12+[7]Abril!I12+[7]Mayo!I12+[7]Junio!I12+[7]Julio!I12+[7]Agosto!I12+[7]Septiembre!I12+[7]Octubre!I12+[7]Noviembre!I12+[7]Diciembre!I12</f>
        <v>3319</v>
      </c>
      <c r="J14" s="178">
        <f t="shared" si="0"/>
        <v>41389</v>
      </c>
    </row>
    <row r="15" spans="1:10" ht="20.100000000000001" customHeight="1" x14ac:dyDescent="0.25">
      <c r="A15" s="161" t="s">
        <v>138</v>
      </c>
      <c r="B15" s="178">
        <f>+[7]Enero!B13+[7]Febrero!B13+[7]Marzo!B13+[7]Abril!B13+[7]Mayo!B13+[7]Junio!B13+[7]Julio!B13+[7]Agosto!B13+[7]Septiembre!B13+[7]Octubre!B13+[7]Noviembre!B13+[7]Diciembre!B13</f>
        <v>5984</v>
      </c>
      <c r="C15" s="178">
        <f>+[7]Enero!C13+[7]Febrero!C13+[7]Marzo!C13+[7]Abril!C13+[7]Mayo!C13+[7]Junio!C13+[7]Julio!C13+[7]Agosto!C13+[7]Septiembre!C13+[7]Octubre!C13+[7]Noviembre!C13+[7]Diciembre!C13</f>
        <v>2895</v>
      </c>
      <c r="D15" s="178">
        <f>+[7]Enero!D13+[7]Febrero!D13+[7]Marzo!D13+[7]Abril!D13+[7]Mayo!D13+[7]Junio!D13+[7]Julio!D13+[7]Agosto!D13+[7]Septiembre!D13+[7]Octubre!D13+[7]Noviembre!D13+[7]Diciembre!D13</f>
        <v>6393</v>
      </c>
      <c r="E15" s="178">
        <f>+[7]Enero!E13+[7]Febrero!E13+[7]Marzo!E13+[7]Abril!E13+[7]Mayo!E13+[7]Junio!E13+[7]Julio!E13+[7]Agosto!E13+[7]Septiembre!E13+[7]Octubre!E13+[7]Noviembre!E13+[7]Diciembre!E13</f>
        <v>21657</v>
      </c>
      <c r="F15" s="178">
        <f>+[7]Enero!F13+[7]Febrero!F13+[7]Marzo!F13+[7]Abril!F13+[7]Mayo!F13+[7]Junio!F13+[7]Julio!F13+[7]Agosto!F13+[7]Septiembre!F13+[7]Octubre!F13+[7]Noviembre!F13+[7]Diciembre!F13</f>
        <v>18376</v>
      </c>
      <c r="G15" s="178">
        <f>+[7]Enero!G13+[7]Febrero!G13+[7]Marzo!G13+[7]Abril!G13+[7]Mayo!G13+[7]Junio!G13+[7]Julio!G13+[7]Agosto!G13+[7]Septiembre!G13+[7]Octubre!G13+[7]Noviembre!G13+[7]Diciembre!G13</f>
        <v>14281</v>
      </c>
      <c r="H15" s="178">
        <f>+[7]Enero!H13+[7]Febrero!H13+[7]Marzo!H13+[7]Abril!H13+[7]Mayo!H13+[7]Junio!H13+[7]Julio!H13+[7]Agosto!H13+[7]Septiembre!H13+[7]Octubre!H13+[7]Noviembre!H13+[7]Diciembre!H13</f>
        <v>191317</v>
      </c>
      <c r="I15" s="178">
        <f>+[7]Enero!I13+[7]Febrero!I13+[7]Marzo!I13+[7]Abril!I13+[7]Mayo!I13+[7]Junio!I13+[7]Julio!I13+[7]Agosto!I13+[7]Septiembre!I13+[7]Octubre!I13+[7]Noviembre!I13+[7]Diciembre!I13</f>
        <v>66016</v>
      </c>
      <c r="J15" s="178">
        <f>SUM(B15:I15)</f>
        <v>326919</v>
      </c>
    </row>
    <row r="16" spans="1:10" ht="20.100000000000001" customHeight="1" x14ac:dyDescent="0.25">
      <c r="A16" s="161" t="s">
        <v>139</v>
      </c>
      <c r="B16" s="178">
        <f>+[7]Enero!B14+[7]Febrero!B14+[7]Marzo!B14+[7]Abril!B14+[7]Mayo!B14+[7]Junio!B14+[7]Julio!B14+[7]Agosto!B14+[7]Septiembre!B14+[7]Octubre!B14+[7]Noviembre!B14+[7]Diciembre!B14</f>
        <v>1481</v>
      </c>
      <c r="C16" s="178">
        <f>+[7]Enero!C14+[7]Febrero!C14+[7]Marzo!C14+[7]Abril!C14+[7]Mayo!C14+[7]Junio!C14+[7]Julio!C14+[7]Agosto!C14+[7]Septiembre!C14+[7]Octubre!C14+[7]Noviembre!C14+[7]Diciembre!C14</f>
        <v>1677</v>
      </c>
      <c r="D16" s="178">
        <f>+[7]Enero!D14+[7]Febrero!D14+[7]Marzo!D14+[7]Abril!D14+[7]Mayo!D14+[7]Junio!D14+[7]Julio!D14+[7]Agosto!D14+[7]Septiembre!D14+[7]Octubre!D14+[7]Noviembre!D14+[7]Diciembre!D14</f>
        <v>2656</v>
      </c>
      <c r="E16" s="178">
        <f>+[7]Enero!E14+[7]Febrero!E14+[7]Marzo!E14+[7]Abril!E14+[7]Mayo!E14+[7]Junio!E14+[7]Julio!E14+[7]Agosto!E14+[7]Septiembre!E14+[7]Octubre!E14+[7]Noviembre!E14+[7]Diciembre!E14</f>
        <v>640</v>
      </c>
      <c r="F16" s="178">
        <f>+[7]Enero!F14+[7]Febrero!F14+[7]Marzo!F14+[7]Abril!F14+[7]Mayo!F14+[7]Junio!F14+[7]Julio!F14+[7]Agosto!F14+[7]Septiembre!F14+[7]Octubre!F14+[7]Noviembre!F14+[7]Diciembre!F14</f>
        <v>3476</v>
      </c>
      <c r="G16" s="178">
        <f>+[7]Enero!G14+[7]Febrero!G14+[7]Marzo!G14+[7]Abril!G14+[7]Mayo!G14+[7]Junio!G14+[7]Julio!G14+[7]Agosto!G14+[7]Septiembre!G14+[7]Octubre!G14+[7]Noviembre!G14+[7]Diciembre!G14</f>
        <v>78853</v>
      </c>
      <c r="H16" s="178">
        <f>+[7]Enero!H14+[7]Febrero!H14+[7]Marzo!H14+[7]Abril!H14+[7]Mayo!H14+[7]Junio!H14+[7]Julio!H14+[7]Agosto!H14+[7]Septiembre!H14+[7]Octubre!H14+[7]Noviembre!H14+[7]Diciembre!H14</f>
        <v>108037</v>
      </c>
      <c r="I16" s="178">
        <f>+[7]Enero!I14+[7]Febrero!I14+[7]Marzo!I14+[7]Abril!I14+[7]Mayo!I14+[7]Junio!I14+[7]Julio!I14+[7]Agosto!I14+[7]Septiembre!I14+[7]Octubre!I14+[7]Noviembre!I14+[7]Diciembre!I14</f>
        <v>10455</v>
      </c>
      <c r="J16" s="178">
        <f t="shared" si="0"/>
        <v>207275</v>
      </c>
    </row>
    <row r="17" spans="1:10" ht="20.100000000000001" customHeight="1" x14ac:dyDescent="0.25">
      <c r="A17" s="161" t="s">
        <v>140</v>
      </c>
      <c r="B17" s="178">
        <f>+[7]Enero!B15+[7]Febrero!B15+[7]Marzo!B15+[7]Abril!B15+[7]Mayo!B15+[7]Junio!B15+[7]Julio!B15+[7]Agosto!B15+[7]Septiembre!B15+[7]Octubre!B15+[7]Noviembre!B15+[7]Diciembre!B15</f>
        <v>824</v>
      </c>
      <c r="C17" s="178">
        <f>+[7]Enero!C15+[7]Febrero!C15+[7]Marzo!C15+[7]Abril!C15+[7]Mayo!C15+[7]Junio!C15+[7]Julio!C15+[7]Agosto!C15+[7]Septiembre!C15+[7]Octubre!C15+[7]Noviembre!C15+[7]Diciembre!C15</f>
        <v>0</v>
      </c>
      <c r="D17" s="178">
        <f>+[7]Enero!D15+[7]Febrero!D15+[7]Marzo!D15+[7]Abril!D15+[7]Mayo!D15+[7]Junio!D15+[7]Julio!D15+[7]Agosto!D15+[7]Septiembre!D15+[7]Octubre!D15+[7]Noviembre!D15+[7]Diciembre!D15</f>
        <v>50</v>
      </c>
      <c r="E17" s="178">
        <f>+[7]Enero!E15+[7]Febrero!E15+[7]Marzo!E15+[7]Abril!E15+[7]Mayo!E15+[7]Junio!E15+[7]Julio!E15+[7]Agosto!E15+[7]Septiembre!E15+[7]Octubre!E15+[7]Noviembre!E15+[7]Diciembre!E15</f>
        <v>6</v>
      </c>
      <c r="F17" s="178">
        <f>+[7]Enero!F15+[7]Febrero!F15+[7]Marzo!F15+[7]Abril!F15+[7]Mayo!F15+[7]Junio!F15+[7]Julio!F15+[7]Agosto!F15+[7]Septiembre!F15+[7]Octubre!F15+[7]Noviembre!F15+[7]Diciembre!F15</f>
        <v>735</v>
      </c>
      <c r="G17" s="178">
        <f>+[7]Enero!G15+[7]Febrero!G15+[7]Marzo!G15+[7]Abril!G15+[7]Mayo!G15+[7]Junio!G15+[7]Julio!G15+[7]Agosto!G15+[7]Septiembre!G15+[7]Octubre!G15+[7]Noviembre!G15+[7]Diciembre!G15</f>
        <v>3460</v>
      </c>
      <c r="H17" s="178">
        <f>+[7]Enero!H15+[7]Febrero!H15+[7]Marzo!H15+[7]Abril!H15+[7]Mayo!H15+[7]Junio!H15+[7]Julio!H15+[7]Agosto!H15+[7]Septiembre!H15+[7]Octubre!H15+[7]Noviembre!H15+[7]Diciembre!H15</f>
        <v>1680</v>
      </c>
      <c r="I17" s="178">
        <f>+[7]Enero!I15+[7]Febrero!I15+[7]Marzo!I15+[7]Abril!I15+[7]Mayo!I15+[7]Junio!I15+[7]Julio!I15+[7]Agosto!I15+[7]Septiembre!I15+[7]Octubre!I15+[7]Noviembre!I15+[7]Diciembre!I15</f>
        <v>0</v>
      </c>
      <c r="J17" s="178">
        <f t="shared" si="0"/>
        <v>6755</v>
      </c>
    </row>
    <row r="18" spans="1:10" ht="20.100000000000001" customHeight="1" x14ac:dyDescent="0.25">
      <c r="A18" s="161" t="s">
        <v>141</v>
      </c>
      <c r="B18" s="178">
        <f>+[7]Enero!B16+[7]Febrero!B16+[7]Marzo!B16+[7]Abril!B16+[7]Mayo!B16+[7]Junio!B16+[7]Julio!B16+[7]Agosto!B16+[7]Septiembre!B16+[7]Octubre!B16+[7]Noviembre!B16+[7]Diciembre!B16</f>
        <v>2655</v>
      </c>
      <c r="C18" s="178">
        <f>+[7]Enero!C16+[7]Febrero!C16+[7]Marzo!C16+[7]Abril!C16+[7]Mayo!C16+[7]Junio!C16+[7]Julio!C16+[7]Agosto!C16+[7]Septiembre!C16+[7]Octubre!C16+[7]Noviembre!C16+[7]Diciembre!C16</f>
        <v>1973</v>
      </c>
      <c r="D18" s="178">
        <f>+[7]Enero!D16+[7]Febrero!D16+[7]Marzo!D16+[7]Abril!D16+[7]Mayo!D16+[7]Junio!D16+[7]Julio!D16+[7]Agosto!D16+[7]Septiembre!D16+[7]Octubre!D16+[7]Noviembre!D16+[7]Diciembre!D16</f>
        <v>7976</v>
      </c>
      <c r="E18" s="178">
        <f>+[7]Enero!E16+[7]Febrero!E16+[7]Marzo!E16+[7]Abril!E16+[7]Mayo!E16+[7]Junio!E16+[7]Julio!E16+[7]Agosto!E16+[7]Septiembre!E16+[7]Octubre!E16+[7]Noviembre!E16+[7]Diciembre!E16</f>
        <v>1135</v>
      </c>
      <c r="F18" s="178">
        <f>+[7]Enero!F16+[7]Febrero!F16+[7]Marzo!F16+[7]Abril!F16+[7]Mayo!F16+[7]Junio!F16+[7]Julio!F16+[7]Agosto!F16+[7]Septiembre!F16+[7]Octubre!F16+[7]Noviembre!F16+[7]Diciembre!F16</f>
        <v>22563</v>
      </c>
      <c r="G18" s="178">
        <f>+[7]Enero!G16+[7]Febrero!G16+[7]Marzo!G16+[7]Abril!G16+[7]Mayo!G16+[7]Junio!G16+[7]Julio!G16+[7]Agosto!G16+[7]Septiembre!G16+[7]Octubre!G16+[7]Noviembre!G16+[7]Diciembre!G16</f>
        <v>64361</v>
      </c>
      <c r="H18" s="178">
        <f>+[7]Enero!H16+[7]Febrero!H16+[7]Marzo!H16+[7]Abril!H16+[7]Mayo!H16+[7]Junio!H16+[7]Julio!H16+[7]Agosto!H16+[7]Septiembre!H16+[7]Octubre!H16+[7]Noviembre!H16+[7]Diciembre!H16</f>
        <v>125949</v>
      </c>
      <c r="I18" s="178">
        <f>+[7]Enero!I16+[7]Febrero!I16+[7]Marzo!I16+[7]Abril!I16+[7]Mayo!I16+[7]Junio!I16+[7]Julio!I16+[7]Agosto!I16+[7]Septiembre!I16+[7]Octubre!I16+[7]Noviembre!I16+[7]Diciembre!I16</f>
        <v>4925</v>
      </c>
      <c r="J18" s="178">
        <f t="shared" si="0"/>
        <v>231537</v>
      </c>
    </row>
    <row r="19" spans="1:10" ht="20.100000000000001" customHeight="1" x14ac:dyDescent="0.25">
      <c r="A19" s="161" t="s">
        <v>142</v>
      </c>
      <c r="B19" s="178">
        <f>+[7]Enero!B17+[7]Febrero!B17+[7]Marzo!B17+[7]Abril!B17+[7]Mayo!B17+[7]Junio!B17+[7]Julio!B17+[7]Agosto!B17+[7]Septiembre!B17+[7]Octubre!B17+[7]Noviembre!B17+[7]Diciembre!B17</f>
        <v>4252</v>
      </c>
      <c r="C19" s="178">
        <f>+[7]Enero!C17+[7]Febrero!C17+[7]Marzo!C17+[7]Abril!C17+[7]Mayo!C17+[7]Junio!C17+[7]Julio!C17+[7]Agosto!C17+[7]Septiembre!C17+[7]Octubre!C17+[7]Noviembre!C17+[7]Diciembre!C17</f>
        <v>6105</v>
      </c>
      <c r="D19" s="178">
        <f>+[7]Enero!D17+[7]Febrero!D17+[7]Marzo!D17+[7]Abril!D17+[7]Mayo!D17+[7]Junio!D17+[7]Julio!D17+[7]Agosto!D17+[7]Septiembre!D17+[7]Octubre!D17+[7]Noviembre!D17+[7]Diciembre!D17</f>
        <v>1714</v>
      </c>
      <c r="E19" s="178">
        <f>+[7]Enero!E17+[7]Febrero!E17+[7]Marzo!E17+[7]Abril!E17+[7]Mayo!E17+[7]Junio!E17+[7]Julio!E17+[7]Agosto!E17+[7]Septiembre!E17+[7]Octubre!E17+[7]Noviembre!E17+[7]Diciembre!E17</f>
        <v>14514</v>
      </c>
      <c r="F19" s="178">
        <f>+[7]Enero!F17+[7]Febrero!F17+[7]Marzo!F17+[7]Abril!F17+[7]Mayo!F17+[7]Junio!F17+[7]Julio!F17+[7]Agosto!F17+[7]Septiembre!F17+[7]Octubre!F17+[7]Noviembre!F17+[7]Diciembre!F17</f>
        <v>7456</v>
      </c>
      <c r="G19" s="178">
        <f>+[7]Enero!G17+[7]Febrero!G17+[7]Marzo!G17+[7]Abril!G17+[7]Mayo!G17+[7]Junio!G17+[7]Julio!G17+[7]Agosto!G17+[7]Septiembre!G17+[7]Octubre!G17+[7]Noviembre!G17+[7]Diciembre!G17</f>
        <v>2828</v>
      </c>
      <c r="H19" s="178">
        <f>+[7]Enero!H17+[7]Febrero!H17+[7]Marzo!H17+[7]Abril!H17+[7]Mayo!H17+[7]Junio!H17+[7]Julio!H17+[7]Agosto!H17+[7]Septiembre!H17+[7]Octubre!H17+[7]Noviembre!H17+[7]Diciembre!H17</f>
        <v>15430</v>
      </c>
      <c r="I19" s="178">
        <f>+[7]Enero!I17+[7]Febrero!I17+[7]Marzo!I17+[7]Abril!I17+[7]Mayo!I17+[7]Junio!I17+[7]Julio!I17+[7]Agosto!I17+[7]Septiembre!I17+[7]Octubre!I17+[7]Noviembre!I17+[7]Diciembre!I17</f>
        <v>4101</v>
      </c>
      <c r="J19" s="178">
        <f t="shared" si="0"/>
        <v>56400</v>
      </c>
    </row>
    <row r="20" spans="1:10" ht="20.100000000000001" customHeight="1" x14ac:dyDescent="0.25">
      <c r="A20" s="161" t="s">
        <v>143</v>
      </c>
      <c r="B20" s="178">
        <f>+[7]Enero!B18+[7]Febrero!B18+[7]Marzo!B18+[7]Abril!B18+[7]Mayo!B18+[7]Junio!B18+[7]Julio!B18+[7]Agosto!B18+[7]Septiembre!B18+[7]Octubre!B18+[7]Noviembre!B18+[7]Diciembre!B18</f>
        <v>119</v>
      </c>
      <c r="C20" s="178">
        <f>+[7]Enero!C18+[7]Febrero!C18+[7]Marzo!C18+[7]Abril!C18+[7]Mayo!C18+[7]Junio!C18+[7]Julio!C18+[7]Agosto!C18+[7]Septiembre!C18+[7]Octubre!C18+[7]Noviembre!C18+[7]Diciembre!C18</f>
        <v>20874</v>
      </c>
      <c r="D20" s="178">
        <f>+[7]Enero!D18+[7]Febrero!D18+[7]Marzo!D18+[7]Abril!D18+[7]Mayo!D18+[7]Junio!D18+[7]Julio!D18+[7]Agosto!D18+[7]Septiembre!D18+[7]Octubre!D18+[7]Noviembre!D18+[7]Diciembre!D18</f>
        <v>288</v>
      </c>
      <c r="E20" s="178">
        <f>+[7]Enero!E18+[7]Febrero!E18+[7]Marzo!E18+[7]Abril!E18+[7]Mayo!E18+[7]Junio!E18+[7]Julio!E18+[7]Agosto!E18+[7]Septiembre!E18+[7]Octubre!E18+[7]Noviembre!E18+[7]Diciembre!E18</f>
        <v>456</v>
      </c>
      <c r="F20" s="178">
        <f>+[7]Enero!F18+[7]Febrero!F18+[7]Marzo!F18+[7]Abril!F18+[7]Mayo!F18+[7]Junio!F18+[7]Julio!F18+[7]Agosto!F18+[7]Septiembre!F18+[7]Octubre!F18+[7]Noviembre!F18+[7]Diciembre!F18</f>
        <v>21954</v>
      </c>
      <c r="G20" s="178">
        <f>+[7]Enero!G18+[7]Febrero!G18+[7]Marzo!G18+[7]Abril!G18+[7]Mayo!G18+[7]Junio!G18+[7]Julio!G18+[7]Agosto!G18+[7]Septiembre!G18+[7]Octubre!G18+[7]Noviembre!G18+[7]Diciembre!G18</f>
        <v>4239</v>
      </c>
      <c r="H20" s="178">
        <f>+[7]Enero!H18+[7]Febrero!H18+[7]Marzo!H18+[7]Abril!H18+[7]Mayo!H18+[7]Junio!H18+[7]Julio!H18+[7]Agosto!H18+[7]Septiembre!H18+[7]Octubre!H18+[7]Noviembre!H18+[7]Diciembre!H18</f>
        <v>588</v>
      </c>
      <c r="I20" s="178">
        <f>+[7]Enero!I18+[7]Febrero!I18+[7]Marzo!I18+[7]Abril!I18+[7]Mayo!I18+[7]Junio!I18+[7]Julio!I18+[7]Agosto!I18+[7]Septiembre!I18+[7]Octubre!I18+[7]Noviembre!I18+[7]Diciembre!I18</f>
        <v>7757</v>
      </c>
      <c r="J20" s="178">
        <f t="shared" si="0"/>
        <v>56275</v>
      </c>
    </row>
    <row r="21" spans="1:10" ht="20.100000000000001" customHeight="1" x14ac:dyDescent="0.25">
      <c r="A21" s="161" t="s">
        <v>144</v>
      </c>
      <c r="B21" s="178">
        <f>+[7]Enero!B19+[7]Febrero!B19+[7]Marzo!B19+[7]Abril!B19+[7]Mayo!B19+[7]Junio!B19+[7]Julio!B19+[7]Agosto!B19+[7]Septiembre!B19+[7]Octubre!B19+[7]Noviembre!B19+[7]Diciembre!B19</f>
        <v>20</v>
      </c>
      <c r="C21" s="178">
        <f>+[7]Enero!C19+[7]Febrero!C19+[7]Marzo!C19+[7]Abril!C19+[7]Mayo!C19+[7]Junio!C19+[7]Julio!C19+[7]Agosto!C19+[7]Septiembre!C19+[7]Octubre!C19+[7]Noviembre!C19+[7]Diciembre!C19</f>
        <v>0</v>
      </c>
      <c r="D21" s="178">
        <f>+[7]Enero!D19+[7]Febrero!D19+[7]Marzo!D19+[7]Abril!D19+[7]Mayo!D19+[7]Junio!D19+[7]Julio!D19+[7]Agosto!D19+[7]Septiembre!D19+[7]Octubre!D19+[7]Noviembre!D19+[7]Diciembre!D19</f>
        <v>506</v>
      </c>
      <c r="E21" s="178">
        <f>+[7]Enero!E19+[7]Febrero!E19+[7]Marzo!E19+[7]Abril!E19+[7]Mayo!E19+[7]Junio!E19+[7]Julio!E19+[7]Agosto!E19+[7]Septiembre!E19+[7]Octubre!E19+[7]Noviembre!E19+[7]Diciembre!E19</f>
        <v>18639</v>
      </c>
      <c r="F21" s="178">
        <f>+[7]Enero!F19+[7]Febrero!F19+[7]Marzo!F19+[7]Abril!F19+[7]Mayo!F19+[7]Junio!F19+[7]Julio!F19+[7]Agosto!F19+[7]Septiembre!F19+[7]Octubre!F19+[7]Noviembre!F19+[7]Diciembre!F19</f>
        <v>3940</v>
      </c>
      <c r="G21" s="178">
        <f>+[7]Enero!G19+[7]Febrero!G19+[7]Marzo!G19+[7]Abril!G19+[7]Mayo!G19+[7]Junio!G19+[7]Julio!G19+[7]Agosto!G19+[7]Septiembre!G19+[7]Octubre!G19+[7]Noviembre!G19+[7]Diciembre!G19</f>
        <v>4381</v>
      </c>
      <c r="H21" s="178">
        <f>+[7]Enero!H19+[7]Febrero!H19+[7]Marzo!H19+[7]Abril!H19+[7]Mayo!H19+[7]Junio!H19+[7]Julio!H19+[7]Agosto!H19+[7]Septiembre!H19+[7]Octubre!H19+[7]Noviembre!H19+[7]Diciembre!H19</f>
        <v>387</v>
      </c>
      <c r="I21" s="178">
        <f>+[7]Enero!I19+[7]Febrero!I19+[7]Marzo!I19+[7]Abril!I19+[7]Mayo!I19+[7]Junio!I19+[7]Julio!I19+[7]Agosto!I19+[7]Septiembre!I19+[7]Octubre!I19+[7]Noviembre!I19+[7]Diciembre!I19</f>
        <v>0</v>
      </c>
      <c r="J21" s="178">
        <f t="shared" si="0"/>
        <v>27873</v>
      </c>
    </row>
    <row r="22" spans="1:10" ht="20.100000000000001" customHeight="1" x14ac:dyDescent="0.25">
      <c r="A22" s="161" t="s">
        <v>145</v>
      </c>
      <c r="B22" s="178">
        <f>+[7]Enero!B20+[7]Febrero!B20+[7]Marzo!B20+[7]Abril!B20+[7]Mayo!B20+[7]Junio!B20+[7]Julio!B20+[7]Agosto!B20+[7]Septiembre!B20+[7]Octubre!B20+[7]Noviembre!B20+[7]Diciembre!B20</f>
        <v>5014</v>
      </c>
      <c r="C22" s="178">
        <f>+[7]Enero!C20+[7]Febrero!C20+[7]Marzo!C20+[7]Abril!C20+[7]Mayo!C20+[7]Junio!C20+[7]Julio!C20+[7]Agosto!C20+[7]Septiembre!C20+[7]Octubre!C20+[7]Noviembre!C20+[7]Diciembre!C20</f>
        <v>10015</v>
      </c>
      <c r="D22" s="178">
        <f>+[7]Enero!D20+[7]Febrero!D20+[7]Marzo!D20+[7]Abril!D20+[7]Mayo!D20+[7]Junio!D20+[7]Julio!D20+[7]Agosto!D20+[7]Septiembre!D20+[7]Octubre!D20+[7]Noviembre!D20+[7]Diciembre!D20</f>
        <v>660</v>
      </c>
      <c r="E22" s="178">
        <f>+[7]Enero!E20+[7]Febrero!E20+[7]Marzo!E20+[7]Abril!E20+[7]Mayo!E20+[7]Junio!E20+[7]Julio!E20+[7]Agosto!E20+[7]Septiembre!E20+[7]Octubre!E20+[7]Noviembre!E20+[7]Diciembre!E20</f>
        <v>2922</v>
      </c>
      <c r="F22" s="178">
        <f>+[7]Enero!F20+[7]Febrero!F20+[7]Marzo!F20+[7]Abril!F20+[7]Mayo!F20+[7]Junio!F20+[7]Julio!F20+[7]Agosto!F20+[7]Septiembre!F20+[7]Octubre!F20+[7]Noviembre!F20+[7]Diciembre!F20</f>
        <v>33986</v>
      </c>
      <c r="G22" s="178">
        <f>+[7]Enero!G20+[7]Febrero!G20+[7]Marzo!G20+[7]Abril!G20+[7]Mayo!G20+[7]Junio!G20+[7]Julio!G20+[7]Agosto!G20+[7]Septiembre!G20+[7]Octubre!G20+[7]Noviembre!G20+[7]Diciembre!G20</f>
        <v>8177</v>
      </c>
      <c r="H22" s="178">
        <f>+[7]Enero!H20+[7]Febrero!H20+[7]Marzo!H20+[7]Abril!H20+[7]Mayo!H20+[7]Junio!H20+[7]Julio!H20+[7]Agosto!H20+[7]Septiembre!H20+[7]Octubre!H20+[7]Noviembre!H20+[7]Diciembre!H20</f>
        <v>541</v>
      </c>
      <c r="I22" s="178">
        <f>+[7]Enero!I20+[7]Febrero!I20+[7]Marzo!I20+[7]Abril!I20+[7]Mayo!I20+[7]Junio!I20+[7]Julio!I20+[7]Agosto!I20+[7]Septiembre!I20+[7]Octubre!I20+[7]Noviembre!I20+[7]Diciembre!I20</f>
        <v>7353</v>
      </c>
      <c r="J22" s="178">
        <f t="shared" si="0"/>
        <v>68668</v>
      </c>
    </row>
    <row r="23" spans="1:10" ht="20.100000000000001" customHeight="1" x14ac:dyDescent="0.25">
      <c r="A23" s="161" t="s">
        <v>146</v>
      </c>
      <c r="B23" s="178">
        <f>+[7]Enero!B21+[7]Febrero!B21+[7]Marzo!B21+[7]Abril!B21+[7]Mayo!B21+[7]Junio!B21+[7]Julio!B21+[7]Agosto!B21+[7]Septiembre!B21+[7]Octubre!B21+[7]Noviembre!B21+[7]Diciembre!B21</f>
        <v>35155</v>
      </c>
      <c r="C23" s="178">
        <f>+[7]Enero!C21+[7]Febrero!C21+[7]Marzo!C21+[7]Abril!C21+[7]Mayo!C21+[7]Junio!C21+[7]Julio!C21+[7]Agosto!C21+[7]Septiembre!C21+[7]Octubre!C21+[7]Noviembre!C21+[7]Diciembre!C21</f>
        <v>21799</v>
      </c>
      <c r="D23" s="178">
        <f>+[7]Enero!D21+[7]Febrero!D21+[7]Marzo!D21+[7]Abril!D21+[7]Mayo!D21+[7]Junio!D21+[7]Julio!D21+[7]Agosto!D21+[7]Septiembre!D21+[7]Octubre!D21+[7]Noviembre!D21+[7]Diciembre!D21</f>
        <v>30353</v>
      </c>
      <c r="E23" s="178">
        <f>+[7]Enero!E21+[7]Febrero!E21+[7]Marzo!E21+[7]Abril!E21+[7]Mayo!E21+[7]Junio!E21+[7]Julio!E21+[7]Agosto!E21+[7]Septiembre!E21+[7]Octubre!E21+[7]Noviembre!E21+[7]Diciembre!E21</f>
        <v>58388</v>
      </c>
      <c r="F23" s="178">
        <f>+[7]Enero!F21+[7]Febrero!F21+[7]Marzo!F21+[7]Abril!F21+[7]Mayo!F21+[7]Junio!F21+[7]Julio!F21+[7]Agosto!F21+[7]Septiembre!F21+[7]Octubre!F21+[7]Noviembre!F21+[7]Diciembre!F21</f>
        <v>31995</v>
      </c>
      <c r="G23" s="178">
        <f>+[7]Enero!G21+[7]Febrero!G21+[7]Marzo!G21+[7]Abril!G21+[7]Mayo!G21+[7]Junio!G21+[7]Julio!G21+[7]Agosto!G21+[7]Septiembre!G21+[7]Octubre!G21+[7]Noviembre!G21+[7]Diciembre!G21</f>
        <v>10691</v>
      </c>
      <c r="H23" s="178">
        <f>+[7]Enero!H21+[7]Febrero!H21+[7]Marzo!H21+[7]Abril!H21+[7]Mayo!H21+[7]Junio!H21+[7]Julio!H21+[7]Agosto!H21+[7]Septiembre!H21+[7]Octubre!H21+[7]Noviembre!H21+[7]Diciembre!H21</f>
        <v>26033</v>
      </c>
      <c r="I23" s="178">
        <f>+[7]Enero!I21+[7]Febrero!I21+[7]Marzo!I21+[7]Abril!I21+[7]Mayo!I21+[7]Junio!I21+[7]Julio!I21+[7]Agosto!I21+[7]Septiembre!I21+[7]Octubre!I21+[7]Noviembre!I21+[7]Diciembre!I21</f>
        <v>18612</v>
      </c>
      <c r="J23" s="178">
        <f t="shared" si="0"/>
        <v>233026</v>
      </c>
    </row>
    <row r="24" spans="1:10" ht="20.100000000000001" customHeight="1" x14ac:dyDescent="0.25">
      <c r="A24" s="161" t="s">
        <v>147</v>
      </c>
      <c r="B24" s="178">
        <f>+[7]Enero!B22+[7]Febrero!B22+[7]Marzo!B22+[7]Abril!B22+[7]Mayo!B22+[7]Junio!B22+[7]Julio!B22+[7]Agosto!B22+[7]Septiembre!B22+[7]Octubre!B22+[7]Noviembre!B22+[7]Diciembre!B22</f>
        <v>4556</v>
      </c>
      <c r="C24" s="178">
        <f>+[7]Enero!C22+[7]Febrero!C22+[7]Marzo!C22+[7]Abril!C22+[7]Mayo!C22+[7]Junio!C22+[7]Julio!C22+[7]Agosto!C22+[7]Septiembre!C22+[7]Octubre!C22+[7]Noviembre!C22+[7]Diciembre!C22</f>
        <v>1113</v>
      </c>
      <c r="D24" s="178">
        <f>+[7]Enero!D22+[7]Febrero!D22+[7]Marzo!D22+[7]Abril!D22+[7]Mayo!D22+[7]Junio!D22+[7]Julio!D22+[7]Agosto!D22+[7]Septiembre!D22+[7]Octubre!D22+[7]Noviembre!D22+[7]Diciembre!D22</f>
        <v>9132</v>
      </c>
      <c r="E24" s="178">
        <f>+[7]Enero!E22+[7]Febrero!E22+[7]Marzo!E22+[7]Abril!E22+[7]Mayo!E22+[7]Junio!E22+[7]Julio!E22+[7]Agosto!E22+[7]Septiembre!E22+[7]Octubre!E22+[7]Noviembre!E22+[7]Diciembre!E22</f>
        <v>4745</v>
      </c>
      <c r="F24" s="178">
        <f>+[7]Enero!F22+[7]Febrero!F22+[7]Marzo!F22+[7]Abril!F22+[7]Mayo!F22+[7]Junio!F22+[7]Julio!F22+[7]Agosto!F22+[7]Septiembre!F22+[7]Octubre!F22+[7]Noviembre!F22+[7]Diciembre!F22</f>
        <v>6905</v>
      </c>
      <c r="G24" s="178">
        <f>+[7]Enero!G22+[7]Febrero!G22+[7]Marzo!G22+[7]Abril!G22+[7]Mayo!G22+[7]Junio!G22+[7]Julio!G22+[7]Agosto!G22+[7]Septiembre!G22+[7]Octubre!G22+[7]Noviembre!G22+[7]Diciembre!G22</f>
        <v>3610</v>
      </c>
      <c r="H24" s="178">
        <f>+[7]Enero!H22+[7]Febrero!H22+[7]Marzo!H22+[7]Abril!H22+[7]Mayo!H22+[7]Junio!H22+[7]Julio!H22+[7]Agosto!H22+[7]Septiembre!H22+[7]Octubre!H22+[7]Noviembre!H22+[7]Diciembre!H22</f>
        <v>5599</v>
      </c>
      <c r="I24" s="178">
        <f>+[7]Enero!I22+[7]Febrero!I22+[7]Marzo!I22+[7]Abril!I22+[7]Mayo!I22+[7]Junio!I22+[7]Julio!I22+[7]Agosto!I22+[7]Septiembre!I22+[7]Octubre!I22+[7]Noviembre!I22+[7]Diciembre!I22</f>
        <v>861</v>
      </c>
      <c r="J24" s="178">
        <f t="shared" si="0"/>
        <v>36521</v>
      </c>
    </row>
    <row r="25" spans="1:10" ht="20.100000000000001" customHeight="1" x14ac:dyDescent="0.25">
      <c r="A25" s="161" t="s">
        <v>148</v>
      </c>
      <c r="B25" s="178">
        <f>+[7]Enero!B23+[7]Febrero!B23+[7]Marzo!B23+[7]Abril!B23+[7]Mayo!B23+[7]Junio!B23+[7]Julio!B23+[7]Agosto!B23+[7]Septiembre!B23+[7]Octubre!B23+[7]Noviembre!B23+[7]Diciembre!B23</f>
        <v>7</v>
      </c>
      <c r="C25" s="178">
        <f>+[7]Enero!C23+[7]Febrero!C23+[7]Marzo!C23+[7]Abril!C23+[7]Mayo!C23+[7]Junio!C23+[7]Julio!C23+[7]Agosto!C23+[7]Septiembre!C23+[7]Octubre!C23+[7]Noviembre!C23+[7]Diciembre!C23</f>
        <v>0</v>
      </c>
      <c r="D25" s="178">
        <f>+[7]Enero!D23+[7]Febrero!D23+[7]Marzo!D23+[7]Abril!D23+[7]Mayo!D23+[7]Junio!D23+[7]Julio!D23+[7]Agosto!D23+[7]Septiembre!D23+[7]Octubre!D23+[7]Noviembre!D23+[7]Diciembre!D23</f>
        <v>0</v>
      </c>
      <c r="E25" s="178">
        <f>+[7]Enero!E23+[7]Febrero!E23+[7]Marzo!E23+[7]Abril!E23+[7]Mayo!E23+[7]Junio!E23+[7]Julio!E23+[7]Agosto!E23+[7]Septiembre!E23+[7]Octubre!E23+[7]Noviembre!E23+[7]Diciembre!E23</f>
        <v>4089</v>
      </c>
      <c r="F25" s="178">
        <f>+[7]Enero!F23+[7]Febrero!F23+[7]Marzo!F23+[7]Abril!F23+[7]Mayo!F23+[7]Junio!F23+[7]Julio!F23+[7]Agosto!F23+[7]Septiembre!F23+[7]Octubre!F23+[7]Noviembre!F23+[7]Diciembre!F23</f>
        <v>15</v>
      </c>
      <c r="G25" s="178">
        <f>+[7]Enero!G23+[7]Febrero!G23+[7]Marzo!G23+[7]Abril!G23+[7]Mayo!G23+[7]Junio!G23+[7]Julio!G23+[7]Agosto!G23+[7]Septiembre!G23+[7]Octubre!G23+[7]Noviembre!G23+[7]Diciembre!G23</f>
        <v>1</v>
      </c>
      <c r="H25" s="178">
        <f>+[7]Enero!H23+[7]Febrero!H23+[7]Marzo!H23+[7]Abril!H23+[7]Mayo!H23+[7]Junio!H23+[7]Julio!H23+[7]Agosto!H23+[7]Septiembre!H23+[7]Octubre!H23+[7]Noviembre!H23+[7]Diciembre!H23</f>
        <v>112</v>
      </c>
      <c r="I25" s="178">
        <f>+[7]Enero!I23+[7]Febrero!I23+[7]Marzo!I23+[7]Abril!I23+[7]Mayo!I23+[7]Junio!I23+[7]Julio!I23+[7]Agosto!I23+[7]Septiembre!I23+[7]Octubre!I23+[7]Noviembre!I23+[7]Diciembre!I23</f>
        <v>0</v>
      </c>
      <c r="J25" s="178">
        <f t="shared" si="0"/>
        <v>4224</v>
      </c>
    </row>
    <row r="26" spans="1:10" ht="20.100000000000001" customHeight="1" x14ac:dyDescent="0.25">
      <c r="A26" s="161" t="s">
        <v>149</v>
      </c>
      <c r="B26" s="178">
        <f>+[7]Enero!B24+[7]Febrero!B24+[7]Marzo!B24+[7]Abril!B24+[7]Mayo!B24+[7]Junio!B24+[7]Julio!B24+[7]Agosto!B24+[7]Septiembre!B24+[7]Octubre!B24+[7]Noviembre!B24+[7]Diciembre!B24</f>
        <v>7048</v>
      </c>
      <c r="C26" s="178">
        <f>+[7]Enero!C24+[7]Febrero!C24+[7]Marzo!C24+[7]Abril!C24+[7]Mayo!C24+[7]Junio!C24+[7]Julio!C24+[7]Agosto!C24+[7]Septiembre!C24+[7]Octubre!C24+[7]Noviembre!C24+[7]Diciembre!C24</f>
        <v>8448</v>
      </c>
      <c r="D26" s="178">
        <f>+[7]Enero!D24+[7]Febrero!D24+[7]Marzo!D24+[7]Abril!D24+[7]Mayo!D24+[7]Junio!D24+[7]Julio!D24+[7]Agosto!D24+[7]Septiembre!D24+[7]Octubre!D24+[7]Noviembre!D24+[7]Diciembre!D24</f>
        <v>6073</v>
      </c>
      <c r="E26" s="178">
        <f>+[7]Enero!E24+[7]Febrero!E24+[7]Marzo!E24+[7]Abril!E24+[7]Mayo!E24+[7]Junio!E24+[7]Julio!E24+[7]Agosto!E24+[7]Septiembre!E24+[7]Octubre!E24+[7]Noviembre!E24+[7]Diciembre!E24</f>
        <v>4398</v>
      </c>
      <c r="F26" s="178">
        <f>+[7]Enero!F24+[7]Febrero!F24+[7]Marzo!F24+[7]Abril!F24+[7]Mayo!F24+[7]Junio!F24+[7]Julio!F24+[7]Agosto!F24+[7]Septiembre!F24+[7]Octubre!F24+[7]Noviembre!F24+[7]Diciembre!F24</f>
        <v>22071</v>
      </c>
      <c r="G26" s="178">
        <f>+[7]Enero!G24+[7]Febrero!G24+[7]Marzo!G24+[7]Abril!G24+[7]Mayo!G24+[7]Junio!G24+[7]Julio!G24+[7]Agosto!G24+[7]Septiembre!G24+[7]Octubre!G24+[7]Noviembre!G24+[7]Diciembre!G24</f>
        <v>8034</v>
      </c>
      <c r="H26" s="178">
        <f>+[7]Enero!H24+[7]Febrero!H24+[7]Marzo!H24+[7]Abril!H24+[7]Mayo!H24+[7]Junio!H24+[7]Julio!H24+[7]Agosto!H24+[7]Septiembre!H24+[7]Octubre!H24+[7]Noviembre!H24+[7]Diciembre!H24</f>
        <v>13014</v>
      </c>
      <c r="I26" s="178">
        <f>+[7]Enero!I24+[7]Febrero!I24+[7]Marzo!I24+[7]Abril!I24+[7]Mayo!I24+[7]Junio!I24+[7]Julio!I24+[7]Agosto!I24+[7]Septiembre!I24+[7]Octubre!I24+[7]Noviembre!I24+[7]Diciembre!I24</f>
        <v>9502</v>
      </c>
      <c r="J26" s="178">
        <f t="shared" si="0"/>
        <v>78588</v>
      </c>
    </row>
    <row r="27" spans="1:10" ht="20.100000000000001" customHeight="1" x14ac:dyDescent="0.25">
      <c r="A27" s="161" t="s">
        <v>150</v>
      </c>
      <c r="B27" s="178">
        <f>+[7]Enero!B25+[7]Febrero!B25+[7]Marzo!B25+[7]Abril!B25+[7]Mayo!B25+[7]Junio!B25+[7]Julio!B25+[7]Agosto!B25+[7]Septiembre!B25+[7]Octubre!B25+[7]Noviembre!B25+[7]Diciembre!B25</f>
        <v>2583</v>
      </c>
      <c r="C27" s="178">
        <f>+[7]Enero!C25+[7]Febrero!C25+[7]Marzo!C25+[7]Abril!C25+[7]Mayo!C25+[7]Junio!C25+[7]Julio!C25+[7]Agosto!C25+[7]Septiembre!C25+[7]Octubre!C25+[7]Noviembre!C25+[7]Diciembre!C25</f>
        <v>424</v>
      </c>
      <c r="D27" s="178">
        <f>+[7]Enero!D25+[7]Febrero!D25+[7]Marzo!D25+[7]Abril!D25+[7]Mayo!D25+[7]Junio!D25+[7]Julio!D25+[7]Agosto!D25+[7]Septiembre!D25+[7]Octubre!D25+[7]Noviembre!D25+[7]Diciembre!D25</f>
        <v>2470</v>
      </c>
      <c r="E27" s="178">
        <f>+[7]Enero!E25+[7]Febrero!E25+[7]Marzo!E25+[7]Abril!E25+[7]Mayo!E25+[7]Junio!E25+[7]Julio!E25+[7]Agosto!E25+[7]Septiembre!E25+[7]Octubre!E25+[7]Noviembre!E25+[7]Diciembre!E25</f>
        <v>3427</v>
      </c>
      <c r="F27" s="178">
        <f>+[7]Enero!F25+[7]Febrero!F25+[7]Marzo!F25+[7]Abril!F25+[7]Mayo!F25+[7]Junio!F25+[7]Julio!F25+[7]Agosto!F25+[7]Septiembre!F25+[7]Octubre!F25+[7]Noviembre!F25+[7]Diciembre!F25</f>
        <v>2044</v>
      </c>
      <c r="G27" s="178">
        <f>+[7]Enero!G25+[7]Febrero!G25+[7]Marzo!G25+[7]Abril!G25+[7]Mayo!G25+[7]Junio!G25+[7]Julio!G25+[7]Agosto!G25+[7]Septiembre!G25+[7]Octubre!G25+[7]Noviembre!G25+[7]Diciembre!G25</f>
        <v>1397</v>
      </c>
      <c r="H27" s="178">
        <f>+[7]Enero!H25+[7]Febrero!H25+[7]Marzo!H25+[7]Abril!H25+[7]Mayo!H25+[7]Junio!H25+[7]Julio!H25+[7]Agosto!H25+[7]Septiembre!H25+[7]Octubre!H25+[7]Noviembre!H25+[7]Diciembre!H25</f>
        <v>3416</v>
      </c>
      <c r="I27" s="178">
        <f>+[7]Enero!I25+[7]Febrero!I25+[7]Marzo!I25+[7]Abril!I25+[7]Mayo!I25+[7]Junio!I25+[7]Julio!I25+[7]Agosto!I25+[7]Septiembre!I25+[7]Octubre!I25+[7]Noviembre!I25+[7]Diciembre!I25</f>
        <v>232</v>
      </c>
      <c r="J27" s="178">
        <f t="shared" si="0"/>
        <v>15993</v>
      </c>
    </row>
    <row r="28" spans="1:10" ht="20.100000000000001" customHeight="1" x14ac:dyDescent="0.25">
      <c r="A28" s="161" t="s">
        <v>151</v>
      </c>
      <c r="B28" s="178">
        <f>+[7]Enero!B26+[7]Febrero!B26+[7]Marzo!B26+[7]Abril!B26+[7]Mayo!B26+[7]Junio!B26+[7]Julio!B26+[7]Agosto!B26+[7]Septiembre!B26+[7]Octubre!B26+[7]Noviembre!B26+[7]Diciembre!B26</f>
        <v>2882</v>
      </c>
      <c r="C28" s="178">
        <f>+[7]Enero!C26+[7]Febrero!C26+[7]Marzo!C26+[7]Abril!C26+[7]Mayo!C26+[7]Junio!C26+[7]Julio!C26+[7]Agosto!C26+[7]Septiembre!C26+[7]Octubre!C26+[7]Noviembre!C26+[7]Diciembre!C26</f>
        <v>29</v>
      </c>
      <c r="D28" s="178">
        <f>+[7]Enero!D26+[7]Febrero!D26+[7]Marzo!D26+[7]Abril!D26+[7]Mayo!D26+[7]Junio!D26+[7]Julio!D26+[7]Agosto!D26+[7]Septiembre!D26+[7]Octubre!D26+[7]Noviembre!D26+[7]Diciembre!D26</f>
        <v>2213</v>
      </c>
      <c r="E28" s="178">
        <f>+[7]Enero!E26+[7]Febrero!E26+[7]Marzo!E26+[7]Abril!E26+[7]Mayo!E26+[7]Junio!E26+[7]Julio!E26+[7]Agosto!E26+[7]Septiembre!E26+[7]Octubre!E26+[7]Noviembre!E26+[7]Diciembre!E26</f>
        <v>6987</v>
      </c>
      <c r="F28" s="178">
        <f>+[7]Enero!F26+[7]Febrero!F26+[7]Marzo!F26+[7]Abril!F26+[7]Mayo!F26+[7]Junio!F26+[7]Julio!F26+[7]Agosto!F26+[7]Septiembre!F26+[7]Octubre!F26+[7]Noviembre!F26+[7]Diciembre!F26</f>
        <v>7055</v>
      </c>
      <c r="G28" s="178">
        <f>+[7]Enero!G26+[7]Febrero!G26+[7]Marzo!G26+[7]Abril!G26+[7]Mayo!G26+[7]Junio!G26+[7]Julio!G26+[7]Agosto!G26+[7]Septiembre!G26+[7]Octubre!G26+[7]Noviembre!G26+[7]Diciembre!G26</f>
        <v>5717</v>
      </c>
      <c r="H28" s="178">
        <f>+[7]Enero!H26+[7]Febrero!H26+[7]Marzo!H26+[7]Abril!H26+[7]Mayo!H26+[7]Junio!H26+[7]Julio!H26+[7]Agosto!H26+[7]Septiembre!H26+[7]Octubre!H26+[7]Noviembre!H26+[7]Diciembre!H26</f>
        <v>19144</v>
      </c>
      <c r="I28" s="178">
        <f>+[7]Enero!I26+[7]Febrero!I26+[7]Marzo!I26+[7]Abril!I26+[7]Mayo!I26+[7]Junio!I26+[7]Julio!I26+[7]Agosto!I26+[7]Septiembre!I26+[7]Octubre!I26+[7]Noviembre!I26+[7]Diciembre!I26</f>
        <v>169</v>
      </c>
      <c r="J28" s="178">
        <f t="shared" si="0"/>
        <v>44196</v>
      </c>
    </row>
    <row r="29" spans="1:10" ht="20.100000000000001" customHeight="1" x14ac:dyDescent="0.25">
      <c r="A29" s="161" t="s">
        <v>152</v>
      </c>
      <c r="B29" s="178">
        <f>+[7]Enero!B27+[7]Febrero!B27+[7]Marzo!B27+[7]Abril!B27+[7]Mayo!B27+[7]Junio!B27+[7]Julio!B27+[7]Agosto!B27+[7]Septiembre!B27+[7]Octubre!B27+[7]Noviembre!B27+[7]Diciembre!B27</f>
        <v>1092</v>
      </c>
      <c r="C29" s="178">
        <f>+[7]Enero!C27+[7]Febrero!C27+[7]Marzo!C27+[7]Abril!C27+[7]Mayo!C27+[7]Junio!C27+[7]Julio!C27+[7]Agosto!C27+[7]Septiembre!C27+[7]Octubre!C27+[7]Noviembre!C27+[7]Diciembre!C27</f>
        <v>219</v>
      </c>
      <c r="D29" s="178">
        <f>+[7]Enero!D27+[7]Febrero!D27+[7]Marzo!D27+[7]Abril!D27+[7]Mayo!D27+[7]Junio!D27+[7]Julio!D27+[7]Agosto!D27+[7]Septiembre!D27+[7]Octubre!D27+[7]Noviembre!D27+[7]Diciembre!D27</f>
        <v>1170</v>
      </c>
      <c r="E29" s="178">
        <f>+[7]Enero!E27+[7]Febrero!E27+[7]Marzo!E27+[7]Abril!E27+[7]Mayo!E27+[7]Junio!E27+[7]Julio!E27+[7]Agosto!E27+[7]Septiembre!E27+[7]Octubre!E27+[7]Noviembre!E27+[7]Diciembre!E27</f>
        <v>1127</v>
      </c>
      <c r="F29" s="178">
        <f>+[7]Enero!F27+[7]Febrero!F27+[7]Marzo!F27+[7]Abril!F27+[7]Mayo!F27+[7]Junio!F27+[7]Julio!F27+[7]Agosto!F27+[7]Septiembre!F27+[7]Octubre!F27+[7]Noviembre!F27+[7]Diciembre!F27</f>
        <v>2600</v>
      </c>
      <c r="G29" s="178">
        <f>+[7]Enero!G27+[7]Febrero!G27+[7]Marzo!G27+[7]Abril!G27+[7]Mayo!G27+[7]Junio!G27+[7]Julio!G27+[7]Agosto!G27+[7]Septiembre!G27+[7]Octubre!G27+[7]Noviembre!G27+[7]Diciembre!G27</f>
        <v>439</v>
      </c>
      <c r="H29" s="178">
        <f>+[7]Enero!H27+[7]Febrero!H27+[7]Marzo!H27+[7]Abril!H27+[7]Mayo!H27+[7]Junio!H27+[7]Julio!H27+[7]Agosto!H27+[7]Septiembre!H27+[7]Octubre!H27+[7]Noviembre!H27+[7]Diciembre!H27</f>
        <v>1041</v>
      </c>
      <c r="I29" s="178">
        <f>+[7]Enero!I27+[7]Febrero!I27+[7]Marzo!I27+[7]Abril!I27+[7]Mayo!I27+[7]Junio!I27+[7]Julio!I27+[7]Agosto!I27+[7]Septiembre!I27+[7]Octubre!I27+[7]Noviembre!I27+[7]Diciembre!I27</f>
        <v>358</v>
      </c>
      <c r="J29" s="178">
        <f t="shared" si="0"/>
        <v>8046</v>
      </c>
    </row>
    <row r="30" spans="1:10" ht="20.100000000000001" customHeight="1" x14ac:dyDescent="0.25">
      <c r="A30" s="161" t="s">
        <v>153</v>
      </c>
      <c r="B30" s="178">
        <f>+[7]Enero!B28+[7]Febrero!B28+[7]Marzo!B28+[7]Abril!B28+[7]Mayo!B28+[7]Junio!B28+[7]Julio!B28+[7]Agosto!B28+[7]Septiembre!B28+[7]Octubre!B28+[7]Noviembre!B28+[7]Diciembre!B28</f>
        <v>217</v>
      </c>
      <c r="C30" s="178">
        <f>+[7]Enero!C28+[7]Febrero!C28+[7]Marzo!C28+[7]Abril!C28+[7]Mayo!C28+[7]Junio!C28+[7]Julio!C28+[7]Agosto!C28+[7]Septiembre!C28+[7]Octubre!C28+[7]Noviembre!C28+[7]Diciembre!C28</f>
        <v>118</v>
      </c>
      <c r="D30" s="178">
        <f>+[7]Enero!D28+[7]Febrero!D28+[7]Marzo!D28+[7]Abril!D28+[7]Mayo!D28+[7]Junio!D28+[7]Julio!D28+[7]Agosto!D28+[7]Septiembre!D28+[7]Octubre!D28+[7]Noviembre!D28+[7]Diciembre!D28</f>
        <v>103</v>
      </c>
      <c r="E30" s="178">
        <f>+[7]Enero!E28+[7]Febrero!E28+[7]Marzo!E28+[7]Abril!E28+[7]Mayo!E28+[7]Junio!E28+[7]Julio!E28+[7]Agosto!E28+[7]Septiembre!E28+[7]Octubre!E28+[7]Noviembre!E28+[7]Diciembre!E28</f>
        <v>5664</v>
      </c>
      <c r="F30" s="178">
        <f>+[7]Enero!F28+[7]Febrero!F28+[7]Marzo!F28+[7]Abril!F28+[7]Mayo!F28+[7]Junio!F28+[7]Julio!F28+[7]Agosto!F28+[7]Septiembre!F28+[7]Octubre!F28+[7]Noviembre!F28+[7]Diciembre!F28</f>
        <v>2770</v>
      </c>
      <c r="G30" s="178">
        <f>+[7]Enero!G28+[7]Febrero!G28+[7]Marzo!G28+[7]Abril!G28+[7]Mayo!G28+[7]Junio!G28+[7]Julio!G28+[7]Agosto!G28+[7]Septiembre!G28+[7]Octubre!G28+[7]Noviembre!G28+[7]Diciembre!G28</f>
        <v>882</v>
      </c>
      <c r="H30" s="178">
        <f>+[7]Enero!H28+[7]Febrero!H28+[7]Marzo!H28+[7]Abril!H28+[7]Mayo!H28+[7]Junio!H28+[7]Julio!H28+[7]Agosto!H28+[7]Septiembre!H28+[7]Octubre!H28+[7]Noviembre!H28+[7]Diciembre!H28</f>
        <v>26</v>
      </c>
      <c r="I30" s="178">
        <f>+[7]Enero!I28+[7]Febrero!I28+[7]Marzo!I28+[7]Abril!I28+[7]Mayo!I28+[7]Junio!I28+[7]Julio!I28+[7]Agosto!I28+[7]Septiembre!I28+[7]Octubre!I28+[7]Noviembre!I28+[7]Diciembre!I28</f>
        <v>230</v>
      </c>
      <c r="J30" s="178">
        <f t="shared" si="0"/>
        <v>10010</v>
      </c>
    </row>
    <row r="31" spans="1:10" ht="20.100000000000001" customHeight="1" x14ac:dyDescent="0.25">
      <c r="A31" s="161" t="s">
        <v>154</v>
      </c>
      <c r="B31" s="178">
        <f>+[7]Enero!B29+[7]Febrero!B29+[7]Marzo!B29+[7]Abril!B29+[7]Mayo!B29+[7]Junio!B29+[7]Julio!B29+[7]Agosto!B29+[7]Septiembre!B29+[7]Octubre!B29+[7]Noviembre!B29+[7]Diciembre!B29</f>
        <v>0</v>
      </c>
      <c r="C31" s="178">
        <f>+[7]Enero!C29+[7]Febrero!C29+[7]Marzo!C29+[7]Abril!C29+[7]Mayo!C29+[7]Junio!C29+[7]Julio!C29+[7]Agosto!C29+[7]Septiembre!C29+[7]Octubre!C29+[7]Noviembre!C29+[7]Diciembre!C29</f>
        <v>0</v>
      </c>
      <c r="D31" s="178">
        <f>+[7]Enero!D29+[7]Febrero!D29+[7]Marzo!D29+[7]Abril!D29+[7]Mayo!D29+[7]Junio!D29+[7]Julio!D29+[7]Agosto!D29+[7]Septiembre!D29+[7]Octubre!D29+[7]Noviembre!D29+[7]Diciembre!D29</f>
        <v>6</v>
      </c>
      <c r="E31" s="178">
        <f>+[7]Enero!E29+[7]Febrero!E29+[7]Marzo!E29+[7]Abril!E29+[7]Mayo!E29+[7]Junio!E29+[7]Julio!E29+[7]Agosto!E29+[7]Septiembre!E29+[7]Octubre!E29+[7]Noviembre!E29+[7]Diciembre!E29</f>
        <v>13882</v>
      </c>
      <c r="F31" s="178">
        <f>+[7]Enero!F29+[7]Febrero!F29+[7]Marzo!F29+[7]Abril!F29+[7]Mayo!F29+[7]Junio!F29+[7]Julio!F29+[7]Agosto!F29+[7]Septiembre!F29+[7]Octubre!F29+[7]Noviembre!F29+[7]Diciembre!F29</f>
        <v>102</v>
      </c>
      <c r="G31" s="178">
        <f>+[7]Enero!G29+[7]Febrero!G29+[7]Marzo!G29+[7]Abril!G29+[7]Mayo!G29+[7]Junio!G29+[7]Julio!G29+[7]Agosto!G29+[7]Septiembre!G29+[7]Octubre!G29+[7]Noviembre!G29+[7]Diciembre!G29</f>
        <v>656</v>
      </c>
      <c r="H31" s="178">
        <f>+[7]Enero!H29+[7]Febrero!H29+[7]Marzo!H29+[7]Abril!H29+[7]Mayo!H29+[7]Junio!H29+[7]Julio!H29+[7]Agosto!H29+[7]Septiembre!H29+[7]Octubre!H29+[7]Noviembre!H29+[7]Diciembre!H29</f>
        <v>2</v>
      </c>
      <c r="I31" s="178">
        <f>+[7]Enero!I29+[7]Febrero!I29+[7]Marzo!I29+[7]Abril!I29+[7]Mayo!I29+[7]Junio!I29+[7]Julio!I29+[7]Agosto!I29+[7]Septiembre!I29+[7]Octubre!I29+[7]Noviembre!I29+[7]Diciembre!I29</f>
        <v>9</v>
      </c>
      <c r="J31" s="178">
        <f t="shared" si="0"/>
        <v>14657</v>
      </c>
    </row>
    <row r="32" spans="1:10" ht="20.100000000000001" customHeight="1" x14ac:dyDescent="0.25">
      <c r="A32" s="161" t="s">
        <v>155</v>
      </c>
      <c r="B32" s="178">
        <f>+[7]Enero!B30+[7]Febrero!B30+[7]Marzo!B30+[7]Abril!B30+[7]Mayo!B30+[7]Junio!B30+[7]Julio!B30+[7]Agosto!B30+[7]Septiembre!B30+[7]Octubre!B30+[7]Noviembre!B30+[7]Diciembre!B30</f>
        <v>425</v>
      </c>
      <c r="C32" s="178">
        <f>+[7]Enero!C30+[7]Febrero!C30+[7]Marzo!C30+[7]Abril!C30+[7]Mayo!C30+[7]Junio!C30+[7]Julio!C30+[7]Agosto!C30+[7]Septiembre!C30+[7]Octubre!C30+[7]Noviembre!C30+[7]Diciembre!C30</f>
        <v>89</v>
      </c>
      <c r="D32" s="178">
        <f>+[7]Enero!D30+[7]Febrero!D30+[7]Marzo!D30+[7]Abril!D30+[7]Mayo!D30+[7]Junio!D30+[7]Julio!D30+[7]Agosto!D30+[7]Septiembre!D30+[7]Octubre!D30+[7]Noviembre!D30+[7]Diciembre!D30</f>
        <v>343</v>
      </c>
      <c r="E32" s="178">
        <f>+[7]Enero!E30+[7]Febrero!E30+[7]Marzo!E30+[7]Abril!E30+[7]Mayo!E30+[7]Junio!E30+[7]Julio!E30+[7]Agosto!E30+[7]Septiembre!E30+[7]Octubre!E30+[7]Noviembre!E30+[7]Diciembre!E30</f>
        <v>966</v>
      </c>
      <c r="F32" s="178">
        <f>+[7]Enero!F30+[7]Febrero!F30+[7]Marzo!F30+[7]Abril!F30+[7]Mayo!F30+[7]Junio!F30+[7]Julio!F30+[7]Agosto!F30+[7]Septiembre!F30+[7]Octubre!F30+[7]Noviembre!F30+[7]Diciembre!F30</f>
        <v>5304</v>
      </c>
      <c r="G32" s="178">
        <f>+[7]Enero!G30+[7]Febrero!G30+[7]Marzo!G30+[7]Abril!G30+[7]Mayo!G30+[7]Junio!G30+[7]Julio!G30+[7]Agosto!G30+[7]Septiembre!G30+[7]Octubre!G30+[7]Noviembre!G30+[7]Diciembre!G30</f>
        <v>404</v>
      </c>
      <c r="H32" s="178">
        <f>+[7]Enero!H30+[7]Febrero!H30+[7]Marzo!H30+[7]Abril!H30+[7]Mayo!H30+[7]Junio!H30+[7]Julio!H30+[7]Agosto!H30+[7]Septiembre!H30+[7]Octubre!H30+[7]Noviembre!H30+[7]Diciembre!H30</f>
        <v>1001</v>
      </c>
      <c r="I32" s="178">
        <f>+[7]Enero!I30+[7]Febrero!I30+[7]Marzo!I30+[7]Abril!I30+[7]Mayo!I30+[7]Junio!I30+[7]Julio!I30+[7]Agosto!I30+[7]Septiembre!I30+[7]Octubre!I30+[7]Noviembre!I30+[7]Diciembre!I30</f>
        <v>188</v>
      </c>
      <c r="J32" s="178">
        <f t="shared" si="0"/>
        <v>8720</v>
      </c>
    </row>
    <row r="33" spans="1:10" ht="20.100000000000001" customHeight="1" x14ac:dyDescent="0.25">
      <c r="A33" s="161" t="s">
        <v>156</v>
      </c>
      <c r="B33" s="178">
        <f>+[7]Enero!B31+[7]Febrero!B31+[7]Marzo!B31+[7]Abril!B31+[7]Mayo!B31+[7]Junio!B31+[7]Julio!B31+[7]Agosto!B31+[7]Septiembre!B31+[7]Octubre!B31+[7]Noviembre!B31+[7]Diciembre!B31</f>
        <v>0</v>
      </c>
      <c r="C33" s="178">
        <f>+[7]Enero!C31+[7]Febrero!C31+[7]Marzo!C31+[7]Abril!C31+[7]Mayo!C31+[7]Junio!C31+[7]Julio!C31+[7]Agosto!C31+[7]Septiembre!C31+[7]Octubre!C31+[7]Noviembre!C31+[7]Diciembre!C31</f>
        <v>0</v>
      </c>
      <c r="D33" s="178">
        <f>+[7]Enero!D31+[7]Febrero!D31+[7]Marzo!D31+[7]Abril!D31+[7]Mayo!D31+[7]Junio!D31+[7]Julio!D31+[7]Agosto!D31+[7]Septiembre!D31+[7]Octubre!D31+[7]Noviembre!D31+[7]Diciembre!D31</f>
        <v>0</v>
      </c>
      <c r="E33" s="178">
        <f>+[7]Enero!E31+[7]Febrero!E31+[7]Marzo!E31+[7]Abril!E31+[7]Mayo!E31+[7]Junio!E31+[7]Julio!E31+[7]Agosto!E31+[7]Septiembre!E31+[7]Octubre!E31+[7]Noviembre!E31+[7]Diciembre!E31</f>
        <v>0</v>
      </c>
      <c r="F33" s="178">
        <f>+[7]Enero!F31+[7]Febrero!F31+[7]Marzo!F31+[7]Abril!F31+[7]Mayo!F31+[7]Junio!F31+[7]Julio!F31+[7]Agosto!F31+[7]Septiembre!F31+[7]Octubre!F31+[7]Noviembre!F31+[7]Diciembre!F31</f>
        <v>0</v>
      </c>
      <c r="G33" s="178">
        <f>+[7]Enero!G31+[7]Febrero!G31+[7]Marzo!G31+[7]Abril!G31+[7]Mayo!G31+[7]Junio!G31+[7]Julio!G31+[7]Agosto!G31+[7]Septiembre!G31+[7]Octubre!G31+[7]Noviembre!G31+[7]Diciembre!G31</f>
        <v>0</v>
      </c>
      <c r="H33" s="178">
        <f>+[7]Enero!H31+[7]Febrero!H31+[7]Marzo!H31+[7]Abril!H31+[7]Mayo!H31+[7]Junio!H31+[7]Julio!H31+[7]Agosto!H31+[7]Septiembre!H31+[7]Octubre!H31+[7]Noviembre!H31+[7]Diciembre!H31</f>
        <v>0</v>
      </c>
      <c r="I33" s="178">
        <f>+[7]Enero!I31+[7]Febrero!I31+[7]Marzo!I31+[7]Abril!I31+[7]Mayo!I31+[7]Junio!I31+[7]Julio!I31+[7]Agosto!I31+[7]Septiembre!I31+[7]Octubre!I31+[7]Noviembre!I31+[7]Diciembre!I31</f>
        <v>0</v>
      </c>
      <c r="J33" s="178">
        <f t="shared" si="0"/>
        <v>0</v>
      </c>
    </row>
    <row r="34" spans="1:10" ht="20.100000000000001" customHeight="1" x14ac:dyDescent="0.25">
      <c r="A34" s="161" t="s">
        <v>157</v>
      </c>
      <c r="B34" s="178">
        <f>+[7]Enero!B32+[7]Febrero!B32+[7]Marzo!B32+[7]Abril!B32+[7]Mayo!B32+[7]Junio!B32+[7]Julio!B32+[7]Agosto!B32+[7]Septiembre!B32+[7]Octubre!B32+[7]Noviembre!B32+[7]Diciembre!B32</f>
        <v>18</v>
      </c>
      <c r="C34" s="178">
        <f>+[7]Enero!C32+[7]Febrero!C32+[7]Marzo!C32+[7]Abril!C32+[7]Mayo!C32+[7]Junio!C32+[7]Julio!C32+[7]Agosto!C32+[7]Septiembre!C32+[7]Octubre!C32+[7]Noviembre!C32+[7]Diciembre!C32</f>
        <v>57</v>
      </c>
      <c r="D34" s="178">
        <f>+[7]Enero!D32+[7]Febrero!D32+[7]Marzo!D32+[7]Abril!D32+[7]Mayo!D32+[7]Junio!D32+[7]Julio!D32+[7]Agosto!D32+[7]Septiembre!D32+[7]Octubre!D32+[7]Noviembre!D32+[7]Diciembre!D32</f>
        <v>5</v>
      </c>
      <c r="E34" s="178">
        <f>+[7]Enero!E32+[7]Febrero!E32+[7]Marzo!E32+[7]Abril!E32+[7]Mayo!E32+[7]Junio!E32+[7]Julio!E32+[7]Agosto!E32+[7]Septiembre!E32+[7]Octubre!E32+[7]Noviembre!E32+[7]Diciembre!E32</f>
        <v>6017</v>
      </c>
      <c r="F34" s="178">
        <f>+[7]Enero!F32+[7]Febrero!F32+[7]Marzo!F32+[7]Abril!F32+[7]Mayo!F32+[7]Junio!F32+[7]Julio!F32+[7]Agosto!F32+[7]Septiembre!F32+[7]Octubre!F32+[7]Noviembre!F32+[7]Diciembre!F32</f>
        <v>1965</v>
      </c>
      <c r="G34" s="178">
        <f>+[7]Enero!G32+[7]Febrero!G32+[7]Marzo!G32+[7]Abril!G32+[7]Mayo!G32+[7]Junio!G32+[7]Julio!G32+[7]Agosto!G32+[7]Septiembre!G32+[7]Octubre!G32+[7]Noviembre!G32+[7]Diciembre!G32</f>
        <v>4237</v>
      </c>
      <c r="H34" s="178">
        <f>+[7]Enero!H32+[7]Febrero!H32+[7]Marzo!H32+[7]Abril!H32+[7]Mayo!H32+[7]Junio!H32+[7]Julio!H32+[7]Agosto!H32+[7]Septiembre!H32+[7]Octubre!H32+[7]Noviembre!H32+[7]Diciembre!H32</f>
        <v>679</v>
      </c>
      <c r="I34" s="178">
        <f>+[7]Enero!I32+[7]Febrero!I32+[7]Marzo!I32+[7]Abril!I32+[7]Mayo!I32+[7]Junio!I32+[7]Julio!I32+[7]Agosto!I32+[7]Septiembre!I32+[7]Octubre!I32+[7]Noviembre!I32+[7]Diciembre!I32</f>
        <v>31</v>
      </c>
      <c r="J34" s="178">
        <f t="shared" si="0"/>
        <v>13009</v>
      </c>
    </row>
    <row r="35" spans="1:10" ht="20.100000000000001" customHeight="1" x14ac:dyDescent="0.25">
      <c r="A35" s="161" t="s">
        <v>158</v>
      </c>
      <c r="B35" s="178">
        <f>+[7]Enero!B33+[7]Febrero!B33+[7]Marzo!B33+[7]Abril!B33+[7]Mayo!B33+[7]Junio!B33+[7]Julio!B33+[7]Agosto!B33+[7]Septiembre!B33+[7]Octubre!B33+[7]Noviembre!B33+[7]Diciembre!B33</f>
        <v>30695</v>
      </c>
      <c r="C35" s="178">
        <f>+[7]Enero!C33+[7]Febrero!C33+[7]Marzo!C33+[7]Abril!C33+[7]Mayo!C33+[7]Junio!C33+[7]Julio!C33+[7]Agosto!C33+[7]Septiembre!C33+[7]Octubre!C33+[7]Noviembre!C33+[7]Diciembre!C33</f>
        <v>228</v>
      </c>
      <c r="D35" s="178">
        <f>+[7]Enero!D33+[7]Febrero!D33+[7]Marzo!D33+[7]Abril!D33+[7]Mayo!D33+[7]Junio!D33+[7]Julio!D33+[7]Agosto!D33+[7]Septiembre!D33+[7]Octubre!D33+[7]Noviembre!D33+[7]Diciembre!D33</f>
        <v>629</v>
      </c>
      <c r="E35" s="178">
        <f>+[7]Enero!E33+[7]Febrero!E33+[7]Marzo!E33+[7]Abril!E33+[7]Mayo!E33+[7]Junio!E33+[7]Julio!E33+[7]Agosto!E33+[7]Septiembre!E33+[7]Octubre!E33+[7]Noviembre!E33+[7]Diciembre!E33</f>
        <v>2593</v>
      </c>
      <c r="F35" s="178">
        <f>+[7]Enero!F33+[7]Febrero!F33+[7]Marzo!F33+[7]Abril!F33+[7]Mayo!F33+[7]Junio!F33+[7]Julio!F33+[7]Agosto!F33+[7]Septiembre!F33+[7]Octubre!F33+[7]Noviembre!F33+[7]Diciembre!F33</f>
        <v>2828</v>
      </c>
      <c r="G35" s="178">
        <f>+[7]Enero!G33+[7]Febrero!G33+[7]Marzo!G33+[7]Abril!G33+[7]Mayo!G33+[7]Junio!G33+[7]Julio!G33+[7]Agosto!G33+[7]Septiembre!G33+[7]Octubre!G33+[7]Noviembre!G33+[7]Diciembre!G33</f>
        <v>10136</v>
      </c>
      <c r="H35" s="178">
        <f>+[7]Enero!H33+[7]Febrero!H33+[7]Marzo!H33+[7]Abril!H33+[7]Mayo!H33+[7]Junio!H33+[7]Julio!H33+[7]Agosto!H33+[7]Septiembre!H33+[7]Octubre!H33+[7]Noviembre!H33+[7]Diciembre!H33</f>
        <v>5107</v>
      </c>
      <c r="I35" s="178">
        <f>+[7]Enero!I33+[7]Febrero!I33+[7]Marzo!I33+[7]Abril!I33+[7]Mayo!I33+[7]Junio!I33+[7]Julio!I33+[7]Agosto!I33+[7]Septiembre!I33+[7]Octubre!I33+[7]Noviembre!I33+[7]Diciembre!I33</f>
        <v>1036</v>
      </c>
      <c r="J35" s="178">
        <f t="shared" si="0"/>
        <v>53252</v>
      </c>
    </row>
    <row r="36" spans="1:10" ht="20.100000000000001" customHeight="1" x14ac:dyDescent="0.25">
      <c r="A36" s="161" t="s">
        <v>159</v>
      </c>
      <c r="B36" s="178">
        <f>+[7]Enero!B34+[7]Febrero!B34+[7]Marzo!B34+[7]Abril!B34+[7]Mayo!B34+[7]Junio!B34+[7]Julio!B34+[7]Agosto!B34+[7]Septiembre!B34+[7]Octubre!B34+[7]Noviembre!B34+[7]Diciembre!B34</f>
        <v>324</v>
      </c>
      <c r="C36" s="178">
        <f>+[7]Enero!C34+[7]Febrero!C34+[7]Marzo!C34+[7]Abril!C34+[7]Mayo!C34+[7]Junio!C34+[7]Julio!C34+[7]Agosto!C34+[7]Septiembre!C34+[7]Octubre!C34+[7]Noviembre!C34+[7]Diciembre!C34</f>
        <v>4872</v>
      </c>
      <c r="D36" s="178">
        <f>+[7]Enero!D34+[7]Febrero!D34+[7]Marzo!D34+[7]Abril!D34+[7]Mayo!D34+[7]Junio!D34+[7]Julio!D34+[7]Agosto!D34+[7]Septiembre!D34+[7]Octubre!D34+[7]Noviembre!D34+[7]Diciembre!D34</f>
        <v>48</v>
      </c>
      <c r="E36" s="178">
        <f>+[7]Enero!E34+[7]Febrero!E34+[7]Marzo!E34+[7]Abril!E34+[7]Mayo!E34+[7]Junio!E34+[7]Julio!E34+[7]Agosto!E34+[7]Septiembre!E34+[7]Octubre!E34+[7]Noviembre!E34+[7]Diciembre!E34</f>
        <v>646</v>
      </c>
      <c r="F36" s="178">
        <f>+[7]Enero!F34+[7]Febrero!F34+[7]Marzo!F34+[7]Abril!F34+[7]Mayo!F34+[7]Junio!F34+[7]Julio!F34+[7]Agosto!F34+[7]Septiembre!F34+[7]Octubre!F34+[7]Noviembre!F34+[7]Diciembre!F34</f>
        <v>3350</v>
      </c>
      <c r="G36" s="178">
        <f>+[7]Enero!G34+[7]Febrero!G34+[7]Marzo!G34+[7]Abril!G34+[7]Mayo!G34+[7]Junio!G34+[7]Julio!G34+[7]Agosto!G34+[7]Septiembre!G34+[7]Octubre!G34+[7]Noviembre!G34+[7]Diciembre!G34</f>
        <v>151</v>
      </c>
      <c r="H36" s="178">
        <f>+[7]Enero!H34+[7]Febrero!H34+[7]Marzo!H34+[7]Abril!H34+[7]Mayo!H34+[7]Junio!H34+[7]Julio!H34+[7]Agosto!H34+[7]Septiembre!H34+[7]Octubre!H34+[7]Noviembre!H34+[7]Diciembre!H34</f>
        <v>19</v>
      </c>
      <c r="I36" s="178">
        <f>+[7]Enero!I34+[7]Febrero!I34+[7]Marzo!I34+[7]Abril!I34+[7]Mayo!I34+[7]Junio!I34+[7]Julio!I34+[7]Agosto!I34+[7]Septiembre!I34+[7]Octubre!I34+[7]Noviembre!I34+[7]Diciembre!I34</f>
        <v>3035</v>
      </c>
      <c r="J36" s="178">
        <f t="shared" si="0"/>
        <v>12445</v>
      </c>
    </row>
    <row r="37" spans="1:10" ht="20.100000000000001" customHeight="1" x14ac:dyDescent="0.25">
      <c r="A37" s="161" t="s">
        <v>160</v>
      </c>
      <c r="B37" s="178">
        <f>+[7]Enero!B35+[7]Febrero!B35+[7]Marzo!B35+[7]Abril!B35+[7]Mayo!B35+[7]Junio!B35+[7]Julio!B35+[7]Agosto!B35+[7]Septiembre!B35+[7]Octubre!B35+[7]Noviembre!B35+[7]Diciembre!B35</f>
        <v>749</v>
      </c>
      <c r="C37" s="178">
        <f>+[7]Enero!C35+[7]Febrero!C35+[7]Marzo!C35+[7]Abril!C35+[7]Mayo!C35+[7]Junio!C35+[7]Julio!C35+[7]Agosto!C35+[7]Septiembre!C35+[7]Octubre!C35+[7]Noviembre!C35+[7]Diciembre!C35</f>
        <v>2474</v>
      </c>
      <c r="D37" s="178">
        <f>+[7]Enero!D35+[7]Febrero!D35+[7]Marzo!D35+[7]Abril!D35+[7]Mayo!D35+[7]Junio!D35+[7]Julio!D35+[7]Agosto!D35+[7]Septiembre!D35+[7]Octubre!D35+[7]Noviembre!D35+[7]Diciembre!D35</f>
        <v>3143</v>
      </c>
      <c r="E37" s="178">
        <f>+[7]Enero!E35+[7]Febrero!E35+[7]Marzo!E35+[7]Abril!E35+[7]Mayo!E35+[7]Junio!E35+[7]Julio!E35+[7]Agosto!E35+[7]Septiembre!E35+[7]Octubre!E35+[7]Noviembre!E35+[7]Diciembre!E35</f>
        <v>1615</v>
      </c>
      <c r="F37" s="178">
        <f>+[7]Enero!F35+[7]Febrero!F35+[7]Marzo!F35+[7]Abril!F35+[7]Mayo!F35+[7]Junio!F35+[7]Julio!F35+[7]Agosto!F35+[7]Septiembre!F35+[7]Octubre!F35+[7]Noviembre!F35+[7]Diciembre!F35</f>
        <v>3432</v>
      </c>
      <c r="G37" s="178">
        <f>+[7]Enero!G35+[7]Febrero!G35+[7]Marzo!G35+[7]Abril!G35+[7]Mayo!G35+[7]Junio!G35+[7]Julio!G35+[7]Agosto!G35+[7]Septiembre!G35+[7]Octubre!G35+[7]Noviembre!G35+[7]Diciembre!G35</f>
        <v>5704</v>
      </c>
      <c r="H37" s="178">
        <f>+[7]Enero!H35+[7]Febrero!H35+[7]Marzo!H35+[7]Abril!H35+[7]Mayo!H35+[7]Junio!H35+[7]Julio!H35+[7]Agosto!H35+[7]Septiembre!H35+[7]Octubre!H35+[7]Noviembre!H35+[7]Diciembre!H35</f>
        <v>2191</v>
      </c>
      <c r="I37" s="178">
        <f>+[7]Enero!I35+[7]Febrero!I35+[7]Marzo!I35+[7]Abril!I35+[7]Mayo!I35+[7]Junio!I35+[7]Julio!I35+[7]Agosto!I35+[7]Septiembre!I35+[7]Octubre!I35+[7]Noviembre!I35+[7]Diciembre!I35</f>
        <v>685</v>
      </c>
      <c r="J37" s="178">
        <f t="shared" si="0"/>
        <v>19993</v>
      </c>
    </row>
    <row r="38" spans="1:10" ht="20.100000000000001" customHeight="1" x14ac:dyDescent="0.25">
      <c r="A38" s="161" t="s">
        <v>161</v>
      </c>
      <c r="B38" s="178">
        <f>+[7]Enero!B36+[7]Febrero!B36+[7]Marzo!B36+[7]Abril!B36+[7]Mayo!B36+[7]Junio!B36+[7]Julio!B36+[7]Agosto!B36+[7]Septiembre!B36+[7]Octubre!B36+[7]Noviembre!B36+[7]Diciembre!B36</f>
        <v>799</v>
      </c>
      <c r="C38" s="178">
        <f>+[7]Enero!C36+[7]Febrero!C36+[7]Marzo!C36+[7]Abril!C36+[7]Mayo!C36+[7]Junio!C36+[7]Julio!C36+[7]Agosto!C36+[7]Septiembre!C36+[7]Octubre!C36+[7]Noviembre!C36+[7]Diciembre!C36</f>
        <v>11</v>
      </c>
      <c r="D38" s="178">
        <f>+[7]Enero!D36+[7]Febrero!D36+[7]Marzo!D36+[7]Abril!D36+[7]Mayo!D36+[7]Junio!D36+[7]Julio!D36+[7]Agosto!D36+[7]Septiembre!D36+[7]Octubre!D36+[7]Noviembre!D36+[7]Diciembre!D36</f>
        <v>3905</v>
      </c>
      <c r="E38" s="178">
        <f>+[7]Enero!E36+[7]Febrero!E36+[7]Marzo!E36+[7]Abril!E36+[7]Mayo!E36+[7]Junio!E36+[7]Julio!E36+[7]Agosto!E36+[7]Septiembre!E36+[7]Octubre!E36+[7]Noviembre!E36+[7]Diciembre!E36</f>
        <v>0</v>
      </c>
      <c r="F38" s="178">
        <f>+[7]Enero!F36+[7]Febrero!F36+[7]Marzo!F36+[7]Abril!F36+[7]Mayo!F36+[7]Junio!F36+[7]Julio!F36+[7]Agosto!F36+[7]Septiembre!F36+[7]Octubre!F36+[7]Noviembre!F36+[7]Diciembre!F36</f>
        <v>1038</v>
      </c>
      <c r="G38" s="178">
        <f>+[7]Enero!G36+[7]Febrero!G36+[7]Marzo!G36+[7]Abril!G36+[7]Mayo!G36+[7]Junio!G36+[7]Julio!G36+[7]Agosto!G36+[7]Septiembre!G36+[7]Octubre!G36+[7]Noviembre!G36+[7]Diciembre!G36</f>
        <v>4364</v>
      </c>
      <c r="H38" s="178">
        <f>+[7]Enero!H36+[7]Febrero!H36+[7]Marzo!H36+[7]Abril!H36+[7]Mayo!H36+[7]Junio!H36+[7]Julio!H36+[7]Agosto!H36+[7]Septiembre!H36+[7]Octubre!H36+[7]Noviembre!H36+[7]Diciembre!H36</f>
        <v>1880</v>
      </c>
      <c r="I38" s="178">
        <f>+[7]Enero!I36+[7]Febrero!I36+[7]Marzo!I36+[7]Abril!I36+[7]Mayo!I36+[7]Junio!I36+[7]Julio!I36+[7]Agosto!I36+[7]Septiembre!I36+[7]Octubre!I36+[7]Noviembre!I36+[7]Diciembre!I36</f>
        <v>6488</v>
      </c>
      <c r="J38" s="178">
        <f t="shared" si="0"/>
        <v>18485</v>
      </c>
    </row>
    <row r="39" spans="1:10" ht="20.100000000000001" customHeight="1" x14ac:dyDescent="0.25">
      <c r="A39" s="161" t="s">
        <v>162</v>
      </c>
      <c r="B39" s="178">
        <f>+[7]Enero!B37+[7]Febrero!B37+[7]Marzo!B37+[7]Abril!B37+[7]Mayo!B37+[7]Junio!B37+[7]Julio!B37+[7]Agosto!B37+[7]Septiembre!B37+[7]Octubre!B37+[7]Noviembre!B37+[7]Diciembre!B37</f>
        <v>191</v>
      </c>
      <c r="C39" s="178">
        <f>+[7]Enero!C37+[7]Febrero!C37+[7]Marzo!C37+[7]Abril!C37+[7]Mayo!C37+[7]Junio!C37+[7]Julio!C37+[7]Agosto!C37+[7]Septiembre!C37+[7]Octubre!C37+[7]Noviembre!C37+[7]Diciembre!C37</f>
        <v>1210</v>
      </c>
      <c r="D39" s="178">
        <f>+[7]Enero!D37+[7]Febrero!D37+[7]Marzo!D37+[7]Abril!D37+[7]Mayo!D37+[7]Junio!D37+[7]Julio!D37+[7]Agosto!D37+[7]Septiembre!D37+[7]Octubre!D37+[7]Noviembre!D37+[7]Diciembre!D37</f>
        <v>7</v>
      </c>
      <c r="E39" s="178">
        <f>+[7]Enero!E37+[7]Febrero!E37+[7]Marzo!E37+[7]Abril!E37+[7]Mayo!E37+[7]Junio!E37+[7]Julio!E37+[7]Agosto!E37+[7]Septiembre!E37+[7]Octubre!E37+[7]Noviembre!E37+[7]Diciembre!E37</f>
        <v>215</v>
      </c>
      <c r="F39" s="178">
        <f>+[7]Enero!F37+[7]Febrero!F37+[7]Marzo!F37+[7]Abril!F37+[7]Mayo!F37+[7]Junio!F37+[7]Julio!F37+[7]Agosto!F37+[7]Septiembre!F37+[7]Octubre!F37+[7]Noviembre!F37+[7]Diciembre!F37</f>
        <v>651</v>
      </c>
      <c r="G39" s="178">
        <f>+[7]Enero!G37+[7]Febrero!G37+[7]Marzo!G37+[7]Abril!G37+[7]Mayo!G37+[7]Junio!G37+[7]Julio!G37+[7]Agosto!G37+[7]Septiembre!G37+[7]Octubre!G37+[7]Noviembre!G37+[7]Diciembre!G37</f>
        <v>1984</v>
      </c>
      <c r="H39" s="178">
        <f>+[7]Enero!H37+[7]Febrero!H37+[7]Marzo!H37+[7]Abril!H37+[7]Mayo!H37+[7]Junio!H37+[7]Julio!H37+[7]Agosto!H37+[7]Septiembre!H37+[7]Octubre!H37+[7]Noviembre!H37+[7]Diciembre!H37</f>
        <v>0</v>
      </c>
      <c r="I39" s="178">
        <f>+[7]Enero!I37+[7]Febrero!I37+[7]Marzo!I37+[7]Abril!I37+[7]Mayo!I37+[7]Junio!I37+[7]Julio!I37+[7]Agosto!I37+[7]Septiembre!I37+[7]Octubre!I37+[7]Noviembre!I37+[7]Diciembre!I37</f>
        <v>4824</v>
      </c>
      <c r="J39" s="178">
        <f t="shared" si="0"/>
        <v>9082</v>
      </c>
    </row>
    <row r="40" spans="1:10" ht="20.100000000000001" customHeight="1" x14ac:dyDescent="0.25">
      <c r="A40" s="161" t="s">
        <v>163</v>
      </c>
      <c r="B40" s="178">
        <f>+[7]Enero!B38+[7]Febrero!B38+[7]Marzo!B38+[7]Abril!B38+[7]Mayo!B38+[7]Junio!B38+[7]Julio!B38+[7]Agosto!B38+[7]Septiembre!B38+[7]Octubre!B38+[7]Noviembre!B38+[7]Diciembre!B38</f>
        <v>1989</v>
      </c>
      <c r="C40" s="178">
        <f>+[7]Enero!C38+[7]Febrero!C38+[7]Marzo!C38+[7]Abril!C38+[7]Mayo!C38+[7]Junio!C38+[7]Julio!C38+[7]Agosto!C38+[7]Septiembre!C38+[7]Octubre!C38+[7]Noviembre!C38+[7]Diciembre!C38</f>
        <v>14021</v>
      </c>
      <c r="D40" s="178">
        <f>+[7]Enero!D38+[7]Febrero!D38+[7]Marzo!D38+[7]Abril!D38+[7]Mayo!D38+[7]Junio!D38+[7]Julio!D38+[7]Agosto!D38+[7]Septiembre!D38+[7]Octubre!D38+[7]Noviembre!D38+[7]Diciembre!D38</f>
        <v>141</v>
      </c>
      <c r="E40" s="178">
        <f>+[7]Enero!E38+[7]Febrero!E38+[7]Marzo!E38+[7]Abril!E38+[7]Mayo!E38+[7]Junio!E38+[7]Julio!E38+[7]Agosto!E38+[7]Septiembre!E38+[7]Octubre!E38+[7]Noviembre!E38+[7]Diciembre!E38</f>
        <v>367</v>
      </c>
      <c r="F40" s="178">
        <f>+[7]Enero!F38+[7]Febrero!F38+[7]Marzo!F38+[7]Abril!F38+[7]Mayo!F38+[7]Junio!F38+[7]Julio!F38+[7]Agosto!F38+[7]Septiembre!F38+[7]Octubre!F38+[7]Noviembre!F38+[7]Diciembre!F38</f>
        <v>7351</v>
      </c>
      <c r="G40" s="178">
        <f>+[7]Enero!G38+[7]Febrero!G38+[7]Marzo!G38+[7]Abril!G38+[7]Mayo!G38+[7]Junio!G38+[7]Julio!G38+[7]Agosto!G38+[7]Septiembre!G38+[7]Octubre!G38+[7]Noviembre!G38+[7]Diciembre!G38</f>
        <v>0</v>
      </c>
      <c r="H40" s="178">
        <f>+[7]Enero!H38+[7]Febrero!H38+[7]Marzo!H38+[7]Abril!H38+[7]Mayo!H38+[7]Junio!H38+[7]Julio!H38+[7]Agosto!H38+[7]Septiembre!H38+[7]Octubre!H38+[7]Noviembre!H38+[7]Diciembre!H38</f>
        <v>98</v>
      </c>
      <c r="I40" s="178">
        <f>+[7]Enero!I38+[7]Febrero!I38+[7]Marzo!I38+[7]Abril!I38+[7]Mayo!I38+[7]Junio!I38+[7]Julio!I38+[7]Agosto!I38+[7]Septiembre!I38+[7]Octubre!I38+[7]Noviembre!I38+[7]Diciembre!I38</f>
        <v>103</v>
      </c>
      <c r="J40" s="178">
        <f t="shared" si="0"/>
        <v>24070</v>
      </c>
    </row>
    <row r="41" spans="1:10" ht="20.100000000000001" customHeight="1" x14ac:dyDescent="0.25">
      <c r="A41" s="161" t="s">
        <v>164</v>
      </c>
      <c r="B41" s="178">
        <f>+[7]Enero!B39+[7]Febrero!B39+[7]Marzo!B39+[7]Abril!B39+[7]Mayo!B39+[7]Junio!B39+[7]Julio!B39+[7]Agosto!B39+[7]Septiembre!B39+[7]Octubre!B39+[7]Noviembre!B39+[7]Diciembre!B39</f>
        <v>0</v>
      </c>
      <c r="C41" s="178">
        <f>+[7]Enero!C39+[7]Febrero!C39+[7]Marzo!C39+[7]Abril!C39+[7]Mayo!C39+[7]Junio!C39+[7]Julio!C39+[7]Agosto!C39+[7]Septiembre!C39+[7]Octubre!C39+[7]Noviembre!C39+[7]Diciembre!C39</f>
        <v>0</v>
      </c>
      <c r="D41" s="178">
        <f>+[7]Enero!D39+[7]Febrero!D39+[7]Marzo!D39+[7]Abril!D39+[7]Mayo!D39+[7]Junio!D39+[7]Julio!D39+[7]Agosto!D39+[7]Septiembre!D39+[7]Octubre!D39+[7]Noviembre!D39+[7]Diciembre!D39</f>
        <v>0</v>
      </c>
      <c r="E41" s="178">
        <f>+[7]Enero!E39+[7]Febrero!E39+[7]Marzo!E39+[7]Abril!E39+[7]Mayo!E39+[7]Junio!E39+[7]Julio!E39+[7]Agosto!E39+[7]Septiembre!E39+[7]Octubre!E39+[7]Noviembre!E39+[7]Diciembre!E39</f>
        <v>0</v>
      </c>
      <c r="F41" s="178">
        <f>+[7]Enero!F39+[7]Febrero!F39+[7]Marzo!F39+[7]Abril!F39+[7]Mayo!F39+[7]Junio!F39+[7]Julio!F39+[7]Agosto!F39+[7]Septiembre!F39+[7]Octubre!F39+[7]Noviembre!F39+[7]Diciembre!F39</f>
        <v>0</v>
      </c>
      <c r="G41" s="178">
        <f>+[7]Enero!G39+[7]Febrero!G39+[7]Marzo!G39+[7]Abril!G39+[7]Mayo!G39+[7]Junio!G39+[7]Julio!G39+[7]Agosto!G39+[7]Septiembre!G39+[7]Octubre!G39+[7]Noviembre!G39+[7]Diciembre!G39</f>
        <v>0</v>
      </c>
      <c r="H41" s="178">
        <f>+[7]Enero!H39+[7]Febrero!H39+[7]Marzo!H39+[7]Abril!H39+[7]Mayo!H39+[7]Junio!H39+[7]Julio!H39+[7]Agosto!H39+[7]Septiembre!H39+[7]Octubre!H39+[7]Noviembre!H39+[7]Diciembre!H39</f>
        <v>0</v>
      </c>
      <c r="I41" s="178">
        <f>+[7]Enero!I39+[7]Febrero!I39+[7]Marzo!I39+[7]Abril!I39+[7]Mayo!I39+[7]Junio!I39+[7]Julio!I39+[7]Agosto!I39+[7]Septiembre!I39+[7]Octubre!I39+[7]Noviembre!I39+[7]Diciembre!I39</f>
        <v>0</v>
      </c>
      <c r="J41" s="178">
        <f t="shared" si="0"/>
        <v>0</v>
      </c>
    </row>
    <row r="42" spans="1:10" ht="20.100000000000001" customHeight="1" x14ac:dyDescent="0.25">
      <c r="A42" s="161" t="s">
        <v>165</v>
      </c>
      <c r="B42" s="178">
        <f>+[7]Enero!B40+[7]Febrero!B40+[7]Marzo!B40+[7]Abril!B40+[7]Mayo!B40+[7]Junio!B40+[7]Julio!B40+[7]Agosto!B40+[7]Septiembre!B40+[7]Octubre!B40+[7]Noviembre!B40+[7]Diciembre!B40</f>
        <v>1243</v>
      </c>
      <c r="C42" s="178">
        <f>+[7]Enero!C40+[7]Febrero!C40+[7]Marzo!C40+[7]Abril!C40+[7]Mayo!C40+[7]Junio!C40+[7]Julio!C40+[7]Agosto!C40+[7]Septiembre!C40+[7]Octubre!C40+[7]Noviembre!C40+[7]Diciembre!C40</f>
        <v>1328</v>
      </c>
      <c r="D42" s="178">
        <f>+[7]Enero!D40+[7]Febrero!D40+[7]Marzo!D40+[7]Abril!D40+[7]Mayo!D40+[7]Junio!D40+[7]Julio!D40+[7]Agosto!D40+[7]Septiembre!D40+[7]Octubre!D40+[7]Noviembre!D40+[7]Diciembre!D40</f>
        <v>18570</v>
      </c>
      <c r="E42" s="178">
        <f>+[7]Enero!E40+[7]Febrero!E40+[7]Marzo!E40+[7]Abril!E40+[7]Mayo!E40+[7]Junio!E40+[7]Julio!E40+[7]Agosto!E40+[7]Septiembre!E40+[7]Octubre!E40+[7]Noviembre!E40+[7]Diciembre!E40</f>
        <v>2249</v>
      </c>
      <c r="F42" s="178">
        <f>+[7]Enero!F40+[7]Febrero!F40+[7]Marzo!F40+[7]Abril!F40+[7]Mayo!F40+[7]Junio!F40+[7]Julio!F40+[7]Agosto!F40+[7]Septiembre!F40+[7]Octubre!F40+[7]Noviembre!F40+[7]Diciembre!F40</f>
        <v>5182</v>
      </c>
      <c r="G42" s="178">
        <f>+[7]Enero!G40+[7]Febrero!G40+[7]Marzo!G40+[7]Abril!G40+[7]Mayo!G40+[7]Junio!G40+[7]Julio!G40+[7]Agosto!G40+[7]Septiembre!G40+[7]Octubre!G40+[7]Noviembre!G40+[7]Diciembre!G40</f>
        <v>3273</v>
      </c>
      <c r="H42" s="178">
        <f>+[7]Enero!H40+[7]Febrero!H40+[7]Marzo!H40+[7]Abril!H40+[7]Mayo!H40+[7]Junio!H40+[7]Julio!H40+[7]Agosto!H40+[7]Septiembre!H40+[7]Octubre!H40+[7]Noviembre!H40+[7]Diciembre!H40</f>
        <v>5766</v>
      </c>
      <c r="I42" s="178">
        <f>+[7]Enero!I40+[7]Febrero!I40+[7]Marzo!I40+[7]Abril!I40+[7]Mayo!I40+[7]Junio!I40+[7]Julio!I40+[7]Agosto!I40+[7]Septiembre!I40+[7]Octubre!I40+[7]Noviembre!I40+[7]Diciembre!I40</f>
        <v>1282</v>
      </c>
      <c r="J42" s="178">
        <f t="shared" si="0"/>
        <v>38893</v>
      </c>
    </row>
    <row r="43" spans="1:10" ht="20.100000000000001" customHeight="1" thickBot="1" x14ac:dyDescent="0.3">
      <c r="A43" s="161" t="s">
        <v>166</v>
      </c>
      <c r="B43" s="178">
        <f>+[7]Enero!B41+[7]Febrero!B41+[7]Marzo!B41+[7]Abril!B41+[7]Mayo!B41+[7]Junio!B41+[7]Julio!B41+[7]Agosto!B41+[7]Septiembre!B41+[7]Octubre!B41+[7]Noviembre!B41+[7]Diciembre!B41</f>
        <v>28565</v>
      </c>
      <c r="C43" s="178">
        <f>+[7]Enero!C41+[7]Febrero!C41+[7]Marzo!C41+[7]Abril!C41+[7]Mayo!C41+[7]Junio!C41+[7]Julio!C41+[7]Agosto!C41+[7]Septiembre!C41+[7]Octubre!C41+[7]Noviembre!C41+[7]Diciembre!C41</f>
        <v>16905</v>
      </c>
      <c r="D43" s="178">
        <f>+[7]Enero!D41+[7]Febrero!D41+[7]Marzo!D41+[7]Abril!D41+[7]Mayo!D41+[7]Junio!D41+[7]Julio!D41+[7]Agosto!D41+[7]Septiembre!D41+[7]Octubre!D41+[7]Noviembre!D41+[7]Diciembre!D41</f>
        <v>18707</v>
      </c>
      <c r="E43" s="178">
        <f>+[7]Enero!E41+[7]Febrero!E41+[7]Marzo!E41+[7]Abril!E41+[7]Mayo!E41+[7]Junio!E41+[7]Julio!E41+[7]Agosto!E41+[7]Septiembre!E41+[7]Octubre!E41+[7]Noviembre!E41+[7]Diciembre!E41</f>
        <v>32379</v>
      </c>
      <c r="F43" s="178">
        <f>+[7]Enero!F41+[7]Febrero!F41+[7]Marzo!F41+[7]Abril!F41+[7]Mayo!F41+[7]Junio!F41+[7]Julio!F41+[7]Agosto!F41+[7]Septiembre!F41+[7]Octubre!F41+[7]Noviembre!F41+[7]Diciembre!F41</f>
        <v>16286</v>
      </c>
      <c r="G43" s="178">
        <f>+[7]Enero!G41+[7]Febrero!G41+[7]Marzo!G41+[7]Abril!G41+[7]Mayo!G41+[7]Junio!G41+[7]Julio!G41+[7]Agosto!G41+[7]Septiembre!G41+[7]Octubre!G41+[7]Noviembre!G41+[7]Diciembre!G41</f>
        <v>14508</v>
      </c>
      <c r="H43" s="178">
        <f>+[7]Enero!H41+[7]Febrero!H41+[7]Marzo!H41+[7]Abril!H41+[7]Mayo!H41+[7]Junio!H41+[7]Julio!H41+[7]Agosto!H41+[7]Septiembre!H41+[7]Octubre!H41+[7]Noviembre!H41+[7]Diciembre!H41</f>
        <v>29179</v>
      </c>
      <c r="I43" s="178">
        <f>+[7]Enero!I41+[7]Febrero!I41+[7]Marzo!I41+[7]Abril!I41+[7]Mayo!I41+[7]Junio!I41+[7]Julio!I41+[7]Agosto!I41+[7]Septiembre!I41+[7]Octubre!I41+[7]Noviembre!I41+[7]Diciembre!I41</f>
        <v>8288</v>
      </c>
      <c r="J43" s="178">
        <f t="shared" si="0"/>
        <v>164817</v>
      </c>
    </row>
    <row r="44" spans="1:10" ht="15" customHeight="1" thickBot="1" x14ac:dyDescent="0.3">
      <c r="A44" s="166" t="s">
        <v>10</v>
      </c>
      <c r="B44" s="180">
        <f t="shared" ref="B44:J44" si="1">SUM(B10:B43)</f>
        <v>188327</v>
      </c>
      <c r="C44" s="180">
        <f t="shared" si="1"/>
        <v>1154477</v>
      </c>
      <c r="D44" s="180">
        <f t="shared" si="1"/>
        <v>893051</v>
      </c>
      <c r="E44" s="180">
        <f t="shared" si="1"/>
        <v>675042</v>
      </c>
      <c r="F44" s="180">
        <f t="shared" si="1"/>
        <v>362661</v>
      </c>
      <c r="G44" s="180">
        <f t="shared" si="1"/>
        <v>299301</v>
      </c>
      <c r="H44" s="180">
        <f t="shared" si="1"/>
        <v>954152</v>
      </c>
      <c r="I44" s="180">
        <f t="shared" si="1"/>
        <v>216892</v>
      </c>
      <c r="J44" s="180">
        <f t="shared" si="1"/>
        <v>4743903</v>
      </c>
    </row>
    <row r="45" spans="1:10" x14ac:dyDescent="0.25">
      <c r="A45" s="125" t="s">
        <v>167</v>
      </c>
      <c r="B45" s="105"/>
      <c r="C45" s="105"/>
      <c r="D45" s="105"/>
      <c r="E45" s="105"/>
      <c r="F45" s="105"/>
      <c r="G45" s="105"/>
      <c r="H45" s="105"/>
      <c r="I45" s="105"/>
      <c r="J45" s="105"/>
    </row>
    <row r="46" spans="1:10" x14ac:dyDescent="0.25">
      <c r="A46" s="105"/>
      <c r="B46" s="105"/>
      <c r="C46" s="105"/>
      <c r="D46" s="105"/>
      <c r="E46" s="105"/>
      <c r="F46" s="105"/>
      <c r="G46" s="105"/>
      <c r="H46" s="105"/>
      <c r="I46" s="105"/>
      <c r="J46" s="105"/>
    </row>
    <row r="47" spans="1:10" ht="15" customHeight="1" x14ac:dyDescent="0.25">
      <c r="A47" s="105"/>
      <c r="B47" s="105"/>
      <c r="C47" s="105"/>
      <c r="D47" s="105"/>
      <c r="E47" s="105"/>
      <c r="F47" s="105"/>
      <c r="G47" s="105"/>
      <c r="H47" s="105"/>
      <c r="I47" s="105"/>
      <c r="J47" s="105"/>
    </row>
    <row r="48" spans="1:10" x14ac:dyDescent="0.25">
      <c r="A48" s="105"/>
      <c r="B48" s="105"/>
      <c r="C48" s="105"/>
      <c r="D48" s="105"/>
      <c r="E48" s="105"/>
      <c r="F48" s="105"/>
      <c r="G48" s="105"/>
      <c r="H48" s="105"/>
      <c r="I48" s="105"/>
      <c r="J48" s="105"/>
    </row>
    <row r="49" spans="1:10" x14ac:dyDescent="0.25">
      <c r="A49" s="105"/>
      <c r="B49" s="105"/>
      <c r="C49" s="105"/>
      <c r="D49" s="105"/>
      <c r="E49" s="105"/>
      <c r="F49" s="105"/>
      <c r="G49" s="105"/>
      <c r="H49" s="105"/>
      <c r="I49" s="105"/>
      <c r="J49" s="105"/>
    </row>
    <row r="50" spans="1:10" x14ac:dyDescent="0.25">
      <c r="A50" s="105"/>
      <c r="B50" s="105"/>
      <c r="C50" s="105"/>
      <c r="D50" s="105"/>
      <c r="E50" s="105"/>
      <c r="F50" s="105"/>
      <c r="G50" s="105"/>
      <c r="H50" s="105"/>
      <c r="I50" s="105"/>
      <c r="J50" s="105"/>
    </row>
    <row r="51" spans="1:10" ht="15.75" x14ac:dyDescent="0.25">
      <c r="A51" s="124"/>
      <c r="B51" s="124"/>
      <c r="C51" s="124"/>
      <c r="D51" s="124"/>
      <c r="E51" s="124"/>
      <c r="F51" s="124"/>
      <c r="G51" s="124"/>
      <c r="H51" s="124"/>
      <c r="I51" s="124"/>
      <c r="J51" s="124"/>
    </row>
    <row r="52" spans="1:10" ht="15.75" x14ac:dyDescent="0.25">
      <c r="A52" s="240" t="s">
        <v>246</v>
      </c>
      <c r="B52" s="240"/>
      <c r="C52" s="240"/>
      <c r="D52" s="240"/>
      <c r="E52" s="240"/>
      <c r="F52" s="240"/>
      <c r="G52" s="240"/>
      <c r="H52" s="240"/>
      <c r="I52" s="240"/>
      <c r="J52" s="240"/>
    </row>
    <row r="53" spans="1:10" ht="15.75" x14ac:dyDescent="0.25">
      <c r="A53" s="240" t="s">
        <v>83</v>
      </c>
      <c r="B53" s="240"/>
      <c r="C53" s="240"/>
      <c r="D53" s="240"/>
      <c r="E53" s="240"/>
      <c r="F53" s="240"/>
      <c r="G53" s="240"/>
      <c r="H53" s="240"/>
      <c r="I53" s="240"/>
      <c r="J53" s="240"/>
    </row>
    <row r="54" spans="1:10" ht="15.75" x14ac:dyDescent="0.25">
      <c r="A54" s="124"/>
      <c r="B54" s="124"/>
      <c r="C54" s="124"/>
      <c r="D54" s="124"/>
      <c r="E54" s="124"/>
      <c r="F54" s="124"/>
      <c r="G54" s="124"/>
      <c r="H54" s="124"/>
      <c r="I54" s="124"/>
      <c r="J54" s="124"/>
    </row>
    <row r="55" spans="1:10" ht="15.75" thickBot="1" x14ac:dyDescent="0.3">
      <c r="A55" s="105"/>
      <c r="B55" s="105"/>
      <c r="C55" s="105"/>
      <c r="D55" s="105"/>
      <c r="E55" s="105"/>
      <c r="F55" s="105"/>
      <c r="G55" s="105"/>
      <c r="H55" s="105"/>
      <c r="I55" s="105"/>
      <c r="J55" s="105"/>
    </row>
    <row r="56" spans="1:10" ht="15.75" thickBot="1" x14ac:dyDescent="0.3">
      <c r="A56" s="119" t="s">
        <v>1</v>
      </c>
      <c r="B56" s="120" t="s">
        <v>2</v>
      </c>
      <c r="C56" s="121" t="s">
        <v>3</v>
      </c>
      <c r="D56" s="120" t="s">
        <v>4</v>
      </c>
      <c r="E56" s="121" t="s">
        <v>5</v>
      </c>
      <c r="F56" s="120" t="s">
        <v>6</v>
      </c>
      <c r="G56" s="121" t="s">
        <v>7</v>
      </c>
      <c r="H56" s="120" t="s">
        <v>8</v>
      </c>
      <c r="I56" s="121" t="s">
        <v>9</v>
      </c>
      <c r="J56" s="120" t="s">
        <v>10</v>
      </c>
    </row>
    <row r="57" spans="1:10" ht="20.100000000000001" customHeight="1" x14ac:dyDescent="0.25">
      <c r="A57" s="159" t="s">
        <v>133</v>
      </c>
      <c r="B57" s="178">
        <f>+[7]Enero!B56+[7]Febrero!B56+[7]Marzo!B56+[7]Abril!B56+[7]Mayo!B57+[7]Junio!B56+[7]Julio!B57+[7]Agosto!B57+[7]Septiembre!B56+[7]Octubre!B57+[7]Noviembre!B57+[7]Diciembre!B57</f>
        <v>16006</v>
      </c>
      <c r="C57" s="178">
        <f>+[7]Enero!C56+[7]Febrero!C56+[7]Marzo!C56+[7]Abril!C56+[7]Mayo!C57+[7]Junio!C56+[7]Julio!C57+[7]Agosto!C57+[7]Septiembre!C56+[7]Octubre!C57+[7]Noviembre!C57+[7]Diciembre!C57</f>
        <v>1057807</v>
      </c>
      <c r="D57" s="178">
        <f>+[7]Enero!D56+[7]Febrero!D56+[7]Marzo!D56+[7]Abril!D56+[7]Mayo!D57+[7]Junio!D56+[7]Julio!D57+[7]Agosto!D57+[7]Septiembre!D56+[7]Octubre!D57+[7]Noviembre!D57+[7]Diciembre!D57</f>
        <v>757569</v>
      </c>
      <c r="E57" s="178">
        <f>+[7]Enero!E56+[7]Febrero!E56+[7]Marzo!E56+[7]Abril!E56+[7]Mayo!E57+[7]Junio!E56+[7]Julio!E57+[7]Agosto!E57+[7]Septiembre!E56+[7]Octubre!E57+[7]Noviembre!E57+[7]Diciembre!E57</f>
        <v>368377</v>
      </c>
      <c r="F57" s="178">
        <f>+[7]Enero!F56+[7]Febrero!F56+[7]Marzo!F56+[7]Abril!F56+[7]Mayo!F57+[7]Junio!F56+[7]Julio!F57+[7]Agosto!F57+[7]Septiembre!F56+[7]Octubre!F57+[7]Noviembre!F57+[7]Diciembre!F57</f>
        <v>44066</v>
      </c>
      <c r="G57" s="178">
        <f>+[7]Enero!G56+[7]Febrero!G56+[7]Marzo!G56+[7]Abril!G56+[7]Mayo!G57+[7]Junio!G56+[7]Julio!G57+[7]Agosto!G57+[7]Septiembre!G56+[7]Octubre!G57+[7]Noviembre!G57+[7]Diciembre!G57</f>
        <v>0</v>
      </c>
      <c r="H57" s="178">
        <f>+[7]Enero!H56+[7]Febrero!H56+[7]Marzo!H56+[7]Abril!H56+[7]Mayo!H57+[7]Junio!H56+[7]Julio!H57+[7]Agosto!H57+[7]Septiembre!H56+[7]Octubre!H57+[7]Noviembre!H57+[7]Diciembre!H57</f>
        <v>198785</v>
      </c>
      <c r="I57" s="178">
        <f>+[7]Enero!I56+[7]Febrero!I56+[7]Marzo!I56+[7]Abril!I56+[7]Mayo!I57+[7]Junio!I56+[7]Julio!I57+[7]Agosto!I57+[7]Septiembre!I56+[7]Octubre!I57+[7]Noviembre!I57+[7]Diciembre!I57</f>
        <v>32620</v>
      </c>
      <c r="J57" s="178">
        <f>SUM(B57:I57)</f>
        <v>2475230</v>
      </c>
    </row>
    <row r="58" spans="1:10" ht="20.100000000000001" customHeight="1" x14ac:dyDescent="0.25">
      <c r="A58" s="161" t="s">
        <v>134</v>
      </c>
      <c r="B58" s="178">
        <f>+[7]Enero!B57+[7]Febrero!B57+[7]Marzo!B57+[7]Abril!B57+[7]Mayo!B58+[7]Junio!B57+[7]Julio!B58+[7]Agosto!B58+[7]Septiembre!B57+[7]Octubre!B58+[7]Noviembre!B58+[7]Diciembre!B58</f>
        <v>32353</v>
      </c>
      <c r="C58" s="178">
        <f>+[7]Enero!C57+[7]Febrero!C57+[7]Marzo!C57+[7]Abril!C57+[7]Mayo!C58+[7]Junio!C57+[7]Julio!C58+[7]Agosto!C58+[7]Septiembre!C57+[7]Octubre!C58+[7]Noviembre!C58+[7]Diciembre!C58</f>
        <v>11385</v>
      </c>
      <c r="D58" s="178">
        <f>+[7]Enero!D57+[7]Febrero!D57+[7]Marzo!D57+[7]Abril!D57+[7]Mayo!D58+[7]Junio!D57+[7]Julio!D58+[7]Agosto!D58+[7]Septiembre!D57+[7]Octubre!D58+[7]Noviembre!D58+[7]Diciembre!D58</f>
        <v>18399</v>
      </c>
      <c r="E58" s="178">
        <f>+[7]Enero!E57+[7]Febrero!E57+[7]Marzo!E57+[7]Abril!E57+[7]Mayo!E58+[7]Junio!E57+[7]Julio!E58+[7]Agosto!E58+[7]Septiembre!E57+[7]Octubre!E58+[7]Noviembre!E58+[7]Diciembre!E58</f>
        <v>12832</v>
      </c>
      <c r="F58" s="178">
        <f>+[7]Enero!F57+[7]Febrero!F57+[7]Marzo!F57+[7]Abril!F57+[7]Mayo!F58+[7]Junio!F57+[7]Julio!F58+[7]Agosto!F58+[7]Septiembre!F57+[7]Octubre!F58+[7]Noviembre!F58+[7]Diciembre!F58</f>
        <v>34443</v>
      </c>
      <c r="G58" s="178">
        <f>+[7]Enero!G57+[7]Febrero!G57+[7]Marzo!G57+[7]Abril!G57+[7]Mayo!G58+[7]Junio!G57+[7]Julio!G58+[7]Agosto!G58+[7]Septiembre!G57+[7]Octubre!G58+[7]Noviembre!G58+[7]Diciembre!G58</f>
        <v>39219</v>
      </c>
      <c r="H58" s="178">
        <f>+[7]Enero!H57+[7]Febrero!H57+[7]Marzo!H57+[7]Abril!H57+[7]Mayo!H58+[7]Junio!H57+[7]Julio!H58+[7]Agosto!H58+[7]Septiembre!H57+[7]Octubre!H58+[7]Noviembre!H58+[7]Diciembre!H58</f>
        <v>179331</v>
      </c>
      <c r="I58" s="178">
        <f>+[7]Enero!I57+[7]Febrero!I57+[7]Marzo!I57+[7]Abril!I57+[7]Mayo!I58+[7]Junio!I57+[7]Julio!I58+[7]Agosto!I58+[7]Septiembre!I57+[7]Octubre!I58+[7]Noviembre!I58+[7]Diciembre!I58</f>
        <v>22534</v>
      </c>
      <c r="J58" s="178">
        <f t="shared" ref="J58:J90" si="2">SUM(B58:I58)</f>
        <v>350496</v>
      </c>
    </row>
    <row r="59" spans="1:10" ht="20.100000000000001" customHeight="1" x14ac:dyDescent="0.25">
      <c r="A59" s="161" t="s">
        <v>135</v>
      </c>
      <c r="B59" s="178">
        <f>+[7]Enero!B58+[7]Febrero!B58+[7]Marzo!B58+[7]Abril!B58+[7]Mayo!B59+[7]Junio!B58+[7]Julio!B59+[7]Agosto!B59+[7]Septiembre!B58+[7]Octubre!B59+[7]Noviembre!B59+[7]Diciembre!B59</f>
        <v>1013</v>
      </c>
      <c r="C59" s="178">
        <f>+[7]Enero!C58+[7]Febrero!C58+[7]Marzo!C58+[7]Abril!C58+[7]Mayo!C59+[7]Junio!C58+[7]Julio!C59+[7]Agosto!C59+[7]Septiembre!C58+[7]Octubre!C59+[7]Noviembre!C59+[7]Diciembre!C59</f>
        <v>0</v>
      </c>
      <c r="D59" s="178">
        <f>+[7]Enero!D58+[7]Febrero!D58+[7]Marzo!D58+[7]Abril!D58+[7]Mayo!D59+[7]Junio!D58+[7]Julio!D59+[7]Agosto!D59+[7]Septiembre!D58+[7]Octubre!D59+[7]Noviembre!D59+[7]Diciembre!D59</f>
        <v>100</v>
      </c>
      <c r="E59" s="178">
        <f>+[7]Enero!E58+[7]Febrero!E58+[7]Marzo!E58+[7]Abril!E58+[7]Mayo!E59+[7]Junio!E58+[7]Julio!E59+[7]Agosto!E59+[7]Septiembre!E58+[7]Octubre!E59+[7]Noviembre!E59+[7]Diciembre!E59</f>
        <v>0</v>
      </c>
      <c r="F59" s="178">
        <f>+[7]Enero!F58+[7]Febrero!F58+[7]Marzo!F58+[7]Abril!F58+[7]Mayo!F59+[7]Junio!F58+[7]Julio!F59+[7]Agosto!F59+[7]Septiembre!F58+[7]Octubre!F59+[7]Noviembre!F59+[7]Diciembre!F59</f>
        <v>0</v>
      </c>
      <c r="G59" s="178">
        <f>+[7]Enero!G58+[7]Febrero!G58+[7]Marzo!G58+[7]Abril!G58+[7]Mayo!G59+[7]Junio!G58+[7]Julio!G59+[7]Agosto!G59+[7]Septiembre!G58+[7]Octubre!G59+[7]Noviembre!G59+[7]Diciembre!G59</f>
        <v>9637</v>
      </c>
      <c r="H59" s="178">
        <f>+[7]Enero!H58+[7]Febrero!H58+[7]Marzo!H58+[7]Abril!H58+[7]Mayo!H59+[7]Junio!H58+[7]Julio!H59+[7]Agosto!H59+[7]Septiembre!H58+[7]Octubre!H59+[7]Noviembre!H59+[7]Diciembre!H59</f>
        <v>2310</v>
      </c>
      <c r="I59" s="178">
        <f>+[7]Enero!I58+[7]Febrero!I58+[7]Marzo!I58+[7]Abril!I58+[7]Mayo!I59+[7]Junio!I58+[7]Julio!I59+[7]Agosto!I59+[7]Septiembre!I58+[7]Octubre!I59+[7]Noviembre!I59+[7]Diciembre!I59</f>
        <v>0</v>
      </c>
      <c r="J59" s="178">
        <f t="shared" si="2"/>
        <v>13060</v>
      </c>
    </row>
    <row r="60" spans="1:10" ht="20.100000000000001" customHeight="1" x14ac:dyDescent="0.25">
      <c r="A60" s="161" t="s">
        <v>136</v>
      </c>
      <c r="B60" s="178">
        <f>+[7]Enero!B59+[7]Febrero!B59+[7]Marzo!B59+[7]Abril!B59+[7]Mayo!B60+[7]Junio!B59+[7]Julio!B60+[7]Agosto!B60+[7]Septiembre!B59+[7]Octubre!B60+[7]Noviembre!B60+[7]Diciembre!B60</f>
        <v>18394</v>
      </c>
      <c r="C60" s="178">
        <f>+[7]Enero!C59+[7]Febrero!C59+[7]Marzo!C59+[7]Abril!C59+[7]Mayo!C60+[7]Junio!C59+[7]Julio!C60+[7]Agosto!C60+[7]Septiembre!C59+[7]Octubre!C60+[7]Noviembre!C60+[7]Diciembre!C60</f>
        <v>862426</v>
      </c>
      <c r="D60" s="178">
        <f>+[7]Enero!D59+[7]Febrero!D59+[7]Marzo!D59+[7]Abril!D59+[7]Mayo!D60+[7]Junio!D59+[7]Julio!D60+[7]Agosto!D60+[7]Septiembre!D59+[7]Octubre!D60+[7]Noviembre!D60+[7]Diciembre!D60</f>
        <v>7099</v>
      </c>
      <c r="E60" s="178">
        <f>+[7]Enero!E59+[7]Febrero!E59+[7]Marzo!E59+[7]Abril!E59+[7]Mayo!E60+[7]Junio!E59+[7]Julio!E60+[7]Agosto!E60+[7]Septiembre!E59+[7]Octubre!E60+[7]Noviembre!E60+[7]Diciembre!E60</f>
        <v>13650</v>
      </c>
      <c r="F60" s="178">
        <f>+[7]Enero!F59+[7]Febrero!F59+[7]Marzo!F59+[7]Abril!F59+[7]Mayo!F60+[7]Junio!F59+[7]Julio!F60+[7]Agosto!F60+[7]Septiembre!F59+[7]Octubre!F60+[7]Noviembre!F60+[7]Diciembre!F60</f>
        <v>103758</v>
      </c>
      <c r="G60" s="178">
        <f>+[7]Enero!G59+[7]Febrero!G59+[7]Marzo!G59+[7]Abril!G59+[7]Mayo!G60+[7]Junio!G59+[7]Julio!G60+[7]Agosto!G60+[7]Septiembre!G59+[7]Octubre!G60+[7]Noviembre!G60+[7]Diciembre!G60</f>
        <v>238542</v>
      </c>
      <c r="H60" s="178">
        <f>+[7]Enero!H59+[7]Febrero!H59+[7]Marzo!H59+[7]Abril!H59+[7]Mayo!H60+[7]Junio!H59+[7]Julio!H60+[7]Agosto!H60+[7]Septiembre!H59+[7]Octubre!H60+[7]Noviembre!H60+[7]Diciembre!H60</f>
        <v>7840</v>
      </c>
      <c r="I60" s="178">
        <f>+[7]Enero!I59+[7]Febrero!I59+[7]Marzo!I59+[7]Abril!I59+[7]Mayo!I60+[7]Junio!I59+[7]Julio!I60+[7]Agosto!I60+[7]Septiembre!I59+[7]Octubre!I60+[7]Noviembre!I60+[7]Diciembre!I60</f>
        <v>357191</v>
      </c>
      <c r="J60" s="178">
        <f>SUM(B60:I60)</f>
        <v>1608900</v>
      </c>
    </row>
    <row r="61" spans="1:10" ht="20.100000000000001" customHeight="1" x14ac:dyDescent="0.25">
      <c r="A61" s="161" t="s">
        <v>137</v>
      </c>
      <c r="B61" s="178">
        <f>+[7]Enero!B60+[7]Febrero!B60+[7]Marzo!B60+[7]Abril!B60+[7]Mayo!B61+[7]Junio!B60+[7]Julio!B61+[7]Agosto!B61+[7]Septiembre!B60+[7]Octubre!B61+[7]Noviembre!B61+[7]Diciembre!B61</f>
        <v>4</v>
      </c>
      <c r="C61" s="178">
        <f>+[7]Enero!C60+[7]Febrero!C60+[7]Marzo!C60+[7]Abril!C60+[7]Mayo!C61+[7]Junio!C60+[7]Julio!C61+[7]Agosto!C61+[7]Septiembre!C60+[7]Octubre!C61+[7]Noviembre!C61+[7]Diciembre!C61</f>
        <v>0</v>
      </c>
      <c r="D61" s="178">
        <f>+[7]Enero!D60+[7]Febrero!D60+[7]Marzo!D60+[7]Abril!D60+[7]Mayo!D61+[7]Junio!D60+[7]Julio!D61+[7]Agosto!D61+[7]Septiembre!D60+[7]Octubre!D61+[7]Noviembre!D61+[7]Diciembre!D61</f>
        <v>5015</v>
      </c>
      <c r="E61" s="178">
        <f>+[7]Enero!E60+[7]Febrero!E60+[7]Marzo!E60+[7]Abril!E60+[7]Mayo!E61+[7]Junio!E60+[7]Julio!E61+[7]Agosto!E61+[7]Septiembre!E60+[7]Octubre!E61+[7]Noviembre!E61+[7]Diciembre!E61</f>
        <v>15</v>
      </c>
      <c r="F61" s="178">
        <f>+[7]Enero!F60+[7]Febrero!F60+[7]Marzo!F60+[7]Abril!F60+[7]Mayo!F61+[7]Junio!F60+[7]Julio!F61+[7]Agosto!F61+[7]Septiembre!F60+[7]Octubre!F61+[7]Noviembre!F61+[7]Diciembre!F61</f>
        <v>204</v>
      </c>
      <c r="G61" s="178">
        <f>+[7]Enero!G60+[7]Febrero!G60+[7]Marzo!G60+[7]Abril!G60+[7]Mayo!G61+[7]Junio!G60+[7]Julio!G61+[7]Agosto!G61+[7]Septiembre!G60+[7]Octubre!G61+[7]Noviembre!G61+[7]Diciembre!G61</f>
        <v>106</v>
      </c>
      <c r="H61" s="178">
        <f>+[7]Enero!H60+[7]Febrero!H60+[7]Marzo!H60+[7]Abril!H60+[7]Mayo!H61+[7]Junio!H60+[7]Julio!H61+[7]Agosto!H61+[7]Septiembre!H60+[7]Octubre!H61+[7]Noviembre!H61+[7]Diciembre!H61</f>
        <v>33262</v>
      </c>
      <c r="I61" s="178">
        <f>+[7]Enero!I60+[7]Febrero!I60+[7]Marzo!I60+[7]Abril!I60+[7]Mayo!I61+[7]Junio!I60+[7]Julio!I61+[7]Agosto!I61+[7]Septiembre!I60+[7]Octubre!I61+[7]Noviembre!I61+[7]Diciembre!I61</f>
        <v>2594</v>
      </c>
      <c r="J61" s="178">
        <f t="shared" si="2"/>
        <v>41200</v>
      </c>
    </row>
    <row r="62" spans="1:10" ht="20.100000000000001" customHeight="1" x14ac:dyDescent="0.25">
      <c r="A62" s="161" t="s">
        <v>138</v>
      </c>
      <c r="B62" s="178">
        <f>+[7]Enero!B61+[7]Febrero!B61+[7]Marzo!B61+[7]Abril!B61+[7]Mayo!B62+[7]Junio!B61+[7]Julio!B62+[7]Agosto!B62+[7]Septiembre!B61+[7]Octubre!B62+[7]Noviembre!B62+[7]Diciembre!B62</f>
        <v>6804</v>
      </c>
      <c r="C62" s="178">
        <f>+[7]Enero!C61+[7]Febrero!C61+[7]Marzo!C61+[7]Abril!C61+[7]Mayo!C62+[7]Junio!C61+[7]Julio!C62+[7]Agosto!C62+[7]Septiembre!C61+[7]Octubre!C62+[7]Noviembre!C62+[7]Diciembre!C62</f>
        <v>2354</v>
      </c>
      <c r="D62" s="178">
        <f>+[7]Enero!D61+[7]Febrero!D61+[7]Marzo!D61+[7]Abril!D61+[7]Mayo!D62+[7]Junio!D61+[7]Julio!D62+[7]Agosto!D62+[7]Septiembre!D61+[7]Octubre!D62+[7]Noviembre!D62+[7]Diciembre!D62</f>
        <v>6977</v>
      </c>
      <c r="E62" s="178">
        <f>+[7]Enero!E61+[7]Febrero!E61+[7]Marzo!E61+[7]Abril!E61+[7]Mayo!E62+[7]Junio!E61+[7]Julio!E62+[7]Agosto!E62+[7]Septiembre!E61+[7]Octubre!E62+[7]Noviembre!E62+[7]Diciembre!E62</f>
        <v>20398</v>
      </c>
      <c r="F62" s="178">
        <f>+[7]Enero!F61+[7]Febrero!F61+[7]Marzo!F61+[7]Abril!F61+[7]Mayo!F62+[7]Junio!F61+[7]Julio!F62+[7]Agosto!F62+[7]Septiembre!F61+[7]Octubre!F62+[7]Noviembre!F62+[7]Diciembre!F62</f>
        <v>19831</v>
      </c>
      <c r="G62" s="178">
        <f>+[7]Enero!G61+[7]Febrero!G61+[7]Marzo!G61+[7]Abril!G61+[7]Mayo!G62+[7]Junio!G61+[7]Julio!G62+[7]Agosto!G62+[7]Septiembre!G61+[7]Octubre!G62+[7]Noviembre!G62+[7]Diciembre!G62</f>
        <v>10152</v>
      </c>
      <c r="H62" s="178">
        <f>+[7]Enero!H61+[7]Febrero!H61+[7]Marzo!H61+[7]Abril!H61+[7]Mayo!H62+[7]Junio!H61+[7]Julio!H62+[7]Agosto!H62+[7]Septiembre!H61+[7]Octubre!H62+[7]Noviembre!H62+[7]Diciembre!H62</f>
        <v>227490</v>
      </c>
      <c r="I62" s="178">
        <f>+[7]Enero!I61+[7]Febrero!I61+[7]Marzo!I61+[7]Abril!I61+[7]Mayo!I62+[7]Junio!I61+[7]Julio!I62+[7]Agosto!I62+[7]Septiembre!I61+[7]Octubre!I62+[7]Noviembre!I62+[7]Diciembre!I62</f>
        <v>41537</v>
      </c>
      <c r="J62" s="178">
        <f t="shared" si="2"/>
        <v>335543</v>
      </c>
    </row>
    <row r="63" spans="1:10" ht="20.100000000000001" customHeight="1" x14ac:dyDescent="0.25">
      <c r="A63" s="161" t="s">
        <v>139</v>
      </c>
      <c r="B63" s="178">
        <f>+[7]Enero!B62+[7]Febrero!B62+[7]Marzo!B62+[7]Abril!B62+[7]Mayo!B63+[7]Junio!B62+[7]Julio!B63+[7]Agosto!B63+[7]Septiembre!B62+[7]Octubre!B63+[7]Noviembre!B63+[7]Diciembre!B63</f>
        <v>1020</v>
      </c>
      <c r="C63" s="178">
        <f>+[7]Enero!C62+[7]Febrero!C62+[7]Marzo!C62+[7]Abril!C62+[7]Mayo!C63+[7]Junio!C62+[7]Julio!C63+[7]Agosto!C63+[7]Septiembre!C62+[7]Octubre!C63+[7]Noviembre!C63+[7]Diciembre!C63</f>
        <v>1863</v>
      </c>
      <c r="D63" s="178">
        <f>+[7]Enero!D62+[7]Febrero!D62+[7]Marzo!D62+[7]Abril!D62+[7]Mayo!D63+[7]Junio!D62+[7]Julio!D63+[7]Agosto!D63+[7]Septiembre!D62+[7]Octubre!D63+[7]Noviembre!D63+[7]Diciembre!D63</f>
        <v>2399</v>
      </c>
      <c r="E63" s="178">
        <f>+[7]Enero!E62+[7]Febrero!E62+[7]Marzo!E62+[7]Abril!E62+[7]Mayo!E63+[7]Junio!E62+[7]Julio!E63+[7]Agosto!E63+[7]Septiembre!E62+[7]Octubre!E63+[7]Noviembre!E63+[7]Diciembre!E63</f>
        <v>550</v>
      </c>
      <c r="F63" s="178">
        <f>+[7]Enero!F62+[7]Febrero!F62+[7]Marzo!F62+[7]Abril!F62+[7]Mayo!F63+[7]Junio!F62+[7]Julio!F63+[7]Agosto!F63+[7]Septiembre!F62+[7]Octubre!F63+[7]Noviembre!F63+[7]Diciembre!F63</f>
        <v>3101</v>
      </c>
      <c r="G63" s="178">
        <f>+[7]Enero!G62+[7]Febrero!G62+[7]Marzo!G62+[7]Abril!G62+[7]Mayo!G63+[7]Junio!G62+[7]Julio!G63+[7]Agosto!G63+[7]Septiembre!G62+[7]Octubre!G63+[7]Noviembre!G63+[7]Diciembre!G63</f>
        <v>66110</v>
      </c>
      <c r="H63" s="178">
        <f>+[7]Enero!H62+[7]Febrero!H62+[7]Marzo!H62+[7]Abril!H62+[7]Mayo!H63+[7]Junio!H62+[7]Julio!H63+[7]Agosto!H63+[7]Septiembre!H62+[7]Octubre!H63+[7]Noviembre!H63+[7]Diciembre!H63</f>
        <v>105232</v>
      </c>
      <c r="I63" s="178">
        <f>+[7]Enero!I62+[7]Febrero!I62+[7]Marzo!I62+[7]Abril!I62+[7]Mayo!I63+[7]Junio!I62+[7]Julio!I63+[7]Agosto!I63+[7]Septiembre!I62+[7]Octubre!I63+[7]Noviembre!I63+[7]Diciembre!I63</f>
        <v>13517</v>
      </c>
      <c r="J63" s="178">
        <f t="shared" si="2"/>
        <v>193792</v>
      </c>
    </row>
    <row r="64" spans="1:10" ht="20.100000000000001" customHeight="1" x14ac:dyDescent="0.25">
      <c r="A64" s="161" t="s">
        <v>140</v>
      </c>
      <c r="B64" s="178">
        <f>+[7]Enero!B63+[7]Febrero!B63+[7]Marzo!B63+[7]Abril!B63+[7]Mayo!B64+[7]Junio!B63+[7]Julio!B64+[7]Agosto!B64+[7]Septiembre!B63+[7]Octubre!B64+[7]Noviembre!B64+[7]Diciembre!B64</f>
        <v>786</v>
      </c>
      <c r="C64" s="178">
        <f>+[7]Enero!C63+[7]Febrero!C63+[7]Marzo!C63+[7]Abril!C63+[7]Mayo!C64+[7]Junio!C63+[7]Julio!C64+[7]Agosto!C64+[7]Septiembre!C63+[7]Octubre!C64+[7]Noviembre!C64+[7]Diciembre!C64</f>
        <v>0</v>
      </c>
      <c r="D64" s="178">
        <f>+[7]Enero!D63+[7]Febrero!D63+[7]Marzo!D63+[7]Abril!D63+[7]Mayo!D64+[7]Junio!D63+[7]Julio!D64+[7]Agosto!D64+[7]Septiembre!D63+[7]Octubre!D64+[7]Noviembre!D64+[7]Diciembre!D64</f>
        <v>0</v>
      </c>
      <c r="E64" s="178">
        <f>+[7]Enero!E63+[7]Febrero!E63+[7]Marzo!E63+[7]Abril!E63+[7]Mayo!E64+[7]Junio!E63+[7]Julio!E64+[7]Agosto!E64+[7]Septiembre!E63+[7]Octubre!E64+[7]Noviembre!E64+[7]Diciembre!E64</f>
        <v>0</v>
      </c>
      <c r="F64" s="178">
        <f>+[7]Enero!F63+[7]Febrero!F63+[7]Marzo!F63+[7]Abril!F63+[7]Mayo!F64+[7]Junio!F63+[7]Julio!F64+[7]Agosto!F64+[7]Septiembre!F63+[7]Octubre!F64+[7]Noviembre!F64+[7]Diciembre!F64</f>
        <v>715</v>
      </c>
      <c r="G64" s="178">
        <f>+[7]Enero!G63+[7]Febrero!G63+[7]Marzo!G63+[7]Abril!G63+[7]Mayo!G64+[7]Junio!G63+[7]Julio!G64+[7]Agosto!G64+[7]Septiembre!G63+[7]Octubre!G64+[7]Noviembre!G64+[7]Diciembre!G64</f>
        <v>3509</v>
      </c>
      <c r="H64" s="178">
        <f>+[7]Enero!H63+[7]Febrero!H63+[7]Marzo!H63+[7]Abril!H63+[7]Mayo!H64+[7]Junio!H63+[7]Julio!H64+[7]Agosto!H64+[7]Septiembre!H63+[7]Octubre!H64+[7]Noviembre!H64+[7]Diciembre!H64</f>
        <v>1332</v>
      </c>
      <c r="I64" s="178">
        <f>+[7]Enero!I63+[7]Febrero!I63+[7]Marzo!I63+[7]Abril!I63+[7]Mayo!I64+[7]Junio!I63+[7]Julio!I64+[7]Agosto!I64+[7]Septiembre!I63+[7]Octubre!I64+[7]Noviembre!I64+[7]Diciembre!I64</f>
        <v>0</v>
      </c>
      <c r="J64" s="178">
        <f t="shared" si="2"/>
        <v>6342</v>
      </c>
    </row>
    <row r="65" spans="1:10" ht="20.100000000000001" customHeight="1" x14ac:dyDescent="0.25">
      <c r="A65" s="161" t="s">
        <v>141</v>
      </c>
      <c r="B65" s="178">
        <f>+[7]Enero!B64+[7]Febrero!B64+[7]Marzo!B64+[7]Abril!B64+[7]Mayo!B65+[7]Junio!B64+[7]Julio!B65+[7]Agosto!B65+[7]Septiembre!B64+[7]Octubre!B65+[7]Noviembre!B65+[7]Diciembre!B65</f>
        <v>12711</v>
      </c>
      <c r="C65" s="178">
        <f>+[7]Enero!C64+[7]Febrero!C64+[7]Marzo!C64+[7]Abril!C64+[7]Mayo!C65+[7]Junio!C64+[7]Julio!C65+[7]Agosto!C65+[7]Septiembre!C64+[7]Octubre!C65+[7]Noviembre!C65+[7]Diciembre!C65</f>
        <v>6710</v>
      </c>
      <c r="D65" s="178">
        <f>+[7]Enero!D64+[7]Febrero!D64+[7]Marzo!D64+[7]Abril!D64+[7]Mayo!D65+[7]Junio!D64+[7]Julio!D65+[7]Agosto!D65+[7]Septiembre!D64+[7]Octubre!D65+[7]Noviembre!D65+[7]Diciembre!D65</f>
        <v>17701</v>
      </c>
      <c r="E65" s="178">
        <f>+[7]Enero!E64+[7]Febrero!E64+[7]Marzo!E64+[7]Abril!E64+[7]Mayo!E65+[7]Junio!E64+[7]Julio!E65+[7]Agosto!E65+[7]Septiembre!E64+[7]Octubre!E65+[7]Noviembre!E65+[7]Diciembre!E65</f>
        <v>1223</v>
      </c>
      <c r="F65" s="178">
        <f>+[7]Enero!F64+[7]Febrero!F64+[7]Marzo!F64+[7]Abril!F64+[7]Mayo!F65+[7]Junio!F64+[7]Julio!F65+[7]Agosto!F65+[7]Septiembre!F64+[7]Octubre!F65+[7]Noviembre!F65+[7]Diciembre!F65</f>
        <v>31218</v>
      </c>
      <c r="G65" s="178">
        <f>+[7]Enero!G64+[7]Febrero!G64+[7]Marzo!G64+[7]Abril!G64+[7]Mayo!G65+[7]Junio!G64+[7]Julio!G65+[7]Agosto!G65+[7]Septiembre!G64+[7]Octubre!G65+[7]Noviembre!G65+[7]Diciembre!G65</f>
        <v>90180</v>
      </c>
      <c r="H65" s="178">
        <f>+[7]Enero!H64+[7]Febrero!H64+[7]Marzo!H64+[7]Abril!H64+[7]Mayo!H65+[7]Junio!H64+[7]Julio!H65+[7]Agosto!H65+[7]Septiembre!H64+[7]Octubre!H65+[7]Noviembre!H65+[7]Diciembre!H65</f>
        <v>153817</v>
      </c>
      <c r="I65" s="178">
        <f>+[7]Enero!I64+[7]Febrero!I64+[7]Marzo!I64+[7]Abril!I64+[7]Mayo!I65+[7]Junio!I64+[7]Julio!I65+[7]Agosto!I65+[7]Septiembre!I64+[7]Octubre!I65+[7]Noviembre!I65+[7]Diciembre!I65</f>
        <v>11514</v>
      </c>
      <c r="J65" s="178">
        <f t="shared" si="2"/>
        <v>325074</v>
      </c>
    </row>
    <row r="66" spans="1:10" ht="20.100000000000001" customHeight="1" x14ac:dyDescent="0.25">
      <c r="A66" s="161" t="s">
        <v>142</v>
      </c>
      <c r="B66" s="178">
        <f>+[7]Enero!B65+[7]Febrero!B65+[7]Marzo!B65+[7]Abril!B65+[7]Mayo!B66+[7]Junio!B65+[7]Julio!B66+[7]Agosto!B66+[7]Septiembre!B65+[7]Octubre!B66+[7]Noviembre!B66+[7]Diciembre!B66</f>
        <v>6543</v>
      </c>
      <c r="C66" s="178">
        <f>+[7]Enero!C65+[7]Febrero!C65+[7]Marzo!C65+[7]Abril!C65+[7]Mayo!C66+[7]Junio!C65+[7]Julio!C66+[7]Agosto!C66+[7]Septiembre!C65+[7]Octubre!C66+[7]Noviembre!C66+[7]Diciembre!C66</f>
        <v>12690</v>
      </c>
      <c r="D66" s="178">
        <f>+[7]Enero!D65+[7]Febrero!D65+[7]Marzo!D65+[7]Abril!D65+[7]Mayo!D66+[7]Junio!D65+[7]Julio!D66+[7]Agosto!D66+[7]Septiembre!D65+[7]Octubre!D66+[7]Noviembre!D66+[7]Diciembre!D66</f>
        <v>1151</v>
      </c>
      <c r="E66" s="178">
        <f>+[7]Enero!E65+[7]Febrero!E65+[7]Marzo!E65+[7]Abril!E65+[7]Mayo!E66+[7]Junio!E65+[7]Julio!E66+[7]Agosto!E66+[7]Septiembre!E65+[7]Octubre!E66+[7]Noviembre!E66+[7]Diciembre!E66</f>
        <v>22424</v>
      </c>
      <c r="F66" s="178">
        <f>+[7]Enero!F65+[7]Febrero!F65+[7]Marzo!F65+[7]Abril!F65+[7]Mayo!F66+[7]Junio!F65+[7]Julio!F66+[7]Agosto!F66+[7]Septiembre!F65+[7]Octubre!F66+[7]Noviembre!F66+[7]Diciembre!F66</f>
        <v>9927</v>
      </c>
      <c r="G66" s="178">
        <f>+[7]Enero!G65+[7]Febrero!G65+[7]Marzo!G65+[7]Abril!G65+[7]Mayo!G66+[7]Junio!G65+[7]Julio!G66+[7]Agosto!G66+[7]Septiembre!G65+[7]Octubre!G66+[7]Noviembre!G66+[7]Diciembre!G66</f>
        <v>2167</v>
      </c>
      <c r="H66" s="178">
        <f>+[7]Enero!H65+[7]Febrero!H65+[7]Marzo!H65+[7]Abril!H65+[7]Mayo!H66+[7]Junio!H65+[7]Julio!H66+[7]Agosto!H66+[7]Septiembre!H65+[7]Octubre!H66+[7]Noviembre!H66+[7]Diciembre!H66</f>
        <v>16270</v>
      </c>
      <c r="I66" s="178">
        <f>+[7]Enero!I65+[7]Febrero!I65+[7]Marzo!I65+[7]Abril!I65+[7]Mayo!I66+[7]Junio!I65+[7]Julio!I66+[7]Agosto!I66+[7]Septiembre!I65+[7]Octubre!I66+[7]Noviembre!I66+[7]Diciembre!I66</f>
        <v>5291</v>
      </c>
      <c r="J66" s="178">
        <f t="shared" si="2"/>
        <v>76463</v>
      </c>
    </row>
    <row r="67" spans="1:10" ht="20.100000000000001" customHeight="1" x14ac:dyDescent="0.25">
      <c r="A67" s="161" t="s">
        <v>143</v>
      </c>
      <c r="B67" s="178">
        <f>+[7]Enero!B66+[7]Febrero!B66+[7]Marzo!B66+[7]Abril!B66+[7]Mayo!B67+[7]Junio!B66+[7]Julio!B67+[7]Agosto!B67+[7]Septiembre!B66+[7]Octubre!B67+[7]Noviembre!B67+[7]Diciembre!B67</f>
        <v>285</v>
      </c>
      <c r="C67" s="178">
        <f>+[7]Enero!C66+[7]Febrero!C66+[7]Marzo!C66+[7]Abril!C66+[7]Mayo!C67+[7]Junio!C66+[7]Julio!C67+[7]Agosto!C67+[7]Septiembre!C66+[7]Octubre!C67+[7]Noviembre!C67+[7]Diciembre!C67</f>
        <v>15043</v>
      </c>
      <c r="D67" s="178">
        <f>+[7]Enero!D66+[7]Febrero!D66+[7]Marzo!D66+[7]Abril!D66+[7]Mayo!D67+[7]Junio!D66+[7]Julio!D67+[7]Agosto!D67+[7]Septiembre!D66+[7]Octubre!D67+[7]Noviembre!D67+[7]Diciembre!D67</f>
        <v>129</v>
      </c>
      <c r="E67" s="178">
        <f>+[7]Enero!E66+[7]Febrero!E66+[7]Marzo!E66+[7]Abril!E66+[7]Mayo!E67+[7]Junio!E66+[7]Julio!E67+[7]Agosto!E67+[7]Septiembre!E66+[7]Octubre!E67+[7]Noviembre!E67+[7]Diciembre!E67</f>
        <v>814</v>
      </c>
      <c r="F67" s="178">
        <f>+[7]Enero!F66+[7]Febrero!F66+[7]Marzo!F66+[7]Abril!F66+[7]Mayo!F67+[7]Junio!F66+[7]Julio!F67+[7]Agosto!F67+[7]Septiembre!F66+[7]Octubre!F67+[7]Noviembre!F67+[7]Diciembre!F67</f>
        <v>24246</v>
      </c>
      <c r="G67" s="178">
        <f>+[7]Enero!G66+[7]Febrero!G66+[7]Marzo!G66+[7]Abril!G66+[7]Mayo!G67+[7]Junio!G66+[7]Julio!G67+[7]Agosto!G67+[7]Septiembre!G66+[7]Octubre!G67+[7]Noviembre!G67+[7]Diciembre!G67</f>
        <v>8876</v>
      </c>
      <c r="H67" s="178">
        <f>+[7]Enero!H66+[7]Febrero!H66+[7]Marzo!H66+[7]Abril!H66+[7]Mayo!H67+[7]Junio!H66+[7]Julio!H67+[7]Agosto!H67+[7]Septiembre!H66+[7]Octubre!H67+[7]Noviembre!H67+[7]Diciembre!H67</f>
        <v>300</v>
      </c>
      <c r="I67" s="178">
        <f>+[7]Enero!I66+[7]Febrero!I66+[7]Marzo!I66+[7]Abril!I66+[7]Mayo!I67+[7]Junio!I66+[7]Julio!I67+[7]Agosto!I67+[7]Septiembre!I66+[7]Octubre!I67+[7]Noviembre!I67+[7]Diciembre!I67</f>
        <v>20535</v>
      </c>
      <c r="J67" s="178">
        <f t="shared" si="2"/>
        <v>70228</v>
      </c>
    </row>
    <row r="68" spans="1:10" ht="20.100000000000001" customHeight="1" x14ac:dyDescent="0.25">
      <c r="A68" s="161" t="s">
        <v>144</v>
      </c>
      <c r="B68" s="178">
        <f>+[7]Enero!B67+[7]Febrero!B67+[7]Marzo!B67+[7]Abril!B67+[7]Mayo!B68+[7]Junio!B67+[7]Julio!B68+[7]Agosto!B68+[7]Septiembre!B67+[7]Octubre!B68+[7]Noviembre!B68+[7]Diciembre!B68</f>
        <v>0</v>
      </c>
      <c r="C68" s="178">
        <f>+[7]Enero!C67+[7]Febrero!C67+[7]Marzo!C67+[7]Abril!C67+[7]Mayo!C68+[7]Junio!C67+[7]Julio!C68+[7]Agosto!C68+[7]Septiembre!C67+[7]Octubre!C68+[7]Noviembre!C68+[7]Diciembre!C68</f>
        <v>0</v>
      </c>
      <c r="D68" s="178">
        <f>+[7]Enero!D67+[7]Febrero!D67+[7]Marzo!D67+[7]Abril!D67+[7]Mayo!D68+[7]Junio!D67+[7]Julio!D68+[7]Agosto!D68+[7]Septiembre!D67+[7]Octubre!D68+[7]Noviembre!D68+[7]Diciembre!D68</f>
        <v>504</v>
      </c>
      <c r="E68" s="178">
        <f>+[7]Enero!E67+[7]Febrero!E67+[7]Marzo!E67+[7]Abril!E67+[7]Mayo!E68+[7]Junio!E67+[7]Julio!E68+[7]Agosto!E68+[7]Septiembre!E67+[7]Octubre!E68+[7]Noviembre!E68+[7]Diciembre!E68</f>
        <v>23291</v>
      </c>
      <c r="F68" s="178">
        <f>+[7]Enero!F67+[7]Febrero!F67+[7]Marzo!F67+[7]Abril!F67+[7]Mayo!F68+[7]Junio!F67+[7]Julio!F68+[7]Agosto!F68+[7]Septiembre!F67+[7]Octubre!F68+[7]Noviembre!F68+[7]Diciembre!F68</f>
        <v>4565</v>
      </c>
      <c r="G68" s="178">
        <f>+[7]Enero!G67+[7]Febrero!G67+[7]Marzo!G67+[7]Abril!G67+[7]Mayo!G68+[7]Junio!G67+[7]Julio!G68+[7]Agosto!G68+[7]Septiembre!G67+[7]Octubre!G68+[7]Noviembre!G68+[7]Diciembre!G68</f>
        <v>902</v>
      </c>
      <c r="H68" s="178">
        <f>+[7]Enero!H67+[7]Febrero!H67+[7]Marzo!H67+[7]Abril!H67+[7]Mayo!H68+[7]Junio!H67+[7]Julio!H68+[7]Agosto!H68+[7]Septiembre!H67+[7]Octubre!H68+[7]Noviembre!H68+[7]Diciembre!H68</f>
        <v>1454</v>
      </c>
      <c r="I68" s="178">
        <f>+[7]Enero!I67+[7]Febrero!I67+[7]Marzo!I67+[7]Abril!I67+[7]Mayo!I68+[7]Junio!I67+[7]Julio!I68+[7]Agosto!I68+[7]Septiembre!I67+[7]Octubre!I68+[7]Noviembre!I68+[7]Diciembre!I68</f>
        <v>0</v>
      </c>
      <c r="J68" s="178">
        <f t="shared" si="2"/>
        <v>30716</v>
      </c>
    </row>
    <row r="69" spans="1:10" ht="20.100000000000001" customHeight="1" x14ac:dyDescent="0.25">
      <c r="A69" s="161" t="s">
        <v>145</v>
      </c>
      <c r="B69" s="178">
        <f>+[7]Enero!B68+[7]Febrero!B68+[7]Marzo!B68+[7]Abril!B68+[7]Mayo!B69+[7]Junio!B68+[7]Julio!B69+[7]Agosto!B69+[7]Septiembre!B68+[7]Octubre!B69+[7]Noviembre!B69+[7]Diciembre!B69</f>
        <v>5542</v>
      </c>
      <c r="C69" s="178">
        <f>+[7]Enero!C68+[7]Febrero!C68+[7]Marzo!C68+[7]Abril!C68+[7]Mayo!C69+[7]Junio!C68+[7]Julio!C69+[7]Agosto!C69+[7]Septiembre!C68+[7]Octubre!C69+[7]Noviembre!C69+[7]Diciembre!C69</f>
        <v>15016</v>
      </c>
      <c r="D69" s="178">
        <f>+[7]Enero!D68+[7]Febrero!D68+[7]Marzo!D68+[7]Abril!D68+[7]Mayo!D69+[7]Junio!D68+[7]Julio!D69+[7]Agosto!D69+[7]Septiembre!D68+[7]Octubre!D69+[7]Noviembre!D69+[7]Diciembre!D69</f>
        <v>865</v>
      </c>
      <c r="E69" s="178">
        <f>+[7]Enero!E68+[7]Febrero!E68+[7]Marzo!E68+[7]Abril!E68+[7]Mayo!E69+[7]Junio!E68+[7]Julio!E69+[7]Agosto!E69+[7]Septiembre!E68+[7]Octubre!E69+[7]Noviembre!E69+[7]Diciembre!E69</f>
        <v>3824</v>
      </c>
      <c r="F69" s="178">
        <f>+[7]Enero!F68+[7]Febrero!F68+[7]Marzo!F68+[7]Abril!F68+[7]Mayo!F69+[7]Junio!F68+[7]Julio!F69+[7]Agosto!F69+[7]Septiembre!F68+[7]Octubre!F69+[7]Noviembre!F69+[7]Diciembre!F69</f>
        <v>33412</v>
      </c>
      <c r="G69" s="178">
        <f>+[7]Enero!G68+[7]Febrero!G68+[7]Marzo!G68+[7]Abril!G68+[7]Mayo!G69+[7]Junio!G68+[7]Julio!G69+[7]Agosto!G69+[7]Septiembre!G68+[7]Octubre!G69+[7]Noviembre!G69+[7]Diciembre!G69</f>
        <v>7992</v>
      </c>
      <c r="H69" s="178">
        <f>+[7]Enero!H68+[7]Febrero!H68+[7]Marzo!H68+[7]Abril!H68+[7]Mayo!H69+[7]Junio!H68+[7]Julio!H69+[7]Agosto!H69+[7]Septiembre!H68+[7]Octubre!H69+[7]Noviembre!H69+[7]Diciembre!H69</f>
        <v>540</v>
      </c>
      <c r="I69" s="178">
        <f>+[7]Enero!I68+[7]Febrero!I68+[7]Marzo!I68+[7]Abril!I68+[7]Mayo!I69+[7]Junio!I68+[7]Julio!I69+[7]Agosto!I69+[7]Septiembre!I68+[7]Octubre!I69+[7]Noviembre!I69+[7]Diciembre!I69</f>
        <v>8167</v>
      </c>
      <c r="J69" s="178">
        <f t="shared" si="2"/>
        <v>75358</v>
      </c>
    </row>
    <row r="70" spans="1:10" ht="20.100000000000001" customHeight="1" x14ac:dyDescent="0.25">
      <c r="A70" s="161" t="s">
        <v>146</v>
      </c>
      <c r="B70" s="178">
        <f>+[7]Enero!B69+[7]Febrero!B69+[7]Marzo!B69+[7]Abril!B69+[7]Mayo!B70+[7]Junio!B69+[7]Julio!B70+[7]Agosto!B70+[7]Septiembre!B69+[7]Octubre!B70+[7]Noviembre!B70+[7]Diciembre!B70</f>
        <v>49635</v>
      </c>
      <c r="C70" s="178">
        <f>+[7]Enero!C69+[7]Febrero!C69+[7]Marzo!C69+[7]Abril!C69+[7]Mayo!C70+[7]Junio!C69+[7]Julio!C70+[7]Agosto!C70+[7]Septiembre!C69+[7]Octubre!C70+[7]Noviembre!C70+[7]Diciembre!C70</f>
        <v>20127</v>
      </c>
      <c r="D70" s="178">
        <f>+[7]Enero!D69+[7]Febrero!D69+[7]Marzo!D69+[7]Abril!D69+[7]Mayo!D70+[7]Junio!D69+[7]Julio!D70+[7]Agosto!D70+[7]Septiembre!D69+[7]Octubre!D70+[7]Noviembre!D70+[7]Diciembre!D70</f>
        <v>37084</v>
      </c>
      <c r="E70" s="178">
        <f>+[7]Enero!E69+[7]Febrero!E69+[7]Marzo!E69+[7]Abril!E69+[7]Mayo!E70+[7]Junio!E69+[7]Julio!E70+[7]Agosto!E70+[7]Septiembre!E69+[7]Octubre!E70+[7]Noviembre!E70+[7]Diciembre!E70</f>
        <v>68318</v>
      </c>
      <c r="F70" s="178">
        <f>+[7]Enero!F69+[7]Febrero!F69+[7]Marzo!F69+[7]Abril!F69+[7]Mayo!F70+[7]Junio!F69+[7]Julio!F70+[7]Agosto!F70+[7]Septiembre!F69+[7]Octubre!F70+[7]Noviembre!F70+[7]Diciembre!F70</f>
        <v>36989</v>
      </c>
      <c r="G70" s="178">
        <f>+[7]Enero!G69+[7]Febrero!G69+[7]Marzo!G69+[7]Abril!G69+[7]Mayo!G70+[7]Junio!G69+[7]Julio!G70+[7]Agosto!G70+[7]Septiembre!G69+[7]Octubre!G70+[7]Noviembre!G70+[7]Diciembre!G70</f>
        <v>9270</v>
      </c>
      <c r="H70" s="178">
        <f>+[7]Enero!H69+[7]Febrero!H69+[7]Marzo!H69+[7]Abril!H69+[7]Mayo!H70+[7]Junio!H69+[7]Julio!H70+[7]Agosto!H70+[7]Septiembre!H69+[7]Octubre!H70+[7]Noviembre!H70+[7]Diciembre!H70</f>
        <v>27947</v>
      </c>
      <c r="I70" s="178">
        <f>+[7]Enero!I69+[7]Febrero!I69+[7]Marzo!I69+[7]Abril!I69+[7]Mayo!I70+[7]Junio!I69+[7]Julio!I70+[7]Agosto!I70+[7]Septiembre!I69+[7]Octubre!I70+[7]Noviembre!I70+[7]Diciembre!I70</f>
        <v>20838</v>
      </c>
      <c r="J70" s="178">
        <f t="shared" si="2"/>
        <v>270208</v>
      </c>
    </row>
    <row r="71" spans="1:10" ht="20.100000000000001" customHeight="1" x14ac:dyDescent="0.25">
      <c r="A71" s="161" t="s">
        <v>147</v>
      </c>
      <c r="B71" s="178">
        <f>+[7]Enero!B70+[7]Febrero!B70+[7]Marzo!B70+[7]Abril!B70+[7]Mayo!B71+[7]Junio!B70+[7]Julio!B71+[7]Agosto!B71+[7]Septiembre!B70+[7]Octubre!B71+[7]Noviembre!B71+[7]Diciembre!B71</f>
        <v>13352</v>
      </c>
      <c r="C71" s="178">
        <f>+[7]Enero!C70+[7]Febrero!C70+[7]Marzo!C70+[7]Abril!C70+[7]Mayo!C71+[7]Junio!C70+[7]Julio!C71+[7]Agosto!C71+[7]Septiembre!C70+[7]Octubre!C71+[7]Noviembre!C71+[7]Diciembre!C71</f>
        <v>4131</v>
      </c>
      <c r="D71" s="178">
        <f>+[7]Enero!D70+[7]Febrero!D70+[7]Marzo!D70+[7]Abril!D70+[7]Mayo!D71+[7]Junio!D70+[7]Julio!D71+[7]Agosto!D71+[7]Septiembre!D70+[7]Octubre!D71+[7]Noviembre!D71+[7]Diciembre!D71</f>
        <v>52301</v>
      </c>
      <c r="E71" s="178">
        <f>+[7]Enero!E70+[7]Febrero!E70+[7]Marzo!E70+[7]Abril!E70+[7]Mayo!E71+[7]Junio!E70+[7]Julio!E71+[7]Agosto!E71+[7]Septiembre!E70+[7]Octubre!E71+[7]Noviembre!E71+[7]Diciembre!E71</f>
        <v>11561</v>
      </c>
      <c r="F71" s="178">
        <f>+[7]Enero!F70+[7]Febrero!F70+[7]Marzo!F70+[7]Abril!F70+[7]Mayo!F71+[7]Junio!F70+[7]Julio!F71+[7]Agosto!F71+[7]Septiembre!F70+[7]Octubre!F71+[7]Noviembre!F71+[7]Diciembre!F71</f>
        <v>10480</v>
      </c>
      <c r="G71" s="178">
        <f>+[7]Enero!G70+[7]Febrero!G70+[7]Marzo!G70+[7]Abril!G70+[7]Mayo!G71+[7]Junio!G70+[7]Julio!G71+[7]Agosto!G71+[7]Septiembre!G70+[7]Octubre!G71+[7]Noviembre!G71+[7]Diciembre!G71</f>
        <v>9926</v>
      </c>
      <c r="H71" s="178">
        <f>+[7]Enero!H70+[7]Febrero!H70+[7]Marzo!H70+[7]Abril!H70+[7]Mayo!H71+[7]Junio!H70+[7]Julio!H71+[7]Agosto!H71+[7]Septiembre!H70+[7]Octubre!H71+[7]Noviembre!H71+[7]Diciembre!H71</f>
        <v>10025</v>
      </c>
      <c r="I71" s="178">
        <f>+[7]Enero!I70+[7]Febrero!I70+[7]Marzo!I70+[7]Abril!I70+[7]Mayo!I71+[7]Junio!I70+[7]Julio!I71+[7]Agosto!I71+[7]Septiembre!I70+[7]Octubre!I71+[7]Noviembre!I71+[7]Diciembre!I71</f>
        <v>14091</v>
      </c>
      <c r="J71" s="178">
        <f t="shared" si="2"/>
        <v>125867</v>
      </c>
    </row>
    <row r="72" spans="1:10" ht="20.100000000000001" customHeight="1" x14ac:dyDescent="0.25">
      <c r="A72" s="161" t="s">
        <v>148</v>
      </c>
      <c r="B72" s="178">
        <f>+[7]Enero!B71+[7]Febrero!B71+[7]Marzo!B71+[7]Abril!B71+[7]Mayo!B72+[7]Junio!B71+[7]Julio!B72+[7]Agosto!B72+[7]Septiembre!B71+[7]Octubre!B72+[7]Noviembre!B72+[7]Diciembre!B72</f>
        <v>4</v>
      </c>
      <c r="C72" s="178">
        <f>+[7]Enero!C71+[7]Febrero!C71+[7]Marzo!C71+[7]Abril!C71+[7]Mayo!C72+[7]Junio!C71+[7]Julio!C72+[7]Agosto!C72+[7]Septiembre!C71+[7]Octubre!C72+[7]Noviembre!C72+[7]Diciembre!C72</f>
        <v>0</v>
      </c>
      <c r="D72" s="178">
        <f>+[7]Enero!D71+[7]Febrero!D71+[7]Marzo!D71+[7]Abril!D71+[7]Mayo!D72+[7]Junio!D71+[7]Julio!D72+[7]Agosto!D72+[7]Septiembre!D71+[7]Octubre!D72+[7]Noviembre!D72+[7]Diciembre!D72</f>
        <v>0</v>
      </c>
      <c r="E72" s="178">
        <f>+[7]Enero!E71+[7]Febrero!E71+[7]Marzo!E71+[7]Abril!E71+[7]Mayo!E72+[7]Junio!E71+[7]Julio!E72+[7]Agosto!E72+[7]Septiembre!E71+[7]Octubre!E72+[7]Noviembre!E72+[7]Diciembre!E72</f>
        <v>7988</v>
      </c>
      <c r="F72" s="178">
        <f>+[7]Enero!F71+[7]Febrero!F71+[7]Marzo!F71+[7]Abril!F71+[7]Mayo!F72+[7]Junio!F71+[7]Julio!F72+[7]Agosto!F72+[7]Septiembre!F71+[7]Octubre!F72+[7]Noviembre!F72+[7]Diciembre!F72</f>
        <v>0</v>
      </c>
      <c r="G72" s="178">
        <f>+[7]Enero!G71+[7]Febrero!G71+[7]Marzo!G71+[7]Abril!G71+[7]Mayo!G72+[7]Junio!G71+[7]Julio!G72+[7]Agosto!G72+[7]Septiembre!G71+[7]Octubre!G72+[7]Noviembre!G72+[7]Diciembre!G72</f>
        <v>22</v>
      </c>
      <c r="H72" s="178">
        <f>+[7]Enero!H71+[7]Febrero!H71+[7]Marzo!H71+[7]Abril!H71+[7]Mayo!H72+[7]Junio!H71+[7]Julio!H72+[7]Agosto!H72+[7]Septiembre!H71+[7]Octubre!H72+[7]Noviembre!H72+[7]Diciembre!H72</f>
        <v>76</v>
      </c>
      <c r="I72" s="178">
        <f>+[7]Enero!I71+[7]Febrero!I71+[7]Marzo!I71+[7]Abril!I71+[7]Mayo!I72+[7]Junio!I71+[7]Julio!I72+[7]Agosto!I72+[7]Septiembre!I71+[7]Octubre!I72+[7]Noviembre!I72+[7]Diciembre!I72</f>
        <v>0</v>
      </c>
      <c r="J72" s="178">
        <f t="shared" si="2"/>
        <v>8090</v>
      </c>
    </row>
    <row r="73" spans="1:10" ht="20.100000000000001" customHeight="1" x14ac:dyDescent="0.25">
      <c r="A73" s="161" t="s">
        <v>149</v>
      </c>
      <c r="B73" s="178">
        <f>+[7]Enero!B72+[7]Febrero!B72+[7]Marzo!B72+[7]Abril!B72+[7]Mayo!B73+[7]Junio!B72+[7]Julio!B73+[7]Agosto!B73+[7]Septiembre!B72+[7]Octubre!B73+[7]Noviembre!B73+[7]Diciembre!B73</f>
        <v>19888</v>
      </c>
      <c r="C73" s="178">
        <f>+[7]Enero!C72+[7]Febrero!C72+[7]Marzo!C72+[7]Abril!C72+[7]Mayo!C73+[7]Junio!C72+[7]Julio!C73+[7]Agosto!C73+[7]Septiembre!C72+[7]Octubre!C73+[7]Noviembre!C73+[7]Diciembre!C73</f>
        <v>25400</v>
      </c>
      <c r="D73" s="178">
        <f>+[7]Enero!D72+[7]Febrero!D72+[7]Marzo!D72+[7]Abril!D72+[7]Mayo!D73+[7]Junio!D72+[7]Julio!D73+[7]Agosto!D73+[7]Septiembre!D72+[7]Octubre!D73+[7]Noviembre!D73+[7]Diciembre!D73</f>
        <v>6771</v>
      </c>
      <c r="E73" s="178">
        <f>+[7]Enero!E72+[7]Febrero!E72+[7]Marzo!E72+[7]Abril!E72+[7]Mayo!E73+[7]Junio!E72+[7]Julio!E73+[7]Agosto!E73+[7]Septiembre!E72+[7]Octubre!E73+[7]Noviembre!E73+[7]Diciembre!E73</f>
        <v>6836</v>
      </c>
      <c r="F73" s="178">
        <f>+[7]Enero!F72+[7]Febrero!F72+[7]Marzo!F72+[7]Abril!F72+[7]Mayo!F73+[7]Junio!F72+[7]Julio!F73+[7]Agosto!F73+[7]Septiembre!F72+[7]Octubre!F73+[7]Noviembre!F73+[7]Diciembre!F73</f>
        <v>20493</v>
      </c>
      <c r="G73" s="178">
        <f>+[7]Enero!G72+[7]Febrero!G72+[7]Marzo!G72+[7]Abril!G72+[7]Mayo!G73+[7]Junio!G72+[7]Julio!G73+[7]Agosto!G73+[7]Septiembre!G72+[7]Octubre!G73+[7]Noviembre!G73+[7]Diciembre!G73</f>
        <v>14375</v>
      </c>
      <c r="H73" s="178">
        <f>+[7]Enero!H72+[7]Febrero!H72+[7]Marzo!H72+[7]Abril!H72+[7]Mayo!H73+[7]Junio!H72+[7]Julio!H73+[7]Agosto!H73+[7]Septiembre!H72+[7]Octubre!H73+[7]Noviembre!H73+[7]Diciembre!H73</f>
        <v>14048</v>
      </c>
      <c r="I73" s="178">
        <f>+[7]Enero!I72+[7]Febrero!I72+[7]Marzo!I72+[7]Abril!I72+[7]Mayo!I73+[7]Junio!I72+[7]Julio!I73+[7]Agosto!I73+[7]Septiembre!I72+[7]Octubre!I73+[7]Noviembre!I73+[7]Diciembre!I73</f>
        <v>16069</v>
      </c>
      <c r="J73" s="178">
        <f t="shared" si="2"/>
        <v>123880</v>
      </c>
    </row>
    <row r="74" spans="1:10" ht="20.100000000000001" customHeight="1" x14ac:dyDescent="0.25">
      <c r="A74" s="161" t="s">
        <v>150</v>
      </c>
      <c r="B74" s="178">
        <f>+[7]Enero!B73+[7]Febrero!B73+[7]Marzo!B73+[7]Abril!B73+[7]Mayo!B74+[7]Junio!B73+[7]Julio!B74+[7]Agosto!B74+[7]Septiembre!B73+[7]Octubre!B74+[7]Noviembre!B74+[7]Diciembre!B74</f>
        <v>22618</v>
      </c>
      <c r="C74" s="178">
        <f>+[7]Enero!C73+[7]Febrero!C73+[7]Marzo!C73+[7]Abril!C73+[7]Mayo!C74+[7]Junio!C73+[7]Julio!C74+[7]Agosto!C74+[7]Septiembre!C73+[7]Octubre!C74+[7]Noviembre!C74+[7]Diciembre!C74</f>
        <v>1122</v>
      </c>
      <c r="D74" s="178">
        <f>+[7]Enero!D73+[7]Febrero!D73+[7]Marzo!D73+[7]Abril!D73+[7]Mayo!D74+[7]Junio!D73+[7]Julio!D74+[7]Agosto!D74+[7]Septiembre!D73+[7]Octubre!D74+[7]Noviembre!D74+[7]Diciembre!D74</f>
        <v>7116</v>
      </c>
      <c r="E74" s="178">
        <f>+[7]Enero!E73+[7]Febrero!E73+[7]Marzo!E73+[7]Abril!E73+[7]Mayo!E74+[7]Junio!E73+[7]Julio!E74+[7]Agosto!E74+[7]Septiembre!E73+[7]Octubre!E74+[7]Noviembre!E74+[7]Diciembre!E74</f>
        <v>11789</v>
      </c>
      <c r="F74" s="178">
        <f>+[7]Enero!F73+[7]Febrero!F73+[7]Marzo!F73+[7]Abril!F73+[7]Mayo!F74+[7]Junio!F73+[7]Julio!F74+[7]Agosto!F74+[7]Septiembre!F73+[7]Octubre!F74+[7]Noviembre!F74+[7]Diciembre!F74</f>
        <v>2085</v>
      </c>
      <c r="G74" s="178">
        <f>+[7]Enero!G73+[7]Febrero!G73+[7]Marzo!G73+[7]Abril!G73+[7]Mayo!G74+[7]Junio!G73+[7]Julio!G74+[7]Agosto!G74+[7]Septiembre!G73+[7]Octubre!G74+[7]Noviembre!G74+[7]Diciembre!G74</f>
        <v>3223</v>
      </c>
      <c r="H74" s="178">
        <f>+[7]Enero!H73+[7]Febrero!H73+[7]Marzo!H73+[7]Abril!H73+[7]Mayo!H74+[7]Junio!H73+[7]Julio!H74+[7]Agosto!H74+[7]Septiembre!H73+[7]Octubre!H74+[7]Noviembre!H74+[7]Diciembre!H74</f>
        <v>6291</v>
      </c>
      <c r="I74" s="178">
        <f>+[7]Enero!I73+[7]Febrero!I73+[7]Marzo!I73+[7]Abril!I73+[7]Mayo!I74+[7]Junio!I73+[7]Julio!I74+[7]Agosto!I74+[7]Septiembre!I73+[7]Octubre!I74+[7]Noviembre!I74+[7]Diciembre!I74</f>
        <v>428</v>
      </c>
      <c r="J74" s="178">
        <f t="shared" si="2"/>
        <v>54672</v>
      </c>
    </row>
    <row r="75" spans="1:10" ht="20.100000000000001" customHeight="1" x14ac:dyDescent="0.25">
      <c r="A75" s="161" t="s">
        <v>151</v>
      </c>
      <c r="B75" s="178">
        <f>+[7]Enero!B74+[7]Febrero!B74+[7]Marzo!B74+[7]Abril!B74+[7]Mayo!B75+[7]Junio!B74+[7]Julio!B75+[7]Agosto!B75+[7]Septiembre!B74+[7]Octubre!B75+[7]Noviembre!B75+[7]Diciembre!B75</f>
        <v>2656</v>
      </c>
      <c r="C75" s="178">
        <f>+[7]Enero!C74+[7]Febrero!C74+[7]Marzo!C74+[7]Abril!C74+[7]Mayo!C75+[7]Junio!C74+[7]Julio!C75+[7]Agosto!C75+[7]Septiembre!C74+[7]Octubre!C75+[7]Noviembre!C75+[7]Diciembre!C75</f>
        <v>21</v>
      </c>
      <c r="D75" s="178">
        <f>+[7]Enero!D74+[7]Febrero!D74+[7]Marzo!D74+[7]Abril!D74+[7]Mayo!D75+[7]Junio!D74+[7]Julio!D75+[7]Agosto!D75+[7]Septiembre!D74+[7]Octubre!D75+[7]Noviembre!D75+[7]Diciembre!D75</f>
        <v>823</v>
      </c>
      <c r="E75" s="178">
        <f>+[7]Enero!E74+[7]Febrero!E74+[7]Marzo!E74+[7]Abril!E74+[7]Mayo!E75+[7]Junio!E74+[7]Julio!E75+[7]Agosto!E75+[7]Septiembre!E74+[7]Octubre!E75+[7]Noviembre!E75+[7]Diciembre!E75</f>
        <v>5775</v>
      </c>
      <c r="F75" s="178">
        <f>+[7]Enero!F74+[7]Febrero!F74+[7]Marzo!F74+[7]Abril!F74+[7]Mayo!F75+[7]Junio!F74+[7]Julio!F75+[7]Agosto!F75+[7]Septiembre!F74+[7]Octubre!F75+[7]Noviembre!F75+[7]Diciembre!F75</f>
        <v>12153</v>
      </c>
      <c r="G75" s="178">
        <f>+[7]Enero!G74+[7]Febrero!G74+[7]Marzo!G74+[7]Abril!G74+[7]Mayo!G75+[7]Junio!G74+[7]Julio!G75+[7]Agosto!G75+[7]Septiembre!G74+[7]Octubre!G75+[7]Noviembre!G75+[7]Diciembre!G75</f>
        <v>5627</v>
      </c>
      <c r="H75" s="178">
        <f>+[7]Enero!H74+[7]Febrero!H74+[7]Marzo!H74+[7]Abril!H74+[7]Mayo!H75+[7]Junio!H74+[7]Julio!H75+[7]Agosto!H75+[7]Septiembre!H74+[7]Octubre!H75+[7]Noviembre!H75+[7]Diciembre!H75</f>
        <v>20832</v>
      </c>
      <c r="I75" s="178">
        <f>+[7]Enero!I74+[7]Febrero!I74+[7]Marzo!I74+[7]Abril!I74+[7]Mayo!I75+[7]Junio!I74+[7]Julio!I75+[7]Agosto!I75+[7]Septiembre!I74+[7]Octubre!I75+[7]Noviembre!I75+[7]Diciembre!I75</f>
        <v>102</v>
      </c>
      <c r="J75" s="178">
        <f t="shared" si="2"/>
        <v>47989</v>
      </c>
    </row>
    <row r="76" spans="1:10" ht="20.100000000000001" customHeight="1" x14ac:dyDescent="0.25">
      <c r="A76" s="161" t="s">
        <v>152</v>
      </c>
      <c r="B76" s="178">
        <f>+[7]Enero!B75+[7]Febrero!B75+[7]Marzo!B75+[7]Abril!B75+[7]Mayo!B76+[7]Junio!B75+[7]Julio!B76+[7]Agosto!B76+[7]Septiembre!B75+[7]Octubre!B76+[7]Noviembre!B76+[7]Diciembre!B76</f>
        <v>1538</v>
      </c>
      <c r="C76" s="178">
        <f>+[7]Enero!C75+[7]Febrero!C75+[7]Marzo!C75+[7]Abril!C75+[7]Mayo!C76+[7]Junio!C75+[7]Julio!C76+[7]Agosto!C76+[7]Septiembre!C75+[7]Octubre!C76+[7]Noviembre!C76+[7]Diciembre!C76</f>
        <v>402</v>
      </c>
      <c r="D76" s="178">
        <f>+[7]Enero!D75+[7]Febrero!D75+[7]Marzo!D75+[7]Abril!D75+[7]Mayo!D76+[7]Junio!D75+[7]Julio!D76+[7]Agosto!D76+[7]Septiembre!D75+[7]Octubre!D76+[7]Noviembre!D76+[7]Diciembre!D76</f>
        <v>1457</v>
      </c>
      <c r="E76" s="178">
        <f>+[7]Enero!E75+[7]Febrero!E75+[7]Marzo!E75+[7]Abril!E75+[7]Mayo!E76+[7]Junio!E75+[7]Julio!E76+[7]Agosto!E76+[7]Septiembre!E75+[7]Octubre!E76+[7]Noviembre!E76+[7]Diciembre!E76</f>
        <v>2394</v>
      </c>
      <c r="F76" s="178">
        <f>+[7]Enero!F75+[7]Febrero!F75+[7]Marzo!F75+[7]Abril!F75+[7]Mayo!F76+[7]Junio!F75+[7]Julio!F76+[7]Agosto!F76+[7]Septiembre!F75+[7]Octubre!F76+[7]Noviembre!F76+[7]Diciembre!F76</f>
        <v>2635</v>
      </c>
      <c r="G76" s="178">
        <f>+[7]Enero!G75+[7]Febrero!G75+[7]Marzo!G75+[7]Abril!G75+[7]Mayo!G76+[7]Junio!G75+[7]Julio!G76+[7]Agosto!G76+[7]Septiembre!G75+[7]Octubre!G76+[7]Noviembre!G76+[7]Diciembre!G76</f>
        <v>406</v>
      </c>
      <c r="H76" s="178">
        <f>+[7]Enero!H75+[7]Febrero!H75+[7]Marzo!H75+[7]Abril!H75+[7]Mayo!H76+[7]Junio!H75+[7]Julio!H76+[7]Agosto!H76+[7]Septiembre!H75+[7]Octubre!H76+[7]Noviembre!H76+[7]Diciembre!H76</f>
        <v>1153</v>
      </c>
      <c r="I76" s="178">
        <f>+[7]Enero!I75+[7]Febrero!I75+[7]Marzo!I75+[7]Abril!I75+[7]Mayo!I76+[7]Junio!I75+[7]Julio!I76+[7]Agosto!I76+[7]Septiembre!I75+[7]Octubre!I76+[7]Noviembre!I76+[7]Diciembre!I76</f>
        <v>404</v>
      </c>
      <c r="J76" s="178">
        <f t="shared" si="2"/>
        <v>10389</v>
      </c>
    </row>
    <row r="77" spans="1:10" ht="20.100000000000001" customHeight="1" x14ac:dyDescent="0.25">
      <c r="A77" s="161" t="s">
        <v>153</v>
      </c>
      <c r="B77" s="178">
        <f>+[7]Enero!B76+[7]Febrero!B76+[7]Marzo!B76+[7]Abril!B76+[7]Mayo!B77+[7]Junio!B76+[7]Julio!B77+[7]Agosto!B77+[7]Septiembre!B76+[7]Octubre!B77+[7]Noviembre!B77+[7]Diciembre!B77</f>
        <v>119</v>
      </c>
      <c r="C77" s="178">
        <f>+[7]Enero!C76+[7]Febrero!C76+[7]Marzo!C76+[7]Abril!C76+[7]Mayo!C77+[7]Junio!C76+[7]Julio!C77+[7]Agosto!C77+[7]Septiembre!C76+[7]Octubre!C77+[7]Noviembre!C77+[7]Diciembre!C77</f>
        <v>64</v>
      </c>
      <c r="D77" s="178">
        <f>+[7]Enero!D76+[7]Febrero!D76+[7]Marzo!D76+[7]Abril!D76+[7]Mayo!D77+[7]Junio!D76+[7]Julio!D77+[7]Agosto!D77+[7]Septiembre!D76+[7]Octubre!D77+[7]Noviembre!D77+[7]Diciembre!D77</f>
        <v>84</v>
      </c>
      <c r="E77" s="178">
        <f>+[7]Enero!E76+[7]Febrero!E76+[7]Marzo!E76+[7]Abril!E76+[7]Mayo!E77+[7]Junio!E76+[7]Julio!E77+[7]Agosto!E77+[7]Septiembre!E76+[7]Octubre!E77+[7]Noviembre!E77+[7]Diciembre!E77</f>
        <v>6329</v>
      </c>
      <c r="F77" s="178">
        <f>+[7]Enero!F76+[7]Febrero!F76+[7]Marzo!F76+[7]Abril!F76+[7]Mayo!F77+[7]Junio!F76+[7]Julio!F77+[7]Agosto!F77+[7]Septiembre!F76+[7]Octubre!F77+[7]Noviembre!F77+[7]Diciembre!F77</f>
        <v>2760</v>
      </c>
      <c r="G77" s="178">
        <f>+[7]Enero!G76+[7]Febrero!G76+[7]Marzo!G76+[7]Abril!G76+[7]Mayo!G77+[7]Junio!G76+[7]Julio!G77+[7]Agosto!G77+[7]Septiembre!G76+[7]Octubre!G77+[7]Noviembre!G77+[7]Diciembre!G77</f>
        <v>348</v>
      </c>
      <c r="H77" s="178">
        <f>+[7]Enero!H76+[7]Febrero!H76+[7]Marzo!H76+[7]Abril!H76+[7]Mayo!H77+[7]Junio!H76+[7]Julio!H77+[7]Agosto!H77+[7]Septiembre!H76+[7]Octubre!H77+[7]Noviembre!H77+[7]Diciembre!H77</f>
        <v>55</v>
      </c>
      <c r="I77" s="178">
        <f>+[7]Enero!I76+[7]Febrero!I76+[7]Marzo!I76+[7]Abril!I76+[7]Mayo!I77+[7]Junio!I76+[7]Julio!I77+[7]Agosto!I77+[7]Septiembre!I76+[7]Octubre!I77+[7]Noviembre!I77+[7]Diciembre!I77</f>
        <v>174</v>
      </c>
      <c r="J77" s="178">
        <f t="shared" si="2"/>
        <v>9933</v>
      </c>
    </row>
    <row r="78" spans="1:10" ht="20.100000000000001" customHeight="1" x14ac:dyDescent="0.25">
      <c r="A78" s="161" t="s">
        <v>154</v>
      </c>
      <c r="B78" s="178">
        <f>+[7]Enero!B77+[7]Febrero!B77+[7]Marzo!B77+[7]Abril!B77+[7]Mayo!B78+[7]Junio!B77+[7]Julio!B78+[7]Agosto!B78+[7]Septiembre!B77+[7]Octubre!B78+[7]Noviembre!B78+[7]Diciembre!B78</f>
        <v>472</v>
      </c>
      <c r="C78" s="178">
        <f>+[7]Enero!C77+[7]Febrero!C77+[7]Marzo!C77+[7]Abril!C77+[7]Mayo!C78+[7]Junio!C77+[7]Julio!C78+[7]Agosto!C78+[7]Septiembre!C77+[7]Octubre!C78+[7]Noviembre!C78+[7]Diciembre!C78</f>
        <v>0</v>
      </c>
      <c r="D78" s="178">
        <f>+[7]Enero!D77+[7]Febrero!D77+[7]Marzo!D77+[7]Abril!D77+[7]Mayo!D78+[7]Junio!D77+[7]Julio!D78+[7]Agosto!D78+[7]Septiembre!D77+[7]Octubre!D78+[7]Noviembre!D78+[7]Diciembre!D78</f>
        <v>852</v>
      </c>
      <c r="E78" s="178">
        <f>+[7]Enero!E77+[7]Febrero!E77+[7]Marzo!E77+[7]Abril!E77+[7]Mayo!E78+[7]Junio!E77+[7]Julio!E78+[7]Agosto!E78+[7]Septiembre!E77+[7]Octubre!E78+[7]Noviembre!E78+[7]Diciembre!E78</f>
        <v>90897</v>
      </c>
      <c r="F78" s="178">
        <f>+[7]Enero!F77+[7]Febrero!F77+[7]Marzo!F77+[7]Abril!F77+[7]Mayo!F78+[7]Junio!F77+[7]Julio!F78+[7]Agosto!F78+[7]Septiembre!F77+[7]Octubre!F78+[7]Noviembre!F78+[7]Diciembre!F78</f>
        <v>430</v>
      </c>
      <c r="G78" s="178">
        <f>+[7]Enero!G77+[7]Febrero!G77+[7]Marzo!G77+[7]Abril!G77+[7]Mayo!G78+[7]Junio!G77+[7]Julio!G78+[7]Agosto!G78+[7]Septiembre!G77+[7]Octubre!G78+[7]Noviembre!G78+[7]Diciembre!G78</f>
        <v>7298</v>
      </c>
      <c r="H78" s="178">
        <f>+[7]Enero!H77+[7]Febrero!H77+[7]Marzo!H77+[7]Abril!H77+[7]Mayo!H78+[7]Junio!H77+[7]Julio!H78+[7]Agosto!H78+[7]Septiembre!H77+[7]Octubre!H78+[7]Noviembre!H78+[7]Diciembre!H78</f>
        <v>562</v>
      </c>
      <c r="I78" s="178">
        <f>+[7]Enero!I77+[7]Febrero!I77+[7]Marzo!I77+[7]Abril!I77+[7]Mayo!I78+[7]Junio!I77+[7]Julio!I78+[7]Agosto!I78+[7]Septiembre!I77+[7]Octubre!I78+[7]Noviembre!I78+[7]Diciembre!I78</f>
        <v>41</v>
      </c>
      <c r="J78" s="178">
        <f t="shared" si="2"/>
        <v>100552</v>
      </c>
    </row>
    <row r="79" spans="1:10" ht="20.100000000000001" customHeight="1" x14ac:dyDescent="0.25">
      <c r="A79" s="161" t="s">
        <v>155</v>
      </c>
      <c r="B79" s="178">
        <f>+[7]Enero!B78+[7]Febrero!B78+[7]Marzo!B78+[7]Abril!B78+[7]Mayo!B79+[7]Junio!B78+[7]Julio!B79+[7]Agosto!B79+[7]Septiembre!B78+[7]Octubre!B79+[7]Noviembre!B79+[7]Diciembre!B79</f>
        <v>2953</v>
      </c>
      <c r="C79" s="178">
        <f>+[7]Enero!C78+[7]Febrero!C78+[7]Marzo!C78+[7]Abril!C78+[7]Mayo!C79+[7]Junio!C78+[7]Julio!C79+[7]Agosto!C79+[7]Septiembre!C78+[7]Octubre!C79+[7]Noviembre!C79+[7]Diciembre!C79</f>
        <v>211</v>
      </c>
      <c r="D79" s="178">
        <f>+[7]Enero!D78+[7]Febrero!D78+[7]Marzo!D78+[7]Abril!D78+[7]Mayo!D79+[7]Junio!D78+[7]Julio!D79+[7]Agosto!D79+[7]Septiembre!D78+[7]Octubre!D79+[7]Noviembre!D79+[7]Diciembre!D79</f>
        <v>350</v>
      </c>
      <c r="E79" s="178">
        <f>+[7]Enero!E78+[7]Febrero!E78+[7]Marzo!E78+[7]Abril!E78+[7]Mayo!E79+[7]Junio!E78+[7]Julio!E79+[7]Agosto!E79+[7]Septiembre!E78+[7]Octubre!E79+[7]Noviembre!E79+[7]Diciembre!E79</f>
        <v>1655</v>
      </c>
      <c r="F79" s="178">
        <f>+[7]Enero!F78+[7]Febrero!F78+[7]Marzo!F78+[7]Abril!F78+[7]Mayo!F79+[7]Junio!F78+[7]Julio!F79+[7]Agosto!F79+[7]Septiembre!F78+[7]Octubre!F79+[7]Noviembre!F79+[7]Diciembre!F79</f>
        <v>5601</v>
      </c>
      <c r="G79" s="178">
        <f>+[7]Enero!G78+[7]Febrero!G78+[7]Marzo!G78+[7]Abril!G78+[7]Mayo!G79+[7]Junio!G78+[7]Julio!G79+[7]Agosto!G79+[7]Septiembre!G78+[7]Octubre!G79+[7]Noviembre!G79+[7]Diciembre!G79</f>
        <v>715</v>
      </c>
      <c r="H79" s="178">
        <f>+[7]Enero!H78+[7]Febrero!H78+[7]Marzo!H78+[7]Abril!H78+[7]Mayo!H79+[7]Junio!H78+[7]Julio!H79+[7]Agosto!H79+[7]Septiembre!H78+[7]Octubre!H79+[7]Noviembre!H79+[7]Diciembre!H79</f>
        <v>1536</v>
      </c>
      <c r="I79" s="178">
        <f>+[7]Enero!I78+[7]Febrero!I78+[7]Marzo!I78+[7]Abril!I78+[7]Mayo!I79+[7]Junio!I78+[7]Julio!I79+[7]Agosto!I79+[7]Septiembre!I78+[7]Octubre!I79+[7]Noviembre!I79+[7]Diciembre!I79</f>
        <v>204</v>
      </c>
      <c r="J79" s="178">
        <f t="shared" si="2"/>
        <v>13225</v>
      </c>
    </row>
    <row r="80" spans="1:10" ht="20.100000000000001" customHeight="1" x14ac:dyDescent="0.25">
      <c r="A80" s="161" t="s">
        <v>156</v>
      </c>
      <c r="B80" s="178">
        <f>+[7]Enero!B79+[7]Febrero!B79+[7]Marzo!B79+[7]Abril!B79+[7]Mayo!B80+[7]Junio!B79+[7]Julio!B80+[7]Agosto!B80+[7]Septiembre!B79+[7]Octubre!B80+[7]Noviembre!B80+[7]Diciembre!B80</f>
        <v>20321</v>
      </c>
      <c r="C80" s="178">
        <f>+[7]Enero!C79+[7]Febrero!C79+[7]Marzo!C79+[7]Abril!C79+[7]Mayo!C80+[7]Junio!C79+[7]Julio!C80+[7]Agosto!C80+[7]Septiembre!C79+[7]Octubre!C80+[7]Noviembre!C80+[7]Diciembre!C80</f>
        <v>0</v>
      </c>
      <c r="D80" s="178">
        <f>+[7]Enero!D79+[7]Febrero!D79+[7]Marzo!D79+[7]Abril!D79+[7]Mayo!D80+[7]Junio!D79+[7]Julio!D80+[7]Agosto!D80+[7]Septiembre!D79+[7]Octubre!D80+[7]Noviembre!D80+[7]Diciembre!D80</f>
        <v>2104</v>
      </c>
      <c r="E80" s="178">
        <f>+[7]Enero!E79+[7]Febrero!E79+[7]Marzo!E79+[7]Abril!E79+[7]Mayo!E80+[7]Junio!E79+[7]Julio!E80+[7]Agosto!E80+[7]Septiembre!E79+[7]Octubre!E80+[7]Noviembre!E80+[7]Diciembre!E80</f>
        <v>0</v>
      </c>
      <c r="F80" s="178">
        <f>+[7]Enero!F79+[7]Febrero!F79+[7]Marzo!F79+[7]Abril!F79+[7]Mayo!F80+[7]Junio!F79+[7]Julio!F80+[7]Agosto!F80+[7]Septiembre!F79+[7]Octubre!F80+[7]Noviembre!F80+[7]Diciembre!F80</f>
        <v>10115</v>
      </c>
      <c r="G80" s="178">
        <f>+[7]Enero!G79+[7]Febrero!G79+[7]Marzo!G79+[7]Abril!G79+[7]Mayo!G80+[7]Junio!G79+[7]Julio!G80+[7]Agosto!G80+[7]Septiembre!G79+[7]Octubre!G80+[7]Noviembre!G80+[7]Diciembre!G80</f>
        <v>20070</v>
      </c>
      <c r="H80" s="178">
        <f>+[7]Enero!H79+[7]Febrero!H79+[7]Marzo!H79+[7]Abril!H79+[7]Mayo!H80+[7]Junio!H79+[7]Julio!H80+[7]Agosto!H80+[7]Septiembre!H79+[7]Octubre!H80+[7]Noviembre!H80+[7]Diciembre!H80</f>
        <v>46488</v>
      </c>
      <c r="I80" s="178">
        <f>+[7]Enero!I79+[7]Febrero!I79+[7]Marzo!I79+[7]Abril!I79+[7]Mayo!I80+[7]Junio!I79+[7]Julio!I80+[7]Agosto!I80+[7]Septiembre!I79+[7]Octubre!I80+[7]Noviembre!I80+[7]Diciembre!I80</f>
        <v>0</v>
      </c>
      <c r="J80" s="178">
        <f>SUM(B80:I80)</f>
        <v>99098</v>
      </c>
    </row>
    <row r="81" spans="1:10" ht="20.100000000000001" customHeight="1" x14ac:dyDescent="0.25">
      <c r="A81" s="161" t="s">
        <v>157</v>
      </c>
      <c r="B81" s="178">
        <f>+[7]Enero!B80+[7]Febrero!B80+[7]Marzo!B80+[7]Abril!B80+[7]Mayo!B81+[7]Junio!B80+[7]Julio!B81+[7]Agosto!B81+[7]Septiembre!B80+[7]Octubre!B81+[7]Noviembre!B81+[7]Diciembre!B81</f>
        <v>1</v>
      </c>
      <c r="C81" s="178">
        <f>+[7]Enero!C80+[7]Febrero!C80+[7]Marzo!C80+[7]Abril!C80+[7]Mayo!C81+[7]Junio!C80+[7]Julio!C81+[7]Agosto!C81+[7]Septiembre!C80+[7]Octubre!C81+[7]Noviembre!C81+[7]Diciembre!C81</f>
        <v>34</v>
      </c>
      <c r="D81" s="178">
        <f>+[7]Enero!D80+[7]Febrero!D80+[7]Marzo!D80+[7]Abril!D80+[7]Mayo!D81+[7]Junio!D80+[7]Julio!D81+[7]Agosto!D81+[7]Septiembre!D80+[7]Octubre!D81+[7]Noviembre!D81+[7]Diciembre!D81</f>
        <v>15</v>
      </c>
      <c r="E81" s="178">
        <f>+[7]Enero!E80+[7]Febrero!E80+[7]Marzo!E80+[7]Abril!E80+[7]Mayo!E81+[7]Junio!E80+[7]Julio!E81+[7]Agosto!E81+[7]Septiembre!E80+[7]Octubre!E81+[7]Noviembre!E81+[7]Diciembre!E81</f>
        <v>6048</v>
      </c>
      <c r="F81" s="178">
        <f>+[7]Enero!F80+[7]Febrero!F80+[7]Marzo!F80+[7]Abril!F80+[7]Mayo!F81+[7]Junio!F80+[7]Julio!F81+[7]Agosto!F81+[7]Septiembre!F80+[7]Octubre!F81+[7]Noviembre!F81+[7]Diciembre!F81</f>
        <v>1885</v>
      </c>
      <c r="G81" s="178">
        <f>+[7]Enero!G80+[7]Febrero!G80+[7]Marzo!G80+[7]Abril!G80+[7]Mayo!G81+[7]Junio!G80+[7]Julio!G81+[7]Agosto!G81+[7]Septiembre!G80+[7]Octubre!G81+[7]Noviembre!G81+[7]Diciembre!G81</f>
        <v>2437</v>
      </c>
      <c r="H81" s="178">
        <f>+[7]Enero!H80+[7]Febrero!H80+[7]Marzo!H80+[7]Abril!H80+[7]Mayo!H81+[7]Junio!H80+[7]Julio!H81+[7]Agosto!H81+[7]Septiembre!H80+[7]Octubre!H81+[7]Noviembre!H81+[7]Diciembre!H81</f>
        <v>49</v>
      </c>
      <c r="I81" s="178">
        <f>+[7]Enero!I80+[7]Febrero!I80+[7]Marzo!I80+[7]Abril!I80+[7]Mayo!I81+[7]Junio!I80+[7]Julio!I81+[7]Agosto!I81+[7]Septiembre!I80+[7]Octubre!I81+[7]Noviembre!I81+[7]Diciembre!I81</f>
        <v>138</v>
      </c>
      <c r="J81" s="178">
        <f t="shared" si="2"/>
        <v>10607</v>
      </c>
    </row>
    <row r="82" spans="1:10" ht="20.100000000000001" customHeight="1" x14ac:dyDescent="0.25">
      <c r="A82" s="161" t="s">
        <v>158</v>
      </c>
      <c r="B82" s="178">
        <f>+[7]Enero!B81+[7]Febrero!B81+[7]Marzo!B81+[7]Abril!B81+[7]Mayo!B82+[7]Junio!B81+[7]Julio!B82+[7]Agosto!B82+[7]Septiembre!B81+[7]Octubre!B82+[7]Noviembre!B82+[7]Diciembre!B82</f>
        <v>209744</v>
      </c>
      <c r="C82" s="178">
        <f>+[7]Enero!C81+[7]Febrero!C81+[7]Marzo!C81+[7]Abril!C81+[7]Mayo!C82+[7]Junio!C81+[7]Julio!C82+[7]Agosto!C82+[7]Septiembre!C81+[7]Octubre!C82+[7]Noviembre!C82+[7]Diciembre!C82</f>
        <v>7527</v>
      </c>
      <c r="D82" s="178">
        <f>+[7]Enero!D81+[7]Febrero!D81+[7]Marzo!D81+[7]Abril!D81+[7]Mayo!D82+[7]Junio!D81+[7]Julio!D82+[7]Agosto!D82+[7]Septiembre!D81+[7]Octubre!D82+[7]Noviembre!D82+[7]Diciembre!D82</f>
        <v>7937</v>
      </c>
      <c r="E82" s="178">
        <f>+[7]Enero!E81+[7]Febrero!E81+[7]Marzo!E81+[7]Abril!E81+[7]Mayo!E82+[7]Junio!E81+[7]Julio!E82+[7]Agosto!E82+[7]Septiembre!E81+[7]Octubre!E82+[7]Noviembre!E82+[7]Diciembre!E82</f>
        <v>16928</v>
      </c>
      <c r="F82" s="178">
        <f>+[7]Enero!F81+[7]Febrero!F81+[7]Marzo!F81+[7]Abril!F81+[7]Mayo!F82+[7]Junio!F81+[7]Julio!F82+[7]Agosto!F82+[7]Septiembre!F81+[7]Octubre!F82+[7]Noviembre!F82+[7]Diciembre!F82</f>
        <v>33759</v>
      </c>
      <c r="G82" s="178">
        <f>+[7]Enero!G81+[7]Febrero!G81+[7]Marzo!G81+[7]Abril!G81+[7]Mayo!G82+[7]Junio!G81+[7]Julio!G82+[7]Agosto!G82+[7]Septiembre!G81+[7]Octubre!G82+[7]Noviembre!G82+[7]Diciembre!G82</f>
        <v>35798</v>
      </c>
      <c r="H82" s="178">
        <f>+[7]Enero!H81+[7]Febrero!H81+[7]Marzo!H81+[7]Abril!H81+[7]Mayo!H82+[7]Junio!H81+[7]Julio!H82+[7]Agosto!H82+[7]Septiembre!H81+[7]Octubre!H82+[7]Noviembre!H82+[7]Diciembre!H82</f>
        <v>12491</v>
      </c>
      <c r="I82" s="178">
        <f>+[7]Enero!I81+[7]Febrero!I81+[7]Marzo!I81+[7]Abril!I81+[7]Mayo!I82+[7]Junio!I81+[7]Julio!I82+[7]Agosto!I82+[7]Septiembre!I81+[7]Octubre!I82+[7]Noviembre!I82+[7]Diciembre!I82</f>
        <v>8133</v>
      </c>
      <c r="J82" s="178">
        <f t="shared" si="2"/>
        <v>332317</v>
      </c>
    </row>
    <row r="83" spans="1:10" ht="20.100000000000001" customHeight="1" x14ac:dyDescent="0.25">
      <c r="A83" s="161" t="s">
        <v>159</v>
      </c>
      <c r="B83" s="178">
        <f>+[7]Enero!B82+[7]Febrero!B82+[7]Marzo!B82+[7]Abril!B82+[7]Mayo!B83+[7]Junio!B82+[7]Julio!B83+[7]Agosto!B83+[7]Septiembre!B82+[7]Octubre!B83+[7]Noviembre!B83+[7]Diciembre!B83</f>
        <v>3914</v>
      </c>
      <c r="C83" s="178">
        <f>+[7]Enero!C82+[7]Febrero!C82+[7]Marzo!C82+[7]Abril!C82+[7]Mayo!C83+[7]Junio!C82+[7]Julio!C83+[7]Agosto!C83+[7]Septiembre!C82+[7]Octubre!C83+[7]Noviembre!C83+[7]Diciembre!C83</f>
        <v>34611</v>
      </c>
      <c r="D83" s="178">
        <f>+[7]Enero!D82+[7]Febrero!D82+[7]Marzo!D82+[7]Abril!D82+[7]Mayo!D83+[7]Junio!D82+[7]Julio!D83+[7]Agosto!D83+[7]Septiembre!D82+[7]Octubre!D83+[7]Noviembre!D83+[7]Diciembre!D83</f>
        <v>216</v>
      </c>
      <c r="E83" s="178">
        <f>+[7]Enero!E82+[7]Febrero!E82+[7]Marzo!E82+[7]Abril!E82+[7]Mayo!E83+[7]Junio!E82+[7]Julio!E83+[7]Agosto!E83+[7]Septiembre!E82+[7]Octubre!E83+[7]Noviembre!E83+[7]Diciembre!E83</f>
        <v>2958</v>
      </c>
      <c r="F83" s="178">
        <f>+[7]Enero!F82+[7]Febrero!F82+[7]Marzo!F82+[7]Abril!F82+[7]Mayo!F83+[7]Junio!F82+[7]Julio!F83+[7]Agosto!F83+[7]Septiembre!F82+[7]Octubre!F83+[7]Noviembre!F83+[7]Diciembre!F83</f>
        <v>37776</v>
      </c>
      <c r="G83" s="178">
        <f>+[7]Enero!G82+[7]Febrero!G82+[7]Marzo!G82+[7]Abril!G82+[7]Mayo!G83+[7]Junio!G82+[7]Julio!G83+[7]Agosto!G83+[7]Septiembre!G82+[7]Octubre!G83+[7]Noviembre!G83+[7]Diciembre!G83</f>
        <v>2809</v>
      </c>
      <c r="H83" s="178">
        <f>+[7]Enero!H82+[7]Febrero!H82+[7]Marzo!H82+[7]Abril!H82+[7]Mayo!H83+[7]Junio!H82+[7]Julio!H83+[7]Agosto!H83+[7]Septiembre!H82+[7]Octubre!H83+[7]Noviembre!H83+[7]Diciembre!H83</f>
        <v>0</v>
      </c>
      <c r="I83" s="178">
        <f>+[7]Enero!I82+[7]Febrero!I82+[7]Marzo!I82+[7]Abril!I82+[7]Mayo!I83+[7]Junio!I82+[7]Julio!I83+[7]Agosto!I83+[7]Septiembre!I82+[7]Octubre!I83+[7]Noviembre!I83+[7]Diciembre!I83</f>
        <v>16389</v>
      </c>
      <c r="J83" s="178">
        <f t="shared" si="2"/>
        <v>98673</v>
      </c>
    </row>
    <row r="84" spans="1:10" ht="20.100000000000001" customHeight="1" x14ac:dyDescent="0.25">
      <c r="A84" s="161" t="s">
        <v>160</v>
      </c>
      <c r="B84" s="178">
        <f>+[7]Enero!B83+[7]Febrero!B83+[7]Marzo!B83+[7]Abril!B83+[7]Mayo!B84+[7]Junio!B83+[7]Julio!B84+[7]Agosto!B84+[7]Septiembre!B83+[7]Octubre!B84+[7]Noviembre!B84+[7]Diciembre!B84</f>
        <v>9804</v>
      </c>
      <c r="C84" s="178">
        <f>+[7]Enero!C83+[7]Febrero!C83+[7]Marzo!C83+[7]Abril!C83+[7]Mayo!C84+[7]Junio!C83+[7]Julio!C84+[7]Agosto!C84+[7]Septiembre!C83+[7]Octubre!C84+[7]Noviembre!C84+[7]Diciembre!C84</f>
        <v>18479</v>
      </c>
      <c r="D84" s="178">
        <f>+[7]Enero!D83+[7]Febrero!D83+[7]Marzo!D83+[7]Abril!D83+[7]Mayo!D84+[7]Junio!D83+[7]Julio!D84+[7]Agosto!D84+[7]Septiembre!D83+[7]Octubre!D84+[7]Noviembre!D84+[7]Diciembre!D84</f>
        <v>30513</v>
      </c>
      <c r="E84" s="178">
        <f>+[7]Enero!E83+[7]Febrero!E83+[7]Marzo!E83+[7]Abril!E83+[7]Mayo!E84+[7]Junio!E83+[7]Julio!E84+[7]Agosto!E84+[7]Septiembre!E83+[7]Octubre!E84+[7]Noviembre!E84+[7]Diciembre!E84</f>
        <v>9152</v>
      </c>
      <c r="F84" s="178">
        <f>+[7]Enero!F83+[7]Febrero!F83+[7]Marzo!F83+[7]Abril!F83+[7]Mayo!F84+[7]Junio!F83+[7]Julio!F84+[7]Agosto!F84+[7]Septiembre!F83+[7]Octubre!F84+[7]Noviembre!F84+[7]Diciembre!F84</f>
        <v>6503</v>
      </c>
      <c r="G84" s="178">
        <f>+[7]Enero!G83+[7]Febrero!G83+[7]Marzo!G83+[7]Abril!G83+[7]Mayo!G84+[7]Junio!G83+[7]Julio!G84+[7]Agosto!G84+[7]Septiembre!G83+[7]Octubre!G84+[7]Noviembre!G84+[7]Diciembre!G84</f>
        <v>21203</v>
      </c>
      <c r="H84" s="178">
        <f>+[7]Enero!H83+[7]Febrero!H83+[7]Marzo!H83+[7]Abril!H83+[7]Mayo!H84+[7]Junio!H83+[7]Julio!H84+[7]Agosto!H84+[7]Septiembre!H83+[7]Octubre!H84+[7]Noviembre!H84+[7]Diciembre!H84</f>
        <v>4568</v>
      </c>
      <c r="I84" s="178">
        <f>+[7]Enero!I83+[7]Febrero!I83+[7]Marzo!I83+[7]Abril!I83+[7]Mayo!I84+[7]Junio!I83+[7]Julio!I84+[7]Agosto!I84+[7]Septiembre!I83+[7]Octubre!I84+[7]Noviembre!I84+[7]Diciembre!I84</f>
        <v>2797</v>
      </c>
      <c r="J84" s="178">
        <f t="shared" si="2"/>
        <v>103019</v>
      </c>
    </row>
    <row r="85" spans="1:10" ht="20.100000000000001" customHeight="1" x14ac:dyDescent="0.25">
      <c r="A85" s="161" t="s">
        <v>161</v>
      </c>
      <c r="B85" s="178">
        <f>+[7]Enero!B84+[7]Febrero!B84+[7]Marzo!B84+[7]Abril!B84+[7]Mayo!B85+[7]Junio!B84+[7]Julio!B85+[7]Agosto!B85+[7]Septiembre!B84+[7]Octubre!B85+[7]Noviembre!B85+[7]Diciembre!B85</f>
        <v>635</v>
      </c>
      <c r="C85" s="178">
        <f>+[7]Enero!C84+[7]Febrero!C84+[7]Marzo!C84+[7]Abril!C84+[7]Mayo!C85+[7]Junio!C84+[7]Julio!C85+[7]Agosto!C85+[7]Septiembre!C84+[7]Octubre!C85+[7]Noviembre!C85+[7]Diciembre!C85</f>
        <v>8</v>
      </c>
      <c r="D85" s="178">
        <f>+[7]Enero!D84+[7]Febrero!D84+[7]Marzo!D84+[7]Abril!D84+[7]Mayo!D85+[7]Junio!D84+[7]Julio!D85+[7]Agosto!D85+[7]Septiembre!D84+[7]Octubre!D85+[7]Noviembre!D85+[7]Diciembre!D85</f>
        <v>4930</v>
      </c>
      <c r="E85" s="178">
        <f>+[7]Enero!E84+[7]Febrero!E84+[7]Marzo!E84+[7]Abril!E84+[7]Mayo!E85+[7]Junio!E84+[7]Julio!E85+[7]Agosto!E85+[7]Septiembre!E84+[7]Octubre!E85+[7]Noviembre!E85+[7]Diciembre!E85</f>
        <v>0</v>
      </c>
      <c r="F85" s="178">
        <f>+[7]Enero!F84+[7]Febrero!F84+[7]Marzo!F84+[7]Abril!F84+[7]Mayo!F85+[7]Junio!F84+[7]Julio!F85+[7]Agosto!F85+[7]Septiembre!F84+[7]Octubre!F85+[7]Noviembre!F85+[7]Diciembre!F85</f>
        <v>510</v>
      </c>
      <c r="G85" s="178">
        <f>+[7]Enero!G84+[7]Febrero!G84+[7]Marzo!G84+[7]Abril!G84+[7]Mayo!G85+[7]Junio!G84+[7]Julio!G85+[7]Agosto!G85+[7]Septiembre!G84+[7]Octubre!G85+[7]Noviembre!G85+[7]Diciembre!G85</f>
        <v>3665</v>
      </c>
      <c r="H85" s="178">
        <f>+[7]Enero!H84+[7]Febrero!H84+[7]Marzo!H84+[7]Abril!H84+[7]Mayo!H85+[7]Junio!H84+[7]Julio!H85+[7]Agosto!H85+[7]Septiembre!H84+[7]Octubre!H85+[7]Noviembre!H85+[7]Diciembre!H85</f>
        <v>1371</v>
      </c>
      <c r="I85" s="178">
        <f>+[7]Enero!I84+[7]Febrero!I84+[7]Marzo!I84+[7]Abril!I84+[7]Mayo!I85+[7]Junio!I84+[7]Julio!I85+[7]Agosto!I85+[7]Septiembre!I84+[7]Octubre!I85+[7]Noviembre!I85+[7]Diciembre!I85</f>
        <v>5928</v>
      </c>
      <c r="J85" s="178">
        <f t="shared" si="2"/>
        <v>17047</v>
      </c>
    </row>
    <row r="86" spans="1:10" ht="20.100000000000001" customHeight="1" x14ac:dyDescent="0.25">
      <c r="A86" s="161" t="s">
        <v>162</v>
      </c>
      <c r="B86" s="178">
        <f>+[7]Enero!B85+[7]Febrero!B85+[7]Marzo!B85+[7]Abril!B85+[7]Mayo!B86+[7]Junio!B85+[7]Julio!B86+[7]Agosto!B86+[7]Septiembre!B85+[7]Octubre!B86+[7]Noviembre!B86+[7]Diciembre!B86</f>
        <v>26934</v>
      </c>
      <c r="C86" s="178">
        <f>+[7]Enero!C85+[7]Febrero!C85+[7]Marzo!C85+[7]Abril!C85+[7]Mayo!C86+[7]Junio!C85+[7]Julio!C86+[7]Agosto!C86+[7]Septiembre!C85+[7]Octubre!C86+[7]Noviembre!C86+[7]Diciembre!C86</f>
        <v>36707</v>
      </c>
      <c r="D86" s="178">
        <f>+[7]Enero!D85+[7]Febrero!D85+[7]Marzo!D85+[7]Abril!D85+[7]Mayo!D86+[7]Junio!D85+[7]Julio!D86+[7]Agosto!D86+[7]Septiembre!D85+[7]Octubre!D86+[7]Noviembre!D86+[7]Diciembre!D86</f>
        <v>1460</v>
      </c>
      <c r="E86" s="178">
        <f>+[7]Enero!E85+[7]Febrero!E85+[7]Marzo!E85+[7]Abril!E85+[7]Mayo!E86+[7]Junio!E85+[7]Julio!E86+[7]Agosto!E86+[7]Septiembre!E85+[7]Octubre!E86+[7]Noviembre!E86+[7]Diciembre!E86</f>
        <v>13118</v>
      </c>
      <c r="F86" s="178">
        <f>+[7]Enero!F85+[7]Febrero!F85+[7]Marzo!F85+[7]Abril!F85+[7]Mayo!F86+[7]Junio!F85+[7]Julio!F86+[7]Agosto!F86+[7]Septiembre!F85+[7]Octubre!F86+[7]Noviembre!F86+[7]Diciembre!F86</f>
        <v>125357</v>
      </c>
      <c r="G86" s="178">
        <f>+[7]Enero!G85+[7]Febrero!G85+[7]Marzo!G85+[7]Abril!G85+[7]Mayo!G86+[7]Junio!G85+[7]Julio!G86+[7]Agosto!G86+[7]Septiembre!G85+[7]Octubre!G86+[7]Noviembre!G86+[7]Diciembre!G86</f>
        <v>18822</v>
      </c>
      <c r="H86" s="178">
        <f>+[7]Enero!H85+[7]Febrero!H85+[7]Marzo!H85+[7]Abril!H85+[7]Mayo!H86+[7]Junio!H85+[7]Julio!H86+[7]Agosto!H86+[7]Septiembre!H85+[7]Octubre!H86+[7]Noviembre!H86+[7]Diciembre!H86</f>
        <v>80</v>
      </c>
      <c r="I86" s="178">
        <f>+[7]Enero!I85+[7]Febrero!I85+[7]Marzo!I85+[7]Abril!I85+[7]Mayo!I86+[7]Junio!I85+[7]Julio!I86+[7]Agosto!I86+[7]Septiembre!I85+[7]Octubre!I86+[7]Noviembre!I86+[7]Diciembre!I86</f>
        <v>162589</v>
      </c>
      <c r="J86" s="178">
        <f t="shared" si="2"/>
        <v>385067</v>
      </c>
    </row>
    <row r="87" spans="1:10" ht="20.100000000000001" customHeight="1" x14ac:dyDescent="0.25">
      <c r="A87" s="161" t="s">
        <v>163</v>
      </c>
      <c r="B87" s="178">
        <f>+[7]Enero!B86+[7]Febrero!B86+[7]Marzo!B86+[7]Abril!B86+[7]Mayo!B87+[7]Junio!B86+[7]Julio!B87+[7]Agosto!B87+[7]Septiembre!B86+[7]Octubre!B87+[7]Noviembre!B87+[7]Diciembre!B87</f>
        <v>3819</v>
      </c>
      <c r="C87" s="178">
        <f>+[7]Enero!C86+[7]Febrero!C86+[7]Marzo!C86+[7]Abril!C86+[7]Mayo!C87+[7]Junio!C86+[7]Julio!C87+[7]Agosto!C87+[7]Septiembre!C86+[7]Octubre!C87+[7]Noviembre!C87+[7]Diciembre!C87</f>
        <v>102254</v>
      </c>
      <c r="D87" s="178">
        <f>+[7]Enero!D86+[7]Febrero!D86+[7]Marzo!D86+[7]Abril!D86+[7]Mayo!D87+[7]Junio!D86+[7]Julio!D87+[7]Agosto!D87+[7]Septiembre!D86+[7]Octubre!D87+[7]Noviembre!D87+[7]Diciembre!D87</f>
        <v>49</v>
      </c>
      <c r="E87" s="178">
        <f>+[7]Enero!E86+[7]Febrero!E86+[7]Marzo!E86+[7]Abril!E86+[7]Mayo!E87+[7]Junio!E86+[7]Julio!E87+[7]Agosto!E87+[7]Septiembre!E86+[7]Octubre!E87+[7]Noviembre!E87+[7]Diciembre!E87</f>
        <v>636</v>
      </c>
      <c r="F87" s="178">
        <f>+[7]Enero!F86+[7]Febrero!F86+[7]Marzo!F86+[7]Abril!F86+[7]Mayo!F87+[7]Junio!F86+[7]Julio!F87+[7]Agosto!F87+[7]Septiembre!F86+[7]Octubre!F87+[7]Noviembre!F87+[7]Diciembre!F87</f>
        <v>4450</v>
      </c>
      <c r="G87" s="178">
        <f>+[7]Enero!G86+[7]Febrero!G86+[7]Marzo!G86+[7]Abril!G86+[7]Mayo!G87+[7]Junio!G86+[7]Julio!G87+[7]Agosto!G87+[7]Septiembre!G86+[7]Octubre!G87+[7]Noviembre!G87+[7]Diciembre!G87</f>
        <v>0</v>
      </c>
      <c r="H87" s="178">
        <f>+[7]Enero!H86+[7]Febrero!H86+[7]Marzo!H86+[7]Abril!H86+[7]Mayo!H87+[7]Junio!H86+[7]Julio!H87+[7]Agosto!H87+[7]Septiembre!H86+[7]Octubre!H87+[7]Noviembre!H87+[7]Diciembre!H87</f>
        <v>0</v>
      </c>
      <c r="I87" s="178">
        <f>+[7]Enero!I86+[7]Febrero!I86+[7]Marzo!I86+[7]Abril!I86+[7]Mayo!I87+[7]Junio!I86+[7]Julio!I87+[7]Agosto!I87+[7]Septiembre!I86+[7]Octubre!I87+[7]Noviembre!I87+[7]Diciembre!I87</f>
        <v>802</v>
      </c>
      <c r="J87" s="178">
        <f t="shared" si="2"/>
        <v>112010</v>
      </c>
    </row>
    <row r="88" spans="1:10" ht="20.100000000000001" customHeight="1" x14ac:dyDescent="0.25">
      <c r="A88" s="161" t="s">
        <v>164</v>
      </c>
      <c r="B88" s="178">
        <f>+[7]Enero!B87+[7]Febrero!B87+[7]Marzo!B87+[7]Abril!B87+[7]Mayo!B88+[7]Junio!B87+[7]Julio!B88+[7]Agosto!B88+[7]Septiembre!B87+[7]Octubre!B88+[7]Noviembre!B88+[7]Diciembre!B88</f>
        <v>1913</v>
      </c>
      <c r="C88" s="178">
        <f>+[7]Enero!C87+[7]Febrero!C87+[7]Marzo!C87+[7]Abril!C87+[7]Mayo!C88+[7]Junio!C87+[7]Julio!C88+[7]Agosto!C88+[7]Septiembre!C87+[7]Octubre!C88+[7]Noviembre!C88+[7]Diciembre!C88</f>
        <v>493</v>
      </c>
      <c r="D88" s="178">
        <f>+[7]Enero!D87+[7]Febrero!D87+[7]Marzo!D87+[7]Abril!D87+[7]Mayo!D88+[7]Junio!D87+[7]Julio!D88+[7]Agosto!D88+[7]Septiembre!D87+[7]Octubre!D88+[7]Noviembre!D88+[7]Diciembre!D88</f>
        <v>0</v>
      </c>
      <c r="E88" s="178">
        <f>+[7]Enero!E87+[7]Febrero!E87+[7]Marzo!E87+[7]Abril!E87+[7]Mayo!E88+[7]Junio!E87+[7]Julio!E88+[7]Agosto!E88+[7]Septiembre!E87+[7]Octubre!E88+[7]Noviembre!E88+[7]Diciembre!E88</f>
        <v>452</v>
      </c>
      <c r="F88" s="178">
        <f>+[7]Enero!F87+[7]Febrero!F87+[7]Marzo!F87+[7]Abril!F87+[7]Mayo!F88+[7]Junio!F87+[7]Julio!F88+[7]Agosto!F88+[7]Septiembre!F87+[7]Octubre!F88+[7]Noviembre!F88+[7]Diciembre!F88</f>
        <v>5097</v>
      </c>
      <c r="G88" s="178">
        <f>+[7]Enero!G87+[7]Febrero!G87+[7]Marzo!G87+[7]Abril!G87+[7]Mayo!G88+[7]Junio!G87+[7]Julio!G88+[7]Agosto!G88+[7]Septiembre!G87+[7]Octubre!G88+[7]Noviembre!G88+[7]Diciembre!G88</f>
        <v>21852</v>
      </c>
      <c r="H88" s="178">
        <f>+[7]Enero!H87+[7]Febrero!H87+[7]Marzo!H87+[7]Abril!H87+[7]Mayo!H88+[7]Junio!H87+[7]Julio!H88+[7]Agosto!H88+[7]Septiembre!H87+[7]Octubre!H88+[7]Noviembre!H88+[7]Diciembre!H88</f>
        <v>30</v>
      </c>
      <c r="I88" s="178">
        <f>+[7]Enero!I87+[7]Febrero!I87+[7]Marzo!I87+[7]Abril!I87+[7]Mayo!I88+[7]Junio!I87+[7]Julio!I88+[7]Agosto!I88+[7]Septiembre!I87+[7]Octubre!I88+[7]Noviembre!I88+[7]Diciembre!I88</f>
        <v>3413</v>
      </c>
      <c r="J88" s="178">
        <f t="shared" si="2"/>
        <v>33250</v>
      </c>
    </row>
    <row r="89" spans="1:10" ht="20.100000000000001" customHeight="1" x14ac:dyDescent="0.25">
      <c r="A89" s="161" t="s">
        <v>165</v>
      </c>
      <c r="B89" s="178">
        <f>+[7]Enero!B88+[7]Febrero!B88+[7]Marzo!B88+[7]Abril!B88+[7]Mayo!B89+[7]Junio!B88+[7]Julio!B89+[7]Agosto!B89+[7]Septiembre!B88+[7]Octubre!B89+[7]Noviembre!B89+[7]Diciembre!B89</f>
        <v>357750</v>
      </c>
      <c r="C89" s="178">
        <f>+[7]Enero!C88+[7]Febrero!C88+[7]Marzo!C88+[7]Abril!C88+[7]Mayo!C89+[7]Junio!C88+[7]Julio!C89+[7]Agosto!C89+[7]Septiembre!C88+[7]Octubre!C89+[7]Noviembre!C89+[7]Diciembre!C89</f>
        <v>111679</v>
      </c>
      <c r="D89" s="178">
        <f>+[7]Enero!D88+[7]Febrero!D88+[7]Marzo!D88+[7]Abril!D88+[7]Mayo!D89+[7]Junio!D88+[7]Julio!D89+[7]Agosto!D89+[7]Septiembre!D88+[7]Octubre!D89+[7]Noviembre!D89+[7]Diciembre!D89</f>
        <v>1775154</v>
      </c>
      <c r="E89" s="178">
        <f>+[7]Enero!E88+[7]Febrero!E88+[7]Marzo!E88+[7]Abril!E88+[7]Mayo!E89+[7]Junio!E88+[7]Julio!E89+[7]Agosto!E89+[7]Septiembre!E88+[7]Octubre!E89+[7]Noviembre!E89+[7]Diciembre!E89</f>
        <v>43051</v>
      </c>
      <c r="F89" s="178">
        <f>+[7]Enero!F88+[7]Febrero!F88+[7]Marzo!F88+[7]Abril!F88+[7]Mayo!F89+[7]Junio!F88+[7]Julio!F89+[7]Agosto!F89+[7]Septiembre!F88+[7]Octubre!F89+[7]Noviembre!F89+[7]Diciembre!F89</f>
        <v>296567</v>
      </c>
      <c r="G89" s="178">
        <f>+[7]Enero!G88+[7]Febrero!G88+[7]Marzo!G88+[7]Abril!G88+[7]Mayo!G89+[7]Junio!G88+[7]Julio!G89+[7]Agosto!G89+[7]Septiembre!G88+[7]Octubre!G89+[7]Noviembre!G89+[7]Diciembre!G89</f>
        <v>870388</v>
      </c>
      <c r="H89" s="178">
        <f>+[7]Enero!H88+[7]Febrero!H88+[7]Marzo!H88+[7]Abril!H88+[7]Mayo!H89+[7]Junio!H88+[7]Julio!H89+[7]Agosto!H89+[7]Septiembre!H88+[7]Octubre!H89+[7]Noviembre!H89+[7]Diciembre!H89</f>
        <v>256818</v>
      </c>
      <c r="I89" s="178">
        <f>+[7]Enero!I88+[7]Febrero!I88+[7]Marzo!I88+[7]Abril!I88+[7]Mayo!I89+[7]Junio!I88+[7]Julio!I89+[7]Agosto!I89+[7]Septiembre!I88+[7]Octubre!I89+[7]Noviembre!I89+[7]Diciembre!I89</f>
        <v>9983</v>
      </c>
      <c r="J89" s="178">
        <f t="shared" si="2"/>
        <v>3721390</v>
      </c>
    </row>
    <row r="90" spans="1:10" ht="20.100000000000001" customHeight="1" thickBot="1" x14ac:dyDescent="0.3">
      <c r="A90" s="161" t="s">
        <v>166</v>
      </c>
      <c r="B90" s="178">
        <f>+[7]Enero!B89+[7]Febrero!B89+[7]Marzo!B89+[7]Abril!B89+[7]Mayo!B90+[7]Junio!B89+[7]Julio!B90+[7]Agosto!B90+[7]Septiembre!B89+[7]Octubre!B90+[7]Noviembre!B90+[7]Diciembre!B90</f>
        <v>1918249</v>
      </c>
      <c r="C90" s="178">
        <f>+[7]Enero!C89+[7]Febrero!C89+[7]Marzo!C89+[7]Abril!C89+[7]Mayo!C90+[7]Junio!C89+[7]Julio!C90+[7]Agosto!C90+[7]Septiembre!C89+[7]Octubre!C90+[7]Noviembre!C90+[7]Diciembre!C90</f>
        <v>1984932</v>
      </c>
      <c r="D90" s="178">
        <f>+[7]Enero!D89+[7]Febrero!D89+[7]Marzo!D89+[7]Abril!D89+[7]Mayo!D90+[7]Junio!D89+[7]Julio!D90+[7]Agosto!D90+[7]Septiembre!D89+[7]Octubre!D90+[7]Noviembre!D90+[7]Diciembre!D90</f>
        <v>133866</v>
      </c>
      <c r="E90" s="178">
        <f>+[7]Enero!E89+[7]Febrero!E89+[7]Marzo!E89+[7]Abril!E89+[7]Mayo!E90+[7]Junio!E89+[7]Julio!E90+[7]Agosto!E90+[7]Septiembre!E89+[7]Octubre!E90+[7]Noviembre!E90+[7]Diciembre!E90</f>
        <v>2468480</v>
      </c>
      <c r="F90" s="178">
        <f>+[7]Enero!F89+[7]Febrero!F89+[7]Marzo!F89+[7]Abril!F89+[7]Mayo!F90+[7]Junio!F89+[7]Julio!F90+[7]Agosto!F90+[7]Septiembre!F89+[7]Octubre!F90+[7]Noviembre!F90+[7]Diciembre!F90</f>
        <v>448728</v>
      </c>
      <c r="G90" s="178">
        <f>+[7]Enero!G89+[7]Febrero!G89+[7]Marzo!G89+[7]Abril!G89+[7]Mayo!G90+[7]Junio!G89+[7]Julio!G90+[7]Agosto!G90+[7]Septiembre!G89+[7]Octubre!G90+[7]Noviembre!G90+[7]Diciembre!G90</f>
        <v>1629187</v>
      </c>
      <c r="H90" s="178">
        <f>+[7]Enero!H89+[7]Febrero!H89+[7]Marzo!H89+[7]Abril!H89+[7]Mayo!H90+[7]Junio!H89+[7]Julio!H90+[7]Agosto!H90+[7]Septiembre!H89+[7]Octubre!H90+[7]Noviembre!H90+[7]Diciembre!H90</f>
        <v>307877</v>
      </c>
      <c r="I90" s="178">
        <f>+[7]Enero!I89+[7]Febrero!I89+[7]Marzo!I89+[7]Abril!I89+[7]Mayo!I90+[7]Junio!I89+[7]Julio!I90+[7]Agosto!I90+[7]Septiembre!I89+[7]Octubre!I90+[7]Noviembre!I90+[7]Diciembre!I90</f>
        <v>42546</v>
      </c>
      <c r="J90" s="178">
        <f t="shared" si="2"/>
        <v>8933865</v>
      </c>
    </row>
    <row r="91" spans="1:10" ht="14.25" customHeight="1" thickBot="1" x14ac:dyDescent="0.3">
      <c r="A91" s="166" t="s">
        <v>10</v>
      </c>
      <c r="B91" s="180">
        <f t="shared" ref="B91:J91" si="3">SUM(B57:B90)</f>
        <v>2767780</v>
      </c>
      <c r="C91" s="180">
        <f t="shared" si="3"/>
        <v>4333496</v>
      </c>
      <c r="D91" s="180">
        <f t="shared" si="3"/>
        <v>2880990</v>
      </c>
      <c r="E91" s="180">
        <f t="shared" si="3"/>
        <v>3241763</v>
      </c>
      <c r="F91" s="180">
        <f t="shared" si="3"/>
        <v>1373859</v>
      </c>
      <c r="G91" s="180">
        <f t="shared" si="3"/>
        <v>3154833</v>
      </c>
      <c r="H91" s="180">
        <f t="shared" si="3"/>
        <v>1640260</v>
      </c>
      <c r="I91" s="180">
        <f t="shared" si="3"/>
        <v>820569</v>
      </c>
      <c r="J91" s="180">
        <f t="shared" si="3"/>
        <v>20213550</v>
      </c>
    </row>
    <row r="92" spans="1:10" x14ac:dyDescent="0.25">
      <c r="A92" s="125" t="s">
        <v>167</v>
      </c>
      <c r="B92" s="105"/>
      <c r="C92" s="105"/>
      <c r="D92" s="105"/>
      <c r="E92" s="105"/>
      <c r="F92" s="105"/>
      <c r="G92" s="105"/>
      <c r="H92" s="105"/>
      <c r="I92" s="105"/>
      <c r="J92" s="105"/>
    </row>
    <row r="93" spans="1:10" x14ac:dyDescent="0.25">
      <c r="A93" s="122"/>
      <c r="B93" s="105"/>
      <c r="C93" s="105"/>
      <c r="D93" s="105"/>
      <c r="E93" s="105"/>
      <c r="F93" s="105"/>
      <c r="G93" s="105"/>
      <c r="H93" s="105"/>
      <c r="I93" s="105"/>
      <c r="J93" s="105"/>
    </row>
    <row r="94" spans="1:10" x14ac:dyDescent="0.25">
      <c r="A94" s="122"/>
      <c r="B94" s="105"/>
      <c r="C94" s="105"/>
      <c r="D94" s="105"/>
      <c r="E94" s="105"/>
      <c r="F94" s="105"/>
      <c r="G94" s="105"/>
      <c r="H94" s="105"/>
      <c r="I94" s="105"/>
      <c r="J94" s="105"/>
    </row>
    <row r="95" spans="1:10" x14ac:dyDescent="0.25">
      <c r="A95" s="105"/>
      <c r="B95" s="105"/>
      <c r="C95" s="105"/>
      <c r="D95" s="105"/>
      <c r="E95" s="105"/>
      <c r="F95" s="105"/>
      <c r="G95" s="105"/>
      <c r="H95" s="105"/>
      <c r="I95" s="105"/>
      <c r="J95" s="105"/>
    </row>
    <row r="96" spans="1:10" x14ac:dyDescent="0.25">
      <c r="A96" s="105"/>
      <c r="B96" s="105"/>
      <c r="C96" s="105"/>
      <c r="D96" s="105"/>
      <c r="E96" s="105"/>
      <c r="F96" s="105"/>
      <c r="G96" s="105"/>
      <c r="H96" s="105"/>
      <c r="I96" s="105"/>
      <c r="J96" s="105"/>
    </row>
    <row r="97" spans="1:10" ht="15.75" x14ac:dyDescent="0.25">
      <c r="A97" s="124"/>
      <c r="B97" s="124"/>
      <c r="C97" s="124"/>
      <c r="D97" s="124"/>
      <c r="E97" s="124"/>
      <c r="F97" s="124"/>
      <c r="G97" s="124"/>
      <c r="H97" s="124"/>
      <c r="I97" s="124"/>
      <c r="J97" s="124"/>
    </row>
    <row r="98" spans="1:10" ht="15.75" x14ac:dyDescent="0.25">
      <c r="A98" s="240" t="s">
        <v>247</v>
      </c>
      <c r="B98" s="240"/>
      <c r="C98" s="240"/>
      <c r="D98" s="240"/>
      <c r="E98" s="240"/>
      <c r="F98" s="240"/>
      <c r="G98" s="240"/>
      <c r="H98" s="240"/>
      <c r="I98" s="240"/>
      <c r="J98" s="240"/>
    </row>
    <row r="99" spans="1:10" ht="15.75" x14ac:dyDescent="0.25">
      <c r="A99" s="240" t="s">
        <v>170</v>
      </c>
      <c r="B99" s="240"/>
      <c r="C99" s="240"/>
      <c r="D99" s="240"/>
      <c r="E99" s="240"/>
      <c r="F99" s="240"/>
      <c r="G99" s="240"/>
      <c r="H99" s="240"/>
      <c r="I99" s="240"/>
      <c r="J99" s="240"/>
    </row>
    <row r="100" spans="1:10" x14ac:dyDescent="0.25">
      <c r="A100" s="105"/>
      <c r="B100" s="105"/>
      <c r="C100" s="105"/>
      <c r="D100" s="105"/>
      <c r="E100" s="105"/>
      <c r="F100" s="105"/>
      <c r="G100" s="105"/>
      <c r="H100" s="105"/>
      <c r="I100" s="105"/>
      <c r="J100" s="105"/>
    </row>
    <row r="101" spans="1:10" ht="15.75" thickBot="1" x14ac:dyDescent="0.3">
      <c r="A101" s="105"/>
      <c r="B101" s="105"/>
      <c r="C101" s="105"/>
      <c r="D101" s="105"/>
      <c r="E101" s="105"/>
      <c r="F101" s="105"/>
      <c r="G101" s="105"/>
      <c r="H101" s="105"/>
      <c r="I101" s="105"/>
      <c r="J101" s="105"/>
    </row>
    <row r="102" spans="1:10" ht="15.75" thickBot="1" x14ac:dyDescent="0.3">
      <c r="A102" s="119" t="s">
        <v>1</v>
      </c>
      <c r="B102" s="120" t="s">
        <v>2</v>
      </c>
      <c r="C102" s="121" t="s">
        <v>3</v>
      </c>
      <c r="D102" s="120" t="s">
        <v>4</v>
      </c>
      <c r="E102" s="121" t="s">
        <v>5</v>
      </c>
      <c r="F102" s="120" t="s">
        <v>6</v>
      </c>
      <c r="G102" s="121" t="s">
        <v>7</v>
      </c>
      <c r="H102" s="120" t="s">
        <v>8</v>
      </c>
      <c r="I102" s="121" t="s">
        <v>9</v>
      </c>
      <c r="J102" s="120" t="s">
        <v>10</v>
      </c>
    </row>
    <row r="103" spans="1:10" ht="20.100000000000001" customHeight="1" x14ac:dyDescent="0.25">
      <c r="A103" s="174" t="s">
        <v>133</v>
      </c>
      <c r="B103" s="181">
        <f>+[7]Enero!B105+[7]Febrero!B105+[7]Marzo!B107+[7]Abril!B106+[7]Mayo!B107+[7]Junio!B105+[7]Julio!B107+[7]Agosto!B107+[7]Septiembre!B105+[7]Octubre!B107+[7]Noviembre!B107+[7]Diciembre!B107</f>
        <v>79301</v>
      </c>
      <c r="C103" s="181">
        <f>+[7]Enero!C105+[7]Febrero!C105+[7]Marzo!C107+[7]Abril!C106+[7]Mayo!C107+[7]Junio!C105+[7]Julio!C107+[7]Agosto!C107+[7]Septiembre!C105+[7]Octubre!C107+[7]Noviembre!C107+[7]Diciembre!C107</f>
        <v>4068593</v>
      </c>
      <c r="D103" s="181">
        <f>+[7]Enero!D105+[7]Febrero!D105+[7]Marzo!D107+[7]Abril!D106+[7]Mayo!D107+[7]Junio!D105+[7]Julio!D107+[7]Agosto!D107+[7]Septiembre!D105+[7]Octubre!D107+[7]Noviembre!D107+[7]Diciembre!D107</f>
        <v>3822833</v>
      </c>
      <c r="E103" s="181">
        <f>+[7]Enero!E105+[7]Febrero!E105+[7]Marzo!E107+[7]Abril!E106+[7]Mayo!E107+[7]Junio!E105+[7]Julio!E107+[7]Agosto!E107+[7]Septiembre!E105+[7]Octubre!E107+[7]Noviembre!E107+[7]Diciembre!E107</f>
        <v>1602550</v>
      </c>
      <c r="F103" s="181">
        <f>+[7]Enero!F105+[7]Febrero!F105+[7]Marzo!F107+[7]Abril!F106+[7]Mayo!F107+[7]Junio!F105+[7]Julio!F107+[7]Agosto!F107+[7]Septiembre!F105+[7]Octubre!F107+[7]Noviembre!F107+[7]Diciembre!F107</f>
        <v>165701</v>
      </c>
      <c r="G103" s="181">
        <f>+[7]Enero!G105+[7]Febrero!G105+[7]Marzo!G107+[7]Abril!G106+[7]Mayo!G107+[7]Junio!G105+[7]Julio!G107+[7]Agosto!G107+[7]Septiembre!G105+[7]Octubre!G107+[7]Noviembre!G107+[7]Diciembre!G107</f>
        <v>0</v>
      </c>
      <c r="H103" s="181">
        <f>+[7]Enero!H105+[7]Febrero!H105+[7]Marzo!H107+[7]Abril!H106+[7]Mayo!H107+[7]Junio!H105+[7]Julio!H107+[7]Agosto!H107+[7]Septiembre!H105+[7]Octubre!H107+[7]Noviembre!H107+[7]Diciembre!H107</f>
        <v>855487</v>
      </c>
      <c r="I103" s="181">
        <f>+[7]Enero!I105+[7]Febrero!I105+[7]Marzo!I107+[7]Abril!I106+[7]Mayo!I107+[7]Junio!I105+[7]Julio!I107+[7]Agosto!I107+[7]Septiembre!I105+[7]Octubre!I107+[7]Noviembre!I107+[7]Diciembre!I107</f>
        <v>114789</v>
      </c>
      <c r="J103" s="181">
        <f>SUM(B103:I103)</f>
        <v>10709254</v>
      </c>
    </row>
    <row r="104" spans="1:10" ht="20.100000000000001" customHeight="1" x14ac:dyDescent="0.25">
      <c r="A104" s="161" t="s">
        <v>134</v>
      </c>
      <c r="B104" s="178">
        <f>+[7]Enero!B106+[7]Febrero!B106+[7]Marzo!B108+[7]Abril!B107+[7]Mayo!B108+[7]Junio!B106+[7]Julio!B108+[7]Agosto!B108+[7]Septiembre!B106+[7]Octubre!B108+[7]Noviembre!B108+[7]Diciembre!B108</f>
        <v>71764</v>
      </c>
      <c r="C104" s="178">
        <f>+[7]Enero!C106+[7]Febrero!C106+[7]Marzo!C108+[7]Abril!C107+[7]Mayo!C108+[7]Junio!C106+[7]Julio!C108+[7]Agosto!C108+[7]Septiembre!C106+[7]Octubre!C108+[7]Noviembre!C108+[7]Diciembre!C108</f>
        <v>18807</v>
      </c>
      <c r="D104" s="178">
        <f>+[7]Enero!D106+[7]Febrero!D106+[7]Marzo!D108+[7]Abril!D107+[7]Mayo!D108+[7]Junio!D106+[7]Julio!D108+[7]Agosto!D108+[7]Septiembre!D106+[7]Octubre!D108+[7]Noviembre!D108+[7]Diciembre!D108</f>
        <v>32571</v>
      </c>
      <c r="E104" s="178">
        <f>+[7]Enero!E106+[7]Febrero!E106+[7]Marzo!E108+[7]Abril!E107+[7]Mayo!E108+[7]Junio!E106+[7]Julio!E108+[7]Agosto!E108+[7]Septiembre!E106+[7]Octubre!E108+[7]Noviembre!E108+[7]Diciembre!E108</f>
        <v>21894</v>
      </c>
      <c r="F104" s="178">
        <f>+[7]Enero!F106+[7]Febrero!F106+[7]Marzo!F108+[7]Abril!F107+[7]Mayo!F108+[7]Junio!F106+[7]Julio!F108+[7]Agosto!F108+[7]Septiembre!F106+[7]Octubre!F108+[7]Noviembre!F108+[7]Diciembre!F108</f>
        <v>73867</v>
      </c>
      <c r="G104" s="178">
        <f>+[7]Enero!G106+[7]Febrero!G106+[7]Marzo!G108+[7]Abril!G107+[7]Mayo!G108+[7]Junio!G106+[7]Julio!G108+[7]Agosto!G108+[7]Septiembre!G106+[7]Octubre!G108+[7]Noviembre!G108+[7]Diciembre!G108</f>
        <v>58628</v>
      </c>
      <c r="H104" s="178">
        <f>+[7]Enero!H106+[7]Febrero!H106+[7]Marzo!H108+[7]Abril!H107+[7]Mayo!H108+[7]Junio!H106+[7]Julio!H108+[7]Agosto!H108+[7]Septiembre!H106+[7]Octubre!H108+[7]Noviembre!H108+[7]Diciembre!H108</f>
        <v>314536</v>
      </c>
      <c r="I104" s="178">
        <f>+[7]Enero!I106+[7]Febrero!I106+[7]Marzo!I108+[7]Abril!I107+[7]Mayo!I108+[7]Junio!I106+[7]Julio!I108+[7]Agosto!I108+[7]Septiembre!I106+[7]Octubre!I108+[7]Noviembre!I108+[7]Diciembre!I108</f>
        <v>56715</v>
      </c>
      <c r="J104" s="178">
        <f t="shared" ref="J104:J136" si="4">SUM(B104:I104)</f>
        <v>648782</v>
      </c>
    </row>
    <row r="105" spans="1:10" ht="20.100000000000001" customHeight="1" x14ac:dyDescent="0.25">
      <c r="A105" s="161" t="s">
        <v>135</v>
      </c>
      <c r="B105" s="178">
        <f>+[7]Enero!B107+[7]Febrero!B107+[7]Marzo!B109+[7]Abril!B108+[7]Mayo!B109+[7]Junio!B107+[7]Julio!B109+[7]Agosto!B109+[7]Septiembre!B107+[7]Octubre!B109+[7]Noviembre!B109+[7]Diciembre!B109</f>
        <v>6499</v>
      </c>
      <c r="C105" s="178">
        <f>+[7]Enero!C107+[7]Febrero!C107+[7]Marzo!C109+[7]Abril!C108+[7]Mayo!C109+[7]Junio!C107+[7]Julio!C109+[7]Agosto!C109+[7]Septiembre!C107+[7]Octubre!C109+[7]Noviembre!C109+[7]Diciembre!C109</f>
        <v>0</v>
      </c>
      <c r="D105" s="178">
        <f>+[7]Enero!D107+[7]Febrero!D107+[7]Marzo!D109+[7]Abril!D108+[7]Mayo!D109+[7]Junio!D107+[7]Julio!D109+[7]Agosto!D109+[7]Septiembre!D107+[7]Octubre!D109+[7]Noviembre!D109+[7]Diciembre!D109</f>
        <v>595</v>
      </c>
      <c r="E105" s="178">
        <f>+[7]Enero!E107+[7]Febrero!E107+[7]Marzo!E109+[7]Abril!E108+[7]Mayo!E109+[7]Junio!E107+[7]Julio!E109+[7]Agosto!E109+[7]Septiembre!E107+[7]Octubre!E109+[7]Noviembre!E109+[7]Diciembre!E109</f>
        <v>0</v>
      </c>
      <c r="F105" s="178">
        <f>+[7]Enero!F107+[7]Febrero!F107+[7]Marzo!F109+[7]Abril!F108+[7]Mayo!F109+[7]Junio!F107+[7]Julio!F109+[7]Agosto!F109+[7]Septiembre!F107+[7]Octubre!F109+[7]Noviembre!F109+[7]Diciembre!F109</f>
        <v>0</v>
      </c>
      <c r="G105" s="178">
        <f>+[7]Enero!G107+[7]Febrero!G107+[7]Marzo!G109+[7]Abril!G108+[7]Mayo!G109+[7]Junio!G107+[7]Julio!G109+[7]Agosto!G109+[7]Septiembre!G107+[7]Octubre!G109+[7]Noviembre!G109+[7]Diciembre!G109</f>
        <v>20514</v>
      </c>
      <c r="H105" s="178">
        <f>+[7]Enero!H107+[7]Febrero!H107+[7]Marzo!H109+[7]Abril!H108+[7]Mayo!H109+[7]Junio!H107+[7]Julio!H109+[7]Agosto!H109+[7]Septiembre!H107+[7]Octubre!H109+[7]Noviembre!H109+[7]Diciembre!H109</f>
        <v>4843</v>
      </c>
      <c r="I105" s="178">
        <f>+[7]Enero!I107+[7]Febrero!I107+[7]Marzo!I109+[7]Abril!I108+[7]Mayo!I109+[7]Junio!I107+[7]Julio!I109+[7]Agosto!I109+[7]Septiembre!I107+[7]Octubre!I109+[7]Noviembre!I109+[7]Diciembre!I109</f>
        <v>0</v>
      </c>
      <c r="J105" s="178">
        <f t="shared" si="4"/>
        <v>32451</v>
      </c>
    </row>
    <row r="106" spans="1:10" ht="20.100000000000001" customHeight="1" x14ac:dyDescent="0.25">
      <c r="A106" s="161" t="s">
        <v>171</v>
      </c>
      <c r="B106" s="178">
        <f>+[7]Enero!B108+[7]Febrero!B108+[7]Marzo!B110+[7]Abril!B109+[7]Mayo!B110+[7]Junio!B108+[7]Julio!B110+[7]Agosto!B110+[7]Septiembre!B108+[7]Octubre!B110+[7]Noviembre!B110+[7]Diciembre!B110</f>
        <v>3903</v>
      </c>
      <c r="C106" s="178">
        <f>+[7]Enero!C108+[7]Febrero!C108+[7]Marzo!C110+[7]Abril!C109+[7]Mayo!C110+[7]Junio!C108+[7]Julio!C110+[7]Agosto!C110+[7]Septiembre!C108+[7]Octubre!C110+[7]Noviembre!C110+[7]Diciembre!C110</f>
        <v>65408</v>
      </c>
      <c r="D106" s="178">
        <f>+[7]Enero!D108+[7]Febrero!D108+[7]Marzo!D110+[7]Abril!D109+[7]Mayo!D110+[7]Junio!D108+[7]Julio!D110+[7]Agosto!D110+[7]Septiembre!D108+[7]Octubre!D110+[7]Noviembre!D110+[7]Diciembre!D110</f>
        <v>1209</v>
      </c>
      <c r="E106" s="178">
        <f>+[7]Enero!E108+[7]Febrero!E108+[7]Marzo!E110+[7]Abril!E109+[7]Mayo!E110+[7]Junio!E108+[7]Julio!E110+[7]Agosto!E110+[7]Septiembre!E108+[7]Octubre!E110+[7]Noviembre!E110+[7]Diciembre!E110</f>
        <v>2292</v>
      </c>
      <c r="F106" s="178">
        <f>+[7]Enero!F108+[7]Febrero!F108+[7]Marzo!F110+[7]Abril!F109+[7]Mayo!F110+[7]Junio!F108+[7]Julio!F110+[7]Agosto!F110+[7]Septiembre!F108+[7]Octubre!F110+[7]Noviembre!F110+[7]Diciembre!F110</f>
        <v>12171</v>
      </c>
      <c r="G106" s="178">
        <f>+[7]Enero!G108+[7]Febrero!G108+[7]Marzo!G110+[7]Abril!G109+[7]Mayo!G110+[7]Junio!G108+[7]Julio!G110+[7]Agosto!G110+[7]Septiembre!G108+[7]Octubre!G110+[7]Noviembre!G110+[7]Diciembre!G110</f>
        <v>25347</v>
      </c>
      <c r="H106" s="178">
        <f>+[7]Enero!H108+[7]Febrero!H108+[7]Marzo!H110+[7]Abril!H109+[7]Mayo!H110+[7]Junio!H108+[7]Julio!H110+[7]Agosto!H110+[7]Septiembre!H108+[7]Octubre!H110+[7]Noviembre!H110+[7]Diciembre!H110</f>
        <v>1433</v>
      </c>
      <c r="I106" s="178">
        <f>+[7]Enero!I108+[7]Febrero!I108+[7]Marzo!I110+[7]Abril!I109+[7]Mayo!I110+[7]Junio!I108+[7]Julio!I110+[7]Agosto!I110+[7]Septiembre!I108+[7]Octubre!I110+[7]Noviembre!I110+[7]Diciembre!I110</f>
        <v>27748</v>
      </c>
      <c r="J106" s="178">
        <f t="shared" si="4"/>
        <v>139511</v>
      </c>
    </row>
    <row r="107" spans="1:10" ht="20.100000000000001" customHeight="1" x14ac:dyDescent="0.25">
      <c r="A107" s="161" t="s">
        <v>137</v>
      </c>
      <c r="B107" s="178">
        <f>+[7]Enero!B109+[7]Febrero!B109+[7]Marzo!B111+[7]Abril!B110+[7]Mayo!B111+[7]Junio!B109+[7]Julio!B111+[7]Agosto!B111+[7]Septiembre!B109+[7]Octubre!B111+[7]Noviembre!B111+[7]Diciembre!B111</f>
        <v>6</v>
      </c>
      <c r="C107" s="178">
        <f>+[7]Enero!C109+[7]Febrero!C109+[7]Marzo!C111+[7]Abril!C110+[7]Mayo!C111+[7]Junio!C109+[7]Julio!C111+[7]Agosto!C111+[7]Septiembre!C109+[7]Octubre!C111+[7]Noviembre!C111+[7]Diciembre!C111</f>
        <v>0</v>
      </c>
      <c r="D107" s="178">
        <f>+[7]Enero!D109+[7]Febrero!D109+[7]Marzo!D111+[7]Abril!D110+[7]Mayo!D111+[7]Junio!D109+[7]Julio!D111+[7]Agosto!D111+[7]Septiembre!D109+[7]Octubre!D111+[7]Noviembre!D111+[7]Diciembre!D111</f>
        <v>6798</v>
      </c>
      <c r="E107" s="178">
        <f>+[7]Enero!E109+[7]Febrero!E109+[7]Marzo!E111+[7]Abril!E110+[7]Mayo!E111+[7]Junio!E109+[7]Julio!E111+[7]Agosto!E111+[7]Septiembre!E109+[7]Octubre!E111+[7]Noviembre!E111+[7]Diciembre!E111</f>
        <v>23</v>
      </c>
      <c r="F107" s="178">
        <f>+[7]Enero!F109+[7]Febrero!F109+[7]Marzo!F111+[7]Abril!F110+[7]Mayo!F111+[7]Junio!F109+[7]Julio!F111+[7]Agosto!F111+[7]Septiembre!F109+[7]Octubre!F111+[7]Noviembre!F111+[7]Diciembre!F111</f>
        <v>451</v>
      </c>
      <c r="G107" s="178">
        <f>+[7]Enero!G109+[7]Febrero!G109+[7]Marzo!G111+[7]Abril!G110+[7]Mayo!G111+[7]Junio!G109+[7]Julio!G111+[7]Agosto!G111+[7]Septiembre!G109+[7]Octubre!G111+[7]Noviembre!G111+[7]Diciembre!G111</f>
        <v>271</v>
      </c>
      <c r="H107" s="178">
        <f>+[7]Enero!H109+[7]Febrero!H109+[7]Marzo!H111+[7]Abril!H110+[7]Mayo!H111+[7]Junio!H109+[7]Julio!H111+[7]Agosto!H111+[7]Septiembre!H109+[7]Octubre!H111+[7]Noviembre!H111+[7]Diciembre!H111</f>
        <v>56913</v>
      </c>
      <c r="I107" s="178">
        <f>+[7]Enero!I109+[7]Febrero!I109+[7]Marzo!I111+[7]Abril!I110+[7]Mayo!I111+[7]Junio!I109+[7]Julio!I111+[7]Agosto!I111+[7]Septiembre!I109+[7]Octubre!I111+[7]Noviembre!I111+[7]Diciembre!I111</f>
        <v>4911</v>
      </c>
      <c r="J107" s="178">
        <f t="shared" si="4"/>
        <v>69373</v>
      </c>
    </row>
    <row r="108" spans="1:10" ht="20.100000000000001" customHeight="1" x14ac:dyDescent="0.25">
      <c r="A108" s="161" t="s">
        <v>138</v>
      </c>
      <c r="B108" s="178">
        <f>+[7]Enero!B110+[7]Febrero!B110+[7]Marzo!B112+[7]Abril!B111+[7]Mayo!B112+[7]Junio!B110+[7]Julio!B112+[7]Agosto!B112+[7]Septiembre!B110+[7]Octubre!B112+[7]Noviembre!B112+[7]Diciembre!B112</f>
        <v>8099</v>
      </c>
      <c r="C108" s="178">
        <f>+[7]Enero!C110+[7]Febrero!C110+[7]Marzo!C112+[7]Abril!C111+[7]Mayo!C112+[7]Junio!C110+[7]Julio!C112+[7]Agosto!C112+[7]Septiembre!C110+[7]Octubre!C112+[7]Noviembre!C112+[7]Diciembre!C112</f>
        <v>2951</v>
      </c>
      <c r="D108" s="178">
        <f>+[7]Enero!D110+[7]Febrero!D110+[7]Marzo!D112+[7]Abril!D111+[7]Mayo!D112+[7]Junio!D110+[7]Julio!D112+[7]Agosto!D112+[7]Septiembre!D110+[7]Octubre!D112+[7]Noviembre!D112+[7]Diciembre!D112</f>
        <v>8124</v>
      </c>
      <c r="E108" s="178">
        <f>+[7]Enero!E110+[7]Febrero!E110+[7]Marzo!E112+[7]Abril!E111+[7]Mayo!E112+[7]Junio!E110+[7]Julio!E112+[7]Agosto!E112+[7]Septiembre!E110+[7]Octubre!E112+[7]Noviembre!E112+[7]Diciembre!E112</f>
        <v>36887</v>
      </c>
      <c r="F108" s="178">
        <f>+[7]Enero!F110+[7]Febrero!F110+[7]Marzo!F112+[7]Abril!F111+[7]Mayo!F112+[7]Junio!F110+[7]Julio!F112+[7]Agosto!F112+[7]Septiembre!F110+[7]Octubre!F112+[7]Noviembre!F112+[7]Diciembre!F112</f>
        <v>25276</v>
      </c>
      <c r="G108" s="178">
        <f>+[7]Enero!G110+[7]Febrero!G110+[7]Marzo!G112+[7]Abril!G111+[7]Mayo!G112+[7]Junio!G110+[7]Julio!G112+[7]Agosto!G112+[7]Septiembre!G110+[7]Octubre!G112+[7]Noviembre!G112+[7]Diciembre!G112</f>
        <v>9400</v>
      </c>
      <c r="H108" s="178">
        <f>+[7]Enero!H110+[7]Febrero!H110+[7]Marzo!H112+[7]Abril!H111+[7]Mayo!H112+[7]Junio!H110+[7]Julio!H112+[7]Agosto!H112+[7]Septiembre!H110+[7]Octubre!H112+[7]Noviembre!H112+[7]Diciembre!H112</f>
        <v>309460</v>
      </c>
      <c r="I108" s="178">
        <f>+[7]Enero!I110+[7]Febrero!I110+[7]Marzo!I112+[7]Abril!I111+[7]Mayo!I112+[7]Junio!I110+[7]Julio!I112+[7]Agosto!I112+[7]Septiembre!I110+[7]Octubre!I112+[7]Noviembre!I112+[7]Diciembre!I112</f>
        <v>42752</v>
      </c>
      <c r="J108" s="178">
        <f t="shared" si="4"/>
        <v>442949</v>
      </c>
    </row>
    <row r="109" spans="1:10" ht="20.100000000000001" customHeight="1" x14ac:dyDescent="0.25">
      <c r="A109" s="161" t="s">
        <v>139</v>
      </c>
      <c r="B109" s="178">
        <f>+[7]Enero!B111+[7]Febrero!B111+[7]Marzo!B113+[7]Abril!B112+[7]Mayo!B113+[7]Junio!B111+[7]Julio!B113+[7]Agosto!B113+[7]Septiembre!B111+[7]Octubre!B113+[7]Noviembre!B113+[7]Diciembre!B113</f>
        <v>1253</v>
      </c>
      <c r="C109" s="178">
        <f>+[7]Enero!C111+[7]Febrero!C111+[7]Marzo!C113+[7]Abril!C112+[7]Mayo!C113+[7]Junio!C111+[7]Julio!C113+[7]Agosto!C113+[7]Septiembre!C111+[7]Octubre!C113+[7]Noviembre!C113+[7]Diciembre!C113</f>
        <v>3215</v>
      </c>
      <c r="D109" s="178">
        <f>+[7]Enero!D111+[7]Febrero!D111+[7]Marzo!D113+[7]Abril!D112+[7]Mayo!D113+[7]Junio!D111+[7]Julio!D113+[7]Agosto!D113+[7]Septiembre!D111+[7]Octubre!D113+[7]Noviembre!D113+[7]Diciembre!D113</f>
        <v>3136</v>
      </c>
      <c r="E109" s="178">
        <f>+[7]Enero!E111+[7]Febrero!E111+[7]Marzo!E113+[7]Abril!E112+[7]Mayo!E113+[7]Junio!E111+[7]Julio!E113+[7]Agosto!E113+[7]Septiembre!E111+[7]Octubre!E113+[7]Noviembre!E113+[7]Diciembre!E113</f>
        <v>701</v>
      </c>
      <c r="F109" s="178">
        <f>+[7]Enero!F111+[7]Febrero!F111+[7]Marzo!F113+[7]Abril!F112+[7]Mayo!F113+[7]Junio!F111+[7]Julio!F113+[7]Agosto!F113+[7]Septiembre!F111+[7]Octubre!F113+[7]Noviembre!F113+[7]Diciembre!F113</f>
        <v>5223</v>
      </c>
      <c r="G109" s="178">
        <f>+[7]Enero!G111+[7]Febrero!G111+[7]Marzo!G113+[7]Abril!G112+[7]Mayo!G113+[7]Junio!G111+[7]Julio!G113+[7]Agosto!G113+[7]Septiembre!G111+[7]Octubre!G113+[7]Noviembre!G113+[7]Diciembre!G113</f>
        <v>57060</v>
      </c>
      <c r="H109" s="178">
        <f>+[7]Enero!H111+[7]Febrero!H111+[7]Marzo!H113+[7]Abril!H112+[7]Mayo!H113+[7]Junio!H111+[7]Julio!H113+[7]Agosto!H113+[7]Septiembre!H111+[7]Octubre!H113+[7]Noviembre!H113+[7]Diciembre!H113</f>
        <v>95297</v>
      </c>
      <c r="I109" s="178">
        <f>+[7]Enero!I111+[7]Febrero!I111+[7]Marzo!I113+[7]Abril!I112+[7]Mayo!I113+[7]Junio!I111+[7]Julio!I113+[7]Agosto!I113+[7]Septiembre!I111+[7]Octubre!I113+[7]Noviembre!I113+[7]Diciembre!I113</f>
        <v>13947</v>
      </c>
      <c r="J109" s="178">
        <f t="shared" si="4"/>
        <v>179832</v>
      </c>
    </row>
    <row r="110" spans="1:10" ht="20.100000000000001" customHeight="1" x14ac:dyDescent="0.25">
      <c r="A110" s="161" t="s">
        <v>140</v>
      </c>
      <c r="B110" s="178">
        <f>+[7]Enero!B112+[7]Febrero!B112+[7]Marzo!B114+[7]Abril!B113+[7]Mayo!B114+[7]Junio!B112+[7]Julio!B114+[7]Agosto!B114+[7]Septiembre!B112+[7]Octubre!B114+[7]Noviembre!B114+[7]Diciembre!B114</f>
        <v>937</v>
      </c>
      <c r="C110" s="178">
        <f>+[7]Enero!C112+[7]Febrero!C112+[7]Marzo!C114+[7]Abril!C113+[7]Mayo!C114+[7]Junio!C112+[7]Julio!C114+[7]Agosto!C114+[7]Septiembre!C112+[7]Octubre!C114+[7]Noviembre!C114+[7]Diciembre!C114</f>
        <v>0</v>
      </c>
      <c r="D110" s="178">
        <f>+[7]Enero!D112+[7]Febrero!D112+[7]Marzo!D114+[7]Abril!D113+[7]Mayo!D114+[7]Junio!D112+[7]Julio!D114+[7]Agosto!D114+[7]Septiembre!D112+[7]Octubre!D114+[7]Noviembre!D114+[7]Diciembre!D114</f>
        <v>0</v>
      </c>
      <c r="E110" s="178">
        <f>+[7]Enero!E112+[7]Febrero!E112+[7]Marzo!E114+[7]Abril!E113+[7]Mayo!E114+[7]Junio!E112+[7]Julio!E114+[7]Agosto!E114+[7]Septiembre!E112+[7]Octubre!E114+[7]Noviembre!E114+[7]Diciembre!E114</f>
        <v>0</v>
      </c>
      <c r="F110" s="178">
        <f>+[7]Enero!F112+[7]Febrero!F112+[7]Marzo!F114+[7]Abril!F113+[7]Mayo!F114+[7]Junio!F112+[7]Julio!F114+[7]Agosto!F114+[7]Septiembre!F112+[7]Octubre!F114+[7]Noviembre!F114+[7]Diciembre!F114</f>
        <v>1813</v>
      </c>
      <c r="G110" s="178">
        <f>+[7]Enero!G112+[7]Febrero!G112+[7]Marzo!G114+[7]Abril!G113+[7]Mayo!G114+[7]Junio!G112+[7]Julio!G114+[7]Agosto!G114+[7]Septiembre!G112+[7]Octubre!G114+[7]Noviembre!G114+[7]Diciembre!G114</f>
        <v>1579</v>
      </c>
      <c r="H110" s="178">
        <f>+[7]Enero!H112+[7]Febrero!H112+[7]Marzo!H114+[7]Abril!H113+[7]Mayo!H114+[7]Junio!H112+[7]Julio!H114+[7]Agosto!H114+[7]Septiembre!H112+[7]Octubre!H114+[7]Noviembre!H114+[7]Diciembre!H114</f>
        <v>1822</v>
      </c>
      <c r="I110" s="178">
        <f>+[7]Enero!I112+[7]Febrero!I112+[7]Marzo!I114+[7]Abril!I113+[7]Mayo!I114+[7]Junio!I112+[7]Julio!I114+[7]Agosto!I114+[7]Septiembre!I112+[7]Octubre!I114+[7]Noviembre!I114+[7]Diciembre!I114</f>
        <v>0</v>
      </c>
      <c r="J110" s="178">
        <f t="shared" si="4"/>
        <v>6151</v>
      </c>
    </row>
    <row r="111" spans="1:10" ht="20.100000000000001" customHeight="1" x14ac:dyDescent="0.25">
      <c r="A111" s="161" t="s">
        <v>141</v>
      </c>
      <c r="B111" s="178">
        <f>+[7]Enero!B113+[7]Febrero!B113+[7]Marzo!B115+[7]Abril!B114+[7]Mayo!B115+[7]Junio!B113+[7]Julio!B115+[7]Agosto!B115+[7]Septiembre!B113+[7]Octubre!B115+[7]Noviembre!B115+[7]Diciembre!B115</f>
        <v>31511</v>
      </c>
      <c r="C111" s="178">
        <f>+[7]Enero!C113+[7]Febrero!C113+[7]Marzo!C115+[7]Abril!C114+[7]Mayo!C115+[7]Junio!C113+[7]Julio!C115+[7]Agosto!C115+[7]Septiembre!C113+[7]Octubre!C115+[7]Noviembre!C115+[7]Diciembre!C115</f>
        <v>3061</v>
      </c>
      <c r="D111" s="178">
        <f>+[7]Enero!D113+[7]Febrero!D113+[7]Marzo!D115+[7]Abril!D114+[7]Mayo!D115+[7]Junio!D113+[7]Julio!D115+[7]Agosto!D115+[7]Septiembre!D113+[7]Octubre!D115+[7]Noviembre!D115+[7]Diciembre!D115</f>
        <v>32794</v>
      </c>
      <c r="E111" s="178">
        <f>+[7]Enero!E113+[7]Febrero!E113+[7]Marzo!E115+[7]Abril!E114+[7]Mayo!E115+[7]Junio!E113+[7]Julio!E115+[7]Agosto!E115+[7]Septiembre!E113+[7]Octubre!E115+[7]Noviembre!E115+[7]Diciembre!E115</f>
        <v>3289</v>
      </c>
      <c r="F111" s="178">
        <f>+[7]Enero!F113+[7]Febrero!F113+[7]Marzo!F115+[7]Abril!F114+[7]Mayo!F115+[7]Junio!F113+[7]Julio!F115+[7]Agosto!F115+[7]Septiembre!F113+[7]Octubre!F115+[7]Noviembre!F115+[7]Diciembre!F115</f>
        <v>49507</v>
      </c>
      <c r="G111" s="178">
        <f>+[7]Enero!G113+[7]Febrero!G113+[7]Marzo!G115+[7]Abril!G114+[7]Mayo!G115+[7]Junio!G113+[7]Julio!G115+[7]Agosto!G115+[7]Septiembre!G113+[7]Octubre!G115+[7]Noviembre!G115+[7]Diciembre!G115</f>
        <v>128498</v>
      </c>
      <c r="H111" s="178">
        <f>+[7]Enero!H113+[7]Febrero!H113+[7]Marzo!H115+[7]Abril!H114+[7]Mayo!H115+[7]Junio!H113+[7]Julio!H115+[7]Agosto!H115+[7]Septiembre!H113+[7]Octubre!H115+[7]Noviembre!H115+[7]Diciembre!H115</f>
        <v>165863</v>
      </c>
      <c r="I111" s="178">
        <f>+[7]Enero!I113+[7]Febrero!I113+[7]Marzo!I115+[7]Abril!I114+[7]Mayo!I115+[7]Junio!I113+[7]Julio!I115+[7]Agosto!I115+[7]Septiembre!I113+[7]Octubre!I115+[7]Noviembre!I115+[7]Diciembre!I115</f>
        <v>14413</v>
      </c>
      <c r="J111" s="178">
        <f t="shared" si="4"/>
        <v>428936</v>
      </c>
    </row>
    <row r="112" spans="1:10" ht="20.100000000000001" customHeight="1" x14ac:dyDescent="0.25">
      <c r="A112" s="161" t="s">
        <v>142</v>
      </c>
      <c r="B112" s="178">
        <f>+[7]Enero!B114+[7]Febrero!B114+[7]Marzo!B116+[7]Abril!B115+[7]Mayo!B116+[7]Junio!B114+[7]Julio!B116+[7]Agosto!B116+[7]Septiembre!B114+[7]Octubre!B116+[7]Noviembre!B116+[7]Diciembre!B116</f>
        <v>77054</v>
      </c>
      <c r="C112" s="178">
        <f>+[7]Enero!C114+[7]Febrero!C114+[7]Marzo!C116+[7]Abril!C115+[7]Mayo!C116+[7]Junio!C114+[7]Julio!C116+[7]Agosto!C116+[7]Septiembre!C114+[7]Octubre!C116+[7]Noviembre!C116+[7]Diciembre!C116</f>
        <v>108437</v>
      </c>
      <c r="D112" s="178">
        <f>+[7]Enero!D114+[7]Febrero!D114+[7]Marzo!D116+[7]Abril!D115+[7]Mayo!D116+[7]Junio!D114+[7]Julio!D116+[7]Agosto!D116+[7]Septiembre!D114+[7]Octubre!D116+[7]Noviembre!D116+[7]Diciembre!D116</f>
        <v>7929</v>
      </c>
      <c r="E112" s="178">
        <f>+[7]Enero!E114+[7]Febrero!E114+[7]Marzo!E116+[7]Abril!E115+[7]Mayo!E116+[7]Junio!E114+[7]Julio!E116+[7]Agosto!E116+[7]Septiembre!E114+[7]Octubre!E116+[7]Noviembre!E116+[7]Diciembre!E116</f>
        <v>299909</v>
      </c>
      <c r="F112" s="178">
        <f>+[7]Enero!F114+[7]Febrero!F114+[7]Marzo!F116+[7]Abril!F115+[7]Mayo!F116+[7]Junio!F114+[7]Julio!F116+[7]Agosto!F116+[7]Septiembre!F114+[7]Octubre!F116+[7]Noviembre!F116+[7]Diciembre!F116</f>
        <v>95903</v>
      </c>
      <c r="G112" s="178">
        <f>+[7]Enero!G114+[7]Febrero!G114+[7]Marzo!G116+[7]Abril!G115+[7]Mayo!G116+[7]Junio!G114+[7]Julio!G116+[7]Agosto!G116+[7]Septiembre!G114+[7]Octubre!G116+[7]Noviembre!G116+[7]Diciembre!G116</f>
        <v>12198</v>
      </c>
      <c r="H112" s="178">
        <f>+[7]Enero!H114+[7]Febrero!H114+[7]Marzo!H116+[7]Abril!H115+[7]Mayo!H116+[7]Junio!H114+[7]Julio!H116+[7]Agosto!H116+[7]Septiembre!H114+[7]Octubre!H116+[7]Noviembre!H116+[7]Diciembre!H116</f>
        <v>165805</v>
      </c>
      <c r="I112" s="178">
        <f>+[7]Enero!I114+[7]Febrero!I114+[7]Marzo!I116+[7]Abril!I115+[7]Mayo!I116+[7]Junio!I114+[7]Julio!I116+[7]Agosto!I116+[7]Septiembre!I114+[7]Octubre!I116+[7]Noviembre!I116+[7]Diciembre!I116</f>
        <v>35280</v>
      </c>
      <c r="J112" s="178">
        <f t="shared" si="4"/>
        <v>802515</v>
      </c>
    </row>
    <row r="113" spans="1:11" ht="20.100000000000001" customHeight="1" x14ac:dyDescent="0.25">
      <c r="A113" s="161" t="s">
        <v>143</v>
      </c>
      <c r="B113" s="178">
        <f>+[7]Enero!B115+[7]Febrero!B115+[7]Marzo!B117+[7]Abril!B116+[7]Mayo!B117+[7]Junio!B115+[7]Julio!B117+[7]Agosto!B117+[7]Septiembre!B115+[7]Octubre!B117+[7]Noviembre!B117+[7]Diciembre!B117</f>
        <v>3788</v>
      </c>
      <c r="C113" s="178">
        <f>+[7]Enero!C115+[7]Febrero!C115+[7]Marzo!C117+[7]Abril!C116+[7]Mayo!C117+[7]Junio!C115+[7]Julio!C117+[7]Agosto!C117+[7]Septiembre!C115+[7]Octubre!C117+[7]Noviembre!C117+[7]Diciembre!C117</f>
        <v>141859</v>
      </c>
      <c r="D113" s="178">
        <f>+[7]Enero!D115+[7]Febrero!D115+[7]Marzo!D117+[7]Abril!D116+[7]Mayo!D117+[7]Junio!D115+[7]Julio!D117+[7]Agosto!D117+[7]Septiembre!D115+[7]Octubre!D117+[7]Noviembre!D117+[7]Diciembre!D117</f>
        <v>563</v>
      </c>
      <c r="E113" s="178">
        <f>+[7]Enero!E115+[7]Febrero!E115+[7]Marzo!E117+[7]Abril!E116+[7]Mayo!E117+[7]Junio!E115+[7]Julio!E117+[7]Agosto!E117+[7]Septiembre!E115+[7]Octubre!E117+[7]Noviembre!E117+[7]Diciembre!E117</f>
        <v>6882</v>
      </c>
      <c r="F113" s="178">
        <f>+[7]Enero!F115+[7]Febrero!F115+[7]Marzo!F117+[7]Abril!F116+[7]Mayo!F117+[7]Junio!F115+[7]Julio!F117+[7]Agosto!F117+[7]Septiembre!F115+[7]Octubre!F117+[7]Noviembre!F117+[7]Diciembre!F117</f>
        <v>227675</v>
      </c>
      <c r="G113" s="178">
        <f>+[7]Enero!G115+[7]Febrero!G115+[7]Marzo!G117+[7]Abril!G116+[7]Mayo!G117+[7]Junio!G115+[7]Julio!G117+[7]Agosto!G117+[7]Septiembre!G115+[7]Octubre!G117+[7]Noviembre!G117+[7]Diciembre!G117</f>
        <v>70924</v>
      </c>
      <c r="H113" s="178">
        <f>+[7]Enero!H115+[7]Febrero!H115+[7]Marzo!H117+[7]Abril!H116+[7]Mayo!H117+[7]Junio!H115+[7]Julio!H117+[7]Agosto!H117+[7]Septiembre!H115+[7]Octubre!H117+[7]Noviembre!H117+[7]Diciembre!H117</f>
        <v>2271</v>
      </c>
      <c r="I113" s="178">
        <f>+[7]Enero!I115+[7]Febrero!I115+[7]Marzo!I117+[7]Abril!I116+[7]Mayo!I117+[7]Junio!I115+[7]Julio!I117+[7]Agosto!I117+[7]Septiembre!I115+[7]Octubre!I117+[7]Noviembre!I117+[7]Diciembre!I117</f>
        <v>177486</v>
      </c>
      <c r="J113" s="178">
        <f t="shared" si="4"/>
        <v>631448</v>
      </c>
    </row>
    <row r="114" spans="1:11" ht="20.100000000000001" customHeight="1" x14ac:dyDescent="0.25">
      <c r="A114" s="161" t="s">
        <v>144</v>
      </c>
      <c r="B114" s="178">
        <f>+[7]Enero!B116+[7]Febrero!B116+[7]Marzo!B118+[7]Abril!B117+[7]Mayo!B118+[7]Junio!B116+[7]Julio!B118+[7]Agosto!B118+[7]Septiembre!B116+[7]Octubre!B118+[7]Noviembre!B118+[7]Diciembre!B118</f>
        <v>0</v>
      </c>
      <c r="C114" s="178">
        <f>+[7]Enero!C116+[7]Febrero!C116+[7]Marzo!C118+[7]Abril!C117+[7]Mayo!C118+[7]Junio!C116+[7]Julio!C118+[7]Agosto!C118+[7]Septiembre!C116+[7]Octubre!C118+[7]Noviembre!C118+[7]Diciembre!C118</f>
        <v>0</v>
      </c>
      <c r="D114" s="178">
        <f>+[7]Enero!D116+[7]Febrero!D116+[7]Marzo!D118+[7]Abril!D117+[7]Mayo!D118+[7]Junio!D116+[7]Julio!D118+[7]Agosto!D118+[7]Septiembre!D116+[7]Octubre!D118+[7]Noviembre!D118+[7]Diciembre!D118</f>
        <v>13620</v>
      </c>
      <c r="E114" s="178">
        <f>+[7]Enero!E116+[7]Febrero!E116+[7]Marzo!E118+[7]Abril!E117+[7]Mayo!E118+[7]Junio!E116+[7]Julio!E118+[7]Agosto!E118+[7]Septiembre!E116+[7]Octubre!E118+[7]Noviembre!E118+[7]Diciembre!E118</f>
        <v>821219</v>
      </c>
      <c r="F114" s="178">
        <f>+[7]Enero!F116+[7]Febrero!F116+[7]Marzo!F118+[7]Abril!F117+[7]Mayo!F118+[7]Junio!F116+[7]Julio!F118+[7]Agosto!F118+[7]Septiembre!F116+[7]Octubre!F118+[7]Noviembre!F118+[7]Diciembre!F118</f>
        <v>74980</v>
      </c>
      <c r="G114" s="178">
        <f>+[7]Enero!G116+[7]Febrero!G116+[7]Marzo!G118+[7]Abril!G117+[7]Mayo!G118+[7]Junio!G116+[7]Julio!G118+[7]Agosto!G118+[7]Septiembre!G116+[7]Octubre!G118+[7]Noviembre!G118+[7]Diciembre!G118</f>
        <v>10062</v>
      </c>
      <c r="H114" s="178">
        <f>+[7]Enero!H116+[7]Febrero!H116+[7]Marzo!H118+[7]Abril!H117+[7]Mayo!H118+[7]Junio!H116+[7]Julio!H118+[7]Agosto!H118+[7]Septiembre!H116+[7]Octubre!H118+[7]Noviembre!H118+[7]Diciembre!H118</f>
        <v>1508</v>
      </c>
      <c r="I114" s="178">
        <f>+[7]Enero!I116+[7]Febrero!I116+[7]Marzo!I118+[7]Abril!I117+[7]Mayo!I118+[7]Junio!I116+[7]Julio!I118+[7]Agosto!I118+[7]Septiembre!I116+[7]Octubre!I118+[7]Noviembre!I118+[7]Diciembre!I118</f>
        <v>0</v>
      </c>
      <c r="J114" s="178">
        <f t="shared" si="4"/>
        <v>921389</v>
      </c>
    </row>
    <row r="115" spans="1:11" ht="20.100000000000001" customHeight="1" x14ac:dyDescent="0.25">
      <c r="A115" s="161" t="s">
        <v>145</v>
      </c>
      <c r="B115" s="178">
        <f>+[7]Enero!B117+[7]Febrero!B117+[7]Marzo!B119+[7]Abril!B118+[7]Mayo!B119+[7]Junio!B117+[7]Julio!B119+[7]Agosto!B119+[7]Septiembre!B117+[7]Octubre!B119+[7]Noviembre!B119+[7]Diciembre!B119</f>
        <v>60127</v>
      </c>
      <c r="C115" s="178">
        <f>+[7]Enero!C117+[7]Febrero!C117+[7]Marzo!C119+[7]Abril!C118+[7]Mayo!C119+[7]Junio!C117+[7]Julio!C119+[7]Agosto!C119+[7]Septiembre!C117+[7]Octubre!C119+[7]Noviembre!C119+[7]Diciembre!C119</f>
        <v>119035</v>
      </c>
      <c r="D115" s="178">
        <f>+[7]Enero!D117+[7]Febrero!D117+[7]Marzo!D119+[7]Abril!D118+[7]Mayo!D119+[7]Junio!D117+[7]Julio!D119+[7]Agosto!D119+[7]Septiembre!D117+[7]Octubre!D119+[7]Noviembre!D119+[7]Diciembre!D119</f>
        <v>9335</v>
      </c>
      <c r="E115" s="178">
        <f>+[7]Enero!E117+[7]Febrero!E117+[7]Marzo!E119+[7]Abril!E118+[7]Mayo!E119+[7]Junio!E117+[7]Julio!E119+[7]Agosto!E119+[7]Septiembre!E117+[7]Octubre!E119+[7]Noviembre!E119+[7]Diciembre!E119</f>
        <v>27845</v>
      </c>
      <c r="F115" s="178">
        <f>+[7]Enero!F117+[7]Febrero!F117+[7]Marzo!F119+[7]Abril!F118+[7]Mayo!F119+[7]Junio!F117+[7]Julio!F119+[7]Agosto!F119+[7]Septiembre!F117+[7]Octubre!F119+[7]Noviembre!F119+[7]Diciembre!F119</f>
        <v>314962</v>
      </c>
      <c r="G115" s="178">
        <f>+[7]Enero!G117+[7]Febrero!G117+[7]Marzo!G119+[7]Abril!G118+[7]Mayo!G119+[7]Junio!G117+[7]Julio!G119+[7]Agosto!G119+[7]Septiembre!G117+[7]Octubre!G119+[7]Noviembre!G119+[7]Diciembre!G119</f>
        <v>54498</v>
      </c>
      <c r="H115" s="178">
        <f>+[7]Enero!H117+[7]Febrero!H117+[7]Marzo!H119+[7]Abril!H118+[7]Mayo!H119+[7]Junio!H117+[7]Julio!H119+[7]Agosto!H119+[7]Septiembre!H117+[7]Octubre!H119+[7]Noviembre!H119+[7]Diciembre!H119</f>
        <v>9315</v>
      </c>
      <c r="I115" s="178">
        <f>+[7]Enero!I117+[7]Febrero!I117+[7]Marzo!I119+[7]Abril!I118+[7]Mayo!I119+[7]Junio!I117+[7]Julio!I119+[7]Agosto!I119+[7]Septiembre!I117+[7]Octubre!I119+[7]Noviembre!I119+[7]Diciembre!I119</f>
        <v>61958</v>
      </c>
      <c r="J115" s="178">
        <f t="shared" si="4"/>
        <v>657075</v>
      </c>
    </row>
    <row r="116" spans="1:11" ht="20.100000000000001" customHeight="1" x14ac:dyDescent="0.25">
      <c r="A116" s="161" t="s">
        <v>146</v>
      </c>
      <c r="B116" s="178">
        <f>+[7]Enero!B118+[7]Febrero!B118+[7]Marzo!B120+[7]Abril!B119+[7]Mayo!B120+[7]Junio!B118+[7]Julio!B120+[7]Agosto!B120+[7]Septiembre!B118+[7]Octubre!B120+[7]Noviembre!B120+[7]Diciembre!B120</f>
        <v>565093</v>
      </c>
      <c r="C116" s="178">
        <f>+[7]Enero!C118+[7]Febrero!C118+[7]Marzo!C120+[7]Abril!C119+[7]Mayo!C120+[7]Junio!C118+[7]Julio!C120+[7]Agosto!C120+[7]Septiembre!C118+[7]Octubre!C120+[7]Noviembre!C120+[7]Diciembre!C120</f>
        <v>157707</v>
      </c>
      <c r="D116" s="178">
        <f>+[7]Enero!D118+[7]Febrero!D118+[7]Marzo!D120+[7]Abril!D119+[7]Mayo!D120+[7]Junio!D118+[7]Julio!D120+[7]Agosto!D120+[7]Septiembre!D118+[7]Octubre!D120+[7]Noviembre!D120+[7]Diciembre!D120</f>
        <v>370272</v>
      </c>
      <c r="E116" s="178">
        <f>+[7]Enero!E118+[7]Febrero!E118+[7]Marzo!E120+[7]Abril!E119+[7]Mayo!E120+[7]Junio!E118+[7]Julio!E120+[7]Agosto!E120+[7]Septiembre!E118+[7]Octubre!E120+[7]Noviembre!E120+[7]Diciembre!E120</f>
        <v>830421</v>
      </c>
      <c r="F116" s="178">
        <f>+[7]Enero!F118+[7]Febrero!F118+[7]Marzo!F120+[7]Abril!F119+[7]Mayo!F120+[7]Junio!F118+[7]Julio!F120+[7]Agosto!F120+[7]Septiembre!F118+[7]Octubre!F120+[7]Noviembre!F120+[7]Diciembre!F120</f>
        <v>383808</v>
      </c>
      <c r="G116" s="178">
        <f>+[7]Enero!G118+[7]Febrero!G118+[7]Marzo!G120+[7]Abril!G119+[7]Mayo!G120+[7]Junio!G118+[7]Julio!G120+[7]Agosto!G120+[7]Septiembre!G118+[7]Octubre!G120+[7]Noviembre!G120+[7]Diciembre!G120</f>
        <v>84798</v>
      </c>
      <c r="H116" s="178">
        <f>+[7]Enero!H118+[7]Febrero!H118+[7]Marzo!H120+[7]Abril!H119+[7]Mayo!H120+[7]Junio!H118+[7]Julio!H120+[7]Agosto!H120+[7]Septiembre!H118+[7]Octubre!H120+[7]Noviembre!H120+[7]Diciembre!H120</f>
        <v>259991</v>
      </c>
      <c r="I116" s="178">
        <f>+[7]Enero!I118+[7]Febrero!I118+[7]Marzo!I120+[7]Abril!I119+[7]Mayo!I120+[7]Junio!I118+[7]Julio!I120+[7]Agosto!I120+[7]Septiembre!I118+[7]Octubre!I120+[7]Noviembre!I120+[7]Diciembre!I120</f>
        <v>179838</v>
      </c>
      <c r="J116" s="178">
        <f t="shared" si="4"/>
        <v>2831928</v>
      </c>
    </row>
    <row r="117" spans="1:11" ht="20.100000000000001" customHeight="1" x14ac:dyDescent="0.25">
      <c r="A117" s="161" t="s">
        <v>147</v>
      </c>
      <c r="B117" s="178">
        <f>+[7]Enero!B119+[7]Febrero!B119+[7]Marzo!B121+[7]Abril!B120+[7]Mayo!B121+[7]Junio!B119+[7]Julio!B121+[7]Agosto!B121+[7]Septiembre!B119+[7]Octubre!B121+[7]Noviembre!B121+[7]Diciembre!B121</f>
        <v>106816</v>
      </c>
      <c r="C117" s="178">
        <f>+[7]Enero!C119+[7]Febrero!C119+[7]Marzo!C121+[7]Abril!C120+[7]Mayo!C121+[7]Junio!C119+[7]Julio!C121+[7]Agosto!C121+[7]Septiembre!C119+[7]Octubre!C121+[7]Noviembre!C121+[7]Diciembre!C121</f>
        <v>8703</v>
      </c>
      <c r="D117" s="178">
        <f>+[7]Enero!D119+[7]Febrero!D119+[7]Marzo!D121+[7]Abril!D120+[7]Mayo!D121+[7]Junio!D119+[7]Julio!D121+[7]Agosto!D121+[7]Septiembre!D119+[7]Octubre!D121+[7]Noviembre!D121+[7]Diciembre!D121</f>
        <v>251014</v>
      </c>
      <c r="E117" s="178">
        <f>+[7]Enero!E119+[7]Febrero!E119+[7]Marzo!E121+[7]Abril!E120+[7]Mayo!E121+[7]Junio!E119+[7]Julio!E121+[7]Agosto!E121+[7]Septiembre!E119+[7]Octubre!E121+[7]Noviembre!E121+[7]Diciembre!E121</f>
        <v>79316</v>
      </c>
      <c r="F117" s="178">
        <f>+[7]Enero!F119+[7]Febrero!F119+[7]Marzo!F121+[7]Abril!F120+[7]Mayo!F121+[7]Junio!F119+[7]Julio!F121+[7]Agosto!F121+[7]Septiembre!F119+[7]Octubre!F121+[7]Noviembre!F121+[7]Diciembre!F121</f>
        <v>85642</v>
      </c>
      <c r="G117" s="178">
        <f>+[7]Enero!G119+[7]Febrero!G119+[7]Marzo!G121+[7]Abril!G120+[7]Mayo!G121+[7]Junio!G119+[7]Julio!G121+[7]Agosto!G121+[7]Septiembre!G119+[7]Octubre!G121+[7]Noviembre!G121+[7]Diciembre!G121</f>
        <v>40002</v>
      </c>
      <c r="H117" s="178">
        <f>+[7]Enero!H119+[7]Febrero!H119+[7]Marzo!H121+[7]Abril!H120+[7]Mayo!H121+[7]Junio!H119+[7]Julio!H121+[7]Agosto!H121+[7]Septiembre!H119+[7]Octubre!H121+[7]Noviembre!H121+[7]Diciembre!H121</f>
        <v>62396</v>
      </c>
      <c r="I117" s="178">
        <f>+[7]Enero!I119+[7]Febrero!I119+[7]Marzo!I121+[7]Abril!I120+[7]Mayo!I121+[7]Junio!I119+[7]Julio!I121+[7]Agosto!I121+[7]Septiembre!I119+[7]Octubre!I121+[7]Noviembre!I121+[7]Diciembre!I121</f>
        <v>8041</v>
      </c>
      <c r="J117" s="178">
        <f t="shared" si="4"/>
        <v>641930</v>
      </c>
    </row>
    <row r="118" spans="1:11" ht="20.100000000000001" customHeight="1" x14ac:dyDescent="0.25">
      <c r="A118" s="161" t="s">
        <v>148</v>
      </c>
      <c r="B118" s="178">
        <f>+[7]Enero!B120+[7]Febrero!B120+[7]Marzo!B122+[7]Abril!B121+[7]Mayo!B122+[7]Junio!B120+[7]Julio!B122+[7]Agosto!B122+[7]Septiembre!B120+[7]Octubre!B122+[7]Noviembre!B122+[7]Diciembre!B122</f>
        <v>16</v>
      </c>
      <c r="C118" s="178">
        <f>+[7]Enero!C120+[7]Febrero!C120+[7]Marzo!C122+[7]Abril!C121+[7]Mayo!C122+[7]Junio!C120+[7]Julio!C122+[7]Agosto!C122+[7]Septiembre!C120+[7]Octubre!C122+[7]Noviembre!C122+[7]Diciembre!C122</f>
        <v>0</v>
      </c>
      <c r="D118" s="178">
        <f>+[7]Enero!D120+[7]Febrero!D120+[7]Marzo!D122+[7]Abril!D121+[7]Mayo!D122+[7]Junio!D120+[7]Julio!D122+[7]Agosto!D122+[7]Septiembre!D120+[7]Octubre!D122+[7]Noviembre!D122+[7]Diciembre!D122</f>
        <v>0</v>
      </c>
      <c r="E118" s="178">
        <f>+[7]Enero!E120+[7]Febrero!E120+[7]Marzo!E122+[7]Abril!E121+[7]Mayo!E122+[7]Junio!E120+[7]Julio!E122+[7]Agosto!E122+[7]Septiembre!E120+[7]Octubre!E122+[7]Noviembre!E122+[7]Diciembre!E122</f>
        <v>69809</v>
      </c>
      <c r="F118" s="178">
        <f>+[7]Enero!F120+[7]Febrero!F120+[7]Marzo!F122+[7]Abril!F121+[7]Mayo!F122+[7]Junio!F120+[7]Julio!F122+[7]Agosto!F122+[7]Septiembre!F120+[7]Octubre!F122+[7]Noviembre!F122+[7]Diciembre!F122</f>
        <v>0</v>
      </c>
      <c r="G118" s="178">
        <f>+[7]Enero!G120+[7]Febrero!G120+[7]Marzo!G122+[7]Abril!G121+[7]Mayo!G122+[7]Junio!G120+[7]Julio!G122+[7]Agosto!G122+[7]Septiembre!G120+[7]Octubre!G122+[7]Noviembre!G122+[7]Diciembre!G122</f>
        <v>3</v>
      </c>
      <c r="H118" s="178">
        <f>+[7]Enero!H120+[7]Febrero!H120+[7]Marzo!H122+[7]Abril!H121+[7]Mayo!H122+[7]Junio!H120+[7]Julio!H122+[7]Agosto!H122+[7]Septiembre!H120+[7]Octubre!H122+[7]Noviembre!H122+[7]Diciembre!H122</f>
        <v>500</v>
      </c>
      <c r="I118" s="178">
        <f>+[7]Enero!I120+[7]Febrero!I120+[7]Marzo!I122+[7]Abril!I121+[7]Mayo!I122+[7]Junio!I120+[7]Julio!I122+[7]Agosto!I122+[7]Septiembre!I120+[7]Octubre!I122+[7]Noviembre!I122+[7]Diciembre!I122</f>
        <v>0</v>
      </c>
      <c r="J118" s="178">
        <f t="shared" si="4"/>
        <v>70328</v>
      </c>
    </row>
    <row r="119" spans="1:11" ht="20.100000000000001" customHeight="1" x14ac:dyDescent="0.25">
      <c r="A119" s="161" t="s">
        <v>149</v>
      </c>
      <c r="B119" s="178">
        <f>+[7]Enero!B121+[7]Febrero!B121+[7]Marzo!B123+[7]Abril!B122+[7]Mayo!B123+[7]Junio!B121+[7]Julio!B123+[7]Agosto!B123+[7]Septiembre!B121+[7]Octubre!B123+[7]Noviembre!B123+[7]Diciembre!B123</f>
        <v>154481</v>
      </c>
      <c r="C119" s="178">
        <f>+[7]Enero!C121+[7]Febrero!C121+[7]Marzo!C123+[7]Abril!C122+[7]Mayo!C123+[7]Junio!C121+[7]Julio!C123+[7]Agosto!C123+[7]Septiembre!C121+[7]Octubre!C123+[7]Noviembre!C123+[7]Diciembre!C123</f>
        <v>101994</v>
      </c>
      <c r="D119" s="178">
        <f>+[7]Enero!D121+[7]Febrero!D121+[7]Marzo!D123+[7]Abril!D122+[7]Mayo!D123+[7]Junio!D121+[7]Julio!D123+[7]Agosto!D123+[7]Septiembre!D121+[7]Octubre!D123+[7]Noviembre!D123+[7]Diciembre!D123</f>
        <v>62157</v>
      </c>
      <c r="E119" s="178">
        <f>+[7]Enero!E121+[7]Febrero!E121+[7]Marzo!E123+[7]Abril!E122+[7]Mayo!E123+[7]Junio!E121+[7]Julio!E123+[7]Agosto!E123+[7]Septiembre!E121+[7]Octubre!E123+[7]Noviembre!E123+[7]Diciembre!E123</f>
        <v>58341</v>
      </c>
      <c r="F119" s="178">
        <f>+[7]Enero!F121+[7]Febrero!F121+[7]Marzo!F123+[7]Abril!F122+[7]Mayo!F123+[7]Junio!F121+[7]Julio!F123+[7]Agosto!F123+[7]Septiembre!F121+[7]Octubre!F123+[7]Noviembre!F123+[7]Diciembre!F123</f>
        <v>196809</v>
      </c>
      <c r="G119" s="178">
        <f>+[7]Enero!G121+[7]Febrero!G121+[7]Marzo!G123+[7]Abril!G122+[7]Mayo!G123+[7]Junio!G121+[7]Julio!G123+[7]Agosto!G123+[7]Septiembre!G121+[7]Octubre!G123+[7]Noviembre!G123+[7]Diciembre!G123</f>
        <v>58492</v>
      </c>
      <c r="H119" s="178">
        <f>+[7]Enero!H121+[7]Febrero!H121+[7]Marzo!H123+[7]Abril!H122+[7]Mayo!H123+[7]Junio!H121+[7]Julio!H123+[7]Agosto!H123+[7]Septiembre!H121+[7]Octubre!H123+[7]Noviembre!H123+[7]Diciembre!H123</f>
        <v>57487</v>
      </c>
      <c r="I119" s="178">
        <f>+[7]Enero!I121+[7]Febrero!I121+[7]Marzo!I123+[7]Abril!I122+[7]Mayo!I123+[7]Junio!I121+[7]Julio!I123+[7]Agosto!I123+[7]Septiembre!I121+[7]Octubre!I123+[7]Noviembre!I123+[7]Diciembre!I123</f>
        <v>115678</v>
      </c>
      <c r="J119" s="178">
        <f t="shared" si="4"/>
        <v>805439</v>
      </c>
    </row>
    <row r="120" spans="1:11" ht="20.100000000000001" customHeight="1" x14ac:dyDescent="0.25">
      <c r="A120" s="161" t="s">
        <v>150</v>
      </c>
      <c r="B120" s="178">
        <f>+[7]Enero!B122+[7]Febrero!B122+[7]Marzo!B124+[7]Abril!B123+[7]Mayo!B124+[7]Junio!B122+[7]Julio!B124+[7]Agosto!B124+[7]Septiembre!B122+[7]Octubre!B124+[7]Noviembre!B124+[7]Diciembre!B124</f>
        <v>172609</v>
      </c>
      <c r="C120" s="178">
        <f>+[7]Enero!C122+[7]Febrero!C122+[7]Marzo!C124+[7]Abril!C123+[7]Mayo!C124+[7]Junio!C122+[7]Julio!C124+[7]Agosto!C124+[7]Septiembre!C122+[7]Octubre!C124+[7]Noviembre!C124+[7]Diciembre!C124</f>
        <v>2470</v>
      </c>
      <c r="D120" s="178">
        <f>+[7]Enero!D122+[7]Febrero!D122+[7]Marzo!D124+[7]Abril!D123+[7]Mayo!D124+[7]Junio!D122+[7]Julio!D124+[7]Agosto!D124+[7]Septiembre!D122+[7]Octubre!D124+[7]Noviembre!D124+[7]Diciembre!D124</f>
        <v>45781</v>
      </c>
      <c r="E120" s="178">
        <f>+[7]Enero!E122+[7]Febrero!E122+[7]Marzo!E124+[7]Abril!E123+[7]Mayo!E124+[7]Junio!E122+[7]Julio!E124+[7]Agosto!E124+[7]Septiembre!E122+[7]Octubre!E124+[7]Noviembre!E124+[7]Diciembre!E124</f>
        <v>81629</v>
      </c>
      <c r="F120" s="178">
        <f>+[7]Enero!F122+[7]Febrero!F122+[7]Marzo!F124+[7]Abril!F123+[7]Mayo!F124+[7]Junio!F122+[7]Julio!F124+[7]Agosto!F124+[7]Septiembre!F122+[7]Octubre!F124+[7]Noviembre!F124+[7]Diciembre!F124</f>
        <v>24437</v>
      </c>
      <c r="G120" s="178">
        <f>+[7]Enero!G122+[7]Febrero!G122+[7]Marzo!G124+[7]Abril!G123+[7]Mayo!G124+[7]Junio!G122+[7]Julio!G124+[7]Agosto!G124+[7]Septiembre!G122+[7]Octubre!G124+[7]Noviembre!G124+[7]Diciembre!G124</f>
        <v>19758</v>
      </c>
      <c r="H120" s="178">
        <f>+[7]Enero!H122+[7]Febrero!H122+[7]Marzo!H124+[7]Abril!H123+[7]Mayo!H124+[7]Junio!H122+[7]Julio!H124+[7]Agosto!H124+[7]Septiembre!H122+[7]Octubre!H124+[7]Noviembre!H124+[7]Diciembre!H124</f>
        <v>71716</v>
      </c>
      <c r="I120" s="178">
        <f>+[7]Enero!I122+[7]Febrero!I122+[7]Marzo!I124+[7]Abril!I123+[7]Mayo!I124+[7]Junio!I122+[7]Julio!I124+[7]Agosto!I124+[7]Septiembre!I122+[7]Octubre!I124+[7]Noviembre!I124+[7]Diciembre!I124</f>
        <v>1917</v>
      </c>
      <c r="J120" s="178">
        <f t="shared" si="4"/>
        <v>420317</v>
      </c>
    </row>
    <row r="121" spans="1:11" ht="20.100000000000001" customHeight="1" x14ac:dyDescent="0.25">
      <c r="A121" s="161" t="s">
        <v>151</v>
      </c>
      <c r="B121" s="178">
        <f>+[7]Enero!B123+[7]Febrero!B123+[7]Marzo!B125+[7]Abril!B124+[7]Mayo!B125+[7]Junio!B123+[7]Julio!B125+[7]Agosto!B125+[7]Septiembre!B123+[7]Octubre!B125+[7]Noviembre!B125+[7]Diciembre!B125</f>
        <v>58406</v>
      </c>
      <c r="C121" s="178">
        <f>+[7]Enero!C123+[7]Febrero!C123+[7]Marzo!C125+[7]Abril!C124+[7]Mayo!C125+[7]Junio!C123+[7]Julio!C125+[7]Agosto!C125+[7]Septiembre!C123+[7]Octubre!C125+[7]Noviembre!C125+[7]Diciembre!C125</f>
        <v>104</v>
      </c>
      <c r="D121" s="178">
        <f>+[7]Enero!D123+[7]Febrero!D123+[7]Marzo!D125+[7]Abril!D124+[7]Mayo!D125+[7]Junio!D123+[7]Julio!D125+[7]Agosto!D125+[7]Septiembre!D123+[7]Octubre!D125+[7]Noviembre!D125+[7]Diciembre!D125</f>
        <v>14861</v>
      </c>
      <c r="E121" s="178">
        <f>+[7]Enero!E123+[7]Febrero!E123+[7]Marzo!E125+[7]Abril!E124+[7]Mayo!E125+[7]Junio!E123+[7]Julio!E125+[7]Agosto!E125+[7]Septiembre!E123+[7]Octubre!E125+[7]Noviembre!E125+[7]Diciembre!E125</f>
        <v>148674</v>
      </c>
      <c r="F121" s="178">
        <f>+[7]Enero!F123+[7]Febrero!F123+[7]Marzo!F125+[7]Abril!F124+[7]Mayo!F125+[7]Junio!F123+[7]Julio!F125+[7]Agosto!F125+[7]Septiembre!F123+[7]Octubre!F125+[7]Noviembre!F125+[7]Diciembre!F125</f>
        <v>296738</v>
      </c>
      <c r="G121" s="178">
        <f>+[7]Enero!G123+[7]Febrero!G123+[7]Marzo!G125+[7]Abril!G124+[7]Mayo!G125+[7]Junio!G123+[7]Julio!G125+[7]Agosto!G125+[7]Septiembre!G123+[7]Octubre!G125+[7]Noviembre!G125+[7]Diciembre!G125</f>
        <v>68783</v>
      </c>
      <c r="H121" s="178">
        <f>+[7]Enero!H123+[7]Febrero!H123+[7]Marzo!H125+[7]Abril!H124+[7]Mayo!H125+[7]Junio!H123+[7]Julio!H125+[7]Agosto!H125+[7]Septiembre!H123+[7]Octubre!H125+[7]Noviembre!H125+[7]Diciembre!H125</f>
        <v>469512</v>
      </c>
      <c r="I121" s="178">
        <f>+[7]Enero!I123+[7]Febrero!I123+[7]Marzo!I125+[7]Abril!I124+[7]Mayo!I125+[7]Junio!I123+[7]Julio!I125+[7]Agosto!I125+[7]Septiembre!I123+[7]Octubre!I125+[7]Noviembre!I125+[7]Diciembre!I125</f>
        <v>516</v>
      </c>
      <c r="J121" s="178">
        <f t="shared" si="4"/>
        <v>1057594</v>
      </c>
    </row>
    <row r="122" spans="1:11" ht="20.100000000000001" customHeight="1" x14ac:dyDescent="0.25">
      <c r="A122" s="161" t="s">
        <v>152</v>
      </c>
      <c r="B122" s="178">
        <f>+[7]Enero!B124+[7]Febrero!B124+[7]Marzo!B126+[7]Abril!B125+[7]Mayo!B126+[7]Junio!B124+[7]Julio!B126+[7]Agosto!B126+[7]Septiembre!B124+[7]Octubre!B126+[7]Noviembre!B126+[7]Diciembre!B126</f>
        <v>17490</v>
      </c>
      <c r="C122" s="178">
        <f>+[7]Enero!C124+[7]Febrero!C124+[7]Marzo!C126+[7]Abril!C125+[7]Mayo!C126+[7]Junio!C124+[7]Julio!C126+[7]Agosto!C126+[7]Septiembre!C124+[7]Octubre!C126+[7]Noviembre!C126+[7]Diciembre!C126</f>
        <v>961</v>
      </c>
      <c r="D122" s="178">
        <f>+[7]Enero!D124+[7]Febrero!D124+[7]Marzo!D126+[7]Abril!D125+[7]Mayo!D126+[7]Junio!D124+[7]Julio!D126+[7]Agosto!D126+[7]Septiembre!D124+[7]Octubre!D126+[7]Noviembre!D126+[7]Diciembre!D126</f>
        <v>19081</v>
      </c>
      <c r="E122" s="178">
        <f>+[7]Enero!E124+[7]Febrero!E124+[7]Marzo!E126+[7]Abril!E125+[7]Mayo!E126+[7]Junio!E124+[7]Julio!E126+[7]Agosto!E126+[7]Septiembre!E124+[7]Octubre!E126+[7]Noviembre!E126+[7]Diciembre!E126</f>
        <v>28823</v>
      </c>
      <c r="F122" s="178">
        <f>+[7]Enero!F124+[7]Febrero!F124+[7]Marzo!F126+[7]Abril!F125+[7]Mayo!F126+[7]Junio!F124+[7]Julio!F126+[7]Agosto!F126+[7]Septiembre!F124+[7]Octubre!F126+[7]Noviembre!F126+[7]Diciembre!F126</f>
        <v>35928</v>
      </c>
      <c r="G122" s="178">
        <f>+[7]Enero!G124+[7]Febrero!G124+[7]Marzo!G126+[7]Abril!G125+[7]Mayo!G126+[7]Junio!G124+[7]Julio!G126+[7]Agosto!G126+[7]Septiembre!G124+[7]Octubre!G126+[7]Noviembre!G126+[7]Diciembre!G126</f>
        <v>3667</v>
      </c>
      <c r="H122" s="178">
        <f>+[7]Enero!H124+[7]Febrero!H124+[7]Marzo!H126+[7]Abril!H125+[7]Mayo!H126+[7]Junio!H124+[7]Julio!H126+[7]Agosto!H126+[7]Septiembre!H124+[7]Octubre!H126+[7]Noviembre!H126+[7]Diciembre!H126</f>
        <v>6612</v>
      </c>
      <c r="I122" s="178">
        <f>+[7]Enero!I124+[7]Febrero!I124+[7]Marzo!I126+[7]Abril!I125+[7]Mayo!I126+[7]Junio!I124+[7]Julio!I126+[7]Agosto!I126+[7]Septiembre!I124+[7]Octubre!I126+[7]Noviembre!I126+[7]Diciembre!I126</f>
        <v>2530</v>
      </c>
      <c r="J122" s="178">
        <f t="shared" si="4"/>
        <v>115092</v>
      </c>
    </row>
    <row r="123" spans="1:11" ht="20.100000000000001" customHeight="1" x14ac:dyDescent="0.25">
      <c r="A123" s="161" t="s">
        <v>172</v>
      </c>
      <c r="B123" s="178">
        <f>+[7]Enero!B125+[7]Febrero!B125+[7]Marzo!B127+[7]Abril!B126+[7]Mayo!B127+[7]Junio!B125+[7]Julio!B127+[7]Agosto!B127+[7]Septiembre!B125+[7]Octubre!B127+[7]Noviembre!B127+[7]Diciembre!B127</f>
        <v>267</v>
      </c>
      <c r="C123" s="178">
        <f>+[7]Enero!C125+[7]Febrero!C125+[7]Marzo!C127+[7]Abril!C126+[7]Mayo!C127+[7]Junio!C125+[7]Julio!C127+[7]Agosto!C127+[7]Septiembre!C125+[7]Octubre!C127+[7]Noviembre!C127+[7]Diciembre!C127</f>
        <v>131</v>
      </c>
      <c r="D123" s="178">
        <f>+[7]Enero!D125+[7]Febrero!D125+[7]Marzo!D127+[7]Abril!D126+[7]Mayo!D127+[7]Junio!D125+[7]Julio!D127+[7]Agosto!D127+[7]Septiembre!D125+[7]Octubre!D127+[7]Noviembre!D127+[7]Diciembre!D127</f>
        <v>210</v>
      </c>
      <c r="E123" s="178">
        <f>+[7]Enero!E125+[7]Febrero!E125+[7]Marzo!E127+[7]Abril!E126+[7]Mayo!E127+[7]Junio!E125+[7]Julio!E127+[7]Agosto!E127+[7]Septiembre!E125+[7]Octubre!E127+[7]Noviembre!E127+[7]Diciembre!E127</f>
        <v>12444</v>
      </c>
      <c r="F123" s="178">
        <f>+[7]Enero!F125+[7]Febrero!F125+[7]Marzo!F127+[7]Abril!F126+[7]Mayo!F127+[7]Junio!F125+[7]Julio!F127+[7]Agosto!F127+[7]Septiembre!F125+[7]Octubre!F127+[7]Noviembre!F127+[7]Diciembre!F127</f>
        <v>5225</v>
      </c>
      <c r="G123" s="178">
        <f>+[7]Enero!G125+[7]Febrero!G125+[7]Marzo!G127+[7]Abril!G126+[7]Mayo!G127+[7]Junio!G125+[7]Julio!G127+[7]Agosto!G127+[7]Septiembre!G125+[7]Octubre!G127+[7]Noviembre!G127+[7]Diciembre!G127</f>
        <v>589</v>
      </c>
      <c r="H123" s="178">
        <f>+[7]Enero!H125+[7]Febrero!H125+[7]Marzo!H127+[7]Abril!H126+[7]Mayo!H127+[7]Junio!H125+[7]Julio!H127+[7]Agosto!H127+[7]Septiembre!H125+[7]Octubre!H127+[7]Noviembre!H127+[7]Diciembre!H127</f>
        <v>51</v>
      </c>
      <c r="I123" s="178">
        <f>+[7]Enero!I125+[7]Febrero!I125+[7]Marzo!I127+[7]Abril!I126+[7]Mayo!I127+[7]Junio!I125+[7]Julio!I127+[7]Agosto!I127+[7]Septiembre!I125+[7]Octubre!I127+[7]Noviembre!I127+[7]Diciembre!I127</f>
        <v>183</v>
      </c>
      <c r="J123" s="178">
        <f t="shared" si="4"/>
        <v>19100</v>
      </c>
    </row>
    <row r="124" spans="1:11" ht="20.100000000000001" customHeight="1" x14ac:dyDescent="0.25">
      <c r="A124" s="161" t="s">
        <v>173</v>
      </c>
      <c r="B124" s="178">
        <f>+[7]Enero!B126+[7]Febrero!B126+[7]Marzo!B128+[7]Abril!B127+[7]Mayo!B128+[7]Junio!B126+[7]Julio!B128+[7]Agosto!B128+[7]Septiembre!B126+[7]Octubre!B128+[7]Noviembre!B128+[7]Diciembre!B128</f>
        <v>301</v>
      </c>
      <c r="C124" s="178">
        <f>+[7]Enero!C126+[7]Febrero!C126+[7]Marzo!C128+[7]Abril!C127+[7]Mayo!C128+[7]Junio!C126+[7]Julio!C128+[7]Agosto!C128+[7]Septiembre!C126+[7]Octubre!C128+[7]Noviembre!C128+[7]Diciembre!C128</f>
        <v>0</v>
      </c>
      <c r="D124" s="178">
        <f>+[7]Enero!D126+[7]Febrero!D126+[7]Marzo!D128+[7]Abril!D127+[7]Mayo!D128+[7]Junio!D126+[7]Julio!D128+[7]Agosto!D128+[7]Septiembre!D126+[7]Octubre!D128+[7]Noviembre!D128+[7]Diciembre!D128</f>
        <v>403</v>
      </c>
      <c r="E124" s="178">
        <f>+[7]Enero!E126+[7]Febrero!E126+[7]Marzo!E128+[7]Abril!E127+[7]Mayo!E128+[7]Junio!E126+[7]Julio!E128+[7]Agosto!E128+[7]Septiembre!E126+[7]Octubre!E128+[7]Noviembre!E128+[7]Diciembre!E128</f>
        <v>211370</v>
      </c>
      <c r="F124" s="178">
        <f>+[7]Enero!F126+[7]Febrero!F126+[7]Marzo!F128+[7]Abril!F127+[7]Mayo!F128+[7]Junio!F126+[7]Julio!F128+[7]Agosto!F128+[7]Septiembre!F126+[7]Octubre!F128+[7]Noviembre!F128+[7]Diciembre!F128</f>
        <v>434</v>
      </c>
      <c r="G124" s="178">
        <f>+[7]Enero!G126+[7]Febrero!G126+[7]Marzo!G128+[7]Abril!G127+[7]Mayo!G128+[7]Junio!G126+[7]Julio!G128+[7]Agosto!G128+[7]Septiembre!G126+[7]Octubre!G128+[7]Noviembre!G128+[7]Diciembre!G128</f>
        <v>3315</v>
      </c>
      <c r="H124" s="178">
        <f>+[7]Enero!H126+[7]Febrero!H126+[7]Marzo!H128+[7]Abril!H127+[7]Mayo!H128+[7]Junio!H126+[7]Julio!H128+[7]Agosto!H128+[7]Septiembre!H126+[7]Octubre!H128+[7]Noviembre!H128+[7]Diciembre!H128</f>
        <v>368</v>
      </c>
      <c r="I124" s="178">
        <f>+[7]Enero!I126+[7]Febrero!I126+[7]Marzo!I128+[7]Abril!I127+[7]Mayo!I128+[7]Junio!I126+[7]Julio!I128+[7]Agosto!I128+[7]Septiembre!I126+[7]Octubre!I128+[7]Noviembre!I128+[7]Diciembre!I128</f>
        <v>123</v>
      </c>
      <c r="J124" s="178">
        <f t="shared" si="4"/>
        <v>216314</v>
      </c>
    </row>
    <row r="125" spans="1:11" ht="20.100000000000001" customHeight="1" x14ac:dyDescent="0.25">
      <c r="A125" s="161" t="s">
        <v>155</v>
      </c>
      <c r="B125" s="178">
        <f>+[7]Enero!B127+[7]Febrero!B127+[7]Marzo!B129+[7]Abril!B128+[7]Mayo!B129+[7]Junio!B127+[7]Julio!B129+[7]Agosto!B129+[7]Septiembre!B127+[7]Octubre!B129+[7]Noviembre!B129+[7]Diciembre!B129</f>
        <v>28169</v>
      </c>
      <c r="C125" s="178">
        <f>+[7]Enero!C127+[7]Febrero!C127+[7]Marzo!C129+[7]Abril!C128+[7]Mayo!C129+[7]Junio!C127+[7]Julio!C129+[7]Agosto!C129+[7]Septiembre!C127+[7]Octubre!C129+[7]Noviembre!C129+[7]Diciembre!C129</f>
        <v>616</v>
      </c>
      <c r="D125" s="178">
        <f>+[7]Enero!D127+[7]Febrero!D127+[7]Marzo!D129+[7]Abril!D128+[7]Mayo!D129+[7]Junio!D127+[7]Julio!D129+[7]Agosto!D129+[7]Septiembre!D127+[7]Octubre!D129+[7]Noviembre!D129+[7]Diciembre!D129</f>
        <v>4606</v>
      </c>
      <c r="E125" s="178">
        <f>+[7]Enero!E127+[7]Febrero!E127+[7]Marzo!E129+[7]Abril!E128+[7]Mayo!E129+[7]Junio!E127+[7]Julio!E129+[7]Agosto!E129+[7]Septiembre!E127+[7]Octubre!E129+[7]Noviembre!E129+[7]Diciembre!E129</f>
        <v>22861</v>
      </c>
      <c r="F125" s="178">
        <f>+[7]Enero!F127+[7]Febrero!F127+[7]Marzo!F129+[7]Abril!F128+[7]Mayo!F129+[7]Junio!F127+[7]Julio!F129+[7]Agosto!F129+[7]Septiembre!F127+[7]Octubre!F129+[7]Noviembre!F129+[7]Diciembre!F129</f>
        <v>105578</v>
      </c>
      <c r="G125" s="178">
        <f>+[7]Enero!G127+[7]Febrero!G127+[7]Marzo!G129+[7]Abril!G128+[7]Mayo!G129+[7]Junio!G127+[7]Julio!G129+[7]Agosto!G129+[7]Septiembre!G127+[7]Octubre!G129+[7]Noviembre!G129+[7]Diciembre!G129</f>
        <v>17182</v>
      </c>
      <c r="H125" s="178">
        <f>+[7]Enero!H127+[7]Febrero!H127+[7]Marzo!H129+[7]Abril!H128+[7]Mayo!H129+[7]Junio!H127+[7]Julio!H129+[7]Agosto!H129+[7]Septiembre!H127+[7]Octubre!H129+[7]Noviembre!H129+[7]Diciembre!H129</f>
        <v>42090</v>
      </c>
      <c r="I125" s="178">
        <f>+[7]Enero!I127+[7]Febrero!I127+[7]Marzo!I129+[7]Abril!I128+[7]Mayo!I129+[7]Junio!I127+[7]Julio!I129+[7]Agosto!I129+[7]Septiembre!I127+[7]Octubre!I129+[7]Noviembre!I129+[7]Diciembre!I129</f>
        <v>1337</v>
      </c>
      <c r="J125" s="178">
        <f>SUM(B125:I125)</f>
        <v>222439</v>
      </c>
      <c r="K125" s="179"/>
    </row>
    <row r="126" spans="1:11" ht="20.100000000000001" customHeight="1" x14ac:dyDescent="0.25">
      <c r="A126" s="161" t="s">
        <v>156</v>
      </c>
      <c r="B126" s="178">
        <f>+[7]Enero!B128+[7]Febrero!B128+[7]Marzo!B130+[7]Abril!B129+[7]Mayo!B130+[7]Junio!B128+[7]Julio!B130+[7]Agosto!B130+[7]Septiembre!B128+[7]Octubre!B130+[7]Noviembre!B130+[7]Diciembre!B130</f>
        <v>630000</v>
      </c>
      <c r="C126" s="178">
        <f>+[7]Enero!C128+[7]Febrero!C128+[7]Marzo!C130+[7]Abril!C129+[7]Mayo!C130+[7]Junio!C128+[7]Julio!C130+[7]Agosto!C130+[7]Septiembre!C128+[7]Octubre!C130+[7]Noviembre!C130+[7]Diciembre!C130</f>
        <v>0</v>
      </c>
      <c r="D126" s="178">
        <f>+[7]Enero!D128+[7]Febrero!D128+[7]Marzo!D130+[7]Abril!D129+[7]Mayo!D130+[7]Junio!D128+[7]Julio!D130+[7]Agosto!D130+[7]Septiembre!D128+[7]Octubre!D130+[7]Noviembre!D130+[7]Diciembre!D130</f>
        <v>82000</v>
      </c>
      <c r="E126" s="178">
        <f>+[7]Enero!E128+[7]Febrero!E128+[7]Marzo!E130+[7]Abril!E129+[7]Mayo!E130+[7]Junio!E128+[7]Julio!E130+[7]Agosto!E130+[7]Septiembre!E128+[7]Octubre!E130+[7]Noviembre!E130+[7]Diciembre!E130</f>
        <v>0</v>
      </c>
      <c r="F126" s="178">
        <f>+[7]Enero!F128+[7]Febrero!F128+[7]Marzo!F130+[7]Abril!F129+[7]Mayo!F130+[7]Junio!F128+[7]Julio!F130+[7]Agosto!F130+[7]Septiembre!F128+[7]Octubre!F130+[7]Noviembre!F130+[7]Diciembre!F130</f>
        <v>400000</v>
      </c>
      <c r="G126" s="178">
        <f>+[7]Enero!G128+[7]Febrero!G128+[7]Marzo!G130+[7]Abril!G129+[7]Mayo!G130+[7]Junio!G128+[7]Julio!G130+[7]Agosto!G130+[7]Septiembre!G128+[7]Octubre!G130+[7]Noviembre!G130+[7]Diciembre!G130</f>
        <v>1560000</v>
      </c>
      <c r="H126" s="178">
        <f>+[7]Enero!H128+[7]Febrero!H128+[7]Marzo!H130+[7]Abril!H129+[7]Mayo!H130+[7]Junio!H128+[7]Julio!H130+[7]Agosto!H130+[7]Septiembre!H128+[7]Octubre!H130+[7]Noviembre!H130+[7]Diciembre!H130</f>
        <v>1770000</v>
      </c>
      <c r="I126" s="178">
        <f>+[7]Enero!I128+[7]Febrero!I128+[7]Marzo!I130+[7]Abril!I129+[7]Mayo!I130+[7]Junio!I128+[7]Julio!I130+[7]Agosto!I130+[7]Septiembre!I128+[7]Octubre!I130+[7]Noviembre!I130+[7]Diciembre!I130</f>
        <v>0</v>
      </c>
      <c r="J126" s="178">
        <f t="shared" si="4"/>
        <v>4442000</v>
      </c>
    </row>
    <row r="127" spans="1:11" ht="20.100000000000001" customHeight="1" x14ac:dyDescent="0.25">
      <c r="A127" s="161" t="s">
        <v>157</v>
      </c>
      <c r="B127" s="178">
        <f>+[7]Enero!B129+[7]Febrero!B129+[7]Marzo!B131+[7]Abril!B130+[7]Mayo!B131+[7]Junio!B129+[7]Julio!B131+[7]Agosto!B131+[7]Septiembre!B129+[7]Octubre!B131+[7]Noviembre!B131+[7]Diciembre!B131</f>
        <v>14</v>
      </c>
      <c r="C127" s="178">
        <f>+[7]Enero!C129+[7]Febrero!C129+[7]Marzo!C131+[7]Abril!C130+[7]Mayo!C131+[7]Junio!C129+[7]Julio!C131+[7]Agosto!C131+[7]Septiembre!C129+[7]Octubre!C131+[7]Noviembre!C131+[7]Diciembre!C131</f>
        <v>154</v>
      </c>
      <c r="D127" s="178">
        <f>+[7]Enero!D129+[7]Febrero!D129+[7]Marzo!D131+[7]Abril!D130+[7]Mayo!D131+[7]Junio!D129+[7]Julio!D131+[7]Agosto!D131+[7]Septiembre!D129+[7]Octubre!D131+[7]Noviembre!D131+[7]Diciembre!D131</f>
        <v>225</v>
      </c>
      <c r="E127" s="178">
        <f>+[7]Enero!E129+[7]Febrero!E129+[7]Marzo!E131+[7]Abril!E130+[7]Mayo!E131+[7]Junio!E129+[7]Julio!E131+[7]Agosto!E131+[7]Septiembre!E129+[7]Octubre!E131+[7]Noviembre!E131+[7]Diciembre!E131</f>
        <v>343860</v>
      </c>
      <c r="F127" s="178">
        <f>+[7]Enero!F129+[7]Febrero!F129+[7]Marzo!F131+[7]Abril!F130+[7]Mayo!F131+[7]Junio!F129+[7]Julio!F131+[7]Agosto!F131+[7]Septiembre!F129+[7]Octubre!F131+[7]Noviembre!F131+[7]Diciembre!F131</f>
        <v>30285</v>
      </c>
      <c r="G127" s="178">
        <f>+[7]Enero!G129+[7]Febrero!G129+[7]Marzo!G131+[7]Abril!G130+[7]Mayo!G131+[7]Junio!G129+[7]Julio!G131+[7]Agosto!G131+[7]Septiembre!G129+[7]Octubre!G131+[7]Noviembre!G131+[7]Diciembre!G131</f>
        <v>31658</v>
      </c>
      <c r="H127" s="178">
        <f>+[7]Enero!H129+[7]Febrero!H129+[7]Marzo!H131+[7]Abril!H130+[7]Mayo!H131+[7]Junio!H129+[7]Julio!H131+[7]Agosto!H131+[7]Septiembre!H129+[7]Octubre!H131+[7]Noviembre!H131+[7]Diciembre!H131</f>
        <v>719</v>
      </c>
      <c r="I127" s="178">
        <f>+[7]Enero!I129+[7]Febrero!I129+[7]Marzo!I131+[7]Abril!I130+[7]Mayo!I131+[7]Junio!I129+[7]Julio!I131+[7]Agosto!I131+[7]Septiembre!I129+[7]Octubre!I131+[7]Noviembre!I131+[7]Diciembre!I131</f>
        <v>2962</v>
      </c>
      <c r="J127" s="178">
        <f t="shared" si="4"/>
        <v>409877</v>
      </c>
    </row>
    <row r="128" spans="1:11" ht="20.100000000000001" customHeight="1" x14ac:dyDescent="0.25">
      <c r="A128" s="161" t="s">
        <v>174</v>
      </c>
      <c r="B128" s="178">
        <f>+[7]Enero!B130+[7]Febrero!B130+[7]Marzo!B132+[7]Abril!B131+[7]Mayo!B132+[7]Junio!B130+[7]Julio!B132+[7]Agosto!B132+[7]Septiembre!B130+[7]Octubre!B132+[7]Noviembre!B132+[7]Diciembre!B132</f>
        <v>294006</v>
      </c>
      <c r="C128" s="178">
        <f>+[7]Enero!C130+[7]Febrero!C130+[7]Marzo!C132+[7]Abril!C131+[7]Mayo!C132+[7]Junio!C130+[7]Julio!C132+[7]Agosto!C132+[7]Septiembre!C130+[7]Octubre!C132+[7]Noviembre!C132+[7]Diciembre!C132</f>
        <v>4042</v>
      </c>
      <c r="D128" s="178">
        <f>+[7]Enero!D130+[7]Febrero!D130+[7]Marzo!D132+[7]Abril!D131+[7]Mayo!D132+[7]Junio!D130+[7]Julio!D132+[7]Agosto!D132+[7]Septiembre!D130+[7]Octubre!D132+[7]Noviembre!D132+[7]Diciembre!D132</f>
        <v>11059</v>
      </c>
      <c r="E128" s="178">
        <f>+[7]Enero!E130+[7]Febrero!E130+[7]Marzo!E132+[7]Abril!E131+[7]Mayo!E132+[7]Junio!E130+[7]Julio!E132+[7]Agosto!E132+[7]Septiembre!E130+[7]Octubre!E132+[7]Noviembre!E132+[7]Diciembre!E132</f>
        <v>1055</v>
      </c>
      <c r="F128" s="178">
        <f>+[7]Enero!F130+[7]Febrero!F130+[7]Marzo!F132+[7]Abril!F131+[7]Mayo!F132+[7]Junio!F130+[7]Julio!F132+[7]Agosto!F132+[7]Septiembre!F130+[7]Octubre!F132+[7]Noviembre!F132+[7]Diciembre!F132</f>
        <v>50600</v>
      </c>
      <c r="G128" s="178">
        <f>+[7]Enero!G130+[7]Febrero!G130+[7]Marzo!G132+[7]Abril!G131+[7]Mayo!G132+[7]Junio!G130+[7]Julio!G132+[7]Agosto!G132+[7]Septiembre!G130+[7]Octubre!G132+[7]Noviembre!G132+[7]Diciembre!G132</f>
        <v>12430</v>
      </c>
      <c r="H128" s="178">
        <f>+[7]Enero!H130+[7]Febrero!H130+[7]Marzo!H132+[7]Abril!H131+[7]Mayo!H132+[7]Junio!H130+[7]Julio!H132+[7]Agosto!H132+[7]Septiembre!H130+[7]Octubre!H132+[7]Noviembre!H132+[7]Diciembre!H132</f>
        <v>13170</v>
      </c>
      <c r="I128" s="178">
        <f>+[7]Enero!I130+[7]Febrero!I130+[7]Marzo!I132+[7]Abril!I131+[7]Mayo!I132+[7]Junio!I130+[7]Julio!I132+[7]Agosto!I132+[7]Septiembre!I130+[7]Octubre!I132+[7]Noviembre!I132+[7]Diciembre!I132</f>
        <v>18112</v>
      </c>
      <c r="J128" s="178">
        <f t="shared" si="4"/>
        <v>404474</v>
      </c>
    </row>
    <row r="129" spans="1:10" ht="20.100000000000001" customHeight="1" x14ac:dyDescent="0.25">
      <c r="A129" s="161" t="s">
        <v>175</v>
      </c>
      <c r="B129" s="178">
        <f>+[7]Enero!B131+[7]Febrero!B131+[7]Marzo!B133+[7]Abril!B132+[7]Mayo!B133+[7]Junio!B131+[7]Julio!B133+[7]Agosto!B133+[7]Septiembre!B131+[7]Octubre!B133+[7]Noviembre!B133+[7]Diciembre!B133</f>
        <v>2727</v>
      </c>
      <c r="C129" s="178">
        <f>+[7]Enero!C131+[7]Febrero!C131+[7]Marzo!C133+[7]Abril!C132+[7]Mayo!C133+[7]Junio!C131+[7]Julio!C133+[7]Agosto!C133+[7]Septiembre!C131+[7]Octubre!C133+[7]Noviembre!C133+[7]Diciembre!C133</f>
        <v>10254</v>
      </c>
      <c r="D129" s="178">
        <f>+[7]Enero!D131+[7]Febrero!D131+[7]Marzo!D133+[7]Abril!D132+[7]Mayo!D133+[7]Junio!D131+[7]Julio!D133+[7]Agosto!D133+[7]Septiembre!D131+[7]Octubre!D133+[7]Noviembre!D133+[7]Diciembre!D133</f>
        <v>356</v>
      </c>
      <c r="E129" s="178">
        <f>+[7]Enero!E131+[7]Febrero!E131+[7]Marzo!E133+[7]Abril!E132+[7]Mayo!E133+[7]Junio!E131+[7]Julio!E133+[7]Agosto!E133+[7]Septiembre!E131+[7]Octubre!E133+[7]Noviembre!E133+[7]Diciembre!E133</f>
        <v>2863</v>
      </c>
      <c r="F129" s="178">
        <f>+[7]Enero!F131+[7]Febrero!F131+[7]Marzo!F133+[7]Abril!F132+[7]Mayo!F133+[7]Junio!F131+[7]Julio!F133+[7]Agosto!F133+[7]Septiembre!F131+[7]Octubre!F133+[7]Noviembre!F133+[7]Diciembre!F133</f>
        <v>31882</v>
      </c>
      <c r="G129" s="178">
        <f>+[7]Enero!G131+[7]Febrero!G131+[7]Marzo!G133+[7]Abril!G132+[7]Mayo!G133+[7]Junio!G131+[7]Julio!G133+[7]Agosto!G133+[7]Septiembre!G131+[7]Octubre!G133+[7]Noviembre!G133+[7]Diciembre!G133</f>
        <v>1651</v>
      </c>
      <c r="H129" s="178">
        <f>+[7]Enero!H131+[7]Febrero!H131+[7]Marzo!H133+[7]Abril!H132+[7]Mayo!H133+[7]Junio!H131+[7]Julio!H133+[7]Agosto!H133+[7]Septiembre!H131+[7]Octubre!H133+[7]Noviembre!H133+[7]Diciembre!H133</f>
        <v>0</v>
      </c>
      <c r="I129" s="178">
        <f>+[7]Enero!I131+[7]Febrero!I131+[7]Marzo!I133+[7]Abril!I132+[7]Mayo!I133+[7]Junio!I131+[7]Julio!I133+[7]Agosto!I133+[7]Septiembre!I131+[7]Octubre!I133+[7]Noviembre!I133+[7]Diciembre!I133</f>
        <v>24424</v>
      </c>
      <c r="J129" s="178">
        <f t="shared" si="4"/>
        <v>74157</v>
      </c>
    </row>
    <row r="130" spans="1:10" ht="20.100000000000001" customHeight="1" x14ac:dyDescent="0.25">
      <c r="A130" s="161" t="s">
        <v>176</v>
      </c>
      <c r="B130" s="178">
        <f>+[7]Enero!B132+[7]Febrero!B132+[7]Marzo!B134+[7]Abril!B133+[7]Mayo!B134+[7]Junio!B132+[7]Julio!B134+[7]Agosto!B134+[7]Septiembre!B132+[7]Octubre!B134+[7]Noviembre!B134+[7]Diciembre!B134</f>
        <v>17338</v>
      </c>
      <c r="C130" s="178">
        <f>+[7]Enero!C132+[7]Febrero!C132+[7]Marzo!C134+[7]Abril!C133+[7]Mayo!C134+[7]Junio!C132+[7]Julio!C134+[7]Agosto!C134+[7]Septiembre!C132+[7]Octubre!C134+[7]Noviembre!C134+[7]Diciembre!C134</f>
        <v>5522</v>
      </c>
      <c r="D130" s="178">
        <f>+[7]Enero!D132+[7]Febrero!D132+[7]Marzo!D134+[7]Abril!D133+[7]Mayo!D134+[7]Junio!D132+[7]Julio!D134+[7]Agosto!D134+[7]Septiembre!D132+[7]Octubre!D134+[7]Noviembre!D134+[7]Diciembre!D134</f>
        <v>70671</v>
      </c>
      <c r="E130" s="178">
        <f>+[7]Enero!E132+[7]Febrero!E132+[7]Marzo!E134+[7]Abril!E133+[7]Mayo!E134+[7]Junio!E132+[7]Julio!E134+[7]Agosto!E134+[7]Septiembre!E132+[7]Octubre!E134+[7]Noviembre!E134+[7]Diciembre!E134</f>
        <v>31009</v>
      </c>
      <c r="F130" s="178">
        <f>+[7]Enero!F132+[7]Febrero!F132+[7]Marzo!F134+[7]Abril!F133+[7]Mayo!F134+[7]Junio!F132+[7]Julio!F134+[7]Agosto!F134+[7]Septiembre!F132+[7]Octubre!F134+[7]Noviembre!F134+[7]Diciembre!F134</f>
        <v>35730</v>
      </c>
      <c r="G130" s="178">
        <f>+[7]Enero!G132+[7]Febrero!G132+[7]Marzo!G134+[7]Abril!G133+[7]Mayo!G134+[7]Junio!G132+[7]Julio!G134+[7]Agosto!G134+[7]Septiembre!G132+[7]Octubre!G134+[7]Noviembre!G134+[7]Diciembre!G134</f>
        <v>11300</v>
      </c>
      <c r="H130" s="178">
        <f>+[7]Enero!H132+[7]Febrero!H132+[7]Marzo!H134+[7]Abril!H133+[7]Mayo!H134+[7]Junio!H132+[7]Julio!H134+[7]Agosto!H134+[7]Septiembre!H132+[7]Octubre!H134+[7]Noviembre!H134+[7]Diciembre!H134</f>
        <v>12677</v>
      </c>
      <c r="I130" s="178">
        <f>+[7]Enero!I132+[7]Febrero!I132+[7]Marzo!I134+[7]Abril!I133+[7]Mayo!I134+[7]Junio!I132+[7]Julio!I134+[7]Agosto!I134+[7]Septiembre!I132+[7]Octubre!I134+[7]Noviembre!I134+[7]Diciembre!I134</f>
        <v>5558</v>
      </c>
      <c r="J130" s="178">
        <f t="shared" si="4"/>
        <v>189805</v>
      </c>
    </row>
    <row r="131" spans="1:10" ht="20.100000000000001" customHeight="1" x14ac:dyDescent="0.25">
      <c r="A131" s="161" t="s">
        <v>177</v>
      </c>
      <c r="B131" s="178">
        <f>+[7]Enero!B133+[7]Febrero!B133+[7]Marzo!B135+[7]Abril!B134+[7]Mayo!B135+[7]Junio!B133+[7]Julio!B135+[7]Agosto!B135+[7]Septiembre!B133+[7]Octubre!B135+[7]Noviembre!B135+[7]Diciembre!B135</f>
        <v>674</v>
      </c>
      <c r="C131" s="178">
        <f>+[7]Enero!C133+[7]Febrero!C133+[7]Marzo!C135+[7]Abril!C134+[7]Mayo!C135+[7]Junio!C133+[7]Julio!C135+[7]Agosto!C135+[7]Septiembre!C133+[7]Octubre!C135+[7]Noviembre!C135+[7]Diciembre!C135</f>
        <v>32</v>
      </c>
      <c r="D131" s="178">
        <f>+[7]Enero!D133+[7]Febrero!D133+[7]Marzo!D135+[7]Abril!D134+[7]Mayo!D135+[7]Junio!D133+[7]Julio!D135+[7]Agosto!D135+[7]Septiembre!D133+[7]Octubre!D135+[7]Noviembre!D135+[7]Diciembre!D135</f>
        <v>5296</v>
      </c>
      <c r="E131" s="178">
        <f>+[7]Enero!E133+[7]Febrero!E133+[7]Marzo!E135+[7]Abril!E134+[7]Mayo!E135+[7]Junio!E133+[7]Julio!E135+[7]Agosto!E135+[7]Septiembre!E133+[7]Octubre!E135+[7]Noviembre!E135+[7]Diciembre!E135</f>
        <v>0</v>
      </c>
      <c r="F131" s="178">
        <f>+[7]Enero!F133+[7]Febrero!F133+[7]Marzo!F135+[7]Abril!F134+[7]Mayo!F135+[7]Junio!F133+[7]Julio!F135+[7]Agosto!F135+[7]Septiembre!F133+[7]Octubre!F135+[7]Noviembre!F135+[7]Diciembre!F135</f>
        <v>1088</v>
      </c>
      <c r="G131" s="178">
        <f>+[7]Enero!G133+[7]Febrero!G133+[7]Marzo!G135+[7]Abril!G134+[7]Mayo!G135+[7]Junio!G133+[7]Julio!G135+[7]Agosto!G135+[7]Septiembre!G133+[7]Octubre!G135+[7]Noviembre!G135+[7]Diciembre!G135</f>
        <v>2108</v>
      </c>
      <c r="H131" s="178">
        <f>+[7]Enero!H133+[7]Febrero!H133+[7]Marzo!H135+[7]Abril!H134+[7]Mayo!H135+[7]Junio!H133+[7]Julio!H135+[7]Agosto!H135+[7]Septiembre!H133+[7]Octubre!H135+[7]Noviembre!H135+[7]Diciembre!H135</f>
        <v>1090</v>
      </c>
      <c r="I131" s="178">
        <f>+[7]Enero!I133+[7]Febrero!I133+[7]Marzo!I135+[7]Abril!I134+[7]Mayo!I135+[7]Junio!I133+[7]Julio!I135+[7]Agosto!I135+[7]Septiembre!I133+[7]Octubre!I135+[7]Noviembre!I135+[7]Diciembre!I135</f>
        <v>13462</v>
      </c>
      <c r="J131" s="178">
        <f t="shared" si="4"/>
        <v>23750</v>
      </c>
    </row>
    <row r="132" spans="1:10" ht="20.100000000000001" customHeight="1" x14ac:dyDescent="0.25">
      <c r="A132" s="161" t="s">
        <v>178</v>
      </c>
      <c r="B132" s="178">
        <f>+[7]Enero!B134+[7]Febrero!B134+[7]Marzo!B136+[7]Abril!B135+[7]Mayo!B136+[7]Junio!B134+[7]Julio!B136+[7]Agosto!B136+[7]Septiembre!B134+[7]Octubre!B136+[7]Noviembre!B136+[7]Diciembre!B136</f>
        <v>23450</v>
      </c>
      <c r="C132" s="178">
        <f>+[7]Enero!C134+[7]Febrero!C134+[7]Marzo!C136+[7]Abril!C135+[7]Mayo!C136+[7]Junio!C134+[7]Julio!C136+[7]Agosto!C136+[7]Septiembre!C134+[7]Octubre!C136+[7]Noviembre!C136+[7]Diciembre!C136</f>
        <v>42599</v>
      </c>
      <c r="D132" s="178">
        <f>+[7]Enero!D134+[7]Febrero!D134+[7]Marzo!D136+[7]Abril!D135+[7]Mayo!D136+[7]Junio!D134+[7]Julio!D136+[7]Agosto!D136+[7]Septiembre!D134+[7]Octubre!D136+[7]Noviembre!D136+[7]Diciembre!D136</f>
        <v>2115</v>
      </c>
      <c r="E132" s="178">
        <f>+[7]Enero!E134+[7]Febrero!E134+[7]Marzo!E136+[7]Abril!E135+[7]Mayo!E136+[7]Junio!E134+[7]Julio!E136+[7]Agosto!E136+[7]Septiembre!E134+[7]Octubre!E136+[7]Noviembre!E136+[7]Diciembre!E136</f>
        <v>3123</v>
      </c>
      <c r="F132" s="178">
        <f>+[7]Enero!F134+[7]Febrero!F134+[7]Marzo!F136+[7]Abril!F135+[7]Mayo!F136+[7]Junio!F134+[7]Julio!F136+[7]Agosto!F136+[7]Septiembre!F134+[7]Octubre!F136+[7]Noviembre!F136+[7]Diciembre!F136</f>
        <v>147915</v>
      </c>
      <c r="G132" s="178">
        <f>+[7]Enero!G134+[7]Febrero!G134+[7]Marzo!G136+[7]Abril!G135+[7]Mayo!G136+[7]Junio!G134+[7]Julio!G136+[7]Agosto!G136+[7]Septiembre!G134+[7]Octubre!G136+[7]Noviembre!G136+[7]Diciembre!G136</f>
        <v>10433</v>
      </c>
      <c r="H132" s="178">
        <f>+[7]Enero!H134+[7]Febrero!H134+[7]Marzo!H136+[7]Abril!H135+[7]Mayo!H136+[7]Junio!H134+[7]Julio!H136+[7]Agosto!H136+[7]Septiembre!H134+[7]Octubre!H136+[7]Noviembre!H136+[7]Diciembre!H136</f>
        <v>102</v>
      </c>
      <c r="I132" s="178">
        <f>+[7]Enero!I134+[7]Febrero!I134+[7]Marzo!I136+[7]Abril!I135+[7]Mayo!I136+[7]Junio!I134+[7]Julio!I136+[7]Agosto!I136+[7]Septiembre!I134+[7]Octubre!I136+[7]Noviembre!I136+[7]Diciembre!I136</f>
        <v>306566</v>
      </c>
      <c r="J132" s="178">
        <f t="shared" si="4"/>
        <v>536303</v>
      </c>
    </row>
    <row r="133" spans="1:10" ht="20.100000000000001" customHeight="1" x14ac:dyDescent="0.25">
      <c r="A133" s="161" t="s">
        <v>179</v>
      </c>
      <c r="B133" s="178">
        <f>+[7]Enero!B135+[7]Febrero!B135+[7]Marzo!B137+[7]Abril!B136+[7]Mayo!B137+[7]Junio!B135+[7]Julio!B137+[7]Agosto!B137+[7]Septiembre!B135+[7]Octubre!B137+[7]Noviembre!B137+[7]Diciembre!B137</f>
        <v>9535</v>
      </c>
      <c r="C133" s="178">
        <f>+[7]Enero!C135+[7]Febrero!C135+[7]Marzo!C137+[7]Abril!C136+[7]Mayo!C137+[7]Junio!C135+[7]Julio!C137+[7]Agosto!C137+[7]Septiembre!C135+[7]Octubre!C137+[7]Noviembre!C137+[7]Diciembre!C137</f>
        <v>15725</v>
      </c>
      <c r="D133" s="178">
        <f>+[7]Enero!D135+[7]Febrero!D135+[7]Marzo!D137+[7]Abril!D136+[7]Mayo!D137+[7]Junio!D135+[7]Julio!D137+[7]Agosto!D137+[7]Septiembre!D135+[7]Octubre!D137+[7]Noviembre!D137+[7]Diciembre!D137</f>
        <v>142</v>
      </c>
      <c r="E133" s="178">
        <f>+[7]Enero!E135+[7]Febrero!E135+[7]Marzo!E137+[7]Abril!E136+[7]Mayo!E137+[7]Junio!E135+[7]Julio!E137+[7]Agosto!E137+[7]Septiembre!E135+[7]Octubre!E137+[7]Noviembre!E137+[7]Diciembre!E137</f>
        <v>4214</v>
      </c>
      <c r="F133" s="178">
        <f>+[7]Enero!F135+[7]Febrero!F135+[7]Marzo!F137+[7]Abril!F136+[7]Mayo!F137+[7]Junio!F135+[7]Julio!F137+[7]Agosto!F137+[7]Septiembre!F135+[7]Octubre!F137+[7]Noviembre!F137+[7]Diciembre!F137</f>
        <v>10961</v>
      </c>
      <c r="G133" s="178">
        <f>+[7]Enero!G135+[7]Febrero!G135+[7]Marzo!G137+[7]Abril!G136+[7]Mayo!G137+[7]Junio!G135+[7]Julio!G137+[7]Agosto!G137+[7]Septiembre!G135+[7]Octubre!G137+[7]Noviembre!G137+[7]Diciembre!G137</f>
        <v>0</v>
      </c>
      <c r="H133" s="178">
        <f>+[7]Enero!H135+[7]Febrero!H135+[7]Marzo!H137+[7]Abril!H136+[7]Mayo!H137+[7]Junio!H135+[7]Julio!H137+[7]Agosto!H137+[7]Septiembre!H135+[7]Octubre!H137+[7]Noviembre!H137+[7]Diciembre!H137</f>
        <v>0</v>
      </c>
      <c r="I133" s="178">
        <f>+[7]Enero!I135+[7]Febrero!I135+[7]Marzo!I137+[7]Abril!I136+[7]Mayo!I137+[7]Junio!I135+[7]Julio!I137+[7]Agosto!I137+[7]Septiembre!I135+[7]Octubre!I137+[7]Noviembre!I137+[7]Diciembre!I137</f>
        <v>1273</v>
      </c>
      <c r="J133" s="178">
        <f t="shared" si="4"/>
        <v>41850</v>
      </c>
    </row>
    <row r="134" spans="1:10" ht="20.100000000000001" customHeight="1" x14ac:dyDescent="0.25">
      <c r="A134" s="161" t="s">
        <v>180</v>
      </c>
      <c r="B134" s="178">
        <f>+[7]Enero!B136+[7]Febrero!B136+[7]Marzo!B138+[7]Abril!B137+[7]Mayo!B138+[7]Junio!B136+[7]Julio!B138+[7]Agosto!B138+[7]Septiembre!B136+[7]Octubre!B138+[7]Noviembre!B138+[7]Diciembre!B138</f>
        <v>1148</v>
      </c>
      <c r="C134" s="178">
        <f>+[7]Enero!C136+[7]Febrero!C136+[7]Marzo!C138+[7]Abril!C137+[7]Mayo!C138+[7]Junio!C136+[7]Julio!C138+[7]Agosto!C138+[7]Septiembre!C136+[7]Octubre!C138+[7]Noviembre!C138+[7]Diciembre!C138</f>
        <v>309</v>
      </c>
      <c r="D134" s="178">
        <f>+[7]Enero!D136+[7]Febrero!D136+[7]Marzo!D138+[7]Abril!D137+[7]Mayo!D138+[7]Junio!D136+[7]Julio!D138+[7]Agosto!D138+[7]Septiembre!D136+[7]Octubre!D138+[7]Noviembre!D138+[7]Diciembre!D138</f>
        <v>0</v>
      </c>
      <c r="E134" s="178">
        <f>+[7]Enero!E136+[7]Febrero!E136+[7]Marzo!E138+[7]Abril!E137+[7]Mayo!E138+[7]Junio!E136+[7]Julio!E138+[7]Agosto!E138+[7]Septiembre!E136+[7]Octubre!E138+[7]Noviembre!E138+[7]Diciembre!E138</f>
        <v>224</v>
      </c>
      <c r="F134" s="178">
        <f>+[7]Enero!F136+[7]Febrero!F136+[7]Marzo!F138+[7]Abril!F137+[7]Mayo!F138+[7]Junio!F136+[7]Julio!F138+[7]Agosto!F138+[7]Septiembre!F136+[7]Octubre!F138+[7]Noviembre!F138+[7]Diciembre!F138</f>
        <v>5713</v>
      </c>
      <c r="G134" s="178">
        <f>+[7]Enero!G136+[7]Febrero!G136+[7]Marzo!G138+[7]Abril!G137+[7]Mayo!G138+[7]Junio!G136+[7]Julio!G138+[7]Agosto!G138+[7]Septiembre!G136+[7]Octubre!G138+[7]Noviembre!G138+[7]Diciembre!G138</f>
        <v>7210</v>
      </c>
      <c r="H134" s="178">
        <f>+[7]Enero!H136+[7]Febrero!H136+[7]Marzo!H138+[7]Abril!H137+[7]Mayo!H138+[7]Junio!H136+[7]Julio!H138+[7]Agosto!H138+[7]Septiembre!H136+[7]Octubre!H138+[7]Noviembre!H138+[7]Diciembre!H138</f>
        <v>63</v>
      </c>
      <c r="I134" s="178">
        <f>+[7]Enero!I136+[7]Febrero!I136+[7]Marzo!I138+[7]Abril!I137+[7]Mayo!I138+[7]Junio!I136+[7]Julio!I138+[7]Agosto!I138+[7]Septiembre!I136+[7]Octubre!I138+[7]Noviembre!I138+[7]Diciembre!I138</f>
        <v>5972</v>
      </c>
      <c r="J134" s="178">
        <f t="shared" si="4"/>
        <v>20639</v>
      </c>
    </row>
    <row r="135" spans="1:10" ht="20.100000000000001" customHeight="1" x14ac:dyDescent="0.25">
      <c r="A135" s="161" t="s">
        <v>181</v>
      </c>
      <c r="B135" s="178">
        <f>+[7]Enero!B137+[7]Febrero!B137+[7]Marzo!B139+[7]Abril!B138+[7]Mayo!B139+[7]Junio!B137+[7]Julio!B139+[7]Agosto!B139+[7]Septiembre!B137+[7]Octubre!B139+[7]Noviembre!B139+[7]Diciembre!B139</f>
        <v>1773420</v>
      </c>
      <c r="C135" s="178">
        <f>+[7]Enero!C137+[7]Febrero!C137+[7]Marzo!C139+[7]Abril!C138+[7]Mayo!C139+[7]Junio!C137+[7]Julio!C139+[7]Agosto!C139+[7]Septiembre!C137+[7]Octubre!C139+[7]Noviembre!C139+[7]Diciembre!C139</f>
        <v>602430</v>
      </c>
      <c r="D135" s="178">
        <f>+[7]Enero!D137+[7]Febrero!D137+[7]Marzo!D139+[7]Abril!D138+[7]Mayo!D139+[7]Junio!D137+[7]Julio!D139+[7]Agosto!D139+[7]Septiembre!D137+[7]Octubre!D139+[7]Noviembre!D139+[7]Diciembre!D139</f>
        <v>10629400</v>
      </c>
      <c r="E135" s="178">
        <f>+[7]Enero!E137+[7]Febrero!E137+[7]Marzo!E139+[7]Abril!E138+[7]Mayo!E139+[7]Junio!E137+[7]Julio!E139+[7]Agosto!E139+[7]Septiembre!E137+[7]Octubre!E139+[7]Noviembre!E139+[7]Diciembre!E139</f>
        <v>252111</v>
      </c>
      <c r="F135" s="178">
        <f>+[7]Enero!F137+[7]Febrero!F137+[7]Marzo!F139+[7]Abril!F138+[7]Mayo!F139+[7]Junio!F137+[7]Julio!F139+[7]Agosto!F139+[7]Septiembre!F137+[7]Octubre!F139+[7]Noviembre!F139+[7]Diciembre!F139</f>
        <v>1572064</v>
      </c>
      <c r="G135" s="178">
        <f>+[7]Enero!G137+[7]Febrero!G137+[7]Marzo!G139+[7]Abril!G138+[7]Mayo!G139+[7]Junio!G137+[7]Julio!G139+[7]Agosto!G139+[7]Septiembre!G137+[7]Octubre!G139+[7]Noviembre!G139+[7]Diciembre!G139</f>
        <v>4764328</v>
      </c>
      <c r="H135" s="178">
        <f>+[7]Enero!H137+[7]Febrero!H137+[7]Marzo!H139+[7]Abril!H138+[7]Mayo!H139+[7]Junio!H137+[7]Julio!H139+[7]Agosto!H139+[7]Septiembre!H137+[7]Octubre!H139+[7]Noviembre!H139+[7]Diciembre!H139</f>
        <v>1143024</v>
      </c>
      <c r="I135" s="178">
        <f>+[7]Enero!I137+[7]Febrero!I137+[7]Marzo!I139+[7]Abril!I138+[7]Mayo!I139+[7]Junio!I137+[7]Julio!I139+[7]Agosto!I139+[7]Septiembre!I137+[7]Octubre!I139+[7]Noviembre!I139+[7]Diciembre!I139</f>
        <v>422935</v>
      </c>
      <c r="J135" s="178">
        <f t="shared" si="4"/>
        <v>21159712</v>
      </c>
    </row>
    <row r="136" spans="1:10" ht="20.100000000000001" customHeight="1" thickBot="1" x14ac:dyDescent="0.3">
      <c r="A136" s="176" t="s">
        <v>182</v>
      </c>
      <c r="B136" s="182">
        <f>+[7]Enero!B138+[7]Febrero!B138+[7]Marzo!B140+[7]Abril!B139+[7]Mayo!B140+[7]Junio!B138+[7]Julio!B140+[7]Agosto!B140+[7]Septiembre!B138+[7]Octubre!B140+[7]Noviembre!B140+[7]Diciembre!B140</f>
        <v>449664</v>
      </c>
      <c r="C136" s="182">
        <f>+[7]Enero!C138+[7]Febrero!C138+[7]Marzo!C140+[7]Abril!C139+[7]Mayo!C140+[7]Junio!C138+[7]Julio!C140+[7]Agosto!C140+[7]Septiembre!C138+[7]Octubre!C140+[7]Noviembre!C140+[7]Diciembre!C140</f>
        <v>262933</v>
      </c>
      <c r="D136" s="182">
        <f>+[7]Enero!D138+[7]Febrero!D138+[7]Marzo!D140+[7]Abril!D139+[7]Mayo!D140+[7]Junio!D138+[7]Julio!D140+[7]Agosto!D140+[7]Septiembre!D138+[7]Octubre!D140+[7]Noviembre!D140+[7]Diciembre!D140</f>
        <v>93201</v>
      </c>
      <c r="E136" s="182">
        <f>+[7]Enero!E138+[7]Febrero!E138+[7]Marzo!E140+[7]Abril!E139+[7]Mayo!E140+[7]Junio!E138+[7]Julio!E140+[7]Agosto!E140+[7]Septiembre!E138+[7]Octubre!E140+[7]Noviembre!E140+[7]Diciembre!E140</f>
        <v>310311</v>
      </c>
      <c r="F136" s="182">
        <f>+[7]Enero!F138+[7]Febrero!F138+[7]Marzo!F140+[7]Abril!F139+[7]Mayo!F140+[7]Junio!F138+[7]Julio!F140+[7]Agosto!F140+[7]Septiembre!F138+[7]Octubre!F140+[7]Noviembre!F140+[7]Diciembre!F140</f>
        <v>115185</v>
      </c>
      <c r="G136" s="182">
        <f>+[7]Enero!G138+[7]Febrero!G138+[7]Marzo!G140+[7]Abril!G139+[7]Mayo!G140+[7]Junio!G138+[7]Julio!G140+[7]Agosto!G140+[7]Septiembre!G138+[7]Octubre!G140+[7]Noviembre!G140+[7]Diciembre!G140</f>
        <v>443572</v>
      </c>
      <c r="H136" s="182">
        <f>+[7]Enero!H138+[7]Febrero!H138+[7]Marzo!H140+[7]Abril!H139+[7]Mayo!H140+[7]Junio!H138+[7]Julio!H140+[7]Agosto!H140+[7]Septiembre!H138+[7]Octubre!H140+[7]Noviembre!H140+[7]Diciembre!H140</f>
        <v>152489</v>
      </c>
      <c r="I136" s="182">
        <f>+[7]Enero!I138+[7]Febrero!I138+[7]Marzo!I140+[7]Abril!I139+[7]Mayo!I140+[7]Junio!I138+[7]Julio!I140+[7]Agosto!I140+[7]Septiembre!I138+[7]Octubre!I140+[7]Noviembre!I140+[7]Diciembre!I140</f>
        <v>58254</v>
      </c>
      <c r="J136" s="182">
        <f t="shared" si="4"/>
        <v>1885609</v>
      </c>
    </row>
    <row r="137" spans="1:10" x14ac:dyDescent="0.25">
      <c r="A137" s="125" t="s">
        <v>167</v>
      </c>
      <c r="B137" s="105"/>
      <c r="C137" s="105"/>
      <c r="D137" s="105"/>
      <c r="E137" s="105"/>
      <c r="F137" s="105"/>
      <c r="G137" s="105"/>
      <c r="H137" s="105"/>
      <c r="I137" s="105"/>
      <c r="J137" s="108"/>
    </row>
    <row r="138" spans="1:10" x14ac:dyDescent="0.25">
      <c r="A138" s="85" t="s">
        <v>183</v>
      </c>
      <c r="B138" s="105"/>
      <c r="C138" s="105"/>
      <c r="D138" s="105"/>
      <c r="E138" s="105"/>
      <c r="F138" s="105"/>
      <c r="G138" s="105"/>
      <c r="H138" s="105"/>
      <c r="I138" s="105"/>
      <c r="J138" s="105"/>
    </row>
    <row r="139" spans="1:10" x14ac:dyDescent="0.25">
      <c r="A139" s="85" t="s">
        <v>184</v>
      </c>
      <c r="B139" s="105"/>
      <c r="C139" s="105"/>
      <c r="D139" s="105"/>
      <c r="E139" s="105"/>
      <c r="F139" s="105"/>
      <c r="G139" s="105"/>
      <c r="H139" s="105"/>
      <c r="I139" s="105"/>
      <c r="J139" s="105"/>
    </row>
    <row r="140" spans="1:10" x14ac:dyDescent="0.25">
      <c r="A140" s="105"/>
      <c r="B140" s="105"/>
      <c r="C140" s="105"/>
      <c r="D140" s="105"/>
      <c r="E140" s="105"/>
      <c r="F140" s="105"/>
      <c r="G140" s="105"/>
      <c r="H140" s="105"/>
      <c r="I140" s="105"/>
      <c r="J140" s="105"/>
    </row>
    <row r="141" spans="1:10" x14ac:dyDescent="0.25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</row>
    <row r="142" spans="1:10" x14ac:dyDescent="0.25">
      <c r="A142" s="105"/>
      <c r="B142" s="105"/>
      <c r="C142" s="105"/>
      <c r="D142" s="105"/>
      <c r="E142" s="105"/>
      <c r="F142" s="105"/>
      <c r="G142" s="105"/>
      <c r="H142" s="105"/>
      <c r="I142" s="105"/>
      <c r="J142" s="105"/>
    </row>
    <row r="143" spans="1:10" x14ac:dyDescent="0.25">
      <c r="A143" s="105"/>
      <c r="B143" s="105"/>
      <c r="C143" s="105"/>
      <c r="D143" s="105"/>
      <c r="E143" s="105"/>
      <c r="F143" s="105"/>
      <c r="G143" s="105"/>
      <c r="H143" s="105"/>
      <c r="I143" s="105"/>
      <c r="J143" s="105"/>
    </row>
    <row r="144" spans="1:10" x14ac:dyDescent="0.25">
      <c r="A144" s="105"/>
      <c r="B144" s="105"/>
      <c r="C144" s="105"/>
      <c r="D144" s="105"/>
      <c r="E144" s="105"/>
      <c r="F144" s="105"/>
      <c r="G144" s="105"/>
      <c r="H144" s="105"/>
      <c r="I144" s="105"/>
      <c r="J144" s="105"/>
    </row>
    <row r="145" spans="1:10" x14ac:dyDescent="0.25">
      <c r="A145" s="105"/>
      <c r="B145" s="105"/>
      <c r="C145" s="105"/>
      <c r="D145" s="105"/>
      <c r="E145" s="105"/>
      <c r="F145" s="105"/>
      <c r="G145" s="105"/>
      <c r="H145" s="105"/>
      <c r="I145" s="105"/>
      <c r="J145" s="105"/>
    </row>
    <row r="146" spans="1:10" x14ac:dyDescent="0.25">
      <c r="A146" s="105"/>
      <c r="B146" s="105"/>
      <c r="C146" s="105"/>
      <c r="D146" s="105"/>
      <c r="E146" s="105"/>
      <c r="F146" s="105"/>
      <c r="G146" s="105"/>
      <c r="H146" s="105"/>
      <c r="I146" s="105"/>
      <c r="J146" s="105"/>
    </row>
    <row r="147" spans="1:10" x14ac:dyDescent="0.25">
      <c r="A147" s="105"/>
      <c r="B147" s="105"/>
      <c r="C147" s="105"/>
      <c r="D147" s="105"/>
      <c r="E147" s="105"/>
      <c r="F147" s="105"/>
      <c r="G147" s="105"/>
      <c r="H147" s="105"/>
      <c r="I147" s="105"/>
      <c r="J147" s="105"/>
    </row>
    <row r="148" spans="1:10" x14ac:dyDescent="0.25">
      <c r="A148" s="105"/>
      <c r="B148" s="105"/>
      <c r="C148" s="105"/>
      <c r="D148" s="105"/>
      <c r="E148" s="105"/>
      <c r="F148" s="105"/>
      <c r="G148" s="105"/>
      <c r="H148" s="105"/>
      <c r="I148" s="105"/>
      <c r="J148" s="105"/>
    </row>
    <row r="149" spans="1:10" x14ac:dyDescent="0.25">
      <c r="A149" s="105"/>
      <c r="B149" s="105"/>
      <c r="C149" s="105"/>
      <c r="D149" s="105"/>
      <c r="E149" s="105"/>
      <c r="F149" s="105"/>
      <c r="G149" s="105"/>
      <c r="H149" s="105"/>
      <c r="I149" s="105"/>
      <c r="J149" s="105"/>
    </row>
    <row r="150" spans="1:10" x14ac:dyDescent="0.25">
      <c r="A150" s="105"/>
      <c r="B150" s="105"/>
      <c r="C150" s="105"/>
      <c r="D150" s="105"/>
      <c r="E150" s="105"/>
      <c r="F150" s="105"/>
      <c r="G150" s="105"/>
      <c r="H150" s="105"/>
      <c r="I150" s="105"/>
      <c r="J150" s="105"/>
    </row>
    <row r="151" spans="1:10" x14ac:dyDescent="0.25">
      <c r="A151" s="105"/>
      <c r="B151" s="105"/>
      <c r="C151" s="105"/>
      <c r="D151" s="105"/>
      <c r="E151" s="105"/>
      <c r="F151" s="105"/>
      <c r="G151" s="105"/>
      <c r="H151" s="105"/>
      <c r="I151" s="105"/>
      <c r="J151" s="105"/>
    </row>
    <row r="152" spans="1:10" x14ac:dyDescent="0.25">
      <c r="A152" s="105"/>
      <c r="B152" s="105"/>
      <c r="C152" s="105"/>
      <c r="D152" s="105"/>
      <c r="E152" s="105"/>
      <c r="F152" s="105"/>
      <c r="G152" s="105"/>
      <c r="H152" s="105"/>
      <c r="I152" s="105"/>
      <c r="J152" s="105"/>
    </row>
    <row r="153" spans="1:10" x14ac:dyDescent="0.25">
      <c r="A153" s="105"/>
      <c r="B153" s="105"/>
      <c r="C153" s="105"/>
      <c r="D153" s="105"/>
      <c r="E153" s="105"/>
      <c r="F153" s="105"/>
      <c r="G153" s="105"/>
      <c r="H153" s="105"/>
      <c r="I153" s="105"/>
      <c r="J153" s="105"/>
    </row>
    <row r="154" spans="1:10" x14ac:dyDescent="0.25">
      <c r="A154" s="105"/>
      <c r="B154" s="105"/>
      <c r="C154" s="105"/>
      <c r="D154" s="105"/>
      <c r="E154" s="105"/>
      <c r="F154" s="105"/>
      <c r="G154" s="105"/>
      <c r="H154" s="105"/>
      <c r="I154" s="105"/>
      <c r="J154" s="105"/>
    </row>
    <row r="155" spans="1:10" x14ac:dyDescent="0.25">
      <c r="A155" s="105"/>
      <c r="B155" s="105"/>
      <c r="C155" s="105"/>
      <c r="D155" s="105"/>
      <c r="E155" s="105"/>
      <c r="F155" s="105"/>
      <c r="G155" s="105"/>
      <c r="H155" s="105"/>
      <c r="I155" s="105"/>
      <c r="J155" s="105"/>
    </row>
    <row r="156" spans="1:10" x14ac:dyDescent="0.25">
      <c r="A156" s="105"/>
      <c r="B156" s="105"/>
      <c r="C156" s="105"/>
      <c r="D156" s="105"/>
      <c r="E156" s="105"/>
      <c r="F156" s="105"/>
      <c r="G156" s="105"/>
      <c r="H156" s="105"/>
      <c r="I156" s="105"/>
      <c r="J156" s="105"/>
    </row>
    <row r="157" spans="1:10" x14ac:dyDescent="0.25">
      <c r="A157" s="105"/>
      <c r="B157" s="105"/>
      <c r="C157" s="105"/>
      <c r="D157" s="105"/>
      <c r="E157" s="105"/>
      <c r="F157" s="105"/>
      <c r="G157" s="105"/>
      <c r="H157" s="105"/>
      <c r="I157" s="105"/>
      <c r="J157" s="105"/>
    </row>
    <row r="158" spans="1:10" x14ac:dyDescent="0.25">
      <c r="A158" s="105"/>
      <c r="B158" s="105"/>
      <c r="C158" s="105"/>
      <c r="D158" s="105"/>
      <c r="E158" s="105"/>
      <c r="F158" s="105"/>
      <c r="G158" s="105"/>
      <c r="H158" s="105"/>
      <c r="I158" s="105"/>
      <c r="J158" s="105"/>
    </row>
    <row r="159" spans="1:10" x14ac:dyDescent="0.25">
      <c r="A159" s="105"/>
      <c r="B159" s="105"/>
      <c r="C159" s="105"/>
      <c r="D159" s="105"/>
      <c r="E159" s="105"/>
      <c r="F159" s="105"/>
      <c r="G159" s="105"/>
      <c r="H159" s="105"/>
      <c r="I159" s="105"/>
      <c r="J159" s="105"/>
    </row>
    <row r="160" spans="1:10" x14ac:dyDescent="0.25">
      <c r="A160" s="105"/>
      <c r="B160" s="105"/>
      <c r="C160" s="105"/>
      <c r="D160" s="105"/>
      <c r="E160" s="105"/>
      <c r="F160" s="105"/>
      <c r="G160" s="105"/>
      <c r="H160" s="105"/>
      <c r="I160" s="105"/>
      <c r="J160" s="105"/>
    </row>
    <row r="161" spans="1:10" x14ac:dyDescent="0.25">
      <c r="A161" s="105"/>
      <c r="B161" s="105"/>
      <c r="C161" s="105"/>
      <c r="D161" s="105"/>
      <c r="E161" s="105"/>
      <c r="F161" s="105"/>
      <c r="G161" s="105"/>
      <c r="H161" s="105"/>
      <c r="I161" s="105"/>
      <c r="J161" s="105"/>
    </row>
    <row r="162" spans="1:10" x14ac:dyDescent="0.25">
      <c r="A162" s="105"/>
      <c r="B162" s="105"/>
      <c r="C162" s="105"/>
      <c r="D162" s="105"/>
      <c r="E162" s="105"/>
      <c r="F162" s="105"/>
      <c r="G162" s="105"/>
      <c r="H162" s="105"/>
      <c r="I162" s="105"/>
      <c r="J162" s="105"/>
    </row>
    <row r="163" spans="1:10" x14ac:dyDescent="0.25">
      <c r="A163" s="105"/>
      <c r="B163" s="105"/>
      <c r="C163" s="105"/>
      <c r="D163" s="105"/>
      <c r="E163" s="105"/>
      <c r="F163" s="105"/>
      <c r="G163" s="105"/>
      <c r="H163" s="105"/>
      <c r="I163" s="105"/>
      <c r="J163" s="105"/>
    </row>
    <row r="164" spans="1:10" x14ac:dyDescent="0.25">
      <c r="A164" s="105"/>
      <c r="B164" s="105"/>
      <c r="C164" s="105"/>
      <c r="D164" s="105"/>
      <c r="E164" s="105"/>
      <c r="F164" s="105"/>
      <c r="G164" s="105"/>
      <c r="H164" s="105"/>
      <c r="I164" s="105"/>
      <c r="J164" s="105"/>
    </row>
    <row r="165" spans="1:10" x14ac:dyDescent="0.25">
      <c r="A165" s="105"/>
      <c r="B165" s="105"/>
      <c r="C165" s="105"/>
      <c r="D165" s="105"/>
      <c r="E165" s="105"/>
      <c r="F165" s="105"/>
      <c r="G165" s="105"/>
      <c r="H165" s="105"/>
      <c r="I165" s="105"/>
      <c r="J165" s="105"/>
    </row>
    <row r="166" spans="1:10" x14ac:dyDescent="0.25">
      <c r="A166" s="105"/>
      <c r="B166" s="105"/>
      <c r="C166" s="105"/>
      <c r="D166" s="105"/>
      <c r="E166" s="105"/>
      <c r="F166" s="105"/>
      <c r="G166" s="105"/>
      <c r="H166" s="105"/>
      <c r="I166" s="105"/>
      <c r="J166" s="105"/>
    </row>
    <row r="167" spans="1:10" x14ac:dyDescent="0.25">
      <c r="A167" s="105"/>
      <c r="B167" s="105"/>
      <c r="C167" s="105"/>
      <c r="D167" s="105"/>
      <c r="E167" s="105"/>
      <c r="F167" s="105"/>
      <c r="G167" s="105"/>
      <c r="H167" s="105"/>
      <c r="I167" s="105"/>
      <c r="J167" s="105"/>
    </row>
    <row r="168" spans="1:10" x14ac:dyDescent="0.25">
      <c r="A168" s="105"/>
      <c r="B168" s="105"/>
      <c r="C168" s="105"/>
      <c r="D168" s="105"/>
      <c r="E168" s="105"/>
      <c r="F168" s="105"/>
      <c r="G168" s="105"/>
      <c r="H168" s="105"/>
      <c r="I168" s="105"/>
      <c r="J168" s="105"/>
    </row>
  </sheetData>
  <mergeCells count="6">
    <mergeCell ref="A99:J99"/>
    <mergeCell ref="A6:J6"/>
    <mergeCell ref="A7:J7"/>
    <mergeCell ref="A52:J52"/>
    <mergeCell ref="A53:J53"/>
    <mergeCell ref="A98:J9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E93E5-63DB-4453-8C62-4437CFF51233}">
  <dimension ref="A1:U201"/>
  <sheetViews>
    <sheetView workbookViewId="0">
      <selection activeCell="N11" sqref="N11"/>
    </sheetView>
  </sheetViews>
  <sheetFormatPr baseColWidth="10" defaultRowHeight="12.75" x14ac:dyDescent="0.2"/>
  <cols>
    <col min="1" max="1" width="12.140625" style="183" customWidth="1"/>
    <col min="2" max="2" width="12.85546875" style="183" customWidth="1"/>
    <col min="3" max="4" width="13.140625" style="183" customWidth="1"/>
    <col min="5" max="5" width="12.85546875" style="183" customWidth="1"/>
    <col min="6" max="6" width="13.85546875" style="183" customWidth="1"/>
    <col min="7" max="8" width="14.42578125" style="183" customWidth="1"/>
    <col min="9" max="9" width="13.140625" style="183" customWidth="1"/>
    <col min="10" max="10" width="14.140625" style="183" customWidth="1"/>
    <col min="11" max="21" width="11.42578125" style="156"/>
    <col min="22" max="256" width="11.42578125" style="183"/>
    <col min="257" max="257" width="17" style="183" customWidth="1"/>
    <col min="258" max="266" width="16" style="183" customWidth="1"/>
    <col min="267" max="512" width="11.42578125" style="183"/>
    <col min="513" max="513" width="17" style="183" customWidth="1"/>
    <col min="514" max="522" width="16" style="183" customWidth="1"/>
    <col min="523" max="768" width="11.42578125" style="183"/>
    <col min="769" max="769" width="17" style="183" customWidth="1"/>
    <col min="770" max="778" width="16" style="183" customWidth="1"/>
    <col min="779" max="1024" width="11.42578125" style="183"/>
    <col min="1025" max="1025" width="17" style="183" customWidth="1"/>
    <col min="1026" max="1034" width="16" style="183" customWidth="1"/>
    <col min="1035" max="1280" width="11.42578125" style="183"/>
    <col min="1281" max="1281" width="17" style="183" customWidth="1"/>
    <col min="1282" max="1290" width="16" style="183" customWidth="1"/>
    <col min="1291" max="1536" width="11.42578125" style="183"/>
    <col min="1537" max="1537" width="17" style="183" customWidth="1"/>
    <col min="1538" max="1546" width="16" style="183" customWidth="1"/>
    <col min="1547" max="1792" width="11.42578125" style="183"/>
    <col min="1793" max="1793" width="17" style="183" customWidth="1"/>
    <col min="1794" max="1802" width="16" style="183" customWidth="1"/>
    <col min="1803" max="2048" width="11.42578125" style="183"/>
    <col min="2049" max="2049" width="17" style="183" customWidth="1"/>
    <col min="2050" max="2058" width="16" style="183" customWidth="1"/>
    <col min="2059" max="2304" width="11.42578125" style="183"/>
    <col min="2305" max="2305" width="17" style="183" customWidth="1"/>
    <col min="2306" max="2314" width="16" style="183" customWidth="1"/>
    <col min="2315" max="2560" width="11.42578125" style="183"/>
    <col min="2561" max="2561" width="17" style="183" customWidth="1"/>
    <col min="2562" max="2570" width="16" style="183" customWidth="1"/>
    <col min="2571" max="2816" width="11.42578125" style="183"/>
    <col min="2817" max="2817" width="17" style="183" customWidth="1"/>
    <col min="2818" max="2826" width="16" style="183" customWidth="1"/>
    <col min="2827" max="3072" width="11.42578125" style="183"/>
    <col min="3073" max="3073" width="17" style="183" customWidth="1"/>
    <col min="3074" max="3082" width="16" style="183" customWidth="1"/>
    <col min="3083" max="3328" width="11.42578125" style="183"/>
    <col min="3329" max="3329" width="17" style="183" customWidth="1"/>
    <col min="3330" max="3338" width="16" style="183" customWidth="1"/>
    <col min="3339" max="3584" width="11.42578125" style="183"/>
    <col min="3585" max="3585" width="17" style="183" customWidth="1"/>
    <col min="3586" max="3594" width="16" style="183" customWidth="1"/>
    <col min="3595" max="3840" width="11.42578125" style="183"/>
    <col min="3841" max="3841" width="17" style="183" customWidth="1"/>
    <col min="3842" max="3850" width="16" style="183" customWidth="1"/>
    <col min="3851" max="4096" width="11.42578125" style="183"/>
    <col min="4097" max="4097" width="17" style="183" customWidth="1"/>
    <col min="4098" max="4106" width="16" style="183" customWidth="1"/>
    <col min="4107" max="4352" width="11.42578125" style="183"/>
    <col min="4353" max="4353" width="17" style="183" customWidth="1"/>
    <col min="4354" max="4362" width="16" style="183" customWidth="1"/>
    <col min="4363" max="4608" width="11.42578125" style="183"/>
    <col min="4609" max="4609" width="17" style="183" customWidth="1"/>
    <col min="4610" max="4618" width="16" style="183" customWidth="1"/>
    <col min="4619" max="4864" width="11.42578125" style="183"/>
    <col min="4865" max="4865" width="17" style="183" customWidth="1"/>
    <col min="4866" max="4874" width="16" style="183" customWidth="1"/>
    <col min="4875" max="5120" width="11.42578125" style="183"/>
    <col min="5121" max="5121" width="17" style="183" customWidth="1"/>
    <col min="5122" max="5130" width="16" style="183" customWidth="1"/>
    <col min="5131" max="5376" width="11.42578125" style="183"/>
    <col min="5377" max="5377" width="17" style="183" customWidth="1"/>
    <col min="5378" max="5386" width="16" style="183" customWidth="1"/>
    <col min="5387" max="5632" width="11.42578125" style="183"/>
    <col min="5633" max="5633" width="17" style="183" customWidth="1"/>
    <col min="5634" max="5642" width="16" style="183" customWidth="1"/>
    <col min="5643" max="5888" width="11.42578125" style="183"/>
    <col min="5889" max="5889" width="17" style="183" customWidth="1"/>
    <col min="5890" max="5898" width="16" style="183" customWidth="1"/>
    <col min="5899" max="6144" width="11.42578125" style="183"/>
    <col min="6145" max="6145" width="17" style="183" customWidth="1"/>
    <col min="6146" max="6154" width="16" style="183" customWidth="1"/>
    <col min="6155" max="6400" width="11.42578125" style="183"/>
    <col min="6401" max="6401" width="17" style="183" customWidth="1"/>
    <col min="6402" max="6410" width="16" style="183" customWidth="1"/>
    <col min="6411" max="6656" width="11.42578125" style="183"/>
    <col min="6657" max="6657" width="17" style="183" customWidth="1"/>
    <col min="6658" max="6666" width="16" style="183" customWidth="1"/>
    <col min="6667" max="6912" width="11.42578125" style="183"/>
    <col min="6913" max="6913" width="17" style="183" customWidth="1"/>
    <col min="6914" max="6922" width="16" style="183" customWidth="1"/>
    <col min="6923" max="7168" width="11.42578125" style="183"/>
    <col min="7169" max="7169" width="17" style="183" customWidth="1"/>
    <col min="7170" max="7178" width="16" style="183" customWidth="1"/>
    <col min="7179" max="7424" width="11.42578125" style="183"/>
    <col min="7425" max="7425" width="17" style="183" customWidth="1"/>
    <col min="7426" max="7434" width="16" style="183" customWidth="1"/>
    <col min="7435" max="7680" width="11.42578125" style="183"/>
    <col min="7681" max="7681" width="17" style="183" customWidth="1"/>
    <col min="7682" max="7690" width="16" style="183" customWidth="1"/>
    <col min="7691" max="7936" width="11.42578125" style="183"/>
    <col min="7937" max="7937" width="17" style="183" customWidth="1"/>
    <col min="7938" max="7946" width="16" style="183" customWidth="1"/>
    <col min="7947" max="8192" width="11.42578125" style="183"/>
    <col min="8193" max="8193" width="17" style="183" customWidth="1"/>
    <col min="8194" max="8202" width="16" style="183" customWidth="1"/>
    <col min="8203" max="8448" width="11.42578125" style="183"/>
    <col min="8449" max="8449" width="17" style="183" customWidth="1"/>
    <col min="8450" max="8458" width="16" style="183" customWidth="1"/>
    <col min="8459" max="8704" width="11.42578125" style="183"/>
    <col min="8705" max="8705" width="17" style="183" customWidth="1"/>
    <col min="8706" max="8714" width="16" style="183" customWidth="1"/>
    <col min="8715" max="8960" width="11.42578125" style="183"/>
    <col min="8961" max="8961" width="17" style="183" customWidth="1"/>
    <col min="8962" max="8970" width="16" style="183" customWidth="1"/>
    <col min="8971" max="9216" width="11.42578125" style="183"/>
    <col min="9217" max="9217" width="17" style="183" customWidth="1"/>
    <col min="9218" max="9226" width="16" style="183" customWidth="1"/>
    <col min="9227" max="9472" width="11.42578125" style="183"/>
    <col min="9473" max="9473" width="17" style="183" customWidth="1"/>
    <col min="9474" max="9482" width="16" style="183" customWidth="1"/>
    <col min="9483" max="9728" width="11.42578125" style="183"/>
    <col min="9729" max="9729" width="17" style="183" customWidth="1"/>
    <col min="9730" max="9738" width="16" style="183" customWidth="1"/>
    <col min="9739" max="9984" width="11.42578125" style="183"/>
    <col min="9985" max="9985" width="17" style="183" customWidth="1"/>
    <col min="9986" max="9994" width="16" style="183" customWidth="1"/>
    <col min="9995" max="10240" width="11.42578125" style="183"/>
    <col min="10241" max="10241" width="17" style="183" customWidth="1"/>
    <col min="10242" max="10250" width="16" style="183" customWidth="1"/>
    <col min="10251" max="10496" width="11.42578125" style="183"/>
    <col min="10497" max="10497" width="17" style="183" customWidth="1"/>
    <col min="10498" max="10506" width="16" style="183" customWidth="1"/>
    <col min="10507" max="10752" width="11.42578125" style="183"/>
    <col min="10753" max="10753" width="17" style="183" customWidth="1"/>
    <col min="10754" max="10762" width="16" style="183" customWidth="1"/>
    <col min="10763" max="11008" width="11.42578125" style="183"/>
    <col min="11009" max="11009" width="17" style="183" customWidth="1"/>
    <col min="11010" max="11018" width="16" style="183" customWidth="1"/>
    <col min="11019" max="11264" width="11.42578125" style="183"/>
    <col min="11265" max="11265" width="17" style="183" customWidth="1"/>
    <col min="11266" max="11274" width="16" style="183" customWidth="1"/>
    <col min="11275" max="11520" width="11.42578125" style="183"/>
    <col min="11521" max="11521" width="17" style="183" customWidth="1"/>
    <col min="11522" max="11530" width="16" style="183" customWidth="1"/>
    <col min="11531" max="11776" width="11.42578125" style="183"/>
    <col min="11777" max="11777" width="17" style="183" customWidth="1"/>
    <col min="11778" max="11786" width="16" style="183" customWidth="1"/>
    <col min="11787" max="12032" width="11.42578125" style="183"/>
    <col min="12033" max="12033" width="17" style="183" customWidth="1"/>
    <col min="12034" max="12042" width="16" style="183" customWidth="1"/>
    <col min="12043" max="12288" width="11.42578125" style="183"/>
    <col min="12289" max="12289" width="17" style="183" customWidth="1"/>
    <col min="12290" max="12298" width="16" style="183" customWidth="1"/>
    <col min="12299" max="12544" width="11.42578125" style="183"/>
    <col min="12545" max="12545" width="17" style="183" customWidth="1"/>
    <col min="12546" max="12554" width="16" style="183" customWidth="1"/>
    <col min="12555" max="12800" width="11.42578125" style="183"/>
    <col min="12801" max="12801" width="17" style="183" customWidth="1"/>
    <col min="12802" max="12810" width="16" style="183" customWidth="1"/>
    <col min="12811" max="13056" width="11.42578125" style="183"/>
    <col min="13057" max="13057" width="17" style="183" customWidth="1"/>
    <col min="13058" max="13066" width="16" style="183" customWidth="1"/>
    <col min="13067" max="13312" width="11.42578125" style="183"/>
    <col min="13313" max="13313" width="17" style="183" customWidth="1"/>
    <col min="13314" max="13322" width="16" style="183" customWidth="1"/>
    <col min="13323" max="13568" width="11.42578125" style="183"/>
    <col min="13569" max="13569" width="17" style="183" customWidth="1"/>
    <col min="13570" max="13578" width="16" style="183" customWidth="1"/>
    <col min="13579" max="13824" width="11.42578125" style="183"/>
    <col min="13825" max="13825" width="17" style="183" customWidth="1"/>
    <col min="13826" max="13834" width="16" style="183" customWidth="1"/>
    <col min="13835" max="14080" width="11.42578125" style="183"/>
    <col min="14081" max="14081" width="17" style="183" customWidth="1"/>
    <col min="14082" max="14090" width="16" style="183" customWidth="1"/>
    <col min="14091" max="14336" width="11.42578125" style="183"/>
    <col min="14337" max="14337" width="17" style="183" customWidth="1"/>
    <col min="14338" max="14346" width="16" style="183" customWidth="1"/>
    <col min="14347" max="14592" width="11.42578125" style="183"/>
    <col min="14593" max="14593" width="17" style="183" customWidth="1"/>
    <col min="14594" max="14602" width="16" style="183" customWidth="1"/>
    <col min="14603" max="14848" width="11.42578125" style="183"/>
    <col min="14849" max="14849" width="17" style="183" customWidth="1"/>
    <col min="14850" max="14858" width="16" style="183" customWidth="1"/>
    <col min="14859" max="15104" width="11.42578125" style="183"/>
    <col min="15105" max="15105" width="17" style="183" customWidth="1"/>
    <col min="15106" max="15114" width="16" style="183" customWidth="1"/>
    <col min="15115" max="15360" width="11.42578125" style="183"/>
    <col min="15361" max="15361" width="17" style="183" customWidth="1"/>
    <col min="15362" max="15370" width="16" style="183" customWidth="1"/>
    <col min="15371" max="15616" width="11.42578125" style="183"/>
    <col min="15617" max="15617" width="17" style="183" customWidth="1"/>
    <col min="15618" max="15626" width="16" style="183" customWidth="1"/>
    <col min="15627" max="15872" width="11.42578125" style="183"/>
    <col min="15873" max="15873" width="17" style="183" customWidth="1"/>
    <col min="15874" max="15882" width="16" style="183" customWidth="1"/>
    <col min="15883" max="16128" width="11.42578125" style="183"/>
    <col min="16129" max="16129" width="17" style="183" customWidth="1"/>
    <col min="16130" max="16138" width="16" style="183" customWidth="1"/>
    <col min="16139" max="16384" width="11.42578125" style="183"/>
  </cols>
  <sheetData>
    <row r="1" spans="1:10" s="156" customFormat="1" x14ac:dyDescent="0.2"/>
    <row r="2" spans="1:10" s="156" customFormat="1" x14ac:dyDescent="0.2"/>
    <row r="3" spans="1:10" x14ac:dyDescent="0.2">
      <c r="A3" s="156" t="s">
        <v>78</v>
      </c>
      <c r="B3" s="156"/>
      <c r="C3" s="156"/>
      <c r="D3" s="156"/>
      <c r="E3" s="156"/>
      <c r="F3" s="156"/>
      <c r="G3" s="156"/>
      <c r="H3" s="156"/>
      <c r="I3" s="156"/>
      <c r="J3" s="156"/>
    </row>
    <row r="4" spans="1:10" x14ac:dyDescent="0.2">
      <c r="A4" s="156"/>
      <c r="B4" s="156"/>
      <c r="C4" s="156"/>
      <c r="D4" s="156"/>
      <c r="E4" s="156"/>
      <c r="F4" s="156"/>
      <c r="G4" s="156"/>
      <c r="H4" s="156"/>
      <c r="I4" s="156"/>
      <c r="J4" s="156"/>
    </row>
    <row r="5" spans="1:10" ht="15.75" x14ac:dyDescent="0.25">
      <c r="A5" s="124"/>
      <c r="B5" s="124"/>
      <c r="C5" s="124"/>
      <c r="D5" s="124"/>
      <c r="E5" s="124"/>
      <c r="F5" s="124"/>
      <c r="G5" s="124"/>
      <c r="H5" s="124"/>
      <c r="I5" s="124"/>
      <c r="J5" s="124"/>
    </row>
    <row r="6" spans="1:10" ht="15.75" x14ac:dyDescent="0.25">
      <c r="A6" s="240" t="s">
        <v>248</v>
      </c>
      <c r="B6" s="240"/>
      <c r="C6" s="240"/>
      <c r="D6" s="240"/>
      <c r="E6" s="240"/>
      <c r="F6" s="240"/>
      <c r="G6" s="240"/>
      <c r="H6" s="240"/>
      <c r="I6" s="240"/>
      <c r="J6" s="240"/>
    </row>
    <row r="7" spans="1:10" ht="15.75" x14ac:dyDescent="0.25">
      <c r="A7" s="240" t="s">
        <v>83</v>
      </c>
      <c r="B7" s="240"/>
      <c r="C7" s="240"/>
      <c r="D7" s="240"/>
      <c r="E7" s="240"/>
      <c r="F7" s="240"/>
      <c r="G7" s="240"/>
      <c r="H7" s="240"/>
      <c r="I7" s="240"/>
      <c r="J7" s="240"/>
    </row>
    <row r="8" spans="1:10" ht="13.5" thickBot="1" x14ac:dyDescent="0.25">
      <c r="A8" s="156"/>
      <c r="B8" s="156"/>
      <c r="C8" s="156"/>
      <c r="D8" s="156"/>
      <c r="E8" s="156"/>
      <c r="F8" s="156"/>
      <c r="G8" s="156"/>
      <c r="H8" s="156"/>
      <c r="I8" s="156"/>
      <c r="J8" s="156"/>
    </row>
    <row r="9" spans="1:10" ht="18" customHeight="1" thickBot="1" x14ac:dyDescent="0.25">
      <c r="A9" s="114" t="s">
        <v>1</v>
      </c>
      <c r="B9" s="115" t="s">
        <v>2</v>
      </c>
      <c r="C9" s="116" t="s">
        <v>3</v>
      </c>
      <c r="D9" s="115" t="s">
        <v>4</v>
      </c>
      <c r="E9" s="116" t="s">
        <v>5</v>
      </c>
      <c r="F9" s="115" t="s">
        <v>6</v>
      </c>
      <c r="G9" s="116" t="s">
        <v>7</v>
      </c>
      <c r="H9" s="115" t="s">
        <v>8</v>
      </c>
      <c r="I9" s="116" t="s">
        <v>9</v>
      </c>
      <c r="J9" s="115" t="s">
        <v>10</v>
      </c>
    </row>
    <row r="10" spans="1:10" ht="20.100000000000001" customHeight="1" x14ac:dyDescent="0.2">
      <c r="A10" s="159" t="s">
        <v>133</v>
      </c>
      <c r="B10" s="160">
        <f>+[8]Enero!B8+[8]Febrero!B8+[8]Marzo!B8+[8]Abril!B8+[8]Mayo!B8+[8]Junio!B8+[8]Julio!B8+[8]Agosto!B8+[8]Septiembre!B8+[8]Octubre!B8+[8]Noviembre!B8+[8]Diciembre!B8</f>
        <v>23997</v>
      </c>
      <c r="C10" s="160">
        <f>+[8]Enero!C8+[8]Febrero!C8+[8]Marzo!C8+[8]Abril!C8+[8]Mayo!C8+[8]Junio!C8+[8]Julio!C8+[8]Agosto!C8+[8]Septiembre!C8+[8]Octubre!C8+[8]Noviembre!C8+[8]Diciembre!C8</f>
        <v>1326364</v>
      </c>
      <c r="D10" s="160">
        <f>+[8]Enero!D8+[8]Febrero!D8+[8]Marzo!D8+[8]Mayo!D8+[8]Abril!D8+[8]Junio!D8+[8]Julio!D8+[8]Agosto!D8+[8]Septiembre!D8+[8]Octubre!D8+[8]Noviembre!D8+[8]Diciembre!D8</f>
        <v>728074</v>
      </c>
      <c r="E10" s="160">
        <f>+[8]Enero!E8+[8]Febrero!E8+[8]Marzo!E8+[8]Abril!E8+[8]Mayo!E8+[8]Junio!E8+[8]Julio!E8+[8]Agosto!E8+[8]Septiembre!E8+[8]Octubre!E8+[8]Noviembre!E8+[8]Diciembre!E8</f>
        <v>525134</v>
      </c>
      <c r="F10" s="160">
        <f>+[8]Enero!F8+[8]Febrero!F8+[8]Marzo!F8+[8]Abril!F8+[8]Mayo!F8+[8]Junio!F8+[8]Julio!F8+[8]Agosto!F8+[8]Septiembre!F8+[8]Octubre!F8+[8]Noviembre!F8+[8]Diciembre!F8</f>
        <v>59735</v>
      </c>
      <c r="G10" s="160">
        <f>+[8]Enero!G8+[8]Febrero!G8+[8]Marzo!G8+[8]Abril!G8+[8]Mayo!G8+[8]Junio!G8+[8]Julio!G8+[8]Agosto!G8+[8]Septiembre!G8+[8]Octubre!G8+[8]Noviembre!G8+[8]Diciembre!G8</f>
        <v>0</v>
      </c>
      <c r="H10" s="160">
        <f>+[8]Enero!H8+[8]Febrero!H8+[8]Marzo!H8+[8]Abril!H8+[8]Mayo!H8+[8]Junio!H8+[8]Julio!H8+[8]Agosto!H8+[8]Septiembre!H8+[8]Octubre!H8+[8]Noviembre!H8+[8]Diciembre!H8</f>
        <v>149259</v>
      </c>
      <c r="I10" s="160">
        <f>+[8]Enero!I8+[8]Febrero!I8+[8]Marzo!I8+[8]Abril!I8+[8]Mayo!I8+[8]Junio!I8+[8]Julio!I8+[8]Agosto!I8+[8]Septiembre!I8+[8]Octubre!I8+[8]Noviembre!I8+[8]Diciembre!I8</f>
        <v>33747</v>
      </c>
      <c r="J10" s="160">
        <f>SUM(B10:I10)</f>
        <v>2846310</v>
      </c>
    </row>
    <row r="11" spans="1:10" ht="20.100000000000001" customHeight="1" x14ac:dyDescent="0.2">
      <c r="A11" s="161" t="s">
        <v>134</v>
      </c>
      <c r="B11" s="160">
        <f>+[8]Enero!B9+[8]Febrero!B9+[8]Marzo!B9+[8]Abril!B9+[8]Mayo!B9+[8]Junio!B9+[8]Julio!B9+[8]Agosto!B9+[8]Septiembre!B9+[8]Octubre!B9+[8]Noviembre!B9+[8]Diciembre!B9</f>
        <v>24390</v>
      </c>
      <c r="C11" s="160">
        <f>+[8]Enero!C9+[8]Febrero!C9+[8]Marzo!C9+[8]Abril!C9+[8]Mayo!C9+[8]Junio!C9+[8]Julio!C9+[8]Agosto!C9+[8]Septiembre!C9+[8]Octubre!C9+[8]Noviembre!C9+[8]Diciembre!C9</f>
        <v>22345</v>
      </c>
      <c r="D11" s="160">
        <f>+[8]Enero!D9+[8]Febrero!D9+[8]Marzo!D9+[8]Abril!D9+[8]Mayo!D9+[8]Junio!D9+[8]Julio!D9+[8]Agosto!D9+[8]Septiembre!D9+[8]Octubre!D9+[8]Noviembre!D9+[8]Diciembre!D9</f>
        <v>19985</v>
      </c>
      <c r="E11" s="160">
        <f>+[8]Enero!E9+[8]Febrero!E9+[8]Marzo!E9+[8]Abril!E9+[8]Mayo!E9+[8]Junio!E9+[8]Julio!E9+[8]Agosto!E9+[8]Septiembre!E9+[8]Octubre!E9+[8]Noviembre!E9+[8]Diciembre!E9</f>
        <v>21405</v>
      </c>
      <c r="F11" s="160">
        <f>+[8]Enero!F9+[8]Febrero!F9+[8]Marzo!F9+[8]Abril!F9+[8]Mayo!F9+[8]Junio!F9+[8]Julio!F9+[8]Agosto!F9+[8]Septiembre!F9+[8]Octubre!F9+[8]Noviembre!F9+[8]Diciembre!F9</f>
        <v>46853</v>
      </c>
      <c r="G11" s="160">
        <f>+[8]Enero!G9+[8]Febrero!G9+[8]Marzo!G9+[8]Abril!G9+[8]Mayo!G9+[8]Junio!G9+[8]Julio!G9+[8]Agosto!G9+[8]Septiembre!G9+[8]Octubre!G9+[8]Noviembre!G9+[8]Diciembre!G9</f>
        <v>42060</v>
      </c>
      <c r="H11" s="160">
        <f>+[8]Enero!H9+[8]Febrero!H9+[8]Marzo!H9+[8]Abril!H9+[8]Mayo!H9+[8]Junio!H9+[8]Julio!H9+[8]Agosto!H9+[8]Septiembre!H9+[8]Octubre!H9+[8]Noviembre!H9+[8]Diciembre!H9</f>
        <v>140693</v>
      </c>
      <c r="I11" s="160">
        <f>+[8]Enero!I9+[8]Febrero!I9+[8]Marzo!I9+[8]Abril!I9+[8]Mayo!I9+[8]Junio!I9+[8]Julio!I9+[8]Agosto!I9+[8]Septiembre!I9+[8]Octubre!I9+[8]Noviembre!I9+[8]Diciembre!I9</f>
        <v>17177</v>
      </c>
      <c r="J11" s="160">
        <f t="shared" ref="J11:J40" si="0">SUM(B11:I11)</f>
        <v>334908</v>
      </c>
    </row>
    <row r="12" spans="1:10" ht="20.100000000000001" customHeight="1" x14ac:dyDescent="0.2">
      <c r="A12" s="161" t="s">
        <v>135</v>
      </c>
      <c r="B12" s="160">
        <f>+[8]Enero!B10+[8]Febrero!B10+[8]Marzo!B10+[8]Abril!B10+[8]Mayo!B10+[8]Junio!B10+[8]Julio!B10+[8]Agosto!B10+[8]Septiembre!B10+[8]Octubre!B10+[8]Noviembre!B10+[8]Diciembre!B10</f>
        <v>40</v>
      </c>
      <c r="C12" s="160">
        <f>+[8]Enero!C10+[8]Febrero!C10+[8]Marzo!C10+[8]Abril!C10+[8]Mayo!C10+[8]Junio!C10+[8]Julio!C10+[8]Agosto!C10+[8]Septiembre!C10+[8]Octubre!C10+[8]Noviembre!C10+[8]Diciembre!C10</f>
        <v>0</v>
      </c>
      <c r="D12" s="160">
        <f>+[8]Enero!D10+[8]Febrero!D10+[8]Marzo!D10+[8]Abril!D10+[8]Mayo!D10+[8]Junio!D10+[8]Julio!D10+[8]Agosto!D10+[8]Septiembre!D10+[8]Octubre!D10+[8]Noviembre!D10+[8]Diciembre!D10</f>
        <v>25</v>
      </c>
      <c r="E12" s="160">
        <f>+[8]Enero!E10+[8]Febrero!E10+[8]Marzo!E10+[8]Abril!E10+[8]Mayo!E10+[8]Junio!E10+[8]Julio!E10+[8]Agosto!E10+[8]Septiembre!E10+[8]Octubre!E10+[8]Noviembre!E10+[8]Diciembre!E10</f>
        <v>0</v>
      </c>
      <c r="F12" s="160">
        <f>+[8]Enero!F10+[8]Febrero!F10+[8]Marzo!F10+[8]Abril!F10+[8]Mayo!F10+[8]Junio!F10+[8]Julio!F10+[8]Agosto!F10+[8]Septiembre!F10+[8]Octubre!F10+[8]Noviembre!F10+[8]Diciembre!F10</f>
        <v>0</v>
      </c>
      <c r="G12" s="160">
        <f>+[8]Enero!G10+[8]Febrero!G10+[8]Marzo!G10+[8]Abril!G10+[8]Mayo!G10+[8]Junio!G10+[8]Julio!G10+[8]Agosto!G10+[8]Septiembre!G10+[8]Octubre!G10+[8]Noviembre!G10+[8]Diciembre!G10</f>
        <v>11085</v>
      </c>
      <c r="H12" s="160">
        <f>+[8]Enero!H10+[8]Febrero!H10+[8]Marzo!H10+[8]Abril!H10+[8]Mayo!H10+[8]Junio!H10+[8]Julio!H10+[8]Agosto!H10+[8]Septiembre!H10+[8]Octubre!H10+[8]Noviembre!H10+[8]Diciembre!H10</f>
        <v>40</v>
      </c>
      <c r="I12" s="160">
        <f>+[8]Enero!I10+[8]Febrero!I10+[8]Marzo!I10+[8]Abril!I10+[8]Mayo!I10+[8]Junio!I10+[8]Julio!I10+[8]Agosto!I10+[8]Septiembre!I10+[8]Octubre!I10+[8]Noviembre!I10+[8]Diciembre!I10</f>
        <v>0</v>
      </c>
      <c r="J12" s="160">
        <f t="shared" si="0"/>
        <v>11190</v>
      </c>
    </row>
    <row r="13" spans="1:10" ht="20.100000000000001" customHeight="1" x14ac:dyDescent="0.2">
      <c r="A13" s="161" t="s">
        <v>136</v>
      </c>
      <c r="B13" s="160">
        <f>+[8]Enero!B11+[8]Febrero!B11+[8]Marzo!B11+[8]Abril!B11+[8]Mayo!B11+[8]Junio!B11+[8]Julio!B11+[8]Agosto!B11+[8]Septiembre!B11+[8]Octubre!B11+[8]Noviembre!B11+[8]Diciembre!B11</f>
        <v>102</v>
      </c>
      <c r="C13" s="160">
        <f>+[8]Enero!C11+[8]Febrero!C11+[8]Marzo!C11+[8]Abril!C11+[8]Mayo!C11+[8]Junio!C11+[8]Julio!C11+[8]Agosto!C11+[8]Septiembre!C11+[8]Octubre!C11+[8]Noviembre!C11+[8]Diciembre!C11</f>
        <v>954</v>
      </c>
      <c r="D13" s="160">
        <f>+[8]Enero!D11+[8]Febrero!D11+[8]Marzo!D11+[8]Abril!D11+[8]Mayo!D11+[8]Junio!D11+[8]Julio!D11+[8]Agosto!D11+[8]Septiembre!D11+[8]Octubre!D11+[8]Noviembre!D11+[8]Diciembre!D11</f>
        <v>68</v>
      </c>
      <c r="E13" s="160">
        <f>+[8]Enero!E11+[8]Febrero!E11+[8]Marzo!E11+[8]Abril!E11+[8]Mayo!E11+[8]Junio!E11+[8]Julio!E11+[8]Agosto!E11+[8]Septiembre!E11+[8]Octubre!E11+[8]Noviembre!E11+[8]Diciembre!E11</f>
        <v>142</v>
      </c>
      <c r="F13" s="160">
        <f>+[8]Enero!F11+[8]Febrero!F11+[8]Marzo!F11+[8]Abril!F11+[8]Mayo!F11+[8]Junio!F11+[8]Julio!F11+[8]Agosto!F11+[8]Septiembre!F11+[8]Octubre!F11+[8]Noviembre!F11+[8]Diciembre!F11</f>
        <v>63</v>
      </c>
      <c r="G13" s="160">
        <f>+[8]Enero!G11+[8]Febrero!G11+[8]Marzo!G11+[8]Abril!G11+[8]Mayo!G11+[8]Junio!G11+[8]Julio!G11+[8]Agosto!G11+[8]Septiembre!G11+[8]Octubre!G11+[8]Noviembre!G11+[8]Diciembre!G11</f>
        <v>85</v>
      </c>
      <c r="H13" s="160">
        <f>+[8]Enero!H11+[8]Febrero!H11+[8]Marzo!H11+[8]Abril!H11+[8]Mayo!H11+[8]Junio!H11+[8]Julio!H11+[8]Agosto!H11+[8]Septiembre!H11+[8]Octubre!H11+[8]Noviembre!H11+[8]Diciembre!H11</f>
        <v>45</v>
      </c>
      <c r="I13" s="160">
        <f>+[8]Enero!I11+[8]Febrero!I11+[8]Marzo!I11+[8]Abril!I11+[8]Mayo!I11+[8]Junio!I11+[8]Julio!I11+[8]Agosto!I11+[8]Septiembre!I11+[8]Octubre!I11+[8]Noviembre!I11+[8]Diciembre!I11</f>
        <v>159</v>
      </c>
      <c r="J13" s="160">
        <f t="shared" si="0"/>
        <v>1618</v>
      </c>
    </row>
    <row r="14" spans="1:10" ht="20.100000000000001" customHeight="1" x14ac:dyDescent="0.2">
      <c r="A14" s="161" t="s">
        <v>137</v>
      </c>
      <c r="B14" s="160">
        <f>+[8]Enero!B12+[8]Febrero!B12+[8]Marzo!B12+[8]Abril!B12+[8]Mayo!B12+[8]Junio!B12+[8]Julio!B12+[8]Agosto!B12+[8]Septiembre!B12+[8]Octubre!B12+[8]Noviembre!B12+[8]Diciembre!B12</f>
        <v>0</v>
      </c>
      <c r="C14" s="160">
        <f>+[8]Enero!C12+[8]Febrero!C12+[8]Marzo!C12+[8]Abril!C12+[8]Mayo!C12+[8]Junio!C12+[8]Julio!C12+[8]Agosto!C12+[8]Septiembre!C12+[8]Octubre!C12+[8]Noviembre!C12+[8]Diciembre!C12</f>
        <v>265</v>
      </c>
      <c r="D14" s="160">
        <f>+[8]Enero!D12+[8]Febrero!D12+[8]Marzo!D12+[8]Abril!D12+[8]Mayo!D12+[8]Junio!D12+[8]Julio!D12+[8]Agosto!D12+[8]Septiembre!D12+[8]Octubre!D12+[8]Noviembre!D12+[8]Diciembre!D12</f>
        <v>3125</v>
      </c>
      <c r="E14" s="160">
        <f>+[8]Enero!E12+[8]Febrero!E12+[8]Marzo!E12+[8]Abril!E12+[8]Mayo!E12+[8]Junio!E12+[8]Julio!E12+[8]Agosto!E12+[8]Septiembre!E12+[8]Octubre!E12+[8]Noviembre!E12+[8]Diciembre!E12</f>
        <v>99</v>
      </c>
      <c r="F14" s="160">
        <f>+[8]Enero!F12+[8]Febrero!F12+[8]Marzo!F12+[8]Abril!F12+[8]Mayo!F12+[8]Junio!F12+[8]Julio!F12+[8]Agosto!F12+[8]Septiembre!F12+[8]Octubre!F12+[8]Noviembre!F12+[8]Diciembre!F12</f>
        <v>85</v>
      </c>
      <c r="G14" s="160">
        <f>+[8]Enero!G12+[8]Febrero!G12+[8]Marzo!G12+[8]Abril!G12+[8]Mayo!G12+[8]Junio!G12+[8]Julio!G12+[8]Agosto!G12+[8]Septiembre!G12+[8]Octubre!G12+[8]Noviembre!G12+[8]Diciembre!G12</f>
        <v>113</v>
      </c>
      <c r="H14" s="160">
        <f>+[8]Enero!H12+[8]Febrero!H12+[8]Marzo!H12+[8]Abril!H12+[8]Mayo!H12+[8]Junio!H12+[8]Julio!H12+[8]Agosto!H12+[8]Septiembre!H12+[8]Octubre!H12+[8]Noviembre!H12+[8]Diciembre!H12</f>
        <v>25543</v>
      </c>
      <c r="I14" s="160">
        <f>+[8]Enero!I12+[8]Febrero!I12+[8]Marzo!I12+[8]Abril!I12+[8]Mayo!I12+[8]Junio!I12+[8]Julio!I12+[8]Agosto!I12+[8]Septiembre!I12+[8]Octubre!I12+[8]Noviembre!I12+[8]Diciembre!I12</f>
        <v>2315</v>
      </c>
      <c r="J14" s="160">
        <f t="shared" si="0"/>
        <v>31545</v>
      </c>
    </row>
    <row r="15" spans="1:10" ht="20.100000000000001" customHeight="1" x14ac:dyDescent="0.2">
      <c r="A15" s="161" t="s">
        <v>138</v>
      </c>
      <c r="B15" s="160">
        <f>+[8]Enero!B13+[8]Febrero!B13+[8]Marzo!B13+[8]Abril!B13+[8]Mayo!B13+[8]Junio!B13+[8]Julio!B13+[8]Agosto!B13+[8]Septiembre!B13+[8]Octubre!B13+[8]Noviembre!B13+[8]Diciembre!B13</f>
        <v>4225</v>
      </c>
      <c r="C15" s="160">
        <f>+[8]Enero!C13+[8]Febrero!C13+[8]Marzo!C13+[8]Abril!C13+[8]Mayo!C13+[8]Junio!C13+[8]Julio!C13+[8]Agosto!C13+[8]Septiembre!C13+[8]Octubre!C13+[8]Noviembre!C13+[8]Diciembre!C13</f>
        <v>5721</v>
      </c>
      <c r="D15" s="160">
        <f>+[8]Enero!D13+[8]Febrero!D13+[8]Marzo!D13+[8]Abril!D13+[8]Mayo!D13+[8]Junio!D13+[8]Julio!D13+[8]Agosto!D13+[8]Septiembre!D13+[8]Octubre!D13+[8]Noviembre!D13+[8]Diciembre!D13</f>
        <v>8774</v>
      </c>
      <c r="E15" s="160">
        <f>+[8]Enero!E13+[8]Febrero!E13+[8]Marzo!E13+[8]Abril!E13+[8]Mayo!E13+[8]Junio!E13+[8]Julio!E13+[8]Agosto!E13+[8]Septiembre!E13+[8]Octubre!E13+[8]Noviembre!E13+[8]Diciembre!E13</f>
        <v>13367</v>
      </c>
      <c r="F15" s="160">
        <f>+[8]Enero!F13+[8]Febrero!F13+[8]Marzo!F13+[8]Abril!F13+[8]Mayo!F13+[8]Junio!F13+[8]Julio!F13+[8]Agosto!F13+[8]Septiembre!F13+[8]Octubre!F13+[8]Noviembre!F13+[8]Diciembre!F13</f>
        <v>25572</v>
      </c>
      <c r="G15" s="160">
        <f>+[8]Enero!G13+[8]Febrero!G13+[8]Marzo!G13+[8]Abril!G13+[8]Mayo!G13+[8]Junio!G13+[8]Julio!G13+[8]Agosto!G13+[8]Septiembre!G13+[8]Octubre!G13+[8]Noviembre!G13+[8]Diciembre!G13</f>
        <v>14752</v>
      </c>
      <c r="H15" s="160">
        <f>+[8]Enero!H13+[8]Febrero!H13+[8]Marzo!H13+[8]Abril!H13+[8]Mayo!H13+[8]Junio!H13+[8]Julio!H13+[8]Agosto!H13+[8]Septiembre!H13+[8]Octubre!H13+[8]Noviembre!H13+[8]Diciembre!H13</f>
        <v>240530</v>
      </c>
      <c r="I15" s="160">
        <f>+[8]Enero!I13+[8]Febrero!I13+[8]Marzo!I13+[8]Abril!I13+[8]Mayo!I13+[8]Junio!I13+[8]Julio!I13+[8]Agosto!I13+[8]Septiembre!I13+[8]Octubre!I13+[8]Noviembre!I13+[8]Diciembre!I13</f>
        <v>53350</v>
      </c>
      <c r="J15" s="160">
        <f>SUM(B15:I15)</f>
        <v>366291</v>
      </c>
    </row>
    <row r="16" spans="1:10" ht="20.100000000000001" customHeight="1" x14ac:dyDescent="0.2">
      <c r="A16" s="161" t="s">
        <v>139</v>
      </c>
      <c r="B16" s="160">
        <f>+[8]Enero!B14+[8]Febrero!B14+[8]Marzo!B14+[8]Abril!B14+[8]Mayo!B14+[8]Junio!B14+[8]Julio!B14+[8]Agosto!B14+[8]Septiembre!B14+[8]Octubre!B14+[8]Noviembre!B14+[8]Diciembre!B14</f>
        <v>1204</v>
      </c>
      <c r="C16" s="160">
        <f>+[8]Enero!C14+[8]Febrero!C14+[8]Marzo!C14+[8]Abril!C14+[8]Mayo!C14+[8]Junio!C14+[8]Julio!C14+[8]Agosto!C14+[8]Septiembre!C14+[8]Octubre!C14+[8]Noviembre!C14+[8]Diciembre!C14</f>
        <v>3173</v>
      </c>
      <c r="D16" s="160">
        <f>+[8]Enero!D14+[8]Febrero!D14+[8]Marzo!D14+[8]Abril!D14+[8]Mayo!D14+[8]Junio!D14+[8]Julio!D14+[8]Agosto!D14+[8]Septiembre!D14+[8]Octubre!D14+[8]Noviembre!D14+[8]Diciembre!D14</f>
        <v>4851</v>
      </c>
      <c r="E16" s="160">
        <f>+[8]Enero!E14+[8]Febrero!E14+[8]Marzo!E14+[8]Abril!E14+[8]Mayo!E14+[8]Junio!E14+[8]Julio!E14+[8]Agosto!E14+[8]Septiembre!E14+[8]Octubre!E14+[8]Noviembre!E14+[8]Diciembre!E14</f>
        <v>660</v>
      </c>
      <c r="F16" s="160">
        <f>+[8]Enero!F14+[8]Febrero!F14+[8]Marzo!F14+[8]Abril!F14+[8]Mayo!F14+[8]Junio!F14+[8]Julio!F14+[8]Agosto!F14+[8]Septiembre!F14+[8]Octubre!F14+[8]Noviembre!F14+[8]Diciembre!F14</f>
        <v>3998</v>
      </c>
      <c r="G16" s="160">
        <f>+[8]Enero!G14+[8]Febrero!G14+[8]Marzo!G14+[8]Abril!G14+[8]Mayo!G14+[8]Junio!G14+[8]Julio!G14+[8]Agosto!G14+[8]Septiembre!G14+[8]Octubre!G14+[8]Noviembre!G14+[8]Diciembre!G14</f>
        <v>57922</v>
      </c>
      <c r="H16" s="160">
        <f>+[8]Enero!H14+[8]Febrero!H14+[8]Marzo!H14+[8]Abril!H14+[8]Mayo!H14+[8]Junio!H14+[8]Julio!H14+[8]Agosto!H14+[8]Septiembre!H14+[8]Octubre!H14+[8]Noviembre!H14+[8]Diciembre!H14</f>
        <v>67503</v>
      </c>
      <c r="I16" s="160">
        <f>+[8]Enero!I14+[8]Febrero!I14+[8]Marzo!I14+[8]Abril!I14+[8]Mayo!I14+[8]Junio!I14+[8]Julio!I14+[8]Agosto!I14+[8]Septiembre!I14+[8]Octubre!I14+[8]Noviembre!I14+[8]Diciembre!I14</f>
        <v>7385</v>
      </c>
      <c r="J16" s="160">
        <f t="shared" si="0"/>
        <v>146696</v>
      </c>
    </row>
    <row r="17" spans="1:10" ht="20.100000000000001" customHeight="1" x14ac:dyDescent="0.2">
      <c r="A17" s="161" t="s">
        <v>140</v>
      </c>
      <c r="B17" s="160">
        <f>+[8]Enero!B15+[8]Febrero!B15+[8]Marzo!B15+[8]Abril!B15+[8]Mayo!B15+[8]Junio!B15+[8]Julio!B15+[8]Agosto!B15+[8]Septiembre!B15+[8]Octubre!B15+[8]Noviembre!B15+[8]Diciembre!B15</f>
        <v>304</v>
      </c>
      <c r="C17" s="160">
        <f>+[8]Enero!C15+[8]Febrero!C15+[8]Marzo!C15+[8]Abril!C15+[8]Mayo!C15+[8]Junio!C15+[8]Julio!C15+[8]Agosto!C15+[8]Septiembre!C15+[8]Octubre!C15+[8]Noviembre!C15+[8]Diciembre!C15</f>
        <v>0</v>
      </c>
      <c r="D17" s="160">
        <f>+[8]Enero!D15+[8]Febrero!D15+[8]Marzo!D15+[8]Abril!D15+[8]Mayo!D15+[8]Junio!D15+[8]Julio!D15+[8]Agosto!D15+[8]Septiembre!D15+[8]Octubre!D15+[8]Noviembre!D15+[8]Diciembre!D15</f>
        <v>0</v>
      </c>
      <c r="E17" s="160">
        <f>+[8]Enero!E15+[8]Febrero!E15+[8]Marzo!E15+[8]Abril!E15+[8]Mayo!E15+[8]Junio!E15+[8]Julio!E15+[8]Agosto!E15+[8]Septiembre!E15+[8]Octubre!E15+[8]Noviembre!E15+[8]Diciembre!E15</f>
        <v>23</v>
      </c>
      <c r="F17" s="160">
        <f>+[8]Enero!F15+[8]Febrero!F15+[8]Marzo!F15+[8]Abril!F15+[8]Mayo!F15+[8]Junio!F15+[8]Julio!F15+[8]Agosto!F15+[8]Septiembre!F15+[8]Octubre!F15+[8]Noviembre!F15+[8]Diciembre!F15</f>
        <v>607</v>
      </c>
      <c r="G17" s="160">
        <f>+[8]Enero!G15+[8]Febrero!G15+[8]Marzo!G15+[8]Abril!G15+[8]Mayo!G15+[8]Junio!G15+[8]Julio!G15+[8]Agosto!G15+[8]Septiembre!G15+[8]Octubre!G15+[8]Noviembre!G15+[8]Diciembre!G15</f>
        <v>2244</v>
      </c>
      <c r="H17" s="160">
        <f>+[8]Enero!H15+[8]Febrero!H15+[8]Marzo!H15+[8]Abril!H15+[8]Mayo!H15+[8]Junio!H15+[8]Julio!H15+[8]Agosto!H15+[8]Septiembre!H15+[8]Octubre!H15+[8]Noviembre!H15+[8]Diciembre!H15</f>
        <v>1509</v>
      </c>
      <c r="I17" s="160">
        <f>+[8]Enero!I15+[8]Febrero!I15+[8]Marzo!I15+[8]Abril!I15+[8]Mayo!I15+[8]Junio!I15+[8]Julio!I15+[8]Agosto!I15+[8]Septiembre!I15+[8]Octubre!I15+[8]Noviembre!I15+[8]Diciembre!I15</f>
        <v>0</v>
      </c>
      <c r="J17" s="160">
        <f t="shared" si="0"/>
        <v>4687</v>
      </c>
    </row>
    <row r="18" spans="1:10" ht="20.100000000000001" customHeight="1" x14ac:dyDescent="0.2">
      <c r="A18" s="161" t="s">
        <v>141</v>
      </c>
      <c r="B18" s="160">
        <f>+[8]Enero!B16+[8]Febrero!B16+[8]Marzo!B16+[8]Abril!B16+[8]Mayo!B16+[8]Junio!B16+[8]Julio!B16+[8]Agosto!B16+[8]Septiembre!B16+[8]Octubre!B16+[8]Noviembre!B16+[8]Diciembre!B16</f>
        <v>2698</v>
      </c>
      <c r="C18" s="160">
        <f>+[8]Enero!C16+[8]Febrero!C16+[8]Marzo!C16+[8]Abril!C16+[8]Mayo!C16+[8]Junio!C16+[8]Julio!C16+[8]Agosto!C16+[8]Septiembre!C16+[8]Octubre!C16+[8]Noviembre!C16+[8]Diciembre!C16</f>
        <v>3214</v>
      </c>
      <c r="D18" s="160">
        <f>+[8]Enero!D16+[8]Febrero!D16+[8]Marzo!D16+[8]Abril!D16+[8]Mayo!D16+[8]Junio!D16+[8]Julio!D16+[8]Agosto!D16+[8]Septiembre!D16+[8]Octubre!D16+[8]Noviembre!D16+[8]Diciembre!D16</f>
        <v>7951</v>
      </c>
      <c r="E18" s="160">
        <f>+[8]Enero!E16+[8]Febrero!E16+[8]Marzo!E16+[8]Abril!E16+[8]Mayo!E16+[8]Junio!E16+[8]Julio!E16+[8]Agosto!E16+[8]Septiembre!E16+[8]Octubre!E16+[8]Noviembre!E16+[8]Diciembre!E16</f>
        <v>1291</v>
      </c>
      <c r="F18" s="160">
        <f>+[8]Enero!F16+[8]Febrero!F16+[8]Marzo!F16+[8]Abril!F16+[8]Mayo!F16+[8]Junio!F16+[8]Julio!F16+[8]Agosto!F16+[8]Septiembre!F16+[8]Octubre!F16+[8]Noviembre!F16+[8]Diciembre!F16</f>
        <v>22856</v>
      </c>
      <c r="G18" s="160">
        <f>+[8]Enero!G16+[8]Febrero!G16+[8]Marzo!G16+[8]Abril!G16+[8]Mayo!G16+[8]Junio!G16+[8]Julio!G16+[8]Agosto!G16+[8]Septiembre!G16+[8]Octubre!G16+[8]Noviembre!G16+[8]Diciembre!G16</f>
        <v>64779</v>
      </c>
      <c r="H18" s="160">
        <f>+[8]Enero!H16+[8]Febrero!H16+[8]Marzo!H16+[8]Abril!H16+[8]Mayo!H16+[8]Junio!H16+[8]Julio!H16+[8]Agosto!H16+[8]Septiembre!H16+[8]Octubre!H16+[8]Noviembre!H16+[8]Diciembre!H16</f>
        <v>113270</v>
      </c>
      <c r="I18" s="160">
        <f>+[8]Enero!I16+[8]Febrero!I16+[8]Marzo!I16+[8]Abril!I16+[8]Mayo!I16+[8]Junio!I16+[8]Julio!I16+[8]Agosto!I16+[8]Septiembre!I16+[8]Octubre!I16+[8]Noviembre!I16+[8]Diciembre!I16</f>
        <v>4819</v>
      </c>
      <c r="J18" s="160">
        <f t="shared" si="0"/>
        <v>220878</v>
      </c>
    </row>
    <row r="19" spans="1:10" ht="20.100000000000001" customHeight="1" x14ac:dyDescent="0.2">
      <c r="A19" s="161" t="s">
        <v>142</v>
      </c>
      <c r="B19" s="160">
        <f>+[8]Enero!B17+[8]Febrero!B17+[8]Marzo!B17+[8]Abril!B17+[8]Mayo!B17+[8]Junio!B17+[8]Julio!B17+[8]Agosto!B17+[8]Septiembre!B17+[8]Octubre!B17+[8]Noviembre!B17+[8]Diciembre!B17</f>
        <v>10409</v>
      </c>
      <c r="C19" s="160">
        <f>+[8]Enero!C17+[8]Febrero!C17+[8]Marzo!C17+[8]Abril!C17+[8]Mayo!C17+[8]Junio!C17+[8]Julio!C17+[8]Agosto!C17+[8]Septiembre!C17+[8]Octubre!C17+[8]Noviembre!C17+[8]Diciembre!C17</f>
        <v>9857</v>
      </c>
      <c r="D19" s="160">
        <f>+[8]Enero!D17+[8]Febrero!D17+[8]Marzo!D17+[8]Abril!D17+[8]Mayo!D17+[8]Junio!D17+[8]Julio!D17+[8]Agosto!D17+[8]Septiembre!D17+[8]Octubre!D17+[8]Noviembre!D17+[8]Diciembre!D17</f>
        <v>3527</v>
      </c>
      <c r="E19" s="160">
        <f>+[8]Enero!E17+[8]Febrero!E17+[8]Marzo!E17+[8]Abril!E17+[8]Mayo!E17+[8]Junio!E17+[8]Julio!E17+[8]Agosto!E17+[8]Septiembre!E17+[8]Octubre!E17+[8]Noviembre!E17+[8]Diciembre!E17</f>
        <v>27363</v>
      </c>
      <c r="F19" s="160">
        <f>+[8]Enero!F17+[8]Febrero!F17+[8]Marzo!F17+[8]Abril!F17+[8]Mayo!F17+[8]Junio!F17+[8]Julio!F17+[8]Agosto!F17+[8]Septiembre!F17+[8]Octubre!F17+[8]Noviembre!F17+[8]Diciembre!F17</f>
        <v>8230</v>
      </c>
      <c r="G19" s="160">
        <f>+[8]Enero!G17+[8]Febrero!G17+[8]Marzo!G17+[8]Abril!G17+[8]Mayo!G17+[8]Junio!G17+[8]Julio!G17+[8]Agosto!G17+[8]Septiembre!G17+[8]Octubre!G17+[8]Noviembre!G17+[8]Diciembre!G17</f>
        <v>4447</v>
      </c>
      <c r="H19" s="160">
        <f>+[8]Enero!H17+[8]Febrero!H17+[8]Marzo!H17+[8]Abril!H17+[8]Mayo!H17+[8]Junio!H17+[8]Julio!H17+[8]Agosto!H17+[8]Septiembre!H17+[8]Octubre!H17+[8]Noviembre!H17+[8]Diciembre!H17</f>
        <v>40721</v>
      </c>
      <c r="I19" s="160">
        <f>+[8]Enero!I17+[8]Febrero!I17+[8]Marzo!I17+[8]Abril!I17+[8]Mayo!I17+[8]Junio!I17+[8]Julio!I17+[8]Agosto!I17+[8]Septiembre!I17+[8]Octubre!I17+[8]Noviembre!I17+[8]Diciembre!I17</f>
        <v>5373</v>
      </c>
      <c r="J19" s="160">
        <f t="shared" si="0"/>
        <v>109927</v>
      </c>
    </row>
    <row r="20" spans="1:10" ht="20.100000000000001" customHeight="1" x14ac:dyDescent="0.2">
      <c r="A20" s="161" t="s">
        <v>143</v>
      </c>
      <c r="B20" s="160">
        <f>+[8]Enero!B18+[8]Febrero!B18+[8]Marzo!B18+[8]Abril!B18+[8]Mayo!B18+[8]Junio!B18+[8]Julio!B18+[8]Agosto!B18+[8]Septiembre!B18+[8]Octubre!B18+[8]Noviembre!B18+[8]Diciembre!B18</f>
        <v>29</v>
      </c>
      <c r="C20" s="160">
        <f>+[8]Enero!C18+[8]Febrero!C18+[8]Marzo!C18+[8]Abril!C18+[8]Mayo!C18+[8]Junio!C18+[8]Julio!C18+[8]Agosto!C18+[8]Septiembre!C18+[8]Octubre!C18+[8]Noviembre!C18+[8]Diciembre!C18</f>
        <v>20325</v>
      </c>
      <c r="D20" s="160">
        <f>+[8]Enero!D18+[8]Febrero!D18+[8]Marzo!D18+[8]Abril!D18+[8]Mayo!D18+[8]Junio!D18+[8]Julio!D18+[8]Agosto!D18+[8]Septiembre!D18+[8]Octubre!D18+[8]Noviembre!D18+[8]Diciembre!D18</f>
        <v>403</v>
      </c>
      <c r="E20" s="160">
        <f>+[8]Enero!E18+[8]Febrero!E18+[8]Marzo!E18+[8]Abril!E18+[8]Mayo!E18+[8]Junio!E18+[8]Julio!E18+[8]Agosto!E18+[8]Septiembre!E18+[8]Octubre!E18+[8]Noviembre!E18+[8]Diciembre!E18</f>
        <v>264</v>
      </c>
      <c r="F20" s="160">
        <f>+[8]Enero!F18+[8]Febrero!F18+[8]Marzo!F18+[8]Abril!F18+[8]Mayo!F18+[8]Junio!F18+[8]Julio!F18+[8]Agosto!F18+[8]Septiembre!F18+[8]Octubre!F18+[8]Noviembre!F18+[8]Diciembre!F18</f>
        <v>31418</v>
      </c>
      <c r="G20" s="160">
        <f>+[8]Enero!G18+[8]Febrero!G18+[8]Marzo!G18+[8]Abril!G18+[8]Mayo!G18+[8]Junio!G18+[8]Julio!G18+[8]Agosto!G18+[8]Septiembre!G18+[8]Octubre!G18+[8]Noviembre!G18+[8]Diciembre!G18</f>
        <v>4892</v>
      </c>
      <c r="H20" s="160">
        <f>+[8]Enero!H18+[8]Febrero!H18+[8]Marzo!H18+[8]Abril!H18+[8]Mayo!H18+[8]Junio!H18+[8]Julio!H18+[8]Agosto!H18+[8]Septiembre!H18+[8]Octubre!H18+[8]Noviembre!H18+[8]Diciembre!H18</f>
        <v>728</v>
      </c>
      <c r="I20" s="160">
        <f>+[8]Enero!I18+[8]Febrero!I18+[8]Marzo!I18+[8]Abril!I18+[8]Mayo!I18+[8]Junio!I18+[8]Julio!I18+[8]Agosto!I18+[8]Septiembre!I18+[8]Octubre!I18+[8]Noviembre!I18+[8]Diciembre!I18</f>
        <v>11735</v>
      </c>
      <c r="J20" s="160">
        <f t="shared" si="0"/>
        <v>69794</v>
      </c>
    </row>
    <row r="21" spans="1:10" ht="20.100000000000001" customHeight="1" x14ac:dyDescent="0.2">
      <c r="A21" s="161" t="s">
        <v>144</v>
      </c>
      <c r="B21" s="160">
        <f>+[8]Enero!B19+[8]Febrero!B19+[8]Marzo!B19+[8]Abril!B19+[8]Mayo!B19+[8]Junio!B19+[8]Julio!B19+[8]Agosto!B19+[8]Septiembre!B19+[8]Octubre!B19+[8]Noviembre!B19+[8]Diciembre!B19</f>
        <v>0</v>
      </c>
      <c r="C21" s="160">
        <f>+[8]Enero!C19+[8]Febrero!C19+[8]Marzo!C19+[8]Abril!C19+[8]Mayo!C19+[8]Junio!C19+[8]Julio!C19+[8]Agosto!C19+[8]Septiembre!C19+[8]Octubre!C19+[8]Noviembre!C19+[8]Diciembre!C19</f>
        <v>0</v>
      </c>
      <c r="D21" s="160">
        <f>+[8]Enero!D19+[8]Febrero!D19+[8]Marzo!D19+[8]Abril!D19+[8]Mayo!D19+[8]Junio!D19+[8]Julio!D19+[8]Agosto!D19+[8]Septiembre!D19+[8]Octubre!D19+[8]Noviembre!D19+[8]Diciembre!D19</f>
        <v>0</v>
      </c>
      <c r="E21" s="160">
        <f>+[8]Enero!E19+[8]Febrero!E19+[8]Marzo!E19+[8]Abril!E19+[8]Mayo!E19+[8]Junio!E19+[8]Julio!E19+[8]Agosto!E19+[8]Septiembre!E19+[8]Octubre!E19+[8]Noviembre!E19+[8]Diciembre!E19</f>
        <v>19969</v>
      </c>
      <c r="F21" s="160">
        <f>+[8]Enero!F19+[8]Febrero!F19+[8]Marzo!F19+[8]Abril!F19+[8]Mayo!F19+[8]Junio!F19+[8]Julio!F19+[8]Agosto!F19+[8]Septiembre!F19+[8]Octubre!F19+[8]Noviembre!F19+[8]Diciembre!F19</f>
        <v>4760</v>
      </c>
      <c r="G21" s="160">
        <f>+[8]Enero!G19+[8]Febrero!G19+[8]Marzo!G19+[8]Abril!G19+[8]Mayo!G19+[8]Junio!G19+[8]Julio!G19+[8]Agosto!G19+[8]Septiembre!G19+[8]Octubre!G19+[8]Noviembre!G19+[8]Diciembre!G19</f>
        <v>3533</v>
      </c>
      <c r="H21" s="160">
        <f>+[8]Enero!H19+[8]Febrero!H19+[8]Marzo!H19+[8]Abril!H19+[8]Mayo!H19+[8]Junio!H19+[8]Julio!H19+[8]Agosto!H19+[8]Septiembre!H19+[8]Octubre!H19+[8]Noviembre!H19+[8]Diciembre!H19</f>
        <v>65</v>
      </c>
      <c r="I21" s="160">
        <f>+[8]Enero!I19+[8]Febrero!I19+[8]Marzo!I19+[8]Abril!I19+[8]Mayo!I19+[8]Junio!I19+[8]Julio!I19+[8]Agosto!I19+[8]Septiembre!I19+[8]Octubre!I19+[8]Noviembre!I19+[8]Diciembre!I19</f>
        <v>146</v>
      </c>
      <c r="J21" s="160">
        <f t="shared" si="0"/>
        <v>28473</v>
      </c>
    </row>
    <row r="22" spans="1:10" ht="20.100000000000001" customHeight="1" x14ac:dyDescent="0.2">
      <c r="A22" s="161" t="s">
        <v>145</v>
      </c>
      <c r="B22" s="160">
        <f>+[8]Enero!B20+[8]Febrero!B20+[8]Marzo!B20+[8]Abril!B20+[8]Mayo!B20+[8]Junio!B20+[8]Julio!B20+[8]Agosto!B20+[8]Septiembre!B20+[8]Octubre!B20+[8]Noviembre!B20+[8]Diciembre!B20</f>
        <v>1761</v>
      </c>
      <c r="C22" s="160">
        <f>+[8]Enero!C20+[8]Febrero!C20+[8]Marzo!C20+[8]Abril!C20+[8]Mayo!C20+[8]Junio!C20+[8]Julio!C20+[8]Agosto!C20+[8]Septiembre!C20+[8]Octubre!C20+[8]Noviembre!C20+[8]Diciembre!C20</f>
        <v>12263</v>
      </c>
      <c r="D22" s="160">
        <f>+[8]Enero!D20+[8]Febrero!D20+[8]Marzo!D20+[8]Abril!D20+[8]Mayo!D20+[8]Junio!D20+[8]Julio!D20+[8]Agosto!D20+[8]Septiembre!D20+[8]Octubre!D20+[8]Noviembre!D20+[8]Diciembre!D20</f>
        <v>1758</v>
      </c>
      <c r="E22" s="160">
        <f>+[8]Enero!E20+[8]Febrero!E20+[8]Marzo!E20+[8]Abril!E20+[8]Mayo!E20+[8]Junio!E20+[8]Julio!E20+[8]Agosto!E20+[8]Septiembre!E20+[8]Octubre!E20+[8]Noviembre!E20+[8]Diciembre!E20</f>
        <v>3317</v>
      </c>
      <c r="F22" s="160">
        <f>+[8]Enero!F20+[8]Febrero!F20+[8]Marzo!F20+[8]Abril!F20+[8]Mayo!F20+[8]Junio!F20+[8]Julio!F20+[8]Agosto!F20+[8]Septiembre!F20+[8]Octubre!F20+[8]Noviembre!F20+[8]Diciembre!F20</f>
        <v>33350</v>
      </c>
      <c r="G22" s="160">
        <f>+[8]Enero!G20+[8]Febrero!G20+[8]Marzo!G20+[8]Abril!G20+[8]Mayo!G20+[8]Junio!G20+[8]Julio!G20+[8]Agosto!G20+[8]Septiembre!G20+[8]Octubre!G20+[8]Noviembre!G20+[8]Diciembre!G20</f>
        <v>10927</v>
      </c>
      <c r="H22" s="160">
        <f>+[8]Enero!H20+[8]Febrero!H20+[8]Marzo!H20+[8]Abril!H20+[8]Mayo!H20+[8]Junio!H20+[8]Julio!H20+[8]Agosto!H20+[8]Septiembre!H20+[8]Octubre!H20+[8]Noviembre!H20+[8]Diciembre!H20</f>
        <v>627</v>
      </c>
      <c r="I22" s="160">
        <f>+[8]Enero!I20+[8]Febrero!I20+[8]Marzo!I20+[8]Abril!I20+[8]Mayo!I20+[8]Junio!I20+[8]Julio!I20+[8]Agosto!I20+[8]Septiembre!I20+[8]Octubre!I20+[8]Noviembre!I20+[8]Diciembre!I20</f>
        <v>4600</v>
      </c>
      <c r="J22" s="160">
        <f t="shared" si="0"/>
        <v>68603</v>
      </c>
    </row>
    <row r="23" spans="1:10" ht="20.100000000000001" customHeight="1" x14ac:dyDescent="0.2">
      <c r="A23" s="161" t="s">
        <v>146</v>
      </c>
      <c r="B23" s="160">
        <f>+[8]Enero!B21+[8]Febrero!B21+[8]Marzo!B21+[8]Abril!B21+[8]Mayo!B21+[8]Junio!B21+[8]Julio!B21+[8]Agosto!B21+[8]Septiembre!B21+[8]Octubre!B21+[8]Noviembre!B21+[8]Diciembre!B21</f>
        <v>36543</v>
      </c>
      <c r="C23" s="160">
        <f>+[8]Enero!C21+[8]Febrero!C21+[8]Marzo!C21+[8]Abril!C21+[8]Mayo!C21+[8]Junio!C21+[8]Julio!C21+[8]Agosto!C21+[8]Septiembre!C21+[8]Octubre!C21+[8]Noviembre!C21+[8]Diciembre!C21</f>
        <v>32542</v>
      </c>
      <c r="D23" s="160">
        <f>+[8]Enero!D21+[8]Febrero!D21+[8]Marzo!D21+[8]Abril!D21+[8]Mayo!D21+[8]Junio!D21+[8]Julio!D21+[8]Agosto!D21+[8]Septiembre!D21+[8]Octubre!D21+[8]Noviembre!D21+[8]Diciembre!D21</f>
        <v>40114</v>
      </c>
      <c r="E23" s="160">
        <f>+[8]Enero!E21+[8]Febrero!E21+[8]Marzo!E21+[8]Abril!E21+[8]Mayo!E21+[8]Junio!E21+[8]Julio!E21+[8]Agosto!E21+[8]Septiembre!E21+[8]Octubre!E21+[8]Noviembre!E21+[8]Diciembre!E21</f>
        <v>68954</v>
      </c>
      <c r="F23" s="160">
        <f>+[8]Enero!F21+[8]Febrero!F21+[8]Marzo!F21+[8]Abril!F21+[8]Mayo!F21+[8]Junio!F21+[8]Julio!F21+[8]Agosto!F21+[8]Septiembre!F21+[8]Octubre!F21+[8]Noviembre!F21+[8]Diciembre!F21</f>
        <v>55014</v>
      </c>
      <c r="G23" s="160">
        <f>+[8]Enero!G21+[8]Febrero!G21+[8]Marzo!G21+[8]Abril!G21+[8]Mayo!G21+[8]Junio!G21+[8]Julio!G21+[8]Agosto!G21+[8]Septiembre!G21+[8]Octubre!G21+[8]Noviembre!G21+[8]Diciembre!G21</f>
        <v>12567</v>
      </c>
      <c r="H23" s="160">
        <f>+[8]Enero!H21+[8]Febrero!H21+[8]Marzo!H21+[8]Abril!H21+[8]Mayo!H21+[8]Junio!H21+[8]Julio!H21+[8]Agosto!H21+[8]Septiembre!H21+[8]Octubre!H21+[8]Noviembre!H21+[8]Diciembre!H21</f>
        <v>40674</v>
      </c>
      <c r="I23" s="160">
        <f>+[8]Enero!I21+[8]Febrero!I21+[8]Marzo!I21+[8]Abril!I21+[8]Mayo!I21+[8]Junio!I21+[8]Julio!I21+[8]Agosto!I21+[8]Septiembre!I21+[8]Octubre!I21+[8]Noviembre!I21+[8]Diciembre!I21</f>
        <v>18977</v>
      </c>
      <c r="J23" s="160">
        <f t="shared" si="0"/>
        <v>305385</v>
      </c>
    </row>
    <row r="24" spans="1:10" ht="20.100000000000001" customHeight="1" x14ac:dyDescent="0.2">
      <c r="A24" s="161" t="s">
        <v>147</v>
      </c>
      <c r="B24" s="160">
        <f>+[8]Enero!B22+[8]Febrero!B22+[8]Marzo!B22+[8]Abril!B22+[8]Mayo!B22+[8]Junio!B22+[8]Julio!B22+[8]Agosto!B22+[8]Septiembre!B22+[8]Octubre!B22+[8]Noviembre!B22+[8]Diciembre!B22</f>
        <v>3403</v>
      </c>
      <c r="C24" s="160">
        <f>+[8]Enero!C22+[8]Febrero!C22+[8]Marzo!C22+[8]Abril!C22+[8]Mayo!C22+[8]Junio!C22+[8]Julio!C22+[8]Agosto!C22+[8]Septiembre!C22+[8]Octubre!C22+[8]Noviembre!C22+[8]Diciembre!C22</f>
        <v>1928</v>
      </c>
      <c r="D24" s="160">
        <f>+[8]Enero!D22+[8]Febrero!D22+[8]Marzo!D22+[8]Abril!D22+[8]Mayo!D22+[8]Junio!D22+[8]Julio!D22+[8]Agosto!D22+[8]Septiembre!D22+[8]Octubre!D22+[8]Noviembre!D22+[8]Diciembre!D22</f>
        <v>9880</v>
      </c>
      <c r="E24" s="160">
        <f>+[8]Enero!E22+[8]Febrero!E22+[8]Marzo!E22+[8]Abril!E22+[8]Mayo!E22+[8]Junio!E22+[8]Julio!E22+[8]Agosto!E22+[8]Septiembre!E22+[8]Octubre!E22+[8]Noviembre!E22+[8]Diciembre!E22</f>
        <v>3843</v>
      </c>
      <c r="F24" s="160">
        <f>+[8]Enero!F22+[8]Febrero!F22+[8]Marzo!F22+[8]Abril!F22+[8]Mayo!F22+[8]Junio!F22+[8]Julio!F22+[8]Agosto!F22+[8]Septiembre!F22+[8]Octubre!F22+[8]Noviembre!F22+[8]Diciembre!F22</f>
        <v>6768</v>
      </c>
      <c r="G24" s="160">
        <f>+[8]Enero!G22+[8]Febrero!G22+[8]Marzo!G22+[8]Abril!G22+[8]Mayo!G22+[8]Junio!G22+[8]Julio!G22+[8]Agosto!G22+[8]Septiembre!G22+[8]Octubre!G22+[8]Noviembre!G22+[8]Diciembre!G22</f>
        <v>5129</v>
      </c>
      <c r="H24" s="160">
        <f>+[8]Enero!H22+[8]Febrero!H22+[8]Marzo!H22+[8]Abril!H22+[8]Mayo!H22+[8]Junio!H22+[8]Julio!H22+[8]Agosto!H22+[8]Septiembre!H22+[8]Octubre!H22+[8]Noviembre!H22+[8]Diciembre!H22</f>
        <v>6887</v>
      </c>
      <c r="I24" s="160">
        <f>+[8]Enero!I22+[8]Febrero!I22+[8]Marzo!I22+[8]Abril!I22+[8]Mayo!I22+[8]Junio!I22+[8]Julio!I22+[8]Agosto!I22+[8]Septiembre!I22+[8]Octubre!I22+[8]Noviembre!I22+[8]Diciembre!I22</f>
        <v>987</v>
      </c>
      <c r="J24" s="160">
        <f t="shared" si="0"/>
        <v>38825</v>
      </c>
    </row>
    <row r="25" spans="1:10" ht="20.100000000000001" customHeight="1" x14ac:dyDescent="0.2">
      <c r="A25" s="161" t="s">
        <v>148</v>
      </c>
      <c r="B25" s="160">
        <f>+[8]Enero!B23+[8]Febrero!B23+[8]Marzo!B23+[8]Abril!B23+[8]Mayo!B23+[8]Junio!B23+[8]Julio!B23+[8]Agosto!B23+[8]Septiembre!B23+[8]Octubre!B23+[8]Noviembre!B23+[8]Diciembre!B23</f>
        <v>1</v>
      </c>
      <c r="C25" s="160">
        <f>+[8]Enero!C23+[8]Febrero!C23+[8]Marzo!C23+[8]Abril!C23+[8]Mayo!C23+[8]Junio!C23+[8]Julio!C23+[8]Agosto!C23+[8]Septiembre!C23+[8]Octubre!C23+[8]Noviembre!C23+[8]Diciembre!C23</f>
        <v>0</v>
      </c>
      <c r="D25" s="160">
        <f>+[8]Enero!D23+[8]Febrero!D23+[8]Marzo!D23+[8]Abril!D23+[8]Mayo!D23+[8]Junio!D23+[8]Julio!D23+[8]Agosto!D23+[8]Septiembre!D23+[8]Octubre!D23+[8]Noviembre!D23+[8]Diciembre!D23</f>
        <v>0</v>
      </c>
      <c r="E25" s="160">
        <f>+[8]Enero!E23+[8]Febrero!E23+[8]Marzo!E23+[8]Abril!E23+[8]Mayo!E23+[8]Junio!E23+[8]Julio!E23+[8]Agosto!E23+[8]Septiembre!E23+[8]Octubre!E23+[8]Noviembre!E23+[8]Diciembre!E23</f>
        <v>3179</v>
      </c>
      <c r="F25" s="160">
        <f>+[8]Enero!F23+[8]Febrero!F23+[8]Marzo!F23+[8]Abril!F23+[8]Mayo!F23+[8]Junio!F23+[8]Julio!F23+[8]Agosto!F23+[8]Septiembre!F23+[8]Octubre!F23+[8]Noviembre!F23+[8]Diciembre!F23</f>
        <v>20</v>
      </c>
      <c r="G25" s="160">
        <f>+[8]Enero!G23+[8]Febrero!G23+[8]Marzo!G23+[8]Abril!G23+[8]Mayo!G23+[8]Junio!G23+[8]Julio!G23+[8]Agosto!G23+[8]Septiembre!G23+[8]Octubre!G23+[8]Noviembre!G23+[8]Diciembre!G23</f>
        <v>0</v>
      </c>
      <c r="H25" s="160">
        <f>+[8]Enero!H23+[8]Febrero!H23+[8]Marzo!H23+[8]Abril!H23+[8]Mayo!H23+[8]Junio!H23+[8]Julio!H23+[8]Agosto!H23+[8]Septiembre!H23+[8]Octubre!H23+[8]Noviembre!H23+[8]Diciembre!H23</f>
        <v>0</v>
      </c>
      <c r="I25" s="160">
        <f>+[8]Enero!I23+[8]Febrero!I23+[8]Marzo!I23+[8]Abril!I23+[8]Mayo!I23+[8]Junio!I23+[8]Julio!I23+[8]Agosto!I23+[8]Septiembre!I23+[8]Octubre!I23+[8]Noviembre!I23+[8]Diciembre!I23</f>
        <v>0</v>
      </c>
      <c r="J25" s="160">
        <f t="shared" si="0"/>
        <v>3200</v>
      </c>
    </row>
    <row r="26" spans="1:10" ht="20.100000000000001" customHeight="1" x14ac:dyDescent="0.2">
      <c r="A26" s="161" t="s">
        <v>149</v>
      </c>
      <c r="B26" s="160">
        <f>+[8]Enero!B24+[8]Febrero!B24+[8]Marzo!B24+[8]Abril!B24+[8]Mayo!B24+[8]Junio!B24+[8]Julio!B24+[8]Agosto!B24+[8]Septiembre!B24+[8]Octubre!B24+[8]Noviembre!B24+[8]Diciembre!B24</f>
        <v>5762</v>
      </c>
      <c r="C26" s="160">
        <f>+[8]Enero!C24+[8]Febrero!C24+[8]Marzo!C24+[8]Abril!C24+[8]Mayo!C24+[8]Junio!C24+[8]Julio!C24+[8]Agosto!C24+[8]Septiembre!C24+[8]Octubre!C24+[8]Noviembre!C24+[8]Diciembre!C24</f>
        <v>7833</v>
      </c>
      <c r="D26" s="160">
        <f>+[8]Enero!D24+[8]Febrero!D24+[8]Marzo!D24+[8]Abril!D24+[8]Mayo!D24+[8]Junio!D24+[8]Julio!D24+[8]Agosto!D24+[8]Septiembre!D24+[8]Octubre!D24+[8]Noviembre!D24+[8]Diciembre!D24</f>
        <v>6953</v>
      </c>
      <c r="E26" s="160">
        <f>+[8]Enero!E24+[8]Febrero!E24+[8]Marzo!E24+[8]Abril!E24+[8]Mayo!E24+[8]Junio!E24+[8]Julio!E24+[8]Agosto!E24+[8]Septiembre!E24+[8]Octubre!E24+[8]Noviembre!E24+[8]Diciembre!E24</f>
        <v>4888</v>
      </c>
      <c r="F26" s="160">
        <f>+[8]Enero!F24+[8]Febrero!F24+[8]Marzo!F24+[8]Abril!F24+[8]Mayo!F24+[8]Junio!F24+[8]Julio!F24+[8]Agosto!F24+[8]Septiembre!F24+[8]Octubre!F24+[8]Noviembre!F24+[8]Diciembre!F24</f>
        <v>28805</v>
      </c>
      <c r="G26" s="160">
        <f>+[8]Enero!G24+[8]Febrero!G24+[8]Marzo!G24+[8]Abril!G24+[8]Mayo!G24+[8]Junio!G24+[8]Julio!G24+[8]Agosto!G24+[8]Septiembre!G24+[8]Octubre!G24+[8]Noviembre!G24+[8]Diciembre!G24</f>
        <v>8527</v>
      </c>
      <c r="H26" s="160">
        <f>+[8]Enero!H24+[8]Febrero!H24+[8]Marzo!H24+[8]Abril!H24+[8]Mayo!H24+[8]Junio!H24+[8]Julio!H24+[8]Agosto!H24+[8]Septiembre!H24+[8]Octubre!H24+[8]Noviembre!H24+[8]Diciembre!H24</f>
        <v>11251</v>
      </c>
      <c r="I26" s="160">
        <f>+[8]Enero!I24+[8]Febrero!I24+[8]Marzo!I24+[8]Abril!I24+[8]Mayo!I24+[8]Junio!I24+[8]Julio!I24+[8]Agosto!I24+[8]Septiembre!I24+[8]Octubre!I24+[8]Noviembre!I24+[8]Diciembre!I24</f>
        <v>9480</v>
      </c>
      <c r="J26" s="160">
        <f t="shared" si="0"/>
        <v>83499</v>
      </c>
    </row>
    <row r="27" spans="1:10" ht="20.100000000000001" customHeight="1" x14ac:dyDescent="0.2">
      <c r="A27" s="161" t="s">
        <v>150</v>
      </c>
      <c r="B27" s="160">
        <f>+[8]Enero!B25+[8]Febrero!B25+[8]Marzo!B25+[8]Abril!B25+[8]Mayo!B25+[8]Junio!B25+[8]Julio!B25+[8]Agosto!B25+[8]Septiembre!B25+[8]Octubre!B25+[8]Noviembre!B25+[8]Diciembre!B25</f>
        <v>1980</v>
      </c>
      <c r="C27" s="160">
        <f>+[8]Enero!C25+[8]Febrero!C25+[8]Marzo!C25+[8]Abril!C25+[8]Mayo!C25+[8]Junio!C25+[8]Julio!C25+[8]Agosto!C25+[8]Septiembre!C25+[8]Octubre!C25+[8]Noviembre!C25+[8]Diciembre!C25</f>
        <v>551</v>
      </c>
      <c r="D27" s="160">
        <f>+[8]Enero!D25+[8]Febrero!D25+[8]Marzo!D25+[8]Abril!D25+[8]Mayo!D25+[8]Junio!D25+[8]Julio!D25+[8]Agosto!D25+[8]Septiembre!D25+[8]Octubre!D25+[8]Noviembre!D25+[8]Diciembre!D25</f>
        <v>2562</v>
      </c>
      <c r="E27" s="160">
        <f>+[8]Enero!E25+[8]Febrero!E25+[8]Marzo!E25+[8]Abril!E25+[8]Mayo!E25+[8]Junio!E25+[8]Julio!E25+[8]Agosto!E25+[8]Septiembre!E25+[8]Octubre!E25+[8]Noviembre!E25+[8]Diciembre!E25</f>
        <v>2542</v>
      </c>
      <c r="F27" s="160">
        <f>+[8]Enero!F25+[8]Febrero!F25+[8]Marzo!F25+[8]Abril!F25+[8]Mayo!F25+[8]Junio!F25+[8]Julio!F25+[8]Agosto!F25+[8]Septiembre!F25+[8]Octubre!F25+[8]Noviembre!F25+[8]Diciembre!F25</f>
        <v>2481</v>
      </c>
      <c r="G27" s="160">
        <f>+[8]Enero!G25+[8]Febrero!G25+[8]Marzo!G25+[8]Abril!G25+[8]Mayo!G25+[8]Junio!G25+[8]Julio!G25+[8]Agosto!G25+[8]Septiembre!G25+[8]Octubre!G25+[8]Noviembre!G25+[8]Diciembre!G25</f>
        <v>2590</v>
      </c>
      <c r="H27" s="160">
        <f>+[8]Enero!H25+[8]Febrero!H25+[8]Marzo!H25+[8]Abril!H25+[8]Mayo!H25+[8]Junio!H25+[8]Julio!H25+[8]Agosto!H25+[8]Septiembre!H25+[8]Octubre!H25+[8]Noviembre!H25+[8]Diciembre!H25</f>
        <v>4458</v>
      </c>
      <c r="I27" s="160">
        <f>+[8]Enero!I25+[8]Febrero!I25+[8]Marzo!I25+[8]Abril!I25+[8]Mayo!I25+[8]Junio!I25+[8]Julio!I25+[8]Agosto!I25+[8]Septiembre!I25+[8]Octubre!I25+[8]Noviembre!I25+[8]Diciembre!I25</f>
        <v>326</v>
      </c>
      <c r="J27" s="160">
        <f t="shared" si="0"/>
        <v>17490</v>
      </c>
    </row>
    <row r="28" spans="1:10" ht="20.100000000000001" customHeight="1" x14ac:dyDescent="0.2">
      <c r="A28" s="161" t="s">
        <v>151</v>
      </c>
      <c r="B28" s="160">
        <f>+[8]Enero!B26+[8]Febrero!B26+[8]Marzo!B26+[8]Abril!B26+[8]Mayo!B26+[8]Junio!B26+[8]Julio!B26+[8]Agosto!B26+[8]Septiembre!B26+[8]Octubre!B26+[8]Noviembre!B26+[8]Diciembre!B26</f>
        <v>1656</v>
      </c>
      <c r="C28" s="160">
        <f>+[8]Enero!C26+[8]Febrero!C26+[8]Marzo!C26+[8]Abril!C26+[8]Mayo!C26+[8]Junio!C26+[8]Julio!C26+[8]Agosto!C26+[8]Septiembre!C26+[8]Octubre!C26+[8]Noviembre!C26+[8]Diciembre!C26</f>
        <v>62</v>
      </c>
      <c r="D28" s="160">
        <f>+[8]Enero!D26+[8]Febrero!D26+[8]Marzo!D26+[8]Abril!D26+[8]Mayo!D26+[8]Junio!D26+[8]Julio!D26+[8]Agosto!D26+[8]Septiembre!D26+[8]Octubre!D26+[8]Noviembre!D26+[8]Diciembre!D26</f>
        <v>2739</v>
      </c>
      <c r="E28" s="160">
        <f>+[8]Enero!E26+[8]Febrero!E26+[8]Marzo!E26+[8]Abril!E26+[8]Mayo!E26+[8]Junio!E26+[8]Julio!E26+[8]Agosto!E26+[8]Septiembre!E26+[8]Octubre!E26+[8]Noviembre!E26+[8]Diciembre!E26</f>
        <v>5502</v>
      </c>
      <c r="F28" s="160">
        <f>+[8]Enero!F26+[8]Febrero!F26+[8]Marzo!F26+[8]Abril!F26+[8]Mayo!F26+[8]Junio!F26+[8]Julio!F26+[8]Agosto!F26+[8]Septiembre!F26+[8]Octubre!F26+[8]Noviembre!F26+[8]Diciembre!F26</f>
        <v>14172</v>
      </c>
      <c r="G28" s="160">
        <f>+[8]Enero!G26+[8]Febrero!G26+[8]Marzo!G26+[8]Abril!G26+[8]Mayo!G26+[8]Junio!G26+[8]Julio!G26+[8]Agosto!G26+[8]Septiembre!G26+[8]Octubre!G26+[8]Noviembre!G26+[8]Diciembre!G26</f>
        <v>5439</v>
      </c>
      <c r="H28" s="160">
        <f>+[8]Enero!H26+[8]Febrero!H26+[8]Marzo!H26+[8]Abril!H26+[8]Mayo!H26+[8]Junio!H26+[8]Julio!H26+[8]Agosto!H26+[8]Septiembre!H26+[8]Octubre!H26+[8]Noviembre!H26+[8]Diciembre!H26</f>
        <v>29459</v>
      </c>
      <c r="I28" s="160">
        <f>+[8]Enero!I26+[8]Febrero!I26+[8]Marzo!I26+[8]Abril!I26+[8]Mayo!I26+[8]Junio!I26+[8]Julio!I26+[8]Agosto!I26+[8]Septiembre!I26+[8]Octubre!I26+[8]Noviembre!I26+[8]Diciembre!I26</f>
        <v>129</v>
      </c>
      <c r="J28" s="160">
        <f t="shared" si="0"/>
        <v>59158</v>
      </c>
    </row>
    <row r="29" spans="1:10" ht="20.100000000000001" customHeight="1" x14ac:dyDescent="0.2">
      <c r="A29" s="161" t="s">
        <v>152</v>
      </c>
      <c r="B29" s="160">
        <f>+[8]Enero!B27+[8]Febrero!B27+[8]Marzo!B27+[8]Abril!B27+[8]Mayo!B27+[8]Junio!B27+[8]Julio!B27+[8]Agosto!B27+[8]Septiembre!B27+[8]Octubre!B27+[8]Noviembre!B27+[8]Diciembre!B27</f>
        <v>563</v>
      </c>
      <c r="C29" s="160">
        <f>+[8]Enero!C27+[8]Febrero!C27+[8]Marzo!C27+[8]Abril!C27+[8]Mayo!C27+[8]Junio!C27+[8]Julio!C27+[8]Agosto!C27+[8]Septiembre!C27+[8]Octubre!C27+[8]Noviembre!C27+[8]Diciembre!C27</f>
        <v>290</v>
      </c>
      <c r="D29" s="160">
        <f>+[8]Enero!D27+[8]Febrero!D27+[8]Marzo!D27+[8]Abril!D27+[8]Mayo!D27+[8]Junio!D27+[8]Julio!D27+[8]Agosto!D27+[8]Septiembre!D27+[8]Octubre!D27+[8]Noviembre!D27+[8]Diciembre!D27</f>
        <v>823</v>
      </c>
      <c r="E29" s="160">
        <f>+[8]Enero!E27+[8]Febrero!E27+[8]Marzo!E27+[8]Abril!E27+[8]Mayo!E27+[8]Junio!E27+[8]Julio!E27+[8]Agosto!E27+[8]Septiembre!E27+[8]Octubre!E27+[8]Noviembre!E27+[8]Diciembre!E27</f>
        <v>1442</v>
      </c>
      <c r="F29" s="160">
        <f>+[8]Enero!F27+[8]Febrero!F27+[8]Marzo!F27+[8]Abril!F27+[8]Mayo!F27+[8]Junio!F27+[8]Julio!F27+[8]Agosto!F27+[8]Septiembre!F27+[8]Octubre!F27+[8]Noviembre!F27+[8]Diciembre!F27</f>
        <v>3910</v>
      </c>
      <c r="G29" s="160">
        <f>+[8]Enero!G27+[8]Febrero!G27+[8]Marzo!G27+[8]Abril!G27+[8]Mayo!G27+[8]Junio!G27+[8]Julio!G27+[8]Agosto!G27+[8]Septiembre!G27+[8]Octubre!G27+[8]Noviembre!G27+[8]Diciembre!G27</f>
        <v>864</v>
      </c>
      <c r="H29" s="160">
        <f>+[8]Enero!H27+[8]Febrero!H27+[8]Marzo!H27+[8]Abril!H27+[8]Mayo!H27+[8]Junio!H27+[8]Julio!H27+[8]Agosto!H27+[8]Septiembre!H27+[8]Octubre!H27+[8]Noviembre!H27+[8]Diciembre!H27</f>
        <v>1071</v>
      </c>
      <c r="I29" s="160">
        <f>+[8]Enero!I27+[8]Febrero!I27+[8]Marzo!I27+[8]Abril!I27+[8]Mayo!I27+[8]Junio!I27+[8]Julio!I27+[8]Agosto!I27+[8]Septiembre!I27+[8]Octubre!I27+[8]Noviembre!I27+[8]Diciembre!I27</f>
        <v>196</v>
      </c>
      <c r="J29" s="160">
        <f t="shared" si="0"/>
        <v>9159</v>
      </c>
    </row>
    <row r="30" spans="1:10" ht="20.100000000000001" customHeight="1" x14ac:dyDescent="0.2">
      <c r="A30" s="161" t="s">
        <v>153</v>
      </c>
      <c r="B30" s="160">
        <f>+[8]Enero!B28+[8]Febrero!B28+[8]Marzo!B28+[8]Abril!B28+[8]Mayo!B28+[8]Junio!B28+[8]Julio!B28+[8]Agosto!B28+[8]Septiembre!B28+[8]Octubre!B28+[8]Noviembre!B28+[8]Diciembre!B28</f>
        <v>78</v>
      </c>
      <c r="C30" s="160">
        <f>+[8]Enero!C28+[8]Febrero!C28+[8]Marzo!C28+[8]Abril!C28+[8]Mayo!C28+[8]Junio!C28+[8]Julio!C28+[8]Agosto!C28+[8]Septiembre!C28+[8]Octubre!C28+[8]Noviembre!C28+[8]Diciembre!C28</f>
        <v>195</v>
      </c>
      <c r="D30" s="160">
        <f>+[8]Enero!D28+[8]Febrero!D28+[8]Marzo!D28+[8]Abril!D28+[8]Mayo!D28+[8]Junio!D28+[8]Julio!D28+[8]Agosto!D28+[8]Septiembre!D28+[8]Octubre!D28+[8]Noviembre!D28+[8]Diciembre!D28</f>
        <v>14</v>
      </c>
      <c r="E30" s="160">
        <f>+[8]Enero!E28+[8]Febrero!E28+[8]Marzo!E28+[8]Abril!E28+[8]Mayo!E28+[8]Junio!E28+[8]Julio!E28+[8]Agosto!E28+[8]Septiembre!E28+[8]Octubre!E28+[8]Noviembre!E28+[8]Diciembre!E28</f>
        <v>6357</v>
      </c>
      <c r="F30" s="160">
        <f>+[8]Enero!F28+[8]Febrero!F28+[8]Marzo!F28+[8]Abril!F28+[8]Mayo!F28+[8]Junio!F28+[8]Julio!F28+[8]Agosto!F28+[8]Septiembre!F28+[8]Octubre!F28+[8]Noviembre!F28+[8]Diciembre!F28</f>
        <v>2303</v>
      </c>
      <c r="G30" s="160">
        <f>+[8]Enero!G28+[8]Febrero!G28+[8]Marzo!G28+[8]Abril!G28+[8]Mayo!G28+[8]Junio!G28+[8]Julio!G28+[8]Agosto!G28+[8]Septiembre!G28+[8]Octubre!G28+[8]Noviembre!G28+[8]Diciembre!G28</f>
        <v>759</v>
      </c>
      <c r="H30" s="160">
        <f>+[8]Enero!H28+[8]Febrero!H28+[8]Marzo!H28+[8]Abril!H28+[8]Mayo!H28+[8]Junio!H28+[8]Julio!H28+[8]Agosto!H28+[8]Septiembre!H28+[8]Octubre!H28+[8]Noviembre!H28+[8]Diciembre!H28</f>
        <v>34</v>
      </c>
      <c r="I30" s="160">
        <f>+[8]Enero!I28+[8]Febrero!I28+[8]Marzo!I28+[8]Abril!I28+[8]Mayo!I28+[8]Junio!I28+[8]Julio!I28+[8]Agosto!I28+[8]Septiembre!I28+[8]Octubre!I28+[8]Noviembre!I28+[8]Diciembre!I28</f>
        <v>57</v>
      </c>
      <c r="J30" s="160">
        <f t="shared" si="0"/>
        <v>9797</v>
      </c>
    </row>
    <row r="31" spans="1:10" ht="20.100000000000001" customHeight="1" x14ac:dyDescent="0.2">
      <c r="A31" s="161" t="s">
        <v>154</v>
      </c>
      <c r="B31" s="160">
        <f>+[8]Enero!B29+[8]Febrero!B29+[8]Marzo!B29+[8]Abril!B29+[8]Mayo!B29+[8]Junio!B29+[8]Julio!B29+[8]Agosto!B29+[8]Septiembre!B29+[8]Octubre!B29+[8]Noviembre!B29+[8]Diciembre!B29</f>
        <v>0</v>
      </c>
      <c r="C31" s="160">
        <f>+[8]Enero!C29+[8]Febrero!C29+[8]Marzo!C29+[8]Abril!C29+[8]Mayo!C29+[8]Junio!C29+[8]Julio!C29+[8]Agosto!C29+[8]Septiembre!C29+[8]Octubre!C29+[8]Noviembre!C29+[8]Diciembre!C29</f>
        <v>0</v>
      </c>
      <c r="D31" s="160">
        <f>+[8]Enero!D29+[8]Febrero!D29+[8]Marzo!D29+[8]Abril!D29+[8]Mayo!D29+[8]Junio!D29+[8]Julio!D29+[8]Agosto!D29+[8]Septiembre!D29+[8]Octubre!D29+[8]Noviembre!D29+[8]Diciembre!D29</f>
        <v>0</v>
      </c>
      <c r="E31" s="160">
        <f>+[8]Enero!E29+[8]Febrero!E29+[8]Marzo!E29+[8]Abril!E29+[8]Mayo!E29+[8]Junio!E29+[8]Julio!E29+[8]Agosto!E29+[8]Septiembre!E29+[8]Octubre!E29+[8]Noviembre!E29+[8]Diciembre!E29</f>
        <v>17571</v>
      </c>
      <c r="F31" s="160">
        <f>+[8]Enero!F29+[8]Febrero!F29+[8]Marzo!F29+[8]Abril!F29+[8]Mayo!F29+[8]Junio!F29+[8]Julio!F29+[8]Agosto!F29+[8]Septiembre!F29+[8]Octubre!F29+[8]Noviembre!F29+[8]Diciembre!F29</f>
        <v>383</v>
      </c>
      <c r="G31" s="160">
        <f>+[8]Enero!G29+[8]Febrero!G29+[8]Marzo!G29+[8]Abril!G29+[8]Mayo!G29+[8]Junio!G29+[8]Julio!G29+[8]Agosto!G29+[8]Septiembre!G29+[8]Octubre!G29+[8]Noviembre!G29+[8]Diciembre!G29</f>
        <v>1015</v>
      </c>
      <c r="H31" s="160">
        <f>+[8]Enero!H29+[8]Febrero!H29+[8]Marzo!H29+[8]Abril!H29+[8]Mayo!H29+[8]Junio!H29+[8]Julio!H29+[8]Agosto!H29+[8]Septiembre!H29+[8]Octubre!H29+[8]Noviembre!H29+[8]Diciembre!H29</f>
        <v>5</v>
      </c>
      <c r="I31" s="160">
        <f>+[8]Enero!I29+[8]Febrero!I29+[8]Marzo!I29+[8]Abril!I29+[8]Mayo!I29+[8]Junio!I29+[8]Julio!I29+[8]Agosto!I29+[8]Septiembre!I29+[8]Octubre!I29+[8]Noviembre!I29+[8]Diciembre!I29</f>
        <v>13</v>
      </c>
      <c r="J31" s="160">
        <f t="shared" si="0"/>
        <v>18987</v>
      </c>
    </row>
    <row r="32" spans="1:10" ht="20.100000000000001" customHeight="1" x14ac:dyDescent="0.2">
      <c r="A32" s="161" t="s">
        <v>155</v>
      </c>
      <c r="B32" s="160">
        <f>+[8]Enero!B30+[8]Febrero!B30+[8]Marzo!B30+[8]Abril!B30+[8]Mayo!B30+[8]Junio!B30+[8]Julio!B30+[8]Agosto!B30+[8]Septiembre!B30+[8]Octubre!B30+[8]Noviembre!B30+[8]Diciembre!B30</f>
        <v>344</v>
      </c>
      <c r="C32" s="160">
        <f>+[8]Enero!C30+[8]Febrero!C30+[8]Marzo!C30+[8]Abril!C30+[8]Mayo!C30+[8]Junio!C30+[8]Julio!C30+[8]Agosto!C30+[8]Septiembre!C30+[8]Octubre!C30+[8]Noviembre!C30+[8]Diciembre!C30</f>
        <v>114</v>
      </c>
      <c r="D32" s="160">
        <f>+[8]Enero!D30+[8]Febrero!D30+[8]Marzo!D30+[8]Abril!D30+[8]Mayo!D30+[8]Junio!D30+[8]Julio!D30+[8]Agosto!D30+[8]Septiembre!D30+[8]Octubre!D30+[8]Noviembre!D30+[8]Diciembre!D30</f>
        <v>502</v>
      </c>
      <c r="E32" s="160">
        <f>+[8]Enero!E30+[8]Febrero!E30+[8]Marzo!E30+[8]Abril!E30+[8]Mayo!E30+[8]Junio!E30+[8]Julio!E30+[8]Agosto!E30+[8]Septiembre!E30+[8]Octubre!E30+[8]Noviembre!E30+[8]Diciembre!E30</f>
        <v>1048</v>
      </c>
      <c r="F32" s="160">
        <f>+[8]Enero!F30+[8]Febrero!F30+[8]Marzo!F30+[8]Abril!F30+[8]Mayo!F30+[8]Junio!F30+[8]Julio!F30+[8]Agosto!F30+[8]Septiembre!F30+[8]Octubre!F30+[8]Noviembre!F30+[8]Diciembre!F30</f>
        <v>6525</v>
      </c>
      <c r="G32" s="160">
        <f>+[8]Enero!G30+[8]Febrero!G30+[8]Marzo!G30+[8]Abril!G30+[8]Mayo!G30+[8]Junio!G30+[8]Julio!G30+[8]Agosto!G30+[8]Septiembre!G30+[8]Octubre!G30+[8]Noviembre!G30+[8]Diciembre!G30</f>
        <v>335</v>
      </c>
      <c r="H32" s="160">
        <f>+[8]Enero!H30+[8]Febrero!H30+[8]Marzo!H30+[8]Abril!H30+[8]Mayo!H30+[8]Junio!H30+[8]Julio!H30+[8]Agosto!H30+[8]Septiembre!H30+[8]Octubre!H30+[8]Noviembre!H30+[8]Diciembre!H30</f>
        <v>551</v>
      </c>
      <c r="I32" s="160">
        <f>+[8]Enero!I30+[8]Febrero!I30+[8]Marzo!I30+[8]Abril!I30+[8]Mayo!I30+[8]Junio!I30+[8]Julio!I30+[8]Agosto!I30+[8]Septiembre!I30+[8]Octubre!I30+[8]Noviembre!I30+[8]Diciembre!I30</f>
        <v>135</v>
      </c>
      <c r="J32" s="160">
        <f t="shared" si="0"/>
        <v>9554</v>
      </c>
    </row>
    <row r="33" spans="1:10" ht="20.100000000000001" customHeight="1" x14ac:dyDescent="0.2">
      <c r="A33" s="161" t="s">
        <v>156</v>
      </c>
      <c r="B33" s="160">
        <f>+[8]Enero!B31+[8]Febrero!B31+[8]Marzo!B31+[8]Abril!B31+[8]Mayo!B31+[8]Junio!B31+[8]Julio!B31+[8]Agosto!B31+[8]Septiembre!B31+[8]Octubre!B31+[8]Noviembre!B31+[8]Diciembre!B31</f>
        <v>0</v>
      </c>
      <c r="C33" s="160">
        <f>+[8]Enero!C31+[8]Febrero!C31+[8]Marzo!C31+[8]Abril!C31+[8]Mayo!C31+[8]Junio!C31+[8]Julio!C31+[8]Agosto!C31+[8]Septiembre!C31+[8]Octubre!C31+[8]Noviembre!C31+[8]Diciembre!C31</f>
        <v>0</v>
      </c>
      <c r="D33" s="160">
        <f>+[8]Enero!D31+[8]Febrero!D31+[8]Marzo!D31+[8]Abril!D31+[8]Mayo!D31+[8]Junio!D31+[8]Julio!D31+[8]Agosto!D31+[8]Septiembre!D31+[8]Octubre!D31+[8]Noviembre!D31+[8]Diciembre!D31</f>
        <v>0</v>
      </c>
      <c r="E33" s="160">
        <f>+[8]Enero!E31+[8]Febrero!E31+[8]Marzo!E31+[8]Abril!E31+[8]Mayo!E31+[8]Junio!E31+[8]Julio!E31+[8]Agosto!E31+[8]Septiembre!E31+[8]Octubre!E31+[8]Noviembre!E31+[8]Diciembre!E31</f>
        <v>0</v>
      </c>
      <c r="F33" s="160">
        <f>+[8]Enero!F31+[8]Febrero!F31+[8]Marzo!F31+[8]Abril!F31+[8]Mayo!F31+[8]Junio!F31+[8]Julio!F31+[8]Agosto!F31+[8]Septiembre!F31+[8]Octubre!F31+[8]Noviembre!F31+[8]Diciembre!F31</f>
        <v>0</v>
      </c>
      <c r="G33" s="160">
        <f>+[8]Enero!G31+[8]Febrero!G31+[8]Marzo!G31+[8]Abril!G31+[8]Mayo!G31+[8]Junio!G31+[8]Julio!G31+[8]Agosto!G31+[8]Septiembre!G31+[8]Octubre!G31+[8]Noviembre!G31+[8]Diciembre!G31</f>
        <v>0</v>
      </c>
      <c r="H33" s="160">
        <f>+[8]Enero!H31+[8]Febrero!H31+[8]Marzo!H31+[8]Abril!H31+[8]Mayo!H31+[8]Junio!H31+[8]Julio!H31+[8]Agosto!H31+[8]Septiembre!H31+[8]Octubre!H31+[8]Noviembre!H31+[8]Diciembre!H31</f>
        <v>0</v>
      </c>
      <c r="I33" s="160">
        <f>+[8]Enero!I31+[8]Febrero!I31+[8]Marzo!I31+[8]Abril!I31+[8]Mayo!I31+[8]Junio!I31+[8]Julio!I31+[8]Agosto!I31+[8]Septiembre!I31+[8]Octubre!I31+[8]Noviembre!I31+[8]Diciembre!I31</f>
        <v>0</v>
      </c>
      <c r="J33" s="160">
        <f t="shared" si="0"/>
        <v>0</v>
      </c>
    </row>
    <row r="34" spans="1:10" ht="20.100000000000001" customHeight="1" x14ac:dyDescent="0.2">
      <c r="A34" s="161" t="s">
        <v>157</v>
      </c>
      <c r="B34" s="160">
        <f>+[8]Enero!B32+[8]Febrero!B32+[8]Marzo!B32+[8]Abril!B32+[8]Mayo!B32+[8]Junio!B32+[8]Julio!B32+[8]Agosto!B32+[8]Septiembre!B32+[8]Octubre!B32+[8]Noviembre!B32+[8]Diciembre!B32</f>
        <v>1</v>
      </c>
      <c r="C34" s="160">
        <f>+[8]Enero!C32+[8]Febrero!C32+[8]Marzo!C32+[8]Abril!C32+[8]Mayo!C32+[8]Junio!C32+[8]Julio!C32+[8]Agosto!C32+[8]Septiembre!C32+[8]Octubre!C32+[8]Noviembre!C32+[8]Diciembre!C32</f>
        <v>58</v>
      </c>
      <c r="D34" s="160">
        <f>+[8]Enero!D32+[8]Febrero!D32+[8]Marzo!D32+[8]Abril!D32+[8]Mayo!D32+[8]Junio!D32+[8]Julio!D32+[8]Agosto!D32+[8]Septiembre!D32+[8]Octubre!D32+[8]Noviembre!D32+[8]Diciembre!D32</f>
        <v>0</v>
      </c>
      <c r="E34" s="160">
        <f>+[8]Enero!E32+[8]Febrero!E32+[8]Marzo!E32+[8]Abril!E32+[8]Mayo!E32+[8]Junio!E32+[8]Julio!E32+[8]Agosto!E32+[8]Septiembre!E32+[8]Octubre!E32+[8]Noviembre!E32+[8]Diciembre!E32</f>
        <v>7155</v>
      </c>
      <c r="F34" s="160">
        <f>+[8]Enero!F32+[8]Febrero!F32+[8]Marzo!F32+[8]Abril!F32+[8]Mayo!F32+[8]Junio!F32+[8]Julio!F32+[8]Agosto!F32+[8]Septiembre!F32+[8]Octubre!F32+[8]Noviembre!F32+[8]Diciembre!F32</f>
        <v>2585</v>
      </c>
      <c r="G34" s="160">
        <f>+[8]Enero!G32+[8]Febrero!G32+[8]Marzo!G32+[8]Abril!G32+[8]Mayo!G32+[8]Junio!G32+[8]Julio!G32+[8]Agosto!G32+[8]Septiembre!G32+[8]Octubre!G32+[8]Noviembre!G32+[8]Diciembre!G32</f>
        <v>2210</v>
      </c>
      <c r="H34" s="160">
        <f>+[8]Enero!H32+[8]Febrero!H32+[8]Marzo!H32+[8]Abril!H32+[8]Mayo!H32+[8]Junio!H32+[8]Julio!H32+[8]Agosto!H32+[8]Septiembre!H32+[8]Octubre!H32+[8]Noviembre!H32+[8]Diciembre!H32</f>
        <v>44</v>
      </c>
      <c r="I34" s="160">
        <f>+[8]Enero!I32+[8]Febrero!I32+[8]Marzo!I32+[8]Abril!I32+[8]Mayo!I32+[8]Junio!I32+[8]Julio!I32+[8]Agosto!I32+[8]Septiembre!I32+[8]Octubre!I32+[8]Noviembre!I32+[8]Diciembre!I32</f>
        <v>439</v>
      </c>
      <c r="J34" s="160">
        <f t="shared" si="0"/>
        <v>12492</v>
      </c>
    </row>
    <row r="35" spans="1:10" ht="20.100000000000001" customHeight="1" x14ac:dyDescent="0.2">
      <c r="A35" s="161" t="s">
        <v>158</v>
      </c>
      <c r="B35" s="160">
        <f>+[8]Enero!B33+[8]Febrero!B33+[8]Marzo!B33+[8]Abril!B33+[8]Mayo!B33+[8]Junio!B33+[8]Julio!B33+[8]Agosto!B33+[8]Septiembre!B33+[8]Octubre!B33+[8]Noviembre!B33+[8]Diciembre!B33</f>
        <v>178</v>
      </c>
      <c r="C35" s="160">
        <f>+[8]Enero!C33+[8]Febrero!C33+[8]Marzo!C33+[8]Abril!C33+[8]Mayo!C33+[8]Junio!C33+[8]Julio!C33+[8]Agosto!C33+[8]Septiembre!C33+[8]Octubre!C33+[8]Noviembre!C33+[8]Diciembre!C33</f>
        <v>180</v>
      </c>
      <c r="D35" s="160">
        <f>+[8]Enero!D33+[8]Febrero!D33+[8]Marzo!D33+[8]Abril!D33+[8]Mayo!D33+[8]Junio!D33+[8]Julio!D33+[8]Agosto!D33+[8]Septiembre!D33+[8]Octubre!D33+[8]Noviembre!D33+[8]Diciembre!D33</f>
        <v>775</v>
      </c>
      <c r="E35" s="160">
        <f>+[8]Enero!E33+[8]Febrero!E33+[8]Marzo!E33+[8]Abril!E33+[8]Mayo!E33+[8]Junio!E33+[8]Julio!E33+[8]Agosto!E33+[8]Septiembre!E33+[8]Octubre!E33+[8]Noviembre!E33+[8]Diciembre!E33</f>
        <v>371</v>
      </c>
      <c r="F35" s="160">
        <f>+[8]Enero!F33+[8]Febrero!F33+[8]Marzo!F33+[8]Abril!F33+[8]Mayo!F33+[8]Junio!F33+[8]Julio!F33+[8]Agosto!F33+[8]Septiembre!F33+[8]Octubre!F33+[8]Noviembre!F33+[8]Diciembre!F33</f>
        <v>2688</v>
      </c>
      <c r="G35" s="160">
        <f>+[8]Enero!G33+[8]Febrero!G33+[8]Marzo!G33+[8]Abril!G33+[8]Mayo!G33+[8]Junio!G33+[8]Julio!G33+[8]Agosto!G33+[8]Septiembre!G33+[8]Octubre!G33+[8]Noviembre!G33+[8]Diciembre!G33</f>
        <v>8448</v>
      </c>
      <c r="H35" s="160">
        <f>+[8]Enero!H33+[8]Febrero!H33+[8]Marzo!H33+[8]Abril!H33+[8]Mayo!H33+[8]Junio!H33+[8]Julio!H33+[8]Agosto!H33+[8]Septiembre!H33+[8]Octubre!H33+[8]Noviembre!H33+[8]Diciembre!H33</f>
        <v>1969</v>
      </c>
      <c r="I35" s="160">
        <f>+[8]Enero!I33+[8]Febrero!I33+[8]Marzo!I33+[8]Abril!I33+[8]Mayo!I33+[8]Junio!I33+[8]Julio!I33+[8]Agosto!I33+[8]Septiembre!I33+[8]Octubre!I33+[8]Noviembre!I33+[8]Diciembre!I33</f>
        <v>710</v>
      </c>
      <c r="J35" s="160">
        <f t="shared" si="0"/>
        <v>15319</v>
      </c>
    </row>
    <row r="36" spans="1:10" ht="20.100000000000001" customHeight="1" x14ac:dyDescent="0.2">
      <c r="A36" s="161" t="s">
        <v>159</v>
      </c>
      <c r="B36" s="160">
        <f>+[8]Enero!B34+[8]Febrero!B34+[8]Marzo!B34+[8]Abril!B34+[8]Mayo!B34+[8]Junio!B34+[8]Julio!B34+[8]Agosto!B34+[8]Septiembre!B34+[8]Octubre!B34+[8]Noviembre!B34+[8]Diciembre!B34</f>
        <v>30</v>
      </c>
      <c r="C36" s="160">
        <f>+[8]Enero!C34+[8]Febrero!C34+[8]Marzo!C34+[8]Abril!C34+[8]Mayo!C34+[8]Junio!C34+[8]Julio!C34+[8]Agosto!C34+[8]Septiembre!C34+[8]Octubre!C34+[8]Noviembre!C34+[8]Diciembre!C34</f>
        <v>1156</v>
      </c>
      <c r="D36" s="160">
        <f>+[8]Enero!D34+[8]Febrero!D34+[8]Marzo!D34+[8]Abril!D34+[8]Mayo!D34+[8]Junio!D34+[8]Julio!D34+[8]Agosto!D34+[8]Septiembre!D34+[8]Octubre!D34+[8]Noviembre!D34+[8]Diciembre!D34</f>
        <v>171</v>
      </c>
      <c r="E36" s="160">
        <f>+[8]Enero!E34+[8]Febrero!E34+[8]Marzo!E34+[8]Abril!E34+[8]Mayo!E34+[8]Junio!E34+[8]Julio!E34+[8]Agosto!E34+[8]Septiembre!E34+[8]Octubre!E34+[8]Noviembre!E34+[8]Diciembre!E34</f>
        <v>458</v>
      </c>
      <c r="F36" s="160">
        <f>+[8]Enero!F34+[8]Febrero!F34+[8]Marzo!F34+[8]Abril!F34+[8]Mayo!F34+[8]Junio!F34+[8]Julio!F34+[8]Agosto!F34+[8]Septiembre!F34+[8]Octubre!F34+[8]Noviembre!F34+[8]Diciembre!F34</f>
        <v>3800</v>
      </c>
      <c r="G36" s="160">
        <f>+[8]Enero!G34+[8]Febrero!G34+[8]Marzo!G34+[8]Abril!G34+[8]Mayo!G34+[8]Junio!G34+[8]Julio!G34+[8]Agosto!G34+[8]Septiembre!G34+[8]Octubre!G34+[8]Noviembre!G34+[8]Diciembre!G34</f>
        <v>81</v>
      </c>
      <c r="H36" s="160">
        <f>+[8]Enero!H34+[8]Febrero!H34+[8]Marzo!H34+[8]Abril!H34+[8]Mayo!H34+[8]Junio!H34+[8]Julio!H34+[8]Agosto!H34+[8]Septiembre!H34+[8]Octubre!H34+[8]Noviembre!H34+[8]Diciembre!H34</f>
        <v>52</v>
      </c>
      <c r="I36" s="160">
        <f>+[8]Enero!I34+[8]Febrero!I34+[8]Marzo!I34+[8]Abril!I34+[8]Mayo!I34+[8]Junio!I34+[8]Julio!I34+[8]Agosto!I34+[8]Septiembre!I34+[8]Octubre!I34+[8]Noviembre!I34+[8]Diciembre!I34</f>
        <v>3068</v>
      </c>
      <c r="J36" s="160">
        <f t="shared" si="0"/>
        <v>8816</v>
      </c>
    </row>
    <row r="37" spans="1:10" ht="20.100000000000001" customHeight="1" x14ac:dyDescent="0.2">
      <c r="A37" s="161" t="s">
        <v>160</v>
      </c>
      <c r="B37" s="160">
        <f>+[8]Enero!B35+[8]Febrero!B35+[8]Marzo!B35+[8]Abril!B35+[8]Mayo!B35+[8]Junio!B35+[8]Julio!B35+[8]Agosto!B35+[8]Septiembre!B35+[8]Octubre!B35+[8]Noviembre!B35+[8]Diciembre!B35</f>
        <v>1155</v>
      </c>
      <c r="C37" s="160">
        <f>+[8]Enero!C35+[8]Febrero!C35+[8]Marzo!C35+[8]Abril!C35+[8]Mayo!C35+[8]Junio!C35+[8]Julio!C35+[8]Agosto!C35+[8]Septiembre!C35+[8]Octubre!C35+[8]Noviembre!C35+[8]Diciembre!C35</f>
        <v>805</v>
      </c>
      <c r="D37" s="160">
        <f>+[8]Enero!D35+[8]Febrero!D35+[8]Marzo!D35+[8]Abril!D35+[8]Mayo!D35+[8]Junio!D35+[8]Julio!D35+[8]Agosto!D35+[8]Septiembre!D35+[8]Octubre!D35+[8]Noviembre!D35+[8]Diciembre!D35</f>
        <v>3449</v>
      </c>
      <c r="E37" s="160">
        <f>+[8]Enero!E35+[8]Febrero!E35+[8]Marzo!E35+[8]Abril!E35+[8]Mayo!E35+[8]Junio!E35+[8]Julio!E35+[8]Agosto!E35+[8]Septiembre!E35+[8]Octubre!E35+[8]Noviembre!E35+[8]Diciembre!E35</f>
        <v>1754</v>
      </c>
      <c r="F37" s="160">
        <f>+[8]Enero!F35+[8]Febrero!F35+[8]Marzo!F35+[8]Abril!F35+[8]Mayo!F35+[8]Junio!F35+[8]Julio!F35+[8]Agosto!F35+[8]Septiembre!F35+[8]Octubre!F35+[8]Noviembre!F35+[8]Diciembre!F35</f>
        <v>2196</v>
      </c>
      <c r="G37" s="160">
        <f>+[8]Enero!G35+[8]Febrero!G35+[8]Marzo!G35+[8]Abril!G35+[8]Mayo!G35+[8]Junio!G35+[8]Julio!G35+[8]Agosto!G35+[8]Septiembre!G35+[8]Octubre!G35+[8]Noviembre!G35+[8]Diciembre!G35</f>
        <v>5291</v>
      </c>
      <c r="H37" s="160">
        <f>+[8]Enero!H35+[8]Febrero!H35+[8]Marzo!H35+[8]Abril!H35+[8]Mayo!H35+[8]Junio!H35+[8]Julio!H35+[8]Agosto!H35+[8]Septiembre!H35+[8]Octubre!H35+[8]Noviembre!H35+[8]Diciembre!H35</f>
        <v>2484</v>
      </c>
      <c r="I37" s="160">
        <f>+[8]Enero!I35+[8]Febrero!I35+[8]Marzo!I35+[8]Abril!I35+[8]Mayo!I35+[8]Junio!I35+[8]Julio!I35+[8]Agosto!I35+[8]Septiembre!I35+[8]Octubre!I35+[8]Noviembre!I35+[8]Diciembre!I35</f>
        <v>618</v>
      </c>
      <c r="J37" s="160">
        <f t="shared" si="0"/>
        <v>17752</v>
      </c>
    </row>
    <row r="38" spans="1:10" ht="20.100000000000001" customHeight="1" x14ac:dyDescent="0.2">
      <c r="A38" s="161" t="s">
        <v>161</v>
      </c>
      <c r="B38" s="160">
        <f>+[8]Enero!B36+[8]Febrero!B36+[8]Marzo!B36+[8]Abril!B36+[8]Mayo!B36+[8]Junio!B36+[8]Julio!B36+[8]Agosto!B36+[8]Septiembre!B36+[8]Octubre!B36+[8]Noviembre!B36+[8]Diciembre!B36</f>
        <v>645</v>
      </c>
      <c r="C38" s="160">
        <f>+[8]Enero!C36+[8]Febrero!C36+[8]Marzo!C36+[8]Abril!C36+[8]Mayo!C36+[8]Junio!C36+[8]Julio!C36+[8]Agosto!C36+[8]Septiembre!C36+[8]Octubre!C36+[8]Noviembre!C36+[8]Diciembre!C36</f>
        <v>14</v>
      </c>
      <c r="D38" s="160">
        <f>+[8]Enero!D36+[8]Febrero!D36+[8]Marzo!D36+[8]Abril!D36+[8]Mayo!D36+[8]Junio!D36+[8]Julio!D36+[8]Agosto!D36+[8]Septiembre!D36+[8]Octubre!D36+[8]Noviembre!D36+[8]Diciembre!D36</f>
        <v>3236</v>
      </c>
      <c r="E38" s="160">
        <f>+[8]Enero!E36+[8]Febrero!E36+[8]Marzo!E36+[8]Abril!E36+[8]Mayo!E36+[8]Junio!E36+[8]Julio!E36+[8]Agosto!E36+[8]Septiembre!E36+[8]Octubre!E36+[8]Noviembre!E36+[8]Diciembre!E36</f>
        <v>0</v>
      </c>
      <c r="F38" s="160">
        <f>+[8]Enero!F36+[8]Febrero!F36+[8]Marzo!F36+[8]Abril!F36+[8]Mayo!F36+[8]Junio!F36+[8]Julio!F36+[8]Agosto!F36+[8]Septiembre!F36+[8]Octubre!F36+[8]Noviembre!F36+[8]Diciembre!F36</f>
        <v>50</v>
      </c>
      <c r="G38" s="160">
        <f>+[8]Enero!G36+[8]Febrero!G36+[8]Marzo!G36+[8]Abril!G36+[8]Mayo!G36+[8]Junio!G36+[8]Julio!G36+[8]Agosto!G36+[8]Septiembre!G36+[8]Octubre!G36+[8]Noviembre!G36+[8]Diciembre!G36</f>
        <v>3922</v>
      </c>
      <c r="H38" s="160">
        <f>+[8]Enero!H36+[8]Febrero!H36+[8]Marzo!H36+[8]Abril!H36+[8]Mayo!H36+[8]Junio!H36+[8]Julio!H36+[8]Agosto!H36+[8]Septiembre!H36+[8]Octubre!H36+[8]Noviembre!H36+[8]Diciembre!H36</f>
        <v>2106</v>
      </c>
      <c r="I38" s="160">
        <f>+[8]Enero!I36+[8]Febrero!I36+[8]Marzo!I36+[8]Abril!I36+[8]Mayo!I36+[8]Junio!I36+[8]Julio!I36+[8]Agosto!I36+[8]Septiembre!I36+[8]Octubre!I36+[8]Noviembre!I36+[8]Diciembre!I36</f>
        <v>5951</v>
      </c>
      <c r="J38" s="160">
        <f t="shared" si="0"/>
        <v>15924</v>
      </c>
    </row>
    <row r="39" spans="1:10" ht="20.100000000000001" customHeight="1" x14ac:dyDescent="0.2">
      <c r="A39" s="161" t="s">
        <v>162</v>
      </c>
      <c r="B39" s="160">
        <f>+[8]Enero!B37+[8]Febrero!B37+[8]Marzo!B37+[8]Abril!B37+[8]Mayo!B37+[8]Junio!B37+[8]Julio!B37+[8]Agosto!B37+[8]Septiembre!B37+[8]Octubre!B37+[8]Noviembre!B37+[8]Diciembre!B37</f>
        <v>84</v>
      </c>
      <c r="C39" s="160">
        <f>+[8]Enero!C37+[8]Febrero!C37+[8]Marzo!C37+[8]Abril!C37+[8]Mayo!C37+[8]Junio!C37+[8]Julio!C37+[8]Agosto!C37+[8]Septiembre!C37+[8]Octubre!C37+[8]Noviembre!C37+[8]Diciembre!C37</f>
        <v>234</v>
      </c>
      <c r="D39" s="160">
        <f>+[8]Enero!D37+[8]Febrero!D37+[8]Marzo!D37+[8]Abril!D37+[8]Mayo!D37+[8]Junio!D37+[8]Julio!D37+[8]Agosto!D37+[8]Septiembre!D37+[8]Octubre!D37+[8]Noviembre!D37+[8]Diciembre!D37</f>
        <v>261</v>
      </c>
      <c r="E39" s="160">
        <f>+[8]Enero!E37+[8]Febrero!E37+[8]Marzo!E37+[8]Abril!E37+[8]Mayo!E37+[8]Junio!E37+[8]Julio!E37+[8]Agosto!E37+[8]Septiembre!E37+[8]Octubre!E37+[8]Noviembre!E37+[8]Diciembre!E37</f>
        <v>179</v>
      </c>
      <c r="F39" s="160">
        <f>+[8]Enero!F37+[8]Febrero!F37+[8]Marzo!F37+[8]Abril!F37+[8]Mayo!F37+[8]Junio!F37+[8]Julio!F37+[8]Agosto!F37+[8]Septiembre!F37+[8]Octubre!F37+[8]Noviembre!F37+[8]Diciembre!F37</f>
        <v>938</v>
      </c>
      <c r="G39" s="160">
        <f>+[8]Enero!G37+[8]Febrero!G37+[8]Marzo!G37+[8]Abril!G37+[8]Mayo!G37+[8]Junio!G37+[8]Julio!G37+[8]Agosto!G37+[8]Septiembre!G37+[8]Octubre!G37+[8]Noviembre!G37+[8]Diciembre!G37</f>
        <v>628</v>
      </c>
      <c r="H39" s="160">
        <f>+[8]Enero!H37+[8]Febrero!H37+[8]Marzo!H37+[8]Abril!H37+[8]Mayo!H37+[8]Junio!H37+[8]Julio!H37+[8]Agosto!H37+[8]Septiembre!H37+[8]Octubre!H37+[8]Noviembre!H37+[8]Diciembre!H37</f>
        <v>28</v>
      </c>
      <c r="I39" s="160">
        <f>+[8]Enero!I37+[8]Febrero!I37+[8]Marzo!I37+[8]Abril!I37+[8]Mayo!I37+[8]Junio!I37+[8]Julio!I37+[8]Agosto!I37+[8]Septiembre!I37+[8]Octubre!I37+[8]Noviembre!I37+[8]Diciembre!I37</f>
        <v>3328</v>
      </c>
      <c r="J39" s="160">
        <f t="shared" si="0"/>
        <v>5680</v>
      </c>
    </row>
    <row r="40" spans="1:10" ht="20.100000000000001" customHeight="1" x14ac:dyDescent="0.2">
      <c r="A40" s="161" t="s">
        <v>163</v>
      </c>
      <c r="B40" s="160">
        <f>+[8]Enero!B38+[8]Febrero!B38+[8]Marzo!B38+[8]Abril!B38+[8]Mayo!B38+[8]Junio!B38+[8]Julio!B38+[8]Agosto!B38+[8]Septiembre!B38+[8]Octubre!B38+[8]Noviembre!B38+[8]Diciembre!B38</f>
        <v>1595</v>
      </c>
      <c r="C40" s="160">
        <f>+[8]Enero!C38+[8]Febrero!C38+[8]Marzo!C38+[8]Abril!C38+[8]Mayo!C38+[8]Junio!C38+[8]Julio!C38+[8]Agosto!C38+[8]Septiembre!C38+[8]Octubre!C38+[8]Noviembre!C38+[8]Diciembre!C38</f>
        <v>9429</v>
      </c>
      <c r="D40" s="160">
        <f>+[8]Enero!D38+[8]Febrero!D38+[8]Marzo!D38+[8]Abril!D38+[8]Mayo!D38+[8]Junio!D38+[8]Julio!D38+[8]Agosto!D38+[8]Septiembre!D38+[8]Octubre!D38+[8]Noviembre!D38+[8]Diciembre!D38</f>
        <v>35</v>
      </c>
      <c r="E40" s="160">
        <f>+[8]Enero!E38+[8]Febrero!E38+[8]Marzo!E38+[8]Abril!E38+[8]Mayo!E38+[8]Junio!E38+[8]Julio!E38+[8]Agosto!E38+[8]Septiembre!E38+[8]Octubre!E38+[8]Noviembre!E38+[8]Diciembre!E38</f>
        <v>390</v>
      </c>
      <c r="F40" s="160">
        <f>+[8]Enero!F38+[8]Febrero!F38+[8]Marzo!F38+[8]Abril!F38+[8]Mayo!F38+[8]Junio!F38+[8]Julio!F38+[8]Agosto!F38+[8]Septiembre!F38+[8]Octubre!F38+[8]Noviembre!F38+[8]Diciembre!F38</f>
        <v>9108</v>
      </c>
      <c r="G40" s="160">
        <f>+[8]Enero!G38+[8]Febrero!G38+[8]Marzo!G38+[8]Abril!G38+[8]Mayo!G38+[8]Junio!G38+[8]Julio!G38+[8]Agosto!G38+[8]Septiembre!G38+[8]Octubre!G38+[8]Noviembre!G38+[8]Diciembre!G38</f>
        <v>2</v>
      </c>
      <c r="H40" s="160">
        <f>+[8]Enero!H38+[8]Febrero!H38+[8]Marzo!H38+[8]Abril!H38+[8]Mayo!H38+[8]Junio!H38+[8]Julio!H38+[8]Agosto!H38+[8]Septiembre!H38+[8]Octubre!H38+[8]Noviembre!H38+[8]Diciembre!H38</f>
        <v>0</v>
      </c>
      <c r="I40" s="160">
        <f>+[8]Enero!I38+[8]Febrero!I38+[8]Marzo!I38+[8]Abril!I38+[8]Mayo!I38+[8]Junio!I38+[8]Julio!I38+[8]Agosto!I38+[8]Septiembre!I38+[8]Octubre!I38+[8]Noviembre!I38+[8]Diciembre!I38</f>
        <v>115</v>
      </c>
      <c r="J40" s="160">
        <f t="shared" si="0"/>
        <v>20674</v>
      </c>
    </row>
    <row r="41" spans="1:10" ht="20.100000000000001" customHeight="1" x14ac:dyDescent="0.2">
      <c r="A41" s="161" t="s">
        <v>164</v>
      </c>
      <c r="B41" s="160">
        <f>+[8]Enero!B39+[8]Febrero!B39+[8]Marzo!B39+[8]Abril!B39+[8]Mayo!B39+[8]Junio!B39+[8]Julio!B39+[8]Agosto!B39+[8]Septiembre!B39+[8]Octubre!B39+[8]Noviembre!B39+[8]Diciembre!B39</f>
        <v>0</v>
      </c>
      <c r="C41" s="160">
        <f>+[8]Enero!C39+[8]Febrero!C39+[8]Marzo!C39+[8]Abril!C39+[8]Mayo!C39+[8]Junio!C39+[8]Julio!C39+[8]Agosto!C39+[8]Septiembre!C39+[8]Octubre!C39+[8]Noviembre!C39+[8]Diciembre!C39</f>
        <v>115</v>
      </c>
      <c r="D41" s="160">
        <f>+[8]Enero!D39+[8]Febrero!D39+[8]Marzo!D39+[8]Abril!D39+[8]Mayo!D39+[8]Junio!D39+[8]Julio!D39+[8]Agosto!D39+[8]Septiembre!D39+[8]Octubre!D39+[8]Noviembre!D39+[8]Diciembre!D39</f>
        <v>0</v>
      </c>
      <c r="E41" s="160">
        <f>+[8]Enero!E39+[8]Febrero!E39+[8]Marzo!E39+[8]Abril!E39+[8]Mayo!E39+[8]Junio!E39+[8]Julio!E39+[8]Agosto!E39+[8]Septiembre!E39+[8]Octubre!E39+[8]Noviembre!E39+[8]Diciembre!E39</f>
        <v>0</v>
      </c>
      <c r="F41" s="160">
        <f>+[8]Enero!F39+[8]Febrero!F39+[8]Marzo!F39+[8]Abril!F39+[8]Mayo!F39+[8]Junio!F39+[8]Julio!F39+[8]Agosto!F39+[8]Septiembre!F39+[8]Octubre!F39+[8]Noviembre!F39+[8]Diciembre!F39</f>
        <v>0</v>
      </c>
      <c r="G41" s="160">
        <f>+[8]Enero!G39+[8]Febrero!G39+[8]Marzo!G39+[8]Abril!G39+[8]Mayo!G39+[8]Junio!G39+[8]Julio!G39+[8]Agosto!G39+[8]Septiembre!G39+[8]Octubre!G39+[8]Noviembre!G39+[8]Diciembre!G39</f>
        <v>8</v>
      </c>
      <c r="H41" s="160">
        <f>+[8]Enero!H39+[8]Febrero!H39+[8]Marzo!H39+[8]Abril!H39+[8]Mayo!H39+[8]Junio!H39+[8]Julio!H39+[8]Agosto!H39+[8]Septiembre!H39+[8]Octubre!H39+[8]Noviembre!H39+[8]Diciembre!H39</f>
        <v>0</v>
      </c>
      <c r="I41" s="160">
        <f>+[8]Enero!I39+[8]Febrero!I39+[8]Marzo!I39+[8]Abril!I39+[8]Mayo!I39+[8]Junio!I39+[8]Julio!I39+[8]Agosto!I39+[8]Septiembre!I39+[8]Octubre!I39+[8]Noviembre!I39+[8]Diciembre!I39</f>
        <v>725</v>
      </c>
      <c r="J41" s="160">
        <f>SUM(B41:I41)</f>
        <v>848</v>
      </c>
    </row>
    <row r="42" spans="1:10" ht="20.100000000000001" customHeight="1" x14ac:dyDescent="0.2">
      <c r="A42" s="161" t="s">
        <v>165</v>
      </c>
      <c r="B42" s="160">
        <f>+[8]Enero!B40+[8]Febrero!B40+[8]Marzo!B40+[8]Abril!B40+[8]Mayo!B40+[8]Junio!B40+[8]Julio!B40+[8]Agosto!B40+[8]Septiembre!B40+[8]Octubre!B40+[8]Noviembre!B40+[8]Diciembre!B40</f>
        <v>2415</v>
      </c>
      <c r="C42" s="160">
        <f>+[8]Enero!C40+[8]Febrero!C40+[8]Marzo!C40+[8]Abril!C40+[8]Mayo!C40+[8]Junio!C40+[8]Julio!C40+[8]Agosto!C40+[8]Septiembre!C40+[8]Octubre!C40+[8]Noviembre!C40+[8]Diciembre!C40</f>
        <v>3687</v>
      </c>
      <c r="D42" s="160">
        <f>+[8]Enero!D40+[8]Febrero!D40+[8]Marzo!D40+[8]Abril!D40+[8]Mayo!D40+[8]Junio!D40+[8]Julio!D40+[8]Agosto!D40+[8]Septiembre!D40+[8]Octubre!D40+[8]Noviembre!D40+[8]Diciembre!D40</f>
        <v>46200</v>
      </c>
      <c r="E42" s="160">
        <f>+[8]Enero!E40+[8]Febrero!E40+[8]Marzo!E40+[8]Abril!E40+[8]Mayo!E40+[8]Junio!E40+[8]Julio!E40+[8]Agosto!E40+[8]Septiembre!E40+[8]Octubre!E40+[8]Noviembre!E40+[8]Diciembre!E40</f>
        <v>893</v>
      </c>
      <c r="F42" s="160">
        <f>+[8]Enero!F40+[8]Febrero!F40+[8]Marzo!F40+[8]Abril!F40+[8]Mayo!F40+[8]Junio!F40+[8]Julio!F40+[8]Agosto!F40+[8]Septiembre!F40+[8]Octubre!F40+[8]Noviembre!F40+[8]Diciembre!F40</f>
        <v>8277</v>
      </c>
      <c r="G42" s="160">
        <f>+[8]Enero!G40+[8]Febrero!G40+[8]Marzo!G40+[8]Abril!G40+[8]Mayo!G40+[8]Junio!G40+[8]Julio!G40+[8]Agosto!G40+[8]Septiembre!G40+[8]Octubre!G40+[8]Noviembre!G40+[8]Diciembre!G40</f>
        <v>5647</v>
      </c>
      <c r="H42" s="160">
        <f>+[8]Enero!H40+[8]Febrero!H40+[8]Marzo!H40+[8]Abril!H40+[8]Mayo!H40+[8]Junio!H40+[8]Julio!H40+[8]Agosto!H40+[8]Septiembre!H40+[8]Octubre!H40+[8]Noviembre!H40+[8]Diciembre!H40</f>
        <v>11022</v>
      </c>
      <c r="I42" s="160">
        <f>+[8]Enero!I40+[8]Febrero!I40+[8]Marzo!I40+[8]Abril!I40+[8]Mayo!I40+[8]Junio!I40+[8]Julio!I40+[8]Agosto!I40+[8]Septiembre!I40+[8]Octubre!I40+[8]Noviembre!I40+[8]Diciembre!I40</f>
        <v>1251</v>
      </c>
      <c r="J42" s="160">
        <f>SUM(B42:I42)</f>
        <v>79392</v>
      </c>
    </row>
    <row r="43" spans="1:10" ht="20.100000000000001" customHeight="1" thickBot="1" x14ac:dyDescent="0.25">
      <c r="A43" s="161" t="s">
        <v>166</v>
      </c>
      <c r="B43" s="160">
        <f>+[8]Enero!B41+[8]Febrero!B41+[8]Marzo!B41+[8]Abril!B41+[8]Mayo!B41+[8]Junio!B41+[8]Julio!B41+[8]Agosto!B41+[8]Septiembre!B41+[8]Octubre!B41+[8]Noviembre!B41+[8]Diciembre!B41</f>
        <v>22144</v>
      </c>
      <c r="C43" s="160">
        <f>+[8]Enero!C41+[8]Febrero!C41+[8]Marzo!C41+[8]Abril!C41+[8]Mayo!C41+[8]Junio!C41+[8]Julio!C41+[8]Agosto!C41+[8]Septiembre!C41+[8]Octubre!C41+[8]Noviembre!C41+[8]Diciembre!C41</f>
        <v>36187</v>
      </c>
      <c r="D43" s="160">
        <f>+[8]Enero!D41+[8]Febrero!D41+[8]Marzo!D41+[8]Abril!D41+[8]Mayo!D41+[8]Junio!D41+[8]Julio!D41+[8]Agosto!D41+[8]Septiembre!D41+[8]Octubre!D41+[8]Noviembre!D41+[8]Diciembre!D41</f>
        <v>18399</v>
      </c>
      <c r="E43" s="160">
        <f>+[8]Enero!E41+[8]Febrero!E41+[8]Marzo!E41+[8]Abril!E41+[8]Mayo!E41+[8]Junio!E41+[8]Julio!E41+[8]Agosto!E41+[8]Septiembre!E41+[8]Octubre!E41+[8]Noviembre!E41+[8]Diciembre!E41</f>
        <v>49731</v>
      </c>
      <c r="F43" s="160">
        <f>+[8]Enero!F41+[8]Febrero!F41+[8]Marzo!F41+[8]Abril!F41+[8]Mayo!F41+[8]Junio!F41+[8]Julio!F41+[8]Agosto!F41+[8]Septiembre!F41+[8]Octubre!F41+[8]Noviembre!F41+[8]Diciembre!F41</f>
        <v>32267</v>
      </c>
      <c r="G43" s="160">
        <f>+[8]Enero!G41+[8]Febrero!G41+[8]Marzo!G41+[8]Abril!G41+[8]Mayo!G41+[8]Junio!G41+[8]Julio!G41+[8]Agosto!G41+[8]Septiembre!G41+[8]Octubre!G41+[8]Noviembre!G41+[8]Diciembre!G41</f>
        <v>47091</v>
      </c>
      <c r="H43" s="160">
        <f>+[8]Enero!H41+[8]Febrero!H41+[8]Marzo!H41+[8]Abril!H41+[8]Mayo!H41+[8]Junio!H41+[8]Julio!H41+[8]Agosto!H41+[8]Septiembre!H41+[8]Octubre!H41+[8]Noviembre!H41+[8]Diciembre!H41</f>
        <v>41771</v>
      </c>
      <c r="I43" s="160">
        <f>+[8]Enero!I41+[8]Febrero!I41+[8]Marzo!I41+[8]Abril!I41+[8]Mayo!I41+[8]Junio!I41+[8]Julio!I41+[8]Agosto!I41+[8]Septiembre!I41+[8]Octubre!I41+[8]Noviembre!I41+[8]Diciembre!I41</f>
        <v>9509</v>
      </c>
      <c r="J43" s="160">
        <f>SUM(B43:I43)</f>
        <v>257099</v>
      </c>
    </row>
    <row r="44" spans="1:10" ht="15.75" customHeight="1" thickBot="1" x14ac:dyDescent="0.25">
      <c r="A44" s="166" t="s">
        <v>10</v>
      </c>
      <c r="B44" s="167">
        <f t="shared" ref="B44:I44" si="1">SUM(B10:B43)</f>
        <v>147736</v>
      </c>
      <c r="C44" s="167">
        <f t="shared" si="1"/>
        <v>1499861</v>
      </c>
      <c r="D44" s="167">
        <f t="shared" si="1"/>
        <v>914654</v>
      </c>
      <c r="E44" s="167">
        <f t="shared" si="1"/>
        <v>789291</v>
      </c>
      <c r="F44" s="167">
        <f t="shared" si="1"/>
        <v>419817</v>
      </c>
      <c r="G44" s="167">
        <f t="shared" si="1"/>
        <v>327392</v>
      </c>
      <c r="H44" s="167">
        <f t="shared" si="1"/>
        <v>934399</v>
      </c>
      <c r="I44" s="167">
        <f t="shared" si="1"/>
        <v>196820</v>
      </c>
      <c r="J44" s="167">
        <f>SUM(J10:J43)</f>
        <v>5229970</v>
      </c>
    </row>
    <row r="45" spans="1:10" x14ac:dyDescent="0.2">
      <c r="A45" s="185" t="s">
        <v>167</v>
      </c>
      <c r="B45" s="186"/>
      <c r="C45" s="186"/>
      <c r="D45" s="186"/>
      <c r="E45" s="186"/>
      <c r="F45" s="156"/>
      <c r="G45" s="156"/>
      <c r="H45" s="156"/>
      <c r="I45" s="156"/>
      <c r="J45" s="156"/>
    </row>
    <row r="46" spans="1:10" x14ac:dyDescent="0.2">
      <c r="A46" s="186"/>
      <c r="B46" s="186"/>
      <c r="C46" s="186"/>
      <c r="D46" s="186"/>
      <c r="E46" s="186"/>
      <c r="F46" s="156"/>
      <c r="G46" s="156"/>
      <c r="H46" s="156"/>
      <c r="I46" s="156"/>
      <c r="J46" s="156"/>
    </row>
    <row r="47" spans="1:10" ht="15" customHeight="1" x14ac:dyDescent="0.2">
      <c r="A47" s="156"/>
      <c r="B47" s="156"/>
      <c r="C47" s="156"/>
      <c r="D47" s="156"/>
      <c r="E47" s="156"/>
      <c r="F47" s="156"/>
      <c r="G47" s="156"/>
      <c r="H47" s="156"/>
      <c r="I47" s="156"/>
      <c r="J47" s="156"/>
    </row>
    <row r="48" spans="1:10" x14ac:dyDescent="0.2">
      <c r="A48" s="156"/>
      <c r="B48" s="156"/>
      <c r="C48" s="156"/>
      <c r="D48" s="156"/>
      <c r="E48" s="156"/>
      <c r="F48" s="156"/>
      <c r="G48" s="156"/>
      <c r="H48" s="156"/>
      <c r="I48" s="156"/>
      <c r="J48" s="156"/>
    </row>
    <row r="49" spans="1:12" x14ac:dyDescent="0.2">
      <c r="A49" s="156"/>
      <c r="B49" s="156"/>
      <c r="C49" s="156"/>
      <c r="D49" s="156"/>
      <c r="E49" s="156"/>
      <c r="F49" s="156"/>
      <c r="G49" s="156"/>
      <c r="H49" s="156"/>
      <c r="I49" s="156"/>
      <c r="J49" s="156"/>
    </row>
    <row r="50" spans="1:12" x14ac:dyDescent="0.2">
      <c r="A50" s="156"/>
      <c r="B50" s="156"/>
      <c r="C50" s="156"/>
      <c r="D50" s="156"/>
      <c r="E50" s="156"/>
      <c r="F50" s="156"/>
      <c r="G50" s="156"/>
      <c r="H50" s="156"/>
      <c r="I50" s="156"/>
      <c r="J50" s="156"/>
    </row>
    <row r="51" spans="1:12" x14ac:dyDescent="0.2">
      <c r="A51" s="156"/>
      <c r="B51" s="156"/>
      <c r="C51" s="156"/>
      <c r="D51" s="156"/>
      <c r="E51" s="156"/>
      <c r="F51" s="156"/>
      <c r="G51" s="156"/>
      <c r="H51" s="156"/>
      <c r="I51" s="156"/>
      <c r="J51" s="156"/>
    </row>
    <row r="52" spans="1:12" ht="15.75" x14ac:dyDescent="0.25">
      <c r="A52" s="240" t="s">
        <v>249</v>
      </c>
      <c r="B52" s="240"/>
      <c r="C52" s="240"/>
      <c r="D52" s="240"/>
      <c r="E52" s="240"/>
      <c r="F52" s="240"/>
      <c r="G52" s="240"/>
      <c r="H52" s="240"/>
      <c r="I52" s="240"/>
      <c r="J52" s="240"/>
    </row>
    <row r="53" spans="1:12" ht="15.75" x14ac:dyDescent="0.25">
      <c r="A53" s="240" t="s">
        <v>83</v>
      </c>
      <c r="B53" s="240"/>
      <c r="C53" s="240"/>
      <c r="D53" s="240"/>
      <c r="E53" s="240"/>
      <c r="F53" s="240"/>
      <c r="G53" s="240"/>
      <c r="H53" s="240"/>
      <c r="I53" s="240"/>
      <c r="J53" s="240"/>
    </row>
    <row r="54" spans="1:12" x14ac:dyDescent="0.2">
      <c r="A54" s="156"/>
      <c r="B54" s="156"/>
      <c r="C54" s="156"/>
      <c r="D54" s="156"/>
      <c r="E54" s="156"/>
      <c r="F54" s="156"/>
      <c r="G54" s="156"/>
      <c r="H54" s="156"/>
      <c r="I54" s="156"/>
      <c r="J54" s="156"/>
    </row>
    <row r="55" spans="1:12" ht="13.5" thickBot="1" x14ac:dyDescent="0.25">
      <c r="A55" s="156"/>
      <c r="B55" s="156"/>
      <c r="C55" s="156"/>
      <c r="D55" s="156"/>
      <c r="E55" s="156"/>
      <c r="F55" s="156"/>
      <c r="G55" s="156"/>
      <c r="H55" s="156"/>
      <c r="I55" s="156"/>
      <c r="J55" s="156"/>
    </row>
    <row r="56" spans="1:12" ht="16.5" customHeight="1" thickBot="1" x14ac:dyDescent="0.25">
      <c r="A56" s="119" t="s">
        <v>1</v>
      </c>
      <c r="B56" s="120" t="s">
        <v>2</v>
      </c>
      <c r="C56" s="121" t="s">
        <v>3</v>
      </c>
      <c r="D56" s="120" t="s">
        <v>4</v>
      </c>
      <c r="E56" s="121" t="s">
        <v>5</v>
      </c>
      <c r="F56" s="120" t="s">
        <v>6</v>
      </c>
      <c r="G56" s="121" t="s">
        <v>7</v>
      </c>
      <c r="H56" s="120" t="s">
        <v>8</v>
      </c>
      <c r="I56" s="121" t="s">
        <v>9</v>
      </c>
      <c r="J56" s="120" t="s">
        <v>10</v>
      </c>
    </row>
    <row r="57" spans="1:12" ht="20.100000000000001" customHeight="1" x14ac:dyDescent="0.2">
      <c r="A57" s="159" t="s">
        <v>133</v>
      </c>
      <c r="B57" s="160">
        <f>+[8]Enero!B56+[8]Febrero!B56+[8]Marzo!B56+[8]Abril!B56+[8]Mayo!B57+[8]Junio!B56+[8]Julio!B56+[8]Agosto!B57+[8]Septiembre!B56+[8]Octubre!B57+[8]Noviembre!B57+[8]Diciembre!B57</f>
        <v>30633</v>
      </c>
      <c r="C57" s="160">
        <f>+[8]Enero!C56+[8]Febrero!C56+[8]Marzo!C56+[8]Abril!C56+[8]Mayo!C57+[8]Junio!C56+[8]Julio!C56+[8]Agosto!C57+[8]Septiembre!C56+[8]Octubre!C57+[8]Noviembre!C57+[8]Diciembre!C57</f>
        <v>1155779</v>
      </c>
      <c r="D57" s="160">
        <f>+[8]Enero!D56+[8]Febrero!D56+[8]Marzo!D56+[8]Abril!D56+[8]Mayo!D57+[8]Junio!D56+[8]Julio!D56+[8]Agosto!D57+[8]Septiembre!D56+[8]Octubre!D57+[8]Noviembre!D57+[8]Diciembre!D57</f>
        <v>720279</v>
      </c>
      <c r="E57" s="160">
        <v>420000</v>
      </c>
      <c r="F57" s="160">
        <f>+[8]Enero!F56+[8]Febrero!F56+[8]Marzo!F56+[8]Abril!F56+[8]Mayo!F57+[8]Junio!F56+[8]Julio!F56+[8]Agosto!F57+[8]Septiembre!F56+[8]Octubre!F57+[8]Noviembre!F57+[8]Diciembre!F57</f>
        <v>45232</v>
      </c>
      <c r="G57" s="160">
        <f>+[8]Enero!G56+[8]Febrero!G56+[8]Marzo!G56+[8]Abril!G56+[8]Mayo!G57+[8]Junio!G56+[8]Julio!G56+[8]Agosto!G57+[8]Septiembre!G56+[8]Octubre!G57+[8]Noviembre!G57+[8]Diciembre!G57</f>
        <v>0</v>
      </c>
      <c r="H57" s="160">
        <v>147550</v>
      </c>
      <c r="I57" s="160">
        <v>45000</v>
      </c>
      <c r="J57" s="160">
        <f>SUM(B57:I57)</f>
        <v>2564473</v>
      </c>
      <c r="L57" s="177"/>
    </row>
    <row r="58" spans="1:12" ht="20.100000000000001" customHeight="1" x14ac:dyDescent="0.2">
      <c r="A58" s="161" t="s">
        <v>134</v>
      </c>
      <c r="B58" s="160">
        <f>+[8]Enero!B57+[8]Febrero!B57+[8]Marzo!B57+[8]Abril!B57+[8]Mayo!B58+[8]Junio!B57+[8]Julio!B57+[8]Agosto!B58+[8]Septiembre!B57+[8]Octubre!B58+[8]Noviembre!B58+[8]Diciembre!B58</f>
        <v>19876</v>
      </c>
      <c r="C58" s="160">
        <f>+[8]Enero!C57+[8]Febrero!C57+[8]Marzo!C57+[8]Abril!C57+[8]Mayo!C58+[8]Junio!C57+[8]Julio!C57+[8]Agosto!C58+[8]Septiembre!C57+[8]Octubre!C58+[8]Noviembre!C58+[8]Diciembre!C58</f>
        <v>21801</v>
      </c>
      <c r="D58" s="160">
        <f>+[8]Enero!D57+[8]Febrero!D57+[8]Marzo!D57+[8]Abril!D57+[8]Mayo!D58+[8]Junio!D57+[8]Julio!D57+[8]Agosto!D58+[8]Septiembre!D57+[8]Octubre!D58+[8]Noviembre!D58+[8]Diciembre!D58</f>
        <v>15811</v>
      </c>
      <c r="E58" s="160">
        <f>+[8]Enero!E57+[8]Febrero!E57+[8]Marzo!E57+[8]Abril!E57+[8]Mayo!E58+[8]Junio!E57+[8]Julio!E57+[8]Agosto!E58+[8]Septiembre!E57+[8]Octubre!E58+[8]Noviembre!E58+[8]Diciembre!E58</f>
        <v>16681</v>
      </c>
      <c r="F58" s="160">
        <f>+[8]Enero!F57+[8]Febrero!F57+[8]Marzo!F57+[8]Abril!F57+[8]Mayo!F58+[8]Junio!F57+[8]Julio!F57+[8]Agosto!F58+[8]Septiembre!F57+[8]Octubre!F58+[8]Noviembre!F58+[8]Diciembre!F58</f>
        <v>40310</v>
      </c>
      <c r="G58" s="160">
        <f>+[8]Enero!G57+[8]Febrero!G57+[8]Marzo!G57+[8]Abril!G57+[8]Mayo!G58+[8]Junio!G57+[8]Julio!G57+[8]Agosto!G58+[8]Septiembre!G57+[8]Octubre!G58+[8]Noviembre!G58+[8]Diciembre!G58</f>
        <v>42378</v>
      </c>
      <c r="H58" s="160">
        <f>+[8]Enero!H57+[8]Febrero!H57+[8]Marzo!H57+[8]Abril!H57+[8]Mayo!H58+[8]Junio!H57+[8]Julio!H57+[8]Agosto!H58+[8]Septiembre!H57+[8]Octubre!H58+[8]Noviembre!H58+[8]Diciembre!H58</f>
        <v>125357</v>
      </c>
      <c r="I58" s="160">
        <f>+[8]Enero!I57+[8]Febrero!I57+[8]Marzo!I57+[8]Abril!I57+[8]Mayo!I58+[8]Junio!I57+[8]Julio!I57+[8]Agosto!I58+[8]Septiembre!I57+[8]Octubre!I58+[8]Noviembre!I58+[8]Diciembre!I58</f>
        <v>19087</v>
      </c>
      <c r="J58" s="160">
        <f t="shared" ref="J58:J90" si="2">SUM(B58:I58)</f>
        <v>301301</v>
      </c>
      <c r="L58" s="177"/>
    </row>
    <row r="59" spans="1:12" ht="20.100000000000001" customHeight="1" x14ac:dyDescent="0.2">
      <c r="A59" s="161" t="s">
        <v>135</v>
      </c>
      <c r="B59" s="160">
        <f>+[8]Enero!B58+[8]Febrero!B58+[8]Marzo!B58+[8]Abril!B58+[8]Mayo!B59+[8]Junio!B58+[8]Julio!B58+[8]Agosto!B59+[8]Septiembre!B58+[8]Octubre!B59+[8]Noviembre!B59+[8]Diciembre!B59</f>
        <v>0</v>
      </c>
      <c r="C59" s="160">
        <f>+[8]Enero!C58+[8]Febrero!C58+[8]Marzo!C58+[8]Abril!C58+[8]Mayo!C59+[8]Junio!C58+[8]Julio!C58+[8]Agosto!C59+[8]Septiembre!C58+[8]Octubre!C59+[8]Noviembre!C59+[8]Diciembre!C59</f>
        <v>440</v>
      </c>
      <c r="D59" s="160">
        <f>+[8]Enero!D58+[8]Febrero!D58+[8]Marzo!D58+[8]Abril!D58+[8]Mayo!D59+[8]Junio!D58+[8]Julio!D58+[8]Agosto!D59+[8]Septiembre!D58+[8]Octubre!D59+[8]Noviembre!D59+[8]Diciembre!D59</f>
        <v>25</v>
      </c>
      <c r="E59" s="160">
        <f>+[8]Enero!E58+[8]Febrero!E58+[8]Marzo!E58+[8]Abril!E58+[8]Mayo!E59+[8]Junio!E58+[8]Julio!E58+[8]Agosto!E59+[8]Septiembre!E58+[8]Octubre!E59+[8]Noviembre!E59+[8]Diciembre!E59</f>
        <v>0</v>
      </c>
      <c r="F59" s="160">
        <f>+[8]Enero!F58+[8]Febrero!F58+[8]Marzo!F58+[8]Abril!F58+[8]Mayo!F59+[8]Junio!F58+[8]Julio!F58+[8]Agosto!F59+[8]Septiembre!F58+[8]Octubre!F59+[8]Noviembre!F59+[8]Diciembre!F59</f>
        <v>7</v>
      </c>
      <c r="G59" s="160">
        <f>+[8]Enero!G58+[8]Febrero!G58+[8]Marzo!G58+[8]Abril!G58+[8]Mayo!G59+[8]Junio!G58+[8]Julio!G58+[8]Agosto!G59+[8]Septiembre!G58+[8]Octubre!G59+[8]Noviembre!G59+[8]Diciembre!G59</f>
        <v>3740</v>
      </c>
      <c r="H59" s="160">
        <f>+[8]Enero!H58+[8]Febrero!H58+[8]Marzo!H58+[8]Abril!H58+[8]Mayo!H59+[8]Junio!H58+[8]Julio!H58+[8]Agosto!H59+[8]Septiembre!H58+[8]Octubre!H59+[8]Noviembre!H59+[8]Diciembre!H59</f>
        <v>0</v>
      </c>
      <c r="I59" s="160">
        <f>+[8]Enero!I58+[8]Febrero!I58+[8]Marzo!I58+[8]Abril!I58+[8]Mayo!I59+[8]Junio!I58+[8]Julio!I58+[8]Agosto!I59+[8]Septiembre!I58+[8]Octubre!I59+[8]Noviembre!I59+[8]Diciembre!I59</f>
        <v>0</v>
      </c>
      <c r="J59" s="160">
        <f t="shared" si="2"/>
        <v>4212</v>
      </c>
      <c r="L59" s="177"/>
    </row>
    <row r="60" spans="1:12" ht="20.100000000000001" customHeight="1" x14ac:dyDescent="0.2">
      <c r="A60" s="161" t="s">
        <v>136</v>
      </c>
      <c r="B60" s="160">
        <f>+[8]Enero!B59+[8]Febrero!B59+[8]Marzo!B59+[8]Abril!B59+[8]Mayo!B60+[8]Junio!B59+[8]Julio!B59+[8]Agosto!B60+[8]Septiembre!B59+[8]Octubre!B60+[8]Noviembre!B60+[8]Diciembre!B60</f>
        <v>55501</v>
      </c>
      <c r="C60" s="160">
        <f>+[8]Enero!C59+[8]Febrero!C59+[8]Marzo!C59+[8]Abril!C59+[8]Mayo!C60+[8]Junio!C59+[8]Julio!C59+[8]Agosto!C60+[8]Septiembre!C59+[8]Octubre!C60+[8]Noviembre!C60+[8]Diciembre!C60</f>
        <v>862072</v>
      </c>
      <c r="D60" s="160">
        <f>+[8]Enero!D59+[8]Febrero!D59+[8]Marzo!D59+[8]Abril!D59+[8]Mayo!D60+[8]Junio!D59+[8]Julio!D59+[8]Agosto!D60+[8]Septiembre!D59+[8]Octubre!D60+[8]Noviembre!D60+[8]Diciembre!D60</f>
        <v>7280</v>
      </c>
      <c r="E60" s="160">
        <f>+[8]Enero!E59+[8]Febrero!E59+[8]Marzo!E59+[8]Abril!E59+[8]Mayo!E60+[8]Junio!E59+[8]Julio!E59+[8]Agosto!E60+[8]Septiembre!E59+[8]Octubre!E60+[8]Noviembre!E60+[8]Diciembre!E60</f>
        <v>14333</v>
      </c>
      <c r="F60" s="160">
        <f>+[8]Enero!F59+[8]Febrero!F59+[8]Marzo!F59+[8]Abril!F59+[8]Mayo!F60+[8]Junio!F59+[8]Julio!F59+[8]Agosto!F60+[8]Septiembre!F59+[8]Octubre!F60+[8]Noviembre!F60+[8]Diciembre!F60</f>
        <v>103732</v>
      </c>
      <c r="G60" s="160">
        <f>+[8]Enero!G59+[8]Febrero!G59+[8]Marzo!G59+[8]Abril!G59+[8]Mayo!G60+[8]Junio!G59+[8]Julio!G59+[8]Agosto!G60+[8]Septiembre!G59+[8]Octubre!G60+[8]Noviembre!G60+[8]Diciembre!G60</f>
        <v>199341</v>
      </c>
      <c r="H60" s="160">
        <f>+[8]Enero!H59+[8]Febrero!H59+[8]Marzo!H59+[8]Abril!H59+[8]Mayo!H60+[8]Junio!H59+[8]Julio!H59+[8]Agosto!H60+[8]Septiembre!H59+[8]Octubre!H60+[8]Noviembre!H60+[8]Diciembre!H60</f>
        <v>7802</v>
      </c>
      <c r="I60" s="160">
        <f>+[8]Enero!I59+[8]Febrero!I59+[8]Marzo!I59+[8]Abril!I59+[8]Mayo!I60+[8]Junio!I59+[8]Julio!I59+[8]Agosto!I60+[8]Septiembre!I59+[8]Octubre!I60+[8]Noviembre!I60+[8]Diciembre!I60</f>
        <v>357735</v>
      </c>
      <c r="J60" s="160">
        <f>SUM(B60:I60)</f>
        <v>1607796</v>
      </c>
      <c r="L60" s="177"/>
    </row>
    <row r="61" spans="1:12" ht="20.100000000000001" customHeight="1" x14ac:dyDescent="0.2">
      <c r="A61" s="161" t="s">
        <v>137</v>
      </c>
      <c r="B61" s="160">
        <f>+[8]Enero!B60+[8]Febrero!B60+[8]Marzo!B60+[8]Abril!B60+[8]Mayo!B61+[8]Junio!B60+[8]Julio!B60+[8]Agosto!B61+[8]Septiembre!B60+[8]Octubre!B61+[8]Noviembre!B61+[8]Diciembre!B61</f>
        <v>0</v>
      </c>
      <c r="C61" s="160">
        <f>+[8]Enero!C60+[8]Febrero!C60+[8]Marzo!C60+[8]Abril!C60+[8]Mayo!C61+[8]Junio!C60+[8]Julio!C60+[8]Agosto!C61+[8]Septiembre!C60+[8]Octubre!C61+[8]Noviembre!C61+[8]Diciembre!C61</f>
        <v>250</v>
      </c>
      <c r="D61" s="160">
        <f>+[8]Enero!D60+[8]Febrero!D60+[8]Marzo!D60+[8]Abril!D60+[8]Mayo!D61+[8]Junio!D60+[8]Julio!D60+[8]Agosto!D61+[8]Septiembre!D60+[8]Octubre!D61+[8]Noviembre!D61+[8]Diciembre!D61</f>
        <v>3447</v>
      </c>
      <c r="E61" s="160">
        <f>+[8]Enero!E60+[8]Febrero!E60+[8]Marzo!E60+[8]Abril!E60+[8]Mayo!E61+[8]Junio!E60+[8]Julio!E60+[8]Agosto!E61+[8]Septiembre!E60+[8]Octubre!E61+[8]Noviembre!E61+[8]Diciembre!E61</f>
        <v>0</v>
      </c>
      <c r="F61" s="160">
        <f>+[8]Enero!F60+[8]Febrero!F60+[8]Marzo!F60+[8]Abril!F60+[8]Mayo!F61+[8]Junio!F60+[8]Julio!F60+[8]Agosto!F61+[8]Septiembre!F60+[8]Octubre!F61+[8]Noviembre!F61+[8]Diciembre!F61</f>
        <v>65</v>
      </c>
      <c r="G61" s="160">
        <f>+[8]Enero!G60+[8]Febrero!G60+[8]Marzo!G60+[8]Abril!G60+[8]Mayo!G61+[8]Junio!G60+[8]Julio!G60+[8]Agosto!G61+[8]Septiembre!G60+[8]Octubre!G61+[8]Noviembre!G61+[8]Diciembre!G61</f>
        <v>46</v>
      </c>
      <c r="H61" s="160">
        <f>+[8]Enero!H60+[8]Febrero!H60+[8]Marzo!H60+[8]Abril!H60+[8]Mayo!H61+[8]Junio!H60+[8]Julio!H60+[8]Agosto!H61+[8]Septiembre!H60+[8]Octubre!H61+[8]Noviembre!H61+[8]Diciembre!H61</f>
        <v>25553</v>
      </c>
      <c r="I61" s="160">
        <f>+[8]Enero!I60+[8]Febrero!I60+[8]Marzo!I60+[8]Abril!I60+[8]Mayo!I61+[8]Junio!I60+[8]Julio!I60+[8]Agosto!I61+[8]Septiembre!I60+[8]Octubre!I61+[8]Noviembre!I61+[8]Diciembre!I61</f>
        <v>1945</v>
      </c>
      <c r="J61" s="160">
        <f t="shared" si="2"/>
        <v>31306</v>
      </c>
      <c r="L61" s="177"/>
    </row>
    <row r="62" spans="1:12" ht="20.100000000000001" customHeight="1" x14ac:dyDescent="0.2">
      <c r="A62" s="161" t="s">
        <v>138</v>
      </c>
      <c r="B62" s="160">
        <f>+[8]Enero!B61+[8]Febrero!B61+[8]Marzo!B61+[8]Abril!B61+[8]Mayo!B62+[8]Junio!B61+[8]Julio!B61+[8]Agosto!B62+[8]Septiembre!B61+[8]Octubre!B62+[8]Noviembre!B62+[8]Diciembre!B62</f>
        <v>4570</v>
      </c>
      <c r="C62" s="160">
        <f>+[8]Enero!C61+[8]Febrero!C61+[8]Marzo!C61+[8]Abril!C61+[8]Mayo!C62+[8]Junio!C61+[8]Julio!C61+[8]Agosto!C62+[8]Septiembre!C61+[8]Octubre!C62+[8]Noviembre!C62+[8]Diciembre!C62</f>
        <v>5170</v>
      </c>
      <c r="D62" s="160">
        <f>+[8]Enero!D61+[8]Febrero!D61+[8]Marzo!D61+[8]Abril!D61+[8]Mayo!D62+[8]Junio!D61+[8]Julio!D61+[8]Agosto!D62+[8]Septiembre!D61+[8]Octubre!D62+[8]Noviembre!D62+[8]Diciembre!D62</f>
        <v>7391</v>
      </c>
      <c r="E62" s="160">
        <f>+[8]Enero!E61+[8]Febrero!E61+[8]Marzo!E61+[8]Abril!E61+[8]Mayo!E62+[8]Junio!E61+[8]Julio!E61+[8]Agosto!E62+[8]Septiembre!E61+[8]Octubre!E62+[8]Noviembre!E62+[8]Diciembre!E62</f>
        <v>11214</v>
      </c>
      <c r="F62" s="160">
        <f>+[8]Enero!F61+[8]Febrero!F61+[8]Marzo!F61+[8]Abril!F61+[8]Mayo!F62+[8]Junio!F61+[8]Julio!F61+[8]Agosto!F62+[8]Septiembre!F61+[8]Octubre!F62+[8]Noviembre!F62+[8]Diciembre!F62</f>
        <v>22412</v>
      </c>
      <c r="G62" s="160">
        <f>+[8]Enero!G61+[8]Febrero!G61+[8]Marzo!G61+[8]Abril!G61+[8]Mayo!G62+[8]Junio!G61+[8]Julio!G61+[8]Agosto!G62+[8]Septiembre!G61+[8]Octubre!G62+[8]Noviembre!G62+[8]Diciembre!G62</f>
        <v>12788</v>
      </c>
      <c r="H62" s="160">
        <f>+[8]Enero!H61+[8]Febrero!H61+[8]Marzo!H61+[8]Abril!H61+[8]Mayo!H62+[8]Junio!H61+[8]Julio!H61+[8]Agosto!H62+[8]Septiembre!H61+[8]Octubre!H62+[8]Noviembre!H62+[8]Diciembre!H62</f>
        <v>197989</v>
      </c>
      <c r="I62" s="160">
        <f>+[8]Enero!I61+[8]Febrero!I61+[8]Marzo!I61+[8]Abril!I61+[8]Mayo!I62+[8]Junio!I61+[8]Julio!I61+[8]Agosto!I62+[8]Septiembre!I61+[8]Octubre!I62+[8]Noviembre!I62+[8]Diciembre!I62</f>
        <v>53533</v>
      </c>
      <c r="J62" s="160">
        <f t="shared" si="2"/>
        <v>315067</v>
      </c>
      <c r="L62" s="177"/>
    </row>
    <row r="63" spans="1:12" ht="20.100000000000001" customHeight="1" x14ac:dyDescent="0.2">
      <c r="A63" s="161" t="s">
        <v>139</v>
      </c>
      <c r="B63" s="160">
        <f>+[8]Enero!B62+[8]Febrero!B62+[8]Marzo!B62+[8]Abril!B62+[8]Mayo!B63+[8]Junio!B62+[8]Julio!B62+[8]Agosto!B63+[8]Septiembre!B62+[8]Octubre!B63+[8]Noviembre!B63+[8]Diciembre!B63</f>
        <v>1180</v>
      </c>
      <c r="C63" s="160">
        <f>+[8]Enero!C62+[8]Febrero!C62+[8]Marzo!C62+[8]Abril!C62+[8]Mayo!C63+[8]Junio!C62+[8]Julio!C62+[8]Agosto!C63+[8]Septiembre!C62+[8]Octubre!C63+[8]Noviembre!C63+[8]Diciembre!C63</f>
        <v>2498</v>
      </c>
      <c r="D63" s="160">
        <f>+[8]Enero!D62+[8]Febrero!D62+[8]Marzo!D62+[8]Abril!D62+[8]Mayo!D63+[8]Junio!D62+[8]Julio!D62+[8]Agosto!D63+[8]Septiembre!D62+[8]Octubre!D63+[8]Noviembre!D63+[8]Diciembre!D63</f>
        <v>2717</v>
      </c>
      <c r="E63" s="160">
        <f>+[8]Enero!E62+[8]Febrero!E62+[8]Marzo!E62+[8]Abril!E62+[8]Mayo!E63+[8]Junio!E62+[8]Julio!E62+[8]Agosto!E63+[8]Septiembre!E62+[8]Octubre!E63+[8]Noviembre!E63+[8]Diciembre!E63</f>
        <v>637</v>
      </c>
      <c r="F63" s="160">
        <f>+[8]Enero!F62+[8]Febrero!F62+[8]Marzo!F62+[8]Abril!F62+[8]Mayo!F63+[8]Junio!F62+[8]Julio!F62+[8]Agosto!F63+[8]Septiembre!F62+[8]Octubre!F63+[8]Noviembre!F63+[8]Diciembre!F63</f>
        <v>3420</v>
      </c>
      <c r="G63" s="160">
        <f>+[8]Enero!G62+[8]Febrero!G62+[8]Marzo!G62+[8]Abril!G62+[8]Mayo!G63+[8]Junio!G62+[8]Julio!G62+[8]Agosto!G63+[8]Septiembre!G62+[8]Octubre!G63+[8]Noviembre!G63+[8]Diciembre!G63</f>
        <v>84654</v>
      </c>
      <c r="H63" s="160">
        <f>+[8]Enero!H62+[8]Febrero!H62+[8]Marzo!H62+[8]Abril!H62+[8]Mayo!H63+[8]Junio!H62+[8]Julio!H62+[8]Agosto!H63+[8]Septiembre!H62+[8]Octubre!H63+[8]Noviembre!H63+[8]Diciembre!H63</f>
        <v>61179</v>
      </c>
      <c r="I63" s="160">
        <f>+[8]Enero!I62+[8]Febrero!I62+[8]Marzo!I62+[8]Abril!I62+[8]Mayo!I63+[8]Junio!I62+[8]Julio!I62+[8]Agosto!I63+[8]Septiembre!I62+[8]Octubre!I63+[8]Noviembre!I63+[8]Diciembre!I63</f>
        <v>3140</v>
      </c>
      <c r="J63" s="160">
        <f t="shared" si="2"/>
        <v>159425</v>
      </c>
      <c r="L63" s="177"/>
    </row>
    <row r="64" spans="1:12" ht="20.100000000000001" customHeight="1" x14ac:dyDescent="0.2">
      <c r="A64" s="161" t="s">
        <v>140</v>
      </c>
      <c r="B64" s="160">
        <f>+[8]Enero!B63+[8]Febrero!B63+[8]Marzo!B63+[8]Abril!B63+[8]Mayo!B64+[8]Junio!B63+[8]Julio!B63+[8]Agosto!B64+[8]Septiembre!B63+[8]Octubre!B64+[8]Noviembre!B64+[8]Diciembre!B64</f>
        <v>374</v>
      </c>
      <c r="C64" s="160">
        <f>+[8]Enero!C63+[8]Febrero!C63+[8]Marzo!C63+[8]Abril!C63+[8]Mayo!C64+[8]Junio!C63+[8]Julio!C63+[8]Agosto!C64+[8]Septiembre!C63+[8]Octubre!C64+[8]Noviembre!C64+[8]Diciembre!C64</f>
        <v>0</v>
      </c>
      <c r="D64" s="160">
        <f>+[8]Enero!D63+[8]Febrero!D63+[8]Marzo!D63+[8]Abril!D63+[8]Mayo!D64+[8]Junio!D63+[8]Julio!D63+[8]Agosto!D64+[8]Septiembre!D63+[8]Octubre!D64+[8]Noviembre!D64+[8]Diciembre!D64</f>
        <v>0</v>
      </c>
      <c r="E64" s="160">
        <f>+[8]Enero!E63+[8]Febrero!E63+[8]Marzo!E63+[8]Abril!E63+[8]Mayo!E64+[8]Junio!E63+[8]Julio!E63+[8]Agosto!E64+[8]Septiembre!E63+[8]Octubre!E64+[8]Noviembre!E64+[8]Diciembre!E64</f>
        <v>82</v>
      </c>
      <c r="F64" s="160">
        <f>+[8]Enero!F63+[8]Febrero!F63+[8]Marzo!F63+[8]Abril!F63+[8]Mayo!F64+[8]Junio!F63+[8]Julio!F63+[8]Agosto!F64+[8]Septiembre!F63+[8]Octubre!F64+[8]Noviembre!F64+[8]Diciembre!F64</f>
        <v>640</v>
      </c>
      <c r="G64" s="160">
        <f>+[8]Enero!G63+[8]Febrero!G63+[8]Marzo!G63+[8]Abril!G63+[8]Mayo!G64+[8]Junio!G63+[8]Julio!G63+[8]Agosto!G64+[8]Septiembre!G63+[8]Octubre!G64+[8]Noviembre!G64+[8]Diciembre!G64</f>
        <v>1459</v>
      </c>
      <c r="H64" s="160">
        <f>+[8]Enero!H63+[8]Febrero!H63+[8]Marzo!H63+[8]Abril!H63+[8]Mayo!H64+[8]Junio!H63+[8]Julio!H63+[8]Agosto!H64+[8]Septiembre!H63+[8]Octubre!H64+[8]Noviembre!H64+[8]Diciembre!H64</f>
        <v>1066</v>
      </c>
      <c r="I64" s="160">
        <f>+[8]Enero!I63+[8]Febrero!I63+[8]Marzo!I63+[8]Abril!I63+[8]Mayo!I64+[8]Junio!I63+[8]Julio!I63+[8]Agosto!I64+[8]Septiembre!I63+[8]Octubre!I64+[8]Noviembre!I64+[8]Diciembre!I64</f>
        <v>0</v>
      </c>
      <c r="J64" s="160">
        <f t="shared" si="2"/>
        <v>3621</v>
      </c>
      <c r="L64" s="177"/>
    </row>
    <row r="65" spans="1:12" ht="20.100000000000001" customHeight="1" x14ac:dyDescent="0.2">
      <c r="A65" s="161" t="s">
        <v>141</v>
      </c>
      <c r="B65" s="160">
        <f>+[8]Enero!B64+[8]Febrero!B64+[8]Marzo!B64+[8]Abril!B64+[8]Mayo!B65+[8]Junio!B64+[8]Julio!B64+[8]Agosto!B65+[8]Septiembre!B64+[8]Octubre!B65+[8]Noviembre!B65+[8]Diciembre!B65</f>
        <v>11140</v>
      </c>
      <c r="C65" s="160">
        <f>+[8]Enero!C64+[8]Febrero!C64+[8]Marzo!C64+[8]Abril!C64+[8]Mayo!C65+[8]Junio!C64+[8]Julio!C64+[8]Agosto!C65+[8]Septiembre!C64+[8]Octubre!C65+[8]Noviembre!C65+[8]Diciembre!C65</f>
        <v>10976</v>
      </c>
      <c r="D65" s="160">
        <f>+[8]Enero!D64+[8]Febrero!D64+[8]Marzo!D64+[8]Abril!D64+[8]Mayo!D65+[8]Junio!D64+[8]Julio!D64+[8]Agosto!D65+[8]Septiembre!D64+[8]Octubre!D65+[8]Noviembre!D65+[8]Diciembre!D65</f>
        <v>23161</v>
      </c>
      <c r="E65" s="160">
        <f>+[8]Enero!E64+[8]Febrero!E64+[8]Marzo!E64+[8]Abril!E64+[8]Mayo!E65+[8]Junio!E64+[8]Julio!E64+[8]Agosto!E65+[8]Septiembre!E64+[8]Octubre!E65+[8]Noviembre!E65+[8]Diciembre!E65</f>
        <v>2384</v>
      </c>
      <c r="F65" s="160">
        <f>+[8]Enero!F64+[8]Febrero!F64+[8]Marzo!F64+[8]Abril!F64+[8]Mayo!F65+[8]Junio!F64+[8]Julio!F64+[8]Agosto!F65+[8]Septiembre!F64+[8]Octubre!F65+[8]Noviembre!F65+[8]Diciembre!F65</f>
        <v>31874</v>
      </c>
      <c r="G65" s="160">
        <f>+[8]Enero!G64+[8]Febrero!G64+[8]Marzo!G64+[8]Abril!G64+[8]Mayo!G65+[8]Junio!G64+[8]Julio!G64+[8]Agosto!G65+[8]Septiembre!G64+[8]Octubre!G65+[8]Noviembre!G65+[8]Diciembre!G65</f>
        <v>99665</v>
      </c>
      <c r="H65" s="160">
        <f>+[8]Enero!H64+[8]Febrero!H64+[8]Marzo!H64+[8]Abril!H64+[8]Mayo!H65+[8]Junio!H64+[8]Julio!H64+[8]Agosto!H65+[8]Septiembre!H64+[8]Octubre!H65+[8]Noviembre!H65+[8]Diciembre!H65</f>
        <v>167370</v>
      </c>
      <c r="I65" s="160">
        <f>+[8]Enero!I64+[8]Febrero!I64+[8]Marzo!I64+[8]Abril!I64+[8]Mayo!I65+[8]Junio!I64+[8]Julio!I64+[8]Agosto!I65+[8]Septiembre!I64+[8]Octubre!I65+[8]Noviembre!I65+[8]Diciembre!I65</f>
        <v>7324</v>
      </c>
      <c r="J65" s="160">
        <f t="shared" si="2"/>
        <v>353894</v>
      </c>
      <c r="L65" s="177"/>
    </row>
    <row r="66" spans="1:12" ht="20.100000000000001" customHeight="1" x14ac:dyDescent="0.2">
      <c r="A66" s="161" t="s">
        <v>142</v>
      </c>
      <c r="B66" s="160">
        <f>+[8]Enero!B65+[8]Febrero!B65+[8]Marzo!B65+[8]Abril!B65+[8]Mayo!B66+[8]Junio!B65+[8]Julio!B65+[8]Agosto!B66+[8]Septiembre!B65+[8]Octubre!B66+[8]Noviembre!B66+[8]Diciembre!B66</f>
        <v>6314</v>
      </c>
      <c r="C66" s="160">
        <f>+[8]Enero!C65+[8]Febrero!C65+[8]Marzo!C65+[8]Abril!C65+[8]Mayo!C66+[8]Junio!C65+[8]Julio!C65+[8]Agosto!C66+[8]Septiembre!C65+[8]Octubre!C66+[8]Noviembre!C66+[8]Diciembre!C66</f>
        <v>9217</v>
      </c>
      <c r="D66" s="160">
        <f>+[8]Enero!D65+[8]Febrero!D65+[8]Marzo!D65+[8]Abril!D65+[8]Mayo!D66+[8]Junio!D65+[8]Julio!D65+[8]Agosto!D66+[8]Septiembre!D65+[8]Octubre!D66+[8]Noviembre!D66+[8]Diciembre!D66</f>
        <v>3177</v>
      </c>
      <c r="E66" s="160">
        <f>+[8]Enero!E65+[8]Febrero!E65+[8]Marzo!E65+[8]Abril!E65+[8]Mayo!E66+[8]Junio!E65+[8]Julio!E65+[8]Agosto!E66+[8]Septiembre!E65+[8]Octubre!E66+[8]Noviembre!E66+[8]Diciembre!E66</f>
        <v>22791</v>
      </c>
      <c r="F66" s="160">
        <f>+[8]Enero!F65+[8]Febrero!F65+[8]Marzo!F65+[8]Abril!F65+[8]Mayo!F66+[8]Junio!F65+[8]Julio!F65+[8]Agosto!F66+[8]Septiembre!F65+[8]Octubre!F66+[8]Noviembre!F66+[8]Diciembre!F66</f>
        <v>8151</v>
      </c>
      <c r="G66" s="160">
        <f>+[8]Enero!G65+[8]Febrero!G65+[8]Marzo!G65+[8]Abril!G65+[8]Mayo!G66+[8]Junio!G65+[8]Julio!G65+[8]Agosto!G66+[8]Septiembre!G65+[8]Octubre!G66+[8]Noviembre!G66+[8]Diciembre!G66</f>
        <v>4922</v>
      </c>
      <c r="H66" s="160">
        <f>+[8]Enero!H65+[8]Febrero!H65+[8]Marzo!H65+[8]Abril!H65+[8]Mayo!H66+[8]Junio!H65+[8]Julio!H65+[8]Agosto!H66+[8]Septiembre!H65+[8]Octubre!H66+[8]Noviembre!H66+[8]Diciembre!H66</f>
        <v>25402</v>
      </c>
      <c r="I66" s="160">
        <f>+[8]Enero!I65+[8]Febrero!I65+[8]Marzo!I65+[8]Abril!I65+[8]Mayo!I66+[8]Junio!I65+[8]Julio!I65+[8]Agosto!I66+[8]Septiembre!I65+[8]Octubre!I66+[8]Noviembre!I66+[8]Diciembre!I66</f>
        <v>5681</v>
      </c>
      <c r="J66" s="160">
        <f t="shared" si="2"/>
        <v>85655</v>
      </c>
      <c r="L66" s="177"/>
    </row>
    <row r="67" spans="1:12" ht="20.100000000000001" customHeight="1" x14ac:dyDescent="0.2">
      <c r="A67" s="161" t="s">
        <v>143</v>
      </c>
      <c r="B67" s="160">
        <f>+[8]Enero!B66+[8]Febrero!B66+[8]Marzo!B66+[8]Abril!B66+[8]Mayo!B67+[8]Junio!B66+[8]Julio!B66+[8]Agosto!B67+[8]Septiembre!B66+[8]Octubre!B67+[8]Noviembre!B67+[8]Diciembre!B67</f>
        <v>35</v>
      </c>
      <c r="C67" s="160">
        <f>+[8]Enero!C66+[8]Febrero!C66+[8]Marzo!C66+[8]Abril!C66+[8]Mayo!C67+[8]Junio!C66+[8]Julio!C66+[8]Agosto!C67+[8]Septiembre!C66+[8]Octubre!C67+[8]Noviembre!C67+[8]Diciembre!C67</f>
        <v>24654</v>
      </c>
      <c r="D67" s="160">
        <f>+[8]Enero!D66+[8]Febrero!D66+[8]Marzo!D66+[8]Abril!D66+[8]Mayo!D67+[8]Junio!D66+[8]Julio!D66+[8]Agosto!D67+[8]Septiembre!D66+[8]Octubre!D67+[8]Noviembre!D67+[8]Diciembre!D67</f>
        <v>106</v>
      </c>
      <c r="E67" s="160">
        <f>+[8]Enero!E66+[8]Febrero!E66+[8]Marzo!E66+[8]Abril!E66+[8]Mayo!E67+[8]Junio!E66+[8]Julio!E66+[8]Agosto!E67+[8]Septiembre!E66+[8]Octubre!E67+[8]Noviembre!E67+[8]Diciembre!E67</f>
        <v>697</v>
      </c>
      <c r="F67" s="160">
        <f>+[8]Enero!F66+[8]Febrero!F66+[8]Marzo!F66+[8]Abril!F66+[8]Mayo!F67+[8]Junio!F66+[8]Julio!F66+[8]Agosto!F67+[8]Septiembre!F66+[8]Octubre!F67+[8]Noviembre!F67+[8]Diciembre!F67</f>
        <v>25334</v>
      </c>
      <c r="G67" s="160">
        <f>+[8]Enero!G66+[8]Febrero!G66+[8]Marzo!G66+[8]Abril!G66+[8]Mayo!G67+[8]Junio!G66+[8]Julio!G66+[8]Agosto!G67+[8]Septiembre!G66+[8]Octubre!G67+[8]Noviembre!G67+[8]Diciembre!G67</f>
        <v>5724</v>
      </c>
      <c r="H67" s="160">
        <f>+[8]Enero!H66+[8]Febrero!H66+[8]Marzo!H66+[8]Abril!H66+[8]Mayo!H67+[8]Junio!H66+[8]Julio!H66+[8]Agosto!H67+[8]Septiembre!H66+[8]Octubre!H67+[8]Noviembre!H67+[8]Diciembre!H67</f>
        <v>566</v>
      </c>
      <c r="I67" s="160">
        <f>+[8]Enero!I66+[8]Febrero!I66+[8]Marzo!I66+[8]Abril!I66+[8]Mayo!I67+[8]Junio!I66+[8]Julio!I66+[8]Agosto!I67+[8]Septiembre!I66+[8]Octubre!I67+[8]Noviembre!I67+[8]Diciembre!I67</f>
        <v>9115</v>
      </c>
      <c r="J67" s="160">
        <f t="shared" si="2"/>
        <v>66231</v>
      </c>
      <c r="L67" s="177"/>
    </row>
    <row r="68" spans="1:12" ht="20.100000000000001" customHeight="1" x14ac:dyDescent="0.2">
      <c r="A68" s="161" t="s">
        <v>144</v>
      </c>
      <c r="B68" s="160">
        <f>+[8]Enero!B67+[8]Febrero!B67+[8]Marzo!B67+[8]Abril!B67+[8]Mayo!B68+[8]Junio!B67+[8]Julio!B67+[8]Agosto!B68+[8]Septiembre!B67+[8]Octubre!B68+[8]Noviembre!B68+[8]Diciembre!B68</f>
        <v>20</v>
      </c>
      <c r="C68" s="160">
        <f>+[8]Enero!C67+[8]Febrero!C67+[8]Marzo!C67+[8]Abril!C67+[8]Mayo!C68+[8]Junio!C67+[8]Julio!C67+[8]Agosto!C68+[8]Septiembre!C67+[8]Octubre!C68+[8]Noviembre!C68+[8]Diciembre!C68</f>
        <v>0</v>
      </c>
      <c r="D68" s="160">
        <f>+[8]Enero!D67+[8]Febrero!D67+[8]Marzo!D67+[8]Abril!D67+[8]Mayo!D68+[8]Junio!D67+[8]Julio!D67+[8]Agosto!D68+[8]Septiembre!D67+[8]Octubre!D68+[8]Noviembre!D68+[8]Diciembre!D68</f>
        <v>0</v>
      </c>
      <c r="E68" s="160">
        <f>+[8]Enero!E67+[8]Febrero!E67+[8]Marzo!E67+[8]Abril!E67+[8]Mayo!E68+[8]Junio!E67+[8]Julio!E67+[8]Agosto!E68+[8]Septiembre!E67+[8]Octubre!E68+[8]Noviembre!E68+[8]Diciembre!E68</f>
        <v>17777</v>
      </c>
      <c r="F68" s="160">
        <f>+[8]Enero!F67+[8]Febrero!F67+[8]Marzo!F67+[8]Abril!F67+[8]Mayo!F68+[8]Junio!F67+[8]Julio!F67+[8]Agosto!F68+[8]Septiembre!F67+[8]Octubre!F68+[8]Noviembre!F68+[8]Diciembre!F68</f>
        <v>4535</v>
      </c>
      <c r="G68" s="160">
        <f>+[8]Enero!G67+[8]Febrero!G67+[8]Marzo!G67+[8]Abril!G67+[8]Mayo!G68+[8]Junio!G67+[8]Julio!G67+[8]Agosto!G68+[8]Septiembre!G67+[8]Octubre!G68+[8]Noviembre!G68+[8]Diciembre!G68</f>
        <v>3837</v>
      </c>
      <c r="H68" s="160">
        <f>+[8]Enero!H67+[8]Febrero!H67+[8]Marzo!H67+[8]Abril!H67+[8]Mayo!H68+[8]Junio!H67+[8]Julio!H67+[8]Agosto!H68+[8]Septiembre!H67+[8]Octubre!H68+[8]Noviembre!H68+[8]Diciembre!H68</f>
        <v>241</v>
      </c>
      <c r="I68" s="160">
        <f>+[8]Enero!I67+[8]Febrero!I67+[8]Marzo!I67+[8]Abril!I67+[8]Mayo!I68+[8]Junio!I67+[8]Julio!I67+[8]Agosto!I68+[8]Septiembre!I67+[8]Octubre!I68+[8]Noviembre!I68+[8]Diciembre!I68</f>
        <v>0</v>
      </c>
      <c r="J68" s="160">
        <f t="shared" si="2"/>
        <v>26410</v>
      </c>
      <c r="L68" s="177"/>
    </row>
    <row r="69" spans="1:12" ht="20.100000000000001" customHeight="1" x14ac:dyDescent="0.2">
      <c r="A69" s="161" t="s">
        <v>145</v>
      </c>
      <c r="B69" s="160">
        <f>+[8]Enero!B68+[8]Febrero!B68+[8]Marzo!B68+[8]Abril!B68+[8]Mayo!B69+[8]Junio!B68+[8]Julio!B68+[8]Agosto!B69+[8]Septiembre!B68+[8]Octubre!B69+[8]Noviembre!B69+[8]Diciembre!B69</f>
        <v>3447</v>
      </c>
      <c r="C69" s="160">
        <f>+[8]Enero!C68+[8]Febrero!C68+[8]Marzo!C68+[8]Abril!C68+[8]Mayo!C69+[8]Junio!C68+[8]Julio!C68+[8]Agosto!C69+[8]Septiembre!C68+[8]Octubre!C69+[8]Noviembre!C69+[8]Diciembre!C69</f>
        <v>9261</v>
      </c>
      <c r="D69" s="160">
        <f>+[8]Enero!D68+[8]Febrero!D68+[8]Marzo!D68+[8]Abril!D68+[8]Mayo!D69+[8]Junio!D68+[8]Julio!D68+[8]Agosto!D69+[8]Septiembre!D68+[8]Octubre!D69+[8]Noviembre!D69+[8]Diciembre!D69</f>
        <v>685</v>
      </c>
      <c r="E69" s="160">
        <f>+[8]Enero!E68+[8]Febrero!E68+[8]Marzo!E68+[8]Abril!E68+[8]Mayo!E69+[8]Junio!E68+[8]Julio!E68+[8]Agosto!E69+[8]Septiembre!E68+[8]Octubre!E69+[8]Noviembre!E69+[8]Diciembre!E69</f>
        <v>4126</v>
      </c>
      <c r="F69" s="160">
        <f>+[8]Enero!F68+[8]Febrero!F68+[8]Marzo!F68+[8]Abril!F68+[8]Mayo!F69+[8]Junio!F68+[8]Julio!F68+[8]Agosto!F69+[8]Septiembre!F68+[8]Octubre!F69+[8]Noviembre!F69+[8]Diciembre!F69</f>
        <v>29857</v>
      </c>
      <c r="G69" s="160">
        <f>+[8]Enero!G68+[8]Febrero!G68+[8]Marzo!G68+[8]Abril!G68+[8]Mayo!G69+[8]Junio!G68+[8]Julio!G68+[8]Agosto!G69+[8]Septiembre!G68+[8]Octubre!G69+[8]Noviembre!G69+[8]Diciembre!G69</f>
        <v>9366</v>
      </c>
      <c r="H69" s="160">
        <f>+[8]Enero!H68+[8]Febrero!H68+[8]Marzo!H68+[8]Abril!H68+[8]Mayo!H69+[8]Junio!H68+[8]Julio!H68+[8]Agosto!H69+[8]Septiembre!H68+[8]Octubre!H69+[8]Noviembre!H69+[8]Diciembre!H69</f>
        <v>578</v>
      </c>
      <c r="I69" s="160">
        <f>+[8]Enero!I68+[8]Febrero!I68+[8]Marzo!I68+[8]Abril!I68+[8]Mayo!I69+[8]Junio!I68+[8]Julio!I68+[8]Agosto!I69+[8]Septiembre!I68+[8]Octubre!I69+[8]Noviembre!I69+[8]Diciembre!I69</f>
        <v>5168</v>
      </c>
      <c r="J69" s="160">
        <f t="shared" si="2"/>
        <v>62488</v>
      </c>
      <c r="L69" s="177"/>
    </row>
    <row r="70" spans="1:12" ht="20.100000000000001" customHeight="1" x14ac:dyDescent="0.2">
      <c r="A70" s="161" t="s">
        <v>146</v>
      </c>
      <c r="B70" s="160">
        <f>+[8]Enero!B69+[8]Febrero!B69+[8]Marzo!B69+[8]Abril!B69+[8]Mayo!B70+[8]Junio!B69+[8]Julio!B69+[8]Agosto!B70+[8]Septiembre!B69+[8]Octubre!B70+[8]Noviembre!B70+[8]Diciembre!B70</f>
        <v>37712</v>
      </c>
      <c r="C70" s="160">
        <f>+[8]Enero!C69+[8]Febrero!C69+[8]Marzo!C69+[8]Abril!C69+[8]Mayo!C70+[8]Junio!C69+[8]Julio!C69+[8]Agosto!C70+[8]Septiembre!C69+[8]Octubre!C70+[8]Noviembre!C70+[8]Diciembre!C70</f>
        <v>22511</v>
      </c>
      <c r="D70" s="160">
        <f>+[8]Enero!D69+[8]Febrero!D69+[8]Marzo!D69+[8]Abril!D69+[8]Mayo!D70+[8]Junio!D69+[8]Julio!D69+[8]Agosto!D70+[8]Septiembre!D69+[8]Octubre!D70+[8]Noviembre!D70+[8]Diciembre!D70</f>
        <v>25087</v>
      </c>
      <c r="E70" s="160">
        <f>+[8]Enero!E69+[8]Febrero!E69+[8]Marzo!E69+[8]Abril!E69+[8]Mayo!E70+[8]Junio!E69+[8]Julio!E69+[8]Agosto!E70+[8]Septiembre!E69+[8]Octubre!E70+[8]Noviembre!E70+[8]Diciembre!E70</f>
        <v>53542</v>
      </c>
      <c r="F70" s="160">
        <f>+[8]Enero!F69+[8]Febrero!F69+[8]Marzo!F69+[8]Abril!F69+[8]Mayo!F70+[8]Junio!F69+[8]Julio!F69+[8]Agosto!F70+[8]Septiembre!F69+[8]Octubre!F70+[8]Noviembre!F70+[8]Diciembre!F70</f>
        <v>29673</v>
      </c>
      <c r="G70" s="160">
        <f>+[8]Enero!G69+[8]Febrero!G69+[8]Marzo!G69+[8]Abril!G69+[8]Mayo!G70+[8]Junio!G69+[8]Julio!G69+[8]Agosto!G70+[8]Septiembre!G69+[8]Octubre!G70+[8]Noviembre!G70+[8]Diciembre!G70</f>
        <v>6955</v>
      </c>
      <c r="H70" s="160">
        <f>+[8]Enero!H69+[8]Febrero!H69+[8]Marzo!H69+[8]Abril!H69+[8]Mayo!H70+[8]Junio!H69+[8]Julio!H69+[8]Agosto!H70+[8]Septiembre!H69+[8]Octubre!H70+[8]Noviembre!H70+[8]Diciembre!H70</f>
        <v>31886</v>
      </c>
      <c r="I70" s="160">
        <f>+[8]Enero!I69+[8]Febrero!I69+[8]Marzo!I69+[8]Abril!I69+[8]Mayo!I70+[8]Junio!I69+[8]Julio!I69+[8]Agosto!I70+[8]Septiembre!I69+[8]Octubre!I70+[8]Noviembre!I70+[8]Diciembre!I70</f>
        <v>17548</v>
      </c>
      <c r="J70" s="160">
        <f t="shared" si="2"/>
        <v>224914</v>
      </c>
      <c r="L70" s="177"/>
    </row>
    <row r="71" spans="1:12" ht="20.100000000000001" customHeight="1" x14ac:dyDescent="0.2">
      <c r="A71" s="161" t="s">
        <v>147</v>
      </c>
      <c r="B71" s="160">
        <f>+[8]Enero!B70+[8]Febrero!B70+[8]Marzo!B70+[8]Abril!B70+[8]Mayo!B71+[8]Junio!B70+[8]Julio!B70+[8]Agosto!B71+[8]Septiembre!B70+[8]Octubre!B71+[8]Noviembre!B71+[8]Diciembre!B71</f>
        <v>15632</v>
      </c>
      <c r="C71" s="160">
        <f>+[8]Enero!C70+[8]Febrero!C70+[8]Marzo!C70+[8]Abril!C70+[8]Mayo!C71+[8]Junio!C70+[8]Julio!C70+[8]Agosto!C71+[8]Septiembre!C70+[8]Octubre!C71+[8]Noviembre!C71+[8]Diciembre!C71</f>
        <v>6064</v>
      </c>
      <c r="D71" s="160">
        <f>+[8]Enero!D70+[8]Febrero!D70+[8]Marzo!D70+[8]Abril!D70+[8]Mayo!D71+[8]Junio!D70+[8]Julio!D70+[8]Agosto!D71+[8]Septiembre!D70+[8]Octubre!D71+[8]Noviembre!D71+[8]Diciembre!D71</f>
        <v>54992</v>
      </c>
      <c r="E71" s="160">
        <f>+[8]Enero!E70+[8]Febrero!E70+[8]Marzo!E70+[8]Abril!E70+[8]Mayo!E71+[8]Junio!E70+[8]Julio!E70+[8]Agosto!E71+[8]Septiembre!E70+[8]Octubre!E71+[8]Noviembre!E71+[8]Diciembre!E71</f>
        <v>14591</v>
      </c>
      <c r="F71" s="160">
        <f>+[8]Enero!F70+[8]Febrero!F70+[8]Marzo!F70+[8]Abril!F70+[8]Mayo!F71+[8]Junio!F70+[8]Julio!F70+[8]Agosto!F71+[8]Septiembre!F70+[8]Octubre!F71+[8]Noviembre!F71+[8]Diciembre!F71</f>
        <v>9107</v>
      </c>
      <c r="G71" s="160">
        <f>+[8]Enero!G70+[8]Febrero!G70+[8]Marzo!G70+[8]Abril!G70+[8]Mayo!G71+[8]Junio!G70+[8]Julio!G70+[8]Agosto!G71+[8]Septiembre!G70+[8]Octubre!G71+[8]Noviembre!G71+[8]Diciembre!G71</f>
        <v>10301</v>
      </c>
      <c r="H71" s="160">
        <f>+[8]Enero!H70+[8]Febrero!H70+[8]Marzo!H70+[8]Abril!H70+[8]Mayo!H71+[8]Junio!H70+[8]Julio!H70+[8]Agosto!H71+[8]Septiembre!H70+[8]Octubre!H71+[8]Noviembre!H71+[8]Diciembre!H71</f>
        <v>7389</v>
      </c>
      <c r="I71" s="160">
        <f>+[8]Enero!I70+[8]Febrero!I70+[8]Marzo!I70+[8]Abril!I70+[8]Mayo!I71+[8]Junio!I70+[8]Julio!I70+[8]Agosto!I71+[8]Septiembre!I70+[8]Octubre!I71+[8]Noviembre!I71+[8]Diciembre!I71</f>
        <v>2256</v>
      </c>
      <c r="J71" s="160">
        <f t="shared" si="2"/>
        <v>120332</v>
      </c>
      <c r="L71" s="177"/>
    </row>
    <row r="72" spans="1:12" ht="20.100000000000001" customHeight="1" x14ac:dyDescent="0.2">
      <c r="A72" s="161" t="s">
        <v>148</v>
      </c>
      <c r="B72" s="160">
        <f>+[8]Enero!B71+[8]Febrero!B71+[8]Marzo!B71+[8]Abril!B71+[8]Mayo!B72+[8]Junio!B71+[8]Julio!B71+[8]Agosto!B72+[8]Septiembre!B71+[8]Octubre!B72+[8]Noviembre!B72+[8]Diciembre!B72</f>
        <v>4</v>
      </c>
      <c r="C72" s="160">
        <f>+[8]Enero!C71+[8]Febrero!C71+[8]Marzo!C71+[8]Abril!C71+[8]Mayo!C72+[8]Junio!C71+[8]Julio!C71+[8]Agosto!C72+[8]Septiembre!C71+[8]Octubre!C72+[8]Noviembre!C72+[8]Diciembre!C72</f>
        <v>0</v>
      </c>
      <c r="D72" s="160">
        <f>+[8]Enero!D71+[8]Febrero!D71+[8]Marzo!D71+[8]Abril!D71+[8]Mayo!D72+[8]Junio!D71+[8]Julio!D71+[8]Agosto!D72+[8]Septiembre!D71+[8]Octubre!D72+[8]Noviembre!D72+[8]Diciembre!D72</f>
        <v>0</v>
      </c>
      <c r="E72" s="160">
        <f>+[8]Enero!E71+[8]Febrero!E71+[8]Marzo!E71+[8]Abril!E71+[8]Mayo!E72+[8]Junio!E71+[8]Julio!E71+[8]Agosto!E72+[8]Septiembre!E71+[8]Octubre!E72+[8]Noviembre!E72+[8]Diciembre!E72</f>
        <v>6690</v>
      </c>
      <c r="F72" s="160">
        <f>+[8]Enero!F71+[8]Febrero!F71+[8]Marzo!F71+[8]Abril!F71+[8]Mayo!F72+[8]Junio!F71+[8]Julio!F71+[8]Agosto!F72+[8]Septiembre!F71+[8]Octubre!F72+[8]Noviembre!F72+[8]Diciembre!F72</f>
        <v>0</v>
      </c>
      <c r="G72" s="160">
        <f>+[8]Enero!G71+[8]Febrero!G71+[8]Marzo!G71+[8]Abril!G71+[8]Mayo!G72+[8]Junio!G71+[8]Julio!G71+[8]Agosto!G72+[8]Septiembre!G71+[8]Octubre!G72+[8]Noviembre!G72+[8]Diciembre!G72</f>
        <v>1</v>
      </c>
      <c r="H72" s="160">
        <f>+[8]Enero!H71+[8]Febrero!H71+[8]Marzo!H71+[8]Abril!H71+[8]Mayo!H72+[8]Junio!H71+[8]Julio!H71+[8]Agosto!H72+[8]Septiembre!H71+[8]Octubre!H72+[8]Noviembre!H72+[8]Diciembre!H72</f>
        <v>0</v>
      </c>
      <c r="I72" s="160">
        <f>+[8]Enero!I71+[8]Febrero!I71+[8]Marzo!I71+[8]Abril!I71+[8]Mayo!I72+[8]Junio!I71+[8]Julio!I71+[8]Agosto!I72+[8]Septiembre!I71+[8]Octubre!I72+[8]Noviembre!I72+[8]Diciembre!I72</f>
        <v>0</v>
      </c>
      <c r="J72" s="160">
        <f t="shared" si="2"/>
        <v>6695</v>
      </c>
      <c r="L72" s="177"/>
    </row>
    <row r="73" spans="1:12" ht="20.100000000000001" customHeight="1" x14ac:dyDescent="0.2">
      <c r="A73" s="161" t="s">
        <v>149</v>
      </c>
      <c r="B73" s="160">
        <f>+[8]Enero!B72+[8]Febrero!B72+[8]Marzo!B72+[8]Abril!B72+[8]Mayo!B73+[8]Junio!B72+[8]Julio!B72+[8]Agosto!B73+[8]Septiembre!B72+[8]Octubre!B73+[8]Noviembre!B73+[8]Diciembre!B73</f>
        <v>40496</v>
      </c>
      <c r="C73" s="160">
        <f>+[8]Enero!C72+[8]Febrero!C72+[8]Marzo!C72+[8]Abril!C72+[8]Mayo!C73+[8]Junio!C72+[8]Julio!C72+[8]Agosto!C73+[8]Septiembre!C72+[8]Octubre!C73+[8]Noviembre!C73+[8]Diciembre!C73</f>
        <v>24990</v>
      </c>
      <c r="D73" s="160">
        <f>+[8]Enero!D72+[8]Febrero!D72+[8]Marzo!D72+[8]Abril!D72+[8]Mayo!D73+[8]Junio!D72+[8]Julio!D72+[8]Agosto!D73+[8]Septiembre!D72+[8]Octubre!D73+[8]Noviembre!D73+[8]Diciembre!D73</f>
        <v>6287</v>
      </c>
      <c r="E73" s="160">
        <f>+[8]Enero!E72+[8]Febrero!E72+[8]Marzo!E72+[8]Abril!E72+[8]Mayo!E73+[8]Junio!E72+[8]Julio!E72+[8]Agosto!E73+[8]Septiembre!E72+[8]Octubre!E73+[8]Noviembre!E73+[8]Diciembre!E73</f>
        <v>9823</v>
      </c>
      <c r="F73" s="160">
        <f>+[8]Enero!F72+[8]Febrero!F72+[8]Marzo!F72+[8]Abril!F72+[8]Mayo!F73+[8]Junio!F72+[8]Julio!F72+[8]Agosto!F73+[8]Septiembre!F72+[8]Octubre!F73+[8]Noviembre!F73+[8]Diciembre!F73</f>
        <v>27947</v>
      </c>
      <c r="G73" s="160">
        <f>+[8]Enero!G72+[8]Febrero!G72+[8]Marzo!G72+[8]Abril!G72+[8]Mayo!G73+[8]Junio!G72+[8]Julio!G72+[8]Agosto!G73+[8]Septiembre!G72+[8]Octubre!G73+[8]Noviembre!G73+[8]Diciembre!G73</f>
        <v>17109</v>
      </c>
      <c r="H73" s="160">
        <f>+[8]Enero!H72+[8]Febrero!H72+[8]Marzo!H72+[8]Abril!H72+[8]Mayo!H73+[8]Junio!H72+[8]Julio!H72+[8]Agosto!H73+[8]Septiembre!H72+[8]Octubre!H73+[8]Noviembre!H73+[8]Diciembre!H73</f>
        <v>14143</v>
      </c>
      <c r="I73" s="160">
        <f>+[8]Enero!I72+[8]Febrero!I72+[8]Marzo!I72+[8]Abril!I72+[8]Mayo!I73+[8]Junio!I72+[8]Julio!I72+[8]Agosto!I73+[8]Septiembre!I72+[8]Octubre!I73+[8]Noviembre!I73+[8]Diciembre!I73</f>
        <v>12067</v>
      </c>
      <c r="J73" s="160">
        <f t="shared" si="2"/>
        <v>152862</v>
      </c>
      <c r="L73" s="177"/>
    </row>
    <row r="74" spans="1:12" ht="20.100000000000001" customHeight="1" x14ac:dyDescent="0.2">
      <c r="A74" s="161" t="s">
        <v>150</v>
      </c>
      <c r="B74" s="160">
        <f>+[8]Enero!B73+[8]Febrero!B73+[8]Marzo!B73+[8]Abril!B73+[8]Mayo!B74+[8]Junio!B73+[8]Julio!B73+[8]Agosto!B74+[8]Septiembre!B73+[8]Octubre!B74+[8]Noviembre!B74+[8]Diciembre!B74</f>
        <v>29763</v>
      </c>
      <c r="C74" s="160">
        <f>+[8]Enero!C73+[8]Febrero!C73+[8]Marzo!C73+[8]Abril!C73+[8]Mayo!C74+[8]Junio!C73+[8]Julio!C73+[8]Agosto!C74+[8]Septiembre!C73+[8]Octubre!C74+[8]Noviembre!C74+[8]Diciembre!C74</f>
        <v>1613</v>
      </c>
      <c r="D74" s="160">
        <f>+[8]Enero!D73+[8]Febrero!D73+[8]Marzo!D73+[8]Abril!D73+[8]Mayo!D74+[8]Junio!D73+[8]Julio!D73+[8]Agosto!D74+[8]Septiembre!D73+[8]Octubre!D74+[8]Noviembre!D74+[8]Diciembre!D74</f>
        <v>12976</v>
      </c>
      <c r="E74" s="160">
        <f>+[8]Enero!E73+[8]Febrero!E73+[8]Marzo!E73+[8]Abril!E73+[8]Mayo!E74+[8]Junio!E73+[8]Julio!E73+[8]Agosto!E74+[8]Septiembre!E73+[8]Octubre!E74+[8]Noviembre!E74+[8]Diciembre!E74</f>
        <v>10730</v>
      </c>
      <c r="F74" s="160">
        <f>+[8]Enero!F73+[8]Febrero!F73+[8]Marzo!F73+[8]Abril!F73+[8]Mayo!F74+[8]Junio!F73+[8]Julio!F73+[8]Agosto!F74+[8]Septiembre!F73+[8]Octubre!F74+[8]Noviembre!F74+[8]Diciembre!F74</f>
        <v>3328</v>
      </c>
      <c r="G74" s="160">
        <f>+[8]Enero!G73+[8]Febrero!G73+[8]Marzo!G73+[8]Abril!G73+[8]Mayo!G74+[8]Junio!G73+[8]Julio!G73+[8]Agosto!G74+[8]Septiembre!G73+[8]Octubre!G74+[8]Noviembre!G74+[8]Diciembre!G74</f>
        <v>7247</v>
      </c>
      <c r="H74" s="160">
        <f>+[8]Enero!H73+[8]Febrero!H73+[8]Marzo!H73+[8]Abril!H73+[8]Mayo!H74+[8]Junio!H73+[8]Julio!H73+[8]Agosto!H74+[8]Septiembre!H73+[8]Octubre!H74+[8]Noviembre!H74+[8]Diciembre!H74</f>
        <v>5882</v>
      </c>
      <c r="I74" s="160">
        <f>+[8]Enero!I73+[8]Febrero!I73+[8]Marzo!I73+[8]Abril!I73+[8]Mayo!I74+[8]Junio!I73+[8]Julio!I73+[8]Agosto!I74+[8]Septiembre!I73+[8]Octubre!I74+[8]Noviembre!I74+[8]Diciembre!I74</f>
        <v>397</v>
      </c>
      <c r="J74" s="160">
        <f t="shared" si="2"/>
        <v>71936</v>
      </c>
      <c r="L74" s="177"/>
    </row>
    <row r="75" spans="1:12" ht="20.100000000000001" customHeight="1" x14ac:dyDescent="0.2">
      <c r="A75" s="161" t="s">
        <v>151</v>
      </c>
      <c r="B75" s="160">
        <f>+[8]Enero!B74+[8]Febrero!B74+[8]Marzo!B74+[8]Abril!B74+[8]Mayo!B75+[8]Junio!B74+[8]Julio!B74+[8]Agosto!B75+[8]Septiembre!B74+[8]Octubre!B75+[8]Noviembre!B75+[8]Diciembre!B75</f>
        <v>1912</v>
      </c>
      <c r="C75" s="160">
        <f>+[8]Enero!C74+[8]Febrero!C74+[8]Marzo!C74+[8]Abril!C74+[8]Mayo!C75+[8]Junio!C74+[8]Julio!C74+[8]Agosto!C75+[8]Septiembre!C74+[8]Octubre!C75+[8]Noviembre!C75+[8]Diciembre!C75</f>
        <v>46</v>
      </c>
      <c r="D75" s="160">
        <f>+[8]Enero!D74+[8]Febrero!D74+[8]Marzo!D74+[8]Abril!D74+[8]Mayo!D75+[8]Junio!D74+[8]Julio!D74+[8]Agosto!D75+[8]Septiembre!D74+[8]Octubre!D75+[8]Noviembre!D75+[8]Diciembre!D75</f>
        <v>3695</v>
      </c>
      <c r="E75" s="160">
        <f>+[8]Enero!E74+[8]Febrero!E74+[8]Marzo!E74+[8]Abril!E74+[8]Mayo!E75+[8]Junio!E74+[8]Julio!E74+[8]Agosto!E75+[8]Septiembre!E74+[8]Octubre!E75+[8]Noviembre!E75+[8]Diciembre!E75</f>
        <v>3791</v>
      </c>
      <c r="F75" s="160">
        <f>+[8]Enero!F74+[8]Febrero!F74+[8]Marzo!F74+[8]Abril!F74+[8]Mayo!F75+[8]Junio!F74+[8]Julio!F74+[8]Agosto!F75+[8]Septiembre!F74+[8]Octubre!F75+[8]Noviembre!F75+[8]Diciembre!F75</f>
        <v>11005</v>
      </c>
      <c r="G75" s="160">
        <f>+[8]Enero!G74+[8]Febrero!G74+[8]Marzo!G74+[8]Abril!G74+[8]Mayo!G75+[8]Junio!G74+[8]Julio!G74+[8]Agosto!G75+[8]Septiembre!G74+[8]Octubre!G75+[8]Noviembre!G75+[8]Diciembre!G75</f>
        <v>4520</v>
      </c>
      <c r="H75" s="160">
        <f>+[8]Enero!H74+[8]Febrero!H74+[8]Marzo!H74+[8]Abril!H74+[8]Mayo!H75+[8]Junio!H74+[8]Julio!H74+[8]Agosto!H75+[8]Septiembre!H74+[8]Octubre!H75+[8]Noviembre!H75+[8]Diciembre!H75</f>
        <v>24545</v>
      </c>
      <c r="I75" s="160">
        <f>+[8]Enero!I74+[8]Febrero!I74+[8]Marzo!I74+[8]Abril!I74+[8]Mayo!I75+[8]Junio!I74+[8]Julio!I74+[8]Agosto!I75+[8]Septiembre!I74+[8]Octubre!I75+[8]Noviembre!I75+[8]Diciembre!I75</f>
        <v>129</v>
      </c>
      <c r="J75" s="160">
        <f t="shared" si="2"/>
        <v>49643</v>
      </c>
      <c r="L75" s="177"/>
    </row>
    <row r="76" spans="1:12" ht="20.100000000000001" customHeight="1" x14ac:dyDescent="0.2">
      <c r="A76" s="161" t="s">
        <v>152</v>
      </c>
      <c r="B76" s="160">
        <f>+[8]Enero!B75+[8]Febrero!B75+[8]Marzo!B75+[8]Abril!B75+[8]Mayo!B76+[8]Junio!B75+[8]Julio!B75+[8]Agosto!B76+[8]Septiembre!B75+[8]Octubre!B76+[8]Noviembre!B76+[8]Diciembre!B76</f>
        <v>2851</v>
      </c>
      <c r="C76" s="160">
        <f>+[8]Enero!C75+[8]Febrero!C75+[8]Marzo!C75+[8]Abril!C75+[8]Mayo!C76+[8]Junio!C75+[8]Julio!C75+[8]Agosto!C76+[8]Septiembre!C75+[8]Octubre!C76+[8]Noviembre!C76+[8]Diciembre!C76</f>
        <v>634</v>
      </c>
      <c r="D76" s="160">
        <f>+[8]Enero!D75+[8]Febrero!D75+[8]Marzo!D75+[8]Abril!D75+[8]Mayo!D76+[8]Junio!D75+[8]Julio!D75+[8]Agosto!D76+[8]Septiembre!D75+[8]Octubre!D76+[8]Noviembre!D76+[8]Diciembre!D76</f>
        <v>1252</v>
      </c>
      <c r="E76" s="160">
        <f>+[8]Enero!E75+[8]Febrero!E75+[8]Marzo!E75+[8]Abril!E75+[8]Mayo!E76+[8]Junio!E75+[8]Julio!E75+[8]Agosto!E76+[8]Septiembre!E75+[8]Octubre!E76+[8]Noviembre!E76+[8]Diciembre!E76</f>
        <v>2602</v>
      </c>
      <c r="F76" s="160">
        <f>+[8]Enero!F75+[8]Febrero!F75+[8]Marzo!F75+[8]Abril!F75+[8]Mayo!F76+[8]Junio!F75+[8]Julio!F75+[8]Agosto!F76+[8]Septiembre!F75+[8]Octubre!F76+[8]Noviembre!F76+[8]Diciembre!F76</f>
        <v>3240</v>
      </c>
      <c r="G76" s="160">
        <f>+[8]Enero!G75+[8]Febrero!G75+[8]Marzo!G75+[8]Abril!G75+[8]Mayo!G76+[8]Junio!G75+[8]Julio!G75+[8]Agosto!G76+[8]Septiembre!G75+[8]Octubre!G76+[8]Noviembre!G76+[8]Diciembre!G76</f>
        <v>1135</v>
      </c>
      <c r="H76" s="160">
        <f>+[8]Enero!H75+[8]Febrero!H75+[8]Marzo!H75+[8]Abril!H75+[8]Mayo!H76+[8]Junio!H75+[8]Julio!H75+[8]Agosto!H76+[8]Septiembre!H75+[8]Octubre!H76+[8]Noviembre!H76+[8]Diciembre!H76</f>
        <v>579</v>
      </c>
      <c r="I76" s="160">
        <f>+[8]Enero!I75+[8]Febrero!I75+[8]Marzo!I75+[8]Abril!I75+[8]Mayo!I76+[8]Junio!I75+[8]Julio!I75+[8]Agosto!I76+[8]Septiembre!I75+[8]Octubre!I76+[8]Noviembre!I76+[8]Diciembre!I76</f>
        <v>310</v>
      </c>
      <c r="J76" s="160">
        <f t="shared" si="2"/>
        <v>12603</v>
      </c>
      <c r="L76" s="177"/>
    </row>
    <row r="77" spans="1:12" ht="20.100000000000001" customHeight="1" x14ac:dyDescent="0.2">
      <c r="A77" s="161" t="s">
        <v>153</v>
      </c>
      <c r="B77" s="160">
        <f>+[8]Enero!B76+[8]Febrero!B76+[8]Marzo!B76+[8]Abril!B76+[8]Mayo!B77+[8]Junio!B76+[8]Julio!B76+[8]Agosto!B77+[8]Septiembre!B76+[8]Octubre!B77+[8]Noviembre!B77+[8]Diciembre!B77</f>
        <v>198</v>
      </c>
      <c r="C77" s="160">
        <f>+[8]Enero!C76+[8]Febrero!C76+[8]Marzo!C76+[8]Abril!C76+[8]Mayo!C77+[8]Junio!C76+[8]Julio!C76+[8]Agosto!C77+[8]Septiembre!C76+[8]Octubre!C77+[8]Noviembre!C77+[8]Diciembre!C77</f>
        <v>250</v>
      </c>
      <c r="D77" s="160">
        <f>+[8]Enero!D76+[8]Febrero!D76+[8]Marzo!D76+[8]Abril!D76+[8]Mayo!D77+[8]Junio!D76+[8]Julio!D76+[8]Agosto!D77+[8]Septiembre!D76+[8]Octubre!D77+[8]Noviembre!D77+[8]Diciembre!D77</f>
        <v>13</v>
      </c>
      <c r="E77" s="160">
        <f>+[8]Enero!E76+[8]Febrero!E76+[8]Marzo!E76+[8]Abril!E76+[8]Mayo!E77+[8]Junio!E76+[8]Julio!E76+[8]Agosto!E77+[8]Septiembre!E76+[8]Octubre!E77+[8]Noviembre!E77+[8]Diciembre!E77</f>
        <v>5017</v>
      </c>
      <c r="F77" s="160">
        <f>+[8]Enero!F76+[8]Febrero!F76+[8]Marzo!F76+[8]Abril!F76+[8]Mayo!F77+[8]Junio!F76+[8]Julio!F76+[8]Agosto!F77+[8]Septiembre!F76+[8]Octubre!F77+[8]Noviembre!F77+[8]Diciembre!F77</f>
        <v>2044</v>
      </c>
      <c r="G77" s="160">
        <f>+[8]Enero!G76+[8]Febrero!G76+[8]Marzo!G76+[8]Abril!G76+[8]Mayo!G77+[8]Junio!G76+[8]Julio!G76+[8]Agosto!G77+[8]Septiembre!G76+[8]Octubre!G77+[8]Noviembre!G77+[8]Diciembre!G77</f>
        <v>307</v>
      </c>
      <c r="H77" s="160">
        <f>+[8]Enero!H76+[8]Febrero!H76+[8]Marzo!H76+[8]Abril!H76+[8]Mayo!H77+[8]Junio!H76+[8]Julio!H76+[8]Agosto!H77+[8]Septiembre!H76+[8]Octubre!H77+[8]Noviembre!H77+[8]Diciembre!H77</f>
        <v>39</v>
      </c>
      <c r="I77" s="160">
        <f>+[8]Enero!I76+[8]Febrero!I76+[8]Marzo!I76+[8]Abril!I76+[8]Mayo!I77+[8]Junio!I76+[8]Julio!I76+[8]Agosto!I77+[8]Septiembre!I76+[8]Octubre!I77+[8]Noviembre!I77+[8]Diciembre!I77</f>
        <v>260</v>
      </c>
      <c r="J77" s="160">
        <f t="shared" si="2"/>
        <v>8128</v>
      </c>
      <c r="L77" s="177"/>
    </row>
    <row r="78" spans="1:12" ht="20.100000000000001" customHeight="1" x14ac:dyDescent="0.2">
      <c r="A78" s="161" t="s">
        <v>154</v>
      </c>
      <c r="B78" s="160">
        <f>+[8]Enero!B77+[8]Febrero!B77+[8]Marzo!B77+[8]Abril!B77+[8]Mayo!B78+[8]Junio!B77+[8]Julio!B77+[8]Agosto!B78+[8]Septiembre!B77+[8]Octubre!B78+[8]Noviembre!B78+[8]Diciembre!B78</f>
        <v>210</v>
      </c>
      <c r="C78" s="160">
        <f>+[8]Enero!C77+[8]Febrero!C77+[8]Marzo!C77+[8]Abril!C77+[8]Mayo!C78+[8]Junio!C77+[8]Julio!C77+[8]Agosto!C78+[8]Septiembre!C77+[8]Octubre!C78+[8]Noviembre!C78+[8]Diciembre!C78</f>
        <v>0</v>
      </c>
      <c r="D78" s="160">
        <f>+[8]Enero!D77+[8]Febrero!D77+[8]Marzo!D77+[8]Abril!D77+[8]Mayo!D78+[8]Junio!D77+[8]Julio!D77+[8]Agosto!D78+[8]Septiembre!D77+[8]Octubre!D78+[8]Noviembre!D78+[8]Diciembre!D78</f>
        <v>507</v>
      </c>
      <c r="E78" s="160">
        <f>+[8]Enero!E77+[8]Febrero!E77+[8]Marzo!E77+[8]Abril!E77+[8]Mayo!E78+[8]Junio!E77+[8]Julio!E77+[8]Agosto!E78+[8]Septiembre!E77+[8]Octubre!E78+[8]Noviembre!E78+[8]Diciembre!E78</f>
        <v>111783</v>
      </c>
      <c r="F78" s="160">
        <f>+[8]Enero!F77+[8]Febrero!F77+[8]Marzo!F77+[8]Abril!F77+[8]Mayo!F78+[8]Junio!F77+[8]Julio!F77+[8]Agosto!F78+[8]Septiembre!F77+[8]Octubre!F78+[8]Noviembre!F78+[8]Diciembre!F78</f>
        <v>502</v>
      </c>
      <c r="G78" s="160">
        <f>+[8]Enero!G77+[8]Febrero!G77+[8]Marzo!G77+[8]Abril!G77+[8]Mayo!G78+[8]Junio!G77+[8]Julio!G77+[8]Agosto!G78+[8]Septiembre!G77+[8]Octubre!G78+[8]Noviembre!G78+[8]Diciembre!G78</f>
        <v>5873</v>
      </c>
      <c r="H78" s="160">
        <f>+[8]Enero!H77+[8]Febrero!H77+[8]Marzo!H77+[8]Abril!H77+[8]Mayo!H78+[8]Junio!H77+[8]Julio!H77+[8]Agosto!H78+[8]Septiembre!H77+[8]Octubre!H78+[8]Noviembre!H78+[8]Diciembre!H78</f>
        <v>2141</v>
      </c>
      <c r="I78" s="160">
        <f>+[8]Enero!I77+[8]Febrero!I77+[8]Marzo!I77+[8]Abril!I77+[8]Mayo!I78+[8]Junio!I77+[8]Julio!I77+[8]Agosto!I78+[8]Septiembre!I77+[8]Octubre!I78+[8]Noviembre!I78+[8]Diciembre!I78</f>
        <v>58</v>
      </c>
      <c r="J78" s="160">
        <f t="shared" si="2"/>
        <v>121074</v>
      </c>
      <c r="L78" s="177"/>
    </row>
    <row r="79" spans="1:12" ht="20.100000000000001" customHeight="1" x14ac:dyDescent="0.2">
      <c r="A79" s="161" t="s">
        <v>155</v>
      </c>
      <c r="B79" s="160">
        <f>+[8]Enero!B78+[8]Febrero!B78+[8]Marzo!B78+[8]Abril!B78+[8]Mayo!B79+[8]Junio!B78+[8]Julio!B78+[8]Agosto!B79+[8]Septiembre!B78+[8]Octubre!B79+[8]Noviembre!B79+[8]Diciembre!B79</f>
        <v>3915</v>
      </c>
      <c r="C79" s="160">
        <f>+[8]Enero!C78+[8]Febrero!C78+[8]Marzo!C78+[8]Abril!C78+[8]Mayo!C79+[8]Junio!C78+[8]Julio!C78+[8]Agosto!C79+[8]Septiembre!C78+[8]Octubre!C79+[8]Noviembre!C79+[8]Diciembre!C79</f>
        <v>326</v>
      </c>
      <c r="D79" s="160">
        <f>+[8]Enero!D78+[8]Febrero!D78+[8]Marzo!D78+[8]Abril!D78+[8]Mayo!D79+[8]Junio!D78+[8]Julio!D78+[8]Agosto!D79+[8]Septiembre!D78+[8]Octubre!D79+[8]Noviembre!D79+[8]Diciembre!D79</f>
        <v>932</v>
      </c>
      <c r="E79" s="160">
        <f>+[8]Enero!E78+[8]Febrero!E78+[8]Marzo!E78+[8]Abril!E78+[8]Mayo!E79+[8]Junio!E78+[8]Julio!E78+[8]Agosto!E79+[8]Septiembre!E78+[8]Octubre!E79+[8]Noviembre!E79+[8]Diciembre!E79</f>
        <v>1834</v>
      </c>
      <c r="F79" s="160">
        <f>+[8]Enero!F78+[8]Febrero!F78+[8]Marzo!F78+[8]Abril!F78+[8]Mayo!F79+[8]Junio!F78+[8]Julio!F78+[8]Agosto!F79+[8]Septiembre!F78+[8]Octubre!F79+[8]Noviembre!F79+[8]Diciembre!F79</f>
        <v>6713</v>
      </c>
      <c r="G79" s="160">
        <f>+[8]Enero!G78+[8]Febrero!G78+[8]Marzo!G78+[8]Abril!G78+[8]Mayo!G79+[8]Junio!G78+[8]Julio!G78+[8]Agosto!G79+[8]Septiembre!G78+[8]Octubre!G79+[8]Noviembre!G79+[8]Diciembre!G79</f>
        <v>146</v>
      </c>
      <c r="H79" s="160">
        <f>+[8]Enero!H78+[8]Febrero!H78+[8]Marzo!H78+[8]Abril!H78+[8]Mayo!H79+[8]Junio!H78+[8]Julio!H78+[8]Agosto!H79+[8]Septiembre!H78+[8]Octubre!H79+[8]Noviembre!H79+[8]Diciembre!H79</f>
        <v>1122</v>
      </c>
      <c r="I79" s="160">
        <f>+[8]Enero!I78+[8]Febrero!I78+[8]Marzo!I78+[8]Abril!I78+[8]Mayo!I79+[8]Junio!I78+[8]Julio!I78+[8]Agosto!I79+[8]Septiembre!I78+[8]Octubre!I79+[8]Noviembre!I79+[8]Diciembre!I79</f>
        <v>228</v>
      </c>
      <c r="J79" s="160">
        <f t="shared" si="2"/>
        <v>15216</v>
      </c>
      <c r="L79" s="177"/>
    </row>
    <row r="80" spans="1:12" ht="20.100000000000001" customHeight="1" x14ac:dyDescent="0.2">
      <c r="A80" s="161" t="s">
        <v>156</v>
      </c>
      <c r="B80" s="160">
        <f>+[8]Enero!B79+[8]Febrero!B79+[8]Marzo!B79+[8]Abril!B79+[8]Mayo!B80+[8]Junio!B79+[8]Julio!B79+[8]Agosto!B80+[8]Septiembre!B79+[8]Octubre!B80+[8]Noviembre!B80+[8]Diciembre!B80</f>
        <v>0</v>
      </c>
      <c r="C80" s="160">
        <f>+[8]Enero!C79+[8]Febrero!C79+[8]Marzo!C79+[8]Abril!C79+[8]Mayo!C80+[8]Junio!C79+[8]Julio!C79+[8]Agosto!C80+[8]Septiembre!C79+[8]Octubre!C80+[8]Noviembre!C80+[8]Diciembre!C80</f>
        <v>0</v>
      </c>
      <c r="D80" s="160">
        <f>+[8]Enero!D79+[8]Febrero!D79+[8]Marzo!D79+[8]Abril!D79+[8]Mayo!D80+[8]Junio!D79+[8]Julio!D79+[8]Agosto!D80+[8]Septiembre!D79+[8]Octubre!D80+[8]Noviembre!D80+[8]Diciembre!D80</f>
        <v>41400</v>
      </c>
      <c r="E80" s="160">
        <f>+[8]Enero!E79+[8]Febrero!E79+[8]Marzo!E79+[8]Abril!E79+[8]Mayo!E80+[8]Junio!E79+[8]Julio!E79+[8]Agosto!E80+[8]Septiembre!E79+[8]Octubre!E80+[8]Noviembre!E80+[8]Diciembre!E80</f>
        <v>0</v>
      </c>
      <c r="F80" s="160">
        <f>+[8]Enero!F79+[8]Febrero!F79+[8]Marzo!F79+[8]Abril!F79+[8]Mayo!F80+[8]Junio!F79+[8]Julio!F79+[8]Agosto!F80+[8]Septiembre!F79+[8]Octubre!F80+[8]Noviembre!F80+[8]Diciembre!F80</f>
        <v>0</v>
      </c>
      <c r="G80" s="160">
        <f>+[8]Enero!G79+[8]Febrero!G79+[8]Marzo!G79+[8]Abril!G79+[8]Mayo!G80+[8]Junio!G79+[8]Julio!G79+[8]Agosto!G80+[8]Septiembre!G79+[8]Octubre!G80+[8]Noviembre!G80+[8]Diciembre!G80</f>
        <v>0</v>
      </c>
      <c r="H80" s="160">
        <f>+[8]Enero!H79+[8]Febrero!H79+[8]Marzo!H79+[8]Abril!H79+[8]Mayo!H80+[8]Junio!H79+[8]Julio!H79+[8]Agosto!H80+[8]Septiembre!H79+[8]Octubre!H80+[8]Noviembre!H80+[8]Diciembre!H80</f>
        <v>79600</v>
      </c>
      <c r="I80" s="160">
        <f>+[8]Enero!I79+[8]Febrero!I79+[8]Marzo!I79+[8]Abril!I79+[8]Mayo!I80+[8]Junio!I79+[8]Julio!I79+[8]Agosto!I80+[8]Septiembre!I79+[8]Octubre!I80+[8]Noviembre!I80+[8]Diciembre!I80</f>
        <v>0</v>
      </c>
      <c r="J80" s="160">
        <f>SUM(B80:I80)</f>
        <v>121000</v>
      </c>
      <c r="L80" s="177"/>
    </row>
    <row r="81" spans="1:12" ht="20.100000000000001" customHeight="1" x14ac:dyDescent="0.2">
      <c r="A81" s="161" t="s">
        <v>157</v>
      </c>
      <c r="B81" s="160">
        <f>+[8]Enero!B80+[8]Febrero!B80+[8]Marzo!B80+[8]Abril!B80+[8]Mayo!B81+[8]Junio!B80+[8]Julio!B80+[8]Agosto!B81+[8]Septiembre!B80+[8]Octubre!B81+[8]Noviembre!B81+[8]Diciembre!B81</f>
        <v>28</v>
      </c>
      <c r="C81" s="160">
        <f>+[8]Enero!C80+[8]Febrero!C80+[8]Marzo!C80+[8]Abril!C80+[8]Mayo!C81+[8]Junio!C80+[8]Julio!C80+[8]Agosto!C81+[8]Septiembre!C80+[8]Octubre!C81+[8]Noviembre!C81+[8]Diciembre!C81</f>
        <v>63</v>
      </c>
      <c r="D81" s="160">
        <f>+[8]Enero!D80+[8]Febrero!D80+[8]Marzo!D80+[8]Abril!D80+[8]Mayo!D81+[8]Junio!D80+[8]Julio!D80+[8]Agosto!D81+[8]Septiembre!D80+[8]Octubre!D81+[8]Noviembre!D81+[8]Diciembre!D81</f>
        <v>0</v>
      </c>
      <c r="E81" s="160">
        <f>+[8]Enero!E80+[8]Febrero!E80+[8]Marzo!E80+[8]Abril!E80+[8]Mayo!E81+[8]Junio!E80+[8]Julio!E80+[8]Agosto!E81+[8]Septiembre!E80+[8]Octubre!E81+[8]Noviembre!E81+[8]Diciembre!E81</f>
        <v>5098</v>
      </c>
      <c r="F81" s="160">
        <f>+[8]Enero!F80+[8]Febrero!F80+[8]Marzo!F80+[8]Abril!F80+[8]Mayo!F81+[8]Junio!F80+[8]Julio!F80+[8]Agosto!F81+[8]Septiembre!F80+[8]Octubre!F81+[8]Noviembre!F81+[8]Diciembre!F81</f>
        <v>2595</v>
      </c>
      <c r="G81" s="160">
        <f>+[8]Enero!G80+[8]Febrero!G80+[8]Marzo!G80+[8]Abril!G80+[8]Mayo!G81+[8]Junio!G80+[8]Julio!G80+[8]Agosto!G81+[8]Septiembre!G80+[8]Octubre!G81+[8]Noviembre!G81+[8]Diciembre!G81</f>
        <v>12504</v>
      </c>
      <c r="H81" s="160">
        <f>+[8]Enero!H80+[8]Febrero!H80+[8]Marzo!H80+[8]Abril!H80+[8]Mayo!H81+[8]Junio!H80+[8]Julio!H80+[8]Agosto!H81+[8]Septiembre!H80+[8]Octubre!H81+[8]Noviembre!H81+[8]Diciembre!H81</f>
        <v>30</v>
      </c>
      <c r="I81" s="160">
        <f>+[8]Enero!I80+[8]Febrero!I80+[8]Marzo!I80+[8]Abril!I80+[8]Mayo!I81+[8]Junio!I80+[8]Julio!I80+[8]Agosto!I81+[8]Septiembre!I80+[8]Octubre!I81+[8]Noviembre!I81+[8]Diciembre!I81</f>
        <v>309</v>
      </c>
      <c r="J81" s="160">
        <f t="shared" si="2"/>
        <v>20627</v>
      </c>
      <c r="L81" s="177"/>
    </row>
    <row r="82" spans="1:12" ht="20.100000000000001" customHeight="1" x14ac:dyDescent="0.2">
      <c r="A82" s="161" t="s">
        <v>158</v>
      </c>
      <c r="B82" s="160">
        <f>+[8]Enero!B81+[8]Febrero!B81+[8]Marzo!B81+[8]Abril!B81+[8]Mayo!B82+[8]Junio!B81+[8]Julio!B81+[8]Agosto!B82+[8]Septiembre!B81+[8]Octubre!B82+[8]Noviembre!B82+[8]Diciembre!B82</f>
        <v>158333</v>
      </c>
      <c r="C82" s="160">
        <f>+[8]Enero!C81+[8]Febrero!C81+[8]Marzo!C81+[8]Abril!C81+[8]Mayo!C82+[8]Junio!C81+[8]Julio!C81+[8]Agosto!C82+[8]Septiembre!C81+[8]Octubre!C82+[8]Noviembre!C82+[8]Diciembre!C82</f>
        <v>5441</v>
      </c>
      <c r="D82" s="160">
        <f>+[8]Enero!D81+[8]Febrero!D81+[8]Marzo!D81+[8]Abril!D81+[8]Mayo!D82+[8]Junio!D81+[8]Julio!D81+[8]Agosto!D82+[8]Septiembre!D81+[8]Octubre!D82+[8]Noviembre!D82+[8]Diciembre!D82</f>
        <v>5521</v>
      </c>
      <c r="E82" s="160">
        <f>+[8]Enero!E81+[8]Febrero!E81+[8]Marzo!E81+[8]Abril!E81+[8]Mayo!E82+[8]Junio!E81+[8]Julio!E81+[8]Agosto!E82+[8]Septiembre!E81+[8]Octubre!E82+[8]Noviembre!E82+[8]Diciembre!E82</f>
        <v>25598</v>
      </c>
      <c r="F82" s="160">
        <f>+[8]Enero!F81+[8]Febrero!F81+[8]Marzo!F81+[8]Abril!F81+[8]Mayo!F82+[8]Junio!F81+[8]Julio!F81+[8]Agosto!F82+[8]Septiembre!F81+[8]Octubre!F82+[8]Noviembre!F82+[8]Diciembre!F82</f>
        <v>23234</v>
      </c>
      <c r="G82" s="160">
        <f>+[8]Enero!G81+[8]Febrero!G81+[8]Marzo!G81+[8]Abril!G81+[8]Mayo!G82+[8]Junio!G81+[8]Julio!G81+[8]Agosto!G82+[8]Septiembre!G81+[8]Octubre!G82+[8]Noviembre!G82+[8]Diciembre!G82</f>
        <v>45589</v>
      </c>
      <c r="H82" s="160">
        <f>+[8]Enero!H81+[8]Febrero!H81+[8]Marzo!H81+[8]Abril!H81+[8]Mayo!H82+[8]Junio!H81+[8]Julio!H81+[8]Agosto!H82+[8]Septiembre!H81+[8]Octubre!H82+[8]Noviembre!H82+[8]Diciembre!H82</f>
        <v>7233</v>
      </c>
      <c r="I82" s="160">
        <f>+[8]Enero!I81+[8]Febrero!I81+[8]Marzo!I81+[8]Abril!I81+[8]Mayo!I82+[8]Junio!I81+[8]Julio!I81+[8]Agosto!I82+[8]Septiembre!I81+[8]Octubre!I82+[8]Noviembre!I82+[8]Diciembre!I82</f>
        <v>7214</v>
      </c>
      <c r="J82" s="160">
        <f t="shared" si="2"/>
        <v>278163</v>
      </c>
      <c r="L82" s="177"/>
    </row>
    <row r="83" spans="1:12" ht="20.100000000000001" customHeight="1" x14ac:dyDescent="0.2">
      <c r="A83" s="161" t="s">
        <v>159</v>
      </c>
      <c r="B83" s="160">
        <f>+[8]Enero!B82+[8]Febrero!B82+[8]Marzo!B82+[8]Abril!B82+[8]Mayo!B83+[8]Junio!B82+[8]Julio!B82+[8]Agosto!B83+[8]Septiembre!B82+[8]Octubre!B83+[8]Noviembre!B83+[8]Diciembre!B83</f>
        <v>3509</v>
      </c>
      <c r="C83" s="160">
        <f>+[8]Enero!C82+[8]Febrero!C82+[8]Marzo!C82+[8]Abril!C82+[8]Mayo!C83+[8]Junio!C82+[8]Julio!C82+[8]Agosto!C83+[8]Septiembre!C82+[8]Octubre!C83+[8]Noviembre!C83+[8]Diciembre!C83</f>
        <v>15768</v>
      </c>
      <c r="D83" s="160">
        <f>+[8]Enero!D82+[8]Febrero!D82+[8]Marzo!D82+[8]Abril!D82+[8]Mayo!D83+[8]Junio!D82+[8]Julio!D82+[8]Agosto!D83+[8]Septiembre!D82+[8]Octubre!D83+[8]Noviembre!D83+[8]Diciembre!D83</f>
        <v>365</v>
      </c>
      <c r="E83" s="160">
        <f>+[8]Enero!E82+[8]Febrero!E82+[8]Marzo!E82+[8]Abril!E82+[8]Mayo!E83+[8]Junio!E82+[8]Julio!E82+[8]Agosto!E83+[8]Septiembre!E82+[8]Octubre!E83+[8]Noviembre!E83+[8]Diciembre!E83</f>
        <v>5983</v>
      </c>
      <c r="F83" s="160">
        <f>+[8]Enero!F82+[8]Febrero!F82+[8]Marzo!F82+[8]Abril!F82+[8]Mayo!F83+[8]Junio!F82+[8]Julio!F82+[8]Agosto!F83+[8]Septiembre!F82+[8]Octubre!F83+[8]Noviembre!F83+[8]Diciembre!F83</f>
        <v>29892</v>
      </c>
      <c r="G83" s="160">
        <f>+[8]Enero!G82+[8]Febrero!G82+[8]Marzo!G82+[8]Abril!G82+[8]Mayo!G83+[8]Junio!G82+[8]Julio!G82+[8]Agosto!G83+[8]Septiembre!G82+[8]Octubre!G83+[8]Noviembre!G83+[8]Diciembre!G83</f>
        <v>1548</v>
      </c>
      <c r="H83" s="160">
        <f>+[8]Enero!H82+[8]Febrero!H82+[8]Marzo!H82+[8]Abril!H82+[8]Mayo!H83+[8]Junio!H82+[8]Julio!H82+[8]Agosto!H83+[8]Septiembre!H82+[8]Octubre!H83+[8]Noviembre!H83+[8]Diciembre!H83</f>
        <v>235</v>
      </c>
      <c r="I83" s="160">
        <f>+[8]Enero!I82+[8]Febrero!I82+[8]Marzo!I82+[8]Abril!I82+[8]Mayo!I83+[8]Junio!I82+[8]Julio!I82+[8]Agosto!I83+[8]Septiembre!I82+[8]Octubre!I83+[8]Noviembre!I83+[8]Diciembre!I83</f>
        <v>20321</v>
      </c>
      <c r="J83" s="160">
        <f t="shared" si="2"/>
        <v>77621</v>
      </c>
      <c r="L83" s="177"/>
    </row>
    <row r="84" spans="1:12" ht="20.100000000000001" customHeight="1" x14ac:dyDescent="0.2">
      <c r="A84" s="161" t="s">
        <v>160</v>
      </c>
      <c r="B84" s="160">
        <f>+[8]Enero!B83+[8]Febrero!B83+[8]Marzo!B83+[8]Abril!B83+[8]Mayo!B84+[8]Junio!B83+[8]Julio!B83+[8]Agosto!B84+[8]Septiembre!B83+[8]Octubre!B84+[8]Noviembre!B84+[8]Diciembre!B84</f>
        <v>7238</v>
      </c>
      <c r="C84" s="160">
        <f>+[8]Enero!C83+[8]Febrero!C83+[8]Marzo!C83+[8]Abril!C83+[8]Mayo!C84+[8]Junio!C83+[8]Julio!C83+[8]Agosto!C84+[8]Septiembre!C83+[8]Octubre!C84+[8]Noviembre!C84+[8]Diciembre!C84</f>
        <v>8647</v>
      </c>
      <c r="D84" s="160">
        <f>+[8]Enero!D83+[8]Febrero!D83+[8]Marzo!D83+[8]Abril!D83+[8]Mayo!D84+[8]Junio!D83+[8]Julio!D83+[8]Agosto!D84+[8]Septiembre!D83+[8]Octubre!D84+[8]Noviembre!D84+[8]Diciembre!D84</f>
        <v>33903</v>
      </c>
      <c r="E84" s="160">
        <f>+[8]Enero!E83+[8]Febrero!E83+[8]Marzo!E83+[8]Abril!E83+[8]Mayo!E84+[8]Junio!E83+[8]Julio!E83+[8]Agosto!E84+[8]Septiembre!E83+[8]Octubre!E84+[8]Noviembre!E84+[8]Diciembre!E84</f>
        <v>11678</v>
      </c>
      <c r="F84" s="160">
        <f>+[8]Enero!F83+[8]Febrero!F83+[8]Marzo!F83+[8]Abril!F83+[8]Mayo!F84+[8]Junio!F83+[8]Julio!F83+[8]Agosto!F84+[8]Septiembre!F83+[8]Octubre!F84+[8]Noviembre!F84+[8]Diciembre!F84</f>
        <v>4765</v>
      </c>
      <c r="G84" s="160">
        <f>+[8]Enero!G83+[8]Febrero!G83+[8]Marzo!G83+[8]Abril!G83+[8]Mayo!G84+[8]Junio!G83+[8]Julio!G83+[8]Agosto!G84+[8]Septiembre!G83+[8]Octubre!G84+[8]Noviembre!G84+[8]Diciembre!G84</f>
        <v>12437</v>
      </c>
      <c r="H84" s="160">
        <f>+[8]Enero!H83+[8]Febrero!H83+[8]Marzo!H83+[8]Abril!H83+[8]Mayo!H84+[8]Junio!H83+[8]Julio!H83+[8]Agosto!H84+[8]Septiembre!H83+[8]Octubre!H84+[8]Noviembre!H84+[8]Diciembre!H84</f>
        <v>1985</v>
      </c>
      <c r="I84" s="160">
        <f>+[8]Enero!I83+[8]Febrero!I83+[8]Marzo!I83+[8]Abril!I83+[8]Mayo!I84+[8]Junio!I83+[8]Julio!I83+[8]Agosto!I84+[8]Septiembre!I83+[8]Octubre!I84+[8]Noviembre!I84+[8]Diciembre!I84</f>
        <v>2266</v>
      </c>
      <c r="J84" s="160">
        <f t="shared" si="2"/>
        <v>82919</v>
      </c>
      <c r="L84" s="177"/>
    </row>
    <row r="85" spans="1:12" ht="20.100000000000001" customHeight="1" x14ac:dyDescent="0.2">
      <c r="A85" s="161" t="s">
        <v>161</v>
      </c>
      <c r="B85" s="160">
        <f>+[8]Enero!B84+[8]Febrero!B84+[8]Marzo!B84+[8]Abril!B84+[8]Mayo!B85+[8]Junio!B84+[8]Julio!B84+[8]Agosto!B85+[8]Septiembre!B84+[8]Octubre!B85+[8]Noviembre!B85+[8]Diciembre!B85</f>
        <v>504</v>
      </c>
      <c r="C85" s="160">
        <f>+[8]Enero!C84+[8]Febrero!C84+[8]Marzo!C84+[8]Abril!C84+[8]Mayo!C85+[8]Junio!C84+[8]Julio!C84+[8]Agosto!C85+[8]Septiembre!C84+[8]Octubre!C85+[8]Noviembre!C85+[8]Diciembre!C85</f>
        <v>20</v>
      </c>
      <c r="D85" s="160">
        <f>+[8]Enero!D84+[8]Febrero!D84+[8]Marzo!D84+[8]Abril!D84+[8]Mayo!D85+[8]Junio!D84+[8]Julio!D84+[8]Agosto!D85+[8]Septiembre!D84+[8]Octubre!D85+[8]Noviembre!D85+[8]Diciembre!D85</f>
        <v>3075</v>
      </c>
      <c r="E85" s="160">
        <f>+[8]Enero!E84+[8]Febrero!E84+[8]Marzo!E84+[8]Abril!E84+[8]Mayo!E85+[8]Junio!E84+[8]Julio!E84+[8]Agosto!E85+[8]Septiembre!E84+[8]Octubre!E85+[8]Noviembre!E85+[8]Diciembre!E85</f>
        <v>0</v>
      </c>
      <c r="F85" s="160">
        <f>+[8]Enero!F84+[8]Febrero!F84+[8]Marzo!F84+[8]Abril!F84+[8]Mayo!F85+[8]Junio!F84+[8]Julio!F84+[8]Agosto!F85+[8]Septiembre!F84+[8]Octubre!F85+[8]Noviembre!F85+[8]Diciembre!F85</f>
        <v>20</v>
      </c>
      <c r="G85" s="160">
        <f>+[8]Enero!G84+[8]Febrero!G84+[8]Marzo!G84+[8]Abril!G84+[8]Mayo!G85+[8]Junio!G84+[8]Julio!G84+[8]Agosto!G85+[8]Septiembre!G84+[8]Octubre!G85+[8]Noviembre!G85+[8]Diciembre!G85</f>
        <v>3591</v>
      </c>
      <c r="H85" s="160">
        <f>+[8]Enero!H84+[8]Febrero!H84+[8]Marzo!H84+[8]Abril!H84+[8]Mayo!H85+[8]Junio!H84+[8]Julio!H84+[8]Agosto!H85+[8]Septiembre!H84+[8]Octubre!H85+[8]Noviembre!H85+[8]Diciembre!H85</f>
        <v>902</v>
      </c>
      <c r="I85" s="160">
        <f>+[8]Enero!I84+[8]Febrero!I84+[8]Marzo!I84+[8]Abril!I84+[8]Mayo!I85+[8]Junio!I84+[8]Julio!I84+[8]Agosto!I85+[8]Septiembre!I84+[8]Octubre!I85+[8]Noviembre!I85+[8]Diciembre!I85</f>
        <v>6935</v>
      </c>
      <c r="J85" s="160">
        <f t="shared" si="2"/>
        <v>15047</v>
      </c>
      <c r="L85" s="177"/>
    </row>
    <row r="86" spans="1:12" ht="20.100000000000001" customHeight="1" x14ac:dyDescent="0.2">
      <c r="A86" s="161" t="s">
        <v>162</v>
      </c>
      <c r="B86" s="160">
        <f>+[8]Enero!B85+[8]Febrero!B85+[8]Marzo!B85+[8]Abril!B85+[8]Mayo!B86+[8]Junio!B85+[8]Julio!B85+[8]Agosto!B86+[8]Septiembre!B85+[8]Octubre!B86+[8]Noviembre!B86+[8]Diciembre!B86</f>
        <v>9017</v>
      </c>
      <c r="C86" s="160">
        <f>+[8]Enero!C85+[8]Febrero!C85+[8]Marzo!C85+[8]Abril!C85+[8]Mayo!C86+[8]Junio!C85+[8]Julio!C85+[8]Agosto!C86+[8]Septiembre!C85+[8]Octubre!C86+[8]Noviembre!C86+[8]Diciembre!C86</f>
        <v>31395</v>
      </c>
      <c r="D86" s="160">
        <f>+[8]Enero!D85+[8]Febrero!D85+[8]Marzo!D85+[8]Abril!D85+[8]Mayo!D86+[8]Junio!D85+[8]Julio!D85+[8]Agosto!D86+[8]Septiembre!D85+[8]Octubre!D86+[8]Noviembre!D86+[8]Diciembre!D86</f>
        <v>3</v>
      </c>
      <c r="E86" s="160">
        <f>+[8]Enero!E85+[8]Febrero!E85+[8]Marzo!E85+[8]Abril!E85+[8]Mayo!E86+[8]Junio!E85+[8]Julio!E85+[8]Agosto!E86+[8]Septiembre!E85+[8]Octubre!E86+[8]Noviembre!E86+[8]Diciembre!E86</f>
        <v>18503</v>
      </c>
      <c r="F86" s="160">
        <f>+[8]Enero!F85+[8]Febrero!F85+[8]Marzo!F85+[8]Abril!F85+[8]Mayo!F86+[8]Junio!F85+[8]Julio!F85+[8]Agosto!F86+[8]Septiembre!F85+[8]Octubre!F86+[8]Noviembre!F86+[8]Diciembre!F86</f>
        <v>175992</v>
      </c>
      <c r="G86" s="160">
        <f>+[8]Enero!G85+[8]Febrero!G85+[8]Marzo!G85+[8]Abril!G85+[8]Mayo!G86+[8]Junio!G85+[8]Julio!G85+[8]Agosto!G86+[8]Septiembre!G85+[8]Octubre!G86+[8]Noviembre!G86+[8]Diciembre!G86</f>
        <v>15552</v>
      </c>
      <c r="H86" s="160">
        <f>+[8]Enero!H85+[8]Febrero!H85+[8]Marzo!H85+[8]Abril!H85+[8]Mayo!H86+[8]Junio!H85+[8]Julio!H85+[8]Agosto!H86+[8]Septiembre!H85+[8]Octubre!H86+[8]Noviembre!H86+[8]Diciembre!H86</f>
        <v>171</v>
      </c>
      <c r="I86" s="160">
        <f>+[8]Enero!I85+[8]Febrero!I85+[8]Marzo!I85+[8]Abril!I85+[8]Mayo!I86+[8]Junio!I85+[8]Julio!I85+[8]Agosto!I86+[8]Septiembre!I85+[8]Octubre!I86+[8]Noviembre!I86+[8]Diciembre!I86</f>
        <v>73085</v>
      </c>
      <c r="J86" s="160">
        <f t="shared" si="2"/>
        <v>323718</v>
      </c>
      <c r="L86" s="177"/>
    </row>
    <row r="87" spans="1:12" ht="20.100000000000001" customHeight="1" x14ac:dyDescent="0.2">
      <c r="A87" s="161" t="s">
        <v>163</v>
      </c>
      <c r="B87" s="160">
        <f>+[8]Enero!B86+[8]Febrero!B86+[8]Marzo!B86+[8]Abril!B86+[8]Mayo!B87+[8]Junio!B86+[8]Julio!B86+[8]Agosto!B87+[8]Septiembre!B86+[8]Octubre!B87+[8]Noviembre!B87+[8]Diciembre!B87</f>
        <v>2099</v>
      </c>
      <c r="C87" s="160">
        <f>+[8]Enero!C86+[8]Febrero!C86+[8]Marzo!C86+[8]Abril!C86+[8]Mayo!C87+[8]Junio!C86+[8]Julio!C86+[8]Agosto!C87+[8]Septiembre!C86+[8]Octubre!C87+[8]Noviembre!C87+[8]Diciembre!C87</f>
        <v>150149</v>
      </c>
      <c r="D87" s="160">
        <f>+[8]Enero!D86+[8]Febrero!D86+[8]Marzo!D86+[8]Abril!D86+[8]Mayo!D87+[8]Junio!D86+[8]Julio!D86+[8]Agosto!D87+[8]Septiembre!D86+[8]Octubre!D87+[8]Noviembre!D87+[8]Diciembre!D87</f>
        <v>2</v>
      </c>
      <c r="E87" s="160">
        <f>+[8]Enero!E86+[8]Febrero!E86+[8]Marzo!E86+[8]Abril!E86+[8]Mayo!E87+[8]Junio!E86+[8]Julio!E86+[8]Agosto!E87+[8]Septiembre!E86+[8]Octubre!E87+[8]Noviembre!E87+[8]Diciembre!E87</f>
        <v>934</v>
      </c>
      <c r="F87" s="160">
        <f>+[8]Enero!F86+[8]Febrero!F86+[8]Marzo!F86+[8]Abril!F86+[8]Mayo!F87+[8]Junio!F86+[8]Julio!F86+[8]Agosto!F87+[8]Septiembre!F86+[8]Octubre!F87+[8]Noviembre!F87+[8]Diciembre!F87</f>
        <v>7150</v>
      </c>
      <c r="G87" s="160">
        <f>+[8]Enero!G86+[8]Febrero!G86+[8]Marzo!G86+[8]Abril!G86+[8]Mayo!G87+[8]Junio!G86+[8]Julio!G86+[8]Agosto!G87+[8]Septiembre!G86+[8]Octubre!G87+[8]Noviembre!G87+[8]Diciembre!G87</f>
        <v>0</v>
      </c>
      <c r="H87" s="160">
        <f>+[8]Enero!H86+[8]Febrero!H86+[8]Marzo!H86+[8]Abril!H86+[8]Mayo!H87+[8]Junio!H86+[8]Julio!H86+[8]Agosto!H87+[8]Septiembre!H86+[8]Octubre!H87+[8]Noviembre!H87+[8]Diciembre!H87</f>
        <v>0</v>
      </c>
      <c r="I87" s="160">
        <f>+[8]Enero!I86+[8]Febrero!I86+[8]Marzo!I86+[8]Abril!I86+[8]Mayo!I87+[8]Junio!I86+[8]Julio!I86+[8]Agosto!I87+[8]Septiembre!I86+[8]Octubre!I87+[8]Noviembre!I87+[8]Diciembre!I87</f>
        <v>529</v>
      </c>
      <c r="J87" s="160">
        <f t="shared" si="2"/>
        <v>160863</v>
      </c>
      <c r="L87" s="177"/>
    </row>
    <row r="88" spans="1:12" ht="20.100000000000001" customHeight="1" x14ac:dyDescent="0.2">
      <c r="A88" s="161" t="s">
        <v>164</v>
      </c>
      <c r="B88" s="160">
        <f>+[8]Enero!B87+[8]Febrero!B87+[8]Marzo!B87+[8]Abril!B87+[8]Mayo!B88+[8]Junio!B87+[8]Julio!B87+[8]Agosto!B88+[8]Septiembre!B87+[8]Octubre!B88+[8]Noviembre!B88+[8]Diciembre!B88</f>
        <v>1719</v>
      </c>
      <c r="C88" s="160">
        <f>+[8]Enero!C87+[8]Febrero!C87+[8]Marzo!C87+[8]Abril!C87+[8]Mayo!C88+[8]Junio!C87+[8]Julio!C87+[8]Agosto!C88+[8]Septiembre!C87+[8]Octubre!C88+[8]Noviembre!C88+[8]Diciembre!C88</f>
        <v>151</v>
      </c>
      <c r="D88" s="160">
        <f>+[8]Enero!D87+[8]Febrero!D87+[8]Marzo!D87+[8]Abril!D87+[8]Mayo!D88+[8]Junio!D87+[8]Julio!D87+[8]Agosto!D88+[8]Septiembre!D87+[8]Octubre!D88+[8]Noviembre!D88+[8]Diciembre!D88</f>
        <v>0</v>
      </c>
      <c r="E88" s="160">
        <f>+[8]Enero!E87+[8]Febrero!E87+[8]Marzo!E87+[8]Abril!E87+[8]Mayo!E88+[8]Junio!E87+[8]Julio!E87+[8]Agosto!E88+[8]Septiembre!E87+[8]Octubre!E88+[8]Noviembre!E88+[8]Diciembre!E88</f>
        <v>153</v>
      </c>
      <c r="F88" s="160">
        <f>+[8]Enero!F87+[8]Febrero!F87+[8]Marzo!F87+[8]Abril!F87+[8]Mayo!F88+[8]Junio!F87+[8]Julio!F87+[8]Agosto!F88+[8]Septiembre!F87+[8]Octubre!F88+[8]Noviembre!F88+[8]Diciembre!F88</f>
        <v>4998</v>
      </c>
      <c r="G88" s="160">
        <f>+[8]Enero!G87+[8]Febrero!G87+[8]Marzo!G87+[8]Abril!G87+[8]Mayo!G88+[8]Junio!G87+[8]Julio!G87+[8]Agosto!G88+[8]Septiembre!G87+[8]Octubre!G88+[8]Noviembre!G88+[8]Diciembre!G88</f>
        <v>15680</v>
      </c>
      <c r="H88" s="160">
        <f>+[8]Enero!H87+[8]Febrero!H87+[8]Marzo!H87+[8]Abril!H87+[8]Mayo!H88+[8]Junio!H87+[8]Julio!H87+[8]Agosto!H88+[8]Septiembre!H87+[8]Octubre!H88+[8]Noviembre!H88+[8]Diciembre!H88</f>
        <v>33</v>
      </c>
      <c r="I88" s="160">
        <f>+[8]Enero!I87+[8]Febrero!I87+[8]Marzo!I87+[8]Abril!I87+[8]Mayo!I88+[8]Junio!I87+[8]Julio!I87+[8]Agosto!I88+[8]Septiembre!I87+[8]Octubre!I88+[8]Noviembre!I88+[8]Diciembre!I88</f>
        <v>2221</v>
      </c>
      <c r="J88" s="160">
        <f t="shared" si="2"/>
        <v>24955</v>
      </c>
      <c r="L88" s="177"/>
    </row>
    <row r="89" spans="1:12" ht="20.100000000000001" customHeight="1" x14ac:dyDescent="0.2">
      <c r="A89" s="161" t="s">
        <v>165</v>
      </c>
      <c r="B89" s="160">
        <f>+[8]Enero!B88+[8]Febrero!B88+[8]Marzo!B88+[8]Abril!B88+[8]Mayo!B89+[8]Junio!B88+[8]Julio!B88+[8]Agosto!B89+[8]Septiembre!B88+[8]Octubre!B89+[8]Noviembre!B89+[8]Diciembre!B89</f>
        <v>330320</v>
      </c>
      <c r="C89" s="160">
        <f>+[8]Enero!C88+[8]Febrero!C88+[8]Marzo!C88+[8]Abril!C88+[8]Mayo!C89+[8]Junio!C88+[8]Julio!C88+[8]Agosto!C89+[8]Septiembre!C88+[8]Octubre!C89+[8]Noviembre!C89+[8]Diciembre!C89</f>
        <v>192346</v>
      </c>
      <c r="D89" s="160">
        <f>+[8]Enero!D88+[8]Febrero!D88+[8]Marzo!D88+[8]Abril!D88+[8]Mayo!D89+[8]Junio!D88+[8]Julio!D88+[8]Agosto!D89+[8]Septiembre!D88+[8]Octubre!D89+[8]Noviembre!D89+[8]Diciembre!D89</f>
        <v>1718710</v>
      </c>
      <c r="E89" s="160">
        <f>+[8]Enero!E88+[8]Febrero!E88+[8]Marzo!E88+[8]Abril!E88+[8]Mayo!E89+[8]Junio!E88+[8]Julio!E88+[8]Agosto!E89+[8]Septiembre!E88+[8]Octubre!E89+[8]Noviembre!E89+[8]Diciembre!E89</f>
        <v>43891</v>
      </c>
      <c r="F89" s="160">
        <f>+[8]Enero!F88+[8]Febrero!F88+[8]Marzo!F88+[8]Abril!F88+[8]Mayo!F89+[8]Junio!F88+[8]Julio!F88+[8]Agosto!F89+[8]Septiembre!F88+[8]Octubre!F89+[8]Noviembre!F89+[8]Diciembre!F89</f>
        <v>226956</v>
      </c>
      <c r="G89" s="160">
        <f>+[8]Enero!G88+[8]Febrero!G88+[8]Marzo!G88+[8]Abril!G88+[8]Mayo!G89+[8]Junio!G88+[8]Julio!G88+[8]Agosto!G89+[8]Septiembre!G88+[8]Octubre!G89+[8]Noviembre!G89+[8]Diciembre!G89</f>
        <v>729292</v>
      </c>
      <c r="H89" s="160">
        <f>+[8]Enero!H88+[8]Febrero!H88+[8]Marzo!H88+[8]Abril!H88+[8]Mayo!H89+[8]Junio!H88+[8]Julio!H88+[8]Agosto!H89+[8]Septiembre!H88+[8]Octubre!H89+[8]Noviembre!H89+[8]Diciembre!H89</f>
        <v>262109</v>
      </c>
      <c r="I89" s="160">
        <f>+[8]Enero!I88+[8]Febrero!I88+[8]Marzo!I88+[8]Abril!I88+[8]Mayo!I89+[8]Junio!I88+[8]Julio!I88+[8]Agosto!I89+[8]Septiembre!I88+[8]Octubre!I89+[8]Noviembre!I89+[8]Diciembre!I89</f>
        <v>8886</v>
      </c>
      <c r="J89" s="160">
        <f t="shared" si="2"/>
        <v>3512510</v>
      </c>
      <c r="L89" s="177"/>
    </row>
    <row r="90" spans="1:12" ht="20.100000000000001" customHeight="1" thickBot="1" x14ac:dyDescent="0.25">
      <c r="A90" s="161" t="s">
        <v>166</v>
      </c>
      <c r="B90" s="160">
        <f>+[8]Enero!B89+[8]Febrero!B89+[8]Marzo!B89+[8]Abril!B89+[8]Mayo!B90+[8]Junio!B89+[8]Julio!B89+[8]Agosto!B90+[8]Septiembre!B89+[8]Octubre!B90+[8]Noviembre!B90+[8]Diciembre!B90</f>
        <v>1788617</v>
      </c>
      <c r="C90" s="160">
        <f>+[8]Enero!C89+[8]Febrero!C89+[8]Marzo!C89+[8]Abril!C89+[8]Mayo!C90+[8]Junio!C89+[8]Julio!C89+[8]Agosto!C90+[8]Septiembre!C89+[8]Octubre!C90+[8]Noviembre!C90+[8]Diciembre!C90</f>
        <v>1659352</v>
      </c>
      <c r="D90" s="160">
        <f>+[8]Enero!D89+[8]Febrero!D89+[8]Marzo!D89+[8]Abril!D89+[8]Mayo!D90+[8]Junio!D89+[8]Julio!D89+[8]Agosto!D90+[8]Septiembre!D89+[8]Octubre!D90+[8]Noviembre!D90+[8]Diciembre!D90</f>
        <v>117517</v>
      </c>
      <c r="E90" s="160">
        <f>+[8]Enero!E89+[8]Febrero!E89+[8]Marzo!E89+[8]Abril!E89+[8]Mayo!E90+[8]Junio!E89+[8]Julio!E89+[8]Agosto!E90+[8]Septiembre!E89+[8]Octubre!E90+[8]Noviembre!E90+[8]Diciembre!E90</f>
        <v>2414644</v>
      </c>
      <c r="F90" s="160">
        <f>+[8]Enero!F89+[8]Febrero!F89+[8]Marzo!F89+[8]Abril!F89+[8]Mayo!F90+[8]Junio!F89+[8]Julio!F89+[8]Agosto!F90+[8]Septiembre!F89+[8]Octubre!F90+[8]Noviembre!F90+[8]Diciembre!F90</f>
        <v>348770</v>
      </c>
      <c r="G90" s="160">
        <f>+[8]Enero!G89+[8]Febrero!G89+[8]Marzo!G89+[8]Abril!G89+[8]Mayo!G90+[8]Junio!G89+[8]Julio!G89+[8]Agosto!G90+[8]Septiembre!G89+[8]Octubre!G90+[8]Noviembre!G90+[8]Diciembre!G90</f>
        <v>445413</v>
      </c>
      <c r="H90" s="160">
        <f>+[8]Enero!H89+[8]Febrero!H89+[8]Marzo!H89+[8]Abril!H89+[8]Mayo!H90+[8]Junio!H89+[8]Julio!H89+[8]Agosto!H90+[8]Septiembre!H89+[8]Octubre!H90+[8]Noviembre!H90+[8]Diciembre!H90</f>
        <v>266226</v>
      </c>
      <c r="I90" s="160">
        <f>+[8]Enero!I89+[8]Febrero!I89+[8]Marzo!I89+[8]Abril!I89+[8]Mayo!I90+[8]Junio!I89+[8]Julio!I89+[8]Agosto!I90+[8]Septiembre!I89+[8]Octubre!I90+[8]Noviembre!I90+[8]Diciembre!I90</f>
        <v>31032</v>
      </c>
      <c r="J90" s="160">
        <f t="shared" si="2"/>
        <v>7071571</v>
      </c>
      <c r="L90" s="177"/>
    </row>
    <row r="91" spans="1:12" ht="15.75" customHeight="1" thickBot="1" x14ac:dyDescent="0.25">
      <c r="A91" s="166" t="s">
        <v>10</v>
      </c>
      <c r="B91" s="167">
        <f t="shared" ref="B91:J91" si="3">SUM(B57:B90)</f>
        <v>2567167</v>
      </c>
      <c r="C91" s="167">
        <f t="shared" si="3"/>
        <v>4221884</v>
      </c>
      <c r="D91" s="167">
        <f t="shared" si="3"/>
        <v>2810316</v>
      </c>
      <c r="E91" s="167">
        <f t="shared" si="3"/>
        <v>3257607</v>
      </c>
      <c r="F91" s="167">
        <f t="shared" si="3"/>
        <v>1233500</v>
      </c>
      <c r="G91" s="167">
        <f t="shared" si="3"/>
        <v>1803120</v>
      </c>
      <c r="H91" s="167">
        <f t="shared" si="3"/>
        <v>1466903</v>
      </c>
      <c r="I91" s="167">
        <f t="shared" si="3"/>
        <v>693779</v>
      </c>
      <c r="J91" s="167">
        <f t="shared" si="3"/>
        <v>18054276</v>
      </c>
    </row>
    <row r="92" spans="1:12" x14ac:dyDescent="0.2">
      <c r="A92" s="185" t="s">
        <v>167</v>
      </c>
      <c r="B92" s="186"/>
      <c r="C92" s="186"/>
      <c r="D92" s="186"/>
      <c r="E92" s="186"/>
      <c r="F92" s="156"/>
      <c r="G92" s="156"/>
      <c r="H92" s="156"/>
      <c r="I92" s="156"/>
      <c r="J92" s="156"/>
    </row>
    <row r="93" spans="1:12" x14ac:dyDescent="0.2">
      <c r="A93" s="187"/>
      <c r="B93" s="186"/>
      <c r="C93" s="186"/>
      <c r="D93" s="186"/>
      <c r="E93" s="186"/>
      <c r="F93" s="156"/>
      <c r="G93" s="156"/>
      <c r="H93" s="156"/>
      <c r="I93" s="156"/>
      <c r="J93" s="156"/>
    </row>
    <row r="94" spans="1:12" x14ac:dyDescent="0.2">
      <c r="A94" s="85"/>
      <c r="B94" s="156"/>
      <c r="C94" s="156"/>
      <c r="D94" s="156"/>
      <c r="E94" s="156"/>
      <c r="F94" s="156"/>
      <c r="G94" s="156"/>
      <c r="H94" s="156"/>
      <c r="I94" s="156"/>
      <c r="J94" s="156"/>
    </row>
    <row r="95" spans="1:12" x14ac:dyDescent="0.2">
      <c r="A95" s="156"/>
      <c r="B95" s="156"/>
      <c r="C95" s="156"/>
      <c r="D95" s="156"/>
      <c r="E95" s="156"/>
      <c r="F95" s="156"/>
      <c r="G95" s="156"/>
      <c r="H95" s="156"/>
      <c r="I95" s="156"/>
      <c r="J95" s="156"/>
    </row>
    <row r="96" spans="1:12" x14ac:dyDescent="0.2">
      <c r="A96" s="156"/>
      <c r="B96" s="156"/>
      <c r="C96" s="156"/>
      <c r="D96" s="156"/>
      <c r="E96" s="156"/>
      <c r="F96" s="156"/>
      <c r="G96" s="156"/>
      <c r="H96" s="156"/>
      <c r="I96" s="156"/>
      <c r="J96" s="156"/>
    </row>
    <row r="97" spans="1:10" ht="15.75" x14ac:dyDescent="0.25">
      <c r="A97" s="124"/>
      <c r="B97" s="124"/>
      <c r="C97" s="124"/>
      <c r="D97" s="124"/>
      <c r="E97" s="124"/>
      <c r="F97" s="124"/>
      <c r="G97" s="124"/>
      <c r="H97" s="124"/>
      <c r="I97" s="124"/>
      <c r="J97" s="124"/>
    </row>
    <row r="98" spans="1:10" ht="15.75" x14ac:dyDescent="0.25">
      <c r="A98" s="240" t="s">
        <v>250</v>
      </c>
      <c r="B98" s="240"/>
      <c r="C98" s="240"/>
      <c r="D98" s="240"/>
      <c r="E98" s="240"/>
      <c r="F98" s="240"/>
      <c r="G98" s="240"/>
      <c r="H98" s="240"/>
      <c r="I98" s="240"/>
      <c r="J98" s="240"/>
    </row>
    <row r="99" spans="1:10" ht="15.75" x14ac:dyDescent="0.25">
      <c r="A99" s="240" t="s">
        <v>170</v>
      </c>
      <c r="B99" s="240"/>
      <c r="C99" s="240"/>
      <c r="D99" s="240"/>
      <c r="E99" s="240"/>
      <c r="F99" s="240"/>
      <c r="G99" s="240"/>
      <c r="H99" s="240"/>
      <c r="I99" s="240"/>
      <c r="J99" s="240"/>
    </row>
    <row r="100" spans="1:10" ht="15.75" x14ac:dyDescent="0.25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</row>
    <row r="101" spans="1:10" ht="13.5" thickBot="1" x14ac:dyDescent="0.25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</row>
    <row r="102" spans="1:10" ht="14.25" customHeight="1" thickBot="1" x14ac:dyDescent="0.25">
      <c r="A102" s="119" t="s">
        <v>1</v>
      </c>
      <c r="B102" s="120" t="s">
        <v>2</v>
      </c>
      <c r="C102" s="121" t="s">
        <v>3</v>
      </c>
      <c r="D102" s="120" t="s">
        <v>4</v>
      </c>
      <c r="E102" s="121" t="s">
        <v>5</v>
      </c>
      <c r="F102" s="120" t="s">
        <v>6</v>
      </c>
      <c r="G102" s="121" t="s">
        <v>7</v>
      </c>
      <c r="H102" s="120" t="s">
        <v>8</v>
      </c>
      <c r="I102" s="121" t="s">
        <v>9</v>
      </c>
      <c r="J102" s="120" t="s">
        <v>10</v>
      </c>
    </row>
    <row r="103" spans="1:10" ht="20.100000000000001" customHeight="1" x14ac:dyDescent="0.2">
      <c r="A103" s="174" t="s">
        <v>133</v>
      </c>
      <c r="B103" s="175">
        <f>+[8]Enero!B105+[8]Febrero!B105+[8]Marzo!B107+[8]Abril!B106+[8]Mayo!B107+[8]Junio!B105+[8]Julio!B105+[8]Agosto!B107+[8]Septiembre!B105+[8]Octubre!B107+[8]Noviembre!B107+[8]Diciembre!B107</f>
        <v>147979</v>
      </c>
      <c r="C103" s="175">
        <f>+[8]Enero!C105+[8]Febrero!C105+[8]Marzo!C107+[8]Abril!C106+[8]Mayo!C107+[8]Junio!C105+[8]Julio!C105+[8]Agosto!C107+[8]Septiembre!C105+[8]Octubre!C107+[8]Noviembre!C107+[8]Diciembre!C107</f>
        <v>4589525</v>
      </c>
      <c r="D103" s="175">
        <f>+[8]Enero!D105+[8]Febrero!D105+[8]Marzo!D107+[8]Abril!D106+[8]Mayo!D107+[8]Junio!D105+[8]Julio!D105+[8]Agosto!D107+[8]Septiembre!D105+[8]Octubre!D107+[8]Noviembre!D107+[8]Diciembre!D107</f>
        <v>3427219</v>
      </c>
      <c r="E103" s="175">
        <f>+[8]Enero!E105+[8]Febrero!E105+[8]Marzo!E107+[8]Abril!E106+[8]Mayo!E107+[8]Junio!E105+[8]Julio!E105+[8]Agosto!E107+[8]Septiembre!E105+[8]Octubre!E107+[8]Noviembre!E107+[8]Diciembre!E107</f>
        <v>2096372</v>
      </c>
      <c r="F103" s="175">
        <f>+[8]Enero!F105+[8]Febrero!F105+[8]Marzo!F107+[8]Abril!F106+[8]Mayo!F107+[8]Junio!F105+[8]Julio!F105+[8]Agosto!F107+[8]Septiembre!F105+[8]Octubre!F107+[8]Noviembre!F107+[8]Diciembre!F107</f>
        <v>148541</v>
      </c>
      <c r="G103" s="175">
        <f>+[8]Enero!G105+[8]Febrero!G105+[8]Marzo!G107+[8]Abril!G106+[8]Mayo!G107+[8]Junio!G105+[8]Julio!G105+[8]Agosto!G107+[8]Septiembre!G105+[8]Octubre!G107+[8]Noviembre!G107+[8]Diciembre!G107</f>
        <v>0</v>
      </c>
      <c r="H103" s="175">
        <f>+[8]Enero!H105+[8]Febrero!H105+[8]Marzo!H107+[8]Abril!H106+[8]Mayo!H107+[8]Junio!H105+[8]Julio!H105+[8]Agosto!H107+[8]Septiembre!H105+[8]Octubre!H107+[8]Noviembre!H107+[8]Diciembre!H107</f>
        <v>595942</v>
      </c>
      <c r="I103" s="175">
        <f>+[8]Enero!I105+[8]Febrero!I105+[8]Marzo!I107+[8]Abril!I106+[8]Mayo!I107+[8]Junio!I105+[8]Julio!I105+[8]Agosto!I107+[8]Septiembre!I105+[8]Octubre!I107+[8]Noviembre!I107+[8]Diciembre!I107</f>
        <v>150412</v>
      </c>
      <c r="J103" s="175">
        <f>SUM(B103:I103)</f>
        <v>11155990</v>
      </c>
    </row>
    <row r="104" spans="1:10" ht="20.100000000000001" customHeight="1" x14ac:dyDescent="0.2">
      <c r="A104" s="161" t="s">
        <v>134</v>
      </c>
      <c r="B104" s="160">
        <f>+[8]Enero!B106+[8]Febrero!B106+[8]Marzo!B108+[8]Abril!B107+[8]Mayo!B108+[8]Junio!B106+[8]Julio!B106+[8]Agosto!B108+[8]Septiembre!B106+[8]Octubre!B108+[8]Noviembre!B108+[8]Diciembre!B108</f>
        <v>43026</v>
      </c>
      <c r="C104" s="160">
        <f>+[8]Enero!C106+[8]Febrero!C106+[8]Marzo!C108+[8]Abril!C107+[8]Mayo!C108+[8]Junio!C106+[8]Julio!C106+[8]Agosto!C108+[8]Septiembre!C106+[8]Octubre!C108+[8]Noviembre!C108+[8]Diciembre!C108</f>
        <v>38751</v>
      </c>
      <c r="D104" s="160">
        <f>+[8]Enero!D106+[8]Febrero!D106+[8]Marzo!D108+[8]Abril!D107+[8]Mayo!D108+[8]Junio!D106+[8]Julio!D106+[8]Agosto!D108+[8]Septiembre!D106+[8]Octubre!D108+[8]Noviembre!D108+[8]Diciembre!D108</f>
        <v>26303</v>
      </c>
      <c r="E104" s="160">
        <f>+[8]Enero!E106+[8]Febrero!E106+[8]Marzo!E108+[8]Abril!E107+[8]Mayo!E108+[8]Junio!E106+[8]Julio!E106+[8]Agosto!E108+[8]Septiembre!E106+[8]Octubre!E108+[8]Noviembre!E108+[8]Diciembre!E108</f>
        <v>28865</v>
      </c>
      <c r="F104" s="160">
        <f>+[8]Enero!F106+[8]Febrero!F106+[8]Marzo!F108+[8]Abril!F107+[8]Mayo!F108+[8]Junio!F106+[8]Julio!F106+[8]Agosto!F108+[8]Septiembre!F106+[8]Octubre!F108+[8]Noviembre!F108+[8]Diciembre!F108</f>
        <v>96657</v>
      </c>
      <c r="G104" s="160">
        <f>+[8]Enero!G106+[8]Febrero!G106+[8]Marzo!G108+[8]Abril!G107+[8]Mayo!G108+[8]Junio!G106+[8]Julio!G106+[8]Agosto!G108+[8]Septiembre!G106+[8]Octubre!G108+[8]Noviembre!G108+[8]Diciembre!G108</f>
        <v>73783</v>
      </c>
      <c r="H104" s="160">
        <f>+[8]Enero!H106+[8]Febrero!H106+[8]Marzo!H108+[8]Abril!H107+[8]Mayo!H108+[8]Junio!H106+[8]Julio!H106+[8]Agosto!H108+[8]Septiembre!H106+[8]Octubre!H108+[8]Noviembre!H108+[8]Diciembre!H108</f>
        <v>270560</v>
      </c>
      <c r="I104" s="160">
        <f>+[8]Enero!I106+[8]Febrero!I106+[8]Marzo!I108+[8]Abril!I107+[8]Mayo!I108+[8]Junio!I106+[8]Julio!I106+[8]Agosto!I108+[8]Septiembre!I106+[8]Octubre!I108+[8]Noviembre!I108+[8]Diciembre!I108</f>
        <v>29125</v>
      </c>
      <c r="J104" s="160">
        <f t="shared" ref="J104:J136" si="4">SUM(B104:I104)</f>
        <v>607070</v>
      </c>
    </row>
    <row r="105" spans="1:10" ht="20.100000000000001" customHeight="1" x14ac:dyDescent="0.2">
      <c r="A105" s="161" t="s">
        <v>135</v>
      </c>
      <c r="B105" s="160">
        <f>+[8]Enero!B107+[8]Febrero!B107+[8]Marzo!B109+[8]Abril!B108+[8]Mayo!B109+[8]Junio!B107+[8]Julio!B107+[8]Agosto!B109+[8]Septiembre!B107+[8]Octubre!B109+[8]Noviembre!B109+[8]Diciembre!B109</f>
        <v>0</v>
      </c>
      <c r="C105" s="160">
        <f>+[8]Enero!C107+[8]Febrero!C107+[8]Marzo!C109+[8]Abril!C108+[8]Mayo!C109+[8]Junio!C107+[8]Julio!C107+[8]Agosto!C109+[8]Septiembre!C107+[8]Octubre!C109+[8]Noviembre!C109+[8]Diciembre!C109</f>
        <v>1760</v>
      </c>
      <c r="D105" s="160">
        <f>+[8]Enero!D107+[8]Febrero!D107+[8]Marzo!D109+[8]Abril!D108+[8]Mayo!D109+[8]Junio!D107+[8]Julio!D107+[8]Agosto!D109+[8]Septiembre!D107+[8]Octubre!D109+[8]Noviembre!D109+[8]Diciembre!D109</f>
        <v>125</v>
      </c>
      <c r="E105" s="160">
        <f>+[8]Enero!E107+[8]Febrero!E107+[8]Marzo!E109+[8]Abril!E108+[8]Mayo!E109+[8]Junio!E107+[8]Julio!E107+[8]Agosto!E109+[8]Septiembre!E107+[8]Octubre!E109+[8]Noviembre!E109+[8]Diciembre!E109</f>
        <v>0</v>
      </c>
      <c r="F105" s="160">
        <f>+[8]Enero!F107+[8]Febrero!F107+[8]Marzo!F109+[8]Abril!F108+[8]Mayo!F109+[8]Junio!F107+[8]Julio!F107+[8]Agosto!F109+[8]Septiembre!F107+[8]Octubre!F109+[8]Noviembre!F109+[8]Diciembre!F109</f>
        <v>14</v>
      </c>
      <c r="G105" s="160">
        <f>+[8]Enero!G107+[8]Febrero!G107+[8]Marzo!G109+[8]Abril!G108+[8]Mayo!G109+[8]Junio!G107+[8]Julio!G107+[8]Agosto!G109+[8]Septiembre!G107+[8]Octubre!G109+[8]Noviembre!G109+[8]Diciembre!G109</f>
        <v>10801</v>
      </c>
      <c r="H105" s="160">
        <f>+[8]Enero!H107+[8]Febrero!H107+[8]Marzo!H109+[8]Abril!H108+[8]Mayo!H109+[8]Junio!H107+[8]Julio!H107+[8]Agosto!H109+[8]Septiembre!H107+[8]Octubre!H109+[8]Noviembre!H109+[8]Diciembre!H109</f>
        <v>0</v>
      </c>
      <c r="I105" s="160">
        <f>+[8]Enero!I107+[8]Febrero!I107+[8]Marzo!I109+[8]Abril!I108+[8]Mayo!I109+[8]Junio!I107+[8]Julio!I107+[8]Agosto!I109+[8]Septiembre!I107+[8]Octubre!I109+[8]Noviembre!I109+[8]Diciembre!I109</f>
        <v>0</v>
      </c>
      <c r="J105" s="160">
        <f t="shared" si="4"/>
        <v>12700</v>
      </c>
    </row>
    <row r="106" spans="1:10" ht="20.100000000000001" customHeight="1" x14ac:dyDescent="0.2">
      <c r="A106" s="161" t="s">
        <v>171</v>
      </c>
      <c r="B106" s="160">
        <f>+[8]Enero!B108+[8]Febrero!B108+[8]Marzo!B110+[8]Abril!B109+[8]Mayo!B110+[8]Junio!B108+[8]Julio!B108+[8]Agosto!B110+[8]Septiembre!B108+[8]Octubre!B110+[8]Noviembre!B110+[8]Diciembre!B110</f>
        <v>7543</v>
      </c>
      <c r="C106" s="160">
        <f>+[8]Enero!C108+[8]Febrero!C108+[8]Marzo!C110+[8]Abril!C109+[8]Mayo!C110+[8]Junio!C108+[8]Julio!C108+[8]Agosto!C110+[8]Septiembre!C108+[8]Octubre!C110+[8]Noviembre!C110+[8]Diciembre!C110</f>
        <v>64524</v>
      </c>
      <c r="D106" s="160">
        <f>+[8]Enero!D108+[8]Febrero!D108+[8]Marzo!D110+[8]Abril!D109+[8]Mayo!D110+[8]Junio!D108+[8]Julio!D108+[8]Agosto!D110+[8]Septiembre!D108+[8]Octubre!D110+[8]Noviembre!D110+[8]Diciembre!D110</f>
        <v>1633</v>
      </c>
      <c r="E106" s="160">
        <f>+[8]Enero!E108+[8]Febrero!E108+[8]Marzo!E110+[8]Abril!E109+[8]Mayo!E110+[8]Junio!E108+[8]Julio!E108+[8]Agosto!E110+[8]Septiembre!E108+[8]Octubre!E110+[8]Noviembre!E110+[8]Diciembre!E110</f>
        <v>2276</v>
      </c>
      <c r="F106" s="160">
        <f>+[8]Enero!F108+[8]Febrero!F108+[8]Marzo!F110+[8]Abril!F109+[8]Mayo!F110+[8]Junio!F108+[8]Julio!F108+[8]Agosto!F110+[8]Septiembre!F108+[8]Octubre!F110+[8]Noviembre!F110+[8]Diciembre!F110</f>
        <v>12199</v>
      </c>
      <c r="G106" s="160">
        <f>+[8]Enero!G108+[8]Febrero!G108+[8]Marzo!G110+[8]Abril!G109+[8]Mayo!G110+[8]Junio!G108+[8]Julio!G108+[8]Agosto!G110+[8]Septiembre!G108+[8]Octubre!G110+[8]Noviembre!G110+[8]Diciembre!G110</f>
        <v>21154</v>
      </c>
      <c r="H106" s="160">
        <f>+[8]Enero!H108+[8]Febrero!H108+[8]Marzo!H110+[8]Abril!H109+[8]Mayo!H110+[8]Junio!H108+[8]Julio!H108+[8]Agosto!H110+[8]Septiembre!H108+[8]Octubre!H110+[8]Noviembre!H110+[8]Diciembre!H110</f>
        <v>1262</v>
      </c>
      <c r="I106" s="160">
        <f>+[8]Enero!I108+[8]Febrero!I108+[8]Marzo!I110+[8]Abril!I109+[8]Mayo!I110+[8]Junio!I108+[8]Julio!I108+[8]Agosto!I110+[8]Septiembre!I108+[8]Octubre!I110+[8]Noviembre!I110+[8]Diciembre!I110</f>
        <v>28446</v>
      </c>
      <c r="J106" s="160">
        <f t="shared" si="4"/>
        <v>139037</v>
      </c>
    </row>
    <row r="107" spans="1:10" ht="20.100000000000001" customHeight="1" x14ac:dyDescent="0.2">
      <c r="A107" s="161" t="s">
        <v>137</v>
      </c>
      <c r="B107" s="160">
        <f>+[8]Enero!B109+[8]Febrero!B109+[8]Marzo!B111+[8]Abril!B110+[8]Mayo!B111+[8]Junio!B109+[8]Julio!B109+[8]Agosto!B111+[8]Septiembre!B109+[8]Octubre!B111+[8]Noviembre!B111+[8]Diciembre!B111</f>
        <v>0</v>
      </c>
      <c r="C107" s="160">
        <f>+[8]Enero!C109+[8]Febrero!C109+[8]Marzo!C111+[8]Abril!C110+[8]Mayo!C111+[8]Junio!C109+[8]Julio!C109+[8]Agosto!C111+[8]Septiembre!C109+[8]Octubre!C111+[8]Noviembre!C111+[8]Diciembre!C111</f>
        <v>520</v>
      </c>
      <c r="D107" s="160">
        <f>+[8]Enero!D109+[8]Febrero!D109+[8]Marzo!D111+[8]Abril!D110+[8]Mayo!D111+[8]Junio!D109+[8]Julio!D109+[8]Agosto!D111+[8]Septiembre!D109+[8]Octubre!D111+[8]Noviembre!D111+[8]Diciembre!D111</f>
        <v>4881</v>
      </c>
      <c r="E107" s="160">
        <f>+[8]Enero!E109+[8]Febrero!E109+[8]Marzo!E111+[8]Abril!E110+[8]Mayo!E111+[8]Junio!E109+[8]Julio!E109+[8]Agosto!E111+[8]Septiembre!E109+[8]Octubre!E111+[8]Noviembre!E111+[8]Diciembre!E111</f>
        <v>0</v>
      </c>
      <c r="F107" s="160">
        <f>+[8]Enero!F109+[8]Febrero!F109+[8]Marzo!F111+[8]Abril!F110+[8]Mayo!F111+[8]Junio!F109+[8]Julio!F109+[8]Agosto!F111+[8]Septiembre!F109+[8]Octubre!F111+[8]Noviembre!F111+[8]Diciembre!F111</f>
        <v>190</v>
      </c>
      <c r="G107" s="160">
        <f>+[8]Enero!G109+[8]Febrero!G109+[8]Marzo!G111+[8]Abril!G110+[8]Mayo!G111+[8]Junio!G109+[8]Julio!G109+[8]Agosto!G111+[8]Septiembre!G109+[8]Octubre!G111+[8]Noviembre!G111+[8]Diciembre!G111</f>
        <v>69</v>
      </c>
      <c r="H107" s="160">
        <f>+[8]Enero!H109+[8]Febrero!H109+[8]Marzo!H111+[8]Abril!H110+[8]Mayo!H111+[8]Junio!H109+[8]Julio!H109+[8]Agosto!H111+[8]Septiembre!H109+[8]Octubre!H111+[8]Noviembre!H111+[8]Diciembre!H111</f>
        <v>45087</v>
      </c>
      <c r="I107" s="160">
        <f>+[8]Enero!I109+[8]Febrero!I109+[8]Marzo!I111+[8]Abril!I110+[8]Mayo!I111+[8]Junio!I109+[8]Julio!I109+[8]Agosto!I111+[8]Septiembre!I109+[8]Octubre!I111+[8]Noviembre!I111+[8]Diciembre!I111</f>
        <v>3349</v>
      </c>
      <c r="J107" s="160">
        <f t="shared" si="4"/>
        <v>54096</v>
      </c>
    </row>
    <row r="108" spans="1:10" ht="20.100000000000001" customHeight="1" x14ac:dyDescent="0.2">
      <c r="A108" s="161" t="s">
        <v>138</v>
      </c>
      <c r="B108" s="160">
        <f>+[8]Enero!B110+[8]Febrero!B110+[8]Marzo!B112+[8]Abril!B111+[8]Mayo!B112+[8]Junio!B110+[8]Julio!B110+[8]Agosto!B112+[8]Septiembre!B110+[8]Octubre!B112+[8]Noviembre!B112+[8]Diciembre!B112</f>
        <v>5376</v>
      </c>
      <c r="C108" s="160">
        <f>+[8]Enero!C110+[8]Febrero!C110+[8]Marzo!C112+[8]Abril!C111+[8]Mayo!C112+[8]Junio!C110+[8]Julio!C110+[8]Agosto!C112+[8]Septiembre!C110+[8]Octubre!C112+[8]Noviembre!C112+[8]Diciembre!C112</f>
        <v>6318</v>
      </c>
      <c r="D108" s="160">
        <f>+[8]Enero!D110+[8]Febrero!D110+[8]Marzo!D112+[8]Abril!D111+[8]Mayo!D112+[8]Junio!D110+[8]Julio!D110+[8]Agosto!D112+[8]Septiembre!D110+[8]Octubre!D112+[8]Noviembre!D112+[8]Diciembre!D112</f>
        <v>6349</v>
      </c>
      <c r="E108" s="160">
        <f>+[8]Enero!E110+[8]Febrero!E110+[8]Marzo!E112+[8]Abril!E111+[8]Mayo!E112+[8]Junio!E110+[8]Julio!E110+[8]Agosto!E112+[8]Septiembre!E110+[8]Octubre!E112+[8]Noviembre!E112+[8]Diciembre!E112</f>
        <v>25371</v>
      </c>
      <c r="F108" s="160">
        <f>+[8]Enero!F110+[8]Febrero!F110+[8]Marzo!F112+[8]Abril!F111+[8]Mayo!F112+[8]Junio!F110+[8]Julio!F110+[8]Agosto!F112+[8]Septiembre!F110+[8]Octubre!F112+[8]Noviembre!F112+[8]Diciembre!F112</f>
        <v>30248</v>
      </c>
      <c r="G108" s="160">
        <f>+[8]Enero!G110+[8]Febrero!G110+[8]Marzo!G112+[8]Abril!G111+[8]Mayo!G112+[8]Junio!G110+[8]Julio!G110+[8]Agosto!G112+[8]Septiembre!G110+[8]Octubre!G112+[8]Noviembre!G112+[8]Diciembre!G112</f>
        <v>11813</v>
      </c>
      <c r="H108" s="160">
        <f>+[8]Enero!H110+[8]Febrero!H110+[8]Marzo!H112+[8]Abril!H111+[8]Mayo!H112+[8]Junio!H110+[8]Julio!H110+[8]Agosto!H112+[8]Septiembre!H110+[8]Octubre!H112+[8]Noviembre!H112+[8]Diciembre!H112</f>
        <v>210936</v>
      </c>
      <c r="I108" s="160">
        <f>+[8]Enero!I110+[8]Febrero!I110+[8]Marzo!I112+[8]Abril!I111+[8]Mayo!I112+[8]Junio!I110+[8]Julio!I110+[8]Agosto!I112+[8]Septiembre!I110+[8]Octubre!I112+[8]Noviembre!I112+[8]Diciembre!I112</f>
        <v>59638</v>
      </c>
      <c r="J108" s="160">
        <f t="shared" si="4"/>
        <v>356049</v>
      </c>
    </row>
    <row r="109" spans="1:10" ht="20.100000000000001" customHeight="1" x14ac:dyDescent="0.2">
      <c r="A109" s="161" t="s">
        <v>139</v>
      </c>
      <c r="B109" s="160">
        <f>+[8]Enero!B111+[8]Febrero!B111+[8]Marzo!B113+[8]Abril!B112+[8]Mayo!B113+[8]Junio!B111+[8]Julio!B111+[8]Agosto!B113+[8]Septiembre!B111+[8]Octubre!B113+[8]Noviembre!B113+[8]Diciembre!B113</f>
        <v>1718</v>
      </c>
      <c r="C109" s="160">
        <f>+[8]Enero!C111+[8]Febrero!C111+[8]Marzo!C113+[8]Abril!C112+[8]Mayo!C113+[8]Junio!C111+[8]Julio!C111+[8]Agosto!C113+[8]Septiembre!C111+[8]Octubre!C113+[8]Noviembre!C113+[8]Diciembre!C113</f>
        <v>3989</v>
      </c>
      <c r="D109" s="160">
        <f>+[8]Enero!D111+[8]Febrero!D111+[8]Marzo!D113+[8]Abril!D112+[8]Mayo!D113+[8]Junio!D111+[8]Julio!D111+[8]Agosto!D113+[8]Septiembre!D111+[8]Octubre!D113+[8]Noviembre!D113+[8]Diciembre!D113</f>
        <v>2203</v>
      </c>
      <c r="E109" s="160">
        <f>+[8]Enero!E111+[8]Febrero!E111+[8]Marzo!E113+[8]Abril!E112+[8]Mayo!E113+[8]Junio!E111+[8]Julio!E111+[8]Agosto!E113+[8]Septiembre!E111+[8]Octubre!E113+[8]Noviembre!E113+[8]Diciembre!E113</f>
        <v>806</v>
      </c>
      <c r="F109" s="160">
        <f>+[8]Enero!F111+[8]Febrero!F111+[8]Marzo!F113+[8]Abril!F112+[8]Mayo!F113+[8]Junio!F111+[8]Julio!F111+[8]Agosto!F113+[8]Septiembre!F111+[8]Octubre!F113+[8]Noviembre!F113+[8]Diciembre!F113</f>
        <v>5448</v>
      </c>
      <c r="G109" s="160">
        <f>+[8]Enero!G111+[8]Febrero!G111+[8]Marzo!G113+[8]Abril!G112+[8]Mayo!G113+[8]Junio!G111+[8]Julio!G111+[8]Agosto!G113+[8]Septiembre!G111+[8]Octubre!G113+[8]Noviembre!G113+[8]Diciembre!G113</f>
        <v>42893</v>
      </c>
      <c r="H109" s="160">
        <f>+[8]Enero!H111+[8]Febrero!H111+[8]Marzo!H113+[8]Abril!H112+[8]Mayo!H113+[8]Junio!H111+[8]Julio!H111+[8]Agosto!H113+[8]Septiembre!H111+[8]Octubre!H113+[8]Noviembre!H113+[8]Diciembre!H113</f>
        <v>47370</v>
      </c>
      <c r="I109" s="160">
        <f>+[8]Enero!I111+[8]Febrero!I111+[8]Marzo!I113+[8]Abril!I112+[8]Mayo!I113+[8]Junio!I111+[8]Julio!I111+[8]Agosto!I113+[8]Septiembre!I111+[8]Octubre!I113+[8]Noviembre!I113+[8]Diciembre!I113</f>
        <v>4220</v>
      </c>
      <c r="J109" s="160">
        <f t="shared" si="4"/>
        <v>108647</v>
      </c>
    </row>
    <row r="110" spans="1:10" ht="20.100000000000001" customHeight="1" x14ac:dyDescent="0.2">
      <c r="A110" s="161" t="s">
        <v>140</v>
      </c>
      <c r="B110" s="160">
        <f>+[8]Enero!B112+[8]Febrero!B112+[8]Marzo!B114+[8]Abril!B113+[8]Mayo!B114+[8]Junio!B112+[8]Julio!B112+[8]Agosto!B114+[8]Septiembre!B112+[8]Octubre!B114+[8]Noviembre!B114+[8]Diciembre!B114</f>
        <v>482</v>
      </c>
      <c r="C110" s="160">
        <f>+[8]Enero!C112+[8]Febrero!C112+[8]Marzo!C114+[8]Abril!C113+[8]Mayo!C114+[8]Junio!C112+[8]Julio!C112+[8]Agosto!C114+[8]Septiembre!C112+[8]Octubre!C114+[8]Noviembre!C114+[8]Diciembre!C114</f>
        <v>0</v>
      </c>
      <c r="D110" s="160">
        <f>+[8]Enero!D112+[8]Febrero!D112+[8]Marzo!D114+[8]Abril!D113+[8]Mayo!D114+[8]Junio!D112+[8]Julio!D112+[8]Agosto!D114+[8]Septiembre!D112+[8]Octubre!D114+[8]Noviembre!D114+[8]Diciembre!D114</f>
        <v>0</v>
      </c>
      <c r="E110" s="160">
        <f>+[8]Enero!E112+[8]Febrero!E112+[8]Marzo!E114+[8]Abril!E113+[8]Mayo!E114+[8]Junio!E112+[8]Julio!E112+[8]Agosto!E114+[8]Septiembre!E112+[8]Octubre!E114+[8]Noviembre!E114+[8]Diciembre!E114</f>
        <v>80</v>
      </c>
      <c r="F110" s="160">
        <f>+[8]Enero!F112+[8]Febrero!F112+[8]Marzo!F114+[8]Abril!F113+[8]Mayo!F114+[8]Junio!F112+[8]Julio!F112+[8]Agosto!F114+[8]Septiembre!F112+[8]Octubre!F114+[8]Noviembre!F114+[8]Diciembre!F114</f>
        <v>1285</v>
      </c>
      <c r="G110" s="160">
        <f>+[8]Enero!G112+[8]Febrero!G112+[8]Marzo!G114+[8]Abril!G113+[8]Mayo!G114+[8]Junio!G112+[8]Julio!G112+[8]Agosto!G114+[8]Septiembre!G112+[8]Octubre!G114+[8]Noviembre!G114+[8]Diciembre!G114</f>
        <v>1320</v>
      </c>
      <c r="H110" s="160">
        <f>+[8]Enero!H112+[8]Febrero!H112+[8]Marzo!H114+[8]Abril!H113+[8]Mayo!H114+[8]Junio!H112+[8]Julio!H112+[8]Agosto!H114+[8]Septiembre!H112+[8]Octubre!H114+[8]Noviembre!H114+[8]Diciembre!H114</f>
        <v>788</v>
      </c>
      <c r="I110" s="160">
        <f>+[8]Enero!I112+[8]Febrero!I112+[8]Marzo!I114+[8]Abril!I113+[8]Mayo!I114+[8]Junio!I112+[8]Julio!I112+[8]Agosto!I114+[8]Septiembre!I112+[8]Octubre!I114+[8]Noviembre!I114+[8]Diciembre!I114</f>
        <v>0</v>
      </c>
      <c r="J110" s="160">
        <f t="shared" si="4"/>
        <v>3955</v>
      </c>
    </row>
    <row r="111" spans="1:10" ht="20.100000000000001" customHeight="1" x14ac:dyDescent="0.2">
      <c r="A111" s="161" t="s">
        <v>141</v>
      </c>
      <c r="B111" s="160">
        <f>+[8]Enero!B113+[8]Febrero!B113+[8]Marzo!B115+[8]Abril!B114+[8]Mayo!B115+[8]Junio!B113+[8]Julio!B113+[8]Agosto!B115+[8]Septiembre!B113+[8]Octubre!B115+[8]Noviembre!B115+[8]Diciembre!B115</f>
        <v>23086</v>
      </c>
      <c r="C111" s="160">
        <f>+[8]Enero!C113+[8]Febrero!C113+[8]Marzo!C115+[8]Abril!C114+[8]Mayo!C115+[8]Junio!C113+[8]Julio!C113+[8]Agosto!C115+[8]Septiembre!C113+[8]Octubre!C115+[8]Noviembre!C115+[8]Diciembre!C115</f>
        <v>5059</v>
      </c>
      <c r="D111" s="160">
        <f>+[8]Enero!D113+[8]Febrero!D113+[8]Marzo!D115+[8]Abril!D114+[8]Mayo!D115+[8]Junio!D113+[8]Julio!D113+[8]Agosto!D115+[8]Septiembre!D113+[8]Octubre!D115+[8]Noviembre!D115+[8]Diciembre!D115</f>
        <v>30010</v>
      </c>
      <c r="E111" s="160">
        <f>+[8]Enero!E113+[8]Febrero!E113+[8]Marzo!E115+[8]Abril!E114+[8]Mayo!E115+[8]Junio!E113+[8]Julio!E113+[8]Agosto!E115+[8]Septiembre!E113+[8]Octubre!E115+[8]Noviembre!E115+[8]Diciembre!E115</f>
        <v>2191</v>
      </c>
      <c r="F111" s="160">
        <f>+[8]Enero!F113+[8]Febrero!F113+[8]Marzo!F115+[8]Abril!F114+[8]Mayo!F115+[8]Junio!F113+[8]Julio!F113+[8]Agosto!F115+[8]Septiembre!F113+[8]Octubre!F115+[8]Noviembre!F115+[8]Diciembre!F115</f>
        <v>49505</v>
      </c>
      <c r="G111" s="160">
        <f>+[8]Enero!G113+[8]Febrero!G113+[8]Marzo!G115+[8]Abril!G114+[8]Mayo!G115+[8]Junio!G113+[8]Julio!G113+[8]Agosto!G115+[8]Septiembre!G113+[8]Octubre!G115+[8]Noviembre!G115+[8]Diciembre!G115</f>
        <v>95857</v>
      </c>
      <c r="H111" s="160">
        <f>+[8]Enero!H113+[8]Febrero!H113+[8]Marzo!H115+[8]Abril!H114+[8]Mayo!H115+[8]Junio!H113+[8]Julio!H113+[8]Agosto!H115+[8]Septiembre!H113+[8]Octubre!H115+[8]Noviembre!H115+[8]Diciembre!H115</f>
        <v>176429</v>
      </c>
      <c r="I111" s="160">
        <f>+[8]Enero!I113+[8]Febrero!I113+[8]Marzo!I115+[8]Abril!I114+[8]Mayo!I115+[8]Junio!I113+[8]Julio!I113+[8]Agosto!I115+[8]Septiembre!I113+[8]Octubre!I115+[8]Noviembre!I115+[8]Diciembre!I115</f>
        <v>14323</v>
      </c>
      <c r="J111" s="160">
        <f t="shared" si="4"/>
        <v>396460</v>
      </c>
    </row>
    <row r="112" spans="1:10" ht="20.100000000000001" customHeight="1" x14ac:dyDescent="0.2">
      <c r="A112" s="161" t="s">
        <v>142</v>
      </c>
      <c r="B112" s="160">
        <f>+[8]Enero!B114+[8]Febrero!B114+[8]Marzo!B116+[8]Abril!B115+[8]Mayo!B116+[8]Junio!B114+[8]Julio!B114+[8]Agosto!B116+[8]Septiembre!B114+[8]Octubre!B116+[8]Noviembre!B116+[8]Diciembre!B116</f>
        <v>75597</v>
      </c>
      <c r="C112" s="160">
        <f>+[8]Enero!C114+[8]Febrero!C114+[8]Marzo!C116+[8]Abril!C115+[8]Mayo!C116+[8]Junio!C114+[8]Julio!C114+[8]Agosto!C116+[8]Septiembre!C114+[8]Octubre!C116+[8]Noviembre!C116+[8]Diciembre!C116</f>
        <v>78332</v>
      </c>
      <c r="D112" s="160">
        <f>+[8]Enero!D114+[8]Febrero!D114+[8]Marzo!D116+[8]Abril!D115+[8]Mayo!D116+[8]Junio!D114+[8]Julio!D114+[8]Agosto!D116+[8]Septiembre!D114+[8]Octubre!D116+[8]Noviembre!D116+[8]Diciembre!D116</f>
        <v>32350</v>
      </c>
      <c r="E112" s="160">
        <f>+[8]Enero!E114+[8]Febrero!E114+[8]Marzo!E116+[8]Abril!E115+[8]Mayo!E116+[8]Junio!E114+[8]Julio!E114+[8]Agosto!E116+[8]Septiembre!E114+[8]Octubre!E116+[8]Noviembre!E116+[8]Diciembre!E116</f>
        <v>249564</v>
      </c>
      <c r="F112" s="160">
        <f>+[8]Enero!F114+[8]Febrero!F114+[8]Marzo!F116+[8]Abril!F115+[8]Mayo!F116+[8]Junio!F114+[8]Julio!F114+[8]Agosto!F116+[8]Septiembre!F114+[8]Octubre!F116+[8]Noviembre!F116+[8]Diciembre!F116</f>
        <v>76639</v>
      </c>
      <c r="G112" s="160">
        <f>+[8]Enero!G114+[8]Febrero!G114+[8]Marzo!G116+[8]Abril!G115+[8]Mayo!G116+[8]Junio!G114+[8]Julio!G114+[8]Agosto!G116+[8]Septiembre!G114+[8]Octubre!G116+[8]Noviembre!G116+[8]Diciembre!G116</f>
        <v>21601</v>
      </c>
      <c r="H112" s="160">
        <f>+[8]Enero!H114+[8]Febrero!H114+[8]Marzo!H116+[8]Abril!H115+[8]Mayo!H116+[8]Junio!H114+[8]Julio!H114+[8]Agosto!H116+[8]Septiembre!H114+[8]Octubre!H116+[8]Noviembre!H116+[8]Diciembre!H116</f>
        <v>271628</v>
      </c>
      <c r="I112" s="160">
        <f>+[8]Enero!I114+[8]Febrero!I114+[8]Marzo!I116+[8]Abril!I115+[8]Mayo!I116+[8]Junio!I114+[8]Julio!I114+[8]Agosto!I116+[8]Septiembre!I114+[8]Octubre!I116+[8]Noviembre!I116+[8]Diciembre!I116</f>
        <v>37875</v>
      </c>
      <c r="J112" s="160">
        <f t="shared" si="4"/>
        <v>843586</v>
      </c>
    </row>
    <row r="113" spans="1:11" ht="20.100000000000001" customHeight="1" x14ac:dyDescent="0.2">
      <c r="A113" s="161" t="s">
        <v>143</v>
      </c>
      <c r="B113" s="160">
        <f>+[8]Enero!B115+[8]Febrero!B115+[8]Marzo!B117+[8]Abril!B116+[8]Mayo!B117+[8]Junio!B115+[8]Julio!B115+[8]Agosto!B117+[8]Septiembre!B115+[8]Octubre!B117+[8]Noviembre!B117+[8]Diciembre!B117</f>
        <v>432</v>
      </c>
      <c r="C113" s="160">
        <f>+[8]Enero!C115+[8]Febrero!C115+[8]Marzo!C117+[8]Abril!C116+[8]Mayo!C117+[8]Junio!C115+[8]Julio!C115+[8]Agosto!C117+[8]Septiembre!C115+[8]Octubre!C117+[8]Noviembre!C117+[8]Diciembre!C117</f>
        <v>243960</v>
      </c>
      <c r="D113" s="160">
        <f>+[8]Enero!D115+[8]Febrero!D115+[8]Marzo!D117+[8]Abril!D116+[8]Mayo!D117+[8]Junio!D115+[8]Julio!D115+[8]Agosto!D117+[8]Septiembre!D115+[8]Octubre!D117+[8]Noviembre!D117+[8]Diciembre!D117</f>
        <v>448</v>
      </c>
      <c r="E113" s="160">
        <f>+[8]Enero!E115+[8]Febrero!E115+[8]Marzo!E117+[8]Abril!E116+[8]Mayo!E117+[8]Junio!E115+[8]Julio!E115+[8]Agosto!E117+[8]Septiembre!E115+[8]Octubre!E117+[8]Noviembre!E117+[8]Diciembre!E117</f>
        <v>8324</v>
      </c>
      <c r="F113" s="160">
        <f>+[8]Enero!F115+[8]Febrero!F115+[8]Marzo!F117+[8]Abril!F116+[8]Mayo!F117+[8]Junio!F115+[8]Julio!F115+[8]Agosto!F117+[8]Septiembre!F115+[8]Octubre!F117+[8]Noviembre!F117+[8]Diciembre!F117</f>
        <v>251132</v>
      </c>
      <c r="G113" s="160">
        <f>+[8]Enero!G115+[8]Febrero!G115+[8]Marzo!G117+[8]Abril!G116+[8]Mayo!G117+[8]Junio!G115+[8]Julio!G115+[8]Agosto!G117+[8]Septiembre!G115+[8]Octubre!G117+[8]Noviembre!G117+[8]Diciembre!G117</f>
        <v>44156</v>
      </c>
      <c r="H113" s="160">
        <f>+[8]Enero!H115+[8]Febrero!H115+[8]Marzo!H117+[8]Abril!H116+[8]Mayo!H117+[8]Junio!H115+[8]Julio!H115+[8]Agosto!H117+[8]Septiembre!H115+[8]Octubre!H117+[8]Noviembre!H117+[8]Diciembre!H117</f>
        <v>7974</v>
      </c>
      <c r="I113" s="160">
        <f>+[8]Enero!I115+[8]Febrero!I115+[8]Marzo!I117+[8]Abril!I116+[8]Mayo!I117+[8]Junio!I115+[8]Julio!I115+[8]Agosto!I117+[8]Septiembre!I115+[8]Octubre!I117+[8]Noviembre!I117+[8]Diciembre!I117</f>
        <v>81135</v>
      </c>
      <c r="J113" s="160">
        <f t="shared" si="4"/>
        <v>637561</v>
      </c>
    </row>
    <row r="114" spans="1:11" ht="20.100000000000001" customHeight="1" x14ac:dyDescent="0.2">
      <c r="A114" s="161" t="s">
        <v>144</v>
      </c>
      <c r="B114" s="160">
        <f>+[8]Enero!B116+[8]Febrero!B116+[8]Marzo!B118+[8]Abril!B117+[8]Mayo!B118+[8]Junio!B116+[8]Julio!B116+[8]Agosto!B118+[8]Septiembre!B116+[8]Octubre!B118+[8]Noviembre!B118+[8]Diciembre!B118</f>
        <v>300</v>
      </c>
      <c r="C114" s="160">
        <f>+[8]Enero!C116+[8]Febrero!C116+[8]Marzo!C118+[8]Abril!C117+[8]Mayo!C118+[8]Junio!C116+[8]Julio!C116+[8]Agosto!C118+[8]Septiembre!C116+[8]Octubre!C118+[8]Noviembre!C118+[8]Diciembre!C118</f>
        <v>0</v>
      </c>
      <c r="D114" s="160">
        <f>+[8]Enero!D116+[8]Febrero!D116+[8]Marzo!D118+[8]Abril!D117+[8]Mayo!D118+[8]Junio!D116+[8]Julio!D116+[8]Agosto!D118+[8]Septiembre!D116+[8]Octubre!D118+[8]Noviembre!D118+[8]Diciembre!D118</f>
        <v>0</v>
      </c>
      <c r="E114" s="160">
        <f>+[8]Enero!E116+[8]Febrero!E116+[8]Marzo!E118+[8]Abril!E117+[8]Mayo!E118+[8]Junio!E116+[8]Julio!E116+[8]Agosto!E118+[8]Septiembre!E116+[8]Octubre!E118+[8]Noviembre!E118+[8]Diciembre!E118</f>
        <v>624575</v>
      </c>
      <c r="F114" s="160">
        <f>+[8]Enero!F116+[8]Febrero!F116+[8]Marzo!F118+[8]Abril!F117+[8]Mayo!F118+[8]Junio!F116+[8]Julio!F116+[8]Agosto!F118+[8]Septiembre!F116+[8]Octubre!F118+[8]Noviembre!F118+[8]Diciembre!F118</f>
        <v>70455</v>
      </c>
      <c r="G114" s="160">
        <f>+[8]Enero!G116+[8]Febrero!G116+[8]Marzo!G118+[8]Abril!G117+[8]Mayo!G118+[8]Junio!G116+[8]Julio!G116+[8]Agosto!G118+[8]Septiembre!G116+[8]Octubre!G118+[8]Noviembre!G118+[8]Diciembre!G118</f>
        <v>54455</v>
      </c>
      <c r="H114" s="160">
        <f>+[8]Enero!H116+[8]Febrero!H116+[8]Marzo!H118+[8]Abril!H117+[8]Mayo!H118+[8]Junio!H116+[8]Julio!H116+[8]Agosto!H118+[8]Septiembre!H116+[8]Octubre!H118+[8]Noviembre!H118+[8]Diciembre!H118</f>
        <v>2548</v>
      </c>
      <c r="I114" s="160">
        <f>+[8]Enero!I116+[8]Febrero!I116+[8]Marzo!I118+[8]Abril!I117+[8]Mayo!I118+[8]Junio!I116+[8]Julio!I116+[8]Agosto!I118+[8]Septiembre!I116+[8]Octubre!I118+[8]Noviembre!I118+[8]Diciembre!I118</f>
        <v>0</v>
      </c>
      <c r="J114" s="160">
        <f t="shared" si="4"/>
        <v>752333</v>
      </c>
    </row>
    <row r="115" spans="1:11" ht="20.100000000000001" customHeight="1" x14ac:dyDescent="0.2">
      <c r="A115" s="161" t="s">
        <v>145</v>
      </c>
      <c r="B115" s="160">
        <f>+[8]Enero!B117+[8]Febrero!B117+[8]Marzo!B119+[8]Abril!B118+[8]Mayo!B119+[8]Junio!B117+[8]Julio!B117+[8]Agosto!B119+[8]Septiembre!B117+[8]Octubre!B119+[8]Noviembre!B119+[8]Diciembre!B119</f>
        <v>30959</v>
      </c>
      <c r="C115" s="160">
        <f>+[8]Enero!C117+[8]Febrero!C117+[8]Marzo!C119+[8]Abril!C118+[8]Mayo!C119+[8]Junio!C117+[8]Julio!C117+[8]Agosto!C119+[8]Septiembre!C117+[8]Octubre!C119+[8]Noviembre!C119+[8]Diciembre!C119</f>
        <v>69783</v>
      </c>
      <c r="D115" s="160">
        <f>+[8]Enero!D117+[8]Febrero!D117+[8]Marzo!D119+[8]Abril!D118+[8]Mayo!D119+[8]Junio!D117+[8]Julio!D117+[8]Agosto!D119+[8]Septiembre!D117+[8]Octubre!D119+[8]Noviembre!D119+[8]Diciembre!D119</f>
        <v>4515</v>
      </c>
      <c r="E115" s="160">
        <f>+[8]Enero!E117+[8]Febrero!E117+[8]Marzo!E119+[8]Abril!E118+[8]Mayo!E119+[8]Junio!E117+[8]Julio!E117+[8]Agosto!E119+[8]Septiembre!E117+[8]Octubre!E119+[8]Noviembre!E119+[8]Diciembre!E119</f>
        <v>24319</v>
      </c>
      <c r="F115" s="160">
        <f>+[8]Enero!F117+[8]Febrero!F117+[8]Marzo!F119+[8]Abril!F118+[8]Mayo!F119+[8]Junio!F117+[8]Julio!F117+[8]Agosto!F119+[8]Septiembre!F117+[8]Octubre!F119+[8]Noviembre!F119+[8]Diciembre!F119</f>
        <v>293179</v>
      </c>
      <c r="G115" s="160">
        <f>+[8]Enero!G117+[8]Febrero!G117+[8]Marzo!G119+[8]Abril!G118+[8]Mayo!G119+[8]Junio!G117+[8]Julio!G117+[8]Agosto!G119+[8]Septiembre!G117+[8]Octubre!G119+[8]Noviembre!G119+[8]Diciembre!G119</f>
        <v>55580</v>
      </c>
      <c r="H115" s="160">
        <f>+[8]Enero!H117+[8]Febrero!H117+[8]Marzo!H119+[8]Abril!H118+[8]Mayo!H119+[8]Junio!H117+[8]Julio!H117+[8]Agosto!H119+[8]Septiembre!H117+[8]Octubre!H119+[8]Noviembre!H119+[8]Diciembre!H119</f>
        <v>6269</v>
      </c>
      <c r="I115" s="160">
        <f>+[8]Enero!I117+[8]Febrero!I117+[8]Marzo!I119+[8]Abril!I118+[8]Mayo!I119+[8]Junio!I117+[8]Julio!I117+[8]Agosto!I119+[8]Septiembre!I117+[8]Octubre!I119+[8]Noviembre!I119+[8]Diciembre!I119</f>
        <v>52529</v>
      </c>
      <c r="J115" s="160">
        <f t="shared" si="4"/>
        <v>537133</v>
      </c>
    </row>
    <row r="116" spans="1:11" ht="20.100000000000001" customHeight="1" x14ac:dyDescent="0.2">
      <c r="A116" s="161" t="s">
        <v>146</v>
      </c>
      <c r="B116" s="160">
        <f>+[8]Enero!B118+[8]Febrero!B118+[8]Marzo!B120+[8]Abril!B119+[8]Mayo!B120+[8]Junio!B118+[8]Julio!B118+[8]Agosto!B120+[8]Septiembre!B118+[8]Octubre!B120+[8]Noviembre!B120+[8]Diciembre!B120</f>
        <v>462059</v>
      </c>
      <c r="C116" s="160">
        <f>+[8]Enero!C118+[8]Febrero!C118+[8]Marzo!C120+[8]Abril!C119+[8]Mayo!C120+[8]Junio!C118+[8]Julio!C118+[8]Agosto!C120+[8]Septiembre!C118+[8]Octubre!C120+[8]Noviembre!C120+[8]Diciembre!C120</f>
        <v>171185</v>
      </c>
      <c r="D116" s="160">
        <f>+[8]Enero!D118+[8]Febrero!D118+[8]Marzo!D120+[8]Abril!D119+[8]Mayo!D120+[8]Junio!D118+[8]Julio!D118+[8]Agosto!D120+[8]Septiembre!D118+[8]Octubre!D120+[8]Noviembre!D120+[8]Diciembre!D120</f>
        <v>233250</v>
      </c>
      <c r="E116" s="160">
        <f>+[8]Enero!E118+[8]Febrero!E118+[8]Marzo!E120+[8]Abril!E119+[8]Mayo!E120+[8]Junio!E118+[8]Julio!E118+[8]Agosto!E120+[8]Septiembre!E118+[8]Octubre!E120+[8]Noviembre!E120+[8]Diciembre!E120</f>
        <v>664933</v>
      </c>
      <c r="F116" s="160">
        <f>+[8]Enero!F118+[8]Febrero!F118+[8]Marzo!F120+[8]Abril!F119+[8]Mayo!F120+[8]Junio!F118+[8]Julio!F118+[8]Agosto!F120+[8]Septiembre!F118+[8]Octubre!F120+[8]Noviembre!F120+[8]Diciembre!F120</f>
        <v>293584</v>
      </c>
      <c r="G116" s="160">
        <f>+[8]Enero!G118+[8]Febrero!G118+[8]Marzo!G120+[8]Abril!G119+[8]Mayo!G120+[8]Junio!G118+[8]Julio!G118+[8]Agosto!G120+[8]Septiembre!G118+[8]Octubre!G120+[8]Noviembre!G120+[8]Diciembre!G120</f>
        <v>65268</v>
      </c>
      <c r="H116" s="160">
        <f>+[8]Enero!H118+[8]Febrero!H118+[8]Marzo!H120+[8]Abril!H119+[8]Mayo!H120+[8]Junio!H118+[8]Julio!H118+[8]Agosto!H120+[8]Septiembre!H118+[8]Octubre!H120+[8]Noviembre!H120+[8]Diciembre!H120</f>
        <v>313159</v>
      </c>
      <c r="I116" s="160">
        <f>+[8]Enero!I118+[8]Febrero!I118+[8]Marzo!I120+[8]Abril!I119+[8]Mayo!I120+[8]Junio!I118+[8]Julio!I118+[8]Agosto!I120+[8]Septiembre!I118+[8]Octubre!I120+[8]Noviembre!I120+[8]Diciembre!I120</f>
        <v>139856</v>
      </c>
      <c r="J116" s="160">
        <f t="shared" si="4"/>
        <v>2343294</v>
      </c>
    </row>
    <row r="117" spans="1:11" ht="20.100000000000001" customHeight="1" x14ac:dyDescent="0.2">
      <c r="A117" s="161" t="s">
        <v>147</v>
      </c>
      <c r="B117" s="160">
        <f>+[8]Enero!B119+[8]Febrero!B119+[8]Marzo!B121+[8]Abril!B120+[8]Mayo!B121+[8]Junio!B119+[8]Julio!B119+[8]Agosto!B121+[8]Septiembre!B119+[8]Octubre!B121+[8]Noviembre!B121+[8]Diciembre!B121</f>
        <v>150542</v>
      </c>
      <c r="C117" s="160">
        <f>+[8]Enero!C119+[8]Febrero!C119+[8]Marzo!C121+[8]Abril!C120+[8]Mayo!C121+[8]Junio!C119+[8]Julio!C119+[8]Agosto!C121+[8]Septiembre!C119+[8]Octubre!C121+[8]Noviembre!C121+[8]Diciembre!C121</f>
        <v>14808</v>
      </c>
      <c r="D117" s="160">
        <f>+[8]Enero!D119+[8]Febrero!D119+[8]Marzo!D121+[8]Abril!D120+[8]Mayo!D121+[8]Junio!D119+[8]Julio!D119+[8]Agosto!D121+[8]Septiembre!D119+[8]Octubre!D121+[8]Noviembre!D121+[8]Diciembre!D121</f>
        <v>246749</v>
      </c>
      <c r="E117" s="160">
        <f>+[8]Enero!E119+[8]Febrero!E119+[8]Marzo!E121+[8]Abril!E120+[8]Mayo!E121+[8]Junio!E119+[8]Julio!E119+[8]Agosto!E121+[8]Septiembre!E119+[8]Octubre!E121+[8]Noviembre!E121+[8]Diciembre!E121</f>
        <v>96442</v>
      </c>
      <c r="F117" s="160">
        <f>+[8]Enero!F119+[8]Febrero!F119+[8]Marzo!F121+[8]Abril!F120+[8]Mayo!F121+[8]Junio!F119+[8]Julio!F119+[8]Agosto!F121+[8]Septiembre!F119+[8]Octubre!F121+[8]Noviembre!F121+[8]Diciembre!F121</f>
        <v>94430</v>
      </c>
      <c r="G117" s="160">
        <f>+[8]Enero!G119+[8]Febrero!G119+[8]Marzo!G121+[8]Abril!G120+[8]Mayo!G121+[8]Junio!G119+[8]Julio!G119+[8]Agosto!G121+[8]Septiembre!G119+[8]Octubre!G121+[8]Noviembre!G121+[8]Diciembre!G121</f>
        <v>49221</v>
      </c>
      <c r="H117" s="160">
        <f>+[8]Enero!H119+[8]Febrero!H119+[8]Marzo!H121+[8]Abril!H120+[8]Mayo!H121+[8]Junio!H119+[8]Julio!H119+[8]Agosto!H121+[8]Septiembre!H119+[8]Octubre!H121+[8]Noviembre!H121+[8]Diciembre!H121</f>
        <v>62279</v>
      </c>
      <c r="I117" s="160">
        <f>+[8]Enero!I119+[8]Febrero!I119+[8]Marzo!I121+[8]Abril!I120+[8]Mayo!I121+[8]Junio!I119+[8]Julio!I119+[8]Agosto!I121+[8]Septiembre!I119+[8]Octubre!I121+[8]Noviembre!I121+[8]Diciembre!I121</f>
        <v>10708</v>
      </c>
      <c r="J117" s="160">
        <f t="shared" si="4"/>
        <v>725179</v>
      </c>
    </row>
    <row r="118" spans="1:11" ht="20.100000000000001" customHeight="1" x14ac:dyDescent="0.2">
      <c r="A118" s="161" t="s">
        <v>148</v>
      </c>
      <c r="B118" s="160">
        <f>+[8]Enero!B120+[8]Febrero!B120+[8]Marzo!B122+[8]Abril!B121+[8]Mayo!B122+[8]Junio!B120+[8]Julio!B120+[8]Agosto!B122+[8]Septiembre!B120+[8]Octubre!B122+[8]Noviembre!B122+[8]Diciembre!B122</f>
        <v>35</v>
      </c>
      <c r="C118" s="160">
        <f>+[8]Enero!C120+[8]Febrero!C120+[8]Marzo!C122+[8]Abril!C121+[8]Mayo!C122+[8]Junio!C120+[8]Julio!C120+[8]Agosto!C122+[8]Septiembre!C120+[8]Octubre!C122+[8]Noviembre!C122+[8]Diciembre!C122</f>
        <v>0</v>
      </c>
      <c r="D118" s="160">
        <f>+[8]Enero!D120+[8]Febrero!D120+[8]Marzo!D122+[8]Abril!D121+[8]Mayo!D122+[8]Junio!D120+[8]Julio!D120+[8]Agosto!D122+[8]Septiembre!D120+[8]Octubre!D122+[8]Noviembre!D122+[8]Diciembre!D122</f>
        <v>0</v>
      </c>
      <c r="E118" s="160">
        <f>+[8]Enero!E120+[8]Febrero!E120+[8]Marzo!E122+[8]Abril!E121+[8]Mayo!E122+[8]Junio!E120+[8]Julio!E120+[8]Agosto!E122+[8]Septiembre!E120+[8]Octubre!E122+[8]Noviembre!E122+[8]Diciembre!E122</f>
        <v>57018</v>
      </c>
      <c r="F118" s="160">
        <f>+[8]Enero!F120+[8]Febrero!F120+[8]Marzo!F122+[8]Abril!F121+[8]Mayo!F122+[8]Junio!F120+[8]Julio!F120+[8]Agosto!F122+[8]Septiembre!F120+[8]Octubre!F122+[8]Noviembre!F122+[8]Diciembre!F122</f>
        <v>0</v>
      </c>
      <c r="G118" s="160">
        <f>+[8]Enero!G120+[8]Febrero!G120+[8]Marzo!G122+[8]Abril!G121+[8]Mayo!G122+[8]Junio!G120+[8]Julio!G120+[8]Agosto!G122+[8]Septiembre!G120+[8]Octubre!G122+[8]Noviembre!G122+[8]Diciembre!G122</f>
        <v>3</v>
      </c>
      <c r="H118" s="160">
        <f>+[8]Enero!H120+[8]Febrero!H120+[8]Marzo!H122+[8]Abril!H121+[8]Mayo!H122+[8]Junio!H120+[8]Julio!H120+[8]Agosto!H122+[8]Septiembre!H120+[8]Octubre!H122+[8]Noviembre!H122+[8]Diciembre!H122</f>
        <v>0</v>
      </c>
      <c r="I118" s="160">
        <f>+[8]Enero!I120+[8]Febrero!I120+[8]Marzo!I122+[8]Abril!I121+[8]Mayo!I122+[8]Junio!I120+[8]Julio!I120+[8]Agosto!I122+[8]Septiembre!I120+[8]Octubre!I122+[8]Noviembre!I122+[8]Diciembre!I122</f>
        <v>0</v>
      </c>
      <c r="J118" s="160">
        <f t="shared" si="4"/>
        <v>57056</v>
      </c>
    </row>
    <row r="119" spans="1:11" ht="20.100000000000001" customHeight="1" x14ac:dyDescent="0.2">
      <c r="A119" s="161" t="s">
        <v>149</v>
      </c>
      <c r="B119" s="160">
        <f>+[8]Enero!B121+[8]Febrero!B121+[8]Marzo!B123+[8]Abril!B122+[8]Mayo!B123+[8]Junio!B121+[8]Julio!B121+[8]Agosto!B123+[8]Septiembre!B121+[8]Octubre!B123+[8]Noviembre!B123+[8]Diciembre!B123</f>
        <v>258687</v>
      </c>
      <c r="C119" s="160">
        <f>+[8]Enero!C121+[8]Febrero!C121+[8]Marzo!C123+[8]Abril!C122+[8]Mayo!C123+[8]Junio!C121+[8]Julio!C121+[8]Agosto!C123+[8]Septiembre!C121+[8]Octubre!C123+[8]Noviembre!C123+[8]Diciembre!C123</f>
        <v>108564</v>
      </c>
      <c r="D119" s="160">
        <f>+[8]Enero!D121+[8]Febrero!D121+[8]Marzo!D123+[8]Abril!D122+[8]Mayo!D123+[8]Junio!D121+[8]Julio!D121+[8]Agosto!D123+[8]Septiembre!D121+[8]Octubre!D123+[8]Noviembre!D123+[8]Diciembre!D123</f>
        <v>46235</v>
      </c>
      <c r="E119" s="160">
        <f>+[8]Enero!E121+[8]Febrero!E121+[8]Marzo!E123+[8]Abril!E122+[8]Mayo!E123+[8]Junio!E121+[8]Julio!E121+[8]Agosto!E123+[8]Septiembre!E121+[8]Octubre!E123+[8]Noviembre!E123+[8]Diciembre!E123</f>
        <v>101251</v>
      </c>
      <c r="F119" s="160">
        <f>+[8]Enero!F121+[8]Febrero!F121+[8]Marzo!F123+[8]Abril!F122+[8]Mayo!F123+[8]Junio!F121+[8]Julio!F121+[8]Agosto!F123+[8]Septiembre!F121+[8]Octubre!F123+[8]Noviembre!F123+[8]Diciembre!F123</f>
        <v>145963</v>
      </c>
      <c r="G119" s="160">
        <f>+[8]Enero!G121+[8]Febrero!G121+[8]Marzo!G123+[8]Abril!G122+[8]Mayo!G123+[8]Junio!G121+[8]Julio!G121+[8]Agosto!G123+[8]Septiembre!G121+[8]Octubre!G123+[8]Noviembre!G123+[8]Diciembre!G123</f>
        <v>67773</v>
      </c>
      <c r="H119" s="160">
        <f>+[8]Enero!H121+[8]Febrero!H121+[8]Marzo!H123+[8]Abril!H122+[8]Mayo!H123+[8]Junio!H121+[8]Julio!H121+[8]Agosto!H123+[8]Septiembre!H121+[8]Octubre!H123+[8]Noviembre!H123+[8]Diciembre!H123</f>
        <v>76627</v>
      </c>
      <c r="I119" s="160">
        <f>+[8]Enero!I121+[8]Febrero!I121+[8]Marzo!I123+[8]Abril!I122+[8]Mayo!I123+[8]Junio!I121+[8]Julio!I121+[8]Agosto!I123+[8]Septiembre!I121+[8]Octubre!I123+[8]Noviembre!I123+[8]Diciembre!I123</f>
        <v>98151</v>
      </c>
      <c r="J119" s="160">
        <f t="shared" si="4"/>
        <v>903251</v>
      </c>
    </row>
    <row r="120" spans="1:11" ht="20.100000000000001" customHeight="1" x14ac:dyDescent="0.2">
      <c r="A120" s="161" t="s">
        <v>150</v>
      </c>
      <c r="B120" s="160">
        <f>+[8]Enero!B122+[8]Febrero!B122+[8]Marzo!B124+[8]Abril!B123+[8]Mayo!B124+[8]Junio!B122+[8]Julio!B122+[8]Agosto!B124+[8]Septiembre!B122+[8]Octubre!B124+[8]Noviembre!B124+[8]Diciembre!B124</f>
        <v>243635</v>
      </c>
      <c r="C120" s="160">
        <f>+[8]Enero!C122+[8]Febrero!C122+[8]Marzo!C124+[8]Abril!C123+[8]Mayo!C124+[8]Junio!C122+[8]Julio!C122+[8]Agosto!C124+[8]Septiembre!C122+[8]Octubre!C124+[8]Noviembre!C124+[8]Diciembre!C124</f>
        <v>4137</v>
      </c>
      <c r="D120" s="160">
        <f>+[8]Enero!D122+[8]Febrero!D122+[8]Marzo!D124+[8]Abril!D123+[8]Mayo!D124+[8]Junio!D122+[8]Julio!D122+[8]Agosto!D124+[8]Septiembre!D122+[8]Octubre!D124+[8]Noviembre!D124+[8]Diciembre!D124</f>
        <v>83874</v>
      </c>
      <c r="E120" s="160">
        <f>+[8]Enero!E122+[8]Febrero!E122+[8]Marzo!E124+[8]Abril!E123+[8]Mayo!E124+[8]Junio!E122+[8]Julio!E122+[8]Agosto!E124+[8]Septiembre!E122+[8]Octubre!E124+[8]Noviembre!E124+[8]Diciembre!E124</f>
        <v>51174</v>
      </c>
      <c r="F120" s="160">
        <f>+[8]Enero!F122+[8]Febrero!F122+[8]Marzo!F124+[8]Abril!F123+[8]Mayo!F124+[8]Junio!F122+[8]Julio!F122+[8]Agosto!F124+[8]Septiembre!F122+[8]Octubre!F124+[8]Noviembre!F124+[8]Diciembre!F124</f>
        <v>26973</v>
      </c>
      <c r="G120" s="160">
        <f>+[8]Enero!G122+[8]Febrero!G122+[8]Marzo!G124+[8]Abril!G123+[8]Mayo!G124+[8]Junio!G122+[8]Julio!G122+[8]Agosto!G124+[8]Septiembre!G122+[8]Octubre!G124+[8]Noviembre!G124+[8]Diciembre!G124</f>
        <v>48583</v>
      </c>
      <c r="H120" s="160">
        <f>+[8]Enero!H122+[8]Febrero!H122+[8]Marzo!H124+[8]Abril!H123+[8]Mayo!H124+[8]Junio!H122+[8]Julio!H122+[8]Agosto!H124+[8]Septiembre!H122+[8]Octubre!H124+[8]Noviembre!H124+[8]Diciembre!H124</f>
        <v>58556</v>
      </c>
      <c r="I120" s="160">
        <f>+[8]Enero!I122+[8]Febrero!I122+[8]Marzo!I124+[8]Abril!I123+[8]Mayo!I124+[8]Junio!I122+[8]Julio!I122+[8]Agosto!I124+[8]Septiembre!I122+[8]Octubre!I124+[8]Noviembre!I124+[8]Diciembre!I124</f>
        <v>2197</v>
      </c>
      <c r="J120" s="160">
        <f t="shared" si="4"/>
        <v>519129</v>
      </c>
    </row>
    <row r="121" spans="1:11" ht="20.100000000000001" customHeight="1" x14ac:dyDescent="0.2">
      <c r="A121" s="161" t="s">
        <v>151</v>
      </c>
      <c r="B121" s="160">
        <f>+[8]Enero!B123+[8]Febrero!B123+[8]Marzo!B125+[8]Abril!B124+[8]Mayo!B125+[8]Junio!B123+[8]Julio!B123+[8]Agosto!B125+[8]Septiembre!B123+[8]Octubre!B125+[8]Noviembre!B125+[8]Diciembre!B125</f>
        <v>36551</v>
      </c>
      <c r="C121" s="160">
        <f>+[8]Enero!C123+[8]Febrero!C123+[8]Marzo!C125+[8]Abril!C124+[8]Mayo!C125+[8]Junio!C123+[8]Julio!C123+[8]Agosto!C125+[8]Septiembre!C123+[8]Octubre!C125+[8]Noviembre!C125+[8]Diciembre!C125</f>
        <v>248</v>
      </c>
      <c r="D121" s="160">
        <f>+[8]Enero!D123+[8]Febrero!D123+[8]Marzo!D125+[8]Abril!D124+[8]Mayo!D125+[8]Junio!D123+[8]Julio!D123+[8]Agosto!D125+[8]Septiembre!D123+[8]Octubre!D125+[8]Noviembre!D125+[8]Diciembre!D125</f>
        <v>60888</v>
      </c>
      <c r="E121" s="160">
        <f>+[8]Enero!E123+[8]Febrero!E123+[8]Marzo!E125+[8]Abril!E124+[8]Mayo!E125+[8]Junio!E123+[8]Julio!E123+[8]Agosto!E125+[8]Septiembre!E123+[8]Octubre!E125+[8]Noviembre!E125+[8]Diciembre!E125</f>
        <v>208956</v>
      </c>
      <c r="F121" s="160">
        <f>+[8]Enero!F123+[8]Febrero!F123+[8]Marzo!F125+[8]Abril!F124+[8]Mayo!F125+[8]Junio!F123+[8]Julio!F123+[8]Agosto!F125+[8]Septiembre!F123+[8]Octubre!F125+[8]Noviembre!F125+[8]Diciembre!F125</f>
        <v>290230</v>
      </c>
      <c r="G121" s="160">
        <f>+[8]Enero!G123+[8]Febrero!G123+[8]Marzo!G125+[8]Abril!G124+[8]Mayo!G125+[8]Junio!G123+[8]Julio!G123+[8]Agosto!G125+[8]Septiembre!G123+[8]Octubre!G125+[8]Noviembre!G125+[8]Diciembre!G125</f>
        <v>91003</v>
      </c>
      <c r="H121" s="160">
        <f>+[8]Enero!H123+[8]Febrero!H123+[8]Marzo!H125+[8]Abril!H124+[8]Mayo!H125+[8]Junio!H123+[8]Julio!H123+[8]Agosto!H125+[8]Septiembre!H123+[8]Octubre!H125+[8]Noviembre!H125+[8]Diciembre!H125</f>
        <v>439189</v>
      </c>
      <c r="I121" s="160">
        <f>+[8]Enero!I123+[8]Febrero!I123+[8]Marzo!I125+[8]Abril!I124+[8]Mayo!I125+[8]Junio!I123+[8]Julio!I123+[8]Agosto!I125+[8]Septiembre!I123+[8]Octubre!I125+[8]Noviembre!I125+[8]Diciembre!I125</f>
        <v>891</v>
      </c>
      <c r="J121" s="160">
        <f t="shared" si="4"/>
        <v>1127956</v>
      </c>
    </row>
    <row r="122" spans="1:11" ht="20.100000000000001" customHeight="1" x14ac:dyDescent="0.2">
      <c r="A122" s="161" t="s">
        <v>152</v>
      </c>
      <c r="B122" s="160">
        <f>+[8]Enero!B124+[8]Febrero!B124+[8]Marzo!B126+[8]Abril!B125+[8]Mayo!B126+[8]Junio!B124+[8]Julio!B124+[8]Agosto!B126+[8]Septiembre!B124+[8]Octubre!B126+[8]Noviembre!B126+[8]Diciembre!B126</f>
        <v>27233</v>
      </c>
      <c r="C122" s="160">
        <f>+[8]Enero!C124+[8]Febrero!C124+[8]Marzo!C126+[8]Abril!C125+[8]Mayo!C126+[8]Junio!C124+[8]Julio!C124+[8]Agosto!C126+[8]Septiembre!C124+[8]Octubre!C126+[8]Noviembre!C126+[8]Diciembre!C126</f>
        <v>1546</v>
      </c>
      <c r="D122" s="160">
        <f>+[8]Enero!D124+[8]Febrero!D124+[8]Marzo!D126+[8]Abril!D125+[8]Mayo!D126+[8]Junio!D124+[8]Julio!D124+[8]Agosto!D126+[8]Septiembre!D124+[8]Octubre!D126+[8]Noviembre!D126+[8]Diciembre!D126</f>
        <v>12636</v>
      </c>
      <c r="E122" s="160">
        <f>+[8]Enero!E124+[8]Febrero!E124+[8]Marzo!E126+[8]Abril!E125+[8]Mayo!E126+[8]Junio!E124+[8]Julio!E124+[8]Agosto!E126+[8]Septiembre!E124+[8]Octubre!E126+[8]Noviembre!E126+[8]Diciembre!E126</f>
        <v>20261</v>
      </c>
      <c r="F122" s="160">
        <f>+[8]Enero!F124+[8]Febrero!F124+[8]Marzo!F126+[8]Abril!F125+[8]Mayo!F126+[8]Junio!F124+[8]Julio!F124+[8]Agosto!F126+[8]Septiembre!F124+[8]Octubre!F126+[8]Noviembre!F126+[8]Diciembre!F126</f>
        <v>44054</v>
      </c>
      <c r="G122" s="160">
        <f>+[8]Enero!G124+[8]Febrero!G124+[8]Marzo!G126+[8]Abril!G125+[8]Mayo!G126+[8]Junio!G124+[8]Julio!G124+[8]Agosto!G126+[8]Septiembre!G124+[8]Octubre!G126+[8]Noviembre!G126+[8]Diciembre!G126</f>
        <v>15108</v>
      </c>
      <c r="H122" s="160">
        <f>+[8]Enero!H124+[8]Febrero!H124+[8]Marzo!H126+[8]Abril!H125+[8]Mayo!H126+[8]Junio!H124+[8]Julio!H124+[8]Agosto!H126+[8]Septiembre!H124+[8]Octubre!H126+[8]Noviembre!H126+[8]Diciembre!H126</f>
        <v>4487</v>
      </c>
      <c r="I122" s="160">
        <f>+[8]Enero!I124+[8]Febrero!I124+[8]Marzo!I126+[8]Abril!I125+[8]Mayo!I126+[8]Junio!I124+[8]Julio!I124+[8]Agosto!I126+[8]Septiembre!I124+[8]Octubre!I126+[8]Noviembre!I126+[8]Diciembre!I126</f>
        <v>2144</v>
      </c>
      <c r="J122" s="160">
        <f t="shared" si="4"/>
        <v>127469</v>
      </c>
    </row>
    <row r="123" spans="1:11" ht="20.100000000000001" customHeight="1" x14ac:dyDescent="0.2">
      <c r="A123" s="161" t="s">
        <v>172</v>
      </c>
      <c r="B123" s="160">
        <f>+[8]Enero!B125+[8]Febrero!B125+[8]Marzo!B127+[8]Abril!B126+[8]Mayo!B127+[8]Junio!B125+[8]Julio!B125+[8]Agosto!B127+[8]Septiembre!B125+[8]Octubre!B127+[8]Noviembre!B127+[8]Diciembre!B127</f>
        <v>431</v>
      </c>
      <c r="C123" s="160">
        <f>+[8]Enero!C125+[8]Febrero!C125+[8]Marzo!C127+[8]Abril!C126+[8]Mayo!C127+[8]Junio!C125+[8]Julio!C125+[8]Agosto!C127+[8]Septiembre!C125+[8]Octubre!C127+[8]Noviembre!C127+[8]Diciembre!C127</f>
        <v>505</v>
      </c>
      <c r="D123" s="160">
        <f>+[8]Enero!D125+[8]Febrero!D125+[8]Marzo!D127+[8]Abril!D126+[8]Mayo!D127+[8]Junio!D125+[8]Julio!D125+[8]Agosto!D127+[8]Septiembre!D125+[8]Octubre!D127+[8]Noviembre!D127+[8]Diciembre!D127</f>
        <v>26</v>
      </c>
      <c r="E123" s="160">
        <f>+[8]Enero!E125+[8]Febrero!E125+[8]Marzo!E127+[8]Abril!E126+[8]Mayo!E127+[8]Junio!E125+[8]Julio!E125+[8]Agosto!E127+[8]Septiembre!E125+[8]Octubre!E127+[8]Noviembre!E127+[8]Diciembre!E127</f>
        <v>9960</v>
      </c>
      <c r="F123" s="160">
        <f>+[8]Enero!F125+[8]Febrero!F125+[8]Marzo!F127+[8]Abril!F126+[8]Mayo!F127+[8]Junio!F125+[8]Julio!F125+[8]Agosto!F127+[8]Septiembre!F125+[8]Octubre!F127+[8]Noviembre!F127+[8]Diciembre!F127</f>
        <v>4251</v>
      </c>
      <c r="G123" s="160">
        <f>+[8]Enero!G125+[8]Febrero!G125+[8]Marzo!G127+[8]Abril!G126+[8]Mayo!G127+[8]Junio!G125+[8]Julio!G125+[8]Agosto!G127+[8]Septiembre!G125+[8]Octubre!G127+[8]Noviembre!G127+[8]Diciembre!G127</f>
        <v>548</v>
      </c>
      <c r="H123" s="160">
        <f>+[8]Enero!H125+[8]Febrero!H125+[8]Marzo!H127+[8]Abril!H126+[8]Mayo!H127+[8]Junio!H125+[8]Julio!H125+[8]Agosto!H127+[8]Septiembre!H125+[8]Octubre!H127+[8]Noviembre!H127+[8]Diciembre!H127</f>
        <v>115</v>
      </c>
      <c r="I123" s="160">
        <f>+[8]Enero!I125+[8]Febrero!I125+[8]Marzo!I127+[8]Abril!I126+[8]Mayo!I127+[8]Junio!I125+[8]Julio!I125+[8]Agosto!I127+[8]Septiembre!I125+[8]Octubre!I127+[8]Noviembre!I127+[8]Diciembre!I127</f>
        <v>259</v>
      </c>
      <c r="J123" s="160">
        <f t="shared" si="4"/>
        <v>16095</v>
      </c>
    </row>
    <row r="124" spans="1:11" ht="20.100000000000001" customHeight="1" x14ac:dyDescent="0.2">
      <c r="A124" s="161" t="s">
        <v>173</v>
      </c>
      <c r="B124" s="160">
        <f>+[8]Enero!B126+[8]Febrero!B126+[8]Marzo!B128+[8]Abril!B127+[8]Mayo!B128+[8]Junio!B126+[8]Julio!B126+[8]Agosto!B128+[8]Septiembre!B126+[8]Octubre!B128+[8]Noviembre!B128+[8]Diciembre!B128</f>
        <v>149</v>
      </c>
      <c r="C124" s="160">
        <f>+[8]Enero!C126+[8]Febrero!C126+[8]Marzo!C128+[8]Abril!C127+[8]Mayo!C128+[8]Junio!C126+[8]Julio!C126+[8]Agosto!C128+[8]Septiembre!C126+[8]Octubre!C128+[8]Noviembre!C128+[8]Diciembre!C128</f>
        <v>0</v>
      </c>
      <c r="D124" s="160">
        <f>+[8]Enero!D126+[8]Febrero!D126+[8]Marzo!D128+[8]Abril!D127+[8]Mayo!D128+[8]Junio!D126+[8]Julio!D126+[8]Agosto!D128+[8]Septiembre!D126+[8]Octubre!D128+[8]Noviembre!D128+[8]Diciembre!D128</f>
        <v>330</v>
      </c>
      <c r="E124" s="160">
        <f>+[8]Enero!E126+[8]Febrero!E126+[8]Marzo!E128+[8]Abril!E127+[8]Mayo!E128+[8]Junio!E126+[8]Julio!E126+[8]Agosto!E128+[8]Septiembre!E126+[8]Octubre!E128+[8]Noviembre!E128+[8]Diciembre!E128</f>
        <v>228982</v>
      </c>
      <c r="F124" s="160">
        <f>+[8]Enero!F126+[8]Febrero!F126+[8]Marzo!F128+[8]Abril!F127+[8]Mayo!F128+[8]Junio!F126+[8]Julio!F126+[8]Agosto!F128+[8]Septiembre!F126+[8]Octubre!F128+[8]Noviembre!F128+[8]Diciembre!F128</f>
        <v>520</v>
      </c>
      <c r="G124" s="160">
        <f>+[8]Enero!G126+[8]Febrero!G126+[8]Marzo!G128+[8]Abril!G127+[8]Mayo!G128+[8]Junio!G126+[8]Julio!G126+[8]Agosto!G128+[8]Septiembre!G126+[8]Octubre!G128+[8]Noviembre!G128+[8]Diciembre!G128</f>
        <v>2196</v>
      </c>
      <c r="H124" s="160">
        <f>+[8]Enero!H126+[8]Febrero!H126+[8]Marzo!H128+[8]Abril!H127+[8]Mayo!H128+[8]Junio!H126+[8]Julio!H126+[8]Agosto!H128+[8]Septiembre!H126+[8]Octubre!H128+[8]Noviembre!H128+[8]Diciembre!H128</f>
        <v>1456</v>
      </c>
      <c r="I124" s="160">
        <f>+[8]Enero!I126+[8]Febrero!I126+[8]Marzo!I128+[8]Abril!I127+[8]Mayo!I128+[8]Junio!I126+[8]Julio!I126+[8]Agosto!I128+[8]Septiembre!I126+[8]Octubre!I128+[8]Noviembre!I128+[8]Diciembre!I128</f>
        <v>83</v>
      </c>
      <c r="J124" s="160">
        <f t="shared" si="4"/>
        <v>233716</v>
      </c>
    </row>
    <row r="125" spans="1:11" ht="20.100000000000001" customHeight="1" x14ac:dyDescent="0.2">
      <c r="A125" s="161" t="s">
        <v>155</v>
      </c>
      <c r="B125" s="160">
        <f>+[8]Enero!B127+[8]Febrero!B127+[8]Marzo!B129+[8]Abril!B128+[8]Mayo!B129+[8]Junio!B127+[8]Julio!B127+[8]Agosto!B129+[8]Septiembre!B127+[8]Octubre!B129+[8]Noviembre!B129+[8]Diciembre!B129</f>
        <v>35598</v>
      </c>
      <c r="C125" s="160">
        <f>+[8]Enero!C127+[8]Febrero!C127+[8]Marzo!C129+[8]Abril!C128+[8]Mayo!C129+[8]Junio!C127+[8]Julio!C127+[8]Agosto!C129+[8]Septiembre!C127+[8]Octubre!C129+[8]Noviembre!C129+[8]Diciembre!C129</f>
        <v>1005</v>
      </c>
      <c r="D125" s="160">
        <f>+[8]Enero!D127+[8]Febrero!D127+[8]Marzo!D129+[8]Abril!D128+[8]Mayo!D129+[8]Junio!D127+[8]Julio!D127+[8]Agosto!D129+[8]Septiembre!D127+[8]Octubre!D129+[8]Noviembre!D129+[8]Diciembre!D129</f>
        <v>15715</v>
      </c>
      <c r="E125" s="160">
        <f>+[8]Enero!E127+[8]Febrero!E127+[8]Marzo!E129+[8]Abril!E128+[8]Mayo!E129+[8]Junio!E127+[8]Julio!E127+[8]Agosto!E129+[8]Septiembre!E127+[8]Octubre!E129+[8]Noviembre!E129+[8]Diciembre!E129</f>
        <v>24354</v>
      </c>
      <c r="F125" s="160">
        <f>+[8]Enero!F127+[8]Febrero!F127+[8]Marzo!F129+[8]Abril!F128+[8]Mayo!F129+[8]Junio!F127+[8]Julio!F127+[8]Agosto!F129+[8]Septiembre!F127+[8]Octubre!F129+[8]Noviembre!F129+[8]Diciembre!F129</f>
        <v>115605</v>
      </c>
      <c r="G125" s="160">
        <f>+[8]Enero!G127+[8]Febrero!G127+[8]Marzo!G129+[8]Abril!G128+[8]Mayo!G129+[8]Junio!G127+[8]Julio!G127+[8]Agosto!G129+[8]Septiembre!G127+[8]Octubre!G129+[8]Noviembre!G129+[8]Diciembre!G129</f>
        <v>2539</v>
      </c>
      <c r="H125" s="160">
        <f>+[8]Enero!H127+[8]Febrero!H127+[8]Marzo!H129+[8]Abril!H128+[8]Mayo!H129+[8]Junio!H127+[8]Julio!H127+[8]Agosto!H129+[8]Septiembre!H127+[8]Octubre!H129+[8]Noviembre!H129+[8]Diciembre!H129</f>
        <v>36562</v>
      </c>
      <c r="I125" s="160">
        <f>+[8]Enero!I127+[8]Febrero!I127+[8]Marzo!I129+[8]Abril!I128+[8]Mayo!I129+[8]Junio!I127+[8]Julio!I127+[8]Agosto!I129+[8]Septiembre!I127+[8]Octubre!I129+[8]Noviembre!I129+[8]Diciembre!I129</f>
        <v>1422</v>
      </c>
      <c r="J125" s="160">
        <f>SUM(B125:I125)</f>
        <v>232800</v>
      </c>
      <c r="K125" s="184"/>
    </row>
    <row r="126" spans="1:11" ht="20.100000000000001" customHeight="1" x14ac:dyDescent="0.2">
      <c r="A126" s="161" t="s">
        <v>156</v>
      </c>
      <c r="B126" s="160">
        <f>+[8]Enero!B128+[8]Febrero!B128+[8]Marzo!B130+[8]Abril!B129+[8]Mayo!B130+[8]Junio!B128+[8]Julio!B128+[8]Agosto!B130+[8]Septiembre!B128+[8]Octubre!B130+[8]Noviembre!B130+[8]Diciembre!B130</f>
        <v>0</v>
      </c>
      <c r="C126" s="160">
        <f>+[8]Enero!C128+[8]Febrero!C128+[8]Marzo!C130+[8]Abril!C129+[8]Mayo!C130+[8]Junio!C128+[8]Julio!C128+[8]Agosto!C130+[8]Septiembre!C128+[8]Octubre!C130+[8]Noviembre!C130+[8]Diciembre!C130</f>
        <v>0</v>
      </c>
      <c r="D126" s="160">
        <f>+[8]Enero!D128+[8]Febrero!D128+[8]Marzo!D130+[8]Abril!D129+[8]Mayo!D130+[8]Junio!D128+[8]Julio!D128+[8]Agosto!D130+[8]Septiembre!D128+[8]Octubre!D130+[8]Noviembre!D130+[8]Diciembre!D130</f>
        <v>466000</v>
      </c>
      <c r="E126" s="160">
        <f>+[8]Enero!E128+[8]Febrero!E128+[8]Marzo!E130+[8]Abril!E129+[8]Mayo!E130+[8]Junio!E128+[8]Julio!E128+[8]Agosto!E130+[8]Septiembre!E128+[8]Octubre!E130+[8]Noviembre!E130+[8]Diciembre!E130</f>
        <v>0</v>
      </c>
      <c r="F126" s="160">
        <f>+[8]Enero!F128+[8]Febrero!F128+[8]Marzo!F130+[8]Abril!F129+[8]Mayo!F130+[8]Junio!F128+[8]Julio!F128+[8]Agosto!F130+[8]Septiembre!F128+[8]Octubre!F130+[8]Noviembre!F130+[8]Diciembre!F130</f>
        <v>0</v>
      </c>
      <c r="G126" s="160">
        <f>+[8]Enero!G128+[8]Febrero!G128+[8]Marzo!G130+[8]Abril!G129+[8]Mayo!G130+[8]Junio!G128+[8]Julio!G128+[8]Agosto!G130+[8]Septiembre!G128+[8]Octubre!G130+[8]Noviembre!G130+[8]Diciembre!G130</f>
        <v>0</v>
      </c>
      <c r="H126" s="160">
        <f>+[8]Enero!H128+[8]Febrero!H128+[8]Marzo!H130+[8]Abril!H129+[8]Mayo!H130+[8]Junio!H128+[8]Julio!H128+[8]Agosto!H130+[8]Septiembre!H128+[8]Octubre!H130+[8]Noviembre!H130+[8]Diciembre!H130</f>
        <v>4408000</v>
      </c>
      <c r="I126" s="160">
        <f>+[8]Enero!I128+[8]Febrero!I128+[8]Marzo!I130+[8]Abril!I129+[8]Mayo!I130+[8]Junio!I128+[8]Julio!I128+[8]Agosto!I130+[8]Septiembre!I128+[8]Octubre!I130+[8]Noviembre!I130+[8]Diciembre!I130</f>
        <v>0</v>
      </c>
      <c r="J126" s="160">
        <f t="shared" si="4"/>
        <v>4874000</v>
      </c>
    </row>
    <row r="127" spans="1:11" ht="20.100000000000001" customHeight="1" x14ac:dyDescent="0.2">
      <c r="A127" s="161" t="s">
        <v>157</v>
      </c>
      <c r="B127" s="160">
        <f>+[8]Enero!B129+[8]Febrero!B129+[8]Marzo!B131+[8]Abril!B130+[8]Mayo!B131+[8]Junio!B129+[8]Julio!B129+[8]Agosto!B131+[8]Septiembre!B129+[8]Octubre!B131+[8]Noviembre!B131+[8]Diciembre!B131</f>
        <v>250</v>
      </c>
      <c r="C127" s="160">
        <f>+[8]Enero!C129+[8]Febrero!C129+[8]Marzo!C131+[8]Abril!C130+[8]Mayo!C131+[8]Junio!C129+[8]Julio!C129+[8]Agosto!C131+[8]Septiembre!C129+[8]Octubre!C131+[8]Noviembre!C131+[8]Diciembre!C131</f>
        <v>314</v>
      </c>
      <c r="D127" s="160">
        <f>+[8]Enero!D129+[8]Febrero!D129+[8]Marzo!D131+[8]Abril!D130+[8]Mayo!D131+[8]Junio!D129+[8]Julio!D129+[8]Agosto!D131+[8]Septiembre!D129+[8]Octubre!D131+[8]Noviembre!D131+[8]Diciembre!D131</f>
        <v>0</v>
      </c>
      <c r="E127" s="160">
        <f>+[8]Enero!E129+[8]Febrero!E129+[8]Marzo!E131+[8]Abril!E130+[8]Mayo!E131+[8]Junio!E129+[8]Julio!E129+[8]Agosto!E131+[8]Septiembre!E129+[8]Octubre!E131+[8]Noviembre!E131+[8]Diciembre!E131</f>
        <v>342200</v>
      </c>
      <c r="F127" s="160">
        <f>+[8]Enero!F129+[8]Febrero!F129+[8]Marzo!F131+[8]Abril!F130+[8]Mayo!F131+[8]Junio!F129+[8]Julio!F129+[8]Agosto!F131+[8]Septiembre!F129+[8]Octubre!F131+[8]Noviembre!F131+[8]Diciembre!F131</f>
        <v>41505</v>
      </c>
      <c r="G127" s="160">
        <f>+[8]Enero!G129+[8]Febrero!G129+[8]Marzo!G131+[8]Abril!G130+[8]Mayo!G131+[8]Junio!G129+[8]Julio!G129+[8]Agosto!G131+[8]Septiembre!G129+[8]Octubre!G131+[8]Noviembre!G131+[8]Diciembre!G131</f>
        <v>64386</v>
      </c>
      <c r="H127" s="160">
        <f>+[8]Enero!H129+[8]Febrero!H129+[8]Marzo!H131+[8]Abril!H130+[8]Mayo!H131+[8]Junio!H129+[8]Julio!H129+[8]Agosto!H131+[8]Septiembre!H129+[8]Octubre!H131+[8]Noviembre!H131+[8]Diciembre!H131</f>
        <v>398</v>
      </c>
      <c r="I127" s="160">
        <f>+[8]Enero!I129+[8]Febrero!I129+[8]Marzo!I131+[8]Abril!I130+[8]Mayo!I131+[8]Junio!I129+[8]Julio!I129+[8]Agosto!I131+[8]Septiembre!I129+[8]Octubre!I131+[8]Noviembre!I131+[8]Diciembre!I131</f>
        <v>495</v>
      </c>
      <c r="J127" s="160">
        <f t="shared" si="4"/>
        <v>449548</v>
      </c>
    </row>
    <row r="128" spans="1:11" ht="20.100000000000001" customHeight="1" x14ac:dyDescent="0.2">
      <c r="A128" s="161" t="s">
        <v>174</v>
      </c>
      <c r="B128" s="160">
        <f>+[8]Enero!B130+[8]Febrero!B130+[8]Marzo!B132+[8]Abril!B131+[8]Mayo!B132+[8]Junio!B130+[8]Julio!B130+[8]Agosto!B132+[8]Septiembre!B130+[8]Octubre!B132+[8]Noviembre!B132+[8]Diciembre!B132</f>
        <v>314392</v>
      </c>
      <c r="C128" s="160">
        <f>+[8]Enero!C130+[8]Febrero!C130+[8]Marzo!C132+[8]Abril!C131+[8]Mayo!C132+[8]Junio!C130+[8]Julio!C130+[8]Agosto!C132+[8]Septiembre!C130+[8]Octubre!C132+[8]Noviembre!C132+[8]Diciembre!C132</f>
        <v>4514</v>
      </c>
      <c r="D128" s="160">
        <f>+[8]Enero!D130+[8]Febrero!D130+[8]Marzo!D132+[8]Abril!D131+[8]Mayo!D132+[8]Junio!D130+[8]Julio!D130+[8]Agosto!D132+[8]Septiembre!D130+[8]Octubre!D132+[8]Noviembre!D132+[8]Diciembre!D132</f>
        <v>2233</v>
      </c>
      <c r="E128" s="160">
        <f>+[8]Enero!E130+[8]Febrero!E130+[8]Marzo!E132+[8]Abril!E131+[8]Mayo!E132+[8]Junio!E130+[8]Julio!E130+[8]Agosto!E132+[8]Septiembre!E130+[8]Octubre!E132+[8]Noviembre!E132+[8]Diciembre!E132</f>
        <v>1708</v>
      </c>
      <c r="F128" s="160">
        <f>+[8]Enero!F130+[8]Febrero!F130+[8]Marzo!F132+[8]Abril!F131+[8]Mayo!F132+[8]Junio!F130+[8]Julio!F130+[8]Agosto!F132+[8]Septiembre!F130+[8]Octubre!F132+[8]Noviembre!F132+[8]Diciembre!F132</f>
        <v>37706</v>
      </c>
      <c r="G128" s="160">
        <f>+[8]Enero!G130+[8]Febrero!G130+[8]Marzo!G132+[8]Abril!G131+[8]Mayo!G132+[8]Junio!G130+[8]Julio!G130+[8]Agosto!G132+[8]Septiembre!G130+[8]Octubre!G132+[8]Noviembre!G132+[8]Diciembre!G132</f>
        <v>30878</v>
      </c>
      <c r="H128" s="160">
        <f>+[8]Enero!H130+[8]Febrero!H130+[8]Marzo!H132+[8]Abril!H131+[8]Mayo!H132+[8]Junio!H130+[8]Julio!H130+[8]Agosto!H132+[8]Septiembre!H130+[8]Octubre!H132+[8]Noviembre!H132+[8]Diciembre!H132</f>
        <v>7081</v>
      </c>
      <c r="I128" s="160">
        <f>+[8]Enero!I130+[8]Febrero!I130+[8]Marzo!I132+[8]Abril!I131+[8]Mayo!I132+[8]Junio!I130+[8]Julio!I130+[8]Agosto!I132+[8]Septiembre!I130+[8]Octubre!I132+[8]Noviembre!I132+[8]Diciembre!I132</f>
        <v>16260</v>
      </c>
      <c r="J128" s="160">
        <f t="shared" si="4"/>
        <v>414772</v>
      </c>
    </row>
    <row r="129" spans="1:10" ht="20.100000000000001" customHeight="1" x14ac:dyDescent="0.2">
      <c r="A129" s="161" t="s">
        <v>175</v>
      </c>
      <c r="B129" s="160">
        <f>+[8]Enero!B131+[8]Febrero!B131+[8]Marzo!B133+[8]Abril!B132+[8]Mayo!B133+[8]Junio!B131+[8]Julio!B131+[8]Agosto!B133+[8]Septiembre!B131+[8]Octubre!B133+[8]Noviembre!B133+[8]Diciembre!B133</f>
        <v>3565</v>
      </c>
      <c r="C129" s="160">
        <f>+[8]Enero!C131+[8]Febrero!C131+[8]Marzo!C133+[8]Abril!C132+[8]Mayo!C133+[8]Junio!C131+[8]Julio!C131+[8]Agosto!C133+[8]Septiembre!C131+[8]Octubre!C133+[8]Noviembre!C133+[8]Diciembre!C133</f>
        <v>5560</v>
      </c>
      <c r="D129" s="160">
        <f>+[8]Enero!D131+[8]Febrero!D131+[8]Marzo!D133+[8]Abril!D132+[8]Mayo!D133+[8]Junio!D131+[8]Julio!D131+[8]Agosto!D133+[8]Septiembre!D131+[8]Octubre!D133+[8]Noviembre!D133+[8]Diciembre!D133</f>
        <v>7115</v>
      </c>
      <c r="E129" s="160">
        <f>+[8]Enero!E131+[8]Febrero!E131+[8]Marzo!E133+[8]Abril!E132+[8]Mayo!E133+[8]Junio!E131+[8]Julio!E131+[8]Agosto!E133+[8]Septiembre!E131+[8]Octubre!E133+[8]Noviembre!E133+[8]Diciembre!E133</f>
        <v>3048</v>
      </c>
      <c r="F129" s="160">
        <f>+[8]Enero!F131+[8]Febrero!F131+[8]Marzo!F133+[8]Abril!F132+[8]Mayo!F133+[8]Junio!F131+[8]Julio!F131+[8]Agosto!F133+[8]Septiembre!F131+[8]Octubre!F133+[8]Noviembre!F133+[8]Diciembre!F133</f>
        <v>41297</v>
      </c>
      <c r="G129" s="160">
        <f>+[8]Enero!G131+[8]Febrero!G131+[8]Marzo!G133+[8]Abril!G132+[8]Mayo!G133+[8]Junio!G131+[8]Julio!G131+[8]Agosto!G133+[8]Septiembre!G131+[8]Octubre!G133+[8]Noviembre!G133+[8]Diciembre!G133</f>
        <v>745</v>
      </c>
      <c r="H129" s="160">
        <f>+[8]Enero!H131+[8]Febrero!H131+[8]Marzo!H133+[8]Abril!H132+[8]Mayo!H133+[8]Junio!H131+[8]Julio!H131+[8]Agosto!H133+[8]Septiembre!H131+[8]Octubre!H133+[8]Noviembre!H133+[8]Diciembre!H133</f>
        <v>242</v>
      </c>
      <c r="I129" s="160">
        <f>+[8]Enero!I131+[8]Febrero!I131+[8]Marzo!I133+[8]Abril!I132+[8]Mayo!I133+[8]Junio!I131+[8]Julio!I131+[8]Agosto!I133+[8]Septiembre!I131+[8]Octubre!I133+[8]Noviembre!I133+[8]Diciembre!I133</f>
        <v>28709</v>
      </c>
      <c r="J129" s="160">
        <f t="shared" si="4"/>
        <v>90281</v>
      </c>
    </row>
    <row r="130" spans="1:10" ht="20.100000000000001" customHeight="1" x14ac:dyDescent="0.2">
      <c r="A130" s="161" t="s">
        <v>176</v>
      </c>
      <c r="B130" s="160">
        <f>+[8]Enero!B132+[8]Febrero!B132+[8]Marzo!B134+[8]Abril!B133+[8]Mayo!B134+[8]Junio!B132+[8]Julio!B132+[8]Agosto!B134+[8]Septiembre!B132+[8]Octubre!B134+[8]Noviembre!B134+[8]Diciembre!B134</f>
        <v>20015</v>
      </c>
      <c r="C130" s="160">
        <f>+[8]Enero!C132+[8]Febrero!C132+[8]Marzo!C134+[8]Abril!C133+[8]Mayo!C134+[8]Junio!C132+[8]Julio!C132+[8]Agosto!C134+[8]Septiembre!C132+[8]Octubre!C134+[8]Noviembre!C134+[8]Diciembre!C134</f>
        <v>1041</v>
      </c>
      <c r="D130" s="160">
        <f>+[8]Enero!D132+[8]Febrero!D132+[8]Marzo!D134+[8]Abril!D133+[8]Mayo!D134+[8]Junio!D132+[8]Julio!D132+[8]Agosto!D134+[8]Septiembre!D132+[8]Octubre!D134+[8]Noviembre!D134+[8]Diciembre!D134</f>
        <v>44643</v>
      </c>
      <c r="E130" s="160">
        <f>+[8]Enero!E132+[8]Febrero!E132+[8]Marzo!E134+[8]Abril!E133+[8]Mayo!E134+[8]Junio!E132+[8]Julio!E132+[8]Agosto!E134+[8]Septiembre!E132+[8]Octubre!E134+[8]Noviembre!E134+[8]Diciembre!E134</f>
        <v>23780</v>
      </c>
      <c r="F130" s="160">
        <f>+[8]Enero!F132+[8]Febrero!F132+[8]Marzo!F134+[8]Abril!F133+[8]Mayo!F134+[8]Junio!F132+[8]Julio!F132+[8]Agosto!F134+[8]Septiembre!F132+[8]Octubre!F134+[8]Noviembre!F134+[8]Diciembre!F134</f>
        <v>11489</v>
      </c>
      <c r="G130" s="160">
        <f>+[8]Enero!G132+[8]Febrero!G132+[8]Marzo!G134+[8]Abril!G133+[8]Mayo!G134+[8]Junio!G132+[8]Julio!G132+[8]Agosto!G134+[8]Septiembre!G132+[8]Octubre!G134+[8]Noviembre!G134+[8]Diciembre!G134</f>
        <v>6646</v>
      </c>
      <c r="H130" s="160">
        <f>+[8]Enero!H132+[8]Febrero!H132+[8]Marzo!H134+[8]Abril!H133+[8]Mayo!H134+[8]Junio!H132+[8]Julio!H132+[8]Agosto!H134+[8]Septiembre!H132+[8]Octubre!H134+[8]Noviembre!H134+[8]Diciembre!H134</f>
        <v>3302</v>
      </c>
      <c r="I130" s="160">
        <f>+[8]Enero!I132+[8]Febrero!I132+[8]Marzo!I134+[8]Abril!I133+[8]Mayo!I134+[8]Junio!I132+[8]Julio!I132+[8]Agosto!I134+[8]Septiembre!I132+[8]Octubre!I134+[8]Noviembre!I134+[8]Diciembre!I134</f>
        <v>3303</v>
      </c>
      <c r="J130" s="160">
        <f t="shared" si="4"/>
        <v>114219</v>
      </c>
    </row>
    <row r="131" spans="1:10" ht="20.100000000000001" customHeight="1" x14ac:dyDescent="0.2">
      <c r="A131" s="161" t="s">
        <v>177</v>
      </c>
      <c r="B131" s="160">
        <f>+[8]Enero!B133+[8]Febrero!B133+[8]Marzo!B135+[8]Abril!B134+[8]Mayo!B135+[8]Junio!B133+[8]Julio!B133+[8]Agosto!B135+[8]Septiembre!B133+[8]Octubre!B135+[8]Noviembre!B135+[8]Diciembre!B135</f>
        <v>489</v>
      </c>
      <c r="C131" s="160">
        <f>+[8]Enero!C133+[8]Febrero!C133+[8]Marzo!C135+[8]Abril!C134+[8]Mayo!C135+[8]Junio!C133+[8]Julio!C133+[8]Agosto!C135+[8]Septiembre!C133+[8]Octubre!C135+[8]Noviembre!C135+[8]Diciembre!C135</f>
        <v>44</v>
      </c>
      <c r="D131" s="160">
        <f>+[8]Enero!D133+[8]Febrero!D133+[8]Marzo!D135+[8]Abril!D134+[8]Mayo!D135+[8]Junio!D133+[8]Julio!D133+[8]Agosto!D135+[8]Septiembre!D133+[8]Octubre!D135+[8]Noviembre!D135+[8]Diciembre!D135</f>
        <v>2055</v>
      </c>
      <c r="E131" s="160">
        <f>+[8]Enero!E133+[8]Febrero!E133+[8]Marzo!E135+[8]Abril!E134+[8]Mayo!E135+[8]Junio!E133+[8]Julio!E133+[8]Agosto!E135+[8]Septiembre!E133+[8]Octubre!E135+[8]Noviembre!E135+[8]Diciembre!E135</f>
        <v>0</v>
      </c>
      <c r="F131" s="160">
        <f>+[8]Enero!F133+[8]Febrero!F133+[8]Marzo!F135+[8]Abril!F134+[8]Mayo!F135+[8]Junio!F133+[8]Julio!F133+[8]Agosto!F135+[8]Septiembre!F133+[8]Octubre!F135+[8]Noviembre!F135+[8]Diciembre!F135</f>
        <v>16</v>
      </c>
      <c r="G131" s="160">
        <f>+[8]Enero!G133+[8]Febrero!G133+[8]Marzo!G135+[8]Abril!G134+[8]Mayo!G135+[8]Junio!G133+[8]Julio!G133+[8]Agosto!G135+[8]Septiembre!G133+[8]Octubre!G135+[8]Noviembre!G135+[8]Diciembre!G135</f>
        <v>2137</v>
      </c>
      <c r="H131" s="160">
        <f>+[8]Enero!H133+[8]Febrero!H133+[8]Marzo!H135+[8]Abril!H134+[8]Mayo!H135+[8]Junio!H133+[8]Julio!H133+[8]Agosto!H135+[8]Septiembre!H133+[8]Octubre!H135+[8]Noviembre!H135+[8]Diciembre!H135</f>
        <v>745</v>
      </c>
      <c r="I131" s="160">
        <f>+[8]Enero!I133+[8]Febrero!I133+[8]Marzo!I135+[8]Abril!I134+[8]Mayo!I135+[8]Junio!I133+[8]Julio!I133+[8]Agosto!I135+[8]Septiembre!I133+[8]Octubre!I135+[8]Noviembre!I135+[8]Diciembre!I135</f>
        <v>12333</v>
      </c>
      <c r="J131" s="160">
        <f t="shared" si="4"/>
        <v>17819</v>
      </c>
    </row>
    <row r="132" spans="1:10" ht="20.100000000000001" customHeight="1" x14ac:dyDescent="0.2">
      <c r="A132" s="161" t="s">
        <v>178</v>
      </c>
      <c r="B132" s="160">
        <f>+[8]Enero!B134+[8]Febrero!B134+[8]Marzo!B136+[8]Abril!B135+[8]Mayo!B136+[8]Junio!B134+[8]Julio!B134+[8]Agosto!B136+[8]Septiembre!B134+[8]Octubre!B136+[8]Noviembre!B136+[8]Diciembre!B136</f>
        <v>37516</v>
      </c>
      <c r="C132" s="160">
        <f>+[8]Enero!C134+[8]Febrero!C134+[8]Marzo!C136+[8]Abril!C135+[8]Mayo!C136+[8]Junio!C134+[8]Julio!C134+[8]Agosto!C136+[8]Septiembre!C134+[8]Octubre!C136+[8]Noviembre!C136+[8]Diciembre!C136</f>
        <v>41985</v>
      </c>
      <c r="D132" s="160">
        <f>+[8]Enero!D134+[8]Febrero!D134+[8]Marzo!D136+[8]Abril!D135+[8]Mayo!D136+[8]Junio!D134+[8]Julio!D134+[8]Agosto!D136+[8]Septiembre!D134+[8]Octubre!D136+[8]Noviembre!D136+[8]Diciembre!D136</f>
        <v>6</v>
      </c>
      <c r="E132" s="160">
        <f>+[8]Enero!E134+[8]Febrero!E134+[8]Marzo!E136+[8]Abril!E135+[8]Mayo!E136+[8]Junio!E134+[8]Julio!E134+[8]Agosto!E136+[8]Septiembre!E134+[8]Octubre!E136+[8]Noviembre!E136+[8]Diciembre!E136</f>
        <v>3066</v>
      </c>
      <c r="F132" s="160">
        <f>+[8]Enero!F134+[8]Febrero!F134+[8]Marzo!F136+[8]Abril!F135+[8]Mayo!F136+[8]Junio!F134+[8]Julio!F134+[8]Agosto!F136+[8]Septiembre!F134+[8]Octubre!F136+[8]Noviembre!F136+[8]Diciembre!F136</f>
        <v>212104</v>
      </c>
      <c r="G132" s="160">
        <f>+[8]Enero!G134+[8]Febrero!G134+[8]Marzo!G136+[8]Abril!G135+[8]Mayo!G136+[8]Junio!G134+[8]Julio!G134+[8]Agosto!G136+[8]Septiembre!G134+[8]Octubre!G136+[8]Noviembre!G136+[8]Diciembre!G136</f>
        <v>5217</v>
      </c>
      <c r="H132" s="160">
        <f>+[8]Enero!H134+[8]Febrero!H134+[8]Marzo!H136+[8]Abril!H135+[8]Mayo!H136+[8]Junio!H134+[8]Julio!H134+[8]Agosto!H136+[8]Septiembre!H134+[8]Octubre!H136+[8]Noviembre!H136+[8]Diciembre!H136</f>
        <v>213</v>
      </c>
      <c r="I132" s="160">
        <f>+[8]Enero!I134+[8]Febrero!I134+[8]Marzo!I136+[8]Abril!I135+[8]Mayo!I136+[8]Junio!I134+[8]Julio!I134+[8]Agosto!I136+[8]Septiembre!I134+[8]Octubre!I136+[8]Noviembre!I136+[8]Diciembre!I136</f>
        <v>177314</v>
      </c>
      <c r="J132" s="160">
        <f t="shared" si="4"/>
        <v>477421</v>
      </c>
    </row>
    <row r="133" spans="1:10" ht="20.100000000000001" customHeight="1" x14ac:dyDescent="0.2">
      <c r="A133" s="161" t="s">
        <v>179</v>
      </c>
      <c r="B133" s="160">
        <f>+[8]Enero!B135+[8]Febrero!B135+[8]Marzo!B137+[8]Abril!B136+[8]Mayo!B137+[8]Junio!B135+[8]Julio!B135+[8]Agosto!B137+[8]Septiembre!B135+[8]Octubre!B137+[8]Noviembre!B137+[8]Diciembre!B137</f>
        <v>5681</v>
      </c>
      <c r="C133" s="160">
        <f>+[8]Enero!C135+[8]Febrero!C135+[8]Marzo!C137+[8]Abril!C136+[8]Mayo!C137+[8]Junio!C135+[8]Julio!C135+[8]Agosto!C137+[8]Septiembre!C135+[8]Octubre!C137+[8]Noviembre!C137+[8]Diciembre!C137</f>
        <v>20048</v>
      </c>
      <c r="D133" s="160">
        <f>+[8]Enero!D135+[8]Febrero!D135+[8]Marzo!D137+[8]Abril!D136+[8]Mayo!D137+[8]Junio!D135+[8]Julio!D135+[8]Agosto!D137+[8]Septiembre!D135+[8]Octubre!D137+[8]Noviembre!D137+[8]Diciembre!D137</f>
        <v>1</v>
      </c>
      <c r="E133" s="160">
        <f>+[8]Enero!E135+[8]Febrero!E135+[8]Marzo!E137+[8]Abril!E136+[8]Mayo!E137+[8]Junio!E135+[8]Julio!E135+[8]Agosto!E137+[8]Septiembre!E135+[8]Octubre!E137+[8]Noviembre!E137+[8]Diciembre!E137</f>
        <v>687</v>
      </c>
      <c r="F133" s="160">
        <f>+[8]Enero!F135+[8]Febrero!F135+[8]Marzo!F137+[8]Abril!F136+[8]Mayo!F137+[8]Junio!F135+[8]Julio!F135+[8]Agosto!F137+[8]Septiembre!F135+[8]Octubre!F137+[8]Noviembre!F137+[8]Diciembre!F137</f>
        <v>19164</v>
      </c>
      <c r="G133" s="160">
        <f>+[8]Enero!G135+[8]Febrero!G135+[8]Marzo!G137+[8]Abril!G136+[8]Mayo!G137+[8]Junio!G135+[8]Julio!G135+[8]Agosto!G137+[8]Septiembre!G135+[8]Octubre!G137+[8]Noviembre!G137+[8]Diciembre!G137</f>
        <v>0</v>
      </c>
      <c r="H133" s="160">
        <f>+[8]Enero!H135+[8]Febrero!H135+[8]Marzo!H137+[8]Abril!H136+[8]Mayo!H137+[8]Junio!H135+[8]Julio!H135+[8]Agosto!H137+[8]Septiembre!H135+[8]Octubre!H137+[8]Noviembre!H137+[8]Diciembre!H137</f>
        <v>0</v>
      </c>
      <c r="I133" s="160">
        <f>+[8]Enero!I135+[8]Febrero!I135+[8]Marzo!I137+[8]Abril!I136+[8]Mayo!I137+[8]Junio!I135+[8]Julio!I135+[8]Agosto!I137+[8]Septiembre!I135+[8]Octubre!I137+[8]Noviembre!I137+[8]Diciembre!I137</f>
        <v>1035</v>
      </c>
      <c r="J133" s="160">
        <f t="shared" si="4"/>
        <v>46616</v>
      </c>
    </row>
    <row r="134" spans="1:10" ht="20.100000000000001" customHeight="1" x14ac:dyDescent="0.2">
      <c r="A134" s="161" t="s">
        <v>180</v>
      </c>
      <c r="B134" s="160">
        <f>+[8]Enero!B136+[8]Febrero!B136+[8]Marzo!B138+[8]Abril!B137+[8]Mayo!B138+[8]Junio!B136+[8]Julio!B136+[8]Agosto!B138+[8]Septiembre!B136+[8]Octubre!B138+[8]Noviembre!B138+[8]Diciembre!B138</f>
        <v>2578</v>
      </c>
      <c r="C134" s="160">
        <f>+[8]Enero!C136+[8]Febrero!C136+[8]Marzo!C138+[8]Abril!C137+[8]Mayo!C138+[8]Junio!C136+[8]Julio!C136+[8]Agosto!C138+[8]Septiembre!C136+[8]Octubre!C138+[8]Noviembre!C138+[8]Diciembre!C138</f>
        <v>171</v>
      </c>
      <c r="D134" s="160">
        <f>+[8]Enero!D136+[8]Febrero!D136+[8]Marzo!D138+[8]Abril!D137+[8]Mayo!D138+[8]Junio!D136+[8]Julio!D136+[8]Agosto!D138+[8]Septiembre!D136+[8]Octubre!D138+[8]Noviembre!D138+[8]Diciembre!D138</f>
        <v>0</v>
      </c>
      <c r="E134" s="160">
        <f>+[8]Enero!E136+[8]Febrero!E136+[8]Marzo!E138+[8]Abril!E137+[8]Mayo!E138+[8]Junio!E136+[8]Julio!E136+[8]Agosto!E138+[8]Septiembre!E136+[8]Octubre!E138+[8]Noviembre!E138+[8]Diciembre!E138</f>
        <v>70</v>
      </c>
      <c r="F134" s="160">
        <f>+[8]Enero!F136+[8]Febrero!F136+[8]Marzo!F138+[8]Abril!F137+[8]Mayo!F138+[8]Junio!F136+[8]Julio!F136+[8]Agosto!F138+[8]Septiembre!F136+[8]Octubre!F138+[8]Noviembre!F138+[8]Diciembre!F138</f>
        <v>2431</v>
      </c>
      <c r="G134" s="160">
        <f>+[8]Enero!G136+[8]Febrero!G136+[8]Marzo!G138+[8]Abril!G137+[8]Mayo!G138+[8]Junio!G136+[8]Julio!G136+[8]Agosto!G138+[8]Septiembre!G136+[8]Octubre!G138+[8]Noviembre!G138+[8]Diciembre!G138</f>
        <v>6427</v>
      </c>
      <c r="H134" s="160">
        <f>+[8]Enero!H136+[8]Febrero!H136+[8]Marzo!H138+[8]Abril!H137+[8]Mayo!H138+[8]Junio!H136+[8]Julio!H136+[8]Agosto!H138+[8]Septiembre!H136+[8]Octubre!H138+[8]Noviembre!H138+[8]Diciembre!H138</f>
        <v>111</v>
      </c>
      <c r="I134" s="160">
        <f>+[8]Enero!I136+[8]Febrero!I136+[8]Marzo!I138+[8]Abril!I137+[8]Mayo!I138+[8]Junio!I136+[8]Julio!I136+[8]Agosto!I138+[8]Septiembre!I136+[8]Octubre!I138+[8]Noviembre!I138+[8]Diciembre!I138</f>
        <v>3479</v>
      </c>
      <c r="J134" s="160">
        <f t="shared" si="4"/>
        <v>15267</v>
      </c>
    </row>
    <row r="135" spans="1:10" ht="20.100000000000001" customHeight="1" x14ac:dyDescent="0.2">
      <c r="A135" s="161" t="s">
        <v>181</v>
      </c>
      <c r="B135" s="160">
        <f>+[8]Enero!B137+[8]Febrero!B137+[8]Marzo!B139+[8]Abril!B138+[8]Mayo!B139+[8]Junio!B137+[8]Julio!B137+[8]Agosto!B139+[8]Septiembre!B137+[8]Octubre!B139+[8]Noviembre!B139+[8]Diciembre!B139</f>
        <v>1625831</v>
      </c>
      <c r="C135" s="160">
        <f>+[8]Enero!C137+[8]Febrero!C137+[8]Marzo!C139+[8]Abril!C138+[8]Mayo!C139+[8]Junio!C137+[8]Julio!C137+[8]Agosto!C139+[8]Septiembre!C137+[8]Octubre!C139+[8]Noviembre!C139+[8]Diciembre!C139</f>
        <v>393610</v>
      </c>
      <c r="D135" s="160">
        <f>+[8]Enero!D137+[8]Febrero!D137+[8]Marzo!D139+[8]Abril!D138+[8]Mayo!D139+[8]Junio!D137+[8]Julio!D137+[8]Agosto!D139+[8]Septiembre!D137+[8]Octubre!D139+[8]Noviembre!D139+[8]Diciembre!D139</f>
        <v>10971704</v>
      </c>
      <c r="E135" s="160">
        <f>+[8]Enero!E137+[8]Febrero!E137+[8]Marzo!E139+[8]Abril!E138+[8]Mayo!E139+[8]Junio!E137+[8]Julio!E137+[8]Agosto!E139+[8]Septiembre!E137+[8]Octubre!E139+[8]Noviembre!E139+[8]Diciembre!E139</f>
        <v>118957</v>
      </c>
      <c r="F135" s="160">
        <f>+[8]Enero!F137+[8]Febrero!F137+[8]Marzo!F139+[8]Abril!F138+[8]Mayo!F139+[8]Junio!F137+[8]Julio!F137+[8]Agosto!F139+[8]Septiembre!F137+[8]Octubre!F139+[8]Noviembre!F139+[8]Diciembre!F139</f>
        <v>1215805</v>
      </c>
      <c r="G135" s="160">
        <f>+[8]Enero!G137+[8]Febrero!G137+[8]Marzo!G139+[8]Abril!G138+[8]Mayo!G139+[8]Junio!G137+[8]Julio!G137+[8]Agosto!G139+[8]Septiembre!G137+[8]Octubre!G139+[8]Noviembre!G139+[8]Diciembre!G139</f>
        <v>2198224</v>
      </c>
      <c r="H135" s="160">
        <f>+[8]Enero!H137+[8]Febrero!H137+[8]Marzo!H139+[8]Abril!H138+[8]Mayo!H139+[8]Junio!H137+[8]Julio!H137+[8]Agosto!H139+[8]Septiembre!H137+[8]Octubre!H139+[8]Noviembre!H139+[8]Diciembre!H139</f>
        <v>1382174</v>
      </c>
      <c r="I135" s="160">
        <f>+[8]Enero!I137+[8]Febrero!I137+[8]Marzo!I139+[8]Abril!I138+[8]Mayo!I139+[8]Junio!I137+[8]Julio!I137+[8]Agosto!I139+[8]Septiembre!I137+[8]Octubre!I139+[8]Noviembre!I139+[8]Diciembre!I139</f>
        <v>324966</v>
      </c>
      <c r="J135" s="160">
        <f t="shared" si="4"/>
        <v>18231271</v>
      </c>
    </row>
    <row r="136" spans="1:10" ht="20.100000000000001" customHeight="1" thickBot="1" x14ac:dyDescent="0.25">
      <c r="A136" s="176" t="s">
        <v>182</v>
      </c>
      <c r="B136" s="173">
        <f>+[8]Enero!B138+[8]Febrero!B138+[8]Marzo!B140+[8]Abril!B139+[8]Mayo!B140+[8]Junio!B138+[8]Julio!B138+[8]Agosto!B140+[8]Septiembre!B138+[8]Octubre!B140+[8]Noviembre!B140+[8]Diciembre!B140</f>
        <v>407097</v>
      </c>
      <c r="C136" s="173">
        <f>+[8]Enero!C138+[8]Febrero!C138+[8]Marzo!C140+[8]Abril!C139+[8]Mayo!C140+[8]Junio!C138+[8]Julio!C138+[8]Agosto!C140+[8]Septiembre!C138+[8]Octubre!C140+[8]Noviembre!C140+[8]Diciembre!C140</f>
        <v>216240</v>
      </c>
      <c r="D136" s="173">
        <f>+[8]Enero!D138+[8]Febrero!D138+[8]Marzo!D140+[8]Abril!D139+[8]Mayo!D140+[8]Junio!D138+[8]Julio!D138+[8]Agosto!D140+[8]Septiembre!D138+[8]Octubre!D140+[8]Noviembre!D140+[8]Diciembre!D140</f>
        <v>90248</v>
      </c>
      <c r="E136" s="173">
        <f>+[8]Enero!E138+[8]Febrero!E138+[8]Marzo!E140+[8]Abril!E139+[8]Mayo!E140+[8]Junio!E138+[8]Julio!E138+[8]Agosto!E140+[8]Septiembre!E138+[8]Octubre!E140+[8]Noviembre!E140+[8]Diciembre!E140</f>
        <v>211414</v>
      </c>
      <c r="F136" s="173">
        <f>+[8]Enero!F138+[8]Febrero!F138+[8]Marzo!F140+[8]Abril!F139+[8]Mayo!F140+[8]Junio!F138+[8]Julio!F138+[8]Agosto!F140+[8]Septiembre!F138+[8]Octubre!F140+[8]Noviembre!F140+[8]Diciembre!F140</f>
        <v>119933</v>
      </c>
      <c r="G136" s="173">
        <f>+[8]Enero!G138+[8]Febrero!G138+[8]Marzo!G140+[8]Abril!G139+[8]Mayo!G140+[8]Junio!G138+[8]Julio!G138+[8]Agosto!G140+[8]Septiembre!G138+[8]Octubre!G140+[8]Noviembre!G140+[8]Diciembre!G140</f>
        <v>120904</v>
      </c>
      <c r="H136" s="173">
        <f>+[8]Enero!H138+[8]Febrero!H138+[8]Marzo!H140+[8]Abril!H139+[8]Mayo!H140+[8]Junio!H138+[8]Julio!H138+[8]Agosto!H140+[8]Septiembre!H138+[8]Octubre!H140+[8]Noviembre!H140+[8]Diciembre!H140</f>
        <v>101945</v>
      </c>
      <c r="I136" s="173">
        <f>+[8]Enero!I138+[8]Febrero!I138+[8]Marzo!I140+[8]Abril!I139+[8]Mayo!I140+[8]Junio!I138+[8]Julio!I138+[8]Agosto!I140+[8]Septiembre!I138+[8]Octubre!I140+[8]Noviembre!I140+[8]Diciembre!I140</f>
        <v>47415</v>
      </c>
      <c r="J136" s="173">
        <f t="shared" si="4"/>
        <v>1315196</v>
      </c>
    </row>
    <row r="137" spans="1:10" x14ac:dyDescent="0.2">
      <c r="A137" s="185" t="s">
        <v>167</v>
      </c>
      <c r="B137" s="186"/>
      <c r="C137" s="186"/>
      <c r="D137" s="186"/>
      <c r="E137" s="156"/>
      <c r="F137" s="156"/>
      <c r="G137" s="156"/>
      <c r="H137" s="156"/>
      <c r="I137" s="156"/>
      <c r="J137" s="177"/>
    </row>
    <row r="138" spans="1:10" x14ac:dyDescent="0.2">
      <c r="A138" s="187" t="s">
        <v>183</v>
      </c>
      <c r="B138" s="186"/>
      <c r="C138" s="186"/>
      <c r="D138" s="186"/>
      <c r="E138" s="156"/>
      <c r="F138" s="156"/>
      <c r="G138" s="156"/>
      <c r="H138" s="156"/>
      <c r="I138" s="156"/>
      <c r="J138" s="156"/>
    </row>
    <row r="139" spans="1:10" x14ac:dyDescent="0.2">
      <c r="A139" s="187" t="s">
        <v>184</v>
      </c>
      <c r="B139" s="186"/>
      <c r="C139" s="186"/>
      <c r="D139" s="186"/>
      <c r="E139" s="156"/>
      <c r="F139" s="156"/>
      <c r="G139" s="156"/>
      <c r="H139" s="156"/>
      <c r="I139" s="156"/>
      <c r="J139" s="156"/>
    </row>
    <row r="140" spans="1:10" x14ac:dyDescent="0.2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</row>
    <row r="141" spans="1:10" x14ac:dyDescent="0.2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</row>
    <row r="142" spans="1:10" x14ac:dyDescent="0.2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</row>
    <row r="143" spans="1:10" x14ac:dyDescent="0.2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</row>
    <row r="144" spans="1:10" x14ac:dyDescent="0.2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</row>
    <row r="145" spans="1:10" x14ac:dyDescent="0.2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</row>
    <row r="146" spans="1:10" x14ac:dyDescent="0.2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</row>
    <row r="147" spans="1:10" x14ac:dyDescent="0.2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</row>
    <row r="148" spans="1:10" x14ac:dyDescent="0.2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1:10" x14ac:dyDescent="0.2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1:10" x14ac:dyDescent="0.2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</row>
    <row r="151" spans="1:10" x14ac:dyDescent="0.2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</row>
    <row r="152" spans="1:10" x14ac:dyDescent="0.2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</row>
    <row r="153" spans="1:10" x14ac:dyDescent="0.2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</row>
    <row r="154" spans="1:10" x14ac:dyDescent="0.2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</row>
    <row r="155" spans="1:10" x14ac:dyDescent="0.2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</row>
    <row r="156" spans="1:10" x14ac:dyDescent="0.2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</row>
    <row r="157" spans="1:10" x14ac:dyDescent="0.2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</row>
    <row r="158" spans="1:10" x14ac:dyDescent="0.2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</row>
    <row r="159" spans="1:10" x14ac:dyDescent="0.2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</row>
    <row r="160" spans="1:10" x14ac:dyDescent="0.2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</row>
    <row r="161" spans="1:10" x14ac:dyDescent="0.2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</row>
    <row r="162" spans="1:10" x14ac:dyDescent="0.2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</row>
    <row r="163" spans="1:10" x14ac:dyDescent="0.2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</row>
    <row r="164" spans="1:10" x14ac:dyDescent="0.2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</row>
    <row r="165" spans="1:10" x14ac:dyDescent="0.2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</row>
    <row r="166" spans="1:10" x14ac:dyDescent="0.2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</row>
    <row r="167" spans="1:10" x14ac:dyDescent="0.2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</row>
    <row r="168" spans="1:10" x14ac:dyDescent="0.2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</row>
    <row r="169" spans="1:10" x14ac:dyDescent="0.2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1:10" x14ac:dyDescent="0.2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1:10" x14ac:dyDescent="0.2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</row>
    <row r="172" spans="1:10" x14ac:dyDescent="0.2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</row>
    <row r="173" spans="1:10" x14ac:dyDescent="0.2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</row>
    <row r="174" spans="1:10" x14ac:dyDescent="0.2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</row>
    <row r="175" spans="1:10" x14ac:dyDescent="0.2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</row>
    <row r="176" spans="1:10" x14ac:dyDescent="0.2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</row>
    <row r="177" spans="1:10" x14ac:dyDescent="0.2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</row>
    <row r="178" spans="1:10" x14ac:dyDescent="0.2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</row>
    <row r="179" spans="1:10" x14ac:dyDescent="0.2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</row>
    <row r="180" spans="1:10" x14ac:dyDescent="0.2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</row>
    <row r="181" spans="1:10" x14ac:dyDescent="0.2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</row>
    <row r="182" spans="1:10" x14ac:dyDescent="0.2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</row>
    <row r="183" spans="1:10" x14ac:dyDescent="0.2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</row>
    <row r="184" spans="1:10" x14ac:dyDescent="0.2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</row>
    <row r="185" spans="1:10" x14ac:dyDescent="0.2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</row>
    <row r="186" spans="1:10" x14ac:dyDescent="0.2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</row>
    <row r="187" spans="1:10" x14ac:dyDescent="0.2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</row>
    <row r="188" spans="1:10" x14ac:dyDescent="0.2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</row>
    <row r="189" spans="1:10" x14ac:dyDescent="0.2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</row>
    <row r="190" spans="1:10" x14ac:dyDescent="0.2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1:10" x14ac:dyDescent="0.2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1:10" x14ac:dyDescent="0.2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</row>
    <row r="193" spans="1:10" x14ac:dyDescent="0.2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</row>
    <row r="194" spans="1:10" x14ac:dyDescent="0.2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</row>
    <row r="195" spans="1:10" x14ac:dyDescent="0.2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</row>
    <row r="196" spans="1:10" x14ac:dyDescent="0.2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</row>
    <row r="197" spans="1:10" x14ac:dyDescent="0.2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</row>
    <row r="198" spans="1:10" x14ac:dyDescent="0.2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</row>
    <row r="199" spans="1:10" x14ac:dyDescent="0.2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</row>
    <row r="200" spans="1:10" x14ac:dyDescent="0.2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</row>
    <row r="201" spans="1:10" x14ac:dyDescent="0.2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</row>
  </sheetData>
  <mergeCells count="6">
    <mergeCell ref="A99:J99"/>
    <mergeCell ref="A6:J6"/>
    <mergeCell ref="A7:J7"/>
    <mergeCell ref="A52:J52"/>
    <mergeCell ref="A53:J53"/>
    <mergeCell ref="A98:J9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5</vt:i4>
      </vt:variant>
    </vt:vector>
  </HeadingPairs>
  <TitlesOfParts>
    <vt:vector size="28" baseType="lpstr">
      <vt:lpstr>Consolidados Reg. Millar 2000 </vt:lpstr>
      <vt:lpstr>Consolidados Reg. 2001</vt:lpstr>
      <vt:lpstr>Consolidados Reg. 2002</vt:lpstr>
      <vt:lpstr>Consolidados Reg. 2003</vt:lpstr>
      <vt:lpstr>Consolidados Reg. 2004</vt:lpstr>
      <vt:lpstr>Consolidados Reg. 2005</vt:lpstr>
      <vt:lpstr>Consolidados Reg. 2006</vt:lpstr>
      <vt:lpstr>Consolidados Reg. 2007</vt:lpstr>
      <vt:lpstr>Consolidados Reg. 2008</vt:lpstr>
      <vt:lpstr>Consolidados Reg. Millar 2009</vt:lpstr>
      <vt:lpstr>Consolidados Reg. 2010</vt:lpstr>
      <vt:lpstr>Consolidados Reg. 2011</vt:lpstr>
      <vt:lpstr>Consolidados Reg. 2012</vt:lpstr>
      <vt:lpstr>Consolidados Reg. 2013</vt:lpstr>
      <vt:lpstr>Consolidados Reg. 2014</vt:lpstr>
      <vt:lpstr>Consolidado Reg. MILLAR 2015</vt:lpstr>
      <vt:lpstr>Consolidado Reg. MILLAR 2016</vt:lpstr>
      <vt:lpstr>Consolidado Reg. MILLAR 2017</vt:lpstr>
      <vt:lpstr>Consolidado Reg. MILLAR 2018</vt:lpstr>
      <vt:lpstr>Consolidado Reg. MILLAR 2019</vt:lpstr>
      <vt:lpstr> Consolidado Reg. Millar 2020</vt:lpstr>
      <vt:lpstr>Consolidados Reg. Millar 2021</vt:lpstr>
      <vt:lpstr>Consolidados Reg. Millar 2022</vt:lpstr>
      <vt:lpstr>'Consolidado Reg. MILLAR 2015'!Área_de_impresión</vt:lpstr>
      <vt:lpstr>'Consolidado Reg. MILLAR 2016'!Área_de_impresión</vt:lpstr>
      <vt:lpstr>'Consolidado Reg. MILLAR 2017'!Área_de_impresión</vt:lpstr>
      <vt:lpstr>'Consolidado Reg. MILLAR 2018'!Área_de_impresión</vt:lpstr>
      <vt:lpstr>'Consolidado Reg. MILLAR 2019'!Área_de_impresión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Geronimo</dc:creator>
  <cp:lastModifiedBy>Adelle Borbon</cp:lastModifiedBy>
  <cp:lastPrinted>2021-03-16T13:50:43Z</cp:lastPrinted>
  <dcterms:created xsi:type="dcterms:W3CDTF">2018-03-08T18:11:15Z</dcterms:created>
  <dcterms:modified xsi:type="dcterms:W3CDTF">2023-10-24T15:06:25Z</dcterms:modified>
</cp:coreProperties>
</file>